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166925"/>
  <mc:AlternateContent xmlns:mc="http://schemas.openxmlformats.org/markup-compatibility/2006">
    <mc:Choice Requires="x15">
      <x15ac:absPath xmlns:x15ac="http://schemas.microsoft.com/office/spreadsheetml/2010/11/ac" url="C:\Users\LAWAL JNR\Desktop\X POST\"/>
    </mc:Choice>
  </mc:AlternateContent>
  <xr:revisionPtr revIDLastSave="0" documentId="13_ncr:1_{E640A8BA-30B1-4527-9361-16214E554CEA}" xr6:coauthVersionLast="47" xr6:coauthVersionMax="47" xr10:uidLastSave="{00000000-0000-0000-0000-000000000000}"/>
  <bookViews>
    <workbookView xWindow="-108" yWindow="-108" windowWidth="23256" windowHeight="12456" activeTab="2" xr2:uid="{00000000-000D-0000-FFFF-FFFF00000000}"/>
  </bookViews>
  <sheets>
    <sheet name="Phone Sales" sheetId="2" r:id="rId1"/>
    <sheet name="pivots" sheetId="4" r:id="rId2"/>
    <sheet name="Dashboard" sheetId="3" r:id="rId3"/>
    <sheet name="Date_Phones" sheetId="1" state="hidden" r:id="rId4"/>
  </sheets>
  <definedNames>
    <definedName name="_xlnm._FilterDatabase" localSheetId="3" hidden="1">Date_Phones!$A$1:$J$1826</definedName>
    <definedName name="_xlnm._FilterDatabase" localSheetId="0" hidden="1">'Phone Sales'!$A$1:$J$2999</definedName>
    <definedName name="_xlchart.v5.0" hidden="1">pivots!$A$32</definedName>
    <definedName name="_xlchart.v5.1" hidden="1">pivots!$A$33:$A$56</definedName>
    <definedName name="_xlchart.v5.10" hidden="1">pivots!$A$32</definedName>
    <definedName name="_xlchart.v5.11" hidden="1">pivots!$A$33:$A$56</definedName>
    <definedName name="_xlchart.v5.12" hidden="1">pivots!$B$32</definedName>
    <definedName name="_xlchart.v5.13" hidden="1">pivots!$B$33:$B$56</definedName>
    <definedName name="_xlchart.v5.2" hidden="1">pivots!$B$31</definedName>
    <definedName name="_xlchart.v5.3" hidden="1">pivots!$B$32</definedName>
    <definedName name="_xlchart.v5.4" hidden="1">pivots!$B$33:$B$56</definedName>
    <definedName name="_xlchart.v5.5" hidden="1">pivots!$A$32</definedName>
    <definedName name="_xlchart.v5.6" hidden="1">pivots!$A$33:$A$56</definedName>
    <definedName name="_xlchart.v5.7" hidden="1">pivots!$B$31</definedName>
    <definedName name="_xlchart.v5.8" hidden="1">pivots!$B$32</definedName>
    <definedName name="_xlchart.v5.9" hidden="1">pivots!$B$33:$B$56</definedName>
    <definedName name="_xlnm.Print_Area" localSheetId="2">Dashboard!$B$22:$AI$82</definedName>
    <definedName name="Slicer_Brand">#N/A</definedName>
    <definedName name="Slicer_Distributor">#N/A</definedName>
    <definedName name="Slicer_Operator">#N/A</definedName>
    <definedName name="Slicer_Year">#N/A</definedName>
  </definedNames>
  <calcPr calcId="191029"/>
  <pivotCaches>
    <pivotCache cacheId="17" r:id="rId5"/>
    <pivotCache cacheId="39"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2" l="1"/>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 r="B2100" i="2"/>
  <c r="B2101" i="2"/>
  <c r="B2102" i="2"/>
  <c r="B2103" i="2"/>
  <c r="B2104" i="2"/>
  <c r="B2105" i="2"/>
  <c r="B2106" i="2"/>
  <c r="B2107" i="2"/>
  <c r="B2108" i="2"/>
  <c r="B2109" i="2"/>
  <c r="B2110" i="2"/>
  <c r="B2111" i="2"/>
  <c r="B2112" i="2"/>
  <c r="B2113" i="2"/>
  <c r="B2114" i="2"/>
  <c r="B2115" i="2"/>
  <c r="B2116" i="2"/>
  <c r="B2117" i="2"/>
  <c r="B2118" i="2"/>
  <c r="B2119" i="2"/>
  <c r="B2120" i="2"/>
  <c r="B2121" i="2"/>
  <c r="B2122" i="2"/>
  <c r="B2123" i="2"/>
  <c r="B2124" i="2"/>
  <c r="B2125" i="2"/>
  <c r="B2126" i="2"/>
  <c r="B2127" i="2"/>
  <c r="B2128" i="2"/>
  <c r="B2129" i="2"/>
  <c r="B2130" i="2"/>
  <c r="B2131" i="2"/>
  <c r="B2132" i="2"/>
  <c r="B2133" i="2"/>
  <c r="B2134" i="2"/>
  <c r="B2135" i="2"/>
  <c r="B2136" i="2"/>
  <c r="B2137" i="2"/>
  <c r="B2138" i="2"/>
  <c r="B2139" i="2"/>
  <c r="B2140" i="2"/>
  <c r="B2141" i="2"/>
  <c r="B2142" i="2"/>
  <c r="B2143" i="2"/>
  <c r="B2144" i="2"/>
  <c r="B2145" i="2"/>
  <c r="B2146" i="2"/>
  <c r="B2147" i="2"/>
  <c r="B2148" i="2"/>
  <c r="B2149" i="2"/>
  <c r="B2150" i="2"/>
  <c r="B2151" i="2"/>
  <c r="B2152" i="2"/>
  <c r="B2153" i="2"/>
  <c r="B2154" i="2"/>
  <c r="B2155" i="2"/>
  <c r="B2156" i="2"/>
  <c r="B2157" i="2"/>
  <c r="B2158" i="2"/>
  <c r="B2159" i="2"/>
  <c r="B2160" i="2"/>
  <c r="B2161" i="2"/>
  <c r="B2162" i="2"/>
  <c r="B2163" i="2"/>
  <c r="B2164" i="2"/>
  <c r="B2165" i="2"/>
  <c r="B2166" i="2"/>
  <c r="B2167" i="2"/>
  <c r="B2168" i="2"/>
  <c r="B2169" i="2"/>
  <c r="B2170" i="2"/>
  <c r="B2171" i="2"/>
  <c r="B2172" i="2"/>
  <c r="B2173" i="2"/>
  <c r="B2174" i="2"/>
  <c r="B2175" i="2"/>
  <c r="B2176" i="2"/>
  <c r="B2177" i="2"/>
  <c r="B2178" i="2"/>
  <c r="B2179" i="2"/>
  <c r="B2180" i="2"/>
  <c r="B2181" i="2"/>
  <c r="B2182" i="2"/>
  <c r="B2183" i="2"/>
  <c r="B2184" i="2"/>
  <c r="B2185" i="2"/>
  <c r="B2186" i="2"/>
  <c r="B2187" i="2"/>
  <c r="B2188" i="2"/>
  <c r="B2189" i="2"/>
  <c r="B2190" i="2"/>
  <c r="B2191" i="2"/>
  <c r="B2192" i="2"/>
  <c r="B2193" i="2"/>
  <c r="B2194" i="2"/>
  <c r="B2195" i="2"/>
  <c r="B2196" i="2"/>
  <c r="B2197" i="2"/>
  <c r="B2198" i="2"/>
  <c r="B2199" i="2"/>
  <c r="B2200" i="2"/>
  <c r="B2201" i="2"/>
  <c r="B2202" i="2"/>
  <c r="B2203" i="2"/>
  <c r="B2204" i="2"/>
  <c r="B2205" i="2"/>
  <c r="B2206" i="2"/>
  <c r="B2207" i="2"/>
  <c r="B2208" i="2"/>
  <c r="B2209" i="2"/>
  <c r="B2210" i="2"/>
  <c r="B2211" i="2"/>
  <c r="B2212" i="2"/>
  <c r="B2213" i="2"/>
  <c r="B2214" i="2"/>
  <c r="B2215" i="2"/>
  <c r="B2216" i="2"/>
  <c r="B2217" i="2"/>
  <c r="B2218" i="2"/>
  <c r="B2219" i="2"/>
  <c r="B2220" i="2"/>
  <c r="B2221" i="2"/>
  <c r="B2222" i="2"/>
  <c r="B2223" i="2"/>
  <c r="B2224" i="2"/>
  <c r="B2225" i="2"/>
  <c r="B2226" i="2"/>
  <c r="B2227" i="2"/>
  <c r="B2228" i="2"/>
  <c r="B2229" i="2"/>
  <c r="B2230" i="2"/>
  <c r="B2231" i="2"/>
  <c r="B2232" i="2"/>
  <c r="B2233" i="2"/>
  <c r="B2234" i="2"/>
  <c r="B2235" i="2"/>
  <c r="B2236" i="2"/>
  <c r="B2237" i="2"/>
  <c r="B2238" i="2"/>
  <c r="B2239" i="2"/>
  <c r="B2240" i="2"/>
  <c r="B2241" i="2"/>
  <c r="B2242" i="2"/>
  <c r="B2243" i="2"/>
  <c r="B2244" i="2"/>
  <c r="B2245" i="2"/>
  <c r="B2246" i="2"/>
  <c r="B2247" i="2"/>
  <c r="B2248" i="2"/>
  <c r="B2249" i="2"/>
  <c r="B2250" i="2"/>
  <c r="B2251" i="2"/>
  <c r="B2252" i="2"/>
  <c r="B2253" i="2"/>
  <c r="B2254" i="2"/>
  <c r="B2255" i="2"/>
  <c r="B2256" i="2"/>
  <c r="B2257" i="2"/>
  <c r="B2258" i="2"/>
  <c r="B2259" i="2"/>
  <c r="B2260" i="2"/>
  <c r="B2261" i="2"/>
  <c r="B2262" i="2"/>
  <c r="B2263" i="2"/>
  <c r="B2264" i="2"/>
  <c r="B2265" i="2"/>
  <c r="B2266" i="2"/>
  <c r="B2267" i="2"/>
  <c r="B2268" i="2"/>
  <c r="B2269" i="2"/>
  <c r="B2270" i="2"/>
  <c r="B2271" i="2"/>
  <c r="B2272" i="2"/>
  <c r="B2273" i="2"/>
  <c r="B2274" i="2"/>
  <c r="B2275" i="2"/>
  <c r="B2276" i="2"/>
  <c r="B2277" i="2"/>
  <c r="B2278" i="2"/>
  <c r="B2279" i="2"/>
  <c r="B2280" i="2"/>
  <c r="B2281" i="2"/>
  <c r="B2282" i="2"/>
  <c r="B2283" i="2"/>
  <c r="B2284" i="2"/>
  <c r="B2285" i="2"/>
  <c r="B2286" i="2"/>
  <c r="B2287" i="2"/>
  <c r="B2288" i="2"/>
  <c r="B2289" i="2"/>
  <c r="B2290" i="2"/>
  <c r="B2291" i="2"/>
  <c r="B2292" i="2"/>
  <c r="B2293" i="2"/>
  <c r="B2294" i="2"/>
  <c r="B2295" i="2"/>
  <c r="B2296" i="2"/>
  <c r="B2297" i="2"/>
  <c r="B2298" i="2"/>
  <c r="B2299" i="2"/>
  <c r="B2300" i="2"/>
  <c r="B2301" i="2"/>
  <c r="B2302" i="2"/>
  <c r="B2303" i="2"/>
  <c r="B2304" i="2"/>
  <c r="B2305" i="2"/>
  <c r="B2306" i="2"/>
  <c r="B2307" i="2"/>
  <c r="B2308" i="2"/>
  <c r="B2309" i="2"/>
  <c r="B2310" i="2"/>
  <c r="B2311" i="2"/>
  <c r="B2312" i="2"/>
  <c r="B2313" i="2"/>
  <c r="B2314" i="2"/>
  <c r="B2315" i="2"/>
  <c r="B2316" i="2"/>
  <c r="B2317" i="2"/>
  <c r="B2318" i="2"/>
  <c r="B2319" i="2"/>
  <c r="B2320" i="2"/>
  <c r="B2321" i="2"/>
  <c r="B2322" i="2"/>
  <c r="B2323" i="2"/>
  <c r="B2324" i="2"/>
  <c r="B2325" i="2"/>
  <c r="B2326" i="2"/>
  <c r="B2327" i="2"/>
  <c r="B2328" i="2"/>
  <c r="B2329" i="2"/>
  <c r="B2330" i="2"/>
  <c r="B2331" i="2"/>
  <c r="B2332" i="2"/>
  <c r="B2333" i="2"/>
  <c r="B2334" i="2"/>
  <c r="B2335" i="2"/>
  <c r="B2336" i="2"/>
  <c r="B2337" i="2"/>
  <c r="B2338" i="2"/>
  <c r="B2339" i="2"/>
  <c r="B2340" i="2"/>
  <c r="B2341" i="2"/>
  <c r="B2342" i="2"/>
  <c r="B2343" i="2"/>
  <c r="B2344" i="2"/>
  <c r="B2345" i="2"/>
  <c r="B2346" i="2"/>
  <c r="B2347" i="2"/>
  <c r="B2348" i="2"/>
  <c r="B2349" i="2"/>
  <c r="B2350" i="2"/>
  <c r="B2351" i="2"/>
  <c r="B2352" i="2"/>
  <c r="B2353" i="2"/>
  <c r="B2354" i="2"/>
  <c r="B2355" i="2"/>
  <c r="B2356" i="2"/>
  <c r="B2357" i="2"/>
  <c r="B2358" i="2"/>
  <c r="B2359" i="2"/>
  <c r="B2360" i="2"/>
  <c r="B2361" i="2"/>
  <c r="B2362" i="2"/>
  <c r="B2363" i="2"/>
  <c r="B2364" i="2"/>
  <c r="B2365" i="2"/>
  <c r="B2366" i="2"/>
  <c r="B2367" i="2"/>
  <c r="B2368" i="2"/>
  <c r="B2369" i="2"/>
  <c r="B2370" i="2"/>
  <c r="B2371" i="2"/>
  <c r="B2372" i="2"/>
  <c r="B2373" i="2"/>
  <c r="B2374" i="2"/>
  <c r="B2375" i="2"/>
  <c r="B2376" i="2"/>
  <c r="B2377" i="2"/>
  <c r="B2378" i="2"/>
  <c r="B2379" i="2"/>
  <c r="B2380" i="2"/>
  <c r="B2381" i="2"/>
  <c r="B2382" i="2"/>
  <c r="B2383" i="2"/>
  <c r="B2384" i="2"/>
  <c r="B2385" i="2"/>
  <c r="B2386" i="2"/>
  <c r="B2387" i="2"/>
  <c r="B2388" i="2"/>
  <c r="B2389" i="2"/>
  <c r="B2390" i="2"/>
  <c r="B2391" i="2"/>
  <c r="B2392" i="2"/>
  <c r="B2393" i="2"/>
  <c r="B2394" i="2"/>
  <c r="B2395" i="2"/>
  <c r="B2396" i="2"/>
  <c r="B2397" i="2"/>
  <c r="B2398" i="2"/>
  <c r="B2399" i="2"/>
  <c r="B2400" i="2"/>
  <c r="B2401" i="2"/>
  <c r="B2402" i="2"/>
  <c r="B2403" i="2"/>
  <c r="B2404" i="2"/>
  <c r="B2405" i="2"/>
  <c r="B2406" i="2"/>
  <c r="B2407" i="2"/>
  <c r="B2408" i="2"/>
  <c r="B2409" i="2"/>
  <c r="B2410" i="2"/>
  <c r="B2411" i="2"/>
  <c r="B2412" i="2"/>
  <c r="B2413" i="2"/>
  <c r="B2414" i="2"/>
  <c r="B2415" i="2"/>
  <c r="B2416" i="2"/>
  <c r="B2417" i="2"/>
  <c r="B2418" i="2"/>
  <c r="B2419" i="2"/>
  <c r="B2420" i="2"/>
  <c r="B2421" i="2"/>
  <c r="B2422" i="2"/>
  <c r="B2423" i="2"/>
  <c r="B2424" i="2"/>
  <c r="B2425" i="2"/>
  <c r="B2426" i="2"/>
  <c r="B2427" i="2"/>
  <c r="B2428" i="2"/>
  <c r="B2429" i="2"/>
  <c r="B2430" i="2"/>
  <c r="B2431" i="2"/>
  <c r="B2432" i="2"/>
  <c r="B2433" i="2"/>
  <c r="B2434" i="2"/>
  <c r="B2435" i="2"/>
  <c r="B2436" i="2"/>
  <c r="B2437" i="2"/>
  <c r="B2438" i="2"/>
  <c r="B2439" i="2"/>
  <c r="B2440" i="2"/>
  <c r="B2441" i="2"/>
  <c r="B2442" i="2"/>
  <c r="B2443" i="2"/>
  <c r="B2444" i="2"/>
  <c r="B2445" i="2"/>
  <c r="B2446" i="2"/>
  <c r="B2447" i="2"/>
  <c r="B2448" i="2"/>
  <c r="B2449" i="2"/>
  <c r="B2450" i="2"/>
  <c r="B2451" i="2"/>
  <c r="B2452" i="2"/>
  <c r="B2453" i="2"/>
  <c r="B2454" i="2"/>
  <c r="B2455" i="2"/>
  <c r="B2456" i="2"/>
  <c r="B2457" i="2"/>
  <c r="B2458" i="2"/>
  <c r="B2459" i="2"/>
  <c r="B2460" i="2"/>
  <c r="B2461" i="2"/>
  <c r="B2462" i="2"/>
  <c r="B2463" i="2"/>
  <c r="B2464" i="2"/>
  <c r="B2465" i="2"/>
  <c r="B2466" i="2"/>
  <c r="B2467" i="2"/>
  <c r="B2468" i="2"/>
  <c r="B2469" i="2"/>
  <c r="B2470" i="2"/>
  <c r="B2471" i="2"/>
  <c r="B2472" i="2"/>
  <c r="B2473" i="2"/>
  <c r="B2474" i="2"/>
  <c r="B2475" i="2"/>
  <c r="B2476" i="2"/>
  <c r="B2477" i="2"/>
  <c r="B2478" i="2"/>
  <c r="B2479" i="2"/>
  <c r="B2480" i="2"/>
  <c r="B2481" i="2"/>
  <c r="B2482" i="2"/>
  <c r="B2483" i="2"/>
  <c r="B2484" i="2"/>
  <c r="B2485" i="2"/>
  <c r="B2486" i="2"/>
  <c r="B2487" i="2"/>
  <c r="B2488" i="2"/>
  <c r="B2489" i="2"/>
  <c r="B2490" i="2"/>
  <c r="B2491" i="2"/>
  <c r="B2492" i="2"/>
  <c r="B2493" i="2"/>
  <c r="B2494" i="2"/>
  <c r="B2495" i="2"/>
  <c r="B2496" i="2"/>
  <c r="B2497" i="2"/>
  <c r="B2498" i="2"/>
  <c r="B2499" i="2"/>
  <c r="B2500" i="2"/>
  <c r="B2501" i="2"/>
  <c r="B2502" i="2"/>
  <c r="B2503" i="2"/>
  <c r="B2504" i="2"/>
  <c r="B2505" i="2"/>
  <c r="B2506" i="2"/>
  <c r="B2507" i="2"/>
  <c r="B2508" i="2"/>
  <c r="B2509" i="2"/>
  <c r="B2510" i="2"/>
  <c r="B2511" i="2"/>
  <c r="B2512" i="2"/>
  <c r="B2513" i="2"/>
  <c r="B2514" i="2"/>
  <c r="B2515" i="2"/>
  <c r="B2516" i="2"/>
  <c r="B2517" i="2"/>
  <c r="B2518" i="2"/>
  <c r="B2519" i="2"/>
  <c r="B2520" i="2"/>
  <c r="B2521" i="2"/>
  <c r="B2522" i="2"/>
  <c r="B2523" i="2"/>
  <c r="B2524" i="2"/>
  <c r="B2525" i="2"/>
  <c r="B2526" i="2"/>
  <c r="B2527" i="2"/>
  <c r="B2528" i="2"/>
  <c r="B2529" i="2"/>
  <c r="B2530" i="2"/>
  <c r="B2531" i="2"/>
  <c r="B2532" i="2"/>
  <c r="B2533" i="2"/>
  <c r="B2534" i="2"/>
  <c r="B2535" i="2"/>
  <c r="B2536" i="2"/>
  <c r="B2537" i="2"/>
  <c r="B2538" i="2"/>
  <c r="B2539" i="2"/>
  <c r="B2540" i="2"/>
  <c r="B2541" i="2"/>
  <c r="B2542" i="2"/>
  <c r="B2543" i="2"/>
  <c r="B2544" i="2"/>
  <c r="B2545" i="2"/>
  <c r="B2546" i="2"/>
  <c r="B2547" i="2"/>
  <c r="B2548" i="2"/>
  <c r="B2549" i="2"/>
  <c r="B2550" i="2"/>
  <c r="B2551" i="2"/>
  <c r="B2552" i="2"/>
  <c r="B2553" i="2"/>
  <c r="B2554" i="2"/>
  <c r="B2555" i="2"/>
  <c r="B2556" i="2"/>
  <c r="B2557" i="2"/>
  <c r="B2558" i="2"/>
  <c r="B2559" i="2"/>
  <c r="B2560" i="2"/>
  <c r="B2561" i="2"/>
  <c r="B2562" i="2"/>
  <c r="B2563" i="2"/>
  <c r="B2564" i="2"/>
  <c r="B2565" i="2"/>
  <c r="B2566" i="2"/>
  <c r="B2567" i="2"/>
  <c r="B2568" i="2"/>
  <c r="B2569" i="2"/>
  <c r="B2570" i="2"/>
  <c r="B2571" i="2"/>
  <c r="B2572" i="2"/>
  <c r="B2573" i="2"/>
  <c r="B2574" i="2"/>
  <c r="B2575" i="2"/>
  <c r="B2576" i="2"/>
  <c r="B2577" i="2"/>
  <c r="B2578" i="2"/>
  <c r="B2579" i="2"/>
  <c r="B2580" i="2"/>
  <c r="B2581" i="2"/>
  <c r="B2582" i="2"/>
  <c r="B2583" i="2"/>
  <c r="B2584" i="2"/>
  <c r="B2585" i="2"/>
  <c r="B2586" i="2"/>
  <c r="B2587" i="2"/>
  <c r="B2588" i="2"/>
  <c r="B2589" i="2"/>
  <c r="B2590" i="2"/>
  <c r="B2591" i="2"/>
  <c r="B2592" i="2"/>
  <c r="B2593" i="2"/>
  <c r="B2594" i="2"/>
  <c r="B2595" i="2"/>
  <c r="B2596" i="2"/>
  <c r="B2597" i="2"/>
  <c r="B2598" i="2"/>
  <c r="B2599" i="2"/>
  <c r="B2600" i="2"/>
  <c r="B2601" i="2"/>
  <c r="B2602" i="2"/>
  <c r="B2603" i="2"/>
  <c r="B2604" i="2"/>
  <c r="B2605" i="2"/>
  <c r="B2606" i="2"/>
  <c r="B2607" i="2"/>
  <c r="B2608" i="2"/>
  <c r="B2609" i="2"/>
  <c r="B2610" i="2"/>
  <c r="B2611" i="2"/>
  <c r="B2612" i="2"/>
  <c r="B2613" i="2"/>
  <c r="B2614" i="2"/>
  <c r="B2615" i="2"/>
  <c r="B2616" i="2"/>
  <c r="B2617" i="2"/>
  <c r="B2618" i="2"/>
  <c r="B2619" i="2"/>
  <c r="B2620" i="2"/>
  <c r="B2621" i="2"/>
  <c r="B2622" i="2"/>
  <c r="B2623" i="2"/>
  <c r="B2624" i="2"/>
  <c r="B2625" i="2"/>
  <c r="B2626" i="2"/>
  <c r="B2627" i="2"/>
  <c r="B2628" i="2"/>
  <c r="B2629" i="2"/>
  <c r="B2630" i="2"/>
  <c r="B2631" i="2"/>
  <c r="B2632" i="2"/>
  <c r="B2633" i="2"/>
  <c r="B2634" i="2"/>
  <c r="B2635" i="2"/>
  <c r="B2636" i="2"/>
  <c r="B2637" i="2"/>
  <c r="B2638" i="2"/>
  <c r="B2639" i="2"/>
  <c r="B2640" i="2"/>
  <c r="B2641" i="2"/>
  <c r="B2642" i="2"/>
  <c r="B2643" i="2"/>
  <c r="B2644" i="2"/>
  <c r="B2645" i="2"/>
  <c r="B2646" i="2"/>
  <c r="B2647" i="2"/>
  <c r="B2648" i="2"/>
  <c r="B2649" i="2"/>
  <c r="B2650" i="2"/>
  <c r="B2651" i="2"/>
  <c r="B2652" i="2"/>
  <c r="B2653" i="2"/>
  <c r="B2654" i="2"/>
  <c r="B2655" i="2"/>
  <c r="B2656" i="2"/>
  <c r="B2657" i="2"/>
  <c r="B2658" i="2"/>
  <c r="B2659" i="2"/>
  <c r="B2660" i="2"/>
  <c r="B2661" i="2"/>
  <c r="B2662" i="2"/>
  <c r="B2663" i="2"/>
  <c r="B2664" i="2"/>
  <c r="B2665" i="2"/>
  <c r="B2666" i="2"/>
  <c r="B2667" i="2"/>
  <c r="B2668" i="2"/>
  <c r="B2669" i="2"/>
  <c r="B2670" i="2"/>
  <c r="B2671" i="2"/>
  <c r="B2672" i="2"/>
  <c r="B2673" i="2"/>
  <c r="B2674" i="2"/>
  <c r="B2675" i="2"/>
  <c r="B2676" i="2"/>
  <c r="B2677" i="2"/>
  <c r="B2678" i="2"/>
  <c r="B2679" i="2"/>
  <c r="B2680" i="2"/>
  <c r="B2681" i="2"/>
  <c r="B2682" i="2"/>
  <c r="B2683" i="2"/>
  <c r="B2684" i="2"/>
  <c r="B2685" i="2"/>
  <c r="B2686" i="2"/>
  <c r="B2687" i="2"/>
  <c r="B2688" i="2"/>
  <c r="B2689" i="2"/>
  <c r="B2690" i="2"/>
  <c r="B2691" i="2"/>
  <c r="B2692" i="2"/>
  <c r="B2693" i="2"/>
  <c r="B2694" i="2"/>
  <c r="B2695" i="2"/>
  <c r="B2696" i="2"/>
  <c r="B2697" i="2"/>
  <c r="B2698" i="2"/>
  <c r="B2699" i="2"/>
  <c r="B2700" i="2"/>
  <c r="B2701" i="2"/>
  <c r="B2702" i="2"/>
  <c r="B2703" i="2"/>
  <c r="B2704" i="2"/>
  <c r="B2705" i="2"/>
  <c r="B2706" i="2"/>
  <c r="B2707" i="2"/>
  <c r="B2708" i="2"/>
  <c r="B2709" i="2"/>
  <c r="B2710" i="2"/>
  <c r="B2711" i="2"/>
  <c r="B2712" i="2"/>
  <c r="B2713" i="2"/>
  <c r="B2714" i="2"/>
  <c r="B2715" i="2"/>
  <c r="B2716" i="2"/>
  <c r="B2717" i="2"/>
  <c r="B2718" i="2"/>
  <c r="B2719" i="2"/>
  <c r="B2720" i="2"/>
  <c r="B2721" i="2"/>
  <c r="B2722" i="2"/>
  <c r="B2723" i="2"/>
  <c r="B2724" i="2"/>
  <c r="B2725" i="2"/>
  <c r="B2726" i="2"/>
  <c r="B2727" i="2"/>
  <c r="B2728" i="2"/>
  <c r="B2729" i="2"/>
  <c r="B2730" i="2"/>
  <c r="B2731" i="2"/>
  <c r="B2732" i="2"/>
  <c r="B2733" i="2"/>
  <c r="B2734" i="2"/>
  <c r="B2735" i="2"/>
  <c r="B2736" i="2"/>
  <c r="B2737" i="2"/>
  <c r="B2738" i="2"/>
  <c r="B2739" i="2"/>
  <c r="B2740" i="2"/>
  <c r="B2741" i="2"/>
  <c r="B2742" i="2"/>
  <c r="B2743" i="2"/>
  <c r="B2744" i="2"/>
  <c r="B2745" i="2"/>
  <c r="B2746" i="2"/>
  <c r="B2747" i="2"/>
  <c r="B2748" i="2"/>
  <c r="B2749" i="2"/>
  <c r="B2750" i="2"/>
  <c r="B2751" i="2"/>
  <c r="B2752" i="2"/>
  <c r="B2753" i="2"/>
  <c r="B2754" i="2"/>
  <c r="B2755" i="2"/>
  <c r="B2756" i="2"/>
  <c r="B2757" i="2"/>
  <c r="B2758" i="2"/>
  <c r="B2759" i="2"/>
  <c r="B2760" i="2"/>
  <c r="B2761" i="2"/>
  <c r="B2762" i="2"/>
  <c r="B2763" i="2"/>
  <c r="B2764" i="2"/>
  <c r="B2765" i="2"/>
  <c r="B2766" i="2"/>
  <c r="B2767" i="2"/>
  <c r="B2768" i="2"/>
  <c r="B2769" i="2"/>
  <c r="B2770" i="2"/>
  <c r="B2771" i="2"/>
  <c r="B2772" i="2"/>
  <c r="B2773" i="2"/>
  <c r="B2774" i="2"/>
  <c r="B2775" i="2"/>
  <c r="B2776" i="2"/>
  <c r="B2777" i="2"/>
  <c r="B2778" i="2"/>
  <c r="B2779" i="2"/>
  <c r="B2780" i="2"/>
  <c r="B2781" i="2"/>
  <c r="B2782" i="2"/>
  <c r="B2783" i="2"/>
  <c r="B2784" i="2"/>
  <c r="B2785" i="2"/>
  <c r="B2786" i="2"/>
  <c r="B2787" i="2"/>
  <c r="B2788" i="2"/>
  <c r="B2789" i="2"/>
  <c r="B2790" i="2"/>
  <c r="B2791" i="2"/>
  <c r="B2792" i="2"/>
  <c r="B2793" i="2"/>
  <c r="B2794" i="2"/>
  <c r="B2795" i="2"/>
  <c r="B2796" i="2"/>
  <c r="B2797" i="2"/>
  <c r="B2798" i="2"/>
  <c r="B2799" i="2"/>
  <c r="B2800" i="2"/>
  <c r="B2801" i="2"/>
  <c r="B2802" i="2"/>
  <c r="B2803" i="2"/>
  <c r="B2804" i="2"/>
  <c r="B2805" i="2"/>
  <c r="B2806" i="2"/>
  <c r="B2807" i="2"/>
  <c r="B2808" i="2"/>
  <c r="B2809" i="2"/>
  <c r="B2810" i="2"/>
  <c r="B2811" i="2"/>
  <c r="B2812" i="2"/>
  <c r="B2813" i="2"/>
  <c r="B2814" i="2"/>
  <c r="B2815" i="2"/>
  <c r="B2816" i="2"/>
  <c r="B2817" i="2"/>
  <c r="B2818" i="2"/>
  <c r="B2819" i="2"/>
  <c r="B2820" i="2"/>
  <c r="B2821" i="2"/>
  <c r="B2822" i="2"/>
  <c r="B2823" i="2"/>
  <c r="B2824" i="2"/>
  <c r="B2825" i="2"/>
  <c r="B2826" i="2"/>
  <c r="B2827" i="2"/>
  <c r="B2828" i="2"/>
  <c r="B2829" i="2"/>
  <c r="B2830" i="2"/>
  <c r="B2831" i="2"/>
  <c r="B2832" i="2"/>
  <c r="B2833" i="2"/>
  <c r="B2834" i="2"/>
  <c r="B2835" i="2"/>
  <c r="B2836" i="2"/>
  <c r="B2837" i="2"/>
  <c r="B2838" i="2"/>
  <c r="B2839" i="2"/>
  <c r="B2840" i="2"/>
  <c r="B2841" i="2"/>
  <c r="B2842" i="2"/>
  <c r="B2843" i="2"/>
  <c r="B2844" i="2"/>
  <c r="B2845" i="2"/>
  <c r="B2846" i="2"/>
  <c r="B2847" i="2"/>
  <c r="B2848" i="2"/>
  <c r="B2849" i="2"/>
  <c r="B2850" i="2"/>
  <c r="B2851" i="2"/>
  <c r="B2852" i="2"/>
  <c r="B2853" i="2"/>
  <c r="B2854" i="2"/>
  <c r="B2855" i="2"/>
  <c r="B2856" i="2"/>
  <c r="B2857" i="2"/>
  <c r="B2858" i="2"/>
  <c r="B2859" i="2"/>
  <c r="B2860" i="2"/>
  <c r="B2861" i="2"/>
  <c r="B2862" i="2"/>
  <c r="B2863" i="2"/>
  <c r="B2864" i="2"/>
  <c r="B2865" i="2"/>
  <c r="B2866" i="2"/>
  <c r="B2867" i="2"/>
  <c r="B2868" i="2"/>
  <c r="B2869" i="2"/>
  <c r="B2870" i="2"/>
  <c r="B2871" i="2"/>
  <c r="B2872" i="2"/>
  <c r="B2873" i="2"/>
  <c r="B2874" i="2"/>
  <c r="B2875" i="2"/>
  <c r="B2876" i="2"/>
  <c r="B2877" i="2"/>
  <c r="B2878" i="2"/>
  <c r="B2879" i="2"/>
  <c r="B2880" i="2"/>
  <c r="B2881" i="2"/>
  <c r="B2882" i="2"/>
  <c r="B2883" i="2"/>
  <c r="B2884" i="2"/>
  <c r="B2885" i="2"/>
  <c r="B2886" i="2"/>
  <c r="B2887" i="2"/>
  <c r="B2888" i="2"/>
  <c r="B2889" i="2"/>
  <c r="B2890" i="2"/>
  <c r="B2891" i="2"/>
  <c r="B2892" i="2"/>
  <c r="B2893" i="2"/>
  <c r="B2894" i="2"/>
  <c r="B2895" i="2"/>
  <c r="B2896" i="2"/>
  <c r="B2897" i="2"/>
  <c r="B2898" i="2"/>
  <c r="B2899" i="2"/>
  <c r="B2900" i="2"/>
  <c r="B2901" i="2"/>
  <c r="B2902" i="2"/>
  <c r="B2903" i="2"/>
  <c r="B2904" i="2"/>
  <c r="B2905" i="2"/>
  <c r="B2906" i="2"/>
  <c r="B2907" i="2"/>
  <c r="B2908" i="2"/>
  <c r="B2909" i="2"/>
  <c r="B2910" i="2"/>
  <c r="B2911" i="2"/>
  <c r="B2912" i="2"/>
  <c r="B2913" i="2"/>
  <c r="B2914" i="2"/>
  <c r="B2915" i="2"/>
  <c r="B2916" i="2"/>
  <c r="B2917" i="2"/>
  <c r="B2918" i="2"/>
  <c r="B2919" i="2"/>
  <c r="B2920" i="2"/>
  <c r="B2921" i="2"/>
  <c r="B2922" i="2"/>
  <c r="B2923" i="2"/>
  <c r="B2924" i="2"/>
  <c r="B2925" i="2"/>
  <c r="B2926" i="2"/>
  <c r="B2927" i="2"/>
  <c r="B2928" i="2"/>
  <c r="B2929" i="2"/>
  <c r="B2930" i="2"/>
  <c r="B2931" i="2"/>
  <c r="B2932" i="2"/>
  <c r="B2933" i="2"/>
  <c r="B2934" i="2"/>
  <c r="B2935" i="2"/>
  <c r="B2936" i="2"/>
  <c r="B2937" i="2"/>
  <c r="B2938" i="2"/>
  <c r="B2939" i="2"/>
  <c r="B2940" i="2"/>
  <c r="B2941" i="2"/>
  <c r="B2942" i="2"/>
  <c r="B2943" i="2"/>
  <c r="B2944" i="2"/>
  <c r="B2945" i="2"/>
  <c r="B2946" i="2"/>
  <c r="B2947" i="2"/>
  <c r="B2948" i="2"/>
  <c r="B2949" i="2"/>
  <c r="B2950" i="2"/>
  <c r="B2951" i="2"/>
  <c r="B2952" i="2"/>
  <c r="B2953" i="2"/>
  <c r="B2954" i="2"/>
  <c r="B2955" i="2"/>
  <c r="B2956" i="2"/>
  <c r="B2957" i="2"/>
  <c r="B2958" i="2"/>
  <c r="B2959" i="2"/>
  <c r="B2960" i="2"/>
  <c r="B2961" i="2"/>
  <c r="B2962" i="2"/>
  <c r="B2963" i="2"/>
  <c r="B2964" i="2"/>
  <c r="B2965" i="2"/>
  <c r="B2966" i="2"/>
  <c r="B2967" i="2"/>
  <c r="B2968" i="2"/>
  <c r="B2969" i="2"/>
  <c r="B2970" i="2"/>
  <c r="B2971" i="2"/>
  <c r="B2972" i="2"/>
  <c r="B2973" i="2"/>
  <c r="B2974" i="2"/>
  <c r="B2975" i="2"/>
  <c r="B2976" i="2"/>
  <c r="B2977" i="2"/>
  <c r="B2978" i="2"/>
  <c r="B2979" i="2"/>
  <c r="B2980" i="2"/>
  <c r="B2981" i="2"/>
  <c r="B2982" i="2"/>
  <c r="B2983" i="2"/>
  <c r="B2984" i="2"/>
  <c r="B2985" i="2"/>
  <c r="B2986" i="2"/>
  <c r="B2987" i="2"/>
  <c r="B2988" i="2"/>
  <c r="B2989" i="2"/>
  <c r="B2990" i="2"/>
  <c r="B2991" i="2"/>
  <c r="B2992" i="2"/>
  <c r="B2993" i="2"/>
  <c r="B2994" i="2"/>
  <c r="B2995" i="2"/>
  <c r="B2996" i="2"/>
  <c r="B2997" i="2"/>
  <c r="B2998" i="2"/>
  <c r="B2999" i="2"/>
  <c r="B2" i="2"/>
  <c r="A56" i="4"/>
  <c r="A46" i="4"/>
  <c r="A51" i="4"/>
  <c r="A43" i="4"/>
  <c r="A52" i="4"/>
  <c r="A47" i="4"/>
  <c r="A41" i="4"/>
  <c r="A48" i="4"/>
  <c r="A37" i="4"/>
  <c r="A54" i="4"/>
  <c r="A55" i="4"/>
  <c r="A34" i="4"/>
  <c r="A39" i="4"/>
  <c r="A42" i="4"/>
  <c r="A50" i="4"/>
  <c r="A35" i="4"/>
  <c r="A36" i="4"/>
  <c r="A49" i="4"/>
  <c r="A33" i="4"/>
  <c r="A45" i="4"/>
  <c r="A38" i="4"/>
  <c r="A40" i="4"/>
  <c r="A44" i="4"/>
  <c r="A53" i="4"/>
  <c r="K2" i="2"/>
  <c r="L2" i="2" s="1"/>
  <c r="K3" i="2"/>
  <c r="L3" i="2" s="1"/>
  <c r="K4" i="2"/>
  <c r="L4" i="2" s="1"/>
  <c r="K5" i="2"/>
  <c r="L5" i="2" s="1"/>
  <c r="K6" i="2"/>
  <c r="L6" i="2" s="1"/>
  <c r="K7" i="2"/>
  <c r="L7" i="2" s="1"/>
  <c r="K8" i="2"/>
  <c r="L8"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K35" i="2"/>
  <c r="L35" i="2" s="1"/>
  <c r="K36" i="2"/>
  <c r="L36" i="2" s="1"/>
  <c r="K37" i="2"/>
  <c r="L37" i="2" s="1"/>
  <c r="K38" i="2"/>
  <c r="L38" i="2" s="1"/>
  <c r="K39" i="2"/>
  <c r="L39" i="2" s="1"/>
  <c r="K40" i="2"/>
  <c r="L40" i="2" s="1"/>
  <c r="K41" i="2"/>
  <c r="L41" i="2" s="1"/>
  <c r="K42" i="2"/>
  <c r="L42" i="2" s="1"/>
  <c r="K43" i="2"/>
  <c r="L43" i="2" s="1"/>
  <c r="K44" i="2"/>
  <c r="L44" i="2" s="1"/>
  <c r="K45" i="2"/>
  <c r="L45" i="2" s="1"/>
  <c r="K46" i="2"/>
  <c r="L46" i="2" s="1"/>
  <c r="K47" i="2"/>
  <c r="L47" i="2" s="1"/>
  <c r="K48" i="2"/>
  <c r="L48" i="2" s="1"/>
  <c r="K49" i="2"/>
  <c r="L49" i="2" s="1"/>
  <c r="K50" i="2"/>
  <c r="L50" i="2" s="1"/>
  <c r="K51" i="2"/>
  <c r="L51" i="2" s="1"/>
  <c r="K52" i="2"/>
  <c r="L52" i="2" s="1"/>
  <c r="K53" i="2"/>
  <c r="L53" i="2" s="1"/>
  <c r="K54" i="2"/>
  <c r="L54" i="2" s="1"/>
  <c r="K55" i="2"/>
  <c r="L55" i="2" s="1"/>
  <c r="K56" i="2"/>
  <c r="L56" i="2" s="1"/>
  <c r="K57" i="2"/>
  <c r="L57" i="2" s="1"/>
  <c r="K58" i="2"/>
  <c r="L58" i="2" s="1"/>
  <c r="K59" i="2"/>
  <c r="L59" i="2" s="1"/>
  <c r="K60" i="2"/>
  <c r="L60" i="2" s="1"/>
  <c r="K61" i="2"/>
  <c r="L61" i="2" s="1"/>
  <c r="K62" i="2"/>
  <c r="L62" i="2" s="1"/>
  <c r="K63" i="2"/>
  <c r="L63" i="2" s="1"/>
  <c r="K64" i="2"/>
  <c r="L64" i="2" s="1"/>
  <c r="K65" i="2"/>
  <c r="L65" i="2" s="1"/>
  <c r="K66" i="2"/>
  <c r="L66" i="2" s="1"/>
  <c r="K67" i="2"/>
  <c r="L67" i="2" s="1"/>
  <c r="K68" i="2"/>
  <c r="L68" i="2" s="1"/>
  <c r="K69" i="2"/>
  <c r="L69" i="2" s="1"/>
  <c r="K70" i="2"/>
  <c r="L70" i="2" s="1"/>
  <c r="K71" i="2"/>
  <c r="L71" i="2" s="1"/>
  <c r="K72" i="2"/>
  <c r="L72" i="2" s="1"/>
  <c r="K73" i="2"/>
  <c r="L73" i="2" s="1"/>
  <c r="K74" i="2"/>
  <c r="L74" i="2" s="1"/>
  <c r="K75" i="2"/>
  <c r="L75" i="2" s="1"/>
  <c r="K76" i="2"/>
  <c r="L76" i="2" s="1"/>
  <c r="K77" i="2"/>
  <c r="L77" i="2" s="1"/>
  <c r="K78" i="2"/>
  <c r="L78" i="2" s="1"/>
  <c r="K79" i="2"/>
  <c r="L79" i="2" s="1"/>
  <c r="K80" i="2"/>
  <c r="L80" i="2" s="1"/>
  <c r="K81" i="2"/>
  <c r="L81" i="2" s="1"/>
  <c r="K82" i="2"/>
  <c r="L82" i="2" s="1"/>
  <c r="K83" i="2"/>
  <c r="L83" i="2" s="1"/>
  <c r="K84" i="2"/>
  <c r="L84" i="2" s="1"/>
  <c r="K85" i="2"/>
  <c r="L85" i="2" s="1"/>
  <c r="K86" i="2"/>
  <c r="L86" i="2" s="1"/>
  <c r="K87" i="2"/>
  <c r="L87" i="2" s="1"/>
  <c r="K88" i="2"/>
  <c r="L88" i="2" s="1"/>
  <c r="K89" i="2"/>
  <c r="L89" i="2" s="1"/>
  <c r="K90" i="2"/>
  <c r="L90" i="2" s="1"/>
  <c r="K91" i="2"/>
  <c r="L91" i="2" s="1"/>
  <c r="K92" i="2"/>
  <c r="L92" i="2" s="1"/>
  <c r="K93" i="2"/>
  <c r="L93" i="2" s="1"/>
  <c r="K94" i="2"/>
  <c r="L94" i="2" s="1"/>
  <c r="K95" i="2"/>
  <c r="L95" i="2" s="1"/>
  <c r="K96" i="2"/>
  <c r="L96" i="2" s="1"/>
  <c r="K97" i="2"/>
  <c r="L97" i="2" s="1"/>
  <c r="K98" i="2"/>
  <c r="L98" i="2" s="1"/>
  <c r="K99" i="2"/>
  <c r="L99" i="2" s="1"/>
  <c r="K100" i="2"/>
  <c r="L100" i="2" s="1"/>
  <c r="K101" i="2"/>
  <c r="L101" i="2" s="1"/>
  <c r="K102" i="2"/>
  <c r="L102" i="2" s="1"/>
  <c r="K103" i="2"/>
  <c r="L103" i="2" s="1"/>
  <c r="K104" i="2"/>
  <c r="L104" i="2" s="1"/>
  <c r="K105" i="2"/>
  <c r="L105" i="2" s="1"/>
  <c r="K106" i="2"/>
  <c r="L106" i="2" s="1"/>
  <c r="K107" i="2"/>
  <c r="L107" i="2" s="1"/>
  <c r="K108" i="2"/>
  <c r="L108" i="2" s="1"/>
  <c r="K109" i="2"/>
  <c r="L109" i="2" s="1"/>
  <c r="K110" i="2"/>
  <c r="L110" i="2" s="1"/>
  <c r="K111" i="2"/>
  <c r="L111" i="2" s="1"/>
  <c r="K112" i="2"/>
  <c r="L112" i="2" s="1"/>
  <c r="K113" i="2"/>
  <c r="L113" i="2" s="1"/>
  <c r="K114" i="2"/>
  <c r="L114" i="2" s="1"/>
  <c r="K115" i="2"/>
  <c r="L115" i="2" s="1"/>
  <c r="K116" i="2"/>
  <c r="L116" i="2" s="1"/>
  <c r="K117" i="2"/>
  <c r="L117" i="2" s="1"/>
  <c r="K118" i="2"/>
  <c r="L118" i="2" s="1"/>
  <c r="K119" i="2"/>
  <c r="L119" i="2" s="1"/>
  <c r="K120" i="2"/>
  <c r="L120" i="2" s="1"/>
  <c r="K121" i="2"/>
  <c r="L121" i="2" s="1"/>
  <c r="K122" i="2"/>
  <c r="L122" i="2" s="1"/>
  <c r="K123" i="2"/>
  <c r="L123" i="2" s="1"/>
  <c r="K124" i="2"/>
  <c r="L124" i="2" s="1"/>
  <c r="K125" i="2"/>
  <c r="L125" i="2" s="1"/>
  <c r="K126" i="2"/>
  <c r="L126" i="2" s="1"/>
  <c r="K127" i="2"/>
  <c r="L127" i="2" s="1"/>
  <c r="K128" i="2"/>
  <c r="L128" i="2" s="1"/>
  <c r="K129" i="2"/>
  <c r="L129" i="2" s="1"/>
  <c r="K130" i="2"/>
  <c r="L130" i="2" s="1"/>
  <c r="K131" i="2"/>
  <c r="L131" i="2" s="1"/>
  <c r="K132" i="2"/>
  <c r="L132" i="2" s="1"/>
  <c r="K133" i="2"/>
  <c r="L133" i="2" s="1"/>
  <c r="K134" i="2"/>
  <c r="L134" i="2" s="1"/>
  <c r="K135" i="2"/>
  <c r="L135" i="2" s="1"/>
  <c r="K136" i="2"/>
  <c r="L136" i="2" s="1"/>
  <c r="K137" i="2"/>
  <c r="L137" i="2" s="1"/>
  <c r="K138" i="2"/>
  <c r="L138" i="2" s="1"/>
  <c r="K139" i="2"/>
  <c r="L139" i="2" s="1"/>
  <c r="K140" i="2"/>
  <c r="L140" i="2" s="1"/>
  <c r="K141" i="2"/>
  <c r="L141" i="2" s="1"/>
  <c r="K142" i="2"/>
  <c r="L142" i="2" s="1"/>
  <c r="K143" i="2"/>
  <c r="L143" i="2" s="1"/>
  <c r="K144" i="2"/>
  <c r="L144" i="2" s="1"/>
  <c r="K145" i="2"/>
  <c r="L145" i="2" s="1"/>
  <c r="K146" i="2"/>
  <c r="L146" i="2" s="1"/>
  <c r="K147" i="2"/>
  <c r="L147" i="2" s="1"/>
  <c r="K148" i="2"/>
  <c r="L148" i="2" s="1"/>
  <c r="K149" i="2"/>
  <c r="L149" i="2" s="1"/>
  <c r="K150" i="2"/>
  <c r="L150" i="2" s="1"/>
  <c r="K151" i="2"/>
  <c r="L151" i="2" s="1"/>
  <c r="K152" i="2"/>
  <c r="L152" i="2" s="1"/>
  <c r="K153" i="2"/>
  <c r="L153" i="2" s="1"/>
  <c r="K154" i="2"/>
  <c r="L154" i="2" s="1"/>
  <c r="K155" i="2"/>
  <c r="L155" i="2" s="1"/>
  <c r="K156" i="2"/>
  <c r="L156" i="2" s="1"/>
  <c r="K157" i="2"/>
  <c r="L157" i="2" s="1"/>
  <c r="K158" i="2"/>
  <c r="L158" i="2" s="1"/>
  <c r="K159" i="2"/>
  <c r="L159" i="2" s="1"/>
  <c r="K160" i="2"/>
  <c r="L160" i="2" s="1"/>
  <c r="K161" i="2"/>
  <c r="L161" i="2" s="1"/>
  <c r="K162" i="2"/>
  <c r="L162" i="2" s="1"/>
  <c r="K163" i="2"/>
  <c r="L163" i="2" s="1"/>
  <c r="K164" i="2"/>
  <c r="L164" i="2" s="1"/>
  <c r="K165" i="2"/>
  <c r="L165" i="2" s="1"/>
  <c r="K166" i="2"/>
  <c r="L166" i="2" s="1"/>
  <c r="K167" i="2"/>
  <c r="L167" i="2" s="1"/>
  <c r="K168" i="2"/>
  <c r="L168" i="2" s="1"/>
  <c r="K169" i="2"/>
  <c r="L169" i="2" s="1"/>
  <c r="K170" i="2"/>
  <c r="L170" i="2" s="1"/>
  <c r="K171" i="2"/>
  <c r="L171" i="2" s="1"/>
  <c r="K172" i="2"/>
  <c r="L172" i="2" s="1"/>
  <c r="K173" i="2"/>
  <c r="L173" i="2" s="1"/>
  <c r="K174" i="2"/>
  <c r="L174" i="2" s="1"/>
  <c r="K175" i="2"/>
  <c r="L175" i="2" s="1"/>
  <c r="K176" i="2"/>
  <c r="L176" i="2" s="1"/>
  <c r="K177" i="2"/>
  <c r="L177" i="2" s="1"/>
  <c r="K178" i="2"/>
  <c r="L178" i="2" s="1"/>
  <c r="K179" i="2"/>
  <c r="L179" i="2" s="1"/>
  <c r="K180" i="2"/>
  <c r="L180" i="2" s="1"/>
  <c r="K181" i="2"/>
  <c r="L181" i="2" s="1"/>
  <c r="K182" i="2"/>
  <c r="L182" i="2" s="1"/>
  <c r="K183" i="2"/>
  <c r="L183" i="2" s="1"/>
  <c r="K184" i="2"/>
  <c r="L184" i="2" s="1"/>
  <c r="K185" i="2"/>
  <c r="L185" i="2" s="1"/>
  <c r="K186" i="2"/>
  <c r="L186" i="2" s="1"/>
  <c r="K187" i="2"/>
  <c r="L187" i="2" s="1"/>
  <c r="K188" i="2"/>
  <c r="L188" i="2" s="1"/>
  <c r="K189" i="2"/>
  <c r="L189" i="2" s="1"/>
  <c r="K190" i="2"/>
  <c r="L190" i="2" s="1"/>
  <c r="K191" i="2"/>
  <c r="L191" i="2" s="1"/>
  <c r="K192" i="2"/>
  <c r="L192" i="2" s="1"/>
  <c r="K193" i="2"/>
  <c r="L193" i="2" s="1"/>
  <c r="K194" i="2"/>
  <c r="L194" i="2" s="1"/>
  <c r="K195" i="2"/>
  <c r="L195" i="2" s="1"/>
  <c r="K196" i="2"/>
  <c r="L196" i="2" s="1"/>
  <c r="K197" i="2"/>
  <c r="L197" i="2" s="1"/>
  <c r="K198" i="2"/>
  <c r="L198" i="2" s="1"/>
  <c r="K199" i="2"/>
  <c r="L199" i="2" s="1"/>
  <c r="K200" i="2"/>
  <c r="L200" i="2" s="1"/>
  <c r="K201" i="2"/>
  <c r="L201" i="2" s="1"/>
  <c r="K202" i="2"/>
  <c r="L202" i="2" s="1"/>
  <c r="K203" i="2"/>
  <c r="L203" i="2" s="1"/>
  <c r="K204" i="2"/>
  <c r="L204" i="2" s="1"/>
  <c r="K205" i="2"/>
  <c r="L205" i="2" s="1"/>
  <c r="K206" i="2"/>
  <c r="L206" i="2" s="1"/>
  <c r="K207" i="2"/>
  <c r="L207" i="2" s="1"/>
  <c r="K208" i="2"/>
  <c r="L208" i="2" s="1"/>
  <c r="K209" i="2"/>
  <c r="L209" i="2" s="1"/>
  <c r="K210" i="2"/>
  <c r="L210" i="2" s="1"/>
  <c r="K211" i="2"/>
  <c r="L211" i="2" s="1"/>
  <c r="K212" i="2"/>
  <c r="L212" i="2" s="1"/>
  <c r="K213" i="2"/>
  <c r="L213" i="2" s="1"/>
  <c r="K214" i="2"/>
  <c r="L214" i="2" s="1"/>
  <c r="K215" i="2"/>
  <c r="L215" i="2" s="1"/>
  <c r="K216" i="2"/>
  <c r="L216" i="2" s="1"/>
  <c r="K217" i="2"/>
  <c r="L217" i="2" s="1"/>
  <c r="K218" i="2"/>
  <c r="L218" i="2" s="1"/>
  <c r="K219" i="2"/>
  <c r="L219" i="2" s="1"/>
  <c r="K220" i="2"/>
  <c r="L220" i="2" s="1"/>
  <c r="K221" i="2"/>
  <c r="L221" i="2" s="1"/>
  <c r="K222" i="2"/>
  <c r="L222" i="2" s="1"/>
  <c r="K223" i="2"/>
  <c r="L223" i="2" s="1"/>
  <c r="K224" i="2"/>
  <c r="L224" i="2" s="1"/>
  <c r="K225" i="2"/>
  <c r="L225" i="2" s="1"/>
  <c r="K226" i="2"/>
  <c r="L226" i="2" s="1"/>
  <c r="K227" i="2"/>
  <c r="L227" i="2" s="1"/>
  <c r="K228" i="2"/>
  <c r="L228" i="2" s="1"/>
  <c r="K229" i="2"/>
  <c r="L229" i="2" s="1"/>
  <c r="K230" i="2"/>
  <c r="L230" i="2" s="1"/>
  <c r="K231" i="2"/>
  <c r="L231" i="2" s="1"/>
  <c r="K232" i="2"/>
  <c r="L232" i="2" s="1"/>
  <c r="K233" i="2"/>
  <c r="L233" i="2" s="1"/>
  <c r="K234" i="2"/>
  <c r="L234" i="2" s="1"/>
  <c r="K235" i="2"/>
  <c r="L235" i="2" s="1"/>
  <c r="K236" i="2"/>
  <c r="L236" i="2" s="1"/>
  <c r="K237" i="2"/>
  <c r="L237" i="2" s="1"/>
  <c r="K238" i="2"/>
  <c r="L238" i="2" s="1"/>
  <c r="K239" i="2"/>
  <c r="L239" i="2" s="1"/>
  <c r="K240" i="2"/>
  <c r="L240" i="2" s="1"/>
  <c r="K241" i="2"/>
  <c r="L241" i="2" s="1"/>
  <c r="K242" i="2"/>
  <c r="L242" i="2" s="1"/>
  <c r="K243" i="2"/>
  <c r="L243" i="2" s="1"/>
  <c r="K244" i="2"/>
  <c r="L244" i="2" s="1"/>
  <c r="K245" i="2"/>
  <c r="L245" i="2" s="1"/>
  <c r="K246" i="2"/>
  <c r="L246" i="2" s="1"/>
  <c r="K247" i="2"/>
  <c r="L247" i="2" s="1"/>
  <c r="K248" i="2"/>
  <c r="L248" i="2" s="1"/>
  <c r="K249" i="2"/>
  <c r="L249" i="2" s="1"/>
  <c r="K250" i="2"/>
  <c r="L250" i="2" s="1"/>
  <c r="K251" i="2"/>
  <c r="L251" i="2" s="1"/>
  <c r="K252" i="2"/>
  <c r="L252" i="2" s="1"/>
  <c r="K253" i="2"/>
  <c r="L253" i="2" s="1"/>
  <c r="K254" i="2"/>
  <c r="L254" i="2" s="1"/>
  <c r="K255" i="2"/>
  <c r="L255" i="2" s="1"/>
  <c r="K256" i="2"/>
  <c r="L256" i="2" s="1"/>
  <c r="K257" i="2"/>
  <c r="L257" i="2" s="1"/>
  <c r="K258" i="2"/>
  <c r="L258" i="2" s="1"/>
  <c r="K259" i="2"/>
  <c r="L259" i="2" s="1"/>
  <c r="K260" i="2"/>
  <c r="L260" i="2" s="1"/>
  <c r="K261" i="2"/>
  <c r="L261" i="2" s="1"/>
  <c r="K262" i="2"/>
  <c r="L262" i="2" s="1"/>
  <c r="K263" i="2"/>
  <c r="L263" i="2" s="1"/>
  <c r="K264" i="2"/>
  <c r="L264" i="2" s="1"/>
  <c r="K265" i="2"/>
  <c r="L265" i="2" s="1"/>
  <c r="K266" i="2"/>
  <c r="L266" i="2" s="1"/>
  <c r="K267" i="2"/>
  <c r="L267" i="2" s="1"/>
  <c r="K268" i="2"/>
  <c r="L268" i="2" s="1"/>
  <c r="K269" i="2"/>
  <c r="L269" i="2" s="1"/>
  <c r="K270" i="2"/>
  <c r="L270" i="2" s="1"/>
  <c r="K271" i="2"/>
  <c r="L271" i="2" s="1"/>
  <c r="K272" i="2"/>
  <c r="L272" i="2" s="1"/>
  <c r="K273" i="2"/>
  <c r="L273" i="2" s="1"/>
  <c r="K274" i="2"/>
  <c r="L274" i="2" s="1"/>
  <c r="K275" i="2"/>
  <c r="L275" i="2" s="1"/>
  <c r="K276" i="2"/>
  <c r="L276" i="2" s="1"/>
  <c r="K277" i="2"/>
  <c r="L277" i="2" s="1"/>
  <c r="K278" i="2"/>
  <c r="L278" i="2" s="1"/>
  <c r="K279" i="2"/>
  <c r="L279" i="2" s="1"/>
  <c r="K280" i="2"/>
  <c r="L280" i="2" s="1"/>
  <c r="K281" i="2"/>
  <c r="L281" i="2" s="1"/>
  <c r="K282" i="2"/>
  <c r="L282" i="2" s="1"/>
  <c r="K283" i="2"/>
  <c r="L283" i="2" s="1"/>
  <c r="K284" i="2"/>
  <c r="L284" i="2" s="1"/>
  <c r="K285" i="2"/>
  <c r="L285" i="2" s="1"/>
  <c r="K286" i="2"/>
  <c r="L286" i="2" s="1"/>
  <c r="K287" i="2"/>
  <c r="L287" i="2" s="1"/>
  <c r="K288" i="2"/>
  <c r="L288" i="2" s="1"/>
  <c r="K289" i="2"/>
  <c r="L289" i="2" s="1"/>
  <c r="K290" i="2"/>
  <c r="L290" i="2" s="1"/>
  <c r="K291" i="2"/>
  <c r="L291" i="2" s="1"/>
  <c r="K292" i="2"/>
  <c r="L292" i="2" s="1"/>
  <c r="K293" i="2"/>
  <c r="L293" i="2" s="1"/>
  <c r="K294" i="2"/>
  <c r="L294" i="2" s="1"/>
  <c r="K295" i="2"/>
  <c r="L295" i="2" s="1"/>
  <c r="K296" i="2"/>
  <c r="L296" i="2" s="1"/>
  <c r="K297" i="2"/>
  <c r="L297" i="2" s="1"/>
  <c r="K298" i="2"/>
  <c r="L298" i="2" s="1"/>
  <c r="K299" i="2"/>
  <c r="L299" i="2" s="1"/>
  <c r="K300" i="2"/>
  <c r="L300" i="2" s="1"/>
  <c r="K301" i="2"/>
  <c r="L301" i="2" s="1"/>
  <c r="K302" i="2"/>
  <c r="L302" i="2" s="1"/>
  <c r="K303" i="2"/>
  <c r="L303" i="2" s="1"/>
  <c r="K304" i="2"/>
  <c r="L304" i="2" s="1"/>
  <c r="K305" i="2"/>
  <c r="L305" i="2" s="1"/>
  <c r="K306" i="2"/>
  <c r="L306" i="2" s="1"/>
  <c r="K307" i="2"/>
  <c r="L307" i="2" s="1"/>
  <c r="K308" i="2"/>
  <c r="L308" i="2" s="1"/>
  <c r="K309" i="2"/>
  <c r="L309" i="2" s="1"/>
  <c r="K310" i="2"/>
  <c r="L310" i="2" s="1"/>
  <c r="K311" i="2"/>
  <c r="L311" i="2" s="1"/>
  <c r="K312" i="2"/>
  <c r="L312" i="2" s="1"/>
  <c r="K313" i="2"/>
  <c r="L313" i="2" s="1"/>
  <c r="K314" i="2"/>
  <c r="L314" i="2" s="1"/>
  <c r="K315" i="2"/>
  <c r="L315" i="2" s="1"/>
  <c r="K316" i="2"/>
  <c r="L316" i="2" s="1"/>
  <c r="K317" i="2"/>
  <c r="L317" i="2" s="1"/>
  <c r="K318" i="2"/>
  <c r="L318" i="2" s="1"/>
  <c r="K319" i="2"/>
  <c r="L319" i="2" s="1"/>
  <c r="K320" i="2"/>
  <c r="L320" i="2" s="1"/>
  <c r="K321" i="2"/>
  <c r="L321" i="2" s="1"/>
  <c r="K322" i="2"/>
  <c r="L322" i="2" s="1"/>
  <c r="K323" i="2"/>
  <c r="L323" i="2" s="1"/>
  <c r="K324" i="2"/>
  <c r="L324" i="2" s="1"/>
  <c r="K325" i="2"/>
  <c r="L325" i="2" s="1"/>
  <c r="K326" i="2"/>
  <c r="L326" i="2" s="1"/>
  <c r="K327" i="2"/>
  <c r="L327" i="2" s="1"/>
  <c r="K328" i="2"/>
  <c r="L328" i="2" s="1"/>
  <c r="K329" i="2"/>
  <c r="L329" i="2" s="1"/>
  <c r="K330" i="2"/>
  <c r="L330" i="2" s="1"/>
  <c r="K331" i="2"/>
  <c r="L331" i="2" s="1"/>
  <c r="K332" i="2"/>
  <c r="L332" i="2" s="1"/>
  <c r="K333" i="2"/>
  <c r="L333" i="2" s="1"/>
  <c r="K334" i="2"/>
  <c r="L334" i="2" s="1"/>
  <c r="K335" i="2"/>
  <c r="L335" i="2" s="1"/>
  <c r="K336" i="2"/>
  <c r="L336" i="2" s="1"/>
  <c r="K337" i="2"/>
  <c r="L337" i="2" s="1"/>
  <c r="K338" i="2"/>
  <c r="L338" i="2" s="1"/>
  <c r="K339" i="2"/>
  <c r="L339" i="2" s="1"/>
  <c r="K340" i="2"/>
  <c r="L340" i="2" s="1"/>
  <c r="K341" i="2"/>
  <c r="L341" i="2" s="1"/>
  <c r="K342" i="2"/>
  <c r="L342" i="2" s="1"/>
  <c r="K343" i="2"/>
  <c r="L343" i="2" s="1"/>
  <c r="K344" i="2"/>
  <c r="L344" i="2" s="1"/>
  <c r="K345" i="2"/>
  <c r="L345" i="2" s="1"/>
  <c r="K346" i="2"/>
  <c r="L346" i="2" s="1"/>
  <c r="K347" i="2"/>
  <c r="L347" i="2" s="1"/>
  <c r="K348" i="2"/>
  <c r="L348" i="2" s="1"/>
  <c r="K349" i="2"/>
  <c r="L349" i="2" s="1"/>
  <c r="K350" i="2"/>
  <c r="L350" i="2" s="1"/>
  <c r="K351" i="2"/>
  <c r="L351" i="2" s="1"/>
  <c r="K352" i="2"/>
  <c r="L352" i="2" s="1"/>
  <c r="K353" i="2"/>
  <c r="L353" i="2" s="1"/>
  <c r="K354" i="2"/>
  <c r="L354" i="2" s="1"/>
  <c r="K355" i="2"/>
  <c r="L355" i="2" s="1"/>
  <c r="K356" i="2"/>
  <c r="L356" i="2" s="1"/>
  <c r="K357" i="2"/>
  <c r="L357" i="2" s="1"/>
  <c r="K358" i="2"/>
  <c r="L358" i="2" s="1"/>
  <c r="K359" i="2"/>
  <c r="L359" i="2" s="1"/>
  <c r="K360" i="2"/>
  <c r="L360" i="2" s="1"/>
  <c r="K361" i="2"/>
  <c r="L361" i="2" s="1"/>
  <c r="K362" i="2"/>
  <c r="L362" i="2" s="1"/>
  <c r="K363" i="2"/>
  <c r="L363" i="2" s="1"/>
  <c r="K364" i="2"/>
  <c r="L364" i="2" s="1"/>
  <c r="K365" i="2"/>
  <c r="L365" i="2" s="1"/>
  <c r="K366" i="2"/>
  <c r="L366" i="2" s="1"/>
  <c r="K367" i="2"/>
  <c r="L367" i="2" s="1"/>
  <c r="K368" i="2"/>
  <c r="L368" i="2" s="1"/>
  <c r="K369" i="2"/>
  <c r="L369" i="2" s="1"/>
  <c r="K370" i="2"/>
  <c r="L370" i="2" s="1"/>
  <c r="K371" i="2"/>
  <c r="L371" i="2" s="1"/>
  <c r="K372" i="2"/>
  <c r="L372" i="2" s="1"/>
  <c r="K373" i="2"/>
  <c r="L373" i="2" s="1"/>
  <c r="K374" i="2"/>
  <c r="L374" i="2" s="1"/>
  <c r="K375" i="2"/>
  <c r="L375" i="2" s="1"/>
  <c r="K376" i="2"/>
  <c r="L376" i="2" s="1"/>
  <c r="K377" i="2"/>
  <c r="L377" i="2" s="1"/>
  <c r="K378" i="2"/>
  <c r="L378" i="2" s="1"/>
  <c r="K379" i="2"/>
  <c r="L379" i="2" s="1"/>
  <c r="K380" i="2"/>
  <c r="L380" i="2" s="1"/>
  <c r="K381" i="2"/>
  <c r="L381" i="2" s="1"/>
  <c r="K382" i="2"/>
  <c r="L382" i="2" s="1"/>
  <c r="K383" i="2"/>
  <c r="L383" i="2" s="1"/>
  <c r="K384" i="2"/>
  <c r="L384" i="2" s="1"/>
  <c r="K385" i="2"/>
  <c r="L385" i="2" s="1"/>
  <c r="K386" i="2"/>
  <c r="L386" i="2" s="1"/>
  <c r="K387" i="2"/>
  <c r="L387" i="2" s="1"/>
  <c r="K388" i="2"/>
  <c r="L388" i="2" s="1"/>
  <c r="K389" i="2"/>
  <c r="L389" i="2" s="1"/>
  <c r="K390" i="2"/>
  <c r="L390" i="2" s="1"/>
  <c r="K391" i="2"/>
  <c r="L391" i="2" s="1"/>
  <c r="K392" i="2"/>
  <c r="L392" i="2" s="1"/>
  <c r="K393" i="2"/>
  <c r="L393" i="2" s="1"/>
  <c r="K394" i="2"/>
  <c r="L394" i="2" s="1"/>
  <c r="K395" i="2"/>
  <c r="L395" i="2" s="1"/>
  <c r="K396" i="2"/>
  <c r="L396" i="2" s="1"/>
  <c r="K397" i="2"/>
  <c r="L397" i="2" s="1"/>
  <c r="K398" i="2"/>
  <c r="L398" i="2" s="1"/>
  <c r="K399" i="2"/>
  <c r="L399" i="2" s="1"/>
  <c r="K400" i="2"/>
  <c r="L400" i="2" s="1"/>
  <c r="K401" i="2"/>
  <c r="L401" i="2" s="1"/>
  <c r="K402" i="2"/>
  <c r="L402" i="2" s="1"/>
  <c r="K403" i="2"/>
  <c r="L403" i="2" s="1"/>
  <c r="K404" i="2"/>
  <c r="L404" i="2" s="1"/>
  <c r="K405" i="2"/>
  <c r="L405" i="2" s="1"/>
  <c r="K406" i="2"/>
  <c r="L406" i="2" s="1"/>
  <c r="K407" i="2"/>
  <c r="L407" i="2" s="1"/>
  <c r="K408" i="2"/>
  <c r="L408" i="2" s="1"/>
  <c r="K409" i="2"/>
  <c r="L409" i="2" s="1"/>
  <c r="K410" i="2"/>
  <c r="L410" i="2" s="1"/>
  <c r="K411" i="2"/>
  <c r="L411" i="2" s="1"/>
  <c r="K412" i="2"/>
  <c r="L412" i="2" s="1"/>
  <c r="K413" i="2"/>
  <c r="L413" i="2" s="1"/>
  <c r="K414" i="2"/>
  <c r="L414" i="2" s="1"/>
  <c r="K415" i="2"/>
  <c r="L415" i="2" s="1"/>
  <c r="K416" i="2"/>
  <c r="L416" i="2" s="1"/>
  <c r="K417" i="2"/>
  <c r="L417" i="2" s="1"/>
  <c r="K418" i="2"/>
  <c r="L418" i="2" s="1"/>
  <c r="K419" i="2"/>
  <c r="L419" i="2" s="1"/>
  <c r="K420" i="2"/>
  <c r="L420" i="2" s="1"/>
  <c r="K421" i="2"/>
  <c r="L421" i="2" s="1"/>
  <c r="K422" i="2"/>
  <c r="L422" i="2" s="1"/>
  <c r="K423" i="2"/>
  <c r="L423" i="2" s="1"/>
  <c r="K424" i="2"/>
  <c r="L424" i="2" s="1"/>
  <c r="K425" i="2"/>
  <c r="L425" i="2" s="1"/>
  <c r="K426" i="2"/>
  <c r="L426" i="2" s="1"/>
  <c r="K427" i="2"/>
  <c r="L427" i="2" s="1"/>
  <c r="K428" i="2"/>
  <c r="L428" i="2" s="1"/>
  <c r="K429" i="2"/>
  <c r="L429" i="2" s="1"/>
  <c r="K430" i="2"/>
  <c r="L430" i="2" s="1"/>
  <c r="K431" i="2"/>
  <c r="L431" i="2" s="1"/>
  <c r="K432" i="2"/>
  <c r="L432" i="2" s="1"/>
  <c r="K433" i="2"/>
  <c r="L433" i="2" s="1"/>
  <c r="K434" i="2"/>
  <c r="L434" i="2" s="1"/>
  <c r="K435" i="2"/>
  <c r="L435" i="2" s="1"/>
  <c r="K436" i="2"/>
  <c r="L436" i="2" s="1"/>
  <c r="K437" i="2"/>
  <c r="L437" i="2" s="1"/>
  <c r="K438" i="2"/>
  <c r="L438" i="2" s="1"/>
  <c r="K439" i="2"/>
  <c r="L439" i="2" s="1"/>
  <c r="K440" i="2"/>
  <c r="L440" i="2" s="1"/>
  <c r="K441" i="2"/>
  <c r="L441" i="2" s="1"/>
  <c r="K442" i="2"/>
  <c r="L442" i="2" s="1"/>
  <c r="K443" i="2"/>
  <c r="L443" i="2" s="1"/>
  <c r="K444" i="2"/>
  <c r="L444" i="2" s="1"/>
  <c r="K445" i="2"/>
  <c r="L445" i="2" s="1"/>
  <c r="K446" i="2"/>
  <c r="L446" i="2" s="1"/>
  <c r="K447" i="2"/>
  <c r="L447" i="2" s="1"/>
  <c r="K448" i="2"/>
  <c r="L448" i="2" s="1"/>
  <c r="K449" i="2"/>
  <c r="L449" i="2" s="1"/>
  <c r="K450" i="2"/>
  <c r="L450" i="2" s="1"/>
  <c r="K451" i="2"/>
  <c r="L451" i="2" s="1"/>
  <c r="K452" i="2"/>
  <c r="L452" i="2" s="1"/>
  <c r="K453" i="2"/>
  <c r="L453" i="2" s="1"/>
  <c r="K454" i="2"/>
  <c r="L454" i="2" s="1"/>
  <c r="K455" i="2"/>
  <c r="L455" i="2" s="1"/>
  <c r="K456" i="2"/>
  <c r="L456" i="2" s="1"/>
  <c r="K457" i="2"/>
  <c r="L457" i="2" s="1"/>
  <c r="K458" i="2"/>
  <c r="L458" i="2" s="1"/>
  <c r="K459" i="2"/>
  <c r="L459" i="2" s="1"/>
  <c r="K460" i="2"/>
  <c r="L460" i="2" s="1"/>
  <c r="K461" i="2"/>
  <c r="L461" i="2" s="1"/>
  <c r="K462" i="2"/>
  <c r="L462" i="2" s="1"/>
  <c r="K463" i="2"/>
  <c r="L463" i="2" s="1"/>
  <c r="K464" i="2"/>
  <c r="L464" i="2" s="1"/>
  <c r="K465" i="2"/>
  <c r="L465" i="2" s="1"/>
  <c r="K466" i="2"/>
  <c r="L466" i="2" s="1"/>
  <c r="K467" i="2"/>
  <c r="L467" i="2" s="1"/>
  <c r="K468" i="2"/>
  <c r="L468" i="2" s="1"/>
  <c r="K469" i="2"/>
  <c r="L469" i="2" s="1"/>
  <c r="K470" i="2"/>
  <c r="L470" i="2" s="1"/>
  <c r="K471" i="2"/>
  <c r="L471" i="2" s="1"/>
  <c r="K472" i="2"/>
  <c r="L472" i="2" s="1"/>
  <c r="K473" i="2"/>
  <c r="L473" i="2" s="1"/>
  <c r="K474" i="2"/>
  <c r="L474" i="2" s="1"/>
  <c r="K475" i="2"/>
  <c r="L475" i="2" s="1"/>
  <c r="K476" i="2"/>
  <c r="L476" i="2" s="1"/>
  <c r="K477" i="2"/>
  <c r="L477" i="2" s="1"/>
  <c r="K478" i="2"/>
  <c r="L478" i="2" s="1"/>
  <c r="K479" i="2"/>
  <c r="L479" i="2" s="1"/>
  <c r="K480" i="2"/>
  <c r="L480" i="2" s="1"/>
  <c r="K481" i="2"/>
  <c r="L481" i="2" s="1"/>
  <c r="K482" i="2"/>
  <c r="L482" i="2" s="1"/>
  <c r="K483" i="2"/>
  <c r="L483" i="2" s="1"/>
  <c r="K484" i="2"/>
  <c r="L484" i="2" s="1"/>
  <c r="K485" i="2"/>
  <c r="L485" i="2" s="1"/>
  <c r="K486" i="2"/>
  <c r="L486" i="2" s="1"/>
  <c r="K487" i="2"/>
  <c r="L487" i="2" s="1"/>
  <c r="K488" i="2"/>
  <c r="L488" i="2" s="1"/>
  <c r="K489" i="2"/>
  <c r="L489" i="2" s="1"/>
  <c r="K490" i="2"/>
  <c r="L490" i="2" s="1"/>
  <c r="K491" i="2"/>
  <c r="L491" i="2" s="1"/>
  <c r="K492" i="2"/>
  <c r="L492" i="2" s="1"/>
  <c r="K493" i="2"/>
  <c r="L493" i="2" s="1"/>
  <c r="K494" i="2"/>
  <c r="L494" i="2" s="1"/>
  <c r="K495" i="2"/>
  <c r="L495" i="2" s="1"/>
  <c r="K496" i="2"/>
  <c r="L496" i="2" s="1"/>
  <c r="K497" i="2"/>
  <c r="L497" i="2" s="1"/>
  <c r="K498" i="2"/>
  <c r="L498" i="2" s="1"/>
  <c r="K499" i="2"/>
  <c r="L499" i="2" s="1"/>
  <c r="K500" i="2"/>
  <c r="L500" i="2" s="1"/>
  <c r="K501" i="2"/>
  <c r="L501" i="2" s="1"/>
  <c r="K502" i="2"/>
  <c r="L502" i="2" s="1"/>
  <c r="K503" i="2"/>
  <c r="L503" i="2" s="1"/>
  <c r="K504" i="2"/>
  <c r="L504" i="2" s="1"/>
  <c r="K505" i="2"/>
  <c r="L505" i="2" s="1"/>
  <c r="K506" i="2"/>
  <c r="L506" i="2" s="1"/>
  <c r="K507" i="2"/>
  <c r="L507" i="2" s="1"/>
  <c r="K508" i="2"/>
  <c r="L508" i="2" s="1"/>
  <c r="K509" i="2"/>
  <c r="L509" i="2" s="1"/>
  <c r="K510" i="2"/>
  <c r="L510" i="2" s="1"/>
  <c r="K511" i="2"/>
  <c r="L511" i="2" s="1"/>
  <c r="K512" i="2"/>
  <c r="L512" i="2" s="1"/>
  <c r="K513" i="2"/>
  <c r="L513" i="2" s="1"/>
  <c r="K514" i="2"/>
  <c r="L514" i="2" s="1"/>
  <c r="K515" i="2"/>
  <c r="L515" i="2" s="1"/>
  <c r="K516" i="2"/>
  <c r="L516" i="2" s="1"/>
  <c r="K517" i="2"/>
  <c r="L517" i="2" s="1"/>
  <c r="K518" i="2"/>
  <c r="L518" i="2" s="1"/>
  <c r="K519" i="2"/>
  <c r="L519" i="2" s="1"/>
  <c r="K520" i="2"/>
  <c r="L520" i="2" s="1"/>
  <c r="K521" i="2"/>
  <c r="L521" i="2" s="1"/>
  <c r="K522" i="2"/>
  <c r="L522" i="2" s="1"/>
  <c r="K523" i="2"/>
  <c r="L523" i="2" s="1"/>
  <c r="K524" i="2"/>
  <c r="L524" i="2" s="1"/>
  <c r="K525" i="2"/>
  <c r="L525" i="2" s="1"/>
  <c r="K526" i="2"/>
  <c r="L526" i="2" s="1"/>
  <c r="K527" i="2"/>
  <c r="L527" i="2" s="1"/>
  <c r="K528" i="2"/>
  <c r="L528" i="2" s="1"/>
  <c r="K529" i="2"/>
  <c r="L529" i="2" s="1"/>
  <c r="K530" i="2"/>
  <c r="L530" i="2" s="1"/>
  <c r="K531" i="2"/>
  <c r="L531" i="2" s="1"/>
  <c r="K532" i="2"/>
  <c r="L532" i="2" s="1"/>
  <c r="K533" i="2"/>
  <c r="L533" i="2" s="1"/>
  <c r="K534" i="2"/>
  <c r="L534" i="2" s="1"/>
  <c r="K535" i="2"/>
  <c r="L535" i="2" s="1"/>
  <c r="K536" i="2"/>
  <c r="L536" i="2" s="1"/>
  <c r="K537" i="2"/>
  <c r="L537" i="2" s="1"/>
  <c r="K538" i="2"/>
  <c r="L538" i="2" s="1"/>
  <c r="K539" i="2"/>
  <c r="L539" i="2" s="1"/>
  <c r="K540" i="2"/>
  <c r="L540" i="2" s="1"/>
  <c r="K541" i="2"/>
  <c r="L541" i="2" s="1"/>
  <c r="K542" i="2"/>
  <c r="L542" i="2" s="1"/>
  <c r="K543" i="2"/>
  <c r="L543" i="2" s="1"/>
  <c r="K544" i="2"/>
  <c r="L544" i="2" s="1"/>
  <c r="K545" i="2"/>
  <c r="L545" i="2" s="1"/>
  <c r="K546" i="2"/>
  <c r="L546" i="2" s="1"/>
  <c r="K547" i="2"/>
  <c r="L547" i="2" s="1"/>
  <c r="K548" i="2"/>
  <c r="L548" i="2" s="1"/>
  <c r="K549" i="2"/>
  <c r="L549" i="2" s="1"/>
  <c r="K550" i="2"/>
  <c r="L550" i="2" s="1"/>
  <c r="K551" i="2"/>
  <c r="L551" i="2" s="1"/>
  <c r="K552" i="2"/>
  <c r="L552" i="2" s="1"/>
  <c r="K553" i="2"/>
  <c r="L553" i="2" s="1"/>
  <c r="K554" i="2"/>
  <c r="L554" i="2" s="1"/>
  <c r="K555" i="2"/>
  <c r="L555" i="2" s="1"/>
  <c r="K556" i="2"/>
  <c r="L556" i="2" s="1"/>
  <c r="K557" i="2"/>
  <c r="L557" i="2" s="1"/>
  <c r="K558" i="2"/>
  <c r="L558" i="2" s="1"/>
  <c r="K559" i="2"/>
  <c r="L559" i="2" s="1"/>
  <c r="K560" i="2"/>
  <c r="L560" i="2" s="1"/>
  <c r="K561" i="2"/>
  <c r="L561" i="2" s="1"/>
  <c r="K562" i="2"/>
  <c r="L562" i="2" s="1"/>
  <c r="K563" i="2"/>
  <c r="L563" i="2" s="1"/>
  <c r="K564" i="2"/>
  <c r="L564" i="2" s="1"/>
  <c r="K565" i="2"/>
  <c r="L565" i="2" s="1"/>
  <c r="K566" i="2"/>
  <c r="L566" i="2" s="1"/>
  <c r="K567" i="2"/>
  <c r="L567" i="2" s="1"/>
  <c r="K568" i="2"/>
  <c r="L568" i="2" s="1"/>
  <c r="K569" i="2"/>
  <c r="L569" i="2" s="1"/>
  <c r="K570" i="2"/>
  <c r="L570" i="2" s="1"/>
  <c r="K571" i="2"/>
  <c r="L571" i="2" s="1"/>
  <c r="K572" i="2"/>
  <c r="L572" i="2" s="1"/>
  <c r="K573" i="2"/>
  <c r="L573" i="2" s="1"/>
  <c r="K574" i="2"/>
  <c r="L574" i="2" s="1"/>
  <c r="K575" i="2"/>
  <c r="L575" i="2" s="1"/>
  <c r="K576" i="2"/>
  <c r="L576" i="2" s="1"/>
  <c r="K577" i="2"/>
  <c r="L577" i="2" s="1"/>
  <c r="K578" i="2"/>
  <c r="L578" i="2" s="1"/>
  <c r="K579" i="2"/>
  <c r="L579" i="2" s="1"/>
  <c r="K580" i="2"/>
  <c r="L580" i="2" s="1"/>
  <c r="K581" i="2"/>
  <c r="L581" i="2" s="1"/>
  <c r="K582" i="2"/>
  <c r="L582" i="2" s="1"/>
  <c r="K583" i="2"/>
  <c r="L583" i="2" s="1"/>
  <c r="K584" i="2"/>
  <c r="L584" i="2" s="1"/>
  <c r="K585" i="2"/>
  <c r="L585" i="2" s="1"/>
  <c r="K586" i="2"/>
  <c r="L586" i="2" s="1"/>
  <c r="K587" i="2"/>
  <c r="L587" i="2" s="1"/>
  <c r="K588" i="2"/>
  <c r="L588" i="2" s="1"/>
  <c r="K589" i="2"/>
  <c r="L589" i="2" s="1"/>
  <c r="K590" i="2"/>
  <c r="L590" i="2" s="1"/>
  <c r="K591" i="2"/>
  <c r="L591" i="2" s="1"/>
  <c r="K592" i="2"/>
  <c r="L592" i="2" s="1"/>
  <c r="K593" i="2"/>
  <c r="L593" i="2" s="1"/>
  <c r="K594" i="2"/>
  <c r="L594" i="2" s="1"/>
  <c r="K595" i="2"/>
  <c r="L595" i="2" s="1"/>
  <c r="K596" i="2"/>
  <c r="L596" i="2" s="1"/>
  <c r="K597" i="2"/>
  <c r="L597" i="2" s="1"/>
  <c r="K598" i="2"/>
  <c r="L598" i="2" s="1"/>
  <c r="K599" i="2"/>
  <c r="L599" i="2" s="1"/>
  <c r="K600" i="2"/>
  <c r="L600" i="2" s="1"/>
  <c r="K601" i="2"/>
  <c r="L601" i="2" s="1"/>
  <c r="K602" i="2"/>
  <c r="L602" i="2" s="1"/>
  <c r="K603" i="2"/>
  <c r="L603" i="2" s="1"/>
  <c r="K604" i="2"/>
  <c r="L604" i="2" s="1"/>
  <c r="K605" i="2"/>
  <c r="L605" i="2" s="1"/>
  <c r="K606" i="2"/>
  <c r="L606" i="2" s="1"/>
  <c r="K607" i="2"/>
  <c r="L607" i="2" s="1"/>
  <c r="K608" i="2"/>
  <c r="L608" i="2" s="1"/>
  <c r="K609" i="2"/>
  <c r="L609" i="2" s="1"/>
  <c r="K610" i="2"/>
  <c r="L610" i="2" s="1"/>
  <c r="K611" i="2"/>
  <c r="L611" i="2" s="1"/>
  <c r="K612" i="2"/>
  <c r="L612" i="2" s="1"/>
  <c r="K613" i="2"/>
  <c r="L613" i="2" s="1"/>
  <c r="K614" i="2"/>
  <c r="L614" i="2" s="1"/>
  <c r="K615" i="2"/>
  <c r="L615" i="2" s="1"/>
  <c r="K616" i="2"/>
  <c r="L616" i="2" s="1"/>
  <c r="K617" i="2"/>
  <c r="L617" i="2" s="1"/>
  <c r="K618" i="2"/>
  <c r="L618" i="2" s="1"/>
  <c r="K619" i="2"/>
  <c r="L619" i="2" s="1"/>
  <c r="K620" i="2"/>
  <c r="L620" i="2" s="1"/>
  <c r="K621" i="2"/>
  <c r="L621" i="2" s="1"/>
  <c r="K622" i="2"/>
  <c r="L622" i="2" s="1"/>
  <c r="K623" i="2"/>
  <c r="L623" i="2" s="1"/>
  <c r="K624" i="2"/>
  <c r="L624" i="2" s="1"/>
  <c r="K625" i="2"/>
  <c r="L625" i="2" s="1"/>
  <c r="K626" i="2"/>
  <c r="L626" i="2" s="1"/>
  <c r="K627" i="2"/>
  <c r="L627" i="2" s="1"/>
  <c r="K628" i="2"/>
  <c r="L628" i="2" s="1"/>
  <c r="K629" i="2"/>
  <c r="L629" i="2" s="1"/>
  <c r="K630" i="2"/>
  <c r="L630" i="2" s="1"/>
  <c r="K631" i="2"/>
  <c r="L631" i="2" s="1"/>
  <c r="K632" i="2"/>
  <c r="L632" i="2" s="1"/>
  <c r="K633" i="2"/>
  <c r="L633" i="2" s="1"/>
  <c r="K634" i="2"/>
  <c r="L634" i="2" s="1"/>
  <c r="K635" i="2"/>
  <c r="L635" i="2" s="1"/>
  <c r="K636" i="2"/>
  <c r="L636" i="2" s="1"/>
  <c r="K637" i="2"/>
  <c r="L637" i="2" s="1"/>
  <c r="K638" i="2"/>
  <c r="L638" i="2" s="1"/>
  <c r="K639" i="2"/>
  <c r="L639" i="2" s="1"/>
  <c r="K640" i="2"/>
  <c r="L640" i="2" s="1"/>
  <c r="K641" i="2"/>
  <c r="L641" i="2" s="1"/>
  <c r="K642" i="2"/>
  <c r="L642" i="2" s="1"/>
  <c r="K643" i="2"/>
  <c r="L643" i="2" s="1"/>
  <c r="K644" i="2"/>
  <c r="L644" i="2" s="1"/>
  <c r="K645" i="2"/>
  <c r="L645" i="2" s="1"/>
  <c r="K646" i="2"/>
  <c r="L646" i="2" s="1"/>
  <c r="K647" i="2"/>
  <c r="L647" i="2" s="1"/>
  <c r="K648" i="2"/>
  <c r="L648" i="2" s="1"/>
  <c r="K649" i="2"/>
  <c r="L649" i="2" s="1"/>
  <c r="K650" i="2"/>
  <c r="L650" i="2" s="1"/>
  <c r="K651" i="2"/>
  <c r="L651" i="2" s="1"/>
  <c r="K652" i="2"/>
  <c r="L652" i="2" s="1"/>
  <c r="K653" i="2"/>
  <c r="L653" i="2" s="1"/>
  <c r="K654" i="2"/>
  <c r="L654" i="2" s="1"/>
  <c r="K655" i="2"/>
  <c r="L655" i="2" s="1"/>
  <c r="K656" i="2"/>
  <c r="L656" i="2" s="1"/>
  <c r="K657" i="2"/>
  <c r="L657" i="2" s="1"/>
  <c r="K658" i="2"/>
  <c r="L658" i="2" s="1"/>
  <c r="K659" i="2"/>
  <c r="L659" i="2" s="1"/>
  <c r="K660" i="2"/>
  <c r="L660" i="2" s="1"/>
  <c r="K661" i="2"/>
  <c r="L661" i="2" s="1"/>
  <c r="K662" i="2"/>
  <c r="L662" i="2" s="1"/>
  <c r="K663" i="2"/>
  <c r="L663" i="2" s="1"/>
  <c r="K664" i="2"/>
  <c r="L664" i="2" s="1"/>
  <c r="K665" i="2"/>
  <c r="L665" i="2" s="1"/>
  <c r="K666" i="2"/>
  <c r="L666" i="2" s="1"/>
  <c r="K667" i="2"/>
  <c r="L667" i="2" s="1"/>
  <c r="K668" i="2"/>
  <c r="L668" i="2" s="1"/>
  <c r="K669" i="2"/>
  <c r="L669" i="2" s="1"/>
  <c r="K670" i="2"/>
  <c r="L670" i="2" s="1"/>
  <c r="K671" i="2"/>
  <c r="L671" i="2" s="1"/>
  <c r="K672" i="2"/>
  <c r="L672" i="2" s="1"/>
  <c r="K673" i="2"/>
  <c r="L673" i="2" s="1"/>
  <c r="K674" i="2"/>
  <c r="L674" i="2" s="1"/>
  <c r="K675" i="2"/>
  <c r="L675" i="2" s="1"/>
  <c r="K676" i="2"/>
  <c r="L676" i="2" s="1"/>
  <c r="K677" i="2"/>
  <c r="L677" i="2" s="1"/>
  <c r="K678" i="2"/>
  <c r="L678" i="2" s="1"/>
  <c r="K679" i="2"/>
  <c r="L679" i="2" s="1"/>
  <c r="K680" i="2"/>
  <c r="L680" i="2" s="1"/>
  <c r="K681" i="2"/>
  <c r="L681" i="2" s="1"/>
  <c r="K682" i="2"/>
  <c r="L682" i="2" s="1"/>
  <c r="K683" i="2"/>
  <c r="L683" i="2" s="1"/>
  <c r="K684" i="2"/>
  <c r="L684" i="2" s="1"/>
  <c r="K685" i="2"/>
  <c r="L685" i="2" s="1"/>
  <c r="K686" i="2"/>
  <c r="L686" i="2" s="1"/>
  <c r="K687" i="2"/>
  <c r="L687" i="2" s="1"/>
  <c r="K688" i="2"/>
  <c r="L688" i="2" s="1"/>
  <c r="K689" i="2"/>
  <c r="L689" i="2" s="1"/>
  <c r="K690" i="2"/>
  <c r="L690" i="2" s="1"/>
  <c r="K691" i="2"/>
  <c r="L691" i="2" s="1"/>
  <c r="K692" i="2"/>
  <c r="L692" i="2" s="1"/>
  <c r="K693" i="2"/>
  <c r="L693" i="2" s="1"/>
  <c r="K694" i="2"/>
  <c r="L694" i="2" s="1"/>
  <c r="K695" i="2"/>
  <c r="L695" i="2" s="1"/>
  <c r="K696" i="2"/>
  <c r="L696" i="2" s="1"/>
  <c r="K697" i="2"/>
  <c r="L697" i="2" s="1"/>
  <c r="K698" i="2"/>
  <c r="L698" i="2" s="1"/>
  <c r="K699" i="2"/>
  <c r="L699" i="2" s="1"/>
  <c r="K700" i="2"/>
  <c r="L700" i="2" s="1"/>
  <c r="K701" i="2"/>
  <c r="L701" i="2" s="1"/>
  <c r="K702" i="2"/>
  <c r="L702" i="2" s="1"/>
  <c r="K703" i="2"/>
  <c r="L703" i="2" s="1"/>
  <c r="K704" i="2"/>
  <c r="L704" i="2" s="1"/>
  <c r="K705" i="2"/>
  <c r="L705" i="2" s="1"/>
  <c r="K706" i="2"/>
  <c r="L706" i="2" s="1"/>
  <c r="K707" i="2"/>
  <c r="L707" i="2" s="1"/>
  <c r="K708" i="2"/>
  <c r="L708" i="2" s="1"/>
  <c r="K709" i="2"/>
  <c r="L709" i="2" s="1"/>
  <c r="K710" i="2"/>
  <c r="L710" i="2" s="1"/>
  <c r="K711" i="2"/>
  <c r="L711" i="2" s="1"/>
  <c r="K712" i="2"/>
  <c r="L712" i="2" s="1"/>
  <c r="K713" i="2"/>
  <c r="L713" i="2" s="1"/>
  <c r="K714" i="2"/>
  <c r="L714" i="2" s="1"/>
  <c r="K715" i="2"/>
  <c r="L715" i="2" s="1"/>
  <c r="K716" i="2"/>
  <c r="L716" i="2" s="1"/>
  <c r="K717" i="2"/>
  <c r="L717" i="2" s="1"/>
  <c r="K718" i="2"/>
  <c r="L718" i="2" s="1"/>
  <c r="K719" i="2"/>
  <c r="L719" i="2" s="1"/>
  <c r="K720" i="2"/>
  <c r="L720" i="2" s="1"/>
  <c r="K721" i="2"/>
  <c r="L721" i="2" s="1"/>
  <c r="K722" i="2"/>
  <c r="L722" i="2" s="1"/>
  <c r="K723" i="2"/>
  <c r="L723" i="2" s="1"/>
  <c r="K724" i="2"/>
  <c r="L724" i="2" s="1"/>
  <c r="K725" i="2"/>
  <c r="L725" i="2" s="1"/>
  <c r="K726" i="2"/>
  <c r="L726" i="2" s="1"/>
  <c r="K727" i="2"/>
  <c r="L727" i="2" s="1"/>
  <c r="K728" i="2"/>
  <c r="L728" i="2" s="1"/>
  <c r="K729" i="2"/>
  <c r="L729" i="2" s="1"/>
  <c r="K730" i="2"/>
  <c r="L730" i="2" s="1"/>
  <c r="K731" i="2"/>
  <c r="L731" i="2" s="1"/>
  <c r="K732" i="2"/>
  <c r="L732" i="2" s="1"/>
  <c r="K733" i="2"/>
  <c r="L733" i="2" s="1"/>
  <c r="K734" i="2"/>
  <c r="L734" i="2" s="1"/>
  <c r="K735" i="2"/>
  <c r="L735" i="2" s="1"/>
  <c r="K736" i="2"/>
  <c r="L736" i="2" s="1"/>
  <c r="K737" i="2"/>
  <c r="L737" i="2" s="1"/>
  <c r="K738" i="2"/>
  <c r="L738" i="2" s="1"/>
  <c r="K739" i="2"/>
  <c r="L739" i="2" s="1"/>
  <c r="K740" i="2"/>
  <c r="L740" i="2" s="1"/>
  <c r="K741" i="2"/>
  <c r="L741" i="2" s="1"/>
  <c r="K742" i="2"/>
  <c r="L742" i="2" s="1"/>
  <c r="K743" i="2"/>
  <c r="L743" i="2" s="1"/>
  <c r="K744" i="2"/>
  <c r="L744" i="2" s="1"/>
  <c r="K745" i="2"/>
  <c r="L745" i="2" s="1"/>
  <c r="K746" i="2"/>
  <c r="L746" i="2" s="1"/>
  <c r="K747" i="2"/>
  <c r="L747" i="2" s="1"/>
  <c r="K748" i="2"/>
  <c r="L748" i="2" s="1"/>
  <c r="K749" i="2"/>
  <c r="L749" i="2" s="1"/>
  <c r="K750" i="2"/>
  <c r="L750" i="2" s="1"/>
  <c r="K751" i="2"/>
  <c r="L751" i="2" s="1"/>
  <c r="K752" i="2"/>
  <c r="L752" i="2" s="1"/>
  <c r="K753" i="2"/>
  <c r="L753" i="2" s="1"/>
  <c r="K754" i="2"/>
  <c r="L754" i="2" s="1"/>
  <c r="K755" i="2"/>
  <c r="L755" i="2" s="1"/>
  <c r="K756" i="2"/>
  <c r="L756" i="2" s="1"/>
  <c r="K757" i="2"/>
  <c r="L757" i="2" s="1"/>
  <c r="K758" i="2"/>
  <c r="L758" i="2" s="1"/>
  <c r="K759" i="2"/>
  <c r="L759" i="2" s="1"/>
  <c r="K760" i="2"/>
  <c r="L760" i="2" s="1"/>
  <c r="K761" i="2"/>
  <c r="L761" i="2" s="1"/>
  <c r="K762" i="2"/>
  <c r="L762" i="2" s="1"/>
  <c r="K763" i="2"/>
  <c r="L763" i="2" s="1"/>
  <c r="K764" i="2"/>
  <c r="L764" i="2" s="1"/>
  <c r="K765" i="2"/>
  <c r="L765" i="2" s="1"/>
  <c r="K766" i="2"/>
  <c r="L766" i="2" s="1"/>
  <c r="K767" i="2"/>
  <c r="L767" i="2" s="1"/>
  <c r="K768" i="2"/>
  <c r="L768" i="2" s="1"/>
  <c r="K769" i="2"/>
  <c r="L769" i="2" s="1"/>
  <c r="K770" i="2"/>
  <c r="L770" i="2" s="1"/>
  <c r="K771" i="2"/>
  <c r="L771" i="2" s="1"/>
  <c r="K772" i="2"/>
  <c r="L772" i="2" s="1"/>
  <c r="K773" i="2"/>
  <c r="L773" i="2" s="1"/>
  <c r="K774" i="2"/>
  <c r="L774" i="2" s="1"/>
  <c r="K775" i="2"/>
  <c r="L775" i="2" s="1"/>
  <c r="K776" i="2"/>
  <c r="L776" i="2" s="1"/>
  <c r="K777" i="2"/>
  <c r="L777" i="2" s="1"/>
  <c r="K778" i="2"/>
  <c r="L778" i="2" s="1"/>
  <c r="K779" i="2"/>
  <c r="L779" i="2" s="1"/>
  <c r="K780" i="2"/>
  <c r="L780" i="2" s="1"/>
  <c r="K781" i="2"/>
  <c r="L781" i="2" s="1"/>
  <c r="K782" i="2"/>
  <c r="L782" i="2" s="1"/>
  <c r="K783" i="2"/>
  <c r="L783" i="2" s="1"/>
  <c r="K784" i="2"/>
  <c r="L784" i="2" s="1"/>
  <c r="K785" i="2"/>
  <c r="L785" i="2" s="1"/>
  <c r="K786" i="2"/>
  <c r="L786" i="2" s="1"/>
  <c r="K787" i="2"/>
  <c r="L787" i="2" s="1"/>
  <c r="K788" i="2"/>
  <c r="L788" i="2" s="1"/>
  <c r="K789" i="2"/>
  <c r="L789" i="2" s="1"/>
  <c r="K790" i="2"/>
  <c r="L790" i="2" s="1"/>
  <c r="K791" i="2"/>
  <c r="L791" i="2" s="1"/>
  <c r="K792" i="2"/>
  <c r="L792" i="2" s="1"/>
  <c r="K793" i="2"/>
  <c r="L793" i="2" s="1"/>
  <c r="K794" i="2"/>
  <c r="L794" i="2" s="1"/>
  <c r="K795" i="2"/>
  <c r="L795" i="2" s="1"/>
  <c r="K796" i="2"/>
  <c r="L796" i="2" s="1"/>
  <c r="K797" i="2"/>
  <c r="L797" i="2" s="1"/>
  <c r="K798" i="2"/>
  <c r="L798" i="2" s="1"/>
  <c r="K799" i="2"/>
  <c r="L799" i="2" s="1"/>
  <c r="K800" i="2"/>
  <c r="L800" i="2" s="1"/>
  <c r="K801" i="2"/>
  <c r="L801" i="2" s="1"/>
  <c r="K802" i="2"/>
  <c r="L802" i="2" s="1"/>
  <c r="K803" i="2"/>
  <c r="L803" i="2" s="1"/>
  <c r="K804" i="2"/>
  <c r="L804" i="2" s="1"/>
  <c r="K805" i="2"/>
  <c r="L805" i="2" s="1"/>
  <c r="K806" i="2"/>
  <c r="L806" i="2" s="1"/>
  <c r="K807" i="2"/>
  <c r="L807" i="2" s="1"/>
  <c r="K808" i="2"/>
  <c r="L808" i="2" s="1"/>
  <c r="K809" i="2"/>
  <c r="L809" i="2" s="1"/>
  <c r="K810" i="2"/>
  <c r="L810" i="2" s="1"/>
  <c r="K811" i="2"/>
  <c r="L811" i="2" s="1"/>
  <c r="K812" i="2"/>
  <c r="L812" i="2" s="1"/>
  <c r="K813" i="2"/>
  <c r="L813" i="2" s="1"/>
  <c r="K814" i="2"/>
  <c r="L814" i="2" s="1"/>
  <c r="K815" i="2"/>
  <c r="L815" i="2" s="1"/>
  <c r="K816" i="2"/>
  <c r="L816" i="2" s="1"/>
  <c r="K817" i="2"/>
  <c r="L817" i="2" s="1"/>
  <c r="K818" i="2"/>
  <c r="L818" i="2" s="1"/>
  <c r="K819" i="2"/>
  <c r="L819" i="2" s="1"/>
  <c r="K820" i="2"/>
  <c r="L820" i="2" s="1"/>
  <c r="K821" i="2"/>
  <c r="L821" i="2" s="1"/>
  <c r="K822" i="2"/>
  <c r="L822" i="2" s="1"/>
  <c r="K823" i="2"/>
  <c r="L823" i="2" s="1"/>
  <c r="K824" i="2"/>
  <c r="L824" i="2" s="1"/>
  <c r="K825" i="2"/>
  <c r="L825" i="2" s="1"/>
  <c r="K826" i="2"/>
  <c r="L826" i="2" s="1"/>
  <c r="K827" i="2"/>
  <c r="L827" i="2" s="1"/>
  <c r="K828" i="2"/>
  <c r="L828" i="2" s="1"/>
  <c r="K829" i="2"/>
  <c r="L829" i="2" s="1"/>
  <c r="K830" i="2"/>
  <c r="L830" i="2" s="1"/>
  <c r="K831" i="2"/>
  <c r="L831" i="2" s="1"/>
  <c r="K832" i="2"/>
  <c r="L832" i="2" s="1"/>
  <c r="K833" i="2"/>
  <c r="L833" i="2" s="1"/>
  <c r="K834" i="2"/>
  <c r="L834" i="2" s="1"/>
  <c r="K835" i="2"/>
  <c r="L835" i="2" s="1"/>
  <c r="K836" i="2"/>
  <c r="L836" i="2" s="1"/>
  <c r="K837" i="2"/>
  <c r="L837" i="2" s="1"/>
  <c r="K838" i="2"/>
  <c r="L838" i="2" s="1"/>
  <c r="K839" i="2"/>
  <c r="L839" i="2" s="1"/>
  <c r="K840" i="2"/>
  <c r="L840" i="2" s="1"/>
  <c r="K841" i="2"/>
  <c r="L841" i="2" s="1"/>
  <c r="K842" i="2"/>
  <c r="L842" i="2" s="1"/>
  <c r="K843" i="2"/>
  <c r="L843" i="2" s="1"/>
  <c r="K844" i="2"/>
  <c r="L844" i="2" s="1"/>
  <c r="K845" i="2"/>
  <c r="L845" i="2" s="1"/>
  <c r="K846" i="2"/>
  <c r="L846" i="2" s="1"/>
  <c r="K847" i="2"/>
  <c r="L847" i="2" s="1"/>
  <c r="K848" i="2"/>
  <c r="L848" i="2" s="1"/>
  <c r="K849" i="2"/>
  <c r="L849" i="2" s="1"/>
  <c r="K850" i="2"/>
  <c r="L850" i="2" s="1"/>
  <c r="K851" i="2"/>
  <c r="L851" i="2" s="1"/>
  <c r="K852" i="2"/>
  <c r="L852" i="2" s="1"/>
  <c r="K853" i="2"/>
  <c r="L853" i="2" s="1"/>
  <c r="K854" i="2"/>
  <c r="L854" i="2" s="1"/>
  <c r="K855" i="2"/>
  <c r="L855" i="2" s="1"/>
  <c r="K856" i="2"/>
  <c r="L856" i="2" s="1"/>
  <c r="K857" i="2"/>
  <c r="L857" i="2" s="1"/>
  <c r="K858" i="2"/>
  <c r="L858" i="2" s="1"/>
  <c r="K859" i="2"/>
  <c r="L859" i="2" s="1"/>
  <c r="K860" i="2"/>
  <c r="L860" i="2" s="1"/>
  <c r="K861" i="2"/>
  <c r="L861" i="2" s="1"/>
  <c r="K862" i="2"/>
  <c r="L862" i="2" s="1"/>
  <c r="K863" i="2"/>
  <c r="L863" i="2" s="1"/>
  <c r="K864" i="2"/>
  <c r="L864" i="2" s="1"/>
  <c r="K865" i="2"/>
  <c r="L865" i="2" s="1"/>
  <c r="K866" i="2"/>
  <c r="L866" i="2" s="1"/>
  <c r="K867" i="2"/>
  <c r="L867" i="2" s="1"/>
  <c r="K868" i="2"/>
  <c r="L868" i="2" s="1"/>
  <c r="K869" i="2"/>
  <c r="L869" i="2" s="1"/>
  <c r="K870" i="2"/>
  <c r="L870" i="2" s="1"/>
  <c r="K871" i="2"/>
  <c r="L871" i="2" s="1"/>
  <c r="K872" i="2"/>
  <c r="L872" i="2" s="1"/>
  <c r="K873" i="2"/>
  <c r="L873" i="2" s="1"/>
  <c r="K874" i="2"/>
  <c r="L874" i="2" s="1"/>
  <c r="K875" i="2"/>
  <c r="L875" i="2" s="1"/>
  <c r="K876" i="2"/>
  <c r="L876" i="2" s="1"/>
  <c r="K877" i="2"/>
  <c r="L877" i="2" s="1"/>
  <c r="K878" i="2"/>
  <c r="L878" i="2" s="1"/>
  <c r="K879" i="2"/>
  <c r="L879" i="2" s="1"/>
  <c r="K880" i="2"/>
  <c r="L880" i="2" s="1"/>
  <c r="K881" i="2"/>
  <c r="L881" i="2" s="1"/>
  <c r="K882" i="2"/>
  <c r="L882" i="2" s="1"/>
  <c r="K883" i="2"/>
  <c r="L883" i="2" s="1"/>
  <c r="K884" i="2"/>
  <c r="L884" i="2" s="1"/>
  <c r="K885" i="2"/>
  <c r="L885" i="2" s="1"/>
  <c r="K886" i="2"/>
  <c r="L886" i="2" s="1"/>
  <c r="K887" i="2"/>
  <c r="L887" i="2" s="1"/>
  <c r="K888" i="2"/>
  <c r="L888" i="2" s="1"/>
  <c r="K889" i="2"/>
  <c r="L889" i="2" s="1"/>
  <c r="K890" i="2"/>
  <c r="L890" i="2" s="1"/>
  <c r="K891" i="2"/>
  <c r="L891" i="2" s="1"/>
  <c r="K892" i="2"/>
  <c r="L892" i="2" s="1"/>
  <c r="K893" i="2"/>
  <c r="L893" i="2" s="1"/>
  <c r="K894" i="2"/>
  <c r="L894" i="2" s="1"/>
  <c r="K895" i="2"/>
  <c r="L895" i="2" s="1"/>
  <c r="K896" i="2"/>
  <c r="L896" i="2" s="1"/>
  <c r="K897" i="2"/>
  <c r="L897" i="2" s="1"/>
  <c r="K898" i="2"/>
  <c r="L898" i="2" s="1"/>
  <c r="K899" i="2"/>
  <c r="L899" i="2" s="1"/>
  <c r="K900" i="2"/>
  <c r="L900" i="2" s="1"/>
  <c r="K901" i="2"/>
  <c r="L901" i="2" s="1"/>
  <c r="K902" i="2"/>
  <c r="L902" i="2" s="1"/>
  <c r="K903" i="2"/>
  <c r="L903" i="2" s="1"/>
  <c r="K904" i="2"/>
  <c r="L904" i="2" s="1"/>
  <c r="K905" i="2"/>
  <c r="L905" i="2" s="1"/>
  <c r="K906" i="2"/>
  <c r="L906" i="2" s="1"/>
  <c r="K907" i="2"/>
  <c r="L907" i="2" s="1"/>
  <c r="K908" i="2"/>
  <c r="L908" i="2" s="1"/>
  <c r="K909" i="2"/>
  <c r="L909" i="2" s="1"/>
  <c r="K910" i="2"/>
  <c r="L910" i="2" s="1"/>
  <c r="K911" i="2"/>
  <c r="L911" i="2" s="1"/>
  <c r="K912" i="2"/>
  <c r="L912" i="2" s="1"/>
  <c r="K913" i="2"/>
  <c r="L913" i="2" s="1"/>
  <c r="K914" i="2"/>
  <c r="L914" i="2" s="1"/>
  <c r="K915" i="2"/>
  <c r="L915" i="2" s="1"/>
  <c r="K916" i="2"/>
  <c r="L916" i="2" s="1"/>
  <c r="K917" i="2"/>
  <c r="L917" i="2" s="1"/>
  <c r="K918" i="2"/>
  <c r="L918" i="2" s="1"/>
  <c r="K919" i="2"/>
  <c r="L919" i="2" s="1"/>
  <c r="K920" i="2"/>
  <c r="L920" i="2" s="1"/>
  <c r="K921" i="2"/>
  <c r="L921" i="2" s="1"/>
  <c r="K922" i="2"/>
  <c r="L922" i="2" s="1"/>
  <c r="K923" i="2"/>
  <c r="L923" i="2" s="1"/>
  <c r="K924" i="2"/>
  <c r="L924" i="2" s="1"/>
  <c r="K925" i="2"/>
  <c r="L925" i="2" s="1"/>
  <c r="K926" i="2"/>
  <c r="L926" i="2" s="1"/>
  <c r="K927" i="2"/>
  <c r="L927" i="2" s="1"/>
  <c r="K928" i="2"/>
  <c r="L928" i="2" s="1"/>
  <c r="K929" i="2"/>
  <c r="L929" i="2" s="1"/>
  <c r="K930" i="2"/>
  <c r="L930" i="2" s="1"/>
  <c r="K931" i="2"/>
  <c r="L931" i="2" s="1"/>
  <c r="K932" i="2"/>
  <c r="L932" i="2" s="1"/>
  <c r="K933" i="2"/>
  <c r="L933" i="2" s="1"/>
  <c r="K934" i="2"/>
  <c r="L934" i="2" s="1"/>
  <c r="K935" i="2"/>
  <c r="L935" i="2" s="1"/>
  <c r="K936" i="2"/>
  <c r="L936" i="2" s="1"/>
  <c r="K937" i="2"/>
  <c r="L937" i="2" s="1"/>
  <c r="K938" i="2"/>
  <c r="L938" i="2" s="1"/>
  <c r="K939" i="2"/>
  <c r="L939" i="2" s="1"/>
  <c r="K940" i="2"/>
  <c r="L940" i="2" s="1"/>
  <c r="K941" i="2"/>
  <c r="L941" i="2" s="1"/>
  <c r="K942" i="2"/>
  <c r="L942" i="2" s="1"/>
  <c r="K943" i="2"/>
  <c r="L943" i="2" s="1"/>
  <c r="K944" i="2"/>
  <c r="L944" i="2" s="1"/>
  <c r="K945" i="2"/>
  <c r="L945" i="2" s="1"/>
  <c r="K946" i="2"/>
  <c r="L946" i="2" s="1"/>
  <c r="K947" i="2"/>
  <c r="L947" i="2" s="1"/>
  <c r="K948" i="2"/>
  <c r="L948" i="2" s="1"/>
  <c r="K949" i="2"/>
  <c r="L949" i="2" s="1"/>
  <c r="K950" i="2"/>
  <c r="L950" i="2" s="1"/>
  <c r="K951" i="2"/>
  <c r="L951" i="2" s="1"/>
  <c r="K952" i="2"/>
  <c r="L952" i="2" s="1"/>
  <c r="K953" i="2"/>
  <c r="L953" i="2" s="1"/>
  <c r="K954" i="2"/>
  <c r="L954" i="2" s="1"/>
  <c r="K955" i="2"/>
  <c r="L955" i="2" s="1"/>
  <c r="K956" i="2"/>
  <c r="L956" i="2" s="1"/>
  <c r="K957" i="2"/>
  <c r="L957" i="2" s="1"/>
  <c r="K958" i="2"/>
  <c r="L958" i="2" s="1"/>
  <c r="K959" i="2"/>
  <c r="L959" i="2" s="1"/>
  <c r="K960" i="2"/>
  <c r="L960" i="2" s="1"/>
  <c r="K961" i="2"/>
  <c r="L961" i="2" s="1"/>
  <c r="K962" i="2"/>
  <c r="L962" i="2" s="1"/>
  <c r="K963" i="2"/>
  <c r="L963" i="2" s="1"/>
  <c r="K964" i="2"/>
  <c r="L964" i="2" s="1"/>
  <c r="K965" i="2"/>
  <c r="L965" i="2" s="1"/>
  <c r="K966" i="2"/>
  <c r="L966" i="2" s="1"/>
  <c r="K967" i="2"/>
  <c r="L967" i="2" s="1"/>
  <c r="K968" i="2"/>
  <c r="L968" i="2" s="1"/>
  <c r="K969" i="2"/>
  <c r="L969" i="2" s="1"/>
  <c r="K970" i="2"/>
  <c r="L970" i="2" s="1"/>
  <c r="K971" i="2"/>
  <c r="L971" i="2" s="1"/>
  <c r="K972" i="2"/>
  <c r="L972" i="2" s="1"/>
  <c r="K973" i="2"/>
  <c r="L973" i="2" s="1"/>
  <c r="K974" i="2"/>
  <c r="L974" i="2" s="1"/>
  <c r="K975" i="2"/>
  <c r="L975" i="2" s="1"/>
  <c r="K976" i="2"/>
  <c r="L976" i="2" s="1"/>
  <c r="K977" i="2"/>
  <c r="L977" i="2" s="1"/>
  <c r="K978" i="2"/>
  <c r="L978" i="2" s="1"/>
  <c r="K979" i="2"/>
  <c r="L979" i="2" s="1"/>
  <c r="K980" i="2"/>
  <c r="L980" i="2" s="1"/>
  <c r="K981" i="2"/>
  <c r="L981" i="2" s="1"/>
  <c r="K982" i="2"/>
  <c r="L982" i="2" s="1"/>
  <c r="K983" i="2"/>
  <c r="L983" i="2" s="1"/>
  <c r="K984" i="2"/>
  <c r="L984" i="2" s="1"/>
  <c r="K985" i="2"/>
  <c r="L985" i="2" s="1"/>
  <c r="K986" i="2"/>
  <c r="L986" i="2" s="1"/>
  <c r="K987" i="2"/>
  <c r="L987" i="2" s="1"/>
  <c r="K988" i="2"/>
  <c r="L988" i="2" s="1"/>
  <c r="K989" i="2"/>
  <c r="L989" i="2" s="1"/>
  <c r="K990" i="2"/>
  <c r="L990" i="2" s="1"/>
  <c r="K991" i="2"/>
  <c r="L991" i="2" s="1"/>
  <c r="K992" i="2"/>
  <c r="L992" i="2" s="1"/>
  <c r="K993" i="2"/>
  <c r="L993" i="2" s="1"/>
  <c r="K994" i="2"/>
  <c r="L994" i="2" s="1"/>
  <c r="K995" i="2"/>
  <c r="L995" i="2" s="1"/>
  <c r="K996" i="2"/>
  <c r="L996" i="2" s="1"/>
  <c r="K997" i="2"/>
  <c r="L997" i="2" s="1"/>
  <c r="K998" i="2"/>
  <c r="L998" i="2" s="1"/>
  <c r="K999" i="2"/>
  <c r="L999" i="2" s="1"/>
  <c r="K1000" i="2"/>
  <c r="L1000" i="2" s="1"/>
  <c r="K1001" i="2"/>
  <c r="L1001" i="2" s="1"/>
  <c r="K1002" i="2"/>
  <c r="L1002" i="2" s="1"/>
  <c r="K1003" i="2"/>
  <c r="L1003" i="2" s="1"/>
  <c r="K1004" i="2"/>
  <c r="L1004" i="2" s="1"/>
  <c r="K1005" i="2"/>
  <c r="L1005" i="2" s="1"/>
  <c r="K1006" i="2"/>
  <c r="L1006" i="2" s="1"/>
  <c r="K1007" i="2"/>
  <c r="L1007" i="2" s="1"/>
  <c r="K1008" i="2"/>
  <c r="L1008" i="2" s="1"/>
  <c r="K1009" i="2"/>
  <c r="L1009" i="2" s="1"/>
  <c r="K1010" i="2"/>
  <c r="L1010" i="2" s="1"/>
  <c r="K1011" i="2"/>
  <c r="L1011" i="2" s="1"/>
  <c r="K1012" i="2"/>
  <c r="L1012" i="2" s="1"/>
  <c r="K1013" i="2"/>
  <c r="L1013" i="2" s="1"/>
  <c r="K1014" i="2"/>
  <c r="L1014" i="2" s="1"/>
  <c r="K1015" i="2"/>
  <c r="L1015" i="2" s="1"/>
  <c r="K1016" i="2"/>
  <c r="L1016" i="2" s="1"/>
  <c r="K1017" i="2"/>
  <c r="L1017" i="2" s="1"/>
  <c r="K1018" i="2"/>
  <c r="L1018" i="2" s="1"/>
  <c r="K1019" i="2"/>
  <c r="L1019" i="2" s="1"/>
  <c r="K1020" i="2"/>
  <c r="L1020" i="2" s="1"/>
  <c r="K1021" i="2"/>
  <c r="L1021" i="2" s="1"/>
  <c r="K1022" i="2"/>
  <c r="L1022" i="2" s="1"/>
  <c r="K1023" i="2"/>
  <c r="L1023" i="2" s="1"/>
  <c r="K1024" i="2"/>
  <c r="L1024" i="2" s="1"/>
  <c r="K1025" i="2"/>
  <c r="L1025" i="2" s="1"/>
  <c r="K1026" i="2"/>
  <c r="L1026" i="2" s="1"/>
  <c r="K1027" i="2"/>
  <c r="L1027" i="2" s="1"/>
  <c r="K1028" i="2"/>
  <c r="L1028" i="2" s="1"/>
  <c r="K1029" i="2"/>
  <c r="L1029" i="2" s="1"/>
  <c r="K1030" i="2"/>
  <c r="L1030" i="2" s="1"/>
  <c r="K1031" i="2"/>
  <c r="L1031" i="2" s="1"/>
  <c r="K1032" i="2"/>
  <c r="L1032" i="2" s="1"/>
  <c r="K1033" i="2"/>
  <c r="L1033" i="2" s="1"/>
  <c r="K1034" i="2"/>
  <c r="L1034" i="2" s="1"/>
  <c r="K1035" i="2"/>
  <c r="L1035" i="2" s="1"/>
  <c r="K1036" i="2"/>
  <c r="L1036" i="2" s="1"/>
  <c r="K1037" i="2"/>
  <c r="L1037" i="2" s="1"/>
  <c r="K1038" i="2"/>
  <c r="L1038" i="2" s="1"/>
  <c r="K1039" i="2"/>
  <c r="L1039" i="2" s="1"/>
  <c r="K1040" i="2"/>
  <c r="L1040" i="2" s="1"/>
  <c r="K1041" i="2"/>
  <c r="L1041" i="2" s="1"/>
  <c r="K1042" i="2"/>
  <c r="L1042" i="2" s="1"/>
  <c r="K1043" i="2"/>
  <c r="L1043" i="2" s="1"/>
  <c r="K1044" i="2"/>
  <c r="L1044" i="2" s="1"/>
  <c r="K1045" i="2"/>
  <c r="L1045" i="2" s="1"/>
  <c r="K1046" i="2"/>
  <c r="L1046" i="2" s="1"/>
  <c r="K1047" i="2"/>
  <c r="L1047" i="2" s="1"/>
  <c r="K1048" i="2"/>
  <c r="L1048" i="2" s="1"/>
  <c r="K1049" i="2"/>
  <c r="L1049" i="2" s="1"/>
  <c r="K1050" i="2"/>
  <c r="L1050" i="2" s="1"/>
  <c r="K1051" i="2"/>
  <c r="L1051" i="2" s="1"/>
  <c r="K1052" i="2"/>
  <c r="L1052" i="2" s="1"/>
  <c r="K1053" i="2"/>
  <c r="L1053" i="2" s="1"/>
  <c r="K1054" i="2"/>
  <c r="L1054" i="2" s="1"/>
  <c r="K1055" i="2"/>
  <c r="L1055" i="2" s="1"/>
  <c r="K1056" i="2"/>
  <c r="L1056" i="2" s="1"/>
  <c r="K1057" i="2"/>
  <c r="L1057" i="2" s="1"/>
  <c r="K1058" i="2"/>
  <c r="L1058" i="2" s="1"/>
  <c r="K1059" i="2"/>
  <c r="L1059" i="2" s="1"/>
  <c r="K1060" i="2"/>
  <c r="L1060" i="2" s="1"/>
  <c r="K1061" i="2"/>
  <c r="L1061" i="2" s="1"/>
  <c r="K1062" i="2"/>
  <c r="L1062" i="2" s="1"/>
  <c r="K1063" i="2"/>
  <c r="L1063" i="2" s="1"/>
  <c r="K1064" i="2"/>
  <c r="L1064" i="2" s="1"/>
  <c r="K1065" i="2"/>
  <c r="L1065" i="2" s="1"/>
  <c r="K1066" i="2"/>
  <c r="L1066" i="2" s="1"/>
  <c r="K1067" i="2"/>
  <c r="L1067" i="2" s="1"/>
  <c r="K1068" i="2"/>
  <c r="L1068" i="2" s="1"/>
  <c r="K1069" i="2"/>
  <c r="L1069" i="2" s="1"/>
  <c r="K1070" i="2"/>
  <c r="L1070" i="2" s="1"/>
  <c r="K1071" i="2"/>
  <c r="L1071" i="2" s="1"/>
  <c r="K1072" i="2"/>
  <c r="L1072" i="2" s="1"/>
  <c r="K1073" i="2"/>
  <c r="L1073" i="2" s="1"/>
  <c r="K1074" i="2"/>
  <c r="L1074" i="2" s="1"/>
  <c r="K1075" i="2"/>
  <c r="L1075" i="2" s="1"/>
  <c r="K1076" i="2"/>
  <c r="L1076" i="2" s="1"/>
  <c r="K1077" i="2"/>
  <c r="L1077" i="2" s="1"/>
  <c r="K1078" i="2"/>
  <c r="L1078" i="2" s="1"/>
  <c r="K1079" i="2"/>
  <c r="L1079" i="2" s="1"/>
  <c r="K1080" i="2"/>
  <c r="L1080" i="2" s="1"/>
  <c r="K1081" i="2"/>
  <c r="L1081" i="2" s="1"/>
  <c r="K1082" i="2"/>
  <c r="L1082" i="2" s="1"/>
  <c r="K1083" i="2"/>
  <c r="L1083" i="2" s="1"/>
  <c r="K1084" i="2"/>
  <c r="L1084" i="2" s="1"/>
  <c r="K1085" i="2"/>
  <c r="L1085" i="2" s="1"/>
  <c r="K1086" i="2"/>
  <c r="L1086" i="2" s="1"/>
  <c r="K1087" i="2"/>
  <c r="L1087" i="2" s="1"/>
  <c r="K1088" i="2"/>
  <c r="L1088" i="2" s="1"/>
  <c r="K1089" i="2"/>
  <c r="L1089" i="2" s="1"/>
  <c r="K1090" i="2"/>
  <c r="L1090" i="2" s="1"/>
  <c r="K1091" i="2"/>
  <c r="L1091" i="2" s="1"/>
  <c r="K1092" i="2"/>
  <c r="L1092" i="2" s="1"/>
  <c r="K1093" i="2"/>
  <c r="L1093" i="2" s="1"/>
  <c r="K1094" i="2"/>
  <c r="L1094" i="2" s="1"/>
  <c r="K1095" i="2"/>
  <c r="L1095" i="2" s="1"/>
  <c r="K1096" i="2"/>
  <c r="L1096" i="2" s="1"/>
  <c r="K1097" i="2"/>
  <c r="L1097" i="2" s="1"/>
  <c r="K1098" i="2"/>
  <c r="L1098" i="2" s="1"/>
  <c r="K1099" i="2"/>
  <c r="L1099" i="2" s="1"/>
  <c r="K1100" i="2"/>
  <c r="L1100" i="2" s="1"/>
  <c r="K1101" i="2"/>
  <c r="L1101" i="2" s="1"/>
  <c r="K1102" i="2"/>
  <c r="L1102" i="2" s="1"/>
  <c r="K1103" i="2"/>
  <c r="L1103" i="2" s="1"/>
  <c r="K1104" i="2"/>
  <c r="L1104" i="2" s="1"/>
  <c r="K1105" i="2"/>
  <c r="L1105" i="2" s="1"/>
  <c r="K1106" i="2"/>
  <c r="L1106" i="2" s="1"/>
  <c r="K1107" i="2"/>
  <c r="L1107" i="2" s="1"/>
  <c r="K1108" i="2"/>
  <c r="L1108" i="2" s="1"/>
  <c r="K1109" i="2"/>
  <c r="L1109" i="2" s="1"/>
  <c r="K1110" i="2"/>
  <c r="L1110" i="2" s="1"/>
  <c r="K1111" i="2"/>
  <c r="L1111" i="2" s="1"/>
  <c r="K1112" i="2"/>
  <c r="L1112" i="2" s="1"/>
  <c r="K1113" i="2"/>
  <c r="L1113" i="2" s="1"/>
  <c r="K1114" i="2"/>
  <c r="L1114" i="2" s="1"/>
  <c r="K1115" i="2"/>
  <c r="L1115" i="2" s="1"/>
  <c r="K1116" i="2"/>
  <c r="L1116" i="2" s="1"/>
  <c r="K1117" i="2"/>
  <c r="L1117" i="2" s="1"/>
  <c r="K1118" i="2"/>
  <c r="L1118" i="2" s="1"/>
  <c r="K1119" i="2"/>
  <c r="L1119" i="2" s="1"/>
  <c r="K1120" i="2"/>
  <c r="L1120" i="2" s="1"/>
  <c r="K1121" i="2"/>
  <c r="L1121" i="2" s="1"/>
  <c r="K1122" i="2"/>
  <c r="L1122" i="2" s="1"/>
  <c r="K1123" i="2"/>
  <c r="L1123" i="2" s="1"/>
  <c r="K1124" i="2"/>
  <c r="L1124" i="2" s="1"/>
  <c r="K1125" i="2"/>
  <c r="L1125" i="2" s="1"/>
  <c r="K1126" i="2"/>
  <c r="L1126" i="2" s="1"/>
  <c r="K1127" i="2"/>
  <c r="L1127" i="2" s="1"/>
  <c r="K1128" i="2"/>
  <c r="L1128" i="2" s="1"/>
  <c r="K1129" i="2"/>
  <c r="L1129" i="2" s="1"/>
  <c r="K1130" i="2"/>
  <c r="L1130" i="2" s="1"/>
  <c r="K1131" i="2"/>
  <c r="L1131" i="2" s="1"/>
  <c r="K1132" i="2"/>
  <c r="L1132" i="2" s="1"/>
  <c r="K1133" i="2"/>
  <c r="L1133" i="2" s="1"/>
  <c r="K1134" i="2"/>
  <c r="L1134" i="2" s="1"/>
  <c r="K1135" i="2"/>
  <c r="L1135" i="2" s="1"/>
  <c r="K1136" i="2"/>
  <c r="L1136" i="2" s="1"/>
  <c r="K1137" i="2"/>
  <c r="L1137" i="2" s="1"/>
  <c r="K1138" i="2"/>
  <c r="L1138" i="2" s="1"/>
  <c r="K1139" i="2"/>
  <c r="L1139" i="2" s="1"/>
  <c r="K1140" i="2"/>
  <c r="L1140" i="2" s="1"/>
  <c r="K1141" i="2"/>
  <c r="L1141" i="2" s="1"/>
  <c r="K1142" i="2"/>
  <c r="L1142" i="2" s="1"/>
  <c r="K1143" i="2"/>
  <c r="L1143" i="2" s="1"/>
  <c r="K1144" i="2"/>
  <c r="L1144" i="2" s="1"/>
  <c r="K1145" i="2"/>
  <c r="L1145" i="2" s="1"/>
  <c r="K1146" i="2"/>
  <c r="L1146" i="2" s="1"/>
  <c r="K1147" i="2"/>
  <c r="L1147" i="2" s="1"/>
  <c r="K1148" i="2"/>
  <c r="L1148" i="2" s="1"/>
  <c r="K1149" i="2"/>
  <c r="L1149" i="2" s="1"/>
  <c r="K1150" i="2"/>
  <c r="L1150" i="2" s="1"/>
  <c r="K1151" i="2"/>
  <c r="L1151" i="2" s="1"/>
  <c r="K1152" i="2"/>
  <c r="L1152" i="2" s="1"/>
  <c r="K1153" i="2"/>
  <c r="L1153" i="2" s="1"/>
  <c r="K1154" i="2"/>
  <c r="L1154" i="2" s="1"/>
  <c r="K1155" i="2"/>
  <c r="L1155" i="2" s="1"/>
  <c r="K1156" i="2"/>
  <c r="L1156" i="2" s="1"/>
  <c r="K1157" i="2"/>
  <c r="L1157" i="2" s="1"/>
  <c r="K1158" i="2"/>
  <c r="L1158" i="2" s="1"/>
  <c r="K1159" i="2"/>
  <c r="L1159" i="2" s="1"/>
  <c r="K1160" i="2"/>
  <c r="L1160" i="2" s="1"/>
  <c r="K1161" i="2"/>
  <c r="L1161" i="2" s="1"/>
  <c r="K1162" i="2"/>
  <c r="L1162" i="2" s="1"/>
  <c r="K1163" i="2"/>
  <c r="L1163" i="2" s="1"/>
  <c r="K1164" i="2"/>
  <c r="L1164" i="2" s="1"/>
  <c r="K1165" i="2"/>
  <c r="L1165" i="2" s="1"/>
  <c r="K1166" i="2"/>
  <c r="L1166" i="2" s="1"/>
  <c r="K1167" i="2"/>
  <c r="L1167" i="2" s="1"/>
  <c r="K1168" i="2"/>
  <c r="L1168" i="2" s="1"/>
  <c r="K1169" i="2"/>
  <c r="L1169" i="2" s="1"/>
  <c r="K1170" i="2"/>
  <c r="L1170" i="2" s="1"/>
  <c r="K1171" i="2"/>
  <c r="L1171" i="2" s="1"/>
  <c r="K1172" i="2"/>
  <c r="L1172" i="2" s="1"/>
  <c r="K1173" i="2"/>
  <c r="L1173" i="2" s="1"/>
  <c r="K1174" i="2"/>
  <c r="L1174" i="2" s="1"/>
  <c r="K1175" i="2"/>
  <c r="L1175" i="2" s="1"/>
  <c r="K1176" i="2"/>
  <c r="L1176" i="2" s="1"/>
  <c r="K1177" i="2"/>
  <c r="L1177" i="2" s="1"/>
  <c r="K1178" i="2"/>
  <c r="L1178" i="2" s="1"/>
  <c r="K1179" i="2"/>
  <c r="L1179" i="2" s="1"/>
  <c r="K1180" i="2"/>
  <c r="L1180" i="2" s="1"/>
  <c r="K1181" i="2"/>
  <c r="L1181" i="2" s="1"/>
  <c r="K1182" i="2"/>
  <c r="L1182" i="2" s="1"/>
  <c r="K1183" i="2"/>
  <c r="L1183" i="2" s="1"/>
  <c r="K1184" i="2"/>
  <c r="L1184" i="2" s="1"/>
  <c r="K1185" i="2"/>
  <c r="L1185" i="2" s="1"/>
  <c r="K1186" i="2"/>
  <c r="L1186" i="2" s="1"/>
  <c r="K1187" i="2"/>
  <c r="L1187" i="2" s="1"/>
  <c r="K1188" i="2"/>
  <c r="L1188" i="2" s="1"/>
  <c r="K1189" i="2"/>
  <c r="L1189" i="2" s="1"/>
  <c r="K1190" i="2"/>
  <c r="L1190" i="2" s="1"/>
  <c r="K1191" i="2"/>
  <c r="L1191" i="2" s="1"/>
  <c r="K1192" i="2"/>
  <c r="L1192" i="2" s="1"/>
  <c r="K1193" i="2"/>
  <c r="L1193" i="2" s="1"/>
  <c r="K1194" i="2"/>
  <c r="L1194" i="2" s="1"/>
  <c r="K1195" i="2"/>
  <c r="L1195" i="2" s="1"/>
  <c r="K1196" i="2"/>
  <c r="L1196" i="2" s="1"/>
  <c r="K1197" i="2"/>
  <c r="L1197" i="2" s="1"/>
  <c r="K1198" i="2"/>
  <c r="L1198" i="2" s="1"/>
  <c r="K1199" i="2"/>
  <c r="L1199" i="2" s="1"/>
  <c r="K1200" i="2"/>
  <c r="L1200" i="2" s="1"/>
  <c r="K1201" i="2"/>
  <c r="L1201" i="2" s="1"/>
  <c r="K1202" i="2"/>
  <c r="L1202" i="2" s="1"/>
  <c r="K1203" i="2"/>
  <c r="L1203" i="2" s="1"/>
  <c r="K1204" i="2"/>
  <c r="L1204" i="2" s="1"/>
  <c r="K1205" i="2"/>
  <c r="L1205" i="2" s="1"/>
  <c r="K1206" i="2"/>
  <c r="L1206" i="2" s="1"/>
  <c r="K1207" i="2"/>
  <c r="L1207" i="2" s="1"/>
  <c r="K1208" i="2"/>
  <c r="L1208" i="2" s="1"/>
  <c r="K1209" i="2"/>
  <c r="L1209" i="2" s="1"/>
  <c r="K1210" i="2"/>
  <c r="L1210" i="2" s="1"/>
  <c r="K1211" i="2"/>
  <c r="L1211" i="2" s="1"/>
  <c r="K1212" i="2"/>
  <c r="L1212" i="2" s="1"/>
  <c r="K1213" i="2"/>
  <c r="L1213" i="2" s="1"/>
  <c r="K1214" i="2"/>
  <c r="L1214" i="2" s="1"/>
  <c r="K1215" i="2"/>
  <c r="L1215" i="2" s="1"/>
  <c r="K1216" i="2"/>
  <c r="L1216" i="2" s="1"/>
  <c r="K1217" i="2"/>
  <c r="L1217" i="2" s="1"/>
  <c r="K1218" i="2"/>
  <c r="L1218" i="2" s="1"/>
  <c r="K1219" i="2"/>
  <c r="L1219" i="2" s="1"/>
  <c r="K1220" i="2"/>
  <c r="L1220" i="2" s="1"/>
  <c r="K1221" i="2"/>
  <c r="L1221" i="2" s="1"/>
  <c r="K1222" i="2"/>
  <c r="L1222" i="2" s="1"/>
  <c r="K1223" i="2"/>
  <c r="L1223" i="2" s="1"/>
  <c r="K1224" i="2"/>
  <c r="L1224" i="2" s="1"/>
  <c r="K1225" i="2"/>
  <c r="L1225" i="2" s="1"/>
  <c r="K1226" i="2"/>
  <c r="L1226" i="2" s="1"/>
  <c r="K1227" i="2"/>
  <c r="L1227" i="2" s="1"/>
  <c r="K1228" i="2"/>
  <c r="L1228" i="2" s="1"/>
  <c r="K1229" i="2"/>
  <c r="L1229" i="2" s="1"/>
  <c r="K1230" i="2"/>
  <c r="L1230" i="2" s="1"/>
  <c r="K1231" i="2"/>
  <c r="L1231" i="2" s="1"/>
  <c r="K1232" i="2"/>
  <c r="L1232" i="2" s="1"/>
  <c r="K1233" i="2"/>
  <c r="L1233" i="2" s="1"/>
  <c r="K1234" i="2"/>
  <c r="L1234" i="2" s="1"/>
  <c r="K1235" i="2"/>
  <c r="L1235" i="2" s="1"/>
  <c r="K1236" i="2"/>
  <c r="L1236" i="2" s="1"/>
  <c r="K1237" i="2"/>
  <c r="L1237" i="2" s="1"/>
  <c r="K1238" i="2"/>
  <c r="L1238" i="2" s="1"/>
  <c r="K1239" i="2"/>
  <c r="L1239" i="2" s="1"/>
  <c r="K1240" i="2"/>
  <c r="L1240" i="2" s="1"/>
  <c r="K1241" i="2"/>
  <c r="L1241" i="2" s="1"/>
  <c r="K1242" i="2"/>
  <c r="L1242" i="2" s="1"/>
  <c r="K1243" i="2"/>
  <c r="L1243" i="2" s="1"/>
  <c r="K1244" i="2"/>
  <c r="L1244" i="2" s="1"/>
  <c r="K1245" i="2"/>
  <c r="L1245" i="2" s="1"/>
  <c r="K1246" i="2"/>
  <c r="L1246" i="2" s="1"/>
  <c r="K1247" i="2"/>
  <c r="L1247" i="2" s="1"/>
  <c r="K1248" i="2"/>
  <c r="L1248" i="2" s="1"/>
  <c r="K1249" i="2"/>
  <c r="L1249" i="2" s="1"/>
  <c r="K1250" i="2"/>
  <c r="L1250" i="2" s="1"/>
  <c r="K1251" i="2"/>
  <c r="L1251" i="2" s="1"/>
  <c r="K1252" i="2"/>
  <c r="L1252" i="2" s="1"/>
  <c r="K1253" i="2"/>
  <c r="L1253" i="2" s="1"/>
  <c r="K1254" i="2"/>
  <c r="L1254" i="2" s="1"/>
  <c r="K1255" i="2"/>
  <c r="L1255" i="2" s="1"/>
  <c r="K1256" i="2"/>
  <c r="L1256" i="2" s="1"/>
  <c r="K1257" i="2"/>
  <c r="L1257" i="2" s="1"/>
  <c r="K1258" i="2"/>
  <c r="L1258" i="2" s="1"/>
  <c r="K1259" i="2"/>
  <c r="L1259" i="2" s="1"/>
  <c r="K1260" i="2"/>
  <c r="L1260" i="2" s="1"/>
  <c r="K1261" i="2"/>
  <c r="L1261" i="2" s="1"/>
  <c r="K1262" i="2"/>
  <c r="L1262" i="2" s="1"/>
  <c r="K1263" i="2"/>
  <c r="L1263" i="2" s="1"/>
  <c r="K1264" i="2"/>
  <c r="L1264" i="2" s="1"/>
  <c r="K1265" i="2"/>
  <c r="L1265" i="2" s="1"/>
  <c r="K1266" i="2"/>
  <c r="L1266" i="2" s="1"/>
  <c r="K1267" i="2"/>
  <c r="L1267" i="2" s="1"/>
  <c r="K1268" i="2"/>
  <c r="L1268" i="2" s="1"/>
  <c r="K1269" i="2"/>
  <c r="L1269" i="2" s="1"/>
  <c r="K1270" i="2"/>
  <c r="L1270" i="2" s="1"/>
  <c r="K1271" i="2"/>
  <c r="L1271" i="2" s="1"/>
  <c r="K1272" i="2"/>
  <c r="L1272" i="2" s="1"/>
  <c r="K1273" i="2"/>
  <c r="L1273" i="2" s="1"/>
  <c r="K1274" i="2"/>
  <c r="L1274" i="2" s="1"/>
  <c r="K1275" i="2"/>
  <c r="L1275" i="2" s="1"/>
  <c r="K1276" i="2"/>
  <c r="L1276" i="2" s="1"/>
  <c r="K1277" i="2"/>
  <c r="L1277" i="2" s="1"/>
  <c r="K1278" i="2"/>
  <c r="L1278" i="2" s="1"/>
  <c r="K1279" i="2"/>
  <c r="L1279" i="2" s="1"/>
  <c r="K1280" i="2"/>
  <c r="L1280" i="2" s="1"/>
  <c r="K1281" i="2"/>
  <c r="L1281" i="2" s="1"/>
  <c r="K1282" i="2"/>
  <c r="L1282" i="2" s="1"/>
  <c r="K1283" i="2"/>
  <c r="L1283" i="2" s="1"/>
  <c r="K1284" i="2"/>
  <c r="L1284" i="2" s="1"/>
  <c r="K1285" i="2"/>
  <c r="L1285" i="2" s="1"/>
  <c r="K1286" i="2"/>
  <c r="L1286" i="2" s="1"/>
  <c r="K1287" i="2"/>
  <c r="L1287" i="2" s="1"/>
  <c r="K1288" i="2"/>
  <c r="L1288" i="2" s="1"/>
  <c r="K1289" i="2"/>
  <c r="L1289" i="2" s="1"/>
  <c r="K1290" i="2"/>
  <c r="L1290" i="2" s="1"/>
  <c r="K1291" i="2"/>
  <c r="L1291" i="2" s="1"/>
  <c r="K1292" i="2"/>
  <c r="L1292" i="2" s="1"/>
  <c r="K1293" i="2"/>
  <c r="L1293" i="2" s="1"/>
  <c r="K1294" i="2"/>
  <c r="L1294" i="2" s="1"/>
  <c r="K1295" i="2"/>
  <c r="L1295" i="2" s="1"/>
  <c r="K1296" i="2"/>
  <c r="L1296" i="2" s="1"/>
  <c r="K1297" i="2"/>
  <c r="L1297" i="2" s="1"/>
  <c r="K1298" i="2"/>
  <c r="L1298" i="2" s="1"/>
  <c r="K1299" i="2"/>
  <c r="L1299" i="2" s="1"/>
  <c r="K1300" i="2"/>
  <c r="L1300" i="2" s="1"/>
  <c r="K1301" i="2"/>
  <c r="L1301" i="2" s="1"/>
  <c r="K1302" i="2"/>
  <c r="L1302" i="2" s="1"/>
  <c r="K1303" i="2"/>
  <c r="L1303" i="2" s="1"/>
  <c r="K1304" i="2"/>
  <c r="L1304" i="2" s="1"/>
  <c r="K1305" i="2"/>
  <c r="L1305" i="2" s="1"/>
  <c r="K1306" i="2"/>
  <c r="L1306" i="2" s="1"/>
  <c r="K1307" i="2"/>
  <c r="L1307" i="2" s="1"/>
  <c r="K1308" i="2"/>
  <c r="L1308" i="2" s="1"/>
  <c r="K1309" i="2"/>
  <c r="L1309" i="2" s="1"/>
  <c r="K1310" i="2"/>
  <c r="L1310" i="2" s="1"/>
  <c r="K1311" i="2"/>
  <c r="L1311" i="2" s="1"/>
  <c r="K1312" i="2"/>
  <c r="L1312" i="2" s="1"/>
  <c r="K1313" i="2"/>
  <c r="L1313" i="2" s="1"/>
  <c r="K1314" i="2"/>
  <c r="L1314" i="2" s="1"/>
  <c r="K1315" i="2"/>
  <c r="L1315" i="2" s="1"/>
  <c r="K1316" i="2"/>
  <c r="L1316" i="2" s="1"/>
  <c r="K1317" i="2"/>
  <c r="L1317" i="2" s="1"/>
  <c r="K1318" i="2"/>
  <c r="L1318" i="2" s="1"/>
  <c r="K1319" i="2"/>
  <c r="L1319" i="2" s="1"/>
  <c r="K1320" i="2"/>
  <c r="L1320" i="2" s="1"/>
  <c r="K1321" i="2"/>
  <c r="L1321" i="2" s="1"/>
  <c r="K1322" i="2"/>
  <c r="L1322" i="2" s="1"/>
  <c r="K1323" i="2"/>
  <c r="L1323" i="2" s="1"/>
  <c r="K1324" i="2"/>
  <c r="L1324" i="2" s="1"/>
  <c r="K1325" i="2"/>
  <c r="L1325" i="2" s="1"/>
  <c r="K1326" i="2"/>
  <c r="L1326" i="2" s="1"/>
  <c r="K1327" i="2"/>
  <c r="L1327" i="2" s="1"/>
  <c r="K1328" i="2"/>
  <c r="L1328" i="2" s="1"/>
  <c r="K1329" i="2"/>
  <c r="L1329" i="2" s="1"/>
  <c r="K1330" i="2"/>
  <c r="L1330" i="2" s="1"/>
  <c r="K1331" i="2"/>
  <c r="L1331" i="2" s="1"/>
  <c r="K1332" i="2"/>
  <c r="L1332" i="2" s="1"/>
  <c r="K1333" i="2"/>
  <c r="L1333" i="2" s="1"/>
  <c r="K1334" i="2"/>
  <c r="L1334" i="2" s="1"/>
  <c r="K1335" i="2"/>
  <c r="L1335" i="2" s="1"/>
  <c r="K1336" i="2"/>
  <c r="L1336" i="2" s="1"/>
  <c r="K1337" i="2"/>
  <c r="L1337" i="2" s="1"/>
  <c r="K1338" i="2"/>
  <c r="L1338" i="2" s="1"/>
  <c r="K1339" i="2"/>
  <c r="L1339" i="2" s="1"/>
  <c r="K1340" i="2"/>
  <c r="L1340" i="2" s="1"/>
  <c r="K1341" i="2"/>
  <c r="L1341" i="2" s="1"/>
  <c r="K1342" i="2"/>
  <c r="L1342" i="2" s="1"/>
  <c r="K1343" i="2"/>
  <c r="L1343" i="2" s="1"/>
  <c r="K1344" i="2"/>
  <c r="L1344" i="2" s="1"/>
  <c r="K1345" i="2"/>
  <c r="L1345" i="2" s="1"/>
  <c r="K1346" i="2"/>
  <c r="L1346" i="2" s="1"/>
  <c r="K1347" i="2"/>
  <c r="L1347" i="2" s="1"/>
  <c r="K1348" i="2"/>
  <c r="L1348" i="2" s="1"/>
  <c r="K1349" i="2"/>
  <c r="L1349" i="2" s="1"/>
  <c r="K1350" i="2"/>
  <c r="L1350" i="2" s="1"/>
  <c r="K1351" i="2"/>
  <c r="L1351" i="2" s="1"/>
  <c r="K1352" i="2"/>
  <c r="L1352" i="2" s="1"/>
  <c r="K1353" i="2"/>
  <c r="L1353" i="2" s="1"/>
  <c r="K1354" i="2"/>
  <c r="L1354" i="2" s="1"/>
  <c r="K1355" i="2"/>
  <c r="L1355" i="2" s="1"/>
  <c r="K1356" i="2"/>
  <c r="L1356" i="2" s="1"/>
  <c r="K1357" i="2"/>
  <c r="L1357" i="2" s="1"/>
  <c r="K1358" i="2"/>
  <c r="L1358" i="2" s="1"/>
  <c r="K1359" i="2"/>
  <c r="L1359" i="2" s="1"/>
  <c r="K1360" i="2"/>
  <c r="L1360" i="2" s="1"/>
  <c r="K1361" i="2"/>
  <c r="L1361" i="2" s="1"/>
  <c r="K1362" i="2"/>
  <c r="L1362" i="2" s="1"/>
  <c r="K1363" i="2"/>
  <c r="L1363" i="2" s="1"/>
  <c r="K1364" i="2"/>
  <c r="L1364" i="2" s="1"/>
  <c r="K1365" i="2"/>
  <c r="L1365" i="2" s="1"/>
  <c r="K1366" i="2"/>
  <c r="L1366" i="2" s="1"/>
  <c r="K1367" i="2"/>
  <c r="L1367" i="2" s="1"/>
  <c r="K1368" i="2"/>
  <c r="L1368" i="2" s="1"/>
  <c r="K1369" i="2"/>
  <c r="L1369" i="2" s="1"/>
  <c r="K1370" i="2"/>
  <c r="L1370" i="2" s="1"/>
  <c r="K1371" i="2"/>
  <c r="L1371" i="2" s="1"/>
  <c r="K1372" i="2"/>
  <c r="L1372" i="2" s="1"/>
  <c r="K1373" i="2"/>
  <c r="L1373" i="2" s="1"/>
  <c r="K1374" i="2"/>
  <c r="L1374" i="2" s="1"/>
  <c r="K1375" i="2"/>
  <c r="L1375" i="2" s="1"/>
  <c r="K1376" i="2"/>
  <c r="L1376" i="2" s="1"/>
  <c r="K1377" i="2"/>
  <c r="L1377" i="2" s="1"/>
  <c r="K1378" i="2"/>
  <c r="L1378" i="2" s="1"/>
  <c r="K1379" i="2"/>
  <c r="L1379" i="2" s="1"/>
  <c r="K1380" i="2"/>
  <c r="L1380" i="2" s="1"/>
  <c r="K1381" i="2"/>
  <c r="L1381" i="2" s="1"/>
  <c r="K1382" i="2"/>
  <c r="L1382" i="2" s="1"/>
  <c r="K1383" i="2"/>
  <c r="L1383" i="2" s="1"/>
  <c r="K1384" i="2"/>
  <c r="L1384" i="2" s="1"/>
  <c r="K1385" i="2"/>
  <c r="L1385" i="2" s="1"/>
  <c r="K1386" i="2"/>
  <c r="L1386" i="2" s="1"/>
  <c r="K1387" i="2"/>
  <c r="L1387" i="2" s="1"/>
  <c r="K1388" i="2"/>
  <c r="L1388" i="2" s="1"/>
  <c r="K1389" i="2"/>
  <c r="L1389" i="2" s="1"/>
  <c r="K1390" i="2"/>
  <c r="L1390" i="2" s="1"/>
  <c r="K1391" i="2"/>
  <c r="L1391" i="2" s="1"/>
  <c r="K1392" i="2"/>
  <c r="L1392" i="2" s="1"/>
  <c r="K1393" i="2"/>
  <c r="L1393" i="2" s="1"/>
  <c r="K1394" i="2"/>
  <c r="L1394" i="2" s="1"/>
  <c r="K1395" i="2"/>
  <c r="L1395" i="2" s="1"/>
  <c r="K1396" i="2"/>
  <c r="L1396" i="2" s="1"/>
  <c r="K1397" i="2"/>
  <c r="L1397" i="2" s="1"/>
  <c r="K1398" i="2"/>
  <c r="L1398" i="2" s="1"/>
  <c r="K1399" i="2"/>
  <c r="L1399" i="2" s="1"/>
  <c r="K1400" i="2"/>
  <c r="L1400" i="2" s="1"/>
  <c r="K1401" i="2"/>
  <c r="L1401" i="2" s="1"/>
  <c r="K1402" i="2"/>
  <c r="L1402" i="2" s="1"/>
  <c r="K1403" i="2"/>
  <c r="L1403" i="2" s="1"/>
  <c r="K1404" i="2"/>
  <c r="L1404" i="2" s="1"/>
  <c r="K1405" i="2"/>
  <c r="L1405" i="2" s="1"/>
  <c r="K1406" i="2"/>
  <c r="L1406" i="2" s="1"/>
  <c r="K1407" i="2"/>
  <c r="L1407" i="2" s="1"/>
  <c r="K1408" i="2"/>
  <c r="L1408" i="2" s="1"/>
  <c r="K1409" i="2"/>
  <c r="L1409" i="2" s="1"/>
  <c r="K1410" i="2"/>
  <c r="L1410" i="2" s="1"/>
  <c r="K1411" i="2"/>
  <c r="L1411" i="2" s="1"/>
  <c r="K1412" i="2"/>
  <c r="L1412" i="2" s="1"/>
  <c r="K1413" i="2"/>
  <c r="L1413" i="2" s="1"/>
  <c r="K1414" i="2"/>
  <c r="L1414" i="2" s="1"/>
  <c r="K1415" i="2"/>
  <c r="L1415" i="2" s="1"/>
  <c r="K1416" i="2"/>
  <c r="L1416" i="2" s="1"/>
  <c r="K1417" i="2"/>
  <c r="L1417" i="2" s="1"/>
  <c r="K1418" i="2"/>
  <c r="L1418" i="2" s="1"/>
  <c r="K1419" i="2"/>
  <c r="L1419" i="2" s="1"/>
  <c r="K1420" i="2"/>
  <c r="L1420" i="2" s="1"/>
  <c r="K1421" i="2"/>
  <c r="L1421" i="2" s="1"/>
  <c r="K1422" i="2"/>
  <c r="L1422" i="2" s="1"/>
  <c r="K1423" i="2"/>
  <c r="L1423" i="2" s="1"/>
  <c r="K1424" i="2"/>
  <c r="L1424" i="2" s="1"/>
  <c r="K1425" i="2"/>
  <c r="L1425" i="2" s="1"/>
  <c r="K1426" i="2"/>
  <c r="L1426" i="2" s="1"/>
  <c r="K1427" i="2"/>
  <c r="L1427" i="2" s="1"/>
  <c r="K1428" i="2"/>
  <c r="L1428" i="2" s="1"/>
  <c r="K1429" i="2"/>
  <c r="L1429" i="2" s="1"/>
  <c r="K1430" i="2"/>
  <c r="L1430" i="2" s="1"/>
  <c r="K1431" i="2"/>
  <c r="L1431" i="2" s="1"/>
  <c r="K1432" i="2"/>
  <c r="L1432" i="2" s="1"/>
  <c r="K1433" i="2"/>
  <c r="L1433" i="2" s="1"/>
  <c r="K1434" i="2"/>
  <c r="L1434" i="2" s="1"/>
  <c r="K1435" i="2"/>
  <c r="L1435" i="2" s="1"/>
  <c r="K1436" i="2"/>
  <c r="L1436" i="2" s="1"/>
  <c r="K1437" i="2"/>
  <c r="L1437" i="2" s="1"/>
  <c r="K1438" i="2"/>
  <c r="L1438" i="2" s="1"/>
  <c r="K1439" i="2"/>
  <c r="L1439" i="2" s="1"/>
  <c r="K1440" i="2"/>
  <c r="L1440" i="2" s="1"/>
  <c r="K1441" i="2"/>
  <c r="L1441" i="2" s="1"/>
  <c r="K1442" i="2"/>
  <c r="L1442" i="2" s="1"/>
  <c r="K1443" i="2"/>
  <c r="L1443" i="2" s="1"/>
  <c r="K1444" i="2"/>
  <c r="L1444" i="2" s="1"/>
  <c r="K1445" i="2"/>
  <c r="L1445" i="2" s="1"/>
  <c r="K1446" i="2"/>
  <c r="L1446" i="2" s="1"/>
  <c r="K1447" i="2"/>
  <c r="L1447" i="2" s="1"/>
  <c r="K1448" i="2"/>
  <c r="L1448" i="2" s="1"/>
  <c r="K1449" i="2"/>
  <c r="L1449" i="2" s="1"/>
  <c r="K1450" i="2"/>
  <c r="L1450" i="2" s="1"/>
  <c r="K1451" i="2"/>
  <c r="L1451" i="2" s="1"/>
  <c r="K1452" i="2"/>
  <c r="L1452" i="2" s="1"/>
  <c r="K1453" i="2"/>
  <c r="L1453" i="2" s="1"/>
  <c r="K1454" i="2"/>
  <c r="L1454" i="2" s="1"/>
  <c r="K1455" i="2"/>
  <c r="L1455" i="2" s="1"/>
  <c r="K1456" i="2"/>
  <c r="L1456" i="2" s="1"/>
  <c r="K1457" i="2"/>
  <c r="L1457" i="2" s="1"/>
  <c r="K1458" i="2"/>
  <c r="L1458" i="2" s="1"/>
  <c r="K1459" i="2"/>
  <c r="L1459" i="2" s="1"/>
  <c r="K1460" i="2"/>
  <c r="L1460" i="2" s="1"/>
  <c r="K1461" i="2"/>
  <c r="L1461" i="2" s="1"/>
  <c r="K1462" i="2"/>
  <c r="L1462" i="2" s="1"/>
  <c r="K1463" i="2"/>
  <c r="L1463" i="2" s="1"/>
  <c r="K1464" i="2"/>
  <c r="L1464" i="2" s="1"/>
  <c r="K1465" i="2"/>
  <c r="L1465" i="2" s="1"/>
  <c r="K1466" i="2"/>
  <c r="L1466" i="2" s="1"/>
  <c r="K1467" i="2"/>
  <c r="L1467" i="2" s="1"/>
  <c r="K1468" i="2"/>
  <c r="L1468" i="2" s="1"/>
  <c r="K1469" i="2"/>
  <c r="L1469" i="2" s="1"/>
  <c r="K1470" i="2"/>
  <c r="L1470" i="2" s="1"/>
  <c r="K1471" i="2"/>
  <c r="L1471" i="2" s="1"/>
  <c r="K1472" i="2"/>
  <c r="L1472" i="2" s="1"/>
  <c r="K1473" i="2"/>
  <c r="L1473" i="2" s="1"/>
  <c r="K1474" i="2"/>
  <c r="L1474" i="2" s="1"/>
  <c r="K1475" i="2"/>
  <c r="L1475" i="2" s="1"/>
  <c r="K1476" i="2"/>
  <c r="L1476" i="2" s="1"/>
  <c r="K1477" i="2"/>
  <c r="L1477" i="2" s="1"/>
  <c r="K1478" i="2"/>
  <c r="L1478" i="2" s="1"/>
  <c r="K1479" i="2"/>
  <c r="L1479" i="2" s="1"/>
  <c r="K1480" i="2"/>
  <c r="L1480" i="2" s="1"/>
  <c r="K1481" i="2"/>
  <c r="L1481" i="2" s="1"/>
  <c r="K1482" i="2"/>
  <c r="L1482" i="2" s="1"/>
  <c r="K1483" i="2"/>
  <c r="L1483" i="2" s="1"/>
  <c r="K1484" i="2"/>
  <c r="L1484" i="2" s="1"/>
  <c r="K1485" i="2"/>
  <c r="L1485" i="2" s="1"/>
  <c r="K1486" i="2"/>
  <c r="L1486" i="2" s="1"/>
  <c r="K1487" i="2"/>
  <c r="L1487" i="2" s="1"/>
  <c r="K1488" i="2"/>
  <c r="L1488" i="2" s="1"/>
  <c r="K1489" i="2"/>
  <c r="L1489" i="2" s="1"/>
  <c r="K1490" i="2"/>
  <c r="L1490" i="2" s="1"/>
  <c r="K1491" i="2"/>
  <c r="L1491" i="2" s="1"/>
  <c r="K1492" i="2"/>
  <c r="L1492" i="2" s="1"/>
  <c r="K1493" i="2"/>
  <c r="L1493" i="2" s="1"/>
  <c r="K1494" i="2"/>
  <c r="L1494" i="2" s="1"/>
  <c r="K1495" i="2"/>
  <c r="L1495" i="2" s="1"/>
  <c r="K1496" i="2"/>
  <c r="L1496" i="2" s="1"/>
  <c r="K1497" i="2"/>
  <c r="L1497" i="2" s="1"/>
  <c r="K1498" i="2"/>
  <c r="L1498" i="2" s="1"/>
  <c r="K1499" i="2"/>
  <c r="L1499" i="2" s="1"/>
  <c r="K1500" i="2"/>
  <c r="L1500" i="2" s="1"/>
  <c r="K1501" i="2"/>
  <c r="L1501" i="2" s="1"/>
  <c r="K1502" i="2"/>
  <c r="L1502" i="2" s="1"/>
  <c r="K1503" i="2"/>
  <c r="L1503" i="2" s="1"/>
  <c r="K1504" i="2"/>
  <c r="L1504" i="2" s="1"/>
  <c r="K1505" i="2"/>
  <c r="L1505" i="2" s="1"/>
  <c r="K1506" i="2"/>
  <c r="L1506" i="2" s="1"/>
  <c r="K1507" i="2"/>
  <c r="L1507" i="2" s="1"/>
  <c r="K1508" i="2"/>
  <c r="L1508" i="2" s="1"/>
  <c r="K1509" i="2"/>
  <c r="L1509" i="2" s="1"/>
  <c r="K1510" i="2"/>
  <c r="L1510" i="2" s="1"/>
  <c r="K1511" i="2"/>
  <c r="L1511" i="2" s="1"/>
  <c r="K1512" i="2"/>
  <c r="L1512" i="2" s="1"/>
  <c r="K1513" i="2"/>
  <c r="L1513" i="2" s="1"/>
  <c r="K1514" i="2"/>
  <c r="L1514" i="2" s="1"/>
  <c r="K1515" i="2"/>
  <c r="L1515" i="2" s="1"/>
  <c r="K1516" i="2"/>
  <c r="L1516" i="2" s="1"/>
  <c r="K1517" i="2"/>
  <c r="L1517" i="2" s="1"/>
  <c r="K1518" i="2"/>
  <c r="L1518" i="2" s="1"/>
  <c r="K1519" i="2"/>
  <c r="L1519" i="2" s="1"/>
  <c r="K1520" i="2"/>
  <c r="L1520" i="2" s="1"/>
  <c r="K1521" i="2"/>
  <c r="L1521" i="2" s="1"/>
  <c r="K1522" i="2"/>
  <c r="L1522" i="2" s="1"/>
  <c r="K1523" i="2"/>
  <c r="L1523" i="2" s="1"/>
  <c r="K1524" i="2"/>
  <c r="L1524" i="2" s="1"/>
  <c r="K1525" i="2"/>
  <c r="L1525" i="2" s="1"/>
  <c r="K1526" i="2"/>
  <c r="L1526" i="2" s="1"/>
  <c r="K1527" i="2"/>
  <c r="L1527" i="2" s="1"/>
  <c r="K1528" i="2"/>
  <c r="L1528" i="2" s="1"/>
  <c r="K1529" i="2"/>
  <c r="L1529" i="2" s="1"/>
  <c r="K1530" i="2"/>
  <c r="L1530" i="2" s="1"/>
  <c r="K1531" i="2"/>
  <c r="L1531" i="2" s="1"/>
  <c r="K1532" i="2"/>
  <c r="L1532" i="2" s="1"/>
  <c r="K1533" i="2"/>
  <c r="L1533" i="2" s="1"/>
  <c r="K1534" i="2"/>
  <c r="L1534" i="2" s="1"/>
  <c r="K1535" i="2"/>
  <c r="L1535" i="2" s="1"/>
  <c r="K1536" i="2"/>
  <c r="L1536" i="2" s="1"/>
  <c r="K1537" i="2"/>
  <c r="L1537" i="2" s="1"/>
  <c r="K1538" i="2"/>
  <c r="L1538" i="2" s="1"/>
  <c r="K1539" i="2"/>
  <c r="L1539" i="2" s="1"/>
  <c r="K1540" i="2"/>
  <c r="L1540" i="2" s="1"/>
  <c r="K1541" i="2"/>
  <c r="L1541" i="2" s="1"/>
  <c r="K1542" i="2"/>
  <c r="L1542" i="2" s="1"/>
  <c r="K1543" i="2"/>
  <c r="L1543" i="2" s="1"/>
  <c r="K1544" i="2"/>
  <c r="L1544" i="2" s="1"/>
  <c r="K1545" i="2"/>
  <c r="L1545" i="2" s="1"/>
  <c r="K1546" i="2"/>
  <c r="L1546" i="2" s="1"/>
  <c r="K1547" i="2"/>
  <c r="L1547" i="2" s="1"/>
  <c r="K1548" i="2"/>
  <c r="L1548" i="2" s="1"/>
  <c r="K1549" i="2"/>
  <c r="L1549" i="2" s="1"/>
  <c r="K1550" i="2"/>
  <c r="L1550" i="2" s="1"/>
  <c r="K1551" i="2"/>
  <c r="L1551" i="2" s="1"/>
  <c r="K1552" i="2"/>
  <c r="L1552" i="2" s="1"/>
  <c r="K1553" i="2"/>
  <c r="L1553" i="2" s="1"/>
  <c r="K1554" i="2"/>
  <c r="L1554" i="2" s="1"/>
  <c r="K1555" i="2"/>
  <c r="L1555" i="2" s="1"/>
  <c r="K1556" i="2"/>
  <c r="L1556" i="2" s="1"/>
  <c r="K1557" i="2"/>
  <c r="L1557" i="2" s="1"/>
  <c r="K1558" i="2"/>
  <c r="L1558" i="2" s="1"/>
  <c r="K1559" i="2"/>
  <c r="L1559" i="2" s="1"/>
  <c r="K1560" i="2"/>
  <c r="L1560" i="2" s="1"/>
  <c r="K1561" i="2"/>
  <c r="L1561" i="2" s="1"/>
  <c r="K1562" i="2"/>
  <c r="L1562" i="2" s="1"/>
  <c r="K1563" i="2"/>
  <c r="L1563" i="2" s="1"/>
  <c r="K1564" i="2"/>
  <c r="L1564" i="2" s="1"/>
  <c r="K1565" i="2"/>
  <c r="L1565" i="2" s="1"/>
  <c r="K1566" i="2"/>
  <c r="L1566" i="2" s="1"/>
  <c r="K1567" i="2"/>
  <c r="L1567" i="2" s="1"/>
  <c r="K1568" i="2"/>
  <c r="L1568" i="2" s="1"/>
  <c r="K1569" i="2"/>
  <c r="L1569" i="2" s="1"/>
  <c r="K1570" i="2"/>
  <c r="L1570" i="2" s="1"/>
  <c r="K1571" i="2"/>
  <c r="L1571" i="2" s="1"/>
  <c r="K1572" i="2"/>
  <c r="L1572" i="2" s="1"/>
  <c r="K1573" i="2"/>
  <c r="L1573" i="2" s="1"/>
  <c r="K1574" i="2"/>
  <c r="L1574" i="2" s="1"/>
  <c r="K1575" i="2"/>
  <c r="L1575" i="2" s="1"/>
  <c r="K1576" i="2"/>
  <c r="L1576" i="2" s="1"/>
  <c r="K1577" i="2"/>
  <c r="L1577" i="2" s="1"/>
  <c r="K1578" i="2"/>
  <c r="L1578" i="2" s="1"/>
  <c r="K1579" i="2"/>
  <c r="L1579" i="2" s="1"/>
  <c r="K1580" i="2"/>
  <c r="L1580" i="2" s="1"/>
  <c r="K1581" i="2"/>
  <c r="L1581" i="2" s="1"/>
  <c r="K1582" i="2"/>
  <c r="L1582" i="2" s="1"/>
  <c r="K1583" i="2"/>
  <c r="L1583" i="2" s="1"/>
  <c r="K1584" i="2"/>
  <c r="L1584" i="2" s="1"/>
  <c r="K1585" i="2"/>
  <c r="L1585" i="2" s="1"/>
  <c r="K1586" i="2"/>
  <c r="L1586" i="2" s="1"/>
  <c r="K1587" i="2"/>
  <c r="L1587" i="2" s="1"/>
  <c r="K1588" i="2"/>
  <c r="L1588" i="2" s="1"/>
  <c r="K1589" i="2"/>
  <c r="L1589" i="2" s="1"/>
  <c r="K1590" i="2"/>
  <c r="L1590" i="2" s="1"/>
  <c r="K1591" i="2"/>
  <c r="L1591" i="2" s="1"/>
  <c r="K1592" i="2"/>
  <c r="L1592" i="2" s="1"/>
  <c r="K1593" i="2"/>
  <c r="L1593" i="2" s="1"/>
  <c r="K1594" i="2"/>
  <c r="L1594" i="2" s="1"/>
  <c r="K1595" i="2"/>
  <c r="L1595" i="2" s="1"/>
  <c r="K1596" i="2"/>
  <c r="L1596" i="2" s="1"/>
  <c r="K1597" i="2"/>
  <c r="L1597" i="2" s="1"/>
  <c r="K1598" i="2"/>
  <c r="L1598" i="2" s="1"/>
  <c r="K1599" i="2"/>
  <c r="L1599" i="2" s="1"/>
  <c r="K1600" i="2"/>
  <c r="L1600" i="2" s="1"/>
  <c r="K1601" i="2"/>
  <c r="L1601" i="2" s="1"/>
  <c r="K1602" i="2"/>
  <c r="L1602" i="2" s="1"/>
  <c r="K1603" i="2"/>
  <c r="L1603" i="2" s="1"/>
  <c r="K1604" i="2"/>
  <c r="L1604" i="2" s="1"/>
  <c r="K1605" i="2"/>
  <c r="L1605" i="2" s="1"/>
  <c r="K1606" i="2"/>
  <c r="L1606" i="2" s="1"/>
  <c r="K1607" i="2"/>
  <c r="L1607" i="2" s="1"/>
  <c r="K1608" i="2"/>
  <c r="L1608" i="2" s="1"/>
  <c r="K1609" i="2"/>
  <c r="L1609" i="2" s="1"/>
  <c r="K1610" i="2"/>
  <c r="L1610" i="2" s="1"/>
  <c r="K1611" i="2"/>
  <c r="L1611" i="2" s="1"/>
  <c r="K1612" i="2"/>
  <c r="L1612" i="2" s="1"/>
  <c r="K1613" i="2"/>
  <c r="L1613" i="2" s="1"/>
  <c r="K1614" i="2"/>
  <c r="L1614" i="2" s="1"/>
  <c r="K1615" i="2"/>
  <c r="L1615" i="2" s="1"/>
  <c r="K1616" i="2"/>
  <c r="L1616" i="2" s="1"/>
  <c r="K1617" i="2"/>
  <c r="L1617" i="2" s="1"/>
  <c r="K1618" i="2"/>
  <c r="L1618" i="2" s="1"/>
  <c r="K1619" i="2"/>
  <c r="L1619" i="2" s="1"/>
  <c r="K1620" i="2"/>
  <c r="L1620" i="2" s="1"/>
  <c r="K1621" i="2"/>
  <c r="L1621" i="2" s="1"/>
  <c r="K1622" i="2"/>
  <c r="L1622" i="2" s="1"/>
  <c r="K1623" i="2"/>
  <c r="L1623" i="2" s="1"/>
  <c r="K1624" i="2"/>
  <c r="L1624" i="2" s="1"/>
  <c r="K1625" i="2"/>
  <c r="L1625" i="2" s="1"/>
  <c r="K1626" i="2"/>
  <c r="L1626" i="2" s="1"/>
  <c r="K1627" i="2"/>
  <c r="L1627" i="2" s="1"/>
  <c r="K1628" i="2"/>
  <c r="L1628" i="2" s="1"/>
  <c r="K1629" i="2"/>
  <c r="L1629" i="2" s="1"/>
  <c r="K1630" i="2"/>
  <c r="L1630" i="2" s="1"/>
  <c r="K1631" i="2"/>
  <c r="L1631" i="2" s="1"/>
  <c r="K1632" i="2"/>
  <c r="L1632" i="2" s="1"/>
  <c r="K1633" i="2"/>
  <c r="L1633" i="2" s="1"/>
  <c r="K1634" i="2"/>
  <c r="L1634" i="2" s="1"/>
  <c r="K1635" i="2"/>
  <c r="L1635" i="2" s="1"/>
  <c r="K1636" i="2"/>
  <c r="L1636" i="2" s="1"/>
  <c r="K1637" i="2"/>
  <c r="L1637" i="2" s="1"/>
  <c r="K1638" i="2"/>
  <c r="L1638" i="2" s="1"/>
  <c r="K1639" i="2"/>
  <c r="L1639" i="2" s="1"/>
  <c r="K1640" i="2"/>
  <c r="L1640" i="2" s="1"/>
  <c r="K1641" i="2"/>
  <c r="L1641" i="2" s="1"/>
  <c r="K1642" i="2"/>
  <c r="L1642" i="2" s="1"/>
  <c r="K1643" i="2"/>
  <c r="L1643" i="2" s="1"/>
  <c r="K1644" i="2"/>
  <c r="L1644" i="2" s="1"/>
  <c r="K1645" i="2"/>
  <c r="L1645" i="2" s="1"/>
  <c r="K1646" i="2"/>
  <c r="L1646" i="2" s="1"/>
  <c r="K1647" i="2"/>
  <c r="L1647" i="2" s="1"/>
  <c r="K1648" i="2"/>
  <c r="L1648" i="2" s="1"/>
  <c r="K1649" i="2"/>
  <c r="L1649" i="2" s="1"/>
  <c r="K1650" i="2"/>
  <c r="L1650" i="2" s="1"/>
  <c r="K1651" i="2"/>
  <c r="L1651" i="2" s="1"/>
  <c r="K1652" i="2"/>
  <c r="L1652" i="2" s="1"/>
  <c r="K1653" i="2"/>
  <c r="L1653" i="2" s="1"/>
  <c r="K1654" i="2"/>
  <c r="L1654" i="2" s="1"/>
  <c r="K1655" i="2"/>
  <c r="L1655" i="2" s="1"/>
  <c r="K1656" i="2"/>
  <c r="L1656" i="2" s="1"/>
  <c r="K1657" i="2"/>
  <c r="L1657" i="2" s="1"/>
  <c r="K1658" i="2"/>
  <c r="L1658" i="2" s="1"/>
  <c r="K1659" i="2"/>
  <c r="L1659" i="2" s="1"/>
  <c r="K1660" i="2"/>
  <c r="L1660" i="2" s="1"/>
  <c r="K1661" i="2"/>
  <c r="L1661" i="2" s="1"/>
  <c r="K1662" i="2"/>
  <c r="L1662" i="2" s="1"/>
  <c r="K1663" i="2"/>
  <c r="L1663" i="2" s="1"/>
  <c r="K1664" i="2"/>
  <c r="L1664" i="2" s="1"/>
  <c r="K1665" i="2"/>
  <c r="L1665" i="2" s="1"/>
  <c r="K1666" i="2"/>
  <c r="L1666" i="2" s="1"/>
  <c r="K1667" i="2"/>
  <c r="L1667" i="2" s="1"/>
  <c r="K1668" i="2"/>
  <c r="L1668" i="2" s="1"/>
  <c r="K1669" i="2"/>
  <c r="L1669" i="2" s="1"/>
  <c r="K1670" i="2"/>
  <c r="L1670" i="2" s="1"/>
  <c r="K1671" i="2"/>
  <c r="L1671" i="2" s="1"/>
  <c r="K1672" i="2"/>
  <c r="L1672" i="2" s="1"/>
  <c r="K1673" i="2"/>
  <c r="L1673" i="2" s="1"/>
  <c r="K1674" i="2"/>
  <c r="L1674" i="2" s="1"/>
  <c r="K1675" i="2"/>
  <c r="L1675" i="2" s="1"/>
  <c r="K1676" i="2"/>
  <c r="L1676" i="2" s="1"/>
  <c r="K1677" i="2"/>
  <c r="L1677" i="2" s="1"/>
  <c r="K1678" i="2"/>
  <c r="L1678" i="2" s="1"/>
  <c r="K1679" i="2"/>
  <c r="L1679" i="2" s="1"/>
  <c r="K1680" i="2"/>
  <c r="L1680" i="2" s="1"/>
  <c r="K1681" i="2"/>
  <c r="L1681" i="2" s="1"/>
  <c r="K1682" i="2"/>
  <c r="L1682" i="2" s="1"/>
  <c r="K1683" i="2"/>
  <c r="L1683" i="2" s="1"/>
  <c r="K1684" i="2"/>
  <c r="L1684" i="2" s="1"/>
  <c r="K1685" i="2"/>
  <c r="L1685" i="2" s="1"/>
  <c r="K1686" i="2"/>
  <c r="L1686" i="2" s="1"/>
  <c r="K1687" i="2"/>
  <c r="L1687" i="2" s="1"/>
  <c r="K1688" i="2"/>
  <c r="L1688" i="2" s="1"/>
  <c r="K1689" i="2"/>
  <c r="L1689" i="2" s="1"/>
  <c r="K1690" i="2"/>
  <c r="L1690" i="2" s="1"/>
  <c r="K1691" i="2"/>
  <c r="L1691" i="2" s="1"/>
  <c r="K1692" i="2"/>
  <c r="L1692" i="2" s="1"/>
  <c r="K1693" i="2"/>
  <c r="L1693" i="2" s="1"/>
  <c r="K1694" i="2"/>
  <c r="L1694" i="2" s="1"/>
  <c r="K1695" i="2"/>
  <c r="L1695" i="2" s="1"/>
  <c r="K1696" i="2"/>
  <c r="L1696" i="2" s="1"/>
  <c r="K1697" i="2"/>
  <c r="L1697" i="2" s="1"/>
  <c r="K1698" i="2"/>
  <c r="L1698" i="2" s="1"/>
  <c r="K1699" i="2"/>
  <c r="L1699" i="2" s="1"/>
  <c r="K1700" i="2"/>
  <c r="L1700" i="2" s="1"/>
  <c r="K1701" i="2"/>
  <c r="L1701" i="2" s="1"/>
  <c r="K1702" i="2"/>
  <c r="L1702" i="2" s="1"/>
  <c r="K1703" i="2"/>
  <c r="L1703" i="2" s="1"/>
  <c r="K1704" i="2"/>
  <c r="L1704" i="2" s="1"/>
  <c r="K1705" i="2"/>
  <c r="L1705" i="2" s="1"/>
  <c r="K1706" i="2"/>
  <c r="L1706" i="2" s="1"/>
  <c r="K1707" i="2"/>
  <c r="L1707" i="2" s="1"/>
  <c r="K1708" i="2"/>
  <c r="L1708" i="2" s="1"/>
  <c r="K1709" i="2"/>
  <c r="L1709" i="2" s="1"/>
  <c r="K1710" i="2"/>
  <c r="L1710" i="2" s="1"/>
  <c r="K1711" i="2"/>
  <c r="L1711" i="2" s="1"/>
  <c r="K1712" i="2"/>
  <c r="L1712" i="2" s="1"/>
  <c r="K1713" i="2"/>
  <c r="L1713" i="2" s="1"/>
  <c r="K1714" i="2"/>
  <c r="L1714" i="2" s="1"/>
  <c r="K1715" i="2"/>
  <c r="L1715" i="2" s="1"/>
  <c r="K1716" i="2"/>
  <c r="L1716" i="2" s="1"/>
  <c r="K1717" i="2"/>
  <c r="L1717" i="2" s="1"/>
  <c r="K1718" i="2"/>
  <c r="L1718" i="2" s="1"/>
  <c r="K1719" i="2"/>
  <c r="L1719" i="2" s="1"/>
  <c r="K1720" i="2"/>
  <c r="L1720" i="2" s="1"/>
  <c r="K1721" i="2"/>
  <c r="L1721" i="2" s="1"/>
  <c r="K1722" i="2"/>
  <c r="L1722" i="2" s="1"/>
  <c r="K1723" i="2"/>
  <c r="L1723" i="2" s="1"/>
  <c r="K1724" i="2"/>
  <c r="L1724" i="2" s="1"/>
  <c r="K1725" i="2"/>
  <c r="L1725" i="2" s="1"/>
  <c r="K1726" i="2"/>
  <c r="L1726" i="2" s="1"/>
  <c r="K1727" i="2"/>
  <c r="L1727" i="2" s="1"/>
  <c r="K1728" i="2"/>
  <c r="L1728" i="2" s="1"/>
  <c r="K1729" i="2"/>
  <c r="L1729" i="2" s="1"/>
  <c r="K1730" i="2"/>
  <c r="L1730" i="2" s="1"/>
  <c r="K1731" i="2"/>
  <c r="L1731" i="2" s="1"/>
  <c r="K1732" i="2"/>
  <c r="L1732" i="2" s="1"/>
  <c r="K1733" i="2"/>
  <c r="L1733" i="2" s="1"/>
  <c r="K1734" i="2"/>
  <c r="L1734" i="2" s="1"/>
  <c r="K1735" i="2"/>
  <c r="L1735" i="2" s="1"/>
  <c r="K1736" i="2"/>
  <c r="L1736" i="2" s="1"/>
  <c r="K1737" i="2"/>
  <c r="L1737" i="2" s="1"/>
  <c r="K1738" i="2"/>
  <c r="L1738" i="2" s="1"/>
  <c r="K1739" i="2"/>
  <c r="L1739" i="2" s="1"/>
  <c r="K1740" i="2"/>
  <c r="L1740" i="2" s="1"/>
  <c r="K1741" i="2"/>
  <c r="L1741" i="2" s="1"/>
  <c r="K1742" i="2"/>
  <c r="L1742" i="2" s="1"/>
  <c r="K1743" i="2"/>
  <c r="L1743" i="2" s="1"/>
  <c r="K1744" i="2"/>
  <c r="L1744" i="2" s="1"/>
  <c r="K1745" i="2"/>
  <c r="L1745" i="2" s="1"/>
  <c r="K1746" i="2"/>
  <c r="L1746" i="2" s="1"/>
  <c r="K1747" i="2"/>
  <c r="L1747" i="2" s="1"/>
  <c r="K1748" i="2"/>
  <c r="L1748" i="2" s="1"/>
  <c r="K1749" i="2"/>
  <c r="L1749" i="2" s="1"/>
  <c r="K1750" i="2"/>
  <c r="L1750" i="2" s="1"/>
  <c r="K1751" i="2"/>
  <c r="L1751" i="2" s="1"/>
  <c r="K1752" i="2"/>
  <c r="L1752" i="2" s="1"/>
  <c r="K1753" i="2"/>
  <c r="L1753" i="2" s="1"/>
  <c r="K1754" i="2"/>
  <c r="L1754" i="2" s="1"/>
  <c r="K1755" i="2"/>
  <c r="L1755" i="2" s="1"/>
  <c r="K1756" i="2"/>
  <c r="L1756" i="2" s="1"/>
  <c r="K1757" i="2"/>
  <c r="L1757" i="2" s="1"/>
  <c r="K1758" i="2"/>
  <c r="L1758" i="2" s="1"/>
  <c r="K1759" i="2"/>
  <c r="L1759" i="2" s="1"/>
  <c r="K1760" i="2"/>
  <c r="L1760" i="2" s="1"/>
  <c r="K1761" i="2"/>
  <c r="L1761" i="2" s="1"/>
  <c r="K1762" i="2"/>
  <c r="L1762" i="2" s="1"/>
  <c r="K1763" i="2"/>
  <c r="L1763" i="2" s="1"/>
  <c r="K1764" i="2"/>
  <c r="L1764" i="2" s="1"/>
  <c r="K1765" i="2"/>
  <c r="L1765" i="2" s="1"/>
  <c r="K1766" i="2"/>
  <c r="L1766" i="2" s="1"/>
  <c r="K1767" i="2"/>
  <c r="L1767" i="2" s="1"/>
  <c r="K1768" i="2"/>
  <c r="L1768" i="2" s="1"/>
  <c r="K1769" i="2"/>
  <c r="L1769" i="2" s="1"/>
  <c r="K1770" i="2"/>
  <c r="L1770" i="2" s="1"/>
  <c r="K1771" i="2"/>
  <c r="L1771" i="2" s="1"/>
  <c r="K1772" i="2"/>
  <c r="L1772" i="2" s="1"/>
  <c r="K1773" i="2"/>
  <c r="L1773" i="2" s="1"/>
  <c r="K1774" i="2"/>
  <c r="L1774" i="2" s="1"/>
  <c r="K1775" i="2"/>
  <c r="L1775" i="2" s="1"/>
  <c r="K1776" i="2"/>
  <c r="L1776" i="2" s="1"/>
  <c r="K1777" i="2"/>
  <c r="L1777" i="2" s="1"/>
  <c r="K1778" i="2"/>
  <c r="L1778" i="2" s="1"/>
  <c r="K1779" i="2"/>
  <c r="L1779" i="2" s="1"/>
  <c r="K1780" i="2"/>
  <c r="L1780" i="2" s="1"/>
  <c r="K1781" i="2"/>
  <c r="L1781" i="2" s="1"/>
  <c r="K1782" i="2"/>
  <c r="L1782" i="2" s="1"/>
  <c r="K1783" i="2"/>
  <c r="L1783" i="2" s="1"/>
  <c r="K1784" i="2"/>
  <c r="L1784" i="2" s="1"/>
  <c r="K1785" i="2"/>
  <c r="L1785" i="2" s="1"/>
  <c r="K1786" i="2"/>
  <c r="L1786" i="2" s="1"/>
  <c r="K1787" i="2"/>
  <c r="L1787" i="2" s="1"/>
  <c r="K1788" i="2"/>
  <c r="L1788" i="2" s="1"/>
  <c r="K1789" i="2"/>
  <c r="L1789" i="2" s="1"/>
  <c r="K1790" i="2"/>
  <c r="L1790" i="2" s="1"/>
  <c r="K1791" i="2"/>
  <c r="L1791" i="2" s="1"/>
  <c r="K1792" i="2"/>
  <c r="L1792" i="2" s="1"/>
  <c r="K1793" i="2"/>
  <c r="L1793" i="2" s="1"/>
  <c r="K1794" i="2"/>
  <c r="L1794" i="2" s="1"/>
  <c r="K1795" i="2"/>
  <c r="L1795" i="2" s="1"/>
  <c r="K1796" i="2"/>
  <c r="L1796" i="2" s="1"/>
  <c r="K1797" i="2"/>
  <c r="L1797" i="2" s="1"/>
  <c r="K1798" i="2"/>
  <c r="L1798" i="2" s="1"/>
  <c r="K1799" i="2"/>
  <c r="L1799" i="2" s="1"/>
  <c r="K1800" i="2"/>
  <c r="L1800" i="2" s="1"/>
  <c r="K1801" i="2"/>
  <c r="L1801" i="2" s="1"/>
  <c r="K1802" i="2"/>
  <c r="L1802" i="2" s="1"/>
  <c r="K1803" i="2"/>
  <c r="L1803" i="2" s="1"/>
  <c r="K1804" i="2"/>
  <c r="L1804" i="2" s="1"/>
  <c r="K1805" i="2"/>
  <c r="L1805" i="2" s="1"/>
  <c r="K1806" i="2"/>
  <c r="L1806" i="2" s="1"/>
  <c r="K1807" i="2"/>
  <c r="L1807" i="2" s="1"/>
  <c r="K1808" i="2"/>
  <c r="L1808" i="2" s="1"/>
  <c r="K1809" i="2"/>
  <c r="L1809" i="2" s="1"/>
  <c r="K1810" i="2"/>
  <c r="L1810" i="2" s="1"/>
  <c r="K1811" i="2"/>
  <c r="L1811" i="2" s="1"/>
  <c r="K1812" i="2"/>
  <c r="L1812" i="2" s="1"/>
  <c r="K1813" i="2"/>
  <c r="L1813" i="2" s="1"/>
  <c r="K1814" i="2"/>
  <c r="L1814" i="2" s="1"/>
  <c r="K1815" i="2"/>
  <c r="L1815" i="2" s="1"/>
  <c r="K1816" i="2"/>
  <c r="L1816" i="2" s="1"/>
  <c r="K1817" i="2"/>
  <c r="L1817" i="2" s="1"/>
  <c r="K1818" i="2"/>
  <c r="L1818" i="2" s="1"/>
  <c r="K1819" i="2"/>
  <c r="L1819" i="2" s="1"/>
  <c r="K1820" i="2"/>
  <c r="L1820" i="2" s="1"/>
  <c r="K1821" i="2"/>
  <c r="L1821" i="2" s="1"/>
  <c r="K1822" i="2"/>
  <c r="L1822" i="2" s="1"/>
  <c r="K1823" i="2"/>
  <c r="L1823" i="2" s="1"/>
  <c r="K1824" i="2"/>
  <c r="L1824" i="2" s="1"/>
  <c r="K1825" i="2"/>
  <c r="L1825" i="2" s="1"/>
  <c r="K1826" i="2"/>
  <c r="L1826" i="2" s="1"/>
  <c r="K1827" i="2"/>
  <c r="L1827" i="2" s="1"/>
  <c r="K1828" i="2"/>
  <c r="L1828" i="2" s="1"/>
  <c r="K1829" i="2"/>
  <c r="L1829" i="2" s="1"/>
  <c r="K1830" i="2"/>
  <c r="L1830" i="2" s="1"/>
  <c r="K1831" i="2"/>
  <c r="L1831" i="2" s="1"/>
  <c r="K1832" i="2"/>
  <c r="L1832" i="2" s="1"/>
  <c r="K1833" i="2"/>
  <c r="L1833" i="2" s="1"/>
  <c r="K1834" i="2"/>
  <c r="L1834" i="2" s="1"/>
  <c r="K1835" i="2"/>
  <c r="L1835" i="2" s="1"/>
  <c r="K1836" i="2"/>
  <c r="L1836" i="2" s="1"/>
  <c r="K1837" i="2"/>
  <c r="L1837" i="2" s="1"/>
  <c r="K1838" i="2"/>
  <c r="L1838" i="2" s="1"/>
  <c r="K1839" i="2"/>
  <c r="L1839" i="2" s="1"/>
  <c r="K1840" i="2"/>
  <c r="L1840" i="2" s="1"/>
  <c r="K1841" i="2"/>
  <c r="L1841" i="2" s="1"/>
  <c r="K1842" i="2"/>
  <c r="L1842" i="2" s="1"/>
  <c r="K1843" i="2"/>
  <c r="L1843" i="2" s="1"/>
  <c r="K1844" i="2"/>
  <c r="L1844" i="2" s="1"/>
  <c r="K1845" i="2"/>
  <c r="L1845" i="2" s="1"/>
  <c r="K1846" i="2"/>
  <c r="L1846" i="2" s="1"/>
  <c r="K1847" i="2"/>
  <c r="L1847" i="2" s="1"/>
  <c r="K1848" i="2"/>
  <c r="L1848" i="2" s="1"/>
  <c r="K1849" i="2"/>
  <c r="L1849" i="2" s="1"/>
  <c r="K1850" i="2"/>
  <c r="L1850" i="2" s="1"/>
  <c r="K1851" i="2"/>
  <c r="L1851" i="2" s="1"/>
  <c r="K1852" i="2"/>
  <c r="L1852" i="2" s="1"/>
  <c r="K1853" i="2"/>
  <c r="L1853" i="2" s="1"/>
  <c r="K1854" i="2"/>
  <c r="L1854" i="2" s="1"/>
  <c r="K1855" i="2"/>
  <c r="L1855" i="2" s="1"/>
  <c r="K1856" i="2"/>
  <c r="L1856" i="2" s="1"/>
  <c r="K1857" i="2"/>
  <c r="L1857" i="2" s="1"/>
  <c r="K1858" i="2"/>
  <c r="L1858" i="2" s="1"/>
  <c r="K1859" i="2"/>
  <c r="L1859" i="2" s="1"/>
  <c r="K1860" i="2"/>
  <c r="L1860" i="2" s="1"/>
  <c r="K1861" i="2"/>
  <c r="L1861" i="2" s="1"/>
  <c r="K1862" i="2"/>
  <c r="L1862" i="2" s="1"/>
  <c r="K1863" i="2"/>
  <c r="L1863" i="2" s="1"/>
  <c r="K1864" i="2"/>
  <c r="L1864" i="2" s="1"/>
  <c r="K1865" i="2"/>
  <c r="L1865" i="2" s="1"/>
  <c r="K1866" i="2"/>
  <c r="L1866" i="2" s="1"/>
  <c r="K1867" i="2"/>
  <c r="L1867" i="2" s="1"/>
  <c r="K1868" i="2"/>
  <c r="L1868" i="2" s="1"/>
  <c r="K1869" i="2"/>
  <c r="L1869" i="2" s="1"/>
  <c r="K1870" i="2"/>
  <c r="L1870" i="2" s="1"/>
  <c r="K1871" i="2"/>
  <c r="L1871" i="2" s="1"/>
  <c r="K1872" i="2"/>
  <c r="L1872" i="2" s="1"/>
  <c r="K1873" i="2"/>
  <c r="L1873" i="2" s="1"/>
  <c r="K1874" i="2"/>
  <c r="L1874" i="2" s="1"/>
  <c r="K1875" i="2"/>
  <c r="L1875" i="2" s="1"/>
  <c r="K1876" i="2"/>
  <c r="L1876" i="2" s="1"/>
  <c r="K1877" i="2"/>
  <c r="L1877" i="2" s="1"/>
  <c r="K1878" i="2"/>
  <c r="L1878" i="2" s="1"/>
  <c r="K1879" i="2"/>
  <c r="L1879" i="2" s="1"/>
  <c r="K1880" i="2"/>
  <c r="L1880" i="2" s="1"/>
  <c r="K1881" i="2"/>
  <c r="L1881" i="2" s="1"/>
  <c r="K1882" i="2"/>
  <c r="L1882" i="2" s="1"/>
  <c r="K1883" i="2"/>
  <c r="L1883" i="2" s="1"/>
  <c r="K1884" i="2"/>
  <c r="L1884" i="2" s="1"/>
  <c r="K1885" i="2"/>
  <c r="L1885" i="2" s="1"/>
  <c r="K1886" i="2"/>
  <c r="L1886" i="2" s="1"/>
  <c r="K1887" i="2"/>
  <c r="L1887" i="2" s="1"/>
  <c r="K1888" i="2"/>
  <c r="L1888" i="2" s="1"/>
  <c r="K1889" i="2"/>
  <c r="L1889" i="2" s="1"/>
  <c r="K1890" i="2"/>
  <c r="L1890" i="2" s="1"/>
  <c r="K1891" i="2"/>
  <c r="L1891" i="2" s="1"/>
  <c r="K1892" i="2"/>
  <c r="L1892" i="2" s="1"/>
  <c r="K1893" i="2"/>
  <c r="L1893" i="2" s="1"/>
  <c r="K1894" i="2"/>
  <c r="L1894" i="2" s="1"/>
  <c r="K1895" i="2"/>
  <c r="L1895" i="2" s="1"/>
  <c r="K1896" i="2"/>
  <c r="L1896" i="2" s="1"/>
  <c r="K1897" i="2"/>
  <c r="L1897" i="2" s="1"/>
  <c r="K1898" i="2"/>
  <c r="L1898" i="2" s="1"/>
  <c r="K1899" i="2"/>
  <c r="L1899" i="2" s="1"/>
  <c r="K1900" i="2"/>
  <c r="L1900" i="2" s="1"/>
  <c r="K1901" i="2"/>
  <c r="L1901" i="2" s="1"/>
  <c r="K1902" i="2"/>
  <c r="L1902" i="2" s="1"/>
  <c r="K1903" i="2"/>
  <c r="L1903" i="2" s="1"/>
  <c r="K1904" i="2"/>
  <c r="L1904" i="2" s="1"/>
  <c r="K1905" i="2"/>
  <c r="L1905" i="2" s="1"/>
  <c r="K1906" i="2"/>
  <c r="L1906" i="2" s="1"/>
  <c r="K1907" i="2"/>
  <c r="L1907" i="2" s="1"/>
  <c r="K1908" i="2"/>
  <c r="L1908" i="2" s="1"/>
  <c r="K1909" i="2"/>
  <c r="L1909" i="2" s="1"/>
  <c r="K1910" i="2"/>
  <c r="L1910" i="2" s="1"/>
  <c r="K1911" i="2"/>
  <c r="L1911" i="2" s="1"/>
  <c r="K1912" i="2"/>
  <c r="L1912" i="2" s="1"/>
  <c r="K1913" i="2"/>
  <c r="L1913" i="2" s="1"/>
  <c r="K1914" i="2"/>
  <c r="L1914" i="2" s="1"/>
  <c r="K1915" i="2"/>
  <c r="L1915" i="2" s="1"/>
  <c r="K1916" i="2"/>
  <c r="L1916" i="2" s="1"/>
  <c r="K1917" i="2"/>
  <c r="L1917" i="2" s="1"/>
  <c r="K1918" i="2"/>
  <c r="L1918" i="2" s="1"/>
  <c r="K1919" i="2"/>
  <c r="L1919" i="2" s="1"/>
  <c r="K1920" i="2"/>
  <c r="L1920" i="2" s="1"/>
  <c r="K1921" i="2"/>
  <c r="L1921" i="2" s="1"/>
  <c r="K1922" i="2"/>
  <c r="L1922" i="2" s="1"/>
  <c r="K1923" i="2"/>
  <c r="L1923" i="2" s="1"/>
  <c r="K1924" i="2"/>
  <c r="L1924" i="2" s="1"/>
  <c r="K1925" i="2"/>
  <c r="L1925" i="2" s="1"/>
  <c r="K1926" i="2"/>
  <c r="L1926" i="2" s="1"/>
  <c r="K1927" i="2"/>
  <c r="L1927" i="2" s="1"/>
  <c r="K1928" i="2"/>
  <c r="L1928" i="2" s="1"/>
  <c r="K1929" i="2"/>
  <c r="L1929" i="2" s="1"/>
  <c r="K1930" i="2"/>
  <c r="L1930" i="2" s="1"/>
  <c r="K1931" i="2"/>
  <c r="L1931" i="2" s="1"/>
  <c r="K1932" i="2"/>
  <c r="L1932" i="2" s="1"/>
  <c r="K1933" i="2"/>
  <c r="L1933" i="2" s="1"/>
  <c r="K1934" i="2"/>
  <c r="L1934" i="2" s="1"/>
  <c r="K1935" i="2"/>
  <c r="L1935" i="2" s="1"/>
  <c r="K1936" i="2"/>
  <c r="L1936" i="2" s="1"/>
  <c r="K1937" i="2"/>
  <c r="L1937" i="2" s="1"/>
  <c r="K1938" i="2"/>
  <c r="L1938" i="2" s="1"/>
  <c r="K1939" i="2"/>
  <c r="L1939" i="2" s="1"/>
  <c r="K1940" i="2"/>
  <c r="L1940" i="2" s="1"/>
  <c r="K1941" i="2"/>
  <c r="L1941" i="2" s="1"/>
  <c r="K1942" i="2"/>
  <c r="L1942" i="2" s="1"/>
  <c r="K1943" i="2"/>
  <c r="L1943" i="2" s="1"/>
  <c r="K1944" i="2"/>
  <c r="L1944" i="2" s="1"/>
  <c r="K1945" i="2"/>
  <c r="L1945" i="2" s="1"/>
  <c r="K1946" i="2"/>
  <c r="L1946" i="2" s="1"/>
  <c r="K1947" i="2"/>
  <c r="L1947" i="2" s="1"/>
  <c r="K1948" i="2"/>
  <c r="L1948" i="2" s="1"/>
  <c r="K1949" i="2"/>
  <c r="L1949" i="2" s="1"/>
  <c r="K1950" i="2"/>
  <c r="L1950" i="2" s="1"/>
  <c r="K1951" i="2"/>
  <c r="L1951" i="2" s="1"/>
  <c r="K1952" i="2"/>
  <c r="L1952" i="2" s="1"/>
  <c r="K1953" i="2"/>
  <c r="L1953" i="2" s="1"/>
  <c r="K1954" i="2"/>
  <c r="L1954" i="2" s="1"/>
  <c r="K1955" i="2"/>
  <c r="L1955" i="2" s="1"/>
  <c r="K1956" i="2"/>
  <c r="L1956" i="2" s="1"/>
  <c r="K1957" i="2"/>
  <c r="L1957" i="2" s="1"/>
  <c r="K1958" i="2"/>
  <c r="L1958" i="2" s="1"/>
  <c r="K1959" i="2"/>
  <c r="L1959" i="2" s="1"/>
  <c r="K1960" i="2"/>
  <c r="L1960" i="2" s="1"/>
  <c r="K1961" i="2"/>
  <c r="L1961" i="2" s="1"/>
  <c r="K1962" i="2"/>
  <c r="L1962" i="2" s="1"/>
  <c r="K1963" i="2"/>
  <c r="L1963" i="2" s="1"/>
  <c r="K1964" i="2"/>
  <c r="L1964" i="2" s="1"/>
  <c r="K1965" i="2"/>
  <c r="L1965" i="2" s="1"/>
  <c r="K1966" i="2"/>
  <c r="L1966" i="2" s="1"/>
  <c r="K1967" i="2"/>
  <c r="L1967" i="2" s="1"/>
  <c r="K1968" i="2"/>
  <c r="L1968" i="2" s="1"/>
  <c r="K1969" i="2"/>
  <c r="L1969" i="2" s="1"/>
  <c r="K1970" i="2"/>
  <c r="L1970" i="2" s="1"/>
  <c r="K1971" i="2"/>
  <c r="L1971" i="2" s="1"/>
  <c r="K1972" i="2"/>
  <c r="L1972" i="2" s="1"/>
  <c r="K1973" i="2"/>
  <c r="L1973" i="2" s="1"/>
  <c r="K1974" i="2"/>
  <c r="L1974" i="2" s="1"/>
  <c r="K1975" i="2"/>
  <c r="L1975" i="2" s="1"/>
  <c r="K1976" i="2"/>
  <c r="L1976" i="2" s="1"/>
  <c r="K1977" i="2"/>
  <c r="L1977" i="2" s="1"/>
  <c r="K1978" i="2"/>
  <c r="L1978" i="2" s="1"/>
  <c r="K1979" i="2"/>
  <c r="L1979" i="2" s="1"/>
  <c r="K1980" i="2"/>
  <c r="L1980" i="2" s="1"/>
  <c r="K1981" i="2"/>
  <c r="L1981" i="2" s="1"/>
  <c r="K1982" i="2"/>
  <c r="L1982" i="2" s="1"/>
  <c r="K1983" i="2"/>
  <c r="L1983" i="2" s="1"/>
  <c r="K1984" i="2"/>
  <c r="L1984" i="2" s="1"/>
  <c r="K1985" i="2"/>
  <c r="L1985" i="2" s="1"/>
  <c r="K1986" i="2"/>
  <c r="L1986" i="2" s="1"/>
  <c r="K1987" i="2"/>
  <c r="L1987" i="2" s="1"/>
  <c r="K1988" i="2"/>
  <c r="L1988" i="2" s="1"/>
  <c r="K1989" i="2"/>
  <c r="L1989" i="2" s="1"/>
  <c r="K1990" i="2"/>
  <c r="L1990" i="2" s="1"/>
  <c r="K1991" i="2"/>
  <c r="L1991" i="2" s="1"/>
  <c r="K1992" i="2"/>
  <c r="L1992" i="2" s="1"/>
  <c r="K1993" i="2"/>
  <c r="L1993" i="2" s="1"/>
  <c r="K1994" i="2"/>
  <c r="L1994" i="2" s="1"/>
  <c r="K1995" i="2"/>
  <c r="L1995" i="2" s="1"/>
  <c r="K1996" i="2"/>
  <c r="L1996" i="2" s="1"/>
  <c r="K1997" i="2"/>
  <c r="L1997" i="2" s="1"/>
  <c r="K1998" i="2"/>
  <c r="L1998" i="2" s="1"/>
  <c r="K1999" i="2"/>
  <c r="L1999" i="2" s="1"/>
  <c r="K2000" i="2"/>
  <c r="L2000" i="2" s="1"/>
  <c r="K2001" i="2"/>
  <c r="L2001" i="2" s="1"/>
  <c r="K2002" i="2"/>
  <c r="L2002" i="2" s="1"/>
  <c r="K2003" i="2"/>
  <c r="L2003" i="2" s="1"/>
  <c r="K2004" i="2"/>
  <c r="L2004" i="2" s="1"/>
  <c r="K2005" i="2"/>
  <c r="L2005" i="2" s="1"/>
  <c r="K2006" i="2"/>
  <c r="L2006" i="2" s="1"/>
  <c r="K2007" i="2"/>
  <c r="L2007" i="2" s="1"/>
  <c r="K2008" i="2"/>
  <c r="L2008" i="2" s="1"/>
  <c r="K2009" i="2"/>
  <c r="L2009" i="2" s="1"/>
  <c r="K2010" i="2"/>
  <c r="L2010" i="2" s="1"/>
  <c r="K2011" i="2"/>
  <c r="L2011" i="2" s="1"/>
  <c r="K2012" i="2"/>
  <c r="L2012" i="2" s="1"/>
  <c r="K2013" i="2"/>
  <c r="L2013" i="2" s="1"/>
  <c r="K2014" i="2"/>
  <c r="L2014" i="2" s="1"/>
  <c r="K2015" i="2"/>
  <c r="L2015" i="2" s="1"/>
  <c r="K2016" i="2"/>
  <c r="L2016" i="2" s="1"/>
  <c r="K2017" i="2"/>
  <c r="L2017" i="2" s="1"/>
  <c r="K2018" i="2"/>
  <c r="L2018" i="2" s="1"/>
  <c r="K2019" i="2"/>
  <c r="L2019" i="2" s="1"/>
  <c r="K2020" i="2"/>
  <c r="L2020" i="2" s="1"/>
  <c r="K2021" i="2"/>
  <c r="L2021" i="2" s="1"/>
  <c r="K2022" i="2"/>
  <c r="L2022" i="2" s="1"/>
  <c r="K2023" i="2"/>
  <c r="L2023" i="2" s="1"/>
  <c r="K2024" i="2"/>
  <c r="L2024" i="2" s="1"/>
  <c r="K2025" i="2"/>
  <c r="L2025" i="2" s="1"/>
  <c r="K2026" i="2"/>
  <c r="L2026" i="2" s="1"/>
  <c r="K2027" i="2"/>
  <c r="L2027" i="2" s="1"/>
  <c r="K2028" i="2"/>
  <c r="L2028" i="2" s="1"/>
  <c r="K2029" i="2"/>
  <c r="L2029" i="2" s="1"/>
  <c r="K2030" i="2"/>
  <c r="L2030" i="2" s="1"/>
  <c r="K2031" i="2"/>
  <c r="L2031" i="2" s="1"/>
  <c r="K2032" i="2"/>
  <c r="L2032" i="2" s="1"/>
  <c r="K2033" i="2"/>
  <c r="L2033" i="2" s="1"/>
  <c r="K2034" i="2"/>
  <c r="L2034" i="2" s="1"/>
  <c r="K2035" i="2"/>
  <c r="L2035" i="2" s="1"/>
  <c r="K2036" i="2"/>
  <c r="L2036" i="2" s="1"/>
  <c r="K2037" i="2"/>
  <c r="L2037" i="2" s="1"/>
  <c r="K2038" i="2"/>
  <c r="L2038" i="2" s="1"/>
  <c r="K2039" i="2"/>
  <c r="L2039" i="2" s="1"/>
  <c r="K2040" i="2"/>
  <c r="L2040" i="2" s="1"/>
  <c r="K2041" i="2"/>
  <c r="L2041" i="2" s="1"/>
  <c r="K2042" i="2"/>
  <c r="L2042" i="2" s="1"/>
  <c r="K2043" i="2"/>
  <c r="L2043" i="2" s="1"/>
  <c r="K2044" i="2"/>
  <c r="L2044" i="2" s="1"/>
  <c r="K2045" i="2"/>
  <c r="L2045" i="2" s="1"/>
  <c r="K2046" i="2"/>
  <c r="L2046" i="2" s="1"/>
  <c r="K2047" i="2"/>
  <c r="L2047" i="2" s="1"/>
  <c r="K2048" i="2"/>
  <c r="L2048" i="2" s="1"/>
  <c r="K2049" i="2"/>
  <c r="L2049" i="2" s="1"/>
  <c r="K2050" i="2"/>
  <c r="L2050" i="2" s="1"/>
  <c r="K2051" i="2"/>
  <c r="L2051" i="2" s="1"/>
  <c r="K2052" i="2"/>
  <c r="L2052" i="2" s="1"/>
  <c r="K2053" i="2"/>
  <c r="L2053" i="2" s="1"/>
  <c r="K2054" i="2"/>
  <c r="L2054" i="2" s="1"/>
  <c r="K2055" i="2"/>
  <c r="L2055" i="2" s="1"/>
  <c r="K2056" i="2"/>
  <c r="L2056" i="2" s="1"/>
  <c r="K2057" i="2"/>
  <c r="L2057" i="2" s="1"/>
  <c r="K2058" i="2"/>
  <c r="L2058" i="2" s="1"/>
  <c r="K2059" i="2"/>
  <c r="L2059" i="2" s="1"/>
  <c r="K2060" i="2"/>
  <c r="L2060" i="2" s="1"/>
  <c r="K2061" i="2"/>
  <c r="L2061" i="2" s="1"/>
  <c r="K2062" i="2"/>
  <c r="L2062" i="2" s="1"/>
  <c r="K2063" i="2"/>
  <c r="L2063" i="2" s="1"/>
  <c r="K2064" i="2"/>
  <c r="L2064" i="2" s="1"/>
  <c r="K2065" i="2"/>
  <c r="L2065" i="2" s="1"/>
  <c r="K2066" i="2"/>
  <c r="L2066" i="2" s="1"/>
  <c r="K2067" i="2"/>
  <c r="L2067" i="2" s="1"/>
  <c r="K2068" i="2"/>
  <c r="L2068" i="2" s="1"/>
  <c r="K2069" i="2"/>
  <c r="L2069" i="2" s="1"/>
  <c r="K2070" i="2"/>
  <c r="L2070" i="2" s="1"/>
  <c r="K2071" i="2"/>
  <c r="L2071" i="2" s="1"/>
  <c r="K2072" i="2"/>
  <c r="L2072" i="2" s="1"/>
  <c r="K2073" i="2"/>
  <c r="L2073" i="2" s="1"/>
  <c r="K2074" i="2"/>
  <c r="L2074" i="2" s="1"/>
  <c r="K2075" i="2"/>
  <c r="L2075" i="2" s="1"/>
  <c r="K2076" i="2"/>
  <c r="L2076" i="2" s="1"/>
  <c r="K2077" i="2"/>
  <c r="L2077" i="2" s="1"/>
  <c r="K2078" i="2"/>
  <c r="L2078" i="2" s="1"/>
  <c r="K2079" i="2"/>
  <c r="L2079" i="2" s="1"/>
  <c r="K2080" i="2"/>
  <c r="L2080" i="2" s="1"/>
  <c r="K2081" i="2"/>
  <c r="L2081" i="2" s="1"/>
  <c r="K2082" i="2"/>
  <c r="L2082" i="2" s="1"/>
  <c r="K2083" i="2"/>
  <c r="L2083" i="2" s="1"/>
  <c r="K2084" i="2"/>
  <c r="L2084" i="2" s="1"/>
  <c r="K2085" i="2"/>
  <c r="L2085" i="2" s="1"/>
  <c r="K2086" i="2"/>
  <c r="L2086" i="2" s="1"/>
  <c r="K2087" i="2"/>
  <c r="L2087" i="2" s="1"/>
  <c r="K2088" i="2"/>
  <c r="L2088" i="2" s="1"/>
  <c r="K2089" i="2"/>
  <c r="L2089" i="2" s="1"/>
  <c r="K2090" i="2"/>
  <c r="L2090" i="2" s="1"/>
  <c r="K2091" i="2"/>
  <c r="L2091" i="2" s="1"/>
  <c r="K2092" i="2"/>
  <c r="L2092" i="2" s="1"/>
  <c r="K2093" i="2"/>
  <c r="L2093" i="2" s="1"/>
  <c r="K2094" i="2"/>
  <c r="L2094" i="2" s="1"/>
  <c r="K2095" i="2"/>
  <c r="L2095" i="2" s="1"/>
  <c r="K2096" i="2"/>
  <c r="L2096" i="2" s="1"/>
  <c r="K2097" i="2"/>
  <c r="L2097" i="2" s="1"/>
  <c r="K2098" i="2"/>
  <c r="L2098" i="2" s="1"/>
  <c r="K2099" i="2"/>
  <c r="L2099" i="2" s="1"/>
  <c r="K2100" i="2"/>
  <c r="L2100" i="2" s="1"/>
  <c r="K2101" i="2"/>
  <c r="L2101" i="2" s="1"/>
  <c r="K2102" i="2"/>
  <c r="L2102" i="2" s="1"/>
  <c r="K2103" i="2"/>
  <c r="L2103" i="2" s="1"/>
  <c r="K2104" i="2"/>
  <c r="L2104" i="2" s="1"/>
  <c r="K2105" i="2"/>
  <c r="L2105" i="2" s="1"/>
  <c r="K2106" i="2"/>
  <c r="L2106" i="2" s="1"/>
  <c r="K2107" i="2"/>
  <c r="L2107" i="2" s="1"/>
  <c r="K2108" i="2"/>
  <c r="L2108" i="2" s="1"/>
  <c r="K2109" i="2"/>
  <c r="L2109" i="2" s="1"/>
  <c r="K2110" i="2"/>
  <c r="L2110" i="2" s="1"/>
  <c r="K2111" i="2"/>
  <c r="L2111" i="2" s="1"/>
  <c r="K2112" i="2"/>
  <c r="L2112" i="2" s="1"/>
  <c r="K2113" i="2"/>
  <c r="L2113" i="2" s="1"/>
  <c r="K2114" i="2"/>
  <c r="L2114" i="2" s="1"/>
  <c r="K2115" i="2"/>
  <c r="L2115" i="2" s="1"/>
  <c r="K2116" i="2"/>
  <c r="L2116" i="2" s="1"/>
  <c r="K2117" i="2"/>
  <c r="L2117" i="2" s="1"/>
  <c r="K2118" i="2"/>
  <c r="L2118" i="2" s="1"/>
  <c r="K2119" i="2"/>
  <c r="L2119" i="2" s="1"/>
  <c r="K2120" i="2"/>
  <c r="L2120" i="2" s="1"/>
  <c r="K2121" i="2"/>
  <c r="L2121" i="2" s="1"/>
  <c r="K2122" i="2"/>
  <c r="L2122" i="2" s="1"/>
  <c r="K2123" i="2"/>
  <c r="L2123" i="2" s="1"/>
  <c r="K2124" i="2"/>
  <c r="L2124" i="2" s="1"/>
  <c r="K2125" i="2"/>
  <c r="L2125" i="2" s="1"/>
  <c r="K2126" i="2"/>
  <c r="L2126" i="2" s="1"/>
  <c r="K2127" i="2"/>
  <c r="L2127" i="2" s="1"/>
  <c r="K2128" i="2"/>
  <c r="L2128" i="2" s="1"/>
  <c r="K2129" i="2"/>
  <c r="L2129" i="2" s="1"/>
  <c r="K2130" i="2"/>
  <c r="L2130" i="2" s="1"/>
  <c r="K2131" i="2"/>
  <c r="L2131" i="2" s="1"/>
  <c r="K2132" i="2"/>
  <c r="L2132" i="2" s="1"/>
  <c r="K2133" i="2"/>
  <c r="L2133" i="2" s="1"/>
  <c r="K2134" i="2"/>
  <c r="L2134" i="2" s="1"/>
  <c r="K2135" i="2"/>
  <c r="L2135" i="2" s="1"/>
  <c r="K2136" i="2"/>
  <c r="L2136" i="2" s="1"/>
  <c r="K2137" i="2"/>
  <c r="L2137" i="2" s="1"/>
  <c r="K2138" i="2"/>
  <c r="L2138" i="2" s="1"/>
  <c r="K2139" i="2"/>
  <c r="L2139" i="2" s="1"/>
  <c r="K2140" i="2"/>
  <c r="L2140" i="2" s="1"/>
  <c r="K2141" i="2"/>
  <c r="L2141" i="2" s="1"/>
  <c r="K2142" i="2"/>
  <c r="L2142" i="2" s="1"/>
  <c r="K2143" i="2"/>
  <c r="L2143" i="2" s="1"/>
  <c r="K2144" i="2"/>
  <c r="L2144" i="2" s="1"/>
  <c r="K2145" i="2"/>
  <c r="L2145" i="2" s="1"/>
  <c r="K2146" i="2"/>
  <c r="L2146" i="2" s="1"/>
  <c r="K2147" i="2"/>
  <c r="L2147" i="2" s="1"/>
  <c r="K2148" i="2"/>
  <c r="L2148" i="2" s="1"/>
  <c r="K2149" i="2"/>
  <c r="L2149" i="2" s="1"/>
  <c r="K2150" i="2"/>
  <c r="L2150" i="2" s="1"/>
  <c r="K2151" i="2"/>
  <c r="L2151" i="2" s="1"/>
  <c r="K2152" i="2"/>
  <c r="L2152" i="2" s="1"/>
  <c r="K2153" i="2"/>
  <c r="L2153" i="2" s="1"/>
  <c r="K2154" i="2"/>
  <c r="L2154" i="2" s="1"/>
  <c r="K2155" i="2"/>
  <c r="L2155" i="2" s="1"/>
  <c r="K2156" i="2"/>
  <c r="L2156" i="2" s="1"/>
  <c r="K2157" i="2"/>
  <c r="L2157" i="2" s="1"/>
  <c r="K2158" i="2"/>
  <c r="L2158" i="2" s="1"/>
  <c r="K2159" i="2"/>
  <c r="L2159" i="2" s="1"/>
  <c r="K2160" i="2"/>
  <c r="L2160" i="2" s="1"/>
  <c r="K2161" i="2"/>
  <c r="L2161" i="2" s="1"/>
  <c r="K2162" i="2"/>
  <c r="L2162" i="2" s="1"/>
  <c r="K2163" i="2"/>
  <c r="L2163" i="2" s="1"/>
  <c r="K2164" i="2"/>
  <c r="L2164" i="2" s="1"/>
  <c r="K2165" i="2"/>
  <c r="L2165" i="2" s="1"/>
  <c r="K2166" i="2"/>
  <c r="L2166" i="2" s="1"/>
  <c r="K2167" i="2"/>
  <c r="L2167" i="2" s="1"/>
  <c r="K2168" i="2"/>
  <c r="L2168" i="2" s="1"/>
  <c r="K2169" i="2"/>
  <c r="L2169" i="2" s="1"/>
  <c r="K2170" i="2"/>
  <c r="L2170" i="2" s="1"/>
  <c r="K2171" i="2"/>
  <c r="L2171" i="2" s="1"/>
  <c r="K2172" i="2"/>
  <c r="L2172" i="2" s="1"/>
  <c r="K2173" i="2"/>
  <c r="L2173" i="2" s="1"/>
  <c r="K2174" i="2"/>
  <c r="L2174" i="2" s="1"/>
  <c r="K2175" i="2"/>
  <c r="L2175" i="2" s="1"/>
  <c r="K2176" i="2"/>
  <c r="L2176" i="2" s="1"/>
  <c r="K2177" i="2"/>
  <c r="L2177" i="2" s="1"/>
  <c r="K2178" i="2"/>
  <c r="L2178" i="2" s="1"/>
  <c r="K2179" i="2"/>
  <c r="L2179" i="2" s="1"/>
  <c r="K2180" i="2"/>
  <c r="L2180" i="2" s="1"/>
  <c r="K2181" i="2"/>
  <c r="L2181" i="2" s="1"/>
  <c r="K2182" i="2"/>
  <c r="L2182" i="2" s="1"/>
  <c r="K2183" i="2"/>
  <c r="L2183" i="2" s="1"/>
  <c r="K2184" i="2"/>
  <c r="L2184" i="2" s="1"/>
  <c r="K2185" i="2"/>
  <c r="L2185" i="2" s="1"/>
  <c r="K2186" i="2"/>
  <c r="L2186" i="2" s="1"/>
  <c r="K2187" i="2"/>
  <c r="L2187" i="2" s="1"/>
  <c r="K2188" i="2"/>
  <c r="L2188" i="2" s="1"/>
  <c r="K2189" i="2"/>
  <c r="L2189" i="2" s="1"/>
  <c r="K2190" i="2"/>
  <c r="L2190" i="2" s="1"/>
  <c r="K2191" i="2"/>
  <c r="L2191" i="2" s="1"/>
  <c r="K2192" i="2"/>
  <c r="L2192" i="2" s="1"/>
  <c r="K2193" i="2"/>
  <c r="L2193" i="2" s="1"/>
  <c r="K2194" i="2"/>
  <c r="L2194" i="2" s="1"/>
  <c r="K2195" i="2"/>
  <c r="L2195" i="2" s="1"/>
  <c r="K2196" i="2"/>
  <c r="L2196" i="2" s="1"/>
  <c r="K2197" i="2"/>
  <c r="L2197" i="2" s="1"/>
  <c r="K2198" i="2"/>
  <c r="L2198" i="2" s="1"/>
  <c r="K2199" i="2"/>
  <c r="L2199" i="2" s="1"/>
  <c r="K2200" i="2"/>
  <c r="L2200" i="2" s="1"/>
  <c r="K2201" i="2"/>
  <c r="L2201" i="2" s="1"/>
  <c r="K2202" i="2"/>
  <c r="L2202" i="2" s="1"/>
  <c r="K2203" i="2"/>
  <c r="L2203" i="2" s="1"/>
  <c r="K2204" i="2"/>
  <c r="L2204" i="2" s="1"/>
  <c r="K2205" i="2"/>
  <c r="L2205" i="2" s="1"/>
  <c r="K2206" i="2"/>
  <c r="L2206" i="2" s="1"/>
  <c r="K2207" i="2"/>
  <c r="L2207" i="2" s="1"/>
  <c r="K2208" i="2"/>
  <c r="L2208" i="2" s="1"/>
  <c r="K2209" i="2"/>
  <c r="L2209" i="2" s="1"/>
  <c r="K2210" i="2"/>
  <c r="L2210" i="2" s="1"/>
  <c r="K2211" i="2"/>
  <c r="L2211" i="2" s="1"/>
  <c r="K2212" i="2"/>
  <c r="L2212" i="2" s="1"/>
  <c r="K2213" i="2"/>
  <c r="L2213" i="2" s="1"/>
  <c r="K2214" i="2"/>
  <c r="L2214" i="2" s="1"/>
  <c r="K2215" i="2"/>
  <c r="L2215" i="2" s="1"/>
  <c r="K2216" i="2"/>
  <c r="L2216" i="2" s="1"/>
  <c r="K2217" i="2"/>
  <c r="L2217" i="2" s="1"/>
  <c r="K2218" i="2"/>
  <c r="L2218" i="2" s="1"/>
  <c r="K2219" i="2"/>
  <c r="L2219" i="2" s="1"/>
  <c r="K2220" i="2"/>
  <c r="L2220" i="2" s="1"/>
  <c r="K2221" i="2"/>
  <c r="L2221" i="2" s="1"/>
  <c r="K2222" i="2"/>
  <c r="L2222" i="2" s="1"/>
  <c r="K2223" i="2"/>
  <c r="L2223" i="2" s="1"/>
  <c r="K2224" i="2"/>
  <c r="L2224" i="2" s="1"/>
  <c r="K2225" i="2"/>
  <c r="L2225" i="2" s="1"/>
  <c r="K2226" i="2"/>
  <c r="L2226" i="2" s="1"/>
  <c r="K2227" i="2"/>
  <c r="L2227" i="2" s="1"/>
  <c r="K2228" i="2"/>
  <c r="L2228" i="2" s="1"/>
  <c r="K2229" i="2"/>
  <c r="L2229" i="2" s="1"/>
  <c r="K2230" i="2"/>
  <c r="L2230" i="2" s="1"/>
  <c r="K2231" i="2"/>
  <c r="L2231" i="2" s="1"/>
  <c r="K2232" i="2"/>
  <c r="L2232" i="2" s="1"/>
  <c r="K2233" i="2"/>
  <c r="L2233" i="2" s="1"/>
  <c r="K2234" i="2"/>
  <c r="L2234" i="2" s="1"/>
  <c r="K2235" i="2"/>
  <c r="L2235" i="2" s="1"/>
  <c r="K2236" i="2"/>
  <c r="L2236" i="2" s="1"/>
  <c r="K2237" i="2"/>
  <c r="L2237" i="2" s="1"/>
  <c r="K2238" i="2"/>
  <c r="L2238" i="2" s="1"/>
  <c r="K2239" i="2"/>
  <c r="L2239" i="2" s="1"/>
  <c r="K2240" i="2"/>
  <c r="L2240" i="2" s="1"/>
  <c r="K2241" i="2"/>
  <c r="L2241" i="2" s="1"/>
  <c r="K2242" i="2"/>
  <c r="L2242" i="2" s="1"/>
  <c r="K2243" i="2"/>
  <c r="L2243" i="2" s="1"/>
  <c r="K2244" i="2"/>
  <c r="L2244" i="2" s="1"/>
  <c r="K2245" i="2"/>
  <c r="L2245" i="2" s="1"/>
  <c r="K2246" i="2"/>
  <c r="L2246" i="2" s="1"/>
  <c r="K2247" i="2"/>
  <c r="L2247" i="2" s="1"/>
  <c r="K2248" i="2"/>
  <c r="L2248" i="2" s="1"/>
  <c r="K2249" i="2"/>
  <c r="L2249" i="2" s="1"/>
  <c r="K2250" i="2"/>
  <c r="L2250" i="2" s="1"/>
  <c r="K2251" i="2"/>
  <c r="L2251" i="2" s="1"/>
  <c r="K2252" i="2"/>
  <c r="L2252" i="2" s="1"/>
  <c r="K2253" i="2"/>
  <c r="L2253" i="2" s="1"/>
  <c r="K2254" i="2"/>
  <c r="L2254" i="2" s="1"/>
  <c r="K2255" i="2"/>
  <c r="L2255" i="2" s="1"/>
  <c r="K2256" i="2"/>
  <c r="L2256" i="2" s="1"/>
  <c r="K2257" i="2"/>
  <c r="L2257" i="2" s="1"/>
  <c r="K2258" i="2"/>
  <c r="L2258" i="2" s="1"/>
  <c r="K2259" i="2"/>
  <c r="L2259" i="2" s="1"/>
  <c r="K2260" i="2"/>
  <c r="L2260" i="2" s="1"/>
  <c r="K2261" i="2"/>
  <c r="L2261" i="2" s="1"/>
  <c r="K2262" i="2"/>
  <c r="L2262" i="2" s="1"/>
  <c r="K2263" i="2"/>
  <c r="L2263" i="2" s="1"/>
  <c r="K2264" i="2"/>
  <c r="L2264" i="2" s="1"/>
  <c r="K2265" i="2"/>
  <c r="L2265" i="2" s="1"/>
  <c r="K2266" i="2"/>
  <c r="L2266" i="2" s="1"/>
  <c r="K2267" i="2"/>
  <c r="L2267" i="2" s="1"/>
  <c r="K2268" i="2"/>
  <c r="L2268" i="2" s="1"/>
  <c r="K2269" i="2"/>
  <c r="L2269" i="2" s="1"/>
  <c r="K2270" i="2"/>
  <c r="L2270" i="2" s="1"/>
  <c r="K2271" i="2"/>
  <c r="L2271" i="2" s="1"/>
  <c r="K2272" i="2"/>
  <c r="L2272" i="2" s="1"/>
  <c r="K2273" i="2"/>
  <c r="L2273" i="2" s="1"/>
  <c r="K2274" i="2"/>
  <c r="L2274" i="2" s="1"/>
  <c r="K2275" i="2"/>
  <c r="L2275" i="2" s="1"/>
  <c r="K2276" i="2"/>
  <c r="L2276" i="2" s="1"/>
  <c r="K2277" i="2"/>
  <c r="L2277" i="2" s="1"/>
  <c r="K2278" i="2"/>
  <c r="L2278" i="2" s="1"/>
  <c r="K2279" i="2"/>
  <c r="L2279" i="2" s="1"/>
  <c r="K2280" i="2"/>
  <c r="L2280" i="2" s="1"/>
  <c r="K2281" i="2"/>
  <c r="L2281" i="2" s="1"/>
  <c r="K2282" i="2"/>
  <c r="L2282" i="2" s="1"/>
  <c r="K2283" i="2"/>
  <c r="L2283" i="2" s="1"/>
  <c r="K2284" i="2"/>
  <c r="L2284" i="2" s="1"/>
  <c r="K2285" i="2"/>
  <c r="L2285" i="2" s="1"/>
  <c r="K2286" i="2"/>
  <c r="L2286" i="2" s="1"/>
  <c r="K2287" i="2"/>
  <c r="L2287" i="2" s="1"/>
  <c r="K2288" i="2"/>
  <c r="L2288" i="2" s="1"/>
  <c r="K2289" i="2"/>
  <c r="L2289" i="2" s="1"/>
  <c r="K2290" i="2"/>
  <c r="L2290" i="2" s="1"/>
  <c r="K2291" i="2"/>
  <c r="L2291" i="2" s="1"/>
  <c r="K2292" i="2"/>
  <c r="L2292" i="2" s="1"/>
  <c r="K2293" i="2"/>
  <c r="L2293" i="2" s="1"/>
  <c r="K2294" i="2"/>
  <c r="L2294" i="2" s="1"/>
  <c r="K2295" i="2"/>
  <c r="L2295" i="2" s="1"/>
  <c r="K2296" i="2"/>
  <c r="L2296" i="2" s="1"/>
  <c r="K2297" i="2"/>
  <c r="L2297" i="2" s="1"/>
  <c r="K2298" i="2"/>
  <c r="L2298" i="2" s="1"/>
  <c r="K2299" i="2"/>
  <c r="L2299" i="2" s="1"/>
  <c r="K2300" i="2"/>
  <c r="L2300" i="2" s="1"/>
  <c r="K2301" i="2"/>
  <c r="L2301" i="2" s="1"/>
  <c r="K2302" i="2"/>
  <c r="L2302" i="2" s="1"/>
  <c r="K2303" i="2"/>
  <c r="L2303" i="2" s="1"/>
  <c r="K2304" i="2"/>
  <c r="L2304" i="2" s="1"/>
  <c r="K2305" i="2"/>
  <c r="L2305" i="2" s="1"/>
  <c r="K2306" i="2"/>
  <c r="L2306" i="2" s="1"/>
  <c r="K2307" i="2"/>
  <c r="L2307" i="2" s="1"/>
  <c r="K2308" i="2"/>
  <c r="L2308" i="2" s="1"/>
  <c r="K2309" i="2"/>
  <c r="L2309" i="2" s="1"/>
  <c r="K2310" i="2"/>
  <c r="L2310" i="2" s="1"/>
  <c r="K2311" i="2"/>
  <c r="L2311" i="2" s="1"/>
  <c r="K2312" i="2"/>
  <c r="L2312" i="2" s="1"/>
  <c r="K2313" i="2"/>
  <c r="L2313" i="2" s="1"/>
  <c r="K2314" i="2"/>
  <c r="L2314" i="2" s="1"/>
  <c r="K2315" i="2"/>
  <c r="L2315" i="2" s="1"/>
  <c r="K2316" i="2"/>
  <c r="L2316" i="2" s="1"/>
  <c r="K2317" i="2"/>
  <c r="L2317" i="2" s="1"/>
  <c r="K2318" i="2"/>
  <c r="L2318" i="2" s="1"/>
  <c r="K2319" i="2"/>
  <c r="L2319" i="2" s="1"/>
  <c r="K2320" i="2"/>
  <c r="L2320" i="2" s="1"/>
  <c r="K2321" i="2"/>
  <c r="L2321" i="2" s="1"/>
  <c r="K2322" i="2"/>
  <c r="L2322" i="2" s="1"/>
  <c r="K2323" i="2"/>
  <c r="L2323" i="2" s="1"/>
  <c r="K2324" i="2"/>
  <c r="L2324" i="2" s="1"/>
  <c r="K2325" i="2"/>
  <c r="L2325" i="2" s="1"/>
  <c r="K2326" i="2"/>
  <c r="L2326" i="2" s="1"/>
  <c r="K2327" i="2"/>
  <c r="L2327" i="2" s="1"/>
  <c r="K2328" i="2"/>
  <c r="L2328" i="2" s="1"/>
  <c r="K2329" i="2"/>
  <c r="L2329" i="2" s="1"/>
  <c r="K2330" i="2"/>
  <c r="L2330" i="2" s="1"/>
  <c r="K2331" i="2"/>
  <c r="L2331" i="2" s="1"/>
  <c r="K2332" i="2"/>
  <c r="L2332" i="2" s="1"/>
  <c r="K2333" i="2"/>
  <c r="L2333" i="2" s="1"/>
  <c r="K2334" i="2"/>
  <c r="L2334" i="2" s="1"/>
  <c r="K2335" i="2"/>
  <c r="L2335" i="2" s="1"/>
  <c r="K2336" i="2"/>
  <c r="L2336" i="2" s="1"/>
  <c r="K2337" i="2"/>
  <c r="L2337" i="2" s="1"/>
  <c r="K2338" i="2"/>
  <c r="L2338" i="2" s="1"/>
  <c r="K2339" i="2"/>
  <c r="L2339" i="2" s="1"/>
  <c r="K2340" i="2"/>
  <c r="L2340" i="2" s="1"/>
  <c r="K2341" i="2"/>
  <c r="L2341" i="2" s="1"/>
  <c r="K2342" i="2"/>
  <c r="L2342" i="2" s="1"/>
  <c r="K2343" i="2"/>
  <c r="L2343" i="2" s="1"/>
  <c r="K2344" i="2"/>
  <c r="L2344" i="2" s="1"/>
  <c r="K2345" i="2"/>
  <c r="L2345" i="2" s="1"/>
  <c r="K2346" i="2"/>
  <c r="L2346" i="2" s="1"/>
  <c r="K2347" i="2"/>
  <c r="L2347" i="2" s="1"/>
  <c r="K2348" i="2"/>
  <c r="L2348" i="2" s="1"/>
  <c r="K2349" i="2"/>
  <c r="L2349" i="2" s="1"/>
  <c r="K2350" i="2"/>
  <c r="L2350" i="2" s="1"/>
  <c r="K2351" i="2"/>
  <c r="L2351" i="2" s="1"/>
  <c r="K2352" i="2"/>
  <c r="L2352" i="2" s="1"/>
  <c r="K2353" i="2"/>
  <c r="L2353" i="2" s="1"/>
  <c r="K2354" i="2"/>
  <c r="L2354" i="2" s="1"/>
  <c r="K2355" i="2"/>
  <c r="L2355" i="2" s="1"/>
  <c r="K2356" i="2"/>
  <c r="L2356" i="2" s="1"/>
  <c r="K2357" i="2"/>
  <c r="L2357" i="2" s="1"/>
  <c r="K2358" i="2"/>
  <c r="L2358" i="2" s="1"/>
  <c r="K2359" i="2"/>
  <c r="L2359" i="2" s="1"/>
  <c r="K2360" i="2"/>
  <c r="L2360" i="2" s="1"/>
  <c r="K2361" i="2"/>
  <c r="L2361" i="2" s="1"/>
  <c r="K2362" i="2"/>
  <c r="L2362" i="2" s="1"/>
  <c r="K2363" i="2"/>
  <c r="L2363" i="2" s="1"/>
  <c r="K2364" i="2"/>
  <c r="L2364" i="2" s="1"/>
  <c r="K2365" i="2"/>
  <c r="L2365" i="2" s="1"/>
  <c r="K2366" i="2"/>
  <c r="L2366" i="2" s="1"/>
  <c r="K2367" i="2"/>
  <c r="L2367" i="2" s="1"/>
  <c r="K2368" i="2"/>
  <c r="L2368" i="2" s="1"/>
  <c r="K2369" i="2"/>
  <c r="L2369" i="2" s="1"/>
  <c r="K2370" i="2"/>
  <c r="L2370" i="2" s="1"/>
  <c r="K2371" i="2"/>
  <c r="L2371" i="2" s="1"/>
  <c r="K2372" i="2"/>
  <c r="L2372" i="2" s="1"/>
  <c r="K2373" i="2"/>
  <c r="L2373" i="2" s="1"/>
  <c r="K2374" i="2"/>
  <c r="L2374" i="2" s="1"/>
  <c r="K2375" i="2"/>
  <c r="L2375" i="2" s="1"/>
  <c r="K2376" i="2"/>
  <c r="L2376" i="2" s="1"/>
  <c r="K2377" i="2"/>
  <c r="L2377" i="2" s="1"/>
  <c r="K2378" i="2"/>
  <c r="L2378" i="2" s="1"/>
  <c r="K2379" i="2"/>
  <c r="L2379" i="2" s="1"/>
  <c r="K2380" i="2"/>
  <c r="L2380" i="2" s="1"/>
  <c r="K2381" i="2"/>
  <c r="L2381" i="2" s="1"/>
  <c r="K2382" i="2"/>
  <c r="L2382" i="2" s="1"/>
  <c r="K2383" i="2"/>
  <c r="L2383" i="2" s="1"/>
  <c r="K2384" i="2"/>
  <c r="L2384" i="2" s="1"/>
  <c r="K2385" i="2"/>
  <c r="L2385" i="2" s="1"/>
  <c r="K2386" i="2"/>
  <c r="L2386" i="2" s="1"/>
  <c r="K2387" i="2"/>
  <c r="L2387" i="2" s="1"/>
  <c r="K2388" i="2"/>
  <c r="L2388" i="2" s="1"/>
  <c r="K2389" i="2"/>
  <c r="L2389" i="2" s="1"/>
  <c r="K2390" i="2"/>
  <c r="L2390" i="2" s="1"/>
  <c r="K2391" i="2"/>
  <c r="L2391" i="2" s="1"/>
  <c r="K2392" i="2"/>
  <c r="L2392" i="2" s="1"/>
  <c r="K2393" i="2"/>
  <c r="L2393" i="2" s="1"/>
  <c r="K2394" i="2"/>
  <c r="L2394" i="2" s="1"/>
  <c r="K2395" i="2"/>
  <c r="L2395" i="2" s="1"/>
  <c r="K2396" i="2"/>
  <c r="L2396" i="2" s="1"/>
  <c r="K2397" i="2"/>
  <c r="L2397" i="2" s="1"/>
  <c r="K2398" i="2"/>
  <c r="L2398" i="2" s="1"/>
  <c r="K2399" i="2"/>
  <c r="L2399" i="2" s="1"/>
  <c r="K2400" i="2"/>
  <c r="L2400" i="2" s="1"/>
  <c r="K2401" i="2"/>
  <c r="L2401" i="2" s="1"/>
  <c r="K2402" i="2"/>
  <c r="L2402" i="2" s="1"/>
  <c r="K2403" i="2"/>
  <c r="L2403" i="2" s="1"/>
  <c r="K2404" i="2"/>
  <c r="L2404" i="2" s="1"/>
  <c r="K2405" i="2"/>
  <c r="L2405" i="2" s="1"/>
  <c r="K2406" i="2"/>
  <c r="L2406" i="2" s="1"/>
  <c r="K2407" i="2"/>
  <c r="L2407" i="2" s="1"/>
  <c r="K2408" i="2"/>
  <c r="L2408" i="2" s="1"/>
  <c r="K2409" i="2"/>
  <c r="L2409" i="2" s="1"/>
  <c r="K2410" i="2"/>
  <c r="L2410" i="2" s="1"/>
  <c r="K2411" i="2"/>
  <c r="L2411" i="2" s="1"/>
  <c r="K2412" i="2"/>
  <c r="L2412" i="2" s="1"/>
  <c r="K2413" i="2"/>
  <c r="L2413" i="2" s="1"/>
  <c r="K2414" i="2"/>
  <c r="L2414" i="2" s="1"/>
  <c r="K2415" i="2"/>
  <c r="L2415" i="2" s="1"/>
  <c r="K2416" i="2"/>
  <c r="L2416" i="2" s="1"/>
  <c r="K2417" i="2"/>
  <c r="L2417" i="2" s="1"/>
  <c r="K2418" i="2"/>
  <c r="L2418" i="2" s="1"/>
  <c r="K2419" i="2"/>
  <c r="L2419" i="2" s="1"/>
  <c r="K2420" i="2"/>
  <c r="L2420" i="2" s="1"/>
  <c r="K2421" i="2"/>
  <c r="L2421" i="2" s="1"/>
  <c r="K2422" i="2"/>
  <c r="L2422" i="2" s="1"/>
  <c r="K2423" i="2"/>
  <c r="L2423" i="2" s="1"/>
  <c r="K2424" i="2"/>
  <c r="L2424" i="2" s="1"/>
  <c r="K2425" i="2"/>
  <c r="L2425" i="2" s="1"/>
  <c r="K2426" i="2"/>
  <c r="L2426" i="2" s="1"/>
  <c r="K2427" i="2"/>
  <c r="L2427" i="2" s="1"/>
  <c r="K2428" i="2"/>
  <c r="L2428" i="2" s="1"/>
  <c r="K2429" i="2"/>
  <c r="L2429" i="2" s="1"/>
  <c r="K2430" i="2"/>
  <c r="L2430" i="2" s="1"/>
  <c r="K2431" i="2"/>
  <c r="L2431" i="2" s="1"/>
  <c r="K2432" i="2"/>
  <c r="L2432" i="2" s="1"/>
  <c r="K2433" i="2"/>
  <c r="L2433" i="2" s="1"/>
  <c r="K2434" i="2"/>
  <c r="L2434" i="2" s="1"/>
  <c r="K2435" i="2"/>
  <c r="L2435" i="2" s="1"/>
  <c r="K2436" i="2"/>
  <c r="L2436" i="2" s="1"/>
  <c r="K2437" i="2"/>
  <c r="L2437" i="2" s="1"/>
  <c r="K2438" i="2"/>
  <c r="L2438" i="2" s="1"/>
  <c r="K2439" i="2"/>
  <c r="L2439" i="2" s="1"/>
  <c r="K2440" i="2"/>
  <c r="L2440" i="2" s="1"/>
  <c r="K2441" i="2"/>
  <c r="L2441" i="2" s="1"/>
  <c r="K2442" i="2"/>
  <c r="L2442" i="2" s="1"/>
  <c r="K2443" i="2"/>
  <c r="L2443" i="2" s="1"/>
  <c r="K2444" i="2"/>
  <c r="L2444" i="2" s="1"/>
  <c r="K2445" i="2"/>
  <c r="L2445" i="2" s="1"/>
  <c r="K2446" i="2"/>
  <c r="L2446" i="2" s="1"/>
  <c r="K2447" i="2"/>
  <c r="L2447" i="2" s="1"/>
  <c r="K2448" i="2"/>
  <c r="L2448" i="2" s="1"/>
  <c r="K2449" i="2"/>
  <c r="L2449" i="2" s="1"/>
  <c r="K2450" i="2"/>
  <c r="L2450" i="2" s="1"/>
  <c r="K2451" i="2"/>
  <c r="L2451" i="2" s="1"/>
  <c r="K2452" i="2"/>
  <c r="L2452" i="2" s="1"/>
  <c r="K2453" i="2"/>
  <c r="L2453" i="2" s="1"/>
  <c r="K2454" i="2"/>
  <c r="L2454" i="2" s="1"/>
  <c r="K2455" i="2"/>
  <c r="L2455" i="2" s="1"/>
  <c r="K2456" i="2"/>
  <c r="L2456" i="2" s="1"/>
  <c r="K2457" i="2"/>
  <c r="L2457" i="2" s="1"/>
  <c r="K2458" i="2"/>
  <c r="L2458" i="2" s="1"/>
  <c r="K2459" i="2"/>
  <c r="L2459" i="2" s="1"/>
  <c r="K2460" i="2"/>
  <c r="L2460" i="2" s="1"/>
  <c r="K2461" i="2"/>
  <c r="L2461" i="2" s="1"/>
  <c r="K2462" i="2"/>
  <c r="L2462" i="2" s="1"/>
  <c r="K2463" i="2"/>
  <c r="L2463" i="2" s="1"/>
  <c r="K2464" i="2"/>
  <c r="L2464" i="2" s="1"/>
  <c r="K2465" i="2"/>
  <c r="L2465" i="2" s="1"/>
  <c r="K2466" i="2"/>
  <c r="L2466" i="2" s="1"/>
  <c r="K2467" i="2"/>
  <c r="L2467" i="2" s="1"/>
  <c r="K2468" i="2"/>
  <c r="L2468" i="2" s="1"/>
  <c r="K2469" i="2"/>
  <c r="L2469" i="2" s="1"/>
  <c r="K2470" i="2"/>
  <c r="L2470" i="2" s="1"/>
  <c r="K2471" i="2"/>
  <c r="L2471" i="2" s="1"/>
  <c r="K2472" i="2"/>
  <c r="L2472" i="2" s="1"/>
  <c r="K2473" i="2"/>
  <c r="L2473" i="2" s="1"/>
  <c r="K2474" i="2"/>
  <c r="L2474" i="2" s="1"/>
  <c r="K2475" i="2"/>
  <c r="L2475" i="2" s="1"/>
  <c r="K2476" i="2"/>
  <c r="L2476" i="2" s="1"/>
  <c r="K2477" i="2"/>
  <c r="L2477" i="2" s="1"/>
  <c r="K2478" i="2"/>
  <c r="L2478" i="2" s="1"/>
  <c r="K2479" i="2"/>
  <c r="L2479" i="2" s="1"/>
  <c r="K2480" i="2"/>
  <c r="L2480" i="2" s="1"/>
  <c r="K2481" i="2"/>
  <c r="L2481" i="2" s="1"/>
  <c r="K2482" i="2"/>
  <c r="L2482" i="2" s="1"/>
  <c r="K2483" i="2"/>
  <c r="L2483" i="2" s="1"/>
  <c r="K2484" i="2"/>
  <c r="L2484" i="2" s="1"/>
  <c r="K2485" i="2"/>
  <c r="L2485" i="2" s="1"/>
  <c r="K2486" i="2"/>
  <c r="L2486" i="2" s="1"/>
  <c r="K2487" i="2"/>
  <c r="L2487" i="2" s="1"/>
  <c r="K2488" i="2"/>
  <c r="L2488" i="2" s="1"/>
  <c r="K2489" i="2"/>
  <c r="L2489" i="2" s="1"/>
  <c r="K2490" i="2"/>
  <c r="L2490" i="2" s="1"/>
  <c r="K2491" i="2"/>
  <c r="L2491" i="2" s="1"/>
  <c r="K2492" i="2"/>
  <c r="L2492" i="2" s="1"/>
  <c r="K2493" i="2"/>
  <c r="L2493" i="2" s="1"/>
  <c r="K2494" i="2"/>
  <c r="L2494" i="2" s="1"/>
  <c r="K2495" i="2"/>
  <c r="L2495" i="2" s="1"/>
  <c r="K2496" i="2"/>
  <c r="L2496" i="2" s="1"/>
  <c r="K2497" i="2"/>
  <c r="L2497" i="2" s="1"/>
  <c r="K2498" i="2"/>
  <c r="L2498" i="2" s="1"/>
  <c r="K2499" i="2"/>
  <c r="L2499" i="2" s="1"/>
  <c r="K2500" i="2"/>
  <c r="L2500" i="2" s="1"/>
  <c r="K2501" i="2"/>
  <c r="L2501" i="2" s="1"/>
  <c r="K2502" i="2"/>
  <c r="L2502" i="2" s="1"/>
  <c r="K2503" i="2"/>
  <c r="L2503" i="2" s="1"/>
  <c r="K2504" i="2"/>
  <c r="L2504" i="2" s="1"/>
  <c r="K2505" i="2"/>
  <c r="L2505" i="2" s="1"/>
  <c r="K2506" i="2"/>
  <c r="L2506" i="2" s="1"/>
  <c r="K2507" i="2"/>
  <c r="L2507" i="2" s="1"/>
  <c r="K2508" i="2"/>
  <c r="L2508" i="2" s="1"/>
  <c r="K2509" i="2"/>
  <c r="L2509" i="2" s="1"/>
  <c r="K2510" i="2"/>
  <c r="L2510" i="2" s="1"/>
  <c r="K2511" i="2"/>
  <c r="L2511" i="2" s="1"/>
  <c r="K2512" i="2"/>
  <c r="L2512" i="2" s="1"/>
  <c r="K2513" i="2"/>
  <c r="L2513" i="2" s="1"/>
  <c r="K2514" i="2"/>
  <c r="L2514" i="2" s="1"/>
  <c r="K2515" i="2"/>
  <c r="L2515" i="2" s="1"/>
  <c r="K2516" i="2"/>
  <c r="L2516" i="2" s="1"/>
  <c r="K2517" i="2"/>
  <c r="L2517" i="2" s="1"/>
  <c r="K2518" i="2"/>
  <c r="L2518" i="2" s="1"/>
  <c r="K2519" i="2"/>
  <c r="L2519" i="2" s="1"/>
  <c r="K2520" i="2"/>
  <c r="L2520" i="2" s="1"/>
  <c r="K2521" i="2"/>
  <c r="L2521" i="2" s="1"/>
  <c r="K2522" i="2"/>
  <c r="L2522" i="2" s="1"/>
  <c r="K2523" i="2"/>
  <c r="L2523" i="2" s="1"/>
  <c r="K2524" i="2"/>
  <c r="L2524" i="2" s="1"/>
  <c r="K2525" i="2"/>
  <c r="L2525" i="2" s="1"/>
  <c r="K2526" i="2"/>
  <c r="L2526" i="2" s="1"/>
  <c r="K2527" i="2"/>
  <c r="L2527" i="2" s="1"/>
  <c r="K2528" i="2"/>
  <c r="L2528" i="2" s="1"/>
  <c r="K2529" i="2"/>
  <c r="L2529" i="2" s="1"/>
  <c r="K2530" i="2"/>
  <c r="L2530" i="2" s="1"/>
  <c r="K2531" i="2"/>
  <c r="L2531" i="2" s="1"/>
  <c r="K2532" i="2"/>
  <c r="L2532" i="2" s="1"/>
  <c r="K2533" i="2"/>
  <c r="L2533" i="2" s="1"/>
  <c r="K2534" i="2"/>
  <c r="L2534" i="2" s="1"/>
  <c r="K2535" i="2"/>
  <c r="L2535" i="2" s="1"/>
  <c r="K2536" i="2"/>
  <c r="L2536" i="2" s="1"/>
  <c r="K2537" i="2"/>
  <c r="L2537" i="2" s="1"/>
  <c r="K2538" i="2"/>
  <c r="L2538" i="2" s="1"/>
  <c r="K2539" i="2"/>
  <c r="L2539" i="2" s="1"/>
  <c r="K2540" i="2"/>
  <c r="L2540" i="2" s="1"/>
  <c r="K2541" i="2"/>
  <c r="L2541" i="2" s="1"/>
  <c r="K2542" i="2"/>
  <c r="L2542" i="2" s="1"/>
  <c r="K2543" i="2"/>
  <c r="L2543" i="2" s="1"/>
  <c r="K2544" i="2"/>
  <c r="L2544" i="2" s="1"/>
  <c r="K2545" i="2"/>
  <c r="L2545" i="2" s="1"/>
  <c r="K2546" i="2"/>
  <c r="L2546" i="2" s="1"/>
  <c r="K2547" i="2"/>
  <c r="L2547" i="2" s="1"/>
  <c r="K2548" i="2"/>
  <c r="L2548" i="2" s="1"/>
  <c r="K2549" i="2"/>
  <c r="L2549" i="2" s="1"/>
  <c r="K2550" i="2"/>
  <c r="L2550" i="2" s="1"/>
  <c r="K2551" i="2"/>
  <c r="L2551" i="2" s="1"/>
  <c r="K2552" i="2"/>
  <c r="L2552" i="2" s="1"/>
  <c r="K2553" i="2"/>
  <c r="L2553" i="2" s="1"/>
  <c r="K2554" i="2"/>
  <c r="L2554" i="2" s="1"/>
  <c r="K2555" i="2"/>
  <c r="L2555" i="2" s="1"/>
  <c r="K2556" i="2"/>
  <c r="L2556" i="2" s="1"/>
  <c r="K2557" i="2"/>
  <c r="L2557" i="2" s="1"/>
  <c r="K2558" i="2"/>
  <c r="L2558" i="2" s="1"/>
  <c r="K2559" i="2"/>
  <c r="L2559" i="2" s="1"/>
  <c r="K2560" i="2"/>
  <c r="L2560" i="2" s="1"/>
  <c r="K2561" i="2"/>
  <c r="L2561" i="2" s="1"/>
  <c r="K2562" i="2"/>
  <c r="L2562" i="2" s="1"/>
  <c r="K2563" i="2"/>
  <c r="L2563" i="2" s="1"/>
  <c r="K2564" i="2"/>
  <c r="L2564" i="2" s="1"/>
  <c r="K2565" i="2"/>
  <c r="L2565" i="2" s="1"/>
  <c r="K2566" i="2"/>
  <c r="L2566" i="2" s="1"/>
  <c r="K2567" i="2"/>
  <c r="L2567" i="2" s="1"/>
  <c r="K2568" i="2"/>
  <c r="L2568" i="2" s="1"/>
  <c r="K2569" i="2"/>
  <c r="L2569" i="2" s="1"/>
  <c r="K2570" i="2"/>
  <c r="L2570" i="2" s="1"/>
  <c r="K2571" i="2"/>
  <c r="L2571" i="2" s="1"/>
  <c r="K2572" i="2"/>
  <c r="L2572" i="2" s="1"/>
  <c r="K2573" i="2"/>
  <c r="L2573" i="2" s="1"/>
  <c r="K2574" i="2"/>
  <c r="L2574" i="2" s="1"/>
  <c r="K2575" i="2"/>
  <c r="L2575" i="2" s="1"/>
  <c r="K2576" i="2"/>
  <c r="L2576" i="2" s="1"/>
  <c r="K2577" i="2"/>
  <c r="L2577" i="2" s="1"/>
  <c r="K2578" i="2"/>
  <c r="L2578" i="2" s="1"/>
  <c r="K2579" i="2"/>
  <c r="L2579" i="2" s="1"/>
  <c r="K2580" i="2"/>
  <c r="L2580" i="2" s="1"/>
  <c r="K2581" i="2"/>
  <c r="L2581" i="2" s="1"/>
  <c r="K2582" i="2"/>
  <c r="L2582" i="2" s="1"/>
  <c r="K2583" i="2"/>
  <c r="L2583" i="2" s="1"/>
  <c r="K2584" i="2"/>
  <c r="L2584" i="2" s="1"/>
  <c r="K2585" i="2"/>
  <c r="L2585" i="2" s="1"/>
  <c r="K2586" i="2"/>
  <c r="L2586" i="2" s="1"/>
  <c r="K2587" i="2"/>
  <c r="L2587" i="2" s="1"/>
  <c r="K2588" i="2"/>
  <c r="L2588" i="2" s="1"/>
  <c r="K2589" i="2"/>
  <c r="L2589" i="2" s="1"/>
  <c r="K2590" i="2"/>
  <c r="L2590" i="2" s="1"/>
  <c r="K2591" i="2"/>
  <c r="L2591" i="2" s="1"/>
  <c r="K2592" i="2"/>
  <c r="L2592" i="2" s="1"/>
  <c r="K2593" i="2"/>
  <c r="L2593" i="2" s="1"/>
  <c r="K2594" i="2"/>
  <c r="L2594" i="2" s="1"/>
  <c r="K2595" i="2"/>
  <c r="L2595" i="2" s="1"/>
  <c r="K2596" i="2"/>
  <c r="L2596" i="2" s="1"/>
  <c r="K2597" i="2"/>
  <c r="L2597" i="2" s="1"/>
  <c r="K2598" i="2"/>
  <c r="L2598" i="2" s="1"/>
  <c r="K2599" i="2"/>
  <c r="L2599" i="2" s="1"/>
  <c r="K2600" i="2"/>
  <c r="L2600" i="2" s="1"/>
  <c r="K2601" i="2"/>
  <c r="L2601" i="2" s="1"/>
  <c r="K2602" i="2"/>
  <c r="L2602" i="2" s="1"/>
  <c r="K2603" i="2"/>
  <c r="L2603" i="2" s="1"/>
  <c r="K2604" i="2"/>
  <c r="L2604" i="2" s="1"/>
  <c r="K2605" i="2"/>
  <c r="L2605" i="2" s="1"/>
  <c r="K2606" i="2"/>
  <c r="L2606" i="2" s="1"/>
  <c r="K2607" i="2"/>
  <c r="L2607" i="2" s="1"/>
  <c r="K2608" i="2"/>
  <c r="L2608" i="2" s="1"/>
  <c r="K2609" i="2"/>
  <c r="L2609" i="2" s="1"/>
  <c r="K2610" i="2"/>
  <c r="L2610" i="2" s="1"/>
  <c r="K2611" i="2"/>
  <c r="L2611" i="2" s="1"/>
  <c r="K2612" i="2"/>
  <c r="L2612" i="2" s="1"/>
  <c r="K2613" i="2"/>
  <c r="L2613" i="2" s="1"/>
  <c r="K2614" i="2"/>
  <c r="L2614" i="2" s="1"/>
  <c r="K2615" i="2"/>
  <c r="L2615" i="2" s="1"/>
  <c r="K2616" i="2"/>
  <c r="L2616" i="2" s="1"/>
  <c r="K2617" i="2"/>
  <c r="L2617" i="2" s="1"/>
  <c r="K2618" i="2"/>
  <c r="L2618" i="2" s="1"/>
  <c r="K2619" i="2"/>
  <c r="L2619" i="2" s="1"/>
  <c r="K2620" i="2"/>
  <c r="L2620" i="2" s="1"/>
  <c r="K2621" i="2"/>
  <c r="L2621" i="2" s="1"/>
  <c r="K2622" i="2"/>
  <c r="L2622" i="2" s="1"/>
  <c r="K2623" i="2"/>
  <c r="L2623" i="2" s="1"/>
  <c r="K2624" i="2"/>
  <c r="L2624" i="2" s="1"/>
  <c r="K2625" i="2"/>
  <c r="L2625" i="2" s="1"/>
  <c r="K2626" i="2"/>
  <c r="L2626" i="2" s="1"/>
  <c r="K2627" i="2"/>
  <c r="L2627" i="2" s="1"/>
  <c r="K2628" i="2"/>
  <c r="L2628" i="2" s="1"/>
  <c r="K2629" i="2"/>
  <c r="L2629" i="2" s="1"/>
  <c r="K2630" i="2"/>
  <c r="L2630" i="2" s="1"/>
  <c r="K2631" i="2"/>
  <c r="L2631" i="2" s="1"/>
  <c r="K2632" i="2"/>
  <c r="L2632" i="2" s="1"/>
  <c r="K2633" i="2"/>
  <c r="L2633" i="2" s="1"/>
  <c r="K2634" i="2"/>
  <c r="L2634" i="2" s="1"/>
  <c r="K2635" i="2"/>
  <c r="L2635" i="2" s="1"/>
  <c r="K2636" i="2"/>
  <c r="L2636" i="2" s="1"/>
  <c r="K2637" i="2"/>
  <c r="L2637" i="2" s="1"/>
  <c r="K2638" i="2"/>
  <c r="L2638" i="2" s="1"/>
  <c r="K2639" i="2"/>
  <c r="L2639" i="2" s="1"/>
  <c r="K2640" i="2"/>
  <c r="L2640" i="2" s="1"/>
  <c r="K2641" i="2"/>
  <c r="L2641" i="2" s="1"/>
  <c r="K2642" i="2"/>
  <c r="L2642" i="2" s="1"/>
  <c r="K2643" i="2"/>
  <c r="L2643" i="2" s="1"/>
  <c r="K2644" i="2"/>
  <c r="L2644" i="2" s="1"/>
  <c r="K2645" i="2"/>
  <c r="L2645" i="2" s="1"/>
  <c r="K2646" i="2"/>
  <c r="L2646" i="2" s="1"/>
  <c r="K2647" i="2"/>
  <c r="L2647" i="2" s="1"/>
  <c r="K2648" i="2"/>
  <c r="L2648" i="2" s="1"/>
  <c r="K2649" i="2"/>
  <c r="L2649" i="2" s="1"/>
  <c r="K2650" i="2"/>
  <c r="L2650" i="2" s="1"/>
  <c r="K2651" i="2"/>
  <c r="L2651" i="2" s="1"/>
  <c r="K2652" i="2"/>
  <c r="L2652" i="2" s="1"/>
  <c r="K2653" i="2"/>
  <c r="L2653" i="2" s="1"/>
  <c r="K2654" i="2"/>
  <c r="L2654" i="2" s="1"/>
  <c r="K2655" i="2"/>
  <c r="L2655" i="2" s="1"/>
  <c r="K2656" i="2"/>
  <c r="L2656" i="2" s="1"/>
  <c r="K2657" i="2"/>
  <c r="L2657" i="2" s="1"/>
  <c r="K2658" i="2"/>
  <c r="L2658" i="2" s="1"/>
  <c r="K2659" i="2"/>
  <c r="L2659" i="2" s="1"/>
  <c r="K2660" i="2"/>
  <c r="L2660" i="2" s="1"/>
  <c r="K2661" i="2"/>
  <c r="L2661" i="2" s="1"/>
  <c r="K2662" i="2"/>
  <c r="L2662" i="2" s="1"/>
  <c r="K2663" i="2"/>
  <c r="L2663" i="2" s="1"/>
  <c r="K2664" i="2"/>
  <c r="L2664" i="2" s="1"/>
  <c r="K2665" i="2"/>
  <c r="L2665" i="2" s="1"/>
  <c r="K2666" i="2"/>
  <c r="L2666" i="2" s="1"/>
  <c r="K2667" i="2"/>
  <c r="L2667" i="2" s="1"/>
  <c r="K2668" i="2"/>
  <c r="L2668" i="2" s="1"/>
  <c r="K2669" i="2"/>
  <c r="L2669" i="2" s="1"/>
  <c r="K2670" i="2"/>
  <c r="L2670" i="2" s="1"/>
  <c r="K2671" i="2"/>
  <c r="L2671" i="2" s="1"/>
  <c r="K2672" i="2"/>
  <c r="L2672" i="2" s="1"/>
  <c r="K2673" i="2"/>
  <c r="L2673" i="2" s="1"/>
  <c r="K2674" i="2"/>
  <c r="L2674" i="2" s="1"/>
  <c r="K2675" i="2"/>
  <c r="L2675" i="2" s="1"/>
  <c r="K2676" i="2"/>
  <c r="L2676" i="2" s="1"/>
  <c r="K2677" i="2"/>
  <c r="L2677" i="2" s="1"/>
  <c r="K2678" i="2"/>
  <c r="L2678" i="2" s="1"/>
  <c r="K2679" i="2"/>
  <c r="L2679" i="2" s="1"/>
  <c r="K2680" i="2"/>
  <c r="L2680" i="2" s="1"/>
  <c r="K2681" i="2"/>
  <c r="L2681" i="2" s="1"/>
  <c r="K2682" i="2"/>
  <c r="L2682" i="2" s="1"/>
  <c r="K2683" i="2"/>
  <c r="L2683" i="2" s="1"/>
  <c r="K2684" i="2"/>
  <c r="L2684" i="2" s="1"/>
  <c r="K2685" i="2"/>
  <c r="L2685" i="2" s="1"/>
  <c r="K2686" i="2"/>
  <c r="L2686" i="2" s="1"/>
  <c r="K2687" i="2"/>
  <c r="L2687" i="2" s="1"/>
  <c r="K2688" i="2"/>
  <c r="L2688" i="2" s="1"/>
  <c r="K2689" i="2"/>
  <c r="L2689" i="2" s="1"/>
  <c r="K2690" i="2"/>
  <c r="L2690" i="2" s="1"/>
  <c r="K2691" i="2"/>
  <c r="L2691" i="2" s="1"/>
  <c r="K2692" i="2"/>
  <c r="L2692" i="2" s="1"/>
  <c r="K2693" i="2"/>
  <c r="L2693" i="2" s="1"/>
  <c r="K2694" i="2"/>
  <c r="L2694" i="2" s="1"/>
  <c r="K2695" i="2"/>
  <c r="L2695" i="2" s="1"/>
  <c r="K2696" i="2"/>
  <c r="L2696" i="2" s="1"/>
  <c r="K2697" i="2"/>
  <c r="L2697" i="2" s="1"/>
  <c r="K2698" i="2"/>
  <c r="L2698" i="2" s="1"/>
  <c r="K2699" i="2"/>
  <c r="L2699" i="2" s="1"/>
  <c r="K2700" i="2"/>
  <c r="L2700" i="2" s="1"/>
  <c r="K2701" i="2"/>
  <c r="L2701" i="2" s="1"/>
  <c r="K2702" i="2"/>
  <c r="L2702" i="2" s="1"/>
  <c r="K2703" i="2"/>
  <c r="L2703" i="2" s="1"/>
  <c r="K2704" i="2"/>
  <c r="L2704" i="2" s="1"/>
  <c r="K2705" i="2"/>
  <c r="L2705" i="2" s="1"/>
  <c r="K2706" i="2"/>
  <c r="L2706" i="2" s="1"/>
  <c r="K2707" i="2"/>
  <c r="L2707" i="2" s="1"/>
  <c r="K2708" i="2"/>
  <c r="L2708" i="2" s="1"/>
  <c r="K2709" i="2"/>
  <c r="L2709" i="2" s="1"/>
  <c r="K2710" i="2"/>
  <c r="L2710" i="2" s="1"/>
  <c r="K2711" i="2"/>
  <c r="L2711" i="2" s="1"/>
  <c r="K2712" i="2"/>
  <c r="L2712" i="2" s="1"/>
  <c r="K2713" i="2"/>
  <c r="L2713" i="2" s="1"/>
  <c r="K2714" i="2"/>
  <c r="L2714" i="2" s="1"/>
  <c r="K2715" i="2"/>
  <c r="L2715" i="2" s="1"/>
  <c r="K2716" i="2"/>
  <c r="L2716" i="2" s="1"/>
  <c r="K2717" i="2"/>
  <c r="L2717" i="2" s="1"/>
  <c r="K2718" i="2"/>
  <c r="L2718" i="2" s="1"/>
  <c r="K2719" i="2"/>
  <c r="L2719" i="2" s="1"/>
  <c r="K2720" i="2"/>
  <c r="L2720" i="2" s="1"/>
  <c r="K2721" i="2"/>
  <c r="L2721" i="2" s="1"/>
  <c r="K2722" i="2"/>
  <c r="L2722" i="2" s="1"/>
  <c r="K2723" i="2"/>
  <c r="L2723" i="2" s="1"/>
  <c r="K2724" i="2"/>
  <c r="L2724" i="2" s="1"/>
  <c r="K2725" i="2"/>
  <c r="L2725" i="2" s="1"/>
  <c r="K2726" i="2"/>
  <c r="L2726" i="2" s="1"/>
  <c r="K2727" i="2"/>
  <c r="L2727" i="2" s="1"/>
  <c r="K2728" i="2"/>
  <c r="L2728" i="2" s="1"/>
  <c r="K2729" i="2"/>
  <c r="L2729" i="2" s="1"/>
  <c r="K2730" i="2"/>
  <c r="L2730" i="2" s="1"/>
  <c r="K2731" i="2"/>
  <c r="L2731" i="2" s="1"/>
  <c r="K2732" i="2"/>
  <c r="L2732" i="2" s="1"/>
  <c r="K2733" i="2"/>
  <c r="L2733" i="2" s="1"/>
  <c r="K2734" i="2"/>
  <c r="L2734" i="2" s="1"/>
  <c r="K2735" i="2"/>
  <c r="L2735" i="2" s="1"/>
  <c r="K2736" i="2"/>
  <c r="L2736" i="2" s="1"/>
  <c r="K2737" i="2"/>
  <c r="L2737" i="2" s="1"/>
  <c r="K2738" i="2"/>
  <c r="L2738" i="2" s="1"/>
  <c r="K2739" i="2"/>
  <c r="L2739" i="2" s="1"/>
  <c r="K2740" i="2"/>
  <c r="L2740" i="2" s="1"/>
  <c r="K2741" i="2"/>
  <c r="L2741" i="2" s="1"/>
  <c r="K2742" i="2"/>
  <c r="L2742" i="2" s="1"/>
  <c r="K2743" i="2"/>
  <c r="L2743" i="2" s="1"/>
  <c r="K2744" i="2"/>
  <c r="L2744" i="2" s="1"/>
  <c r="K2745" i="2"/>
  <c r="L2745" i="2" s="1"/>
  <c r="K2746" i="2"/>
  <c r="L2746" i="2" s="1"/>
  <c r="K2747" i="2"/>
  <c r="L2747" i="2" s="1"/>
  <c r="K2748" i="2"/>
  <c r="L2748" i="2" s="1"/>
  <c r="K2749" i="2"/>
  <c r="L2749" i="2" s="1"/>
  <c r="K2750" i="2"/>
  <c r="L2750" i="2" s="1"/>
  <c r="K2751" i="2"/>
  <c r="L2751" i="2" s="1"/>
  <c r="K2752" i="2"/>
  <c r="L2752" i="2" s="1"/>
  <c r="K2753" i="2"/>
  <c r="L2753" i="2" s="1"/>
  <c r="K2754" i="2"/>
  <c r="L2754" i="2" s="1"/>
  <c r="K2755" i="2"/>
  <c r="L2755" i="2" s="1"/>
  <c r="K2756" i="2"/>
  <c r="L2756" i="2" s="1"/>
  <c r="K2757" i="2"/>
  <c r="L2757" i="2" s="1"/>
  <c r="K2758" i="2"/>
  <c r="L2758" i="2" s="1"/>
  <c r="K2759" i="2"/>
  <c r="L2759" i="2" s="1"/>
  <c r="K2760" i="2"/>
  <c r="L2760" i="2" s="1"/>
  <c r="K2761" i="2"/>
  <c r="L2761" i="2" s="1"/>
  <c r="K2762" i="2"/>
  <c r="L2762" i="2" s="1"/>
  <c r="K2763" i="2"/>
  <c r="L2763" i="2" s="1"/>
  <c r="K2764" i="2"/>
  <c r="L2764" i="2" s="1"/>
  <c r="K2765" i="2"/>
  <c r="L2765" i="2" s="1"/>
  <c r="K2766" i="2"/>
  <c r="L2766" i="2" s="1"/>
  <c r="K2767" i="2"/>
  <c r="L2767" i="2" s="1"/>
  <c r="K2768" i="2"/>
  <c r="L2768" i="2" s="1"/>
  <c r="K2769" i="2"/>
  <c r="L2769" i="2" s="1"/>
  <c r="K2770" i="2"/>
  <c r="L2770" i="2" s="1"/>
  <c r="K2771" i="2"/>
  <c r="L2771" i="2" s="1"/>
  <c r="K2772" i="2"/>
  <c r="L2772" i="2" s="1"/>
  <c r="K2773" i="2"/>
  <c r="L2773" i="2" s="1"/>
  <c r="K2774" i="2"/>
  <c r="L2774" i="2" s="1"/>
  <c r="K2775" i="2"/>
  <c r="L2775" i="2" s="1"/>
  <c r="K2776" i="2"/>
  <c r="L2776" i="2" s="1"/>
  <c r="K2777" i="2"/>
  <c r="L2777" i="2" s="1"/>
  <c r="K2778" i="2"/>
  <c r="L2778" i="2" s="1"/>
  <c r="K2779" i="2"/>
  <c r="L2779" i="2" s="1"/>
  <c r="K2780" i="2"/>
  <c r="L2780" i="2" s="1"/>
  <c r="K2781" i="2"/>
  <c r="L2781" i="2" s="1"/>
  <c r="K2782" i="2"/>
  <c r="L2782" i="2" s="1"/>
  <c r="K2783" i="2"/>
  <c r="L2783" i="2" s="1"/>
  <c r="K2784" i="2"/>
  <c r="L2784" i="2" s="1"/>
  <c r="K2785" i="2"/>
  <c r="L2785" i="2" s="1"/>
  <c r="K2786" i="2"/>
  <c r="L2786" i="2" s="1"/>
  <c r="K2787" i="2"/>
  <c r="L2787" i="2" s="1"/>
  <c r="K2788" i="2"/>
  <c r="L2788" i="2" s="1"/>
  <c r="K2789" i="2"/>
  <c r="L2789" i="2" s="1"/>
  <c r="K2790" i="2"/>
  <c r="L2790" i="2" s="1"/>
  <c r="K2791" i="2"/>
  <c r="L2791" i="2" s="1"/>
  <c r="K2792" i="2"/>
  <c r="L2792" i="2" s="1"/>
  <c r="K2793" i="2"/>
  <c r="L2793" i="2" s="1"/>
  <c r="K2794" i="2"/>
  <c r="L2794" i="2" s="1"/>
  <c r="K2795" i="2"/>
  <c r="L2795" i="2" s="1"/>
  <c r="K2796" i="2"/>
  <c r="L2796" i="2" s="1"/>
  <c r="K2797" i="2"/>
  <c r="L2797" i="2" s="1"/>
  <c r="K2798" i="2"/>
  <c r="L2798" i="2" s="1"/>
  <c r="K2799" i="2"/>
  <c r="L2799" i="2" s="1"/>
  <c r="K2800" i="2"/>
  <c r="L2800" i="2" s="1"/>
  <c r="K2801" i="2"/>
  <c r="L2801" i="2" s="1"/>
  <c r="K2802" i="2"/>
  <c r="L2802" i="2" s="1"/>
  <c r="K2803" i="2"/>
  <c r="L2803" i="2" s="1"/>
  <c r="K2804" i="2"/>
  <c r="L2804" i="2" s="1"/>
  <c r="K2805" i="2"/>
  <c r="L2805" i="2" s="1"/>
  <c r="K2806" i="2"/>
  <c r="L2806" i="2" s="1"/>
  <c r="K2807" i="2"/>
  <c r="L2807" i="2" s="1"/>
  <c r="K2808" i="2"/>
  <c r="L2808" i="2" s="1"/>
  <c r="K2809" i="2"/>
  <c r="L2809" i="2" s="1"/>
  <c r="K2810" i="2"/>
  <c r="L2810" i="2" s="1"/>
  <c r="K2811" i="2"/>
  <c r="L2811" i="2" s="1"/>
  <c r="K2812" i="2"/>
  <c r="L2812" i="2" s="1"/>
  <c r="K2813" i="2"/>
  <c r="L2813" i="2" s="1"/>
  <c r="K2814" i="2"/>
  <c r="L2814" i="2" s="1"/>
  <c r="K2815" i="2"/>
  <c r="L2815" i="2" s="1"/>
  <c r="K2816" i="2"/>
  <c r="L2816" i="2" s="1"/>
  <c r="K2817" i="2"/>
  <c r="L2817" i="2" s="1"/>
  <c r="K2818" i="2"/>
  <c r="L2818" i="2" s="1"/>
  <c r="K2819" i="2"/>
  <c r="L2819" i="2" s="1"/>
  <c r="K2820" i="2"/>
  <c r="L2820" i="2" s="1"/>
  <c r="K2821" i="2"/>
  <c r="L2821" i="2" s="1"/>
  <c r="K2822" i="2"/>
  <c r="L2822" i="2" s="1"/>
  <c r="K2823" i="2"/>
  <c r="L2823" i="2" s="1"/>
  <c r="K2824" i="2"/>
  <c r="L2824" i="2" s="1"/>
  <c r="K2825" i="2"/>
  <c r="L2825" i="2" s="1"/>
  <c r="K2826" i="2"/>
  <c r="L2826" i="2" s="1"/>
  <c r="K2827" i="2"/>
  <c r="L2827" i="2" s="1"/>
  <c r="K2828" i="2"/>
  <c r="L2828" i="2" s="1"/>
  <c r="K2829" i="2"/>
  <c r="L2829" i="2" s="1"/>
  <c r="K2830" i="2"/>
  <c r="L2830" i="2" s="1"/>
  <c r="K2831" i="2"/>
  <c r="L2831" i="2" s="1"/>
  <c r="K2832" i="2"/>
  <c r="L2832" i="2" s="1"/>
  <c r="K2833" i="2"/>
  <c r="L2833" i="2" s="1"/>
  <c r="K2834" i="2"/>
  <c r="L2834" i="2" s="1"/>
  <c r="K2835" i="2"/>
  <c r="L2835" i="2" s="1"/>
  <c r="K2836" i="2"/>
  <c r="L2836" i="2" s="1"/>
  <c r="K2837" i="2"/>
  <c r="L2837" i="2" s="1"/>
  <c r="K2838" i="2"/>
  <c r="L2838" i="2" s="1"/>
  <c r="K2839" i="2"/>
  <c r="L2839" i="2" s="1"/>
  <c r="K2840" i="2"/>
  <c r="L2840" i="2" s="1"/>
  <c r="K2841" i="2"/>
  <c r="L2841" i="2" s="1"/>
  <c r="K2842" i="2"/>
  <c r="L2842" i="2" s="1"/>
  <c r="K2843" i="2"/>
  <c r="L2843" i="2" s="1"/>
  <c r="K2844" i="2"/>
  <c r="L2844" i="2" s="1"/>
  <c r="K2845" i="2"/>
  <c r="L2845" i="2" s="1"/>
  <c r="K2846" i="2"/>
  <c r="L2846" i="2" s="1"/>
  <c r="K2847" i="2"/>
  <c r="L2847" i="2" s="1"/>
  <c r="K2848" i="2"/>
  <c r="L2848" i="2" s="1"/>
  <c r="K2849" i="2"/>
  <c r="L2849" i="2" s="1"/>
  <c r="K2850" i="2"/>
  <c r="L2850" i="2" s="1"/>
  <c r="K2851" i="2"/>
  <c r="L2851" i="2" s="1"/>
  <c r="K2852" i="2"/>
  <c r="L2852" i="2" s="1"/>
  <c r="K2853" i="2"/>
  <c r="L2853" i="2" s="1"/>
  <c r="K2854" i="2"/>
  <c r="L2854" i="2" s="1"/>
  <c r="K2855" i="2"/>
  <c r="L2855" i="2" s="1"/>
  <c r="K2856" i="2"/>
  <c r="L2856" i="2" s="1"/>
  <c r="K2857" i="2"/>
  <c r="L2857" i="2" s="1"/>
  <c r="K2858" i="2"/>
  <c r="L2858" i="2" s="1"/>
  <c r="K2859" i="2"/>
  <c r="L2859" i="2" s="1"/>
  <c r="K2860" i="2"/>
  <c r="L2860" i="2" s="1"/>
  <c r="K2861" i="2"/>
  <c r="L2861" i="2" s="1"/>
  <c r="K2862" i="2"/>
  <c r="L2862" i="2" s="1"/>
  <c r="K2863" i="2"/>
  <c r="L2863" i="2" s="1"/>
  <c r="K2864" i="2"/>
  <c r="L2864" i="2" s="1"/>
  <c r="K2865" i="2"/>
  <c r="L2865" i="2" s="1"/>
  <c r="K2866" i="2"/>
  <c r="L2866" i="2" s="1"/>
  <c r="K2867" i="2"/>
  <c r="L2867" i="2" s="1"/>
  <c r="K2868" i="2"/>
  <c r="L2868" i="2" s="1"/>
  <c r="K2869" i="2"/>
  <c r="L2869" i="2" s="1"/>
  <c r="K2870" i="2"/>
  <c r="L2870" i="2" s="1"/>
  <c r="K2871" i="2"/>
  <c r="L2871" i="2" s="1"/>
  <c r="K2872" i="2"/>
  <c r="L2872" i="2" s="1"/>
  <c r="K2873" i="2"/>
  <c r="L2873" i="2" s="1"/>
  <c r="K2874" i="2"/>
  <c r="L2874" i="2" s="1"/>
  <c r="K2875" i="2"/>
  <c r="L2875" i="2" s="1"/>
  <c r="K2876" i="2"/>
  <c r="L2876" i="2" s="1"/>
  <c r="K2877" i="2"/>
  <c r="L2877" i="2" s="1"/>
  <c r="K2878" i="2"/>
  <c r="L2878" i="2" s="1"/>
  <c r="K2879" i="2"/>
  <c r="L2879" i="2" s="1"/>
  <c r="K2880" i="2"/>
  <c r="L2880" i="2" s="1"/>
  <c r="K2881" i="2"/>
  <c r="L2881" i="2" s="1"/>
  <c r="K2882" i="2"/>
  <c r="L2882" i="2" s="1"/>
  <c r="K2883" i="2"/>
  <c r="L2883" i="2" s="1"/>
  <c r="K2884" i="2"/>
  <c r="L2884" i="2" s="1"/>
  <c r="K2885" i="2"/>
  <c r="L2885" i="2" s="1"/>
  <c r="K2886" i="2"/>
  <c r="L2886" i="2" s="1"/>
  <c r="K2887" i="2"/>
  <c r="L2887" i="2" s="1"/>
  <c r="K2888" i="2"/>
  <c r="L2888" i="2" s="1"/>
  <c r="K2889" i="2"/>
  <c r="L2889" i="2" s="1"/>
  <c r="K2890" i="2"/>
  <c r="L2890" i="2" s="1"/>
  <c r="K2891" i="2"/>
  <c r="L2891" i="2" s="1"/>
  <c r="K2892" i="2"/>
  <c r="L2892" i="2" s="1"/>
  <c r="K2893" i="2"/>
  <c r="L2893" i="2" s="1"/>
  <c r="K2894" i="2"/>
  <c r="L2894" i="2" s="1"/>
  <c r="K2895" i="2"/>
  <c r="L2895" i="2" s="1"/>
  <c r="K2896" i="2"/>
  <c r="L2896" i="2" s="1"/>
  <c r="K2897" i="2"/>
  <c r="L2897" i="2" s="1"/>
  <c r="K2898" i="2"/>
  <c r="L2898" i="2" s="1"/>
  <c r="K2899" i="2"/>
  <c r="L2899" i="2" s="1"/>
  <c r="K2900" i="2"/>
  <c r="L2900" i="2" s="1"/>
  <c r="K2901" i="2"/>
  <c r="L2901" i="2" s="1"/>
  <c r="K2902" i="2"/>
  <c r="L2902" i="2" s="1"/>
  <c r="K2903" i="2"/>
  <c r="L2903" i="2" s="1"/>
  <c r="K2904" i="2"/>
  <c r="L2904" i="2" s="1"/>
  <c r="K2905" i="2"/>
  <c r="L2905" i="2" s="1"/>
  <c r="K2906" i="2"/>
  <c r="L2906" i="2" s="1"/>
  <c r="K2907" i="2"/>
  <c r="L2907" i="2" s="1"/>
  <c r="K2908" i="2"/>
  <c r="L2908" i="2" s="1"/>
  <c r="K2909" i="2"/>
  <c r="L2909" i="2" s="1"/>
  <c r="K2910" i="2"/>
  <c r="L2910" i="2" s="1"/>
  <c r="K2911" i="2"/>
  <c r="L2911" i="2" s="1"/>
  <c r="K2912" i="2"/>
  <c r="L2912" i="2" s="1"/>
  <c r="K2913" i="2"/>
  <c r="L2913" i="2" s="1"/>
  <c r="K2914" i="2"/>
  <c r="L2914" i="2" s="1"/>
  <c r="K2915" i="2"/>
  <c r="L2915" i="2" s="1"/>
  <c r="K2916" i="2"/>
  <c r="L2916" i="2" s="1"/>
  <c r="K2917" i="2"/>
  <c r="L2917" i="2" s="1"/>
  <c r="K2918" i="2"/>
  <c r="L2918" i="2" s="1"/>
  <c r="K2919" i="2"/>
  <c r="L2919" i="2" s="1"/>
  <c r="K2920" i="2"/>
  <c r="L2920" i="2" s="1"/>
  <c r="K2921" i="2"/>
  <c r="L2921" i="2" s="1"/>
  <c r="K2922" i="2"/>
  <c r="L2922" i="2" s="1"/>
  <c r="K2923" i="2"/>
  <c r="L2923" i="2" s="1"/>
  <c r="K2924" i="2"/>
  <c r="L2924" i="2" s="1"/>
  <c r="K2925" i="2"/>
  <c r="L2925" i="2" s="1"/>
  <c r="K2926" i="2"/>
  <c r="L2926" i="2" s="1"/>
  <c r="K2927" i="2"/>
  <c r="L2927" i="2" s="1"/>
  <c r="K2928" i="2"/>
  <c r="L2928" i="2" s="1"/>
  <c r="K2929" i="2"/>
  <c r="L2929" i="2" s="1"/>
  <c r="K2930" i="2"/>
  <c r="L2930" i="2" s="1"/>
  <c r="K2931" i="2"/>
  <c r="L2931" i="2" s="1"/>
  <c r="K2932" i="2"/>
  <c r="L2932" i="2" s="1"/>
  <c r="K2933" i="2"/>
  <c r="L2933" i="2" s="1"/>
  <c r="K2934" i="2"/>
  <c r="L2934" i="2" s="1"/>
  <c r="K2935" i="2"/>
  <c r="L2935" i="2" s="1"/>
  <c r="K2936" i="2"/>
  <c r="L2936" i="2" s="1"/>
  <c r="K2937" i="2"/>
  <c r="L2937" i="2" s="1"/>
  <c r="K2938" i="2"/>
  <c r="L2938" i="2" s="1"/>
  <c r="K2939" i="2"/>
  <c r="L2939" i="2" s="1"/>
  <c r="K2940" i="2"/>
  <c r="L2940" i="2" s="1"/>
  <c r="K2941" i="2"/>
  <c r="L2941" i="2" s="1"/>
  <c r="K2942" i="2"/>
  <c r="L2942" i="2" s="1"/>
  <c r="K2943" i="2"/>
  <c r="L2943" i="2" s="1"/>
  <c r="K2944" i="2"/>
  <c r="L2944" i="2" s="1"/>
  <c r="K2945" i="2"/>
  <c r="L2945" i="2" s="1"/>
  <c r="K2946" i="2"/>
  <c r="L2946" i="2" s="1"/>
  <c r="K2947" i="2"/>
  <c r="L2947" i="2" s="1"/>
  <c r="K2948" i="2"/>
  <c r="L2948" i="2" s="1"/>
  <c r="K2949" i="2"/>
  <c r="L2949" i="2" s="1"/>
  <c r="K2950" i="2"/>
  <c r="L2950" i="2" s="1"/>
  <c r="K2951" i="2"/>
  <c r="L2951" i="2" s="1"/>
  <c r="K2952" i="2"/>
  <c r="L2952" i="2" s="1"/>
  <c r="K2953" i="2"/>
  <c r="L2953" i="2" s="1"/>
  <c r="K2954" i="2"/>
  <c r="L2954" i="2" s="1"/>
  <c r="K2955" i="2"/>
  <c r="L2955" i="2" s="1"/>
  <c r="K2956" i="2"/>
  <c r="L2956" i="2" s="1"/>
  <c r="K2957" i="2"/>
  <c r="L2957" i="2" s="1"/>
  <c r="K2958" i="2"/>
  <c r="L2958" i="2" s="1"/>
  <c r="K2959" i="2"/>
  <c r="L2959" i="2" s="1"/>
  <c r="K2960" i="2"/>
  <c r="L2960" i="2" s="1"/>
  <c r="K2961" i="2"/>
  <c r="L2961" i="2" s="1"/>
  <c r="K2962" i="2"/>
  <c r="L2962" i="2" s="1"/>
  <c r="K2963" i="2"/>
  <c r="L2963" i="2" s="1"/>
  <c r="K2964" i="2"/>
  <c r="L2964" i="2" s="1"/>
  <c r="K2965" i="2"/>
  <c r="L2965" i="2" s="1"/>
  <c r="K2966" i="2"/>
  <c r="L2966" i="2" s="1"/>
  <c r="K2967" i="2"/>
  <c r="L2967" i="2" s="1"/>
  <c r="K2968" i="2"/>
  <c r="L2968" i="2" s="1"/>
  <c r="K2969" i="2"/>
  <c r="L2969" i="2" s="1"/>
  <c r="K2970" i="2"/>
  <c r="L2970" i="2" s="1"/>
  <c r="K2971" i="2"/>
  <c r="L2971" i="2" s="1"/>
  <c r="K2972" i="2"/>
  <c r="L2972" i="2" s="1"/>
  <c r="K2973" i="2"/>
  <c r="L2973" i="2" s="1"/>
  <c r="K2974" i="2"/>
  <c r="L2974" i="2" s="1"/>
  <c r="K2975" i="2"/>
  <c r="L2975" i="2" s="1"/>
  <c r="K2976" i="2"/>
  <c r="L2976" i="2" s="1"/>
  <c r="K2977" i="2"/>
  <c r="L2977" i="2" s="1"/>
  <c r="K2978" i="2"/>
  <c r="L2978" i="2" s="1"/>
  <c r="K2979" i="2"/>
  <c r="L2979" i="2" s="1"/>
  <c r="K2980" i="2"/>
  <c r="L2980" i="2" s="1"/>
  <c r="K2981" i="2"/>
  <c r="L2981" i="2" s="1"/>
  <c r="K2982" i="2"/>
  <c r="L2982" i="2" s="1"/>
  <c r="K2983" i="2"/>
  <c r="L2983" i="2" s="1"/>
  <c r="K2984" i="2"/>
  <c r="L2984" i="2" s="1"/>
  <c r="K2985" i="2"/>
  <c r="L2985" i="2" s="1"/>
  <c r="K2986" i="2"/>
  <c r="L2986" i="2" s="1"/>
  <c r="K2987" i="2"/>
  <c r="L2987" i="2" s="1"/>
  <c r="K2988" i="2"/>
  <c r="L2988" i="2" s="1"/>
  <c r="K2989" i="2"/>
  <c r="L2989" i="2" s="1"/>
  <c r="K2990" i="2"/>
  <c r="L2990" i="2" s="1"/>
  <c r="K2991" i="2"/>
  <c r="L2991" i="2" s="1"/>
  <c r="K2992" i="2"/>
  <c r="L2992" i="2" s="1"/>
  <c r="K2993" i="2"/>
  <c r="L2993" i="2" s="1"/>
  <c r="K2994" i="2"/>
  <c r="L2994" i="2" s="1"/>
  <c r="K2995" i="2"/>
  <c r="L2995" i="2" s="1"/>
  <c r="K2996" i="2"/>
  <c r="L2996" i="2" s="1"/>
  <c r="K2997" i="2"/>
  <c r="L2997" i="2" s="1"/>
  <c r="K2998" i="2"/>
  <c r="L2998" i="2" s="1"/>
  <c r="K2999" i="2"/>
  <c r="L2999" i="2" s="1"/>
  <c r="E33" i="4"/>
  <c r="E37" i="4"/>
  <c r="E41" i="4"/>
  <c r="D45" i="4"/>
  <c r="B56" i="4"/>
  <c r="B46" i="4"/>
  <c r="B51" i="4"/>
  <c r="B43" i="4"/>
  <c r="B52" i="4"/>
  <c r="B47" i="4"/>
  <c r="B41" i="4"/>
  <c r="B48" i="4"/>
  <c r="B37" i="4"/>
  <c r="B54" i="4"/>
  <c r="B55" i="4"/>
  <c r="B34" i="4"/>
  <c r="B39" i="4"/>
  <c r="B42" i="4"/>
  <c r="B50" i="4"/>
  <c r="B35" i="4"/>
  <c r="B36" i="4"/>
  <c r="B49" i="4"/>
  <c r="B33" i="4"/>
  <c r="B45" i="4"/>
  <c r="B38" i="4"/>
  <c r="B40" i="4"/>
  <c r="B44" i="4"/>
  <c r="B53" i="4"/>
</calcChain>
</file>

<file path=xl/sharedStrings.xml><?xml version="1.0" encoding="utf-8"?>
<sst xmlns="http://schemas.openxmlformats.org/spreadsheetml/2006/main" count="21219" uniqueCount="156">
  <si>
    <t>Year</t>
  </si>
  <si>
    <t>Quarter</t>
  </si>
  <si>
    <t>Month</t>
  </si>
  <si>
    <t>Month Name</t>
  </si>
  <si>
    <t>Month &amp; Year</t>
  </si>
  <si>
    <t>Week Day</t>
  </si>
  <si>
    <t>Day Name</t>
  </si>
  <si>
    <t>Week Number</t>
  </si>
  <si>
    <t>Quater (Q)</t>
  </si>
  <si>
    <t>Date</t>
  </si>
  <si>
    <t>2020</t>
  </si>
  <si>
    <t>Jan</t>
  </si>
  <si>
    <t>Jan 2020</t>
  </si>
  <si>
    <t>Wed</t>
  </si>
  <si>
    <t>Q1</t>
  </si>
  <si>
    <t>Thu</t>
  </si>
  <si>
    <t>Fri</t>
  </si>
  <si>
    <t>Sat</t>
  </si>
  <si>
    <t>Sun</t>
  </si>
  <si>
    <t>Mon</t>
  </si>
  <si>
    <t>Tue</t>
  </si>
  <si>
    <t>Feb</t>
  </si>
  <si>
    <t>Feb 2020</t>
  </si>
  <si>
    <t>Mar</t>
  </si>
  <si>
    <t>Mar 2020</t>
  </si>
  <si>
    <t>Apr</t>
  </si>
  <si>
    <t>Apr 2020</t>
  </si>
  <si>
    <t>Q2</t>
  </si>
  <si>
    <t>May</t>
  </si>
  <si>
    <t>May 2020</t>
  </si>
  <si>
    <t>Jun</t>
  </si>
  <si>
    <t>Jun 2020</t>
  </si>
  <si>
    <t>Jul</t>
  </si>
  <si>
    <t>Jul 2020</t>
  </si>
  <si>
    <t>Q3</t>
  </si>
  <si>
    <t>Aug</t>
  </si>
  <si>
    <t>Aug 2020</t>
  </si>
  <si>
    <t>Sep</t>
  </si>
  <si>
    <t>Sep 2020</t>
  </si>
  <si>
    <t>Oct</t>
  </si>
  <si>
    <t>Oct 2020</t>
  </si>
  <si>
    <t>Q4</t>
  </si>
  <si>
    <t>Nov</t>
  </si>
  <si>
    <t>Nov 2020</t>
  </si>
  <si>
    <t>Dec</t>
  </si>
  <si>
    <t>Dec 2020</t>
  </si>
  <si>
    <t>2018</t>
  </si>
  <si>
    <t>Jan 2018</t>
  </si>
  <si>
    <t>Feb 2018</t>
  </si>
  <si>
    <t>Mar 2018</t>
  </si>
  <si>
    <t>Apr 2018</t>
  </si>
  <si>
    <t>May 2018</t>
  </si>
  <si>
    <t>Jun 2018</t>
  </si>
  <si>
    <t>Jul 2018</t>
  </si>
  <si>
    <t>Aug 2018</t>
  </si>
  <si>
    <t>Sep 2018</t>
  </si>
  <si>
    <t>Oct 2018</t>
  </si>
  <si>
    <t>Nov 2018</t>
  </si>
  <si>
    <t>Dec 2018</t>
  </si>
  <si>
    <t>2019</t>
  </si>
  <si>
    <t>Jan 2019</t>
  </si>
  <si>
    <t>Feb 2019</t>
  </si>
  <si>
    <t>Mar 2019</t>
  </si>
  <si>
    <t>Apr 2019</t>
  </si>
  <si>
    <t>May 2019</t>
  </si>
  <si>
    <t>Jun 2019</t>
  </si>
  <si>
    <t>Jul 2019</t>
  </si>
  <si>
    <t>Aug 2019</t>
  </si>
  <si>
    <t>Sep 2019</t>
  </si>
  <si>
    <t>Oct 2019</t>
  </si>
  <si>
    <t>Nov 2019</t>
  </si>
  <si>
    <t>Dec 2019</t>
  </si>
  <si>
    <t>2021</t>
  </si>
  <si>
    <t>Jan 2021</t>
  </si>
  <si>
    <t>Feb 2021</t>
  </si>
  <si>
    <t>Mar 2021</t>
  </si>
  <si>
    <t>Apr 2021</t>
  </si>
  <si>
    <t>May 2021</t>
  </si>
  <si>
    <t>Jun 2021</t>
  </si>
  <si>
    <t>Jul 2021</t>
  </si>
  <si>
    <t>Aug 2021</t>
  </si>
  <si>
    <t>Sep 2021</t>
  </si>
  <si>
    <t>Oct 2021</t>
  </si>
  <si>
    <t>Nov 2021</t>
  </si>
  <si>
    <t>Dec 2021</t>
  </si>
  <si>
    <t>2022</t>
  </si>
  <si>
    <t>Jan 2022</t>
  </si>
  <si>
    <t>Feb 2022</t>
  </si>
  <si>
    <t>Mar 2022</t>
  </si>
  <si>
    <t>Apr 2022</t>
  </si>
  <si>
    <t>May 2022</t>
  </si>
  <si>
    <t>Jun 2022</t>
  </si>
  <si>
    <t>Jul 2022</t>
  </si>
  <si>
    <t>Aug 2022</t>
  </si>
  <si>
    <t>Sep 2022</t>
  </si>
  <si>
    <t>Oct 2022</t>
  </si>
  <si>
    <t>Nov 2022</t>
  </si>
  <si>
    <t>Dec 2022</t>
  </si>
  <si>
    <t>Country</t>
  </si>
  <si>
    <t>Distributor</t>
  </si>
  <si>
    <t>Brand</t>
  </si>
  <si>
    <t>Operator</t>
  </si>
  <si>
    <t>Amount</t>
  </si>
  <si>
    <t>Unit Price</t>
  </si>
  <si>
    <t>Ripley</t>
  </si>
  <si>
    <t>LG</t>
  </si>
  <si>
    <t>Claro</t>
  </si>
  <si>
    <t>Metro</t>
  </si>
  <si>
    <t>Guatemala</t>
  </si>
  <si>
    <t>El Salvador</t>
  </si>
  <si>
    <t>Saga Falabella</t>
  </si>
  <si>
    <t>Plaza Vea</t>
  </si>
  <si>
    <t>Chile</t>
  </si>
  <si>
    <t>Tottus</t>
  </si>
  <si>
    <t>Uruguay</t>
  </si>
  <si>
    <t>Portugal</t>
  </si>
  <si>
    <t>Bolivia</t>
  </si>
  <si>
    <t>Oeschle</t>
  </si>
  <si>
    <t>Brasil</t>
  </si>
  <si>
    <t>Cuba</t>
  </si>
  <si>
    <t>Venezuela</t>
  </si>
  <si>
    <t>Argentina</t>
  </si>
  <si>
    <t>Jamaica</t>
  </si>
  <si>
    <t>Colombia</t>
  </si>
  <si>
    <t>Bitel</t>
  </si>
  <si>
    <t>Paraguay</t>
  </si>
  <si>
    <t>Tuenti</t>
  </si>
  <si>
    <t>Entel</t>
  </si>
  <si>
    <t>Movistar</t>
  </si>
  <si>
    <t>Samsung</t>
  </si>
  <si>
    <t>Apple</t>
  </si>
  <si>
    <t>Nokia</t>
  </si>
  <si>
    <t>Motorola</t>
  </si>
  <si>
    <t>Huawei</t>
  </si>
  <si>
    <t>Germany</t>
  </si>
  <si>
    <t>Canada</t>
  </si>
  <si>
    <t>Denmark</t>
  </si>
  <si>
    <t>Spain</t>
  </si>
  <si>
    <t>USA</t>
  </si>
  <si>
    <t>France</t>
  </si>
  <si>
    <t>United Kingdom</t>
  </si>
  <si>
    <t>Ireland</t>
  </si>
  <si>
    <t>Mexico</t>
  </si>
  <si>
    <t>Peru</t>
  </si>
  <si>
    <t>Switzerland</t>
  </si>
  <si>
    <t>Unit Cost</t>
  </si>
  <si>
    <t>Revenue</t>
  </si>
  <si>
    <t>Total Cost</t>
  </si>
  <si>
    <t>Row Labels</t>
  </si>
  <si>
    <t>Grand Total</t>
  </si>
  <si>
    <t>Sum of Revenue</t>
  </si>
  <si>
    <t>Profit</t>
  </si>
  <si>
    <t>Sum of Unit Cost</t>
  </si>
  <si>
    <t>Column Labels</t>
  </si>
  <si>
    <t>Sum of Profit</t>
  </si>
  <si>
    <t>Profit Margine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</si>
</sst>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5" formatCode="_(&quot;$&quot;* #,##0_);_(&quot;$&quot;* \(#,##0\);_(&quot;$&quot;* &quot;-&quot;??_);_(@_)"/>
  </numFmts>
  <fonts count="4" x14ac:knownFonts="1">
    <font>
      <sz val="11"/>
      <color rgb="FF000000"/>
      <name val="Calibri"/>
      <family val="2"/>
    </font>
    <font>
      <b/>
      <sz val="11"/>
      <color rgb="FFFFFFFF"/>
      <name val="Calibri"/>
      <family val="2"/>
    </font>
    <font>
      <sz val="11"/>
      <color rgb="FF000000"/>
      <name val="Calibri"/>
      <family val="2"/>
    </font>
    <font>
      <sz val="11"/>
      <color theme="5" tint="0.79998168889431442"/>
      <name val="Calibri"/>
      <family val="2"/>
    </font>
  </fonts>
  <fills count="4">
    <fill>
      <patternFill patternType="none"/>
    </fill>
    <fill>
      <patternFill patternType="gray125"/>
    </fill>
    <fill>
      <patternFill patternType="solid">
        <fgColor rgb="FF004586"/>
        <bgColor rgb="FF004586"/>
      </patternFill>
    </fill>
    <fill>
      <patternFill patternType="solid">
        <fgColor theme="5" tint="0.79998168889431442"/>
        <bgColor indexed="64"/>
      </patternFill>
    </fill>
  </fills>
  <borders count="1">
    <border>
      <left/>
      <right/>
      <top/>
      <bottom/>
      <diagonal/>
    </border>
  </borders>
  <cellStyleXfs count="3">
    <xf numFmtId="0" fontId="0" fillId="0" borderId="0"/>
    <xf numFmtId="9" fontId="2" fillId="0" borderId="0" applyFont="0" applyFill="0" applyBorder="0" applyAlignment="0" applyProtection="0"/>
    <xf numFmtId="44" fontId="2" fillId="0" borderId="0" applyFont="0" applyFill="0" applyBorder="0" applyAlignment="0" applyProtection="0"/>
  </cellStyleXfs>
  <cellXfs count="16">
    <xf numFmtId="0" fontId="0" fillId="0" borderId="0" xfId="0"/>
    <xf numFmtId="14" fontId="1" fillId="2" borderId="0" xfId="0" applyNumberFormat="1" applyFont="1" applyFill="1"/>
    <xf numFmtId="14" fontId="0" fillId="0" borderId="0" xfId="0" applyNumberFormat="1"/>
    <xf numFmtId="49" fontId="1" fillId="2" borderId="0" xfId="0" applyNumberFormat="1" applyFont="1" applyFill="1"/>
    <xf numFmtId="49" fontId="0" fillId="0" borderId="0" xfId="0" applyNumberFormat="1"/>
    <xf numFmtId="2" fontId="1" fillId="2" borderId="0" xfId="0" applyNumberFormat="1" applyFont="1" applyFill="1"/>
    <xf numFmtId="2" fontId="0" fillId="0" borderId="0" xfId="0" applyNumberFormat="1"/>
    <xf numFmtId="1" fontId="1" fillId="2" borderId="0" xfId="0" applyNumberFormat="1" applyFont="1" applyFill="1"/>
    <xf numFmtId="1" fontId="0" fillId="0" borderId="0" xfId="0" applyNumberFormat="1"/>
    <xf numFmtId="165" fontId="1" fillId="2" borderId="0" xfId="2" applyNumberFormat="1" applyFont="1" applyFill="1"/>
    <xf numFmtId="165" fontId="0" fillId="0" borderId="0" xfId="2" applyNumberFormat="1" applyFont="1"/>
    <xf numFmtId="165" fontId="0" fillId="0" borderId="0" xfId="0" applyNumberFormat="1"/>
    <xf numFmtId="0" fontId="0" fillId="0" borderId="0" xfId="0" pivotButton="1"/>
    <xf numFmtId="0" fontId="0" fillId="0" borderId="0" xfId="0" applyAlignment="1">
      <alignment horizontal="left"/>
    </xf>
    <xf numFmtId="9" fontId="0" fillId="0" borderId="0" xfId="1" applyFont="1"/>
    <xf numFmtId="0" fontId="3" fillId="3" borderId="0" xfId="0" applyFont="1" applyFill="1"/>
  </cellXfs>
  <cellStyles count="3">
    <cellStyle name="Currency" xfId="2" builtinId="4"/>
    <cellStyle name="Normal" xfId="0" builtinId="0"/>
    <cellStyle name="Percent" xfId="1" builtinId="5"/>
  </cellStyles>
  <dxfs count="2">
    <dxf>
      <font>
        <b/>
        <i val="0"/>
        <sz val="14"/>
        <color theme="5"/>
        <name val="Roboto"/>
      </font>
      <border>
        <bottom style="thin">
          <color theme="5"/>
        </bottom>
        <vertical/>
        <horizontal/>
      </border>
    </dxf>
    <dxf>
      <font>
        <color theme="1"/>
      </font>
      <border diagonalUp="0" diagonalDown="0">
        <left/>
        <right/>
        <top/>
        <bottom/>
        <vertical/>
        <horizontal/>
      </border>
    </dxf>
  </dxfs>
  <tableStyles count="1" defaultTableStyle="TableStyleMedium2" defaultPivotStyle="PivotStyleLight16">
    <tableStyle name="SlicerStyleDark2 2" pivot="0" table="0" count="10" xr9:uid="{CB2D528B-3E65-4C92-8767-DFFE69BB80D8}">
      <tableStyleElement type="wholeTable" dxfId="1"/>
      <tableStyleElement type="headerRow" dxfId="0"/>
    </tableStyle>
  </tableStyles>
  <colors>
    <mruColors>
      <color rgb="FFFF9900"/>
      <color rgb="FFF2F2F2"/>
      <color rgb="FFFBE5D6"/>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sz val="14"/>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sz val="16"/>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[Sunshine phone sales.xlsx]pivots!PivotTable3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FF9900"/>
            </a:solidFill>
            <a:round/>
          </a:ln>
          <a:effectLst/>
        </c:spPr>
        <c:marker>
          <c:symbol val="circle"/>
          <c:size val="5"/>
          <c:spPr>
            <a:solidFill>
              <a:srgbClr val="FF9900"/>
            </a:solidFill>
            <a:ln w="9525">
              <a:solidFill>
                <a:srgbClr val="FF99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pivots!$E$3:$E$4</c:f>
              <c:strCache>
                <c:ptCount val="1"/>
                <c:pt idx="0">
                  <c:v>2018</c:v>
                </c:pt>
              </c:strCache>
            </c:strRef>
          </c:tx>
          <c:spPr>
            <a:ln w="28575" cap="rnd">
              <a:solidFill>
                <a:srgbClr val="FF9900"/>
              </a:solidFill>
              <a:round/>
            </a:ln>
            <a:effectLst/>
          </c:spPr>
          <c:marker>
            <c:symbol val="circle"/>
            <c:size val="5"/>
            <c:spPr>
              <a:solidFill>
                <a:srgbClr val="FF9900"/>
              </a:solidFill>
              <a:ln w="9525">
                <a:solidFill>
                  <a:srgbClr val="FF9900"/>
                </a:solidFill>
              </a:ln>
              <a:effectLst/>
            </c:spPr>
          </c:marker>
          <c:cat>
            <c:strRef>
              <c:f>pivots!$D$5:$D$17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pivots!$E$5:$E$17</c:f>
              <c:numCache>
                <c:formatCode>_("$"* #,##0_);_("$"* \(#,##0\);_("$"* "-"??_);_(@_)</c:formatCode>
                <c:ptCount val="12"/>
                <c:pt idx="0">
                  <c:v>2146580</c:v>
                </c:pt>
                <c:pt idx="1">
                  <c:v>2062500</c:v>
                </c:pt>
                <c:pt idx="2">
                  <c:v>1697500</c:v>
                </c:pt>
                <c:pt idx="3">
                  <c:v>2707300</c:v>
                </c:pt>
                <c:pt idx="4">
                  <c:v>1144400</c:v>
                </c:pt>
                <c:pt idx="5">
                  <c:v>2983920</c:v>
                </c:pt>
                <c:pt idx="6">
                  <c:v>1809560</c:v>
                </c:pt>
                <c:pt idx="7">
                  <c:v>1965020</c:v>
                </c:pt>
                <c:pt idx="8">
                  <c:v>2816040</c:v>
                </c:pt>
                <c:pt idx="9">
                  <c:v>2673460</c:v>
                </c:pt>
                <c:pt idx="10">
                  <c:v>1601100</c:v>
                </c:pt>
                <c:pt idx="11">
                  <c:v>2450040</c:v>
                </c:pt>
              </c:numCache>
            </c:numRef>
          </c:val>
          <c:smooth val="0"/>
          <c:extLst>
            <c:ext xmlns:c16="http://schemas.microsoft.com/office/drawing/2014/chart" uri="{C3380CC4-5D6E-409C-BE32-E72D297353CC}">
              <c16:uniqueId val="{00000000-D126-4641-8BDB-3F7C2FA48BBF}"/>
            </c:ext>
          </c:extLst>
        </c:ser>
        <c:ser>
          <c:idx val="1"/>
          <c:order val="1"/>
          <c:tx>
            <c:strRef>
              <c:f>pivots!$F$3:$F$4</c:f>
              <c:strCache>
                <c:ptCount val="1"/>
                <c:pt idx="0">
                  <c:v>2019</c:v>
                </c:pt>
              </c:strCache>
            </c:strRef>
          </c:tx>
          <c:spPr>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cat>
            <c:strRef>
              <c:f>pivots!$D$5:$D$17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pivots!$F$5:$F$17</c:f>
              <c:numCache>
                <c:formatCode>_("$"* #,##0_);_("$"* \(#,##0\);_("$"* "-"??_);_(@_)</c:formatCode>
                <c:ptCount val="12"/>
                <c:pt idx="0">
                  <c:v>2126480</c:v>
                </c:pt>
                <c:pt idx="1">
                  <c:v>3680240</c:v>
                </c:pt>
                <c:pt idx="2">
                  <c:v>1261100</c:v>
                </c:pt>
                <c:pt idx="3">
                  <c:v>2030520</c:v>
                </c:pt>
                <c:pt idx="4">
                  <c:v>3137420</c:v>
                </c:pt>
                <c:pt idx="5">
                  <c:v>2341720</c:v>
                </c:pt>
                <c:pt idx="6">
                  <c:v>2747280</c:v>
                </c:pt>
                <c:pt idx="7">
                  <c:v>2599100</c:v>
                </c:pt>
                <c:pt idx="8">
                  <c:v>3782160</c:v>
                </c:pt>
                <c:pt idx="9">
                  <c:v>1971240</c:v>
                </c:pt>
                <c:pt idx="10">
                  <c:v>1026880</c:v>
                </c:pt>
                <c:pt idx="11">
                  <c:v>2258460</c:v>
                </c:pt>
              </c:numCache>
            </c:numRef>
          </c:val>
          <c:smooth val="0"/>
          <c:extLst>
            <c:ext xmlns:c16="http://schemas.microsoft.com/office/drawing/2014/chart" uri="{C3380CC4-5D6E-409C-BE32-E72D297353CC}">
              <c16:uniqueId val="{00000014-D126-4641-8BDB-3F7C2FA48BBF}"/>
            </c:ext>
          </c:extLst>
        </c:ser>
        <c:ser>
          <c:idx val="2"/>
          <c:order val="2"/>
          <c:tx>
            <c:strRef>
              <c:f>pivots!$G$3:$G$4</c:f>
              <c:strCache>
                <c:ptCount val="1"/>
                <c:pt idx="0">
                  <c:v>2020</c:v>
                </c:pt>
              </c:strCache>
            </c:strRef>
          </c:tx>
          <c:spPr>
            <a:ln w="28575"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cat>
            <c:strRef>
              <c:f>pivots!$D$5:$D$17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pivots!$G$5:$G$17</c:f>
              <c:numCache>
                <c:formatCode>_("$"* #,##0_);_("$"* \(#,##0\);_("$"* "-"??_);_(@_)</c:formatCode>
                <c:ptCount val="12"/>
                <c:pt idx="0">
                  <c:v>2091880</c:v>
                </c:pt>
                <c:pt idx="1">
                  <c:v>1313340</c:v>
                </c:pt>
                <c:pt idx="2">
                  <c:v>2550760</c:v>
                </c:pt>
                <c:pt idx="3">
                  <c:v>2407920</c:v>
                </c:pt>
                <c:pt idx="4">
                  <c:v>1212420</c:v>
                </c:pt>
                <c:pt idx="5">
                  <c:v>2529160</c:v>
                </c:pt>
                <c:pt idx="6">
                  <c:v>976120</c:v>
                </c:pt>
                <c:pt idx="7">
                  <c:v>1502360</c:v>
                </c:pt>
                <c:pt idx="8">
                  <c:v>2955300</c:v>
                </c:pt>
                <c:pt idx="9">
                  <c:v>815080</c:v>
                </c:pt>
                <c:pt idx="10">
                  <c:v>2123480</c:v>
                </c:pt>
                <c:pt idx="11">
                  <c:v>1383240</c:v>
                </c:pt>
              </c:numCache>
            </c:numRef>
          </c:val>
          <c:smooth val="0"/>
          <c:extLst>
            <c:ext xmlns:c16="http://schemas.microsoft.com/office/drawing/2014/chart" uri="{C3380CC4-5D6E-409C-BE32-E72D297353CC}">
              <c16:uniqueId val="{00000015-D126-4641-8BDB-3F7C2FA48BBF}"/>
            </c:ext>
          </c:extLst>
        </c:ser>
        <c:ser>
          <c:idx val="3"/>
          <c:order val="3"/>
          <c:tx>
            <c:strRef>
              <c:f>pivots!$H$3:$H$4</c:f>
              <c:strCache>
                <c:ptCount val="1"/>
                <c:pt idx="0">
                  <c:v>2021</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pivots!$D$5:$D$17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pivots!$H$5:$H$17</c:f>
              <c:numCache>
                <c:formatCode>_("$"* #,##0_);_("$"* \(#,##0\);_("$"* "-"??_);_(@_)</c:formatCode>
                <c:ptCount val="12"/>
                <c:pt idx="0">
                  <c:v>4718780</c:v>
                </c:pt>
                <c:pt idx="1">
                  <c:v>5642180</c:v>
                </c:pt>
                <c:pt idx="2">
                  <c:v>3667220</c:v>
                </c:pt>
                <c:pt idx="3">
                  <c:v>3385500</c:v>
                </c:pt>
                <c:pt idx="4">
                  <c:v>4503940</c:v>
                </c:pt>
                <c:pt idx="5">
                  <c:v>3030980</c:v>
                </c:pt>
                <c:pt idx="6">
                  <c:v>3870140</c:v>
                </c:pt>
                <c:pt idx="7">
                  <c:v>5652660</c:v>
                </c:pt>
                <c:pt idx="8">
                  <c:v>4998700</c:v>
                </c:pt>
                <c:pt idx="9">
                  <c:v>3833940</c:v>
                </c:pt>
                <c:pt idx="10">
                  <c:v>3719000</c:v>
                </c:pt>
                <c:pt idx="11">
                  <c:v>3300680</c:v>
                </c:pt>
              </c:numCache>
            </c:numRef>
          </c:val>
          <c:smooth val="0"/>
          <c:extLst>
            <c:ext xmlns:c16="http://schemas.microsoft.com/office/drawing/2014/chart" uri="{C3380CC4-5D6E-409C-BE32-E72D297353CC}">
              <c16:uniqueId val="{00000016-D126-4641-8BDB-3F7C2FA48BBF}"/>
            </c:ext>
          </c:extLst>
        </c:ser>
        <c:dLbls>
          <c:showLegendKey val="0"/>
          <c:showVal val="0"/>
          <c:showCatName val="0"/>
          <c:showSerName val="0"/>
          <c:showPercent val="0"/>
          <c:showBubbleSize val="0"/>
        </c:dLbls>
        <c:marker val="1"/>
        <c:smooth val="0"/>
        <c:axId val="1046309823"/>
        <c:axId val="1046315103"/>
      </c:lineChart>
      <c:catAx>
        <c:axId val="1046309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315103"/>
        <c:crosses val="autoZero"/>
        <c:auto val="1"/>
        <c:lblAlgn val="ctr"/>
        <c:lblOffset val="100"/>
        <c:noMultiLvlLbl val="0"/>
      </c:catAx>
      <c:valAx>
        <c:axId val="10463151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3098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[Sunshine phone sales.xlsx]pivots!PivotTable4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57150">
            <a:solidFill>
              <a:schemeClr val="accent2"/>
            </a:solidFill>
          </a:ln>
          <a:effectLst/>
        </c:spPr>
        <c:marker>
          <c:symbol val="none"/>
        </c:marker>
        <c:dLbl>
          <c:idx val="0"/>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pivots!$E$20</c:f>
              <c:strCache>
                <c:ptCount val="1"/>
                <c:pt idx="0">
                  <c:v>Total</c:v>
                </c:pt>
              </c:strCache>
            </c:strRef>
          </c:tx>
          <c:spPr>
            <a:solidFill>
              <a:schemeClr val="accent2"/>
            </a:solidFill>
            <a:ln w="57150">
              <a:solidFill>
                <a:schemeClr val="accent2"/>
              </a:solidFill>
            </a:ln>
            <a:effectLst/>
          </c:spPr>
          <c:invertIfNegative val="0"/>
          <c:dLbls>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pivots!$D$21:$D$27</c:f>
              <c:strCache>
                <c:ptCount val="6"/>
                <c:pt idx="0">
                  <c:v>Apple</c:v>
                </c:pt>
                <c:pt idx="1">
                  <c:v>LG</c:v>
                </c:pt>
                <c:pt idx="2">
                  <c:v>Samsung</c:v>
                </c:pt>
                <c:pt idx="3">
                  <c:v>Motorola</c:v>
                </c:pt>
                <c:pt idx="4">
                  <c:v>Nokia</c:v>
                </c:pt>
                <c:pt idx="5">
                  <c:v>Huawei</c:v>
                </c:pt>
              </c:strCache>
            </c:strRef>
          </c:cat>
          <c:val>
            <c:numRef>
              <c:f>pivots!$E$21:$E$27</c:f>
              <c:numCache>
                <c:formatCode>_("$"* #,##0_);_("$"* \(#,##0\);_("$"* "-"??_);_(@_)</c:formatCode>
                <c:ptCount val="6"/>
                <c:pt idx="0">
                  <c:v>32136000</c:v>
                </c:pt>
                <c:pt idx="1">
                  <c:v>31825600</c:v>
                </c:pt>
                <c:pt idx="2">
                  <c:v>25067400</c:v>
                </c:pt>
                <c:pt idx="3">
                  <c:v>17385000</c:v>
                </c:pt>
                <c:pt idx="4">
                  <c:v>13586300</c:v>
                </c:pt>
                <c:pt idx="5">
                  <c:v>7204500</c:v>
                </c:pt>
              </c:numCache>
            </c:numRef>
          </c:val>
          <c:extLst>
            <c:ext xmlns:c16="http://schemas.microsoft.com/office/drawing/2014/chart" uri="{C3380CC4-5D6E-409C-BE32-E72D297353CC}">
              <c16:uniqueId val="{00000000-FD69-416C-8BD7-B7B971050112}"/>
            </c:ext>
          </c:extLst>
        </c:ser>
        <c:dLbls>
          <c:dLblPos val="outEnd"/>
          <c:showLegendKey val="0"/>
          <c:showVal val="1"/>
          <c:showCatName val="0"/>
          <c:showSerName val="0"/>
          <c:showPercent val="0"/>
          <c:showBubbleSize val="0"/>
        </c:dLbls>
        <c:gapWidth val="219"/>
        <c:overlap val="-27"/>
        <c:axId val="1046334783"/>
        <c:axId val="1046335263"/>
      </c:barChart>
      <c:catAx>
        <c:axId val="1046334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335263"/>
        <c:crosses val="autoZero"/>
        <c:auto val="1"/>
        <c:lblAlgn val="ctr"/>
        <c:lblOffset val="100"/>
        <c:noMultiLvlLbl val="0"/>
      </c:catAx>
      <c:valAx>
        <c:axId val="10463352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334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[Sunshine phone sales.xlsx]pivots!PivotTable5</c:name>
    <c:fmtId val="0"/>
  </c:pivotSource>
  <c:chart>
    <c:autoTitleDeleted val="1"/>
    <c:pivotFmts>
      <c:pivotFmt>
        <c:idx val="0"/>
        <c:spPr>
          <a:solidFill>
            <a:schemeClr val="accent2"/>
          </a:solidFill>
          <a:ln w="57150">
            <a:solidFill>
              <a:schemeClr val="accent2"/>
            </a:solidFill>
          </a:ln>
          <a:effectLst/>
        </c:spPr>
        <c:marker>
          <c:symbol val="none"/>
        </c:marker>
        <c:dLbl>
          <c:idx val="0"/>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pivots!$H$20</c:f>
              <c:strCache>
                <c:ptCount val="1"/>
                <c:pt idx="0">
                  <c:v>Total</c:v>
                </c:pt>
              </c:strCache>
            </c:strRef>
          </c:tx>
          <c:spPr>
            <a:solidFill>
              <a:schemeClr val="accent2"/>
            </a:solidFill>
            <a:ln w="57150">
              <a:solidFill>
                <a:schemeClr val="accent2"/>
              </a:solidFill>
            </a:ln>
            <a:effectLst/>
          </c:spPr>
          <c:invertIfNegative val="0"/>
          <c:dLbls>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pivots!$G$21:$G$27</c:f>
              <c:strCache>
                <c:ptCount val="6"/>
                <c:pt idx="0">
                  <c:v>Tottus</c:v>
                </c:pt>
                <c:pt idx="1">
                  <c:v>Oeschle</c:v>
                </c:pt>
                <c:pt idx="2">
                  <c:v>Plaza Vea</c:v>
                </c:pt>
                <c:pt idx="3">
                  <c:v>Metro</c:v>
                </c:pt>
                <c:pt idx="4">
                  <c:v>Ripley</c:v>
                </c:pt>
                <c:pt idx="5">
                  <c:v>Saga Falabella</c:v>
                </c:pt>
              </c:strCache>
            </c:strRef>
          </c:cat>
          <c:val>
            <c:numRef>
              <c:f>pivots!$H$21:$H$27</c:f>
              <c:numCache>
                <c:formatCode>_("$"* #,##0_);_("$"* \(#,##0\);_("$"* "-"??_);_(@_)</c:formatCode>
                <c:ptCount val="6"/>
                <c:pt idx="0">
                  <c:v>36605000</c:v>
                </c:pt>
                <c:pt idx="1">
                  <c:v>31348880</c:v>
                </c:pt>
                <c:pt idx="2">
                  <c:v>21818980</c:v>
                </c:pt>
                <c:pt idx="3">
                  <c:v>19311640</c:v>
                </c:pt>
                <c:pt idx="4">
                  <c:v>12537160</c:v>
                </c:pt>
                <c:pt idx="5">
                  <c:v>5583140</c:v>
                </c:pt>
              </c:numCache>
            </c:numRef>
          </c:val>
          <c:extLst>
            <c:ext xmlns:c16="http://schemas.microsoft.com/office/drawing/2014/chart" uri="{C3380CC4-5D6E-409C-BE32-E72D297353CC}">
              <c16:uniqueId val="{00000000-746A-473A-B4ED-F0D3DA9C56DE}"/>
            </c:ext>
          </c:extLst>
        </c:ser>
        <c:dLbls>
          <c:showLegendKey val="0"/>
          <c:showVal val="0"/>
          <c:showCatName val="0"/>
          <c:showSerName val="0"/>
          <c:showPercent val="0"/>
          <c:showBubbleSize val="0"/>
        </c:dLbls>
        <c:gapWidth val="219"/>
        <c:overlap val="-27"/>
        <c:axId val="1046355903"/>
        <c:axId val="1046343423"/>
      </c:barChart>
      <c:catAx>
        <c:axId val="104635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343423"/>
        <c:crosses val="autoZero"/>
        <c:auto val="1"/>
        <c:lblAlgn val="ctr"/>
        <c:lblOffset val="100"/>
        <c:noMultiLvlLbl val="0"/>
      </c:catAx>
      <c:valAx>
        <c:axId val="10463434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355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[Sunshine phone sales.xlsx]pivots!PivotTable6</c:name>
    <c:fmtId val="0"/>
  </c:pivotSource>
  <c:chart>
    <c:autoTitleDeleted val="1"/>
    <c:pivotFmts>
      <c:pivotFmt>
        <c:idx val="0"/>
        <c:spPr>
          <a:solidFill>
            <a:schemeClr val="accent2"/>
          </a:solidFill>
          <a:ln w="57150">
            <a:solidFill>
              <a:schemeClr val="accent2"/>
            </a:solidFill>
          </a:ln>
          <a:effectLst/>
        </c:spPr>
        <c:marker>
          <c:symbol val="none"/>
        </c:marker>
        <c:dLbl>
          <c:idx val="0"/>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pivots!$H$31</c:f>
              <c:strCache>
                <c:ptCount val="1"/>
                <c:pt idx="0">
                  <c:v>Total</c:v>
                </c:pt>
              </c:strCache>
            </c:strRef>
          </c:tx>
          <c:spPr>
            <a:solidFill>
              <a:schemeClr val="accent2"/>
            </a:solidFill>
            <a:ln w="57150">
              <a:solidFill>
                <a:schemeClr val="accent2"/>
              </a:solidFill>
            </a:ln>
            <a:effectLst/>
          </c:spPr>
          <c:invertIfNegative val="0"/>
          <c:dLbls>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pivots!$G$32:$G$37</c:f>
              <c:strCache>
                <c:ptCount val="5"/>
                <c:pt idx="0">
                  <c:v>Tuenti</c:v>
                </c:pt>
                <c:pt idx="1">
                  <c:v>Entel</c:v>
                </c:pt>
                <c:pt idx="2">
                  <c:v>Bitel</c:v>
                </c:pt>
                <c:pt idx="3">
                  <c:v>Claro</c:v>
                </c:pt>
                <c:pt idx="4">
                  <c:v>Movistar</c:v>
                </c:pt>
              </c:strCache>
            </c:strRef>
          </c:cat>
          <c:val>
            <c:numRef>
              <c:f>pivots!$H$32:$H$37</c:f>
              <c:numCache>
                <c:formatCode>_("$"* #,##0_);_("$"* \(#,##0\);_("$"* "-"??_);_(@_)</c:formatCode>
                <c:ptCount val="5"/>
                <c:pt idx="0">
                  <c:v>41982140</c:v>
                </c:pt>
                <c:pt idx="1">
                  <c:v>32380340</c:v>
                </c:pt>
                <c:pt idx="2">
                  <c:v>24888580</c:v>
                </c:pt>
                <c:pt idx="3">
                  <c:v>19165480</c:v>
                </c:pt>
                <c:pt idx="4">
                  <c:v>8788260</c:v>
                </c:pt>
              </c:numCache>
            </c:numRef>
          </c:val>
          <c:extLst>
            <c:ext xmlns:c16="http://schemas.microsoft.com/office/drawing/2014/chart" uri="{C3380CC4-5D6E-409C-BE32-E72D297353CC}">
              <c16:uniqueId val="{00000000-7AD3-4788-8701-131FC19B11AC}"/>
            </c:ext>
          </c:extLst>
        </c:ser>
        <c:dLbls>
          <c:dLblPos val="outEnd"/>
          <c:showLegendKey val="0"/>
          <c:showVal val="1"/>
          <c:showCatName val="0"/>
          <c:showSerName val="0"/>
          <c:showPercent val="0"/>
          <c:showBubbleSize val="0"/>
        </c:dLbls>
        <c:gapWidth val="219"/>
        <c:overlap val="-27"/>
        <c:axId val="1749896319"/>
        <c:axId val="1749867999"/>
      </c:barChart>
      <c:catAx>
        <c:axId val="174989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867999"/>
        <c:crosses val="autoZero"/>
        <c:auto val="1"/>
        <c:lblAlgn val="ctr"/>
        <c:lblOffset val="100"/>
        <c:noMultiLvlLbl val="0"/>
      </c:catAx>
      <c:valAx>
        <c:axId val="17498679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896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[Sunshine phone sales.xlsx]pivots!PivotTable5</c:name>
    <c:fmtId val="4"/>
  </c:pivotSource>
  <c:chart>
    <c:autoTitleDeleted val="1"/>
    <c:pivotFmts>
      <c:pivotFmt>
        <c:idx val="0"/>
        <c:spPr>
          <a:solidFill>
            <a:schemeClr val="accent2"/>
          </a:solidFill>
          <a:ln w="57150">
            <a:solidFill>
              <a:schemeClr val="accent2"/>
            </a:solidFill>
          </a:ln>
          <a:effectLst/>
        </c:spPr>
        <c:marker>
          <c:symbol val="none"/>
        </c:marker>
        <c:dLbl>
          <c:idx val="0"/>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57150">
            <a:solidFill>
              <a:schemeClr val="accent2"/>
            </a:solidFill>
          </a:ln>
          <a:effectLst/>
        </c:spPr>
        <c:marker>
          <c:symbol val="none"/>
        </c:marker>
        <c:dLbl>
          <c:idx val="0"/>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57150">
            <a:solidFill>
              <a:schemeClr val="accent2"/>
            </a:solidFill>
          </a:ln>
          <a:effectLst/>
        </c:spPr>
        <c:marker>
          <c:symbol val="none"/>
        </c:marker>
        <c:dLbl>
          <c:idx val="0"/>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pivots!$H$20</c:f>
              <c:strCache>
                <c:ptCount val="1"/>
                <c:pt idx="0">
                  <c:v>Total</c:v>
                </c:pt>
              </c:strCache>
            </c:strRef>
          </c:tx>
          <c:spPr>
            <a:solidFill>
              <a:schemeClr val="accent2"/>
            </a:solidFill>
            <a:ln w="57150">
              <a:solidFill>
                <a:schemeClr val="accent2"/>
              </a:solidFill>
            </a:ln>
            <a:effectLst/>
          </c:spPr>
          <c:invertIfNegative val="0"/>
          <c:dLbls>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pivots!$G$21:$G$27</c:f>
              <c:strCache>
                <c:ptCount val="6"/>
                <c:pt idx="0">
                  <c:v>Tottus</c:v>
                </c:pt>
                <c:pt idx="1">
                  <c:v>Oeschle</c:v>
                </c:pt>
                <c:pt idx="2">
                  <c:v>Plaza Vea</c:v>
                </c:pt>
                <c:pt idx="3">
                  <c:v>Metro</c:v>
                </c:pt>
                <c:pt idx="4">
                  <c:v>Ripley</c:v>
                </c:pt>
                <c:pt idx="5">
                  <c:v>Saga Falabella</c:v>
                </c:pt>
              </c:strCache>
            </c:strRef>
          </c:cat>
          <c:val>
            <c:numRef>
              <c:f>pivots!$H$21:$H$27</c:f>
              <c:numCache>
                <c:formatCode>_("$"* #,##0_);_("$"* \(#,##0\);_("$"* "-"??_);_(@_)</c:formatCode>
                <c:ptCount val="6"/>
                <c:pt idx="0">
                  <c:v>36605000</c:v>
                </c:pt>
                <c:pt idx="1">
                  <c:v>31348880</c:v>
                </c:pt>
                <c:pt idx="2">
                  <c:v>21818980</c:v>
                </c:pt>
                <c:pt idx="3">
                  <c:v>19311640</c:v>
                </c:pt>
                <c:pt idx="4">
                  <c:v>12537160</c:v>
                </c:pt>
                <c:pt idx="5">
                  <c:v>5583140</c:v>
                </c:pt>
              </c:numCache>
            </c:numRef>
          </c:val>
          <c:extLst>
            <c:ext xmlns:c16="http://schemas.microsoft.com/office/drawing/2014/chart" uri="{C3380CC4-5D6E-409C-BE32-E72D297353CC}">
              <c16:uniqueId val="{00000000-D74D-4A61-8E58-572DCFA28EEE}"/>
            </c:ext>
          </c:extLst>
        </c:ser>
        <c:dLbls>
          <c:showLegendKey val="0"/>
          <c:showVal val="0"/>
          <c:showCatName val="0"/>
          <c:showSerName val="0"/>
          <c:showPercent val="0"/>
          <c:showBubbleSize val="0"/>
        </c:dLbls>
        <c:gapWidth val="219"/>
        <c:overlap val="-27"/>
        <c:axId val="1046355903"/>
        <c:axId val="1046343423"/>
      </c:barChart>
      <c:catAx>
        <c:axId val="104635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343423"/>
        <c:crosses val="autoZero"/>
        <c:auto val="1"/>
        <c:lblAlgn val="ctr"/>
        <c:lblOffset val="100"/>
        <c:noMultiLvlLbl val="0"/>
      </c:catAx>
      <c:valAx>
        <c:axId val="10463434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355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[Sunshine phone sales.xlsx]pivots!PivotTable4</c:name>
    <c:fmtId val="10"/>
  </c:pivotSource>
  <c:chart>
    <c:autoTitleDeleted val="1"/>
    <c:pivotFmts>
      <c:pivotFmt>
        <c:idx val="0"/>
        <c:spPr>
          <a:solidFill>
            <a:schemeClr val="accent2"/>
          </a:solidFill>
          <a:ln w="57150">
            <a:solidFill>
              <a:schemeClr val="accent2"/>
            </a:solidFill>
          </a:ln>
          <a:effectLst/>
        </c:spPr>
        <c:marker>
          <c:symbol val="none"/>
        </c:marker>
        <c:dLbl>
          <c:idx val="0"/>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57150">
            <a:solidFill>
              <a:schemeClr val="accent2"/>
            </a:solidFill>
          </a:ln>
          <a:effectLst/>
        </c:spPr>
        <c:marker>
          <c:symbol val="none"/>
        </c:marker>
        <c:dLbl>
          <c:idx val="0"/>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57150">
            <a:solidFill>
              <a:schemeClr val="accent2"/>
            </a:solidFill>
          </a:ln>
          <a:effectLst/>
        </c:spPr>
        <c:marker>
          <c:symbol val="none"/>
        </c:marker>
        <c:dLbl>
          <c:idx val="0"/>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pivots!$E$20</c:f>
              <c:strCache>
                <c:ptCount val="1"/>
                <c:pt idx="0">
                  <c:v>Total</c:v>
                </c:pt>
              </c:strCache>
            </c:strRef>
          </c:tx>
          <c:spPr>
            <a:solidFill>
              <a:schemeClr val="accent2"/>
            </a:solidFill>
            <a:ln w="57150">
              <a:solidFill>
                <a:schemeClr val="accent2"/>
              </a:solidFill>
            </a:ln>
            <a:effectLst/>
          </c:spPr>
          <c:invertIfNegative val="0"/>
          <c:dLbls>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pivots!$D$21:$D$27</c:f>
              <c:strCache>
                <c:ptCount val="6"/>
                <c:pt idx="0">
                  <c:v>Apple</c:v>
                </c:pt>
                <c:pt idx="1">
                  <c:v>LG</c:v>
                </c:pt>
                <c:pt idx="2">
                  <c:v>Samsung</c:v>
                </c:pt>
                <c:pt idx="3">
                  <c:v>Motorola</c:v>
                </c:pt>
                <c:pt idx="4">
                  <c:v>Nokia</c:v>
                </c:pt>
                <c:pt idx="5">
                  <c:v>Huawei</c:v>
                </c:pt>
              </c:strCache>
            </c:strRef>
          </c:cat>
          <c:val>
            <c:numRef>
              <c:f>pivots!$E$21:$E$27</c:f>
              <c:numCache>
                <c:formatCode>_("$"* #,##0_);_("$"* \(#,##0\);_("$"* "-"??_);_(@_)</c:formatCode>
                <c:ptCount val="6"/>
                <c:pt idx="0">
                  <c:v>32136000</c:v>
                </c:pt>
                <c:pt idx="1">
                  <c:v>31825600</c:v>
                </c:pt>
                <c:pt idx="2">
                  <c:v>25067400</c:v>
                </c:pt>
                <c:pt idx="3">
                  <c:v>17385000</c:v>
                </c:pt>
                <c:pt idx="4">
                  <c:v>13586300</c:v>
                </c:pt>
                <c:pt idx="5">
                  <c:v>7204500</c:v>
                </c:pt>
              </c:numCache>
            </c:numRef>
          </c:val>
          <c:extLst>
            <c:ext xmlns:c16="http://schemas.microsoft.com/office/drawing/2014/chart" uri="{C3380CC4-5D6E-409C-BE32-E72D297353CC}">
              <c16:uniqueId val="{00000000-3ED7-4775-A3D3-7A3E911B9322}"/>
            </c:ext>
          </c:extLst>
        </c:ser>
        <c:dLbls>
          <c:dLblPos val="outEnd"/>
          <c:showLegendKey val="0"/>
          <c:showVal val="1"/>
          <c:showCatName val="0"/>
          <c:showSerName val="0"/>
          <c:showPercent val="0"/>
          <c:showBubbleSize val="0"/>
        </c:dLbls>
        <c:gapWidth val="219"/>
        <c:overlap val="-27"/>
        <c:axId val="1046334783"/>
        <c:axId val="1046335263"/>
      </c:barChart>
      <c:catAx>
        <c:axId val="1046334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335263"/>
        <c:crosses val="autoZero"/>
        <c:auto val="1"/>
        <c:lblAlgn val="ctr"/>
        <c:lblOffset val="100"/>
        <c:noMultiLvlLbl val="0"/>
      </c:catAx>
      <c:valAx>
        <c:axId val="1046335263"/>
        <c:scaling>
          <c:orientation val="minMax"/>
          <c:max val="40000000"/>
          <c:min val="0"/>
        </c:scaling>
        <c:delete val="0"/>
        <c:axPos val="l"/>
        <c:majorGridlines>
          <c:spPr>
            <a:ln w="9525" cap="flat" cmpd="sng" algn="ctr">
              <a:solidFill>
                <a:schemeClr val="tx1">
                  <a:lumMod val="15000"/>
                  <a:lumOff val="85000"/>
                </a:schemeClr>
              </a:solidFill>
              <a:round/>
            </a:ln>
            <a:effectLst/>
          </c:spPr>
        </c:majorGridlines>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334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[Sunshine phone sales.xlsx]pivots!PivotTable6</c:name>
    <c:fmtId val="4"/>
  </c:pivotSource>
  <c:chart>
    <c:autoTitleDeleted val="1"/>
    <c:pivotFmts>
      <c:pivotFmt>
        <c:idx val="0"/>
        <c:spPr>
          <a:solidFill>
            <a:schemeClr val="accent2"/>
          </a:solidFill>
          <a:ln w="57150">
            <a:solidFill>
              <a:schemeClr val="accent2"/>
            </a:solidFill>
          </a:ln>
          <a:effectLst/>
        </c:spPr>
        <c:marker>
          <c:symbol val="none"/>
        </c:marker>
        <c:dLbl>
          <c:idx val="0"/>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57150">
            <a:solidFill>
              <a:schemeClr val="accent2"/>
            </a:solidFill>
          </a:ln>
          <a:effectLst/>
        </c:spPr>
        <c:marker>
          <c:symbol val="none"/>
        </c:marker>
        <c:dLbl>
          <c:idx val="0"/>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57150">
            <a:solidFill>
              <a:schemeClr val="accent2"/>
            </a:solidFill>
          </a:ln>
          <a:effectLst/>
        </c:spPr>
        <c:marker>
          <c:symbol val="none"/>
        </c:marker>
        <c:dLbl>
          <c:idx val="0"/>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pivots!$H$31</c:f>
              <c:strCache>
                <c:ptCount val="1"/>
                <c:pt idx="0">
                  <c:v>Total</c:v>
                </c:pt>
              </c:strCache>
            </c:strRef>
          </c:tx>
          <c:spPr>
            <a:solidFill>
              <a:schemeClr val="accent2"/>
            </a:solidFill>
            <a:ln w="57150">
              <a:solidFill>
                <a:schemeClr val="accent2"/>
              </a:solidFill>
            </a:ln>
            <a:effectLst/>
          </c:spPr>
          <c:invertIfNegative val="0"/>
          <c:dLbls>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pivots!$G$32:$G$37</c:f>
              <c:strCache>
                <c:ptCount val="5"/>
                <c:pt idx="0">
                  <c:v>Tuenti</c:v>
                </c:pt>
                <c:pt idx="1">
                  <c:v>Entel</c:v>
                </c:pt>
                <c:pt idx="2">
                  <c:v>Bitel</c:v>
                </c:pt>
                <c:pt idx="3">
                  <c:v>Claro</c:v>
                </c:pt>
                <c:pt idx="4">
                  <c:v>Movistar</c:v>
                </c:pt>
              </c:strCache>
            </c:strRef>
          </c:cat>
          <c:val>
            <c:numRef>
              <c:f>pivots!$H$32:$H$37</c:f>
              <c:numCache>
                <c:formatCode>_("$"* #,##0_);_("$"* \(#,##0\);_("$"* "-"??_);_(@_)</c:formatCode>
                <c:ptCount val="5"/>
                <c:pt idx="0">
                  <c:v>41982140</c:v>
                </c:pt>
                <c:pt idx="1">
                  <c:v>32380340</c:v>
                </c:pt>
                <c:pt idx="2">
                  <c:v>24888580</c:v>
                </c:pt>
                <c:pt idx="3">
                  <c:v>19165480</c:v>
                </c:pt>
                <c:pt idx="4">
                  <c:v>8788260</c:v>
                </c:pt>
              </c:numCache>
            </c:numRef>
          </c:val>
          <c:extLst>
            <c:ext xmlns:c16="http://schemas.microsoft.com/office/drawing/2014/chart" uri="{C3380CC4-5D6E-409C-BE32-E72D297353CC}">
              <c16:uniqueId val="{00000000-E455-422C-9E6B-B32023295231}"/>
            </c:ext>
          </c:extLst>
        </c:ser>
        <c:dLbls>
          <c:dLblPos val="outEnd"/>
          <c:showLegendKey val="0"/>
          <c:showVal val="1"/>
          <c:showCatName val="0"/>
          <c:showSerName val="0"/>
          <c:showPercent val="0"/>
          <c:showBubbleSize val="0"/>
        </c:dLbls>
        <c:gapWidth val="219"/>
        <c:overlap val="-27"/>
        <c:axId val="1749896319"/>
        <c:axId val="1749867999"/>
      </c:barChart>
      <c:catAx>
        <c:axId val="174989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867999"/>
        <c:crosses val="autoZero"/>
        <c:auto val="1"/>
        <c:lblAlgn val="ctr"/>
        <c:lblOffset val="100"/>
        <c:noMultiLvlLbl val="0"/>
      </c:catAx>
      <c:valAx>
        <c:axId val="1749867999"/>
        <c:scaling>
          <c:orientation val="minMax"/>
          <c:max val="50000000"/>
          <c:min val="0"/>
        </c:scaling>
        <c:delete val="0"/>
        <c:axPos val="l"/>
        <c:majorGridlines>
          <c:spPr>
            <a:ln w="9525" cap="flat" cmpd="sng" algn="ctr">
              <a:solidFill>
                <a:schemeClr val="tx1">
                  <a:lumMod val="15000"/>
                  <a:lumOff val="85000"/>
                </a:schemeClr>
              </a:solidFill>
              <a:round/>
            </a:ln>
            <a:effectLst/>
          </c:spPr>
        </c:majorGridlines>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896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[Sunshine phone sales.xlsx]pivots!PivotTable3</c:name>
    <c:fmtId val="5"/>
  </c:pivotSource>
  <c:chart>
    <c:autoTitleDeleted val="0"/>
    <c:pivotFmts>
      <c:pivotFmt>
        <c:idx val="0"/>
        <c:spPr>
          <a:solidFill>
            <a:schemeClr val="accent1"/>
          </a:solidFill>
          <a:ln w="28575" cap="rnd">
            <a:solidFill>
              <a:srgbClr val="FF9900"/>
            </a:solidFill>
            <a:round/>
          </a:ln>
          <a:effectLst/>
        </c:spPr>
        <c:marker>
          <c:symbol val="circle"/>
          <c:size val="5"/>
          <c:spPr>
            <a:solidFill>
              <a:srgbClr val="FF9900"/>
            </a:solidFill>
            <a:ln w="9525">
              <a:solidFill>
                <a:srgbClr val="FF99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9900"/>
            </a:solidFill>
            <a:round/>
          </a:ln>
          <a:effectLst/>
        </c:spPr>
        <c:marker>
          <c:symbol val="circle"/>
          <c:size val="5"/>
          <c:spPr>
            <a:solidFill>
              <a:srgbClr val="FF9900"/>
            </a:solidFill>
            <a:ln w="9525">
              <a:solidFill>
                <a:srgbClr val="FF99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FF9900"/>
            </a:solidFill>
            <a:round/>
          </a:ln>
          <a:effectLst/>
        </c:spPr>
        <c:marker>
          <c:symbol val="circle"/>
          <c:size val="5"/>
          <c:spPr>
            <a:solidFill>
              <a:srgbClr val="FF9900"/>
            </a:solidFill>
            <a:ln w="9525">
              <a:solidFill>
                <a:srgbClr val="FF99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pivots!$E$3:$E$4</c:f>
              <c:strCache>
                <c:ptCount val="1"/>
                <c:pt idx="0">
                  <c:v>2018</c:v>
                </c:pt>
              </c:strCache>
            </c:strRef>
          </c:tx>
          <c:spPr>
            <a:ln w="28575" cap="rnd">
              <a:solidFill>
                <a:srgbClr val="FF9900"/>
              </a:solidFill>
              <a:round/>
            </a:ln>
            <a:effectLst/>
          </c:spPr>
          <c:marker>
            <c:symbol val="circle"/>
            <c:size val="5"/>
            <c:spPr>
              <a:solidFill>
                <a:srgbClr val="FF9900"/>
              </a:solidFill>
              <a:ln w="9525">
                <a:solidFill>
                  <a:srgbClr val="FF9900"/>
                </a:solidFill>
              </a:ln>
              <a:effectLst/>
            </c:spPr>
          </c:marker>
          <c:cat>
            <c:strRef>
              <c:f>pivots!$D$5:$D$17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pivots!$E$5:$E$17</c:f>
              <c:numCache>
                <c:formatCode>_("$"* #,##0_);_("$"* \(#,##0\);_("$"* "-"??_);_(@_)</c:formatCode>
                <c:ptCount val="12"/>
                <c:pt idx="0">
                  <c:v>2146580</c:v>
                </c:pt>
                <c:pt idx="1">
                  <c:v>2062500</c:v>
                </c:pt>
                <c:pt idx="2">
                  <c:v>1697500</c:v>
                </c:pt>
                <c:pt idx="3">
                  <c:v>2707300</c:v>
                </c:pt>
                <c:pt idx="4">
                  <c:v>1144400</c:v>
                </c:pt>
                <c:pt idx="5">
                  <c:v>2983920</c:v>
                </c:pt>
                <c:pt idx="6">
                  <c:v>1809560</c:v>
                </c:pt>
                <c:pt idx="7">
                  <c:v>1965020</c:v>
                </c:pt>
                <c:pt idx="8">
                  <c:v>2816040</c:v>
                </c:pt>
                <c:pt idx="9">
                  <c:v>2673460</c:v>
                </c:pt>
                <c:pt idx="10">
                  <c:v>1601100</c:v>
                </c:pt>
                <c:pt idx="11">
                  <c:v>2450040</c:v>
                </c:pt>
              </c:numCache>
            </c:numRef>
          </c:val>
          <c:smooth val="0"/>
          <c:extLst>
            <c:ext xmlns:c16="http://schemas.microsoft.com/office/drawing/2014/chart" uri="{C3380CC4-5D6E-409C-BE32-E72D297353CC}">
              <c16:uniqueId val="{00000000-E31E-4623-A968-4DBEEEF1878D}"/>
            </c:ext>
          </c:extLst>
        </c:ser>
        <c:ser>
          <c:idx val="1"/>
          <c:order val="1"/>
          <c:tx>
            <c:strRef>
              <c:f>pivots!$F$3:$F$4</c:f>
              <c:strCache>
                <c:ptCount val="1"/>
                <c:pt idx="0">
                  <c:v>2019</c:v>
                </c:pt>
              </c:strCache>
            </c:strRef>
          </c:tx>
          <c:spPr>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cat>
            <c:strRef>
              <c:f>pivots!$D$5:$D$17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pivots!$F$5:$F$17</c:f>
              <c:numCache>
                <c:formatCode>_("$"* #,##0_);_("$"* \(#,##0\);_("$"* "-"??_);_(@_)</c:formatCode>
                <c:ptCount val="12"/>
                <c:pt idx="0">
                  <c:v>2126480</c:v>
                </c:pt>
                <c:pt idx="1">
                  <c:v>3680240</c:v>
                </c:pt>
                <c:pt idx="2">
                  <c:v>1261100</c:v>
                </c:pt>
                <c:pt idx="3">
                  <c:v>2030520</c:v>
                </c:pt>
                <c:pt idx="4">
                  <c:v>3137420</c:v>
                </c:pt>
                <c:pt idx="5">
                  <c:v>2341720</c:v>
                </c:pt>
                <c:pt idx="6">
                  <c:v>2747280</c:v>
                </c:pt>
                <c:pt idx="7">
                  <c:v>2599100</c:v>
                </c:pt>
                <c:pt idx="8">
                  <c:v>3782160</c:v>
                </c:pt>
                <c:pt idx="9">
                  <c:v>1971240</c:v>
                </c:pt>
                <c:pt idx="10">
                  <c:v>1026880</c:v>
                </c:pt>
                <c:pt idx="11">
                  <c:v>2258460</c:v>
                </c:pt>
              </c:numCache>
            </c:numRef>
          </c:val>
          <c:smooth val="0"/>
          <c:extLst>
            <c:ext xmlns:c16="http://schemas.microsoft.com/office/drawing/2014/chart" uri="{C3380CC4-5D6E-409C-BE32-E72D297353CC}">
              <c16:uniqueId val="{00000014-E31E-4623-A968-4DBEEEF1878D}"/>
            </c:ext>
          </c:extLst>
        </c:ser>
        <c:ser>
          <c:idx val="2"/>
          <c:order val="2"/>
          <c:tx>
            <c:strRef>
              <c:f>pivots!$G$3:$G$4</c:f>
              <c:strCache>
                <c:ptCount val="1"/>
                <c:pt idx="0">
                  <c:v>2020</c:v>
                </c:pt>
              </c:strCache>
            </c:strRef>
          </c:tx>
          <c:spPr>
            <a:ln w="28575"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cat>
            <c:strRef>
              <c:f>pivots!$D$5:$D$17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pivots!$G$5:$G$17</c:f>
              <c:numCache>
                <c:formatCode>_("$"* #,##0_);_("$"* \(#,##0\);_("$"* "-"??_);_(@_)</c:formatCode>
                <c:ptCount val="12"/>
                <c:pt idx="0">
                  <c:v>2091880</c:v>
                </c:pt>
                <c:pt idx="1">
                  <c:v>1313340</c:v>
                </c:pt>
                <c:pt idx="2">
                  <c:v>2550760</c:v>
                </c:pt>
                <c:pt idx="3">
                  <c:v>2407920</c:v>
                </c:pt>
                <c:pt idx="4">
                  <c:v>1212420</c:v>
                </c:pt>
                <c:pt idx="5">
                  <c:v>2529160</c:v>
                </c:pt>
                <c:pt idx="6">
                  <c:v>976120</c:v>
                </c:pt>
                <c:pt idx="7">
                  <c:v>1502360</c:v>
                </c:pt>
                <c:pt idx="8">
                  <c:v>2955300</c:v>
                </c:pt>
                <c:pt idx="9">
                  <c:v>815080</c:v>
                </c:pt>
                <c:pt idx="10">
                  <c:v>2123480</c:v>
                </c:pt>
                <c:pt idx="11">
                  <c:v>1383240</c:v>
                </c:pt>
              </c:numCache>
            </c:numRef>
          </c:val>
          <c:smooth val="0"/>
          <c:extLst>
            <c:ext xmlns:c16="http://schemas.microsoft.com/office/drawing/2014/chart" uri="{C3380CC4-5D6E-409C-BE32-E72D297353CC}">
              <c16:uniqueId val="{00000015-E31E-4623-A968-4DBEEEF1878D}"/>
            </c:ext>
          </c:extLst>
        </c:ser>
        <c:ser>
          <c:idx val="3"/>
          <c:order val="3"/>
          <c:tx>
            <c:strRef>
              <c:f>pivots!$H$3:$H$4</c:f>
              <c:strCache>
                <c:ptCount val="1"/>
                <c:pt idx="0">
                  <c:v>2021</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pivots!$D$5:$D$17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pivots!$H$5:$H$17</c:f>
              <c:numCache>
                <c:formatCode>_("$"* #,##0_);_("$"* \(#,##0\);_("$"* "-"??_);_(@_)</c:formatCode>
                <c:ptCount val="12"/>
                <c:pt idx="0">
                  <c:v>4718780</c:v>
                </c:pt>
                <c:pt idx="1">
                  <c:v>5642180</c:v>
                </c:pt>
                <c:pt idx="2">
                  <c:v>3667220</c:v>
                </c:pt>
                <c:pt idx="3">
                  <c:v>3385500</c:v>
                </c:pt>
                <c:pt idx="4">
                  <c:v>4503940</c:v>
                </c:pt>
                <c:pt idx="5">
                  <c:v>3030980</c:v>
                </c:pt>
                <c:pt idx="6">
                  <c:v>3870140</c:v>
                </c:pt>
                <c:pt idx="7">
                  <c:v>5652660</c:v>
                </c:pt>
                <c:pt idx="8">
                  <c:v>4998700</c:v>
                </c:pt>
                <c:pt idx="9">
                  <c:v>3833940</c:v>
                </c:pt>
                <c:pt idx="10">
                  <c:v>3719000</c:v>
                </c:pt>
                <c:pt idx="11">
                  <c:v>3300680</c:v>
                </c:pt>
              </c:numCache>
            </c:numRef>
          </c:val>
          <c:smooth val="0"/>
          <c:extLst>
            <c:ext xmlns:c16="http://schemas.microsoft.com/office/drawing/2014/chart" uri="{C3380CC4-5D6E-409C-BE32-E72D297353CC}">
              <c16:uniqueId val="{00000016-E31E-4623-A968-4DBEEEF1878D}"/>
            </c:ext>
          </c:extLst>
        </c:ser>
        <c:dLbls>
          <c:showLegendKey val="0"/>
          <c:showVal val="0"/>
          <c:showCatName val="0"/>
          <c:showSerName val="0"/>
          <c:showPercent val="0"/>
          <c:showBubbleSize val="0"/>
        </c:dLbls>
        <c:marker val="1"/>
        <c:smooth val="0"/>
        <c:axId val="1046309823"/>
        <c:axId val="1046315103"/>
      </c:lineChart>
      <c:catAx>
        <c:axId val="1046309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315103"/>
        <c:crosses val="autoZero"/>
        <c:auto val="1"/>
        <c:lblAlgn val="ctr"/>
        <c:lblOffset val="100"/>
        <c:noMultiLvlLbl val="0"/>
      </c:catAx>
      <c:valAx>
        <c:axId val="10463151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3098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_xlchart.v5.4</cx:f>
        <cx:nf>_xlchart.v5.3</cx:nf>
      </cx:numDim>
    </cx:data>
  </cx:chartData>
  <cx:chart>
    <cx:plotArea>
      <cx:plotAreaRegion>
        <cx:series layoutId="regionMap" uniqueId="{8CFAC827-7213-4775-A021-7EBB4E8D89DB}">
          <cx:tx>
            <cx:txData>
              <cx:f>_xlchart.v5.3</cx:f>
              <cx:v>Revenue</cx:v>
            </cx:txData>
          </cx:tx>
          <cx:dataLabels>
            <cx:visibility seriesName="0" categoryName="1" value="0"/>
            <cx:separator>, </cx:separator>
          </cx:dataLabels>
          <cx:dataId val="0"/>
          <cx:layoutPr>
            <cx:regionLabelLayout val="bestFitOnly"/>
            <cx:geography viewedRegionType="dataOnly" cultureLanguage="en-US" cultureRegion="US" attribution="Powered by Bing">
              <cx:geoCache provider="{E9337A44-BEBE-4D9F-B70C-5C5E7DAFC167}">
                <cx:binary>7Hxbc5xItvVf6ejnD3XegYnpEzHURZLlmyzbPTMvhGyruZNcEkj49WelquSWsMbyRDvCHSc+vZQN
BWTu69prb+rvH+3fPpY3191Ptirr/m8f7a8/p8Y0f/vll/5jelNd9ydV9rHTvf7dnHzU1S/699+z
jze/fOqup6xOfmGEil8+ptedubE//8/fcbfkRj/XH69NpuvL4aab39z0Q2n6r5x79NRPH/VQG3d5
gjv9+nOky2zMrn/+6aY2mZnfzs3Nrz8/+M7PP/2yvtMXT/2pxMLM8AnXetQ/IVIFKpQkPPz9/FOp
6+TuvBInYUgZU+zuoS+vK1z4DSu5Xcf1p0/dTd//dPy8d+GDZd87nvV6c9j1RrslRq9u9/TLQ6n+
z99XB7DL1ZF7gl+L5KlTa7n/o0ucxOvvKXnuJKtEGNCj5P0vJa98FkiqyO0ff6iBb1rT4zq4d+lK
C/fOrPXwjzc/Xg+b4cN3VAHjJ4RyysVBvoTQhxoIyEnAWeB/1pB6qIGnVvO48A9XreR+OLgW+ebd
jxd51F33WXm38e8RccgJv/0jCCn3Q43kJ+xWE/7R4Nchp7tevr6SxwWOHdxetxL53eG10KO/gJ2f
DtcGaaf8jsZO5QmCfEiUEg/FHkIf0ic+CekhAQR3yj5E+m9ay+OSv3fpSvj3zqzlf/r2xxv95rq+
/vQdha/YifR5GCgiD7FmZfqhOlEEYSaQBw9wrnFI8QcdPL2exxVwd91K+neH16Lf/OPHi/7Fjc0+
6rvt//l4gyAfci5D7suHdk8JlEJCnwgZ3j3uIO2nl/C4tO+uW0n77vBa2i/++eOlvUmz8uZu939e
2B6nJ76inPvMfxRO+vSE08D3KV/n0qcW8rjIj+tfSfx4dC3wzfMfL/DtTV1dd8X3E7mUJyFTKqD3
Qse9rBo4+A54H67Q4zes43GJf75wJfPPx9dS3178eKlvdKmrD9+zcBInDrVT5eR6T9yez05CEgQA
lcEh0q/t/BtW8rjg/9jDSvJ/nFiLfvMXKJ125U9X1+V4/Ul338/oKT/xOfOpVGvIHpwEyueciZXc
v3EZj4v+wcUr6T84t1bA1fsfb/v77rr++B1jvABWYbDukD0sWNmJkAH3VXAX+VdZ9el1PC78u+tW
cr87vBb5/i8A3991QzJcz9/P3j3OTgJfSolq9WG8keqEgH6SnIhH0fs3LOVxsX++cCX3z8fXgn/3
rx9v66c3XXVdf0fBS4o4T8MAJelBvA9tnqJ2CkhA/OAY7RGO7uP2b1jP49L/fOFK+p+Pr6W/3f14
6Z93N+V1/elOBH8eTkpYvZI0VIw/Wjb5J6EfAr7fEQaOwLkv/m9Y0OPi/3zhSvyfj6/Ff/4XEP+z
6+o6+3h9J4I/L34anDB+y8XIx8G8f8IVD8NAHJ0DzMJ98X/Dgh4X/+cLV+L/fHwt/mcvfrz1v77u
rr9z1EftyqlC7Ur9g/2v0I4MThwCRd5doZ1vWcvjov/jypXs/zixFv7rv0Dgf33TDXfG9+cN31OI
OyDnnWUf/lacmS9PQBuArYFybv9Wlv/Ucv6D7G83sZb77cEvZP4XiDfvrv7x/UTOQ5Ax4CEFP5r6
CueEIbj6wIWbI85ZSfxdnZmbTz9dGRCn/deW9bjoV5evdLA6u1bGu6u/QPTRnRmS6+9I1EMjKmA0
9OVDzOMh6+IEYD5C/+0fzt8P+6+/YSmPa+GPK1cK+OPEWvav3/542V8111l9J4M/H30EQGVIKFFH
Pj4EIX+fYuAnUgquFKXH4LRCPU8u53HhHy9bSf54dC323V/A5K+mzCw33feFnKhuA0LZrQJuxfsw
DjlERNC1vYv74cr2v3FN/0ED9ze01sP9c2ttbM5+vBMcY+QF5iE+6er7eQO6gqHg6MPeRZuVN4DE
l5hgEHedlXXr5NvX9bhS1tev9LI+vVbNafSXUc3TufG/mx35/yn74UjKfztU8v6mvlkGlMzfz1mC
EwwxBD4ywx+p+X7qUOrEnQOLdDwPZ7qfur9pSY/7yb1LVy5y78zaO97/BWDs3RzAQQ5/Pn17jhT6
vz/g8J+HrT7Pm22vzfXudlDtnmt8/eytbWF4bnXp0UgfVc5Bb+effv2Zh7ex9uCV7g4PbPuu6f3w
+zfXvcEYHJgmxR2VR9EqDhSmfn7+abq5PUUF8FUNTJv++nPAT6hAe0fAfwT+5abiej24U4KeKB/3
QC5CMlJMfh4EfK3LOdH1540f//9TPVSvdVab/tefXRujOXzNbUT4gaAcbqyE5KGi6HXg/MfrN0iu
+Db9f9XcZU0tguQ3qpJ6CqNm6UdFdoT5gV9virpNkjryhiluP3hWLlZsspSVtd0XTTNk78dMTZpF
k8yC1mxNReO62g6GxbXeJa2d8vl89EwSdlHHF1mJKDBDEHabIoh5ws5UVfR9dioUa/0yaspq4s0m
SXxNbFQmQ9smuzydSqwrIaiRyS7xJpaGp32Sc6WjsK1iNj6rbNwUehf4jPiXfKqSwN8UMx39T50u
qH4naOxWV3vE3VB1muDRNk3GqoxmZUp8XcoqMezM64vYv/J44ff91m9jQ+jFwpd68E+L2NNC7gMa
yqZ6kdRN3nzqCKfDtF/MpK2/zcUQ+/6mjYMR92/bzBvH54EtawihMCbG/0SuczytlaLGttuGEiyh
a1srvNPSZtRrN2ogbv3ZMGTYdpoz2X64Z42P6BzGulK5T9FYAecgKPC9v1J5Vxipynzq3i+8s4l/
zqWIl+kZyadRyW2bamXSHUuWYp7O9aCXZrnyTDGZ/IxWsVTFASMenOOR5cDgHy5H+pKC4eCgOZQM
wtVyMpkaFlobv+uBh2EaNieJTbdUTbNX7RplnajGKa2a9NJjZaPG5zYbMFi6+bpYKBD1aiFwS0UF
QDeHdJxn3neFJZiyfGh6/52vCy2rl2PX12N+2nVFpsRlCIXEKkoG2GO5RKxYWt1FXjtSmFY2B2Ka
9/EyuI9xmsMp3VZDIw195efjzL1XlS3H4IPmKK6LF1bHvHgRVAVVl1/fBfi4h5tA/wAkHtyZIEj4
AXm4CXDcojWymd9Z1uapjNS4cIhRDJMO59OU9y0fn4Ve3Wuro68/mhKULA8f7qODwRWDaVFG0Bt9
+PCqo2JIF568U5Ua5vjtMFaF3+5Nr1roMOale7ifjc4HhO6qnG2I149h+6JeZF/zlw1bMDgdpVni
PHUcabpM0dBr6uwi8dLObLuU+nn4Sg8VY/JUDbULJ9OYatxTde3ss4jRxedppMdlDP8VV0VumzdN
HebwYpF2ZV1FoRw8Ee55CbsOo77JY9XuZ6alc9y+L7HM2c4+7hzyZkDcmcduwIqqPnBe6WWZi0mx
ZxWUDxgk8M1utIXpN5kfpJ2/adrB+TZ6yzPOBYe7jK1ytyYmz7AvK3oXWGyTVjgY1HXitmdrt+c8
C+H3VvctHi40pSL9GGflMM0XPbfx1ERa1aT9gCBaQ8J1vyBS7xbSp6zZxiVTdEubjKRzHXVhlfMi
MoBzTXY+JxNV/mXeZAVUUjd+MsaXTTHUyrvWhwBZ+kkL5dnWlLb510hNiVvzuYa8fyNFYHL6vMyZ
LoqzPGY6t120ePAGBNhlNPjq1JRu1YGIG+wrzJPRuxKjcVGtOqyz9bLJu6qbHra61dJP0nzDZtZV
dD+XE+lplA2qlGFUk3joya7pJ95+ULnxoKbjrRI3t65eyUNEtSbR9k1VkX7atUnRj8mpzEpr2NtB
t065GTr8efmbGacgKKLCn2gePyvS2tnZZIZQDReMzD1iTB2zBCL9um+4Sa+VaygB30MKQqqFc6xc
I1Ux6ZclMO/1ILKl2MTLErb15hjzvLazEJkaiwVGM9U5xYeu2wmrO36FZ1nftlueV8a7DFngkjXX
rIMWzeR309XYxaTqt0PZFbCqMGXOy5pOUXUqqzzp28gWvJPiKqdWZkkWkbBvtLwyWjKzvCE275M3
k82lVc9bf5kJXSLJmtYfLvghgTLey+KFJn6CBxz+Qzlx9q0P1k7HmXb0ZR7kLmZLMXrzFMmsGmEH
3Szb3nvdUF2SRkV1P2qT/nbMdtSyGTv2kiYfwk3rhWRqN14z19AH0mOOvXZ+lsRmk4g8IWRf5+nA
/OfJEHT9RyK9CY5LjWTIsZwuQ+NtvdK0vXomC5HE4a6q6FLb00rSmqt9QWPn1LLxFpY/GQUfajog
CjSCj145oLlCJF5puqkER0ySxZWvFqHJvorHucg2rIZxsk0ufSeiWIgqzzbGhmWbRwHNUyov+Mwn
ROVFtyQT/2V2wxgFCG3XbCAsZF8CvSVrmMzmrHsnDZuw+WXU7qPs27gPX5hmlM0bBN9AI14b0tvp
Y1iGfjOfWhZMqfdxJobk1YuQ2oGrUzbpsQ02dVyOyC6VrU1uo7aLc+G/8IJcifMuyXWfHUa2/iNW
WKXogDKpQjTBMeF624tdydbKyRsa1rIrOndt4m2y0S5JlkcFsG2b7+s4ly0/Z95kpua0mwkT7O3X
HXmFVrAC+DFaZTBs4px5DRK6jsppaacrAPHCl79NxFo5772QVjD5wufFOEep6gx0TQPhtOv7FZ/t
oUD9j5L4ch0hk1JhAUIKNI9WkihaJirVts3VITYy2buADM9H2t+bmFioZSpZ6BwCXg84YtLK4d6v
i2MFN1DFEAygYQhKYjWCrY09LwbTpYr3UEjv6aqLkKo9PkQWL96w4Hdl8qovLnJhfT85tFa/XQJ4
MJCOj54wZoGEXOHGZdZdoYuluUq9TDX1awQLH+lkjEMPH8fgw+uhm/U5T8dxfh/HVJb6CQkAOq8c
nsqQSniVz2Ce0OlKFVMZ6L6owuZKp4OFb/ODg6V5De2dlcYgnJ8Ghe7gbkcQU1VzPY3PUx3nE4mK
Wi4839MidSG78AiwYTZkSHmpkS4hiEbe7ulwYw4gmfbnUznHfbKZUiu7IErbxjP2beZ5eshfmbgy
2tsRv1AhOw9EKgp1werRAY0pFqr9IL3AAYfOn7XXbUsmkqx7k4SBs+KGdEM+P0OFVI5Z1Hgxxs33
eUoYlpIdyjETdpUDQmqaXKY6hP98hPV96LvFgZw+nNq8fz5Ky7P4tKDEJQ3KsoSrKEQQleGejf2i
39V26ZBjaL0I5PhDBtSkm43fRLItDM4VdVlhsUJLlFoXy+LKxD2hsRfT3zwpy+JlHWtD7Yu4lAzp
yOQJ9riX3KCmed411dJlkZnjmGT7OIjjMYwmUTRjuxVBbfMxCspBzWaz5Mpr3kEuGpl2yZyy96gn
CyxhkTLFEvQBs0xdxaQXZYvx03mDgJ/h3MIMIt7ppIXLV824ECwlGxaBhZWBXFAGqqBLcTNp5xRf
YYdS1XNNgG5zvIDCrWEoNXIuiklgNifgmM8Jbu0HKgNGrFIKSDUa0fFyS/JR2OoMid4hwHoCXAAW
bWyID3awqL5WDmgZq0rk07JBhic7KmOE0B0AgcvV1HoeHidsyrpuv2SQVbrnVT0nsojqShTl+E/r
s2JOLoZB452+DStzP2532aCBR4gJ5VLs+7E20+9t7N+id2pmyMjLtc6nKMiLmPBNUo8GxZSX1LBx
xbM86Df+wTUWoxbEJ7MUvDEkitNqDLzn1ZJ0mSqipJ9bMm4zLw/S3yvUA2yMWIgubn8pSrNY/1kX
hg635bVY/OSsCupS9yYKxwyx470nyDK2z7wcaYlGZU1ygOzO9pwM+7ivkuVC6aTImpdVPNtwvoLH
LHppt1Us4jA9JaXKHHxlol2yrRejlK3O6cGfiG8M5FklTSXHbT5yjX0CpnGmtnPGCzzITzpXKByr
m6O+qUodPKoPcEpI393lmJW9wXORO/RnDyI5QOivB+4v8kfA3Dgf2k+AKjJcl2pt2dJJ1Dp9c8gf
YAwA7Th2ZC/lZEdkL6EmV4kIr0hRR2p/hG9/fQ1fJA9MGiJtgCEWAVQVuDXe457azNf52HnjJWFD
aS9TolXxYq5RTLz3ao5aZ1+HaYm09vXHClcD3+O8Aoqn3U5NY9wulHK996BZiKf9KbnCmzTLMn/o
07ROxXZEud+ad1UgB5VEPtirwotKPVAklzxJQ2iwzBPIaz8SKVFZGTbmeb+plqqfxLlIvMQnp7Bi
nl+jsHSxYMkm0+hX4Sg66JGThoYI3F0mgaR4EhdBvQkW3yvZpWJLkF2RmTpPlYU3g3WJ60H0+7gb
mAPVE0rvNDrix2RMLUDlcVn93IdI+yKnLiKUnhd23VUwe4wVG9sOrS63tO5zMkddHfaC1lEMRJ/7
u3wJFipQz9aki5/Iz7difCBm6JQyXwIOY7JRsRUVkatqklloujdpFodBckqrMAtzMEussd5uEnZK
+xe0TfuQbChNW1/vEPKKWV6ERWyW5V2Yeph/PZuaBU61q9rSD5o9TSbUB2c9kxySSpecQg5IHrHJ
Nx4t2/FNMssOCmxzkubTKWtEV9B9kvrNgCoTFTUtTzNkiIZvSx7zlDxR6gm5Mi+8WRUq0DAY1QQD
I9Z4gKp2mhJVDm/CelG0u86t6ACns64f4FZcUzw0osE0wEDqbGZOj1ostNtmCGvBW2MTgWMgyxwh
QEkPf2hQ2uILurGTn2/JHLemANUwOG4nP9xYeGmed8/MQK2YdqHXwdgiVRCEsQsfLxhU2S41CWDi
uYrDGeZSjX0LYZvac0mfcq/IxE3re8rKC7pkWEnSNDbttn0GJmt6ZptpLsod8YpOBBGdkOzjTZMy
apsqamMSDtmlbTj40TMQKeHo7X2AHMqitg8HGiSRRFofijqy8+y03Jh4ud27ySjZI0RWqn6iGFvX
C6izMUEiABRJwPBi3Aoj5r3NwngewksusnFs/gnipLCXS8oThDQHDZEk03yUkIZlwnnU10PNOsKB
cCYwAZT8h8nRFTTULVLaXFTBJZytXN7LQ0ideenDBFhajngi6iSE3v/6uVxipCb03dgqJugfRlbZ
TCqbxCIuifDwXNH0ji6fmHZpqLccYcUv8T74kxTgigHEGA+6CaHbceiaHOvyqEyz2nbTslyOFKaP
PZq24tnmWBUgD6RMP9OV7/vebgbp0cjXbYnSOIu6PJ2rHkyCyP3uXKe2pXPEesDNf4LJCaZpeKKC
ok749+MTY3gzD1OnKOkIFruOT6El1ZAJnl7aOBhQjAdF6gxBdKoP/g2olSfhluVV3L3Lxx7U2KZO
Zpt/RJk9oKQ4VnxxM4VLg/fETJnXW84br522XeM7QX9dpysGKWAM5SZG1yDdQOFt/ZVO+5bkga0r
+VrOs0UgUVnqrMgKPuN/zW1+zqY2zLeSDayaT0mXJUjgBeMxyr+vL+YLw8YPNQSBQjHu/vx1D8Gh
MaPR0ris1ZDBl8iA6eluw2Xv41l9sABH9PWULe+//lz6pRQERvfgVJgWI3gXYeVRYWKTpesEIo3f
eua87kbHcte1beNiw4x0LO2i9TAGDuKnurg8Qtuk5y5hmLCPgbqmYHb1i6TZgmUfic+qadU8gI2x
jm9m45wM2UuapItZtr6tNPCZ0FMhs9+/vin5hSW6sRPf6ZY6WLZ211DM6SLHfLw8Et9ho0P1aqDt
HKS7zF9U05yN4IyXelsXqi2Ss6xmvWk2ipQOliT91GI3pmMUiHtEeVhq2DFYwTdLI/zY24D8Vtzb
ENODIYi4sCEr9q2ypPQiv0plMZz7RqiCnwrjocZ4N3IMhXm7AyZjk3RceCZS16DpwJ3dfoBz6P+V
LpisBwXs93lid/5MmpKfKi8Tco7iWpGx3pVFyoLw2dCOxrtatCmF+XBUxzKPjvhbhtkpru9rzVEl
CqoTbC4padntxwP9DyKzgjUfKfvSpkiB2wG9OB2gRG2QU56XXLv1taGS83SKcjqoFhM1RSBq7zyp
SKMpig2LomPjjzRLu/8226Ady9FUU4C1mN5a26aSabIIvzCXY82dhy4aBPeHMo1DB9yazMnQp2Vs
zvuskE8G3y+SnXBOQUMiHSMBSmQV9LMwy9FNaS6PjLFgNUF+KYZA4fnZbSdRyIJjFWWSQ+lPbN+9
lvUwoEpEfaUkmsoAFF/sPzUiz+nSjq8TlbjiNS+B30BF82TIh42c4sWGWyxnQQncgtmBAtkiYCM7
L2w1ardjCeyxydGzAwIyDsaN57ol9aH1cqyaZh3CluJedsSPTJ2MQx558vapR8uqROlaSV0ymEqe
zf5YV2MUEjPkamvo7HtNBCoAUSOLyqxOK++JCPlFoFKgXDkHL+Xa9HQNPWypCtajR/76GKJQ9Qmo
/AjcOViB9kMxp4hhStUc1jKrtLaXU9U9WWetAalQ+GURhGvQ0SwQbN3YjKktZTKX9m1VGy+REWIZ
njEVQ4lQHQawx6/HM7ousGCI2I0vhWtGhmBKH1ri5EmV6HhI3qYizjjfUIImKI/oDJIQkFGn4Xg9
Cb+KI9ObuEWvH7GutJuCgArqorRBX+wp5/yi6sOsA0Tg8CBaMF+mrN6WZta6St8mYeIiycwLjnRf
oFUJ+HsAaBN6cfay8QbIpLLEAaTlNs8grYnihUznyWVeUEEQo1okSIw+85z2DoGySni1vPfznuXN
6eJDF2/aKUaXf9OXletqHwBoC+wML+zVDDR6bB9mvHdmrqoKJlHSEMgjSvtxxpRDpdAPjRqfxP7z
NqwNmTeJ5zdy20vMsadR62cDyst6yCoUy+PU3tJJXejwLBUVxfKCwXM1vT1wpF9X9xoLwOnRu8fc
AwUiwM87rcr4wdCMhGjHXB0L+KrzzbjXGRnjPRiAOc8j2cC9nwJED7OmdN00ga4dgXUj2H6BQVgz
Z0Hsa/t69khom5s6RpOrfI8eVFVgFO7zz1e9PoDC+2MyoLUfxDa88q4Y8/HCL/yIUUe7PzRpYRcW
aKTU16nWmFaJChDMnESpbJqu3spUjFafVcw4WrCQBPaTJA3N5SaWg/toyljjizHax9AYJ531rg68
zkj57L532yeVMWZm5EZSghoeWhZK/VuxgeNYjiiDag+sr6sfByPCOL0QAKM5f2YmbgnbDmPoboXU
uGAZAboQ3hXt0f/qNjQfhvH9RLN8sbsxX5rcbCoPDGIcZYeFeungNuZb5i6OE+KXL9MSpTs7r6YO
BPi2WRa02qICtJAlkbW8D/HMQ3+1Rv+oi/eyS8KwfFcfBDGhKrLzb5UFESM2jJqB8FdokI/Z/KzK
e6WGvQmtFO2Fsj16w5cJWGVsoBZt2wtM6hQpZJb1lZsESUMUTHVE23HJ7NlMcpfIRuB3VZ1J2zci
RUNPoYm5EYAuZbbj0o5YdcridiieJ2imQmGL41DJeQoYsMSvS6Eymu/1KMp42RjAVjDXaTmBe72M
0XRW/47LwC0l47VEm6wAG4WUdNRBsRQgECNArLaO3xz9OCSFAvdcF1OfNruW84XzlwMxQWM3YcUS
EEC8oAuGMbwucetbQIZi3ImG5VTFALTGqdyzbstgR6e8jXoCLplv077woHmEegcktNTooR9MyANS
gmJYTcPB28VmFnO11ehBdumu0aKFEAVtelgofjyOV95ZEc8JDh77RLbDSwLxs4wAdtszzEugcbZN
Bs/vkxdkZBhMiLo4AbV+WszZOPgvG9Jam75NY1b13XumComnN2DDIY3GH+Q0n6NZC8s8z5rW2XsZ
CHdu5HMoNiZrDH1+BCkYrABkemFN3sozLw9tskuY6FX2Km/TAmscMtng0if8+TYF/VH8wZ99hCx4
NRcUuQpdkIf+jKfLgNhSvx6BBES3XTCg5PGoq2TS1lFbawvoyI1CE2NzGMY4Tm0Eh/msOR2orEAJ
a+bmSphqktZ/72E6JUj+OcUwHR3ht0m8ENXggZjGcAha8S2ZyyredCEIOb1FhePVflQK/GjJcG6b
nkC6I/p+ro3Uty4hHOffQpKCHLUyRhrKEJAR75fDxJ7ELfC9dOwDJSIaZ5a2u1R0nldFDRriyWky
eQWapWjkhCh9UDdwtCKCeC5xWeWNjjXHTwq69sGxgd/mdYlme6Q78Hqg1LO6if0dmtRTYy5KSnkV
3l04s7L1gk1sYLHVpm1Hf263gVkEPiQXJqiihfpT/dsRxiW8Gatmb7msRhtpD1aPQZoDxEtZ4QrW
QyfoOHjDgtgN18ili7tXS1NgWC0K4qLBgEqdh22KVfJDl0P3aaari85F4hRoanbg8Ygh+yWJvcxs
vGpwnBpiZ6WTV0qZqoN1NuFo0KM54sfjUEgue7G0r3OxSNqeFXPvmlSsnV0jDkUO7+KtHMFoZaeg
CGZcfpxtiQ/gta0thxKPDbzjhBFrAJeQ9wlaJM2GpzGG8yJDWpX/q6dgJOsd6+VS6vO6AIDxN8e+
QQiTmzlGMz3MLTz7uieAC1tnNjA1CIjcRwMTzOUarInUKGAvk7yqE40u4g6ZKaj1HlkJEtj1YCMg
IjQVXdBZSvSQXh69OdRpUwXR3COYVecsaAuZRw0ZhuG5iaVX72Mlc1wLyVkwzXxM64inXbq87zGN
AegFQhbM14BfosTc4TR37gmue2gvfYEBIMzDhJU7ForYdSJonLuuTaNNVolN7wFFzrtxAOOIAauh
czdRQ4MiNSr6lLYfBDMAY5WoCtyqRRwBM1EHvqvMctS9YPUxVOim9zAZxQGV2il35IU3ERBBqKJv
h89QaGGNOYG3v4KnoM8e1aiT5+f4XSIMxF4EntchlpdjeTviZhM+D5s+sXE2RIUdAbH3A2scz0dk
j5EuMqUo9i85mrHFVTNhOPb8AANtVbjWfeYGVDRabpjVWfZDl1S62h37B4XBiFm2mQevR9fYQg3N
xQG3NoK47UvruTGIoOpUpp+NE0Kf3nZjhbpCe0WQTjYiC/iM4SJZKgdu+xy/5NZtVKEQVgRpZhxT
JQGMQMP6lg07cpVdOxbAlj0tE+Wf56p1YNZYRpClfNvW6RYUdhme1WFMw/lZTrtb6umwYL+lAZZl
usCN4faYlcQzCSl6JzjWx76IqrosO0DYVM+x2Mi0GDwW6ZwnyfBKkhqzuqfBRPKS7VmbCpDHUyEc
9535NsG65oPwhjockbmLrLDJsPExg5h5e5aVs2PatT+DtjMDzrGzPBmmMLnMxqlJunOWa5Wep5hM
Ro5vlmHAA2CUFiIlnshxNYJ/C2gwhx5652ODJi3Rm4wkXte971TjGLhjQgv4WLfFxezHNRZGNeIr
OzsKE4MpYul2AVpKi9nDuwP4erd4Dg0cL2dk6DsdcZwU2aZCw1W/iv0Orf2wZK7VgR9GabAuG1Su
X2is45g31ii/eTNnlVVqeyhi/Dp2MyCIlzCx4390ufS4FuWu07oRNrMYd7sd4Tk2UgrqBQk5oyxY
jI2GmTZNuh8D0KdXDci0AnBKss71phRzEwza023NL2RC69RsikOX7OiMJKv90Y+aNqFes9Uzcf6S
HBRmlXBGdqhEwwZ9oeKsG0rHW0b9wdaGcRHn05z3VXDBxKLGZN7qIrlNTMeEUY6T6yBQg+nR/VgS
BKQ9iN5Mtps+zXl8hQYGncizFgzzrHZeg3EFvT3uWE5dU5vIDhbTjy+1rl1IQjFYGLbRahjqD+Vt
GJnglogHSAONta+Rk/+Xs/NaktuG1vUTsYo53LLTZOWxrRvWjC0zZxIMT78/NKBd1qhK2udcyZKl
aTYJLKz1JwbBXMWU6z0J76uOA2y9BFkK3RbnZp2Vd51tuH13rJCZi+hpYh5hTU7Ck8+rCP0eDn5R
AJGx9VI+FXmsRcbyEMoRKdHCY3o2p90q/eyguRohTAk6a/bP3jePwgqUKGFmi4ICzdREvazUG7wS
z1hrkMthlrXHKOE70VTzHbkIfff2yRj5ymnXm/Pt3o3he5QYXnoQSyMvxypciewu15ajTsBGwWmC
ZbboNYKmt81Ta1VoPNHnJsJJaQiGvCnj0bXDovsUpDwy81TigNyaUznPaTDffUeuQQe57iQ05I4s
k6GTG1qRE32SycLkNJW1nfPaX6MXtxxsqpNdRq4fT/7WpyIuxjHgrlprJnxRHPQ2W4wlMRwvzpdh
B26K12LIrep9x19jJI0ttZdFmPvwr3lbyhXsgPZ7wW2+hvILIp81Eb0ONl28+V16Gexw6HYZe1U2
8KediHK59AuTk+gc5Iy7aRTTCWTzbe/NqHLDcpUIabn1NaUg5dtSQtRkP+Qi6sp7n5asb94n0S4L
Vm91CVe0Mjvx/3RnpkkbwzdLUR9aYRdV+LwFQTjdZrRyPCF9PbU60+wrUbgmhts5H/Xzmis0NgjR
5sJlRGIiNGTBzmAkpW2iQK4+nZc6Axd61GKxKnV6WSaVgkx0mVygSzPQ8Xxso743vHPeI179li4m
IFKSS/IqEw5AxnqFrrIhlXqBRaEQI9po1jTl+XqTKf38LizSViwPdT3vQ3HTrYw85kkEPmDQwRux
JiwXP6vlputEbrMaUkmLv1aMhv3rFu1tmKAVvW4T/QWnEL6JVWPWV6ll1ciyMCJ76F91iQHAZgM4
USEBMH1cJtUiPxnJkMvd1xW7nhefr6wkCaUCbfsulLvIzg2Tyxc+AtPmvXCbgkNQtLXcdpYiW6rK
kZ/TrY2c32Z1QA5NK58CYifZv2jmOh8SyUekeyZloXp47MtOzvheIyRJkWIf4HetT+PANi9qefrP
4SiPAU0llqoC7lfscLjiSZtiN3d3vq66INhQaPezA1B/to1wojh48yL1iZoALew0Y32Wqwv2ZSvx
R72u8lOKfpJbtKqyjmM/8CvBTq1dT/5rH3Z/f87XZEy825Gqaa53NiofdCv6e+tFpG+G3tme20rG
e1QUWbgGDStLf31dhKOAbejEE42YXxzTBRyfNsZCtBwcMhsh2a0tKu7feVHNXzN7Owf35oGZtffr
1BlB9eANdbnMKP37ZPkGGkuxPFZJMtHT2mMf+F9d/pBeVsEpvUgcZzyVmGOSIG4mnMBGnLqznIQ9
Dg9ACbL45CiLVCXknyWzfDR2Cuj6dZT0Th/v9eDxiwiDhQ9hVQ/MrW6bNFP0uOR9IaGMxnH4iYNX
yV8iN0fEBgbqJuuLIxCxfpXSUr6YE65yow7ksVRPMFVc7uTMzFpH5DJVb8d+YZfdl2rOJWTjDKGE
bMZ9lStXIQg0ECO/0ZhBqhChbujkwT/nuYSpJjeR6OGv54m30wSUKiyATLK2HZvN/QYny6phaJqp
dZ6WnGOmjasqWIvp6JTcmldcKHLljPaytzlqO1E4xb1ad7++ih+ZCJhvxNc2GXE2WuyAI0ZClv9R
Fg0S7y7TaH9Kq1bqYhU7alY0f1DxnEx02Ir9DzLz97T/j9g/H28jNWAIDyzUDvZPyKQQxtrWbrg+
2Y0r+bm5dwPutKYAAKnou9K8NrmMqPFVvx9ca8P/gTK1JZTxX6gDmAHNMopl12GRO2/xWQQmAY2Z
VzCMsqDrx2pi9F76Yw7GYRqHuR6dYjmJrm1BAKJl4kFleSfncugbKT3SMzj6wSQo3sM60/7GGf+O
zjZKSilsLK6i1TS4ykFng2H7ZW7DtBYfy7KRA5rWjebAin59SoGjtt/RDj/ddWQeESy5D/7FVpTx
0/996IGZGb5rjPZj6NTUCF0vy4wSwKx55ceLVci2s1FVulbMOOIvuSt+vQJ/BMVZApD0cA2mb1qY
sH7iXAr0qP3oJeIx81aps18FrTXHynUI3MlgkPW3WaQJ59cf/NMG9EjeJmw+gO8gAdd6A2zZU4hF
LXLnR091WcEAnFbeawp3dnv0DLoBFPkcZe63VA1rv76Mt99fais40gPsdKDzP6kV5sUSY1ov1SPu
I4VaZj6PAQg7pyVig2AqODb1ddX/+pOtHy2tUK9S0IG0HyoWVoCUnx/XQS/yFE1vYjxk9ShxgypI
GHZPYdF3wxRPPefuK1pPSYusCnSYw14ewmxaeZS7SZAmn62uKNCz//ra3i5RjBfcC48tHZFd7L2V
TfjjjgwgSMwHDat4Slw5zRFDmlqiS5NSpDQbVPu+7By8/0uRuq6E/9YFG6oYsYptWZC1aPXeFklf
OjJde3goRenuaHPVPUFyKcyPWzr17nycrSkwX6rSl+2M5QyN9dLPOB/SQ9RjhAGGToPIL248UWWO
/RuFztul7Fs22Ve8EUS+nML9SaDDMSMQ7EfB43dTnFqonUHrBCQVFsxJYe4xHGBSRdJk7bXHZf76
kXk/Spqgb22HGxUGbGUUUT9JmmgFhERzt8diaCvOZtGPbTg8RiKqkud0XQ0/iydjw8b3YVdOQG1u
zn2041VcwgC6T1PgbV156fbebP/tkiktXzLDws3kxP5oCaQW4UyLjhd6MyQj3qYhGu/FslPqMNAm
TI6LZIs7rrv3vqaG48szAyk01Whpm65iQjffgPH2r+ggEIh912vomt5jSuJHzgtOzSU2QuEtJb1N
i4f52Ie9nS3QsBiyd9ZDGNKF6mLhV+BOn1KcTXl2wNgXDOIExuyMYRNDGUhrpig3aT0zRW90Kd8g
m+f6UjqtlDqk4ShXcmVnWWaeAo9etjuanjNO093QZ6jVTqAgmfn866dn/bSGsAqx5xDkgmRZzJ4/
FoMgpMItMIWPGiXu1Nen9WMgvuMwMpMQH+hSRbB4A6QQhjUlxdYHV68sqWUxy2PM3Eup3N/dSUoH
lQdOf+0aWqr9Yq52ai7Hvg/95Hck5FsOEts/8g6qBw4kREJvBWsOlnMAYHN4YBjsvOZvvPmZ05wx
AjEdaQ+mdsvtjSFNCFg5GUdVyctEIBVMv7m/bzstUgG5EuzG1xAp4kt/vL9mYgIfsaYeljoM9+wP
xxumrrxFV+Ean0L6bBrNAGF0/adNEWPBrqKIGD6ndF2M6GkN3HpZTg2dQjDH+uKXqpUDD3LfMPzK
DO2MtzsFlVWEszIxpvOvv8OP8gj6M5QqPrYuH5NYQKv0pm8QG/qlAKrtIdiNaUAYMCa1kx6NFdwr
i/+/uoPARIzqObDJ8m0YiOt/vGtwJj0zuVc/aEJRd/C96s/JEcgZFnofobP9G23G2+dFGSPmkXcB
eSjOnJ/681L0UrixdA95VgQUy5rh2//6/fOrAKHo+yAaJfOWWAKT+M2vb/ZPn48kPHS8azvquo73
5ps31ZZNW2hl99oasVDU5Ez9g2urtjyED7e9jTP4dyqlny6Ax4zgCWcITi6TI+bHW+8DH/tEGox3
KOmuFdC9Dtn68EuNSSJrrL+6x8E65GPwx69vgPyC/z11Q4vWTCoXOFiinw+1cl1crKjpdl9QIPfP
YTiP4Tkb/QSQh4sejPHs25iFf7NR7bddEZ0gZ0GEEonOkDX35nuXniOcvW6He5xFWT8/BW7Xbs9R
PRT7rSbTG8IynD8ma5CsNvtGjrvo5eXokid2IfHvvpgZXMcAod5+wCoD5Hce7FqiXZqtZxKQpxTc
ZM0awohl0nALh+NxiAtXGr5gVaUi4te39W1nhTyWhY3IFO0d3f/bISfxkm5tbau4nyLhXE9dOy+D
mFiAoexPc1MKr/ju/fI2aJLXGROdMOWMjaDxNw/5bUkJudc85lBeFUPg21FkqaYodaatuA+ucp48
RYwG6Cs7OwUD/vrL//xxVC7YO4yQiGJp6X5c00XueXCYu3dHLEkAUFbYEu11K0EDO7n97wdc701Y
BvcYoBHlDTs59EiCevuR45isfUSPeKcFwMXVr7imdbc/z+MiuTbpoxfVfbZNOOkOQ+OPbvdkz9Pe
VWdM0ok53LsdOgnxoNFKbajyUlTrYCvRAKC6Vgkok1YWtckSYbfjzQfje2+fpyqJfX6qPBg2dBk4
45JNUljdMsqZg05Frt3KryU5liVwN5iwkHWACl71+JWSeHmzkHRWkNeSSJ+ydOCvh0ox1TaLpCAL
FINAs21SgZHlqg9tyr6FyxS1tHHVwqYbDaxctqYsKLkjskHku3mokh6K74CNClVQrog30RjSoLcH
jbxQnC0SlhzwxvEheiho08YDlhTdLL+STIn4bpEaC18C9BpJS7xdbrg2CXcarCGpJHSoJopKjoCv
W1r74zkcDDed4mUwhs2/jDWOnOi26HcM5wqcMc1l4XsXcCS7c/ZSLPbv1c3Sw4oux4XyGGvgTJMF
7eo0+7NGW8A15XRnXzEfhQ0Drkmc+KpBNRvP3IpLgjtwsw5KMqcnwdCO5M0MeiGtypoLbd1FZnzk
V5D5vzo7PRa4jZu7H6qQlYTHAYTTpTMDxuz+pUMOi3jYSQB5mdylwFfmpVU+xVi1PIxFdca3BBvN
r8u1sWxuoDHb0hCJPmBozh3bKvLvartbovt8Dsb5c0FGBFZA+AVvj46qtcIO1NCImUk91vChxAOk
zqEYXBegsMfp/4LwKQ8OE4SL35+E2UmEPM3xpT7P25TBWMN6GClieoSZIvYtD2Dz1FYllpyYPwLB
nMrC9C5D2khetQFSiKoYPcnq/bkrVqPyjcl5l5Y+vuCjBuE11GUr4lzD0MmMLPG1rlwhWzMgCPdp
MPulzA79Ppf7l2XYuC6nN6zlW42Kk7iMrNgz73nl5+zPcOvz/DdghuU+Q4qL+R3xOHVnnw2jM7bn
wN1XY3qHe0/mzXi7K2njEsv8iJyx2K2xOo6KB9YMAekCUn+JpejKNoW5nDQD8GoWK7Oyb9EWdkUL
mxPAO+5nLQagGlILLnsd+YP4EITlZMA9KYSdyiuxlkFVAd3ARZvv5n/UoWsVH9Synv2VLVteN64w
wdjT4y5Ce2xPYjLlMlRihcSA77jpDNsQ5UEoZY8a1UtMoSxMpeksbLvwTLSY5Frsx65PPDgCXHWS
v9COLr8ol3Q4mX3tzUC4VZZmGEWHRDwFpZMuCL20nrNZMw5b/U3VEgs3HxuYWcFlY81cnZ3sF4Wm
qq1ehlFo/CG8QTinSJUuzf05ntfI8nd1V05XHat59Vvq26QzA4aikjaRkqOKz1asCVAvuIQG7qvQ
pBJr6aqLehgUnzib1HxeJ7oLuDOdepCm/fSpq+0gO7WOJ2ogfEVyKIbKD1cJdc7LXvEAQWvkHdpX
fBaoE7gzUXpULNpumy10g6tMU3U/S71SBIHB35cywf5VB/1MC8yudxzQOVHgt+syDYDaUVtkliRZ
eivzskcvb/2dvBlVKPMmCSmi9dp6bMayzcyyODSRQfRGHBkuKpVebbZF/bwr2zE42xZ+ISOMpxsn
xZa0Xoxl2jJZBUrDpB7N97V9rXojd4EiH6CN55apSolRg8uzwkHKkThk5SlQTJnkvBR9r0UFSiLj
NoOcftJVMsNi9q+Hm4KONNfuXGdAXR4UyDgXltyCLlERPFdfSUMGsF/WZdOPSVWlh67LeaZRbwQF
hsmGIX4+NMYgPTEWgg/utyrieKFdunSSDuQImalZ/rv38sq+/+9iuxqAlm0f2feiKeXfdxRwQWyc
vAGN6ijTymRt6QdkmqsEPey9yvb8YzFuBVohfcy5wURPs4S7PNc09lO20xUuV7j6tjtyaQg3hQB6
dGgzIKtKFVE0qbrSWRVKvvMsGWjjhCbRM1tUDpPkOunTIfT+7JJZYvWVjYKNNkH9zlIA/qo+XfVu
6Ink4KAB/JJWiXVUUlD5csncUCPxpEpBUaDcOUyctfVYGOFmPvT+lWrrpi78OuCuyv5IIZebeAYm
Mb5VhR9qp3VVCXmqa1Kyg7PgQNSQ9uKmtJMyzgH5RjHLZABhC1astl9FMHQGNjCMeAB1SRo1pXM2
fDSA7cFVEvbRJQIMsKlb5HkCZuxW4QErTpI2Rx8AcB5Ps2kSxnOalHBdLdtI5RDoTkAf9wQmUQFu
896eUQKSE7c30SHtW9zlUKa1Y+znamjl8+UJceG6IOvGUS90wACJ2ZebFEFpfrYZOLg/6Amx8upN
csdKlhQZhBpgx+rwQdkoWa497qyaKq3xwqIj5UbRksqSiedQrhgYM/ad19gejRYZfrLOOsU0s2CQ
xmTrpwn+eWqPuTLtDCqSLrGZ5tq4sCA+icdw0jo7au0JIjDZVbr6J9If8hM50SU2WmeTlPtpbVjX
C6aOUKl4TI4CrmqEo2bnq/MosiOEWgaaYAgYVZ1U8zSo9hB1iKwWmvlNFc9OdBPaF8X86uW551eN
Y7/IiAXVkCqgalSdLbpjn/Q8kVm1jaoORRJ3kiIP7nVb1HwvhBdGKFOB1GqeU2ShaE/UniukwLmP
oTYctJ3DiHYsuA2npm/zc24mvvtaq4fd+mjNn6eCVASSDDI0hh8c35SEuyPSdBSfk1Q0XosnQRr+
CWGUcjBGACk4UIoeo7iC9J6ipEFo6gohIffUJmTEpZs+aA5+G71KoJ1L8H9lh3l0JeOjzS6F0qBZ
tBc8/36svL59by65g++9zqESULyVKGphdq/VWu8xZPP7MB/DMN8r/1aDFUa6TKV1SAmmyPy4L8QV
yeKULJvDJChGy2EzIXJh6ZWo0ak81qv8HIIg4mBLq2qiTl2FA7p7LVdDrkWLI5mVo2+ytiByQuOH
PUi5WbY+jUpChCG1mcITQ8jadkc3r9Kx+OvX8+RbjILwQ+I9YVJCjwhS9y3QuHv+2uZpU93VVYc4
GyG26ud3yRdvisnSNpP/pw/GKcQIDzwjX3kBefUWiqtKZ+rDds/uiirrw9eNSSFA5N+RwEISRW+s
dXNqOCoo87/+4LdkCBA/A23owpvBerg/qWANIyQMs26ym2bZutC9BVid/PQuImMGCTcShzkIL7vt
DhY6mn3Oxqo5uPnmkGbjc6YO9kN5LS2TSfJI+Q5F4Lx07399kW+ZXOjbMATE5g2jEf8JhPTjnL+h
dgmCTjgXLRZUcsRVx8UNhYR8zXDtKuNM7EyXBUWcrLx2+tM6ia7rLm1FyFse2/UAlD+0udGmB0Rz
aI3jmmXgkBOpcvr6rK4qcofyymiqePaGaiViiE7VyU41cS7guGq3eFdW4Ndf07rCn//ByODOLR/n
vMXrxngUZK7/+D1NpD2sTWGfJy/bjZDWKW1cMvN4T2JPjN1EpEFP0lRO73/Yl2hN0hNhu1n7zlY5
cr5Dx838GAyW8WrNFBWCqa6Eio7F03ps8E0kuHEdoAPPjiY5IMZ0yLK9HR4HuOzNPNRBlrkFvllT
+j6apZoDMkFIu2GyW4jrJaKQyWWjEPbXlDrkU5I4d0UnMBhGOBhsDnd5RrzqXKC26preOKCx2y1x
6YjUGXM4ndHrHlvawLK+APqO9gsBo2gXTptXO8FzuSceJtvANeaxPCViRxF839sJffVln8k4eEKN
tdUMMCh1uipuvDJvi0u1RU3yaMmpG92tFxnLcESg00Xb0zaModNhh84lauAZ4Z4ioxUEnm635oj3
bT06S5Ib5Un3Wt44hqvxx7YRH9QeRmcgmTVuMRobn93FND1iC9to2KpzSf6NHVzy0Kuo9cuGGQCj
9T5tVXrKxThCC1w1BrViVBKcTsHfxO1kxSVlBOkB7coGc95x6KeFZberIE7Npi1onAuc3sbGHj6K
dQz69DA5G5P8gcqI6vO2JrZoHj6jG9qxRpl9RJjFBybDIu9JS2oDcyTud+7KlzlbF/OV7tcOb+du
sKz0UK5JNcNvIXmAOdPpnWpoysNs5oEMZTJv5YMIOxmfpLwKOtJU9wIGj5Q2Qc1tYm+lwXkqO9lN
C4xA80gXu3hzHdt0eOIftZHSooHvywJ/wWbgb6SeDcfFaQUxdkVoFM+/2WLEQPyIQ4MBAwJT2omh
dpEMvCXGsOw16Ag671a0We6IGCVr2hafLWSV5GJSCZObgHwcD3aT4PcqGjpyO+wkuFkqolCPq7Xm
4GET7sZjRzzSw7JMHdjcbKWfq2omFidy63R5tIN6HA/Z6vp3JvdgZjNzXqblHWJXcLzyUEXTaB7n
gf+XXWq7NNp3RUmszp3RkXp1mbFF5MeszcVLMpZbcXa8fMEFZ1vDR2IQ8vbUd5NZHYY99Da8Ab69
3PpoOKtz6yRRd+yTNJgO+bQiSD1aU7la91HUdE9GsAUiNnH7BPFcZ8txYRrc4yYLuyPoTBvdpR6O
GjJ1muCB0IAmOi2oiUO+bBl8qprZepwHVyw4Uxz7q+VH+V21eqMfgxIVT0Mdzcdhyq3ntV7TuJyG
Fz/L+mfDssunyjVWK94nFxFIDFuY1IK4r4xg0gfgKrjw4+q5ex4dCmeoR/MBD47xTyRS50K+YX3c
MEOc0DWnh8Abwxu+q3UyjYwa1IJ/fPYJVYlHBCAEdUX7w7QnbhpHVbB9MSt3P8Pqu+1BWNX4TuR9
9z5xuuExxXdzLrfJ+ziFhnNJIrM9tUUnkwwBD+4h85qLyeRwtMBuZbRM8EjyUHrTEWj62ew876/N
DrMvyTgNHzbY+YeU+LHbahymMkaF6B7bvLXol5b95K+Fi+ppL9Zb05nm+xYt1LvWHq3TvgzFqSxc
m9gy0aUxwq7tny5cyk/97C7va9ec7ggpy56WwKxLtElFf6rqYb/HURV9InWrurPSxHsfoo5244I0
1xi1eHhvIn79Unnz8CUi1u6C4sY4gJMkN94wd5wmgG4H4CLDBTQN3RtX+M2nblqa9iA1+GdnE8ZL
auftQ9R2IB4MjZ9QZtvI7AfnsgSt/Wg7qXFcdrF/K4ekfU39nGyeLTGOrSgHQKnEerVIULsJ2q28
cXJve7fbxvTop2N3sTIhbrOlwMaU7Bt68jwsDvnQuu9JKg7XEznHDZ9iJSeD2fW+69wtLsJwCM5h
VSb/ojR+jvx2frU43i7oFKO4JOgBk5dHPcxL87NLAT4Zaxm+89IguHH2vCWebOQLAAt7n0Oaeazz
Cz7bYxu2zctcF14e44xuH1iajAlRt7BP7AZzF6Fk9Bel9ZASMPOy5q5x19sD7i/GnVuPcvKhbXMs
pORpPZMxs8ftLoqXrCnz6rDYDep5b2lAShILUzNRcKiEhYMPdamaVwpq7cQ2vxQxB08JtoQlL95s
o/9zM4L57OFZvS3nbqZmZHv5gYjC6cPCYQMbPzaXmZirOASG/uQjtrTjpG6tsjwYuciYkMHPV3Gu
0nr8ywqm5imjWTsZC6zzMRGBmccp0NwJ/+fzUpAHuM7tH9luT7ck2v8tRufZB/cn+7tcz8YclIc9
svszg09n3FpTX0YPYHX1DV+scg60R90THUUWnaE2E4EWwOZIzgzwHaxrHeW1QQMbQ1aZLygo1sMS
ebwiwO2Mv4x0shkHh9xtYq6q+sffG++myAz3vt23/iu2NeOuZKRhc7nrY+o6y92cjwWKD9+rjyRb
9H8tnB331ub5X4ip6z/USW+6xyYrp7O/Lf6zbY31cEwSY7gLJi8grZ+G+JuR1dmGJrKbyPewCRI7
Zd6YP/arMxNqk4zdsSu9oImjANdx+CekfXiwx2EjHJA7fDeL2j6a7YI0fffHjy0hbqfZLrL8DIph
fkxhAkTchHXCF2qpJYh5P2LHNz5YZMB9a52N8hPlzgNelCKPufHm3UIe2il05voz9kxQtnUPXxKn
Tb+USBrGuJUSlZi70H2yosI7F6tFKnueDNUlbcP8q+vP401gbNmrO6IfcJMpIBFlYTr0d7uK16RJ
2JpYbs8E/PV3uZ03R0K2QMHcMjkWeZf/E3ZZf6DxDT8MIGnEw7npTRXuKwP9OGGssdP7ehfdfZ9v
T1z438Xo13/3u9VAfpIS2JYOtbt3phPy3Jx/BUd3V7pT9IRpyT1tuTecnX5J69hb8u5YeIb34Har
Hwed+ZVsHfd+LVc8gJUzXZbIkpJ39u4xH7rqz921M7K/vXZEezNFN50rhs8+GUQkqZVl/mSkhn3g
EG4/NsMqbvzI2G9Nqtll2bbkxuWzi2MgXONjFgpBuB+4Z3VeizJvLmUaZsU3pa4HJZSK4j0PSYoo
d0tmhuR7L4E4ZRnrdhq1/JCTME4XaUdpjl9Lj4sqWUKhHjp2RKvaxkXqkz5qJXtJQWGeU7BnOJUZ
wCG+PAJSTxPpf1V0WKt02fPnAOMsfWzBOyD4K57KtKK5kkOp4vN28mLmJja7GeNUDIgAP7fmU9r/
kXhRvYrvQMveIO2g7ceVdhs1XuP+rbFXqAuiQA9jTartcZuF2B9R16TDzZBAb5BOlXZbF7Pr/Oap
qOdJzHEaeVNxmgnzy07GODjD0TAaAA0jabbwm0nkanJHZL1VY2IqafEM3m+wnHvo9+aDu/RJ8efk
pe3UEV8ytvlHwjwTywKYLSvbvIf0XT3/QvxB2ufxTKQsYccLAfrbaULhGBJ505dtTPBDik8rWQoO
rpjwDWmHGlcYN81wFlGFRW+26HSOCjGKrklo/b53W4TiJa+nbwQOlzMCSQwJ3j/fQ+jsLiwfF/jl
9G4zfbZYGLTdJSkTSHZwt3L3X2jIgvw0F8tsXNC1lM17ncpf71DjLY8jhRtULEmEAC5kBsm4jUEm
rPFfZlYpszG3RY4Lq1dLKAbfBd7jJ9Ua56YhYTRNL6Dqxw4a41Lrxw86Qk47uqLErXz/lDgcfsMT
vRRo+aLNTIo4cWZ7r4vDHhrjll5I+Or4TEUsGjsRgrcKH5QkCPlVV65Ea4WRIUn9KutcSsTQjktr
qaIkMvVnmo7Rxqt2sWUmeWYukhBWynM1R2g7hDK6CmUE6/NGQmxMQRK6NhfcKkQFKQ+M5pDU1ZRO
yLNtlHBZo4ea2RGWZM4wjCZNJYtPuFq3WSA8YdzC9Tk56TcBt6a9MH1vg/0uEe3Q/jtFfjAU98zF
WNFiAQNsdnd7yis4xMHGCNrhYiGHnk2u3lnRENU+ojDMlF8qbKHFsTmarqQukgAFCqB1YhnEgQ+2
QJFB4nmJJfSiXSNtH0o3Zp8twL2aAlV4nW+G3HRtIZzsOoOST22mg+kU5kQ4fiPAPW2hLJOw8QJW
jy/hxatyVioRsvCWYZ2o0bjljSHEEuzLTvDKxWqHeSNoXyGtvWuvK6KPwBA2sXhX9Fgop6+w7R01
tNGWwLdx49AT4ddTBhgNIjuKh2naTnJQ3zW86jF9h2UhqwFQ66TdoaREFskHmtCwVN5DUbod+J9G
HYOrSl1baZksJGzor5m1Fpd6wW9N75OUw0Y3SCwkl+La+L2w5TVQgfDcowEBhrdULsdeqh9eN5Vg
OO8QJi2OoiVLaxk407tfiAKUuZET+hkzO+QFkwNuM28NZ4Ibr4Y7zUNr05/fC8GMsrpRZnZxRa7a
+rySCza+ahtnG+U4hrWyYgSVyrmKZey3kcCTqx4hyrdoO5L8uK1fC8qC+dkkwbejOkdZUZ+xlgrx
laktf2lkyvACXx5Z5Uczq2Yih1dnAKcfh75wn7M9LaqH3Cfc/Twwj/kfVC2ZfJh9CLUrrj6lNZ4D
w8M0msXwt/+LpKtNp2lGbcQQyhZXi1zeUbuaKBTa6Kw91uKqEucNTSzJppslX0+MA542xBK1TyiP
0h0P7Frv6xKsVvR3m9FKv5beJAf9QUnX9Ka9miMUCjQmplR1YLmXRNDUYVL/WG9tUr90NhFlcwyg
tm5mvLkEKucHVY90FJHS2BBhLC8HA7vYL1sdoohJgsbtmAevuU5dtCD6ULdoKMuulmB9uCWsBcbH
9U/FjFpjm3KnXJUNv19jIhV/oE7sEqEVhatZXXna85JWec47ACr84ZKYkjVSeiZVo/UxvwUQNl1U
bs630UO3UWPz5s0AH7R3GWeQ1LkoGsjeAvlCgYpkVns9poirvc+qlBFMLJ11mg1XvPOoABSTeETk
BYvS7dfTKP/ifKU6El7ag6pLme3BveQlWusmd2onSJeb3+nwnaHGMNOCjF71nQA/0jOolgmwmTx+
2r6TX15FEfPGA3n8aM9G29hrCxki7HrljSeqEPvIBdjtWISl7Ae9vXTG5IIojuwYoWrmcan1Mina
rcgXKV5wePnW/uyLjSz723WD7iINtAQArunn27Lwg5Nmvfq1wGxxK/xKVgKgQdnzKAZ16yLpI2oQ
A7R9bFVtTqXXvgGVw/g9Z3VLJK8rcNFykC1KaKGemzZB6YetjH0tYff83H5IZbnxl0Qez7lyVARt
cCUErgwk6QkzFa8h5M8gjh5Da0Tze412GK5hDu5einm4SfJmdOYToTFtVd0Bf4b9cLFG3nYFHx35
60pipV+z+C+kd5UmrtUANEfclXUmXYeCaFEk9jOKBOKE4tKpcPHeaE5My4Mdd5B8DrpouVqx6DtZ
d6iaqpv+Hiurne1PzuDWbn70TLEFy9myNhkBZhINyZ1RHHorIukF+a6ho4GX7HlF+/jBvx45RjXK
g1alNqQMoNISedVZa08jLbH8qaQRyhtIOILsALorG5YgQ+RemSotUx1esGQ+9mlH+mkhElVon2j3
JsAxRnBH292g5yBM7q4l2ZdL26+SOHcyd+l1riGeq6MwGCmPyA54B9MT78RgND2mTrYG5VG/F0F7
uaKQ3Ar7S0HWURUhu73uZL2M1YZuMjE5yWOaG+uOJoi3P7T919FCS3VqeRmM2I7Q5y7fQnc6jnr+
eW0EzvTKG0+uy+sqV0vTtmVplxFSo/rkB2POvTLdQVZd7WHWQQDKE5crBQTxKFKQpW9gORRSKuct
lRQItfMgd2iRZJJYy9dAHrPdcE0BHWFPuIWDURCVQxLlWKAPJAOJ5ZJdQ3ZnN1qwW2uZhOahtUwI
4lMS7tqxp9MfdOCbMZI7il1JZZ1qXU6Hc4DH7Lgmo8uHsiSyynlqafp4OV5T4IzAFMwRzL9L23on
bqssqhmIfuWdBLI1MJMUwm9CMMktanwCmXiByUR3RFrbitXYOOwloi4QZ1SJNa+ZurbRWlqIyZO3
Cd0Kw8mD8fg90Y6XYfFcLPV6qZ6mhQtTNhl1IooI45V3b2C74Aq0adoba0lWb7wLCB6y2NzSHl7K
0rvmDajWFhBm4AEqRWY7bCOLTK+ZobMlEY+YR8bdTMlAev4ljBI4hkuOPetqDm9ox+jK5LZRIrKw
MuUm0/eV6G+5UxAXyG24JpPcveZCOfHiaCTGwzyuQ7fU9UGdbUDpUmuxAUYu/8PceS3HjaZp+lY6
6hy18CZiqg+AzETSU6JImRMEJbLgvcfVz/MTqF4xpRVHJxMb0VFdKpGJxG8/85q9pclLUQJb1BJ0
Ubc1s2UeiP2/JCAtKpBn27Efr3KYG8gSXwlBtN3SpBkZ31bZFZCL6X+sGWlYtgKf1iVRx5itl/y2
p/GDW9+dnDg51Kvg3qxY2M9wxwWovhxWVYDtwJZWvjkvL/QDNvewfAUhbGgda4U32LMmTt2tx6rP
2Po00Gb5RHEJC+lIOLbiytmObJBI4mzvZTTcgHCupPAsQdbE2K26kgAa9MoHdKWNyln1En1v6ECp
0nBOuohihZNv36NYxsusA70uOQeEImO0/id1hQWtmi/qyrf/ZzZX5GTYtGLyZX2i3uQCACeEWlqU
I6Df94KIigg9V/VMFa+XTHdeHJCbroyOW1G5IZ0tyviUnGREx1YY7ToPWmeLSV+xTY0dCg7viq4O
15B7u8gdcice5awSDNufKB+IKdowWoBnxQWttEZkY7lg66GBtMW6KeoW5lRy+EcifEVwIOQjlmux
kuKjFf7boKZOBAVuU+J5/6Do1q/cVRMlgA1wucIII4RxmKIN67VCeHA5EEt9vQfMtaBBjfLF02tZ
BGCp1Wox9vI8CbkIMZgCsLKyw8ERiqPWgebAeIdqKTKxzcRuUCxRR0HvS2hrLA2iCsirUt5AQnjo
JzEZM0c0H1ZSweZTNjHyTUtiS3oXA7QEX2LV2u9Xtn2P0QifKdI18V1eYpgtWhycEbDeToj6Aozr
gjFsgdysIGvyL3AtGMqIw797idjWok2o2VQwPYPqoIXtAtcNc0MyKvQHNnmDXGLZoqrwoss5TqpA
8qzB7nZ1481JlKmv/K06wj+KMGwFloIlJ7qvqWqwYMyX0siKQ9xEVNYoqn1BB+drpB/qlYBCJutJ
kSb9UFEbJbwJpHNltfFC+I78Z0PGbPcCrbaXatm61rexkyJtEmfbS7ll23FrrDkBCeE9NrmGDQ0C
4kNAV9fwKYBbzU5Pa1J+i4NMTO9a7pLj6qVMtuqAbD4AcpUOBQFe2kpLi+Bo1KfXSNXIy+jV8uQo
RD0inSmTRgDW1lCbnoKA3WzMN22xq1nIcslIEAH9FbcplG4RxirA28XNtNbnDC0RMXEaKCzzFaPI
RT4LXecQT6aHTWdjk3UAFyrO9zUVsNdTfhtqeBTiOo+oYjHrlvkC5remIFKnK5tyoql75upgqajE
8sZuE8nZEJEbRHQ7gLA6EHHJWv9aEyBpAjhwhceNYlAj7rWxtLdLJG9VwUT+R5Xie7MFQGsvm24F
JYIzEkPUaikEzIL+HrDVYo+MuKBw/8PTXYFE5GIi1t8SfMGK5kf+wfmseES2KVniuhy2EiZ2jjMy
UtgEwGHNXzBvW8mlCpPOUrEmmORDZEriPtzwe+tCXsWkMXLrGDwEmMScrGxA4kQDyLwmte0mstTA
uG6vco7vEg7KkM83WY2yu+2uiNWlaQR4dqP7bLfj6gezGSRsom1xTZqi7MExLs1wrlQ5scoBtlsz
4IgjhQL2uZ171ohXcexvSlX1KlH2D671JUYL4Vuyy7d6SklSJ8LKZhBbdUuVNHMUYUO5GsFsh9Um
Z7VxHYo1cisNWyiCRYBbCKhUuRP6F/hyaXbLRQq/rPKBLIhvhNCaoBcohh11E0oqQUqNafu2rRPD
xb7Z4LJ0lsULheY8yY2Ptr+tzDtqdEJXOwNKxL5cUb2mSP4ZvlVgC9stVh21MaZaQ7WPt2ITC8+N
FVy/lgU2tOa6iayE0j9Jaa2LMKORTSHwA8defKqVF7R3dhvMua45yrio2xeSzcZbo1668LrG0oil
sAUmwyoVs6yRFCBcASIW8iDiM2W75xfaNazZ6BcSzqEWHbEuQbPYW2khwYLylnocjc4idNxyyQ1T
vsYHykuK3/fACcN9VCt6l95x3InAHM1lMeC2rIspVWYaIxRDMRG1A1AeFizZ7RyPMsg5/GAHdY+q
xCpdsHG7dV0E0VWKC13pAncTh/sGQ982hRWi4/fVoabL7tsAz8EqrNGu0NCmiGaLnZlqLfXyrQCx
qmht+HJnasN+n9sdnD/6Ti+h6FZy3lD3gpzLFEZr1GevyjXjWjwsVtDlpiAwwl7QZa8ci3YeHqSI
Ii8ZpV0oynS+KNi6YDZh5lm/XFXA/ifjGroY0nOiVroEVRY9T41MDHWw0kJN3ncp6BrTj1RzMGwo
TkrYYzNkIansGlSR+95LzG6un0O1KodpB4NxSa9JtZVsZ1ZYDPcfW+RKdHunQnhBTtZYFs3aVwHF
IX8ZrMrciWqUctUmyHpdDDWgqMh3MjLx2zkaeu2smIsyeyhYRn8bEm3dh8zsneGA1u5CXzPJZ5Ny
PNCp83Ks+09yVTflNay4IPeDge8HikoD0V2y71D8MvaIIOg+Nb+ov50a1tYhV4NZ9qtSHpcLFVWY
XVomKoj6UrWIC0KOX+AmulPObgfLu9/J4wT+S2uj8bwxBrOkUkN+p1wWC4oaELyqxDwgbuOg/qMu
Y3lhx9kiNwe9dbqOZomN/1l80LNRwospLqX+SrLSKZs9sLkg+t2YFuAkuUYRjKmGz5lcaBbdWgmN
QK9fmnEG6mQn7YApGcAyffLKGKefxI3xlQK/HXE+mDuZbaBBqNdl4zIAZqyWrhSlg+WcoxQVd6ar
DYo8LbuBntV4k5Vm3jyWRgGqxRkiY7yARdqXB4R81QInukw+xshRoOwM2+Wmwkq3OqupeOpXTtaW
0oVRooP5zeZQrr5Vsmkm1EAlOOpf8gW8U7qP+mnQB7cFZl5RGUbt4KuZjfScECD/CA2F9pVrbJJb
L+hmloiA1Btc3FFHrdFcYnfsLa38YiyEV4LiNlFt20xz1sKhpYShdAkyRjVvAckwMm6jO3Op4U+R
0otC6p8mVDznhn4Mhdrp7OawSVFvWI9lCRAL5+oG/t4C5TXEX1kIMdSN4aNNpZ3kYA2RylBQAv1V
fkZdrZVWXfYVTT3BXk+vVjjx+iHJ2r/k9Bu4nNdPUZTF4p3wVKKrs/UyklwbbXYY+yCYdytIebtw
1pLn2iINUH56OZvR12KxWiDpZa8vKWWD/0f6BKMYdVmM+2CoG9m+mfSlkOx92ik0L+LYEinSooD0
e25xiSqBEb8Eov/J2URwNCk1p1sL96L80FV2UHyNu9QMnkYc4iFIyoOcv+uyTkdXohXcxvVt563u
9PKfVnR9PI8xFWYjkzuVZlCbPVjcZPO+pLrY28g8SuGk7ZClFfWJdNXIiV+ikpCXVMFw4E0dF5dG
n1S2P08d0MxAVnHcu6mVPszg+dKNxg2nN0gnWuyJlbElpIB9e2NqRbB86gk88CQzAVIOHsww6gV7
rUthhjyqmZookl+2WYw63Hur5eOt+gjUR3GGi6jpOf4kuJRzVDqIYcdxiGmlV1cD6tRTLhvVvm/q
pnYBTakSVDbsSK+ryakBP81jmBACGHZ6QPiqORjdGGW+083Ak9ADsByA65F6l8pSLV+3MKx2g1FP
tIyy7HMKefUB8e70WKp2/43Lp6t21iLP+8AxArg7c8RDMyvqLigionjfDNX4PMTU4I7kdeX7iCrm
dZ4M2rmdDMO+Hx02Ykd9WX+qcC8udi3GlI0fDdn0rdGBlLn2oo6xN7Z99bUOK/RZZjBAO1jd1l0D
WfkCHVT9EhEPrXCXMYnmg2rk9bVpTMlX4OL1DadbxiwneoSAYq7dR1UjHa2Acx7G6Dwc1UwZ4WKT
ZMtfgEVzqmVV2X0klg/PWyY/a9yg7DVrF4L1PFOpfj/BvJjOEWONQH00DnwVWhAMXlq16ldaEKlx
pZLmFYh/j4niRTS0a7dpYirkijmYfmgR6bkxbS3zzDCWOIXkYocJYDC1/boUOQikUDU11NLo34Gj
yBAhmVWIWGoi11dYJ9AtLqxMTXcJCRJ9u7o8s/JY2yWKNl4mQah8suXS+oLqUPwtjtL+HOSjdjNO
CqvMMYODU6ky+KVMP1fHNrW9jrr95Kpy0JwjtVF+5m7jZhggLX2WFL04RCH7jlTvvgd5/ykgH8KN
ekxuC9nJD53aOb5hyNNBQ3X/i5qr0UMQG6ZnOGl8GKUleB8lYHesUc3oxPbq5CHpUl8XusaRGkvR
sANhl9e+llvx01RKyl1rt9G0Twe5+Qb2dbJ2IBspAOqRNFRulYacLAEqll7dwIPEewntrExKq2u7
m5p2L/dqnu8Gp9AAmsrx4EMTHx8Th1xsV4St7Kl6MAAMmfSLBGHmK4M7/mIJe3CD0WzcKUWdHfok
wDgepf4z5O5CMJHdOAZnYDf7cM+5VN7Z/RxeIvba2vuKCO7dGMbjk1p1IdnbYNOR15KqbXa8iHan
CdfTW3nClohOdGLLXoUi8hWPhbQaBsuhHrr8WyYhMf0hsQccv/mNgy36A3/H3JmPhSQXwVGWBrO/
d2bATMaVPU4WjELS78UxPxg2MzSlnviROPQRUAfQC2CdBiokJ6mP1J56TRko2n6ZKQXDs+zy6QY+
VNpdqSMUkjPgOZVyRh0tVb7OMz4EiWc7o208hPAskt61FHYbZ4tKybjbTdhn5zeyrOaoJYEYRbI/
36WzZDqLBgUQC73kJsYQACRRR0ZDPHiO+A/3e9bM4y4vgt66muREphNdyrJ8Oc4hrd1igMfqq3O8
3JZIj1iunBrtbZw4cNyxMVAjpwGgCCTNTWQa7McZOl2JlwS9oh1eJx2EmT6s5TOWQabdJn1mLG/a
Gb7GCaOogkqHRnnBAqSC5fUJFh8RklkxQHIdtRfK4pYgdtxwmx3o/3nl6Nz++7/487eyoi4URt3J
H//9ocz533+J3/nPz7z+jX9fxd+asgWZ8Muf8p/L68f8uT39oVefzNO3b7d77B5f/WFfdHE3v+uf
m/n9M64I3cu3CJ9L8ZP/07/81/PLp3yYq+e//viG5XUnPi2My+KP7a/Onv76Q3GQnPqPG4n4/O0v
xQv89cdtCesyfMx++JXnx7b76w/J/BPTMNN2THTvcDVFxuaPfwEXFH+lKX+qBNq4q6L2ogO++ONf
BZ8W/fWHrv6pwLSBSaKoLyaFyIW0JYSFv/7Q5D+xHSA8MkxDx0IXW9Z/3n1zSlknjbH4iXPKiS6H
qSnC0gwdDMfR0Nc5FWOjBJAtupxYHjGgdQ0DPH43tEF9sIcwPs+LmBOh0vUA8mkaX8m9Gd19N1Y/
ef4LV+k7LokQS7JteEUAV6gdqoqQ9/pOChJ9b+SuEeLx+KbSvdR2CF/2qs5Ti+lsaOiOo4OiDK4O
te/aoIkFzh1Jd8rC6AS7pSQtF0CwqgeynM9BTHLhAoocP6hhQvtdqjJjODSFBSvJbP1ff/UTGyVm
B0FDGElMrWIZwnX+9VfHjK6EpFXOnkn9IcfyJFbMQxtXOlXDWbU+zTAus4MDs5d3ChY1Pis1ZFsv
Zq7V4A19lVPBD/FlVPTi0DIBB6ZqBmvp+3GsKRTmyE2NXomEzYIkPfA9V5/7VD5MSpR8TezOOFiK
nti7gDC6PBTtMATHxsk72Z+qPI7OsSwZiFYkI6D4L6Hmvs/GsHZ8PW7j9gJCP9fFr4fwRP0LmR+h
xGkiRwqXwkLc6fWXllKnRS11mrwJh5KcfK1XzKNZZiZVwDIFiJ4WcIY9JYwheaVgXcq3hu2EZiGE
hpD5sVFlYbvxPU6W37AkqUlDjhKsEQVIIAxo/3hcs5PoYA8SeNPSSRAiC/RBAuOOP0rmDn05oX7Q
l2bwnth4bPedTgq21xRELjDUruPuLT7IT74mM2winYgtChLyJ6e87cS44gRLD16DzokwW+vvKAKn
FINlGZIYrWkkXNS+RDp/kdToulomCDsTlIiAOGqpJ9L6RtF2NAfszo1bbVQvfj2XpxZMDCV6roYF
PQ8aHGN5IuXGMlfnplRLz8FetqF8qVUIs0RcRW4PsnnZGdVc4mqLrO7eIiqtPdPOhoMuwXbEHAsQ
iBuOiX2+UNnG85mGCHDbdLyojexrUpOqueaUNu9LAw4iUkwA53YwtSSdhjKIl/3cOKG+7+EeDjcN
quiocaD+E9xPVOLuEQTIhAum1bY7s8/t8I2FfMpP5KRWLAsJOwvWskpQcDJB1oJL6txbmTeESZV4
bNawd3NZDlJ3lHPymzLASNUbRz2Bc6XKH0H2apdoEIfBbijNIvBqFVmgN76WpYlt//3xagnlSE34
6GCk/aPeb+10I6wJcOBkr5l1plACOhu7eUp2zki0+DWBbIh0B+CP/iLLMezEMD7ZJyO+U3Nn3zoF
HANXQY/2zKpwgIP9e2gTquG93I8fKMJ9Ap+rnYF4GGPXyHsl8uiYW/u2aaZLpyuIp4sJTKpa3MSK
DrWK8Ks4bzBHADQLn8QubflDORRPRREUeCdk9xmdQ9hvTSwwp3OylwJCLUMGqhTU436WLcxqdfQr
LG08NNn8N4JptYve9xcqwHO6U/Oyuhilpg32OZWKo9pE2U61Goxn7IZvIsnyoagxscfiJ4ye0gZc
qYtkZCOWqmXvW3mKwHXEtXHlzFl7APsTeqrV9+fzNL1fsCXyQ+C+x6WaQLab4V27VIobsiKOkDeB
I09ox0EjKNJDHtaUtCfTfpTqjNohEfFVQO9hpzaB+YWz/LwF7rJDn9MhcJTDI7T34nyqAY3jZJIS
2naEfODSwyHfZaFqfKzNEBM+C5POpHbQX+gKnOgAyiqwWg85dMpdPQOPtsgN3leleu8EdXqjIjnl
KnGjuHjjzF6TNz5+4pczFnWfmnySvjSUWyPWaoKxkpx0i3xu0CY0zh0z7Z+nvq6f8i73EL+k7Nqm
fptN2S0qPtO+toMc24nuS6w6E6CZ4pk6at3unXoKIUmlLfAXQMnLO0lpkq+QCiqcMJZuwG1tDJK/
2661nmqi21tH782PDTa/z1WzFJ0nm7A+zS6SrvXEhNDfXhF3qHren5nWUhyxeKP0JRcXNJuds0pB
acGzmIe9Tla5W2RLc3bgziDNwqN/N3bdeAZZPDjTyjwv/TEpm+thSGxXscxGd+lo++YwlmdIZZo7
jN0LXx3M6EGbAx9gtHaRUMPaAy7Uz8M0oqRC3qD7PW45Z90QZsdlpu0POnwo70FrfRvSsOmZtKJ5
ROSv+aqOVKBQU4HbZcdqcWd0OAB3amaYKIlAOPJww40eHRTn/D6SUHLrgJDbbdV9lECXw/zMY5kT
XOHesVWJ7GIwk/HWdnq58xRFs5FHyvD3NlO9T9hJadEe0gnM8FmEuTb0PF0nG4o/hfTP7yiew1Ma
5vorB2t6HHW1/hJB5r2th3H0bNJtegDUdxl04Ox5bHopB+yHOglVyIWWSaHS1iHiLmrSuJKaqvcG
Di0Qj0POcnNiyzqpQlYq/NzmtF6uwkbBCs+QIYRG8VVmSJR8Ix0bGsOUL9AoLbx4knW/Hvuvlbz0
98hH1pRtW3U6H2MTb1mbznOOVeg5zNPbfBw+d70+HCbZbs4czHcNOHamsV9UZfxc0qp6R4Un8Jwx
Vd7Zox69R8ZAOlPRwAJlMRd+k1s4049R82GqDbnd5VaqH4mq4D3J8QPJX3JMLRDZLlxPC/SzBlfS
sqavg2RCA5izgJy1zROYCVV5PQ/KclSopx2xr2hwMg3m5kkp4a/BdkiKz11KLWeWILMwSPMR5E2T
ukiiYQIGTjm7TxcEF7Ikv0Ghdv7qLGHnUTf4Cg77GR+HMQVlIUUXWiNnd3lTp9fwdYa/p7iWiX01
2F/IhTl+kEjRERiheVQXjenTUuDNO0wKoXFxz91jevVEPbv/BCyvfJ8rOTT9TLPPY6mZPEyNGYSJ
cfyWw/2jZJNHQlzWdnZWoYAFgsHlhQa8Tm4PHQiDEsGoxW7yqKhSPLnLEAM6a+uueFBTW7tJYYO7
UJamS61sTUDnmK2oQfWovBhRd1NybrTV5LdVah1MWpjXzUSjrKLn5vVF0z4E2JhdZmOjns12Mj9M
wdDhPt6mN23H00Z+OtwDlEfLZaDAPUzz3kIlxw9bRVAdsvFjnBbdddrkg+FjcNoYhyBrzeVA1bq+
saGzunEzdo2Lh1z4TIsey5GKylGS5vG1SVP+YjQ7Zy8RQ/H/zmFaMjgX5nCFYkABtNJsbvsEFUjK
KbbXmiT9YT0/4FGDMi18ILdsJ/OTrvGb9DaoeqZ10Lp9EIzQsXFDxJhxNhQSqwEbRYrexhBF75VR
bVDuABvrKkAH0H9xhviMTp78UJOYXQalZFLV4daL6LnHLo9W/SzOe3QRYwv7okn61ljDc+yU6lkQ
q/Y5sfM8uYBWJ251TjQ3oJq4cyCmHNuZiLqpq3JPQ7U5TI2tfqgmRYJW2+tPUqs5l3aU9/T3un64
iXv1MMeVm0hVf9/mheIbNH4/AEOD9z9VWNKkpfrFouDW0u5gWHDEeTYqh+VPU+QWWmvjE4ROn6e+
Wq7hFPbXMbL/bhbGLRTgsVrcukplD/jndKHFy3xDdl4fh66GDgeNEx6NqV3E+RDeD1P1EU69cy7B
5Kzc0ZrLyyrQqZVDQLLA7qYXcUbWtbBO/CYZi3O90IYjjCIJVYKsbAg71OfK1Mc7aRizgy7OFhvl
Kw+Ws/3BgAYTes1AEw/winKgpF7CIe2yi6VuutZrGmR6MKWJXR3Ks1tLC/Sw0pAeOmOWr/GpsT5P
1AqPYR0o2FoGgQPFYtIVd0jJxGplsD/IuIsiWCVrn6Rx4pS3kPR/VkhMb81iQQOvzanj6SgnhB67
+VEd9Lsc2I2Hj54/WZ1zF6RT86UfsvAOHoT+NwYN6XPogB+M4yA9mJ1kHm00oyj4twh5ptAVAOhC
azszTbhLwFGeOnOJzsANUtEPZLphMezrsonSq07MmaqH0uwOBXdVCrnuCLjZcgWT0dVmub6DINyS
WehEFxOGc34yLYqnwUGoaJTF4TtVbUqYE+CznxRqFxeqil+hWxWSQb8rxo5KGzp9Dxt9fhiHSnoX
VQT4O2nJR8Wlk4pKHoJhXo5P2N2gGfVH1Gpmg1GxnyIVWIwopnEC6FHbU2+T51ujrFpS7bzSziEG
2DdSnPLuXRFNocfGygSsm2IvPdLoEkxF+b6XUlnZOfL81NPGi2lJwLE5GHFtfUbCO6ayp5T8k/DP
vtcxhJLdGJBMsGOx9i6iyUl3cCRcV87hAif2g1EWxUHJeup/1AYMdvuoO7rDod3k+nggsXVqAtZZ
WHNiAea8G+JqxiNw6cwqOuKQxHUe1GplHgOEu29ZHWl4CSUjHA9JbZrObpTnwcAbzeTACbG2PfZt
59wrUZ8/qVqH3TzJ3t8hclXcr6BPr6Z+CW+BVaauPUC1dZGNFUZ3stMHXmSZZeL2RXEV0bQsvIiO
QSEDL6UZMxDyYDD5mZs3uqyoMB5lypuhl8AeHvxehl6wk9uOe0NFpdnHOKLiFtOq6DKhwih5TdLr
XtoR3+y4ecrPeR3iJqiAALk3G7vtD7K90HEq1KwcRTMV0LQFlEA9hM6QPXWjZt/jzCddT2PDB2NW
aw58Zik9BlxbmUeIWaYQqq3wA+Xx4FFeMFNyZ4AkPs0+hC6wf7XvxzgdYRi3mfW5wCKm9SZJ6zof
WpPT7GLCcoTB0Rp9dJKu2eXZByJC84sZi+J9bnUwbuSyTa+pSoPzniWjMOBVqJF9MMemfD8RbBOT
2JqZu/D45WKHaiXro4rV6DIrB+l6QKIuQ3Nd4p+08MbxPA0K+x5o+mT4S4ox84UEOE/C6j11ki+F
1keXbOVCOpdlqe98woN+8ZPZKNU9WXbee13UNNkFAhldApRitGlsN4H8YNMbUdx+Um2VY1RivaoF
LhPE7jVCTYpsSI2rFxWSEBpxS3yB35L1gCV9l6CWzYzu7ao3xoNV2wTHBWgD0cTvHKJyObPe6ZUS
X8/jmOHriKDjLstk6OrwimcXc5jiSuon+3PUTNK0Q3VS2xega9+Xy3QeAry/reVAPa/URHpUEa5q
wQctDFiSJS1iKpUpoUUyRv6AxO6dETRcDbmphK5CB/qjAKi5NrgrcETT3CCMEGqPE4f3NWIsw98O
tUidbSSVRzXSO468qNFbN8lzcs6+UcfKT82u7zx81hLJXeiEGAe+umYeJoReCmDMUiHtqsjI31Jt
1k5Um01INqJVZVH1MKhd6qK8+l31sk6xdR0CpUUStXJAhEdkP0Lei6PTqXy8NRBIyRbJ0bhiE/MR
Y2dN9jokOmauaMhz0Ie7sLspA1RC94ptwDbWlMXo9iMtWi60uOs/06DKTCzixhwphbBCpzQaRhjW
LH/dNSWsnL1BrrPzMUO5wudocWYytT4LXTlanI62OVInIl5IDZjAWZu4vy78KKK28arGgCKUaG+a
rDsDpXYxSN8PQgFJHFMBdJfKJPyGoHReIMTZls/zaIXv+CqjJ2uV8g4cAwE/FzqdSXNROq+DeghJ
bU5ulEz4gmqxPl2/8eVORPlNiwK5g6g3klVo8+unX06uUbOpaqK+ljbmfRgoJH4NPaqEFVjnw+UY
2gjx6JMc77slMUrfyuqh9bAIJDf79XcR1cxX42TLKsJdwvJIoeot2grfjxO9YhWs3pCTZM0onwzN
BTIk0z40te6ABq7xhqT4ieo0FTjchDDmMAFpaoomn0yLXjjtGMdy7gaz/thJU/XQYXDilZ3pPP76
xX76JAfNK0wGbBbCie5VHpYSaukonEgx+m4QC7F0RLPFQ+tbP3t51P9aE+r/w/6S0Nj/f7eXvP4r
s7E2qkQ3Svz01lmy9D8xEjJNWyCCUAoSRcmts2Trf3KtqHQCbDwyKBNxMG2tJVWj6cQuRV+I5hMF
S0qGW2tJcf6kVUVTiVKuTHdJ+53O0smpYIB91FGJoy+ChQ1sxJOGRMmxQ5rRDX7b2vOh0ZQQ1UZ1
eaPCebL0Xp7i0DzT+Ac658bJIsfCzELrJBto9Qw0emsUi1TaHbtY0pzf208/POpklSeJM8roBFAt
0p1vBmBeHDIxww2bVH7D9PmkKSeeZKDqYdBothBG006eZNsjnDFV7f2ylMKdQqpBEAt7F6GiqPIH
XCh9hIfag6Mp7efRabQ39vNPpo57jTwCtuaLD9Lrg0qhQOlk0tj7Jqgegh4nIZfUyt+fOlyDWMCW
0PSTnZO7E53uVgnSuveVSpIuiLLi8zBXJbfpZvONk/dnL6RTlucGMPATMU4spxTMT6RFLnq/nQbb
tzTc0oOIS/m7jfmTXuZPnmJSbFd1gjR85fSTtUhcJ5B/QecDXHFuMr2z7ujfFr//LlxqNPqFWZGM
z8zryektDvWs0ju/sjv9Yi6n4N3stNMbTznpzIklyLyQunA+yAYb+fVTyg7dbzQSOngrRXMmQMMY
Bcv2GVxs6zyEpej1sPl3FCfDN578s1EUcYTJqaYTTJw8WU4kK+8Kwve+J4ORSr3aUwmYf3sz47VB
Wx5CMl9WNU9WBAgxlJDQjUezSykRfa6lS2Wi4KnUS3Pz62UhvvB31z5DiZ8Hh6HOnLGjT9U6waFB
daRd4NdKbp0vam+d5aWJAIZlFOvt+Aqh8a+iz2/LuOhaLoOfPAqHCYSJ0eYEa3sydl0xIFGRxxVL
XLZ20PowppXU5CAhaPXb04Qh/XePEsHOd0GfVk/QSdAf9a2u1Y6lnhoXU5i/9UI/LobXTzm5RGg3
9RXwuNJHCwvdb8IqfIFRQvz9GSK1JXa1MEuyTqN45HFm8taQd1nC+WhEyO46khHvEjmPd79+1E9f
6P8+6vQkGoKoC1qEnrFXsOwziD6Lb8bq868f8tNl8N1DTg4is9co8i1O6VdJbvsR2CY3GiVl17ZD
98aZdxLTvixuQlp0KTB1ocRx0vSVMUidA9kufRQyGz/scuMYy11+iO38G6dh9sZM/XT4HMxXTcXU
6Wlqr1ddFEowdZG48TML63ipiwovBR3+25MEIkUndiaAomd0mjNAbrOKPLcQW4q6B6DZ6b5yqOr8
5iQByCJ4o5kPigSM0ckkodasxgEEFp9CzIBuXdQ9aVFXQ4JsSJx//awfhu3lWaRBpB9AkKyTYeO2
Aqxv86xqMKfHIAwo62EUV77xmFMQisFtbtD7ViwCT1Mj0Xk9PaWh2HlUdJmPCl10DfguvizmdtyP
KV5aS1P0NwpKyVeSNtaXdZaqN6ljGx/xcgebrUg2mi3AtK+sXlRIgym54AZo7wptrt7AKvywasX3
ZNBNjIBsUE8n4xGoWIrQaMv8PuydL00XGNdwb2pfCnULDdLht+MP9ItNUiMBkjWEaO7rcdHVeCja
0Mp8aAoPszxqu0y2pt9dtTzEtkTD38FZE/Th64ekSxEYKYUAPw2y5mDl9bAPjKF/Y+hOAVtijsWV
SRtIwA0JYF4/Jqt7jaqVRCOYaXqEDaPNOxwPCtUtdBs0LGp3Aw3ehsr+gpwJgiSOX9Pv+8BJrrqR
2lZ3thKqICxr6zLXGAgq6gP9rnxol71iquWBxqgCHxGLmHe/uw/wn0WJQ9FNmdDzNKpREbIDGKmn
fprNtotAWHlspNl+Y2f/EDtpqgqqCaEOeociM3s9QlLoyL1ND9QPmir4PFdArkvwpIcZLOxFMzTN
JYzCZ2uJurtfv95LbPQq1BBPNgilmZsX57/XT9Yq/Ipss0t8JB5ReJqmRLszoFE9lqiogFnvLURV
oXBN7+ZETjGUrOY69aoWfdHLynbYdoJM+SVFPOpLGIFq88C7yqADfv09f9x+5BbEd0DVTBLQU6RQ
b+TKOIUx9CYMSnZjlnwx4GDhipnPqAZo/RuP+9l8IJSOyyRFECpV4nT8LlTJEM51KPmgLdoHmpcX
lNcMkXp4ZhcHvplW+pc+TU2/ms3i/tdv+uPBC8YIAV8qT8i8vCBJv390pDbJjCEPSKzALPcdGgUe
dfTU//VTTtFH7EkWHIUXIlnqvZy/r98QmCaimpDIfVzMm8LNZEXUF/PpfQtt5dyKG9oksxLdL3hc
eeUS6mcjjur6bii66Uylpfu717T4PiKnM8RZYZzebZAdFQURrhgfK3r/5SiNXhPTWPz1a/9kcDWw
TTSAAI/qLP3Xb90s87QAqQblEEmU0dS82itJ/1Z5862nnNwVGDTMfcV14Y+zBWGV+5yqeyq9cWb8
bOuyczFqU1QbFoV+EroHpV5TuNYjfx7yG7uQtbuIQjLik5FRw+Kz6p5uYD3rJurUZvwhK+UepzW1
jA52YspnMSqzBf/qqE8qm+rvarJie/f74w26j7oSB6jAm74e7w5BehR87chP+nE+5ou93AImSPa/
fsoPwStrxwQTTLZErs5wvH4KsBElTOIl9uM0H88NsBCu5PTRnsh9eGMBiW1xclzCL6M4DGpSHA4n
j4rGrAW40KFrPYx/T4l108Z64maddQ9s8pDY6tdfv9qp9TX7FLSppWAawjvqtiXW2ncnUWQrwyL4
5r6EKq2f9zT80EQNcUAihb+B5vbfpJ1Xk9w296e/0LKKAUy3HcgJmtFIVrB8w1KwmHPmp/8/mN2q
VbNZzR3vhV1+X5eFBggcHJzzC6OvNFb3iAYlnkt4vHkVGkkvfErz6+2fcr3KnBwODjVbQ5CCrm5x
SDXqDB0mIiPMlk+Wk2inyJlQOcYsbCcYXEf7y6FWwalcDGSDBobSSas9AAOIg2r97E+xG76z+lr8
f44nr4M/FlkTLe2QgPHUGRSeVVbGrzhNpyMcZ4ARrm7sHN2rah1BSJe5neVI63CqphfjJeQ6HYrc
kQ8zT7urAdAANLFhV2DAOWhPCrphx9GuMGwNOudbBnf79+1vubWtWGJpZ0mSaVlr34nISJW61djH
Ya3XH5qxL7/YMB+OgE+MR7Qho3Nt5xl2AyJ9cEEpnHsnkr3q4a3lB1YCM3kg8a/1Kcl0+HPlo6m0
3TBrIn8agbw3HLtjj7TYIbQydScWbe1f6l/QuGShlILb5VCIwzVaiEOr3zQmGLoZzlqK9xcG1miB
3F7erf2LNAiue+BodQqIl0N1SJc4PU7Nfq1G0QO0pvGcN2ZwTuZYgdmcJTv76frCMbgJhIZlMqHp
yrozHRrFrcGe+ekSlY9FM2i/VbsodqpS17GPUcgZqDLrTO3VmPuPU4JiXdW16Cz4ahkMX7Ek0Q+0
XTVPt4foOPEuQ7Ur2Sv5bk6NHUpyAOOFKublUobUGkk1CwhhkLv+Wsp+/BBBEdwJABvpEL4uqspV
LATZ7Ot5+WNumMVMU6Ykob9kIv8A62v+GRIWHubECJ71sbYf2hmuGqZQFfWxhG5lYU8vtjRMssti
2dk/rxyCy2uGn0NaR3uUKhWVuctZR/VCAElyltpwy/cpGdwXiLoKN2hbH90kNT6qSKY2BxO1u39L
OJNndJvEXYot5BOqk+G9gXjf3t239Sksw+GpriEFRL318kflqjYqsVKHflO5xr+qCoY2Bwab7U1+
1X+VVx5yjaAwXZJBigOrcebRmFugvKHfsx9+lHrlnrOmqR7dfEGuorfKe0Aa0b0btsq5yqvqA34i
016muKbq/O9f4eBsjXUSTZp1aZ69ABDGVhTPmJPl72JsxDEpi/6EgnV7rPvOoQTspic6wMnzEiOk
noOo+/t2HNlYcUoOYMkojNCWXT+cB5uQVQlH8XL0Ez8ojmqeHTdtdjb/RrSigUdotQkdUBFWt588
dih1jYoXLt0XtBjbpzjKgbybE/HL3Xlwbg3G8XrtMHMFuqvzbMSVgXhkp0htcqA+PPbO5BPmi5kV
ziNRP/349iUk6tM8twV8MWN11UYuMpt91jM5w11Oo5aOGAigYfcfRqFzatKodyCrr5awL0YSp75R
PNBS0N+shFwwmPbKNRsBGGw7z1+IgZwPe1UloMkRLTDiFW9ozOQlnJ0c0SJ59tWwRaGgHh+hWcY7
U5M/fRWKLgZdFR3RAGgweOb1As5fgPwbu0cUlF1/aEvxA0pFAJgYowqcEmzvzYtqcneSaZtIWEI3
vIw3KZThCaSg4kG7EL46EPUR51/826NspAVsRpAIzJIvaMh//0fkjyFzjYhluR6WbNlxahbggKWr
H8pYS463h9o4ztxjVHDBO4ABWr+GhqBBGSRqXC8CEPzZGevlsUHefSelko369RcjrTTJ1eVbiH+8
nBG8d7VBH871rMaYPDSIIuz3ggShIKDzPw1tLLwlUeNfVuJkALnMIfxZih5t9kVNfSD7w2nmzn1p
ewMyGzoa8EAqAuGxHZbqKSpQrJn7fnx3e21eqY+rfeZYPBQR83t9ya1yJpVHDSasseuZaVY9g81u
Ax+1+QbKppP3eX6XgLabD1Qz54+ov6CqgPB1/BN3ofQjOiDBC3JAwJ07TV0aDMJ1ozpYojQK8HVh
H77c/rUbm0amzrIaRbmfXsblEuMP0luKhsKGMhTa2ZVw2HlUsrMN8HfnOtwZat12xBM5RG1tcjyn
xVeHa6K91/VpxMhjCXa+wd5Qq6M+o6kV2GXneLgDtp/ARap3Nr2Td3XUj/9lVgbNVBX6H52gVVju
SxQQXLrDXq82mDIaSGb2x9Ro3I+Bk1vn219r49w5JK18KcIzedVqaylUfID+N47Xmd1yVCIHsuto
7yVt26PYZOHyzqawfrknMoafk4Y9QeUe0krRKocqKvKdGLKVlzCZ/zvMauulDoIAMMYczxjq+ks9
1bS9A0W80yr1d9KF2ncjMHtqArF5VHuQoQfLatO3R2b4mlLtjsDpuuu8BP9WDSw9XlpKkytYCQFx
R1Pc3Jnq5oICfLPoHwi2yWpBlwVqUAwu3XO0WPP5X5CFULK4+w+bg9wAUU3cIuHLXn42Z0ZpdcgL
x6NI/jua6tBDPWPYaYFsniwe2rIDwkNNrG7uniIO7022e4zz1XMUKdmXUXFMiC3BXsltb6jVfMom
x4La4hDXaZc/amTZPgpEC/DsKj/dXrqtocApyMuTpxNn63LpdAszBEA/6AypYXk3d1i8oXkewxPt
7P9whJEbIA8AGcEzbbWACLlJkCxHGKkNkK14iZzJOvSdqLSRYIG1BKKL0B/9KmsVlYKi7VL8EvlM
42A+1HOMBRxotTswogaEEJR6hiKqvt5exc1ByfCBNaFnAFDnchWHXlOKAecpD5Hf6iw7YGdsT0ac
+LrlPWXjjlaDEe+E+o00HBECqQECyBUZidXZqhrXHpyZXV/BZn/Ox9HwkHKrzohj2U92ZGRvjxgu
7XFSOar7vO7kWf8jyxpSvL5UpK68rkQgqY8xZDYhFr/9+1EHR7UE9CDggvVZRnlBndWBUTQ1HXD3
gwZS8KY4aVVdHJu0qz/Xbr93QW/VDujXUHk2qVNgwbjam0mZV83ASnskDElOa1JvP+hoVJSedM35
1mfESFEZxUvYVpZXxbKjhjubeCzSUL9HIs3eWYaNcwmYTDUpGtOnx/H3crENxOhRkzBszy2D+JRj
nYkIAAodaDH9l+9qmhoEHlB/LhWvy6EEIM0GEUDbq9IGHZDRhAqGmfJOSrtxE1C3Izen3aGRQssj
9MfuQTJ9RBZY2F5ns0d7TCZOcd9Gb79vEI+mzERCR0ly3YQN+wV5+YRRKij7XmL335dmKPzbp31r
KpZqgS2nqC/oeF1OBbKoWmW5ZnsoJC9nY4aD1JjizVAr+TF0gGMgUeQberVgjot0SJaNtoeyZnN0
9RIOMmanO59la5+BRkG+AEU12be+nIuhKZhXRK3tte3s3I1KqD0E2M59MFysTm8v29ZQvAEBB8nu
HUf8cqgF62pjnCPba+wCdUsMGc8KrxCviCADv30oiYOHdAbgg41wOVQaaYO9TKHtgViosN/t8rtK
w1UPUfDdZE7ekKtHD20ksjm6nuBs1oViTcPQrQfm4WmNeR+nSnrQS+VMkfpvPFHCAzyrz4Xr9Me6
UIkZrf7P2P0fjab/dwAgW4WnDA008A2y43w53WCEDYhHikX06gsPyV2qeqkozg1uAzsfUaamV7Ml
O6Z0QYi2xeqmMye0pnN1RvGm0pXHEFroqQr16Iiol/ZkQnU/wEKuz8gdDR+cug3/wx3E/Wq69Ai5
Hl4z6z+iSOh2qcLRs7zMyQTOy8gGDMTKneB73VpxBVvUlBeBjRaovkrQS8Ut5nioLU8psa4aizgo
kOnM7F+KVuuP5qKJU4ULHxpsSfkZFtzgoaTRvohk0aed33IVbPgpBE2gMqCXaN7Jf//HjJda03Ec
7NFOddT8UaAi+GAN6tfb50W/OptU1xCbpU7J853bZvVZR0ToDfTihIeabz+fl7rXarjXiIIe1KGf
UIHD9jVAFj9+qDF+m6gmjNHz7C4Vnl9GhDjhKGJtOnVjmU8+vhbIKwxmW/wuRzvFL2KyuVUbzBcw
fs0g1o2zlg5/TY2ufrZb2nbnQRvhNRWmNhRo6ajpTpiTwfLPbSvoqsgKLOvogltcp7nhjLa3Uw+I
8Dl1+dTyWkANzkHLENUk9a6CfvxZTXTl39vLul7V11EpEmGcDt6FVt3lt6vMMM11DTKE1SCQkaRZ
eLK6QUXtud3jpMk/ajVBohCXEVX912vjcigYF/iKcteBBclxkMGJ8mVZhH3EcV15idBE8bDPc753
i5Pu0BbWS0tVlJwJESXQxcSeNfrPRb4CH9plAB8g5t/UZX8talWdcuQh7lLLCe+mpZ2+v21hX8ek
8kyKKAe2V+czspHa0wc+p8ga/bSEUwLrDRF54HXzTkYhd/6fC0sFDmcjQI0EVwK8sRrKdBIlNBCK
9AOuUS/TmFpf4t1KXaA7KFbh7iyn/PPW41HKZ6sK2VaV6nB/nncsjed8GPranwqj9ctJX+4RF6on
7CRTKLYQkQ+00K37iXv7UTrziJ0JrwOOnLAssmAfQY+QEtnlD6jdJHOgJ9f+3LV2ejC54KCaTnm8
E9iu9w23B40Jh+xDdrBXh8PpoYwTeeFLOjE28bj+DT8na5CUg7KI7x2tN1BonPf029ZnUk6P7Qo8
n2IBZY3V9ESAMJhFS8ZPh+yfzMHXuanqT1CU9zhKG+tIuQjCFSUyqmPrD2lgkq3U2lz6Eyk16ijI
pKO+M9+99SQgQmcCZ5XdcJ4uq4fLEo6qVQ1N6VPrGb8i4KTck3sXJ7VQ0Ei4Pdb1jKCVuTT2HF7w
Kui2y50BzbxxgzkpfCmseRB2qx0oxmSn26NcHzgwewja8+Igv7ji06h4GcYUEXK/Dnv0qrROHGmu
+aPAW71VgubN253hZDeLTyV11lb7YUpgoBe89HylRPIU0FDoZUjp7IyyMSkeriaRCskw8OXrz6Sl
yYJPb+n3VvrVyhcD/RFxB8Me41hFH3aWcOND8ZGFJtB4lBmwcfmh0NC0TTKz0m8mdfmAu+jsja76
VlitfGBJdTpYfjDGwDlfjiIC1I+0Wiv9usrEuzHTpi/4vdc7K3d9XhmFioCKtjrJyZrPiqjq3EgZ
bT9Z1MCDAUWZXhuEPyFf//b9DYoSqBvhl/rUOtVKVLNOU8SW/KFqemTjMJZ3k37xbu/vrY/D7gbA
gpgnafQqWVcoZJuIaUHTGEftqFdLB+FA2Wu8bW04SLmAbUmTUSFdRVd3Qqa/qFxc6tPa+TuaW+3c
z651xvUNETS7DnYSrK1ZvfLSuDWoz6+xqBk+E2mtL+gxJHStHFuJjnmk/IfDykYA28Gepoz4msb+
kQyjKTPqqJQXfgm26Fwg/XDCwsJ++5ajIQRhAqIAd6G7+kJ4x6FgFRulH41DfscjA7Ntlg3Aaefu
DHXVCuAQ8XBE7Y36I8pgawAozrNY9CXcElRou4OTOICUja/0an8gYfcb+7tH6PN/lbP7WMXNTlt4
45vJqwPELoNLQublAR7R0hgpLpS+24fzMdEQxojsYm+KGweYPx50MuhOiIXWKsDqhMU2ECWjlC2A
4I4Ai5b4h9hp9sLedepE8d+U7FISfGDXq5HcpbYUyBB4KQsL3+26R1+iNXofPajk2VhCjAXAd9wB
+ww/ojre7lzFW8tJT1/S/CkE0++4XE4ovXZV9zFaAiXur42io7waxN3Ojtk42HQguILB4mpASlaT
JNFAVh8NNT/qEKVG9hOQd7yImpdMauSHIlWHnRGvEzWHliQsIktyGnlGXc4r1fJCGYjDPhab9SPv
Q15/YSmeGtwSosMCWxh7XDANO9F482i4BC/CvimJJ6vtaU5hWyhBRAibFppTfax8DjGpe3AaXfxE
BQMZELRbXrq4aB50MsUvPSifnR+xMXcUPiQchGSR/qP8Gn8EnFggVdQjbYHYoqs8JFOSPQmVmndr
dvBHE314AhHwVowBMQGMnrwdVMp+sJcvB4Xwjup4RQbUgBy7m9PIRT0n7N6+XU1yfElO4qhwH12O
EhOtHTPXc1+t5/DDElXdSaGycL5928l75vI541BGITlgr8rvuHo+RbZd9EU2YjpTd/H7cqn09/BV
i9PUdtEpqOBcJnWETEzd74mzbsQdk2ebhF4bvIvXWNEuRzrPaOrczyvkrRBqF4j7IkWLO9m482a7
wvrJL0bB2eb0wzchGbpcS/5fwENjlfuKZf3UKsw4lO6pixGkzJoXvRvurDF3ySic+3quT6mSnGsj
vGuq8uvt1d4IQZSlyZkpRFIQXJe/9aIOi45Ly+/7hgiYF/mhS9NlZ+dsrCwcYF778iUF/HkVglLT
KSotXDIfM/bmLhiJpMU4fFWUfD7dns9GsGNBeXVInDNF8NW6Ir6oFGkBiHkqtPjQ2r1zAsVymOPJ
y4s3t8T5ipJIx2YlwSCPWSXpmE9ofVfZqR83lXrK6qL5JjDt3NGm2Qgp8hEFcYVLF9Xu1TWBKfEY
GxouTxhTTP9Ek96e52VoDvi9uA+o0GgPyRBqe1zQtVyPbLvIHN0BOsFRJOG43KJoAiVFBG/DB5KK
kKrSp5mfw9i5szOr85MkHM9BPusfFi3XTnASaDkrTeaNraBXazrZMawWwzeD2t7JQq56b/wybjN6
vvLlLVsdl79sVjIu7Yj8qjRKxMmUAAm6CAk1oDvvHJE8B0Ece7oavrej/F1SjM95jRJWYk6/bm+2
jcMD5oM6IQkmifMac5U0hRjMGn6aYnXaQ9+6tTfP/bATEDdHAXhLa489wHV6OVtKjVNvFkrii3ps
QURbzUPQmT9vT2XjhEJolJ8aNLQUi7kcpC0ypxKzlfgBaLsT2sbL0W3hSPVuvzPSxgmlpcNGpkvJ
4VmDro0J+O2SzIlvTagrh/j43rd2yNcj+V++LmG69x68qs2zXaBLaUAwJKKQWa7nNqbSrzTxHdzd
HkxjKspDjizaX/gtmn7lThmyZ3FzajPHRb92jh6buUyOixXnOzt361OimiP5xIhFUiy7/CUyWZq0
IE98TR2a81LmylEBXLkD2d/6llTmHdCvNN7B6lyO4thRmEWlmsC8LUMPr6YaG90KAJ8o1J3QdD2h
1wIulQP3tQS5CoDqHInRDvLch4Ol3Itg+tGOQr3f2Zvy+XSZEjAKFgnyYqa5vZ5QUQeG2xdR7lcF
Ch/Hca7i+oMgl5vP8MyC9liMCKue02jC6GUcqhYha6qD7yWiHoxsMC4/KP9iVdWCHNepCdEQO0Vi
aj6obdoi4R+V1Q+ztMNfaQSlGKx/HnSPi9X288klXbWOOXD7X1NnxJ/GvJnu5zKfz4OqN+/TZGwM
/N2NVng0NYrcH+15wQY+zobyTiECflG7diz91pwxHyKWnWbcbP6pDQAnKBIYGDJbtfo9DsbsX2UW
6nxClnsyjk7jqj+iWpm1c5f1wZ1QzKU+6xUe5OiF2qA3keIskfFr7Hgn4Gzk0aw3Ty9CgYTirgut
s1onSacbMMSTavk6NK71rU5M5ehoSvOhyvEY1HLheEAU9Qcb5feT5qRvbciSyfIbqBsC3SOZXr8h
eILi4peYXDnWEnqTPiyHqTKlXqC991zZ2sRyY9HQYkB9rXrQj2mvti6qB7ijRedyDtITb/C3P/Zc
Csn0zRE3gASmrx5FbmWYRe02mR+lgXFnIlL9nEGt2zn7W3Mhn4RWKxWZaNJfnn0RpizpMkLiqspP
6gCfIghyZSd7vQ4wCMf8MchqKpE+Y841M0gaJ7Q5Eyf1q1i6KirpHslpcygeknSMqO5e8Q+LcOlL
G8ldFCHVFoJYHXgBgFXELeduZ1bXFxOzAq3zWtOlSbEKmwtonVm1EIqOmqp4QFkdSe6ozNVj1jdV
dMiKaY/0cp3YMSJ3OgUd+aRap48J2qVukzCiWbfGk03V/2iihXhqnFI/SnEWb0iMt9eqGJT6q+Q9
AXdZp3UpipN4CmCcZyHL/TCUCGXbEDS4hOe9hs3GZoRgwobnPUeHeM2mcaYRm5TCTf0Zz7inLNet
72ltK2+vwtKFlj0o2qYULl8NR/54ctttDj6wMRjG1MdnvS3bb10R5ju30MbH4kSRRfC2gDq5hiO1
WPCpKlQSPymz8BhVtXZfxypmbtCqtadxiK3T0NjODmRvc1STy5xHE8D+de4PK7K38IlL/RB2mocL
Qn3UUEh/xuxY9cpQJF+sBa+J2xfu1ndjjjSABCJHUAwvg4iFqrYsTKV+V2nDXewiWl7b8VsFyojw
+A7Q/iXflEyPVRRhKYXWll3qj0sdvpuqIMsPJfYIOxFRHttV8nAxjJzsH7tj7iJLTIjv+WbnJPcW
ea6NY0b+E12Z1HPj1vKzxIXoMOeR82B0gXhzQcg1uEnRySHxA/Mj6x1/jN8WmNFGdYCOaCG65wGR
L6SxMUKYhl4/Da1o7pU8D7/c/oIbTyS6iNROecWhJkZCfzlq3M55UtU1WhbmENdnLhr3Oa4aG9vj
1vg9Ok7zc2hU+5G0asA2IpnuIkXRfQuW4xNencHOjtoI4zQBAcdY0vWH7375c3Jipz4pVeJDbR8x
jcIzqpg19VRHRrRzTjc2L5qEUtmEzQtEd5WS5k4wY2LJo4ysojskWNKfi6Tfy5G2JmTL+pQgIZUA
wssJiVht8OzhqwZpBKMb7WqvUBPnycAT5Xj7W25OSDZsyX95vKyfZmjmBlptMlRUu/+EllM8IFK9
R/jaiDMGwAgIxdyBYLVWH6ifIkgvjp74hhPEwMYxgsLYN3yHT71yjELLugfyufcy25oZVWIyLsrw
dKJXyUoS5GWPc1CCuEAwHjCgGz9OQ1l/vr1+G/c67UAu2dciqbt+dCFtFgg958Fpm/H4Pg3D5qVI
sP/A5w9h5S4wzJ2IszUt6bpHNw3eNGjCy72RzHWF40tD4UQrHV9abXvKjNPs7WltZem8JBE3Y+lA
466rDziv5YNIhwSP72F8UKNxuh9zLX5nVH36EoZQtklksnsQ5fH3tl1ML4zwc9vZnBvngKVFYw2F
LMoga6G1NsEV2FlC4oyziC+uksSHWkW4ogmGPTrFxrJy2NApluIJgq16uaz92I+Tk8+xX5Rq8d2N
BbuzdYvT7WXdGoVsjOYZ5wE1oNXdl+DZW2C3g1iMov1T5wAzjRqlgtuDbK0aUA9JS+JioFR5ORUq
y9Q5iij2pzRUpN/scCw0Cx9t3eh25rM5FPmeJV3HaLyvrp98GQurqezI1yLlW4196yke9RdFSfac
BTcHYtszBEJ1VFou58TtVw2zjTBNaeOSUc6tejak1Y8WvJkXQuYAdee19EY//EqPBW9CHWEFHQ0c
UVP/a4CwCiV0zrc/0kbigPgU5Vb8Jl0JX72cUNKYmFwD+fPpAyIbAXsiiD27Sq32zDedzuNs2fMx
AACzHMYMkgePccXc4RBdBS/ePlQ+ZGdHcmLXb1MJIe3ClvOFiGb5Ph6S9jgA3j2QKdqnHD/anUr9
1faX4wG2l6VVycFahWS30xokr4rEH2w791x17A+O6MKd/b8xCv0AhqJPJqvMq/0vLFR1eXDHvuaO
P2ulH06qhr3c7e/3yvC7yPxIU6n58S6gzgj6aLX11amhhBzXsa9QS6joAbRgQhTk7rKoNT46sZs+
WyPeHbpoFN9OtB4vq0bPn2wdmcGwbdP86GpD7y1t2B6yGtXXxhinM45hs4dHlXLCfM48RnW/KEfb
qOcXZY6tnUTu6lTJOWB6SouG9xp9qctNmKMs2egdKyUw4W1PdV0IsmTHyrAmIaE97SyZXJLLJYOq
zIGiJW7TNF6zWkQs0iRUMGCYdB2Nh3Cu8d4LKJE+qNROgofWlqDbrMGuYAym+leD7d2zW2JdRNmr
VDC005wHSNvFr8gycIGf9SnHKtosn+LCHp6jVITnvg/ip3IZsZbg5B4GxAOPhbGI+65LHL8Y1OYu
H4VxXwcKfmfzHp/+eu8xRaQdoFNCvSLKX65orKmFBjICMacyM5/nFJ+DVOBks7OSVzVLDaU18g4Q
4RAy4ExeDmMlRqhlSR/5gR5jbLnonlrpH6O6A/jufml7/VHYwQtKfLhd58LjVXyPZ+hwCIrmGBXz
y1QMn4KBzsaojuqhGRuvznoDs8X4iDvsTunjek1kRUpyU0gwAR6uTgrsb1cRNBs9UQwztmalwE8X
poWys7+uoxnjyAcAABLYneuUJUyRzEDAwPHyYDH+iu2k+FFS9sd6AL7Ux4Uq7s6AWxOTtA6am6DB
+OvyK6StPTU9V4MXuDi8uQnvLmOKsrcmfODmJNpBcutk93i1pUw3hpVIswOKQzPei76LT1Jp77/M
BawICbqsBqw54ZZRdkuVM5ekm6OnUK3HQ5Wn8c7z6TrgkGShQSOfjWTca2Ji5OiYA44wQ7q6qk9W
HR0Gp/y3AKCyM52NvSCzOQB6iJxRrlwdkM4IuzJqHcsrwnB+HOuMJ7hh8/YYzPFzPVt75357PO4a
iT8EAb662WJhdnlNluXlsHv+GXuENq0cEagO4c3zWGrmTuTe2HqSiAcglXsbePTqTC14zGnoelme
o3f6YxCZyZma0eTdjjObn4tUCJwo5DWkwy83OOR9F/kyOSsD9FAEJuWuNfB0M2drj1C/tYDcRQRO
iXQDrnQ5lDE7SA8aCxQXqr8Py1Ib74eJfsfyDturamcbXq+elA9EBojOOkF0jczqYrMsjSA2vEaf
LZwjMcLpRsXYSfGuV0+24WipUgzlstNX36hMzGViGN1zavfHYqXa0aRO6zVQTnbqeFvzAQAhyI55
FIKSv1y8rh4yIoKue42rZADlzf6Uh1nw5kDEfAC/0pPmM3G9XY4yG6E6hqGBId+M7WCc9hpO6Vr/
6a17DhgQ7RlQaxRD4YFejuIiQRmVwah71Yz8IVo0sZdUpvpXq5vBzlAby8bdKUm24A80bc3tXQRi
yKUz6eTd9X07CPOxz+09IcDNQfg4gPyxcqWvcTmfqQ5UJIoZxMoKHM17G9/LUdnrMl2X5GTWwY4m
9ZCwinVVtRgyNF7zXPMWp2g+NVGH8xLBHqMqRZDYv2jB2LaHVK1SeGp4XGIdBrc6vC+XdkFoSvpV
nRfLHPYC4/X0yYJe4YEAOiX/4HL6aph3Ywy3whOhlf6bAbqk/6/WO53i6+hB2Vylki3pr7T9V0UR
F8++FrdblUWmv+Y4MzLzYfZuiOrqaOZZs3OyN4eDzklnWmqZr5W0oWbBdMlD1ePALPdFJXQvttBm
Coc8OkxqvqfLerWIrJxMAMhtuD/B618u4hDEWJ8WwvTEYLkHIP3FWV3Enprh1awYBZgotzJPM9iG
qyiC9y0CdL1jeu0c/xJDZx+bdhbIB3Q/FcXMd96eW3OiSMFTAJd0yi6rgD9VcdLWjWp6UyWyIyr0
1Tl0jWwn0m/NCdwZSSfQaQoU8lf8UR+vYSrGlSKE50ZW6E8uXQAxLON9W+HgV4loT4bzSnz+lXjr
EL1AofCmWnfd4p62TY9eKg6KAZ3Eahm6AP+QNmuOSy2AAwhRVRGlaeydjy2G7eahbsLxC2YcZnJC
eq6sjsag6/3RicZOO2elphhcHDXOlv3YAcrOxmrea3LJ0H3xMqN1wMMFLDuEEJrzq1OKQbOpJVot
vCbMpq8FoIvzXCjWyaigsqGb5LybgA3sPKGvY9brqKgMUwGRZNLVhdJPDjbZIe+TcImy53Ie3EcX
sY9HJ3OGu6jGPgKLNjwAzbBSCtbAcjwKgeWzKJPgx2BY/d3tq2djS1LYAI8GcVqKOa+OWYjOwyAS
iPpuEQlp/w7rIpvbt16jzBopQEROqKtK75LLLUm5rMNepkMdoxPzOzFWFlUsW3/78QJiwX2AHyDm
n+u6fmPoMeIfqfBmTDiO5oACdi/YYbdXbGvfoKIASFE+SNFKvpyLXqipbYyO4WHsUAbH3Mmmk+ZC
lDo01tzc8SQS91T03tz6laVvCGaQYmxoUmuC+ZTas5YZ5G8KjcQDYAQIu53b7CzhxuQcnR42EZ5o
SOC9nNxYiF6te1X3hFT2djXGOSO2pp2Ckfv8EBMU8d+0ui+311SG2dVZRP2AHQIqiYx6LfxnzZlA
b3MmYdCm8NDPU/YpGSf7rFWzQ0kr6M+lE6gfAmf+fXtg+bGuB5bNEtgfUpXzcr61ZqNbTuwhK+7b
czfk/XOKNv393Fvazkl7LVCsx0IbQL5giDmoV1yOlTZ9XPX9rHlFrMKzbqIqO6LA1jLrqVLSU0DJ
7WckEvMEYts506Tuz1ZiJ+IolrI7IynXPHBl2Meko+jTJkJ7bIy6ecjCCO8Xu0PuV6Fr5vZl/Fhz
Sg7RrOfHPtaqdqdHsRE0aLyC0iVw0MFf085cFLpUvo/muWZj3SlTmhwDGic7B21zFGREdEaQZJLV
erW5UKmidJqnWM37pg3sly5ItJ2dJ/+Q1UfhipThnxG4C1YJQNlS0JzUXvNiZSHqxsMPt8p1JMeG
+7nlrX57u21OiZzQpitINWANDi9iI+qDttK8DiOUg9oZ9n26YFB1e5RXh7/1pCixcyMTC6nnryZV
4A3UZFOlemqBp+4RhnTzDWMxyoJUQ5wfSppHX8pIT+LjZKDlRj1xGlsvGyhUHsKkV6FGOlr7uzam
oDo0yH7+a9jt8n0MmiE9TE4aY8OdRk18VBphZscGnHXsI+bH5ZWJfqkQ3Hat72Zeue5JGDO6ZvwN
8m1paENMEh4YxSFORPFPPgbOL5fO3r8ab+BPg3DGz1OnxALYjiG+Yd2QTgdY3uZXEbZQCKDBdNpB
hbUHulV3gLBlIlQn/Ktb66OTDqpzxNKE9gj8zvKvLB7Tb2FTY01tiFwfjoNa4kisVc5USNJM1h34
4bN5/l9OaduR0xaaNwRZYh2sEJDwQS2d4sfOp7nabmBnCbAUnbhsYVdfxgDXyaoF8JPq8TSzz/jL
VocJZ2cMoqY9FadrRgQvSWqloPal2jD2G5djqWaPI/NSL17EY6jG8LZc7nm2F9y9eR4391OTDFgj
G1HSn7I+tL5gPlL90Evsbvu4CPrjnI1USUValD/fvApS5IkGDFJHbNTV/pymukpKqEvgNWv9iFk0
WRfZw0Gv6r0C/HWA566WRiBgbAjya8UsYl/oNma0eE2gjWfUcoWnqM4IZnDYW/Dru5Oh5AOem0wC
klcPsl7tlM4pzRnpzYB3p1YH1QdtETOYUjzeXxDvwoYnnA10rG4v53VUoTKBchz8F3QnAGxdfmiz
M7MoENPszaO7PKRl8Ns1R3UnM2DXXO9dLi2Zs0pqBozjy2GqpeiaSXNbLyjH1L2r3W5WzrnQlhRj
+3n6R5g1+GG1DI3yYHWu9WWInURlHUYL9G3dBsEpKqdMOw1mnugHhG8VcYg7o44PmjZq0XlyK1M/
c/lP4hyZU/1pcpcyOo4BTuJglNFluMM6kJpVnbtT7YVZCx/dRIf4XGTBbNwtY1Slx6ml3Hog4KOI
gmdAEh7jgMLXc5XnGKHMS2Ynx9zUw7/reXCUY+UMkXNyi8p5BwwtFHdWWIMmtZtSWnCP+icVV/fw
MIy5QhYSJOFwHqwmT89BmMcfLFDEOR2X0OmOr8LuOHSroZx0M6ZHKb8q+5xakJ0Mbbaqgx7o+d/x
3AV/gdXPPgxOaP2qg175C1SamiJ6Vml/2bWmfe2N3lEOU+NkPXZOJW/sui1NC2CwPj6JTNNBDJuT
+77omzI4uKmdmMd5Lu3Ja6M6Q8zYVpbyXY5SEH3VpYTMMsRKH9J1c3iQ1ZXjxs+8v3LVWwate6F2
3cL5WCL1cz04WXxMK2NIkb1Y8hwzbDMPDrGB1IZfW1WUw+LSg+REP1D7KMYmNs5jprfVHb7m/RfD
jIzvNEM7BDok6jturOHZUvBoPzghp+ZzEFftYxwt+nKuhTtGkhhWGn5XVkVxdNTUOiXOlDsHYYbi
t9sElokAjjmDLRNRaOASNmvvh5EQe0jjUf2CF4toPHKQ0D2zVZoPWakMJZr6GvZJ2qJ31EWsCDtu
e06Uu7amA3lA1FEJiPLL/C1t05pFcxTOadQrM25aVct7bHArznAc005yA6P/6QSm+KH0Voc4Rm7H
Dwv/9Y8hrGe+TOOQtI1L2r6jQrIYXtUOxqdhcLP/4ezbmiPFsa3/ykQ/H83hLog4MxEfZJLpa9nl
ur8QLtuFECAESAj49d/Knpnqsrp9fMxDP7jcVpJCW9rae100cjCHKUR9aZIs8mYvgtGWZj+E3wWX
XmiqG/QOoeRAmri6aZCOvo/LvkFemFAx7VQfo2rvcFc+DKuBj5GmjcFXI2PRZdjsDKTFtT+dd6wO
v9eABaC5heIfvlmbrMG+5OXyQw51eOeZKaKQVvdcdKFUtJidocj0M5imouoICxyGTaqL9XoEzmZs
s0KVzs0UEfDUI7TscXaYstp3oLSftXE8A/nCK/nD68LiG9R++q8iBsMwHXEruh1R8PYzL8FVEoB+
d7gao3d0Ki/7ShYfjOzJD1yYxjrrJz2KDMKr9MmAOPCVc+25hyFpgiX3Jr9tL5oowGSbig8PYCeF
AkZ1LGa5p1ldpUM88WsBhC3PaLDE97Lvp6cKFZZbTE4BugDW0Jw50D596hKmaQaSORGpgXvmPbTn
9YdlMY48dBBMxr/SZFI7v3X9LtNQci7SVdb8A8qHVZM56G+5qQCx/vuYoNaxX+BTGe70UmCB1E1Y
fMGfVcB1aROldWk4jLjDnu4B/IuQkoeEvldkgWpcyOs49d1R3TS+hEAXnDUpVuXITuLt8O+GCZ+g
TKY+4KgXifGK/qyAHPmUI6KSd1EZxHAJmxf0xgO3G8p0jDw0FSuI39EUpTHzAanQOqR4g4Yjf3L9
i7iLlvd+y53McB/EXOMswXm/Ji7WrMticz56RoLZiiuQyiCsWrYpvqCBWRyNxgsSRtVtEalZ7GrR
hDBUmZzgrmBFexuxfozwCjsXXl6Rco8hiv43XRKB+UPRKEF6Bemafj8G8BogiRIAwOnqcoUI6oc+
8Nw1j6gM+3MBu7keSB0CXshgsJVm1VSzy5N9C9ZGYKI57xBtU77OqhOHSXMpUMwSsTjWcpgAG6la
YD7nbvzSoIo/ZgxdxUNclAE2XCmg596OJryM9QBKduP17rUDlFOUmZbrK7cfoenVwvjwACtL7KIC
jnrVOTyRSwWjEWbcQxhN2DN7MEU+DDVvHphHTHkIq3guczVxUR0aiFfhHoS81j9UoUmQo0qGrYmX
lfyGD5hRtmRIT0A/Tdw7OGDU6EgPBJnAgExMALlKYHcPPXbv89rCL/Qw6Ik6Rxi8eiwN8RZrvJgK
HJs5aecw9XURdym4jepLG1cOpAq4A3KMoMH6BRbVcDlbW+Xdxl7dnPkaDf+0Mn03p74PBv6e07Ia
jwU2Y2fnlZoSKKp19K6EAniUJjizrgYEHT2nVBIHGuFB06QeF81TU+kBQl1QCfqKjvdw0UG/tQDW
yh1QxpQUefiyyuWmSFYywQ5GtNjDhyKcU8o5qNOcBKLPRmhSnzVzEaYdbgMH3VMnW0t1CdrReDPh
7eMsQi7HUw+GX2MeSjlhCqD4AN+v8uRRiaawvgmqueQp0F7l1zEkrc7CYQIAHi0pfu7oUD52KLHh
AhfqkKc8cJBhIw8mctdwgSy4WJbeTUsZddVuWSi51C3kPVFUCdlXP1DR1br0pjpgo/TnnSQezjPm
cpLShMMkUbdBj/2y5/NNqPn4te2Kpsv8jlYL9tKwBlnKuLLYrcBp1GlnTDjtEDBNsi/bSd2vaD8c
ICm9xOeGVfWxH3B07DhFknpfh3W07qvalO4ZE4R9o84UyJ00k6szNKaqYxdxvVdz1eVjJcG9Cvy6
dzOxyPYSc8lxD6u6scuqlZQy86BVd702oJt+D5YZBVZdq+iDHEL/iSURGK7R2Bhn36gYmvACX1an
3MVxnTrxgO1BddH4rh6G/kn1OOgOEBMEYssfiwWXO2y741NpdIxTyUFdVhTO8tn15/ZpWl0P2UE/
LMGHeiLmQQ2PrMld3q6PMGKOv87NKpDRSVR/50IBneEBRhCnZKJRv8N7C9H+hDHkba9j9aB0M33u
oGndpD04u5+qmU6PuJ8gvZORK026eCPSuwAqgc3dKT25ZXoh7DA1DBKQCdyvphSIfvAxhlBpk0EE
Y2bZOq/g2DhJNX0YBo9+lnGovtRxNeprUPzFA5i/dZTFo0uHtC3IcE3nsfoRKuF98fxADlkZFMUP
bGw4mkcvQNkFLqptmWIc8V4Hwv1YOy29m/rFARCmJVBkR+e/6XdzhRRsh2hskjNkUdG8rzt3PotW
LCegaE+rpwZNAGojDIzRuFT0Fu5ZdZPOTDKwJyGSdet0jV/uDFHiqyzq8KkGHw9JNJ+SjyT0mA8W
f9g+jUVC3olhEVfcuPO+mtx62Qt3aE/mBZW+b9uuf1h6BUpWWxRy/WDASMOSqGZ215kESTsta5fC
sBBEwXQqICiI71AvIASLrv6ICaun8wnKKJ9YR6oGhIaOyOu1H1yymxwUKHcU+71MUbfCgcTrKqQH
6bqoW0JXoQx3Tam8CheVseXvHBMt3cexwqaRjYMfrLt6dgB1xE6gbiEkPshMJHRRaYulei2GwbkF
JT2Cs4RjsL0h8xJLKlEJbVOXwSM1jTVPlrROIPyXogkXlkcvga0b7N7moUrR0JV6X6u4/ATD2OSx
Q48JqDk6szVVwL7d1X0EFxwVOeRbCweSFZl0w94bD6doWlWoRM1DUKypx4CSSeeu7LqUFHidCEdR
ivNQuTODT8TkX7cQyPUOY6SrH7MSGjdrry52CZ9bCorXfLp7cN9VGVwipM4GaGqScwP/qQqiDDH7
wGkzBdj/FjJ/goPvMh2TeFXLvsUtEHaITtSjIQ2PURwziUdCVDAjLfOoWCtx7IHnv/QGpZZd7XOU
i9cmqfOi8roRQnJ++OPksoxU1Ig4POt0Nz8CaEnleRv45ZCOhBYozXhlm9WgGXzx/Q6RVCuKg6Qb
9Dy+8+DZ2x7LQTdJNpiwqnfuvM6fhK/0fQEIYpnVemJj5hkl76ukGsoMCEX6IPgK21MtxBqlcYP3
l1WwsQ7TgKjhs3LQHANUqo3vm05Dbg9cUtSb2jYsLyG73pO9oyKX7/1RMhi74WT20xmw8HLXRNwp
d2QtJ0zPWp30+cp6bQ+T14Kx4NGJV/AlgZTHIaIN5ChMpFF1LXnnm2voRghzM400+kgopGMy1yjs
2o5T0eOkfD2mThGjagXtWAjWgR+yAC+KOlgWllPvHPux8b2vDcxC9DUZRxlnkCkSV2wp++4sqRd2
3SJPiFJdi0CkuIeqr5DdUTeDCwvydF67kGcJQTKaIbJBV1tDTxeZwDWjQ8KCRnIa9wtH1s6b+g6K
S42f6kkkMMUc9WjSCELLAj2IZDQHhdcdH6oEThdZXLKJXXjCT5YLZEZwUqDSjc+aXjpAowloqmYN
p8Nd49b6h6ixI+5MvfTvDTpEt62ukfPzEtfDC16MDfYOsApg0SU7xS6JJMOcxssgJ/hDtjVUsasZ
ETcz0w0p1HeCe1DBR7aro1DezDM8Ro4EacChrtFB3HeTU3xbasz0bkBqV2ex6p1bqXskjb5xOr6f
9ESG09RQfYv6c5fsVK3VmMZr0vspFz4mTvleKZFPOp1GDjNjIaHGgzY4wG+he1FX2HjO2TSoDhlI
KT9T4qjqrAZx52vsQGVgt67lsO7aRMCQuzELdA6RQamD0qh+Qji4gLmmWuj81EKr4HycQlxepxWe
WSm4YRDfcWTfFtiu4nZKQW0vr0ZwNm9iJqNbj8TYst2+bJ39EveFl04RsmeUUXlNUSipWILP0rXM
EhYnqAisxnmIpwHyap6c1WPP0Xc6giFW5N28JsUuEqN40KM/OLv/8tnUSdiHmbw+XYi72kPy2JPZ
CbP/khGu7H2LRjzK8xQpuzL+BypReSpDiKplUJKFvRbkFBKWoghdBnhvfnOHZ05e06881e+e158B
jgfuAaJWKBeB7/y8UoQ6V9COHjcQemlQop1wDkX8YS4mFAPIV5BHANV8DR/650IfBbbjRHwBAQDV
HasI1mhYtyknVEBc8jpzW052FNCWDJLbb2bZADYMgRLsk+gcYLe1Cn3eOoZrEaolD2A8kVbIow4r
1HbfXNU7fQpQ28Baozdl2600vBVGBz3KiZKsexzua7q63Zslek7fBf+dfJKhhmFDEsqWGuoqsaAq
OkdpiCt2XinYta0jeU3G9S/eECSdgQqDCvDJwsOqH0ZwGZ9ir0GZskRrH+cJMoSoi0dAB8PXFM/+
XBJFxxkMdBR8QVz7UytYA39kXC6XvOomZGw6SN4xw5rHtxZeUQUFwCIG5h4ldrtb6lbT0vmLmPNh
Cq6gshoh6xzRR3j7SqCIJ6hgR9BqQOH8eTjxRZNJuo7JHTCNgQsHIU44y2sGDH/uhMHGGnabYFai
i46N9fmnILcYWQmLAPiEaX7VctbeDG3SnLtF6Od9F/uvSHf8BRTixAMBTPokqwHpPSuM1qr31zAs
TW4C+D+GOK/aYUIW58+fCGRx0lj0QdZD3jsNV1xSW37LI9wWh7d6Y4aglPknVqd/6mkC+Pn8iw9q
QuZaegq7FTdHI+HmJaB/8eaXiE+BjhIQ7PjGri25UXugW5W+wf5EI7DtBzoiDYav0P++Iv8UY9BR
RSsTDA3nhG2xIc2o/zZVV05QoC/MdMUbmAthNw4PuDY22f/+UX8KMfidA2eMjuFJtBXdnOfTpmYl
y3Vq2rxXdMwGJqqbca7Mv0Lsv58J64///B/8/NDJZYA7r7J+/OdV9QDHve6H+p/Tn/38357/0T/f
TU+D0sPT367u5fi3XIvHe1V1wv6bZ0Pgk/79JLt7df/shz18etVyq5+G5f0TWEHq948rn7rT//l/
/eXfnn4f5cMin/7x2wP4j+o0WonH+u3fvzp7/MdvJxD9f/86/L9/d33f4s/+31CeRhH39p883Y/q
H7+R0P87hABOPtqQmQXY8tTtNU+//4r6f0dLCoJT+Ecsq/Ak/Cg63NXxZ577d/q75tPJsRLiE6dD
euz0778Lw7+fhHJPjhcnXQN47/72n8e7+dc5/69XhNn4989/E7q96Sqhxn/89nyh4IMCNLwBKbEW
SNDrrugK1uzLRn9ek+V7oT/9MhH/95FtOFETlo4KNEaGombKqzldh/iVQHrhoW08QIW6ZdDPfg2C
N71xfHLTuP7b+nU/J8Tmv0lNPQGKc713jL9eQR14RjmqiXbbJsU6JWD+QMemiuu9O+VOF0II6jUI
6Etzctp0fgEUdgB7zEvs1vsVHJrzVTjoF9dLcrftuU+f+svoXoHWhqBds4edN83gA7/uIhJ83ja4
dahReJ2YIJprVO7q6Ahlvnvj1K/xGl+aF0TXr0++wkowQBGzwY20T4tyvcQ997jtuS1cUihmuHw4
qtk3ySEZ75tqY+RYMYnXJiWq0fUeDDzvegyFfvB5BQTFpse2MZW4KNOYV7rZ68U/w174oQ5fU1t5
YbJt2i3tDfrIjWj2PNbzRce1e1XE5BVM9UuDWylAqHAjGxZMC/MeeoliBa6Y22bEjsooKmC84eFF
ougYyRjkNNK+Jnvz0mNbgVlNENsKOlrvK9m/K7ypPIZydvJtT3760F/iEqCSTo6ubPbDsjQP69CW
ZyP3klfAyi89uhWYQRPUczeNzT78sgL9KzdOtxWSBWheaAliWDOiUzS4PQd4zt1vmxErKAUUJXoq
sEpgdnEAgNlL22ne+uRWZE61q2RfDc0eYAKQY+eqyEys+23TbaP3GQAS8CnA4RAnDTaUuMqAF3pN
LviFd2lTcQARWE0JXPce7aV2BygOygxUqY2PbsVm5GkNMBdGl/xy1B86+Saq5s/T2BYxBLIX1Uiy
NPsKEsItYF/pIOSbcM9/jG0FZuQDSIEOPKi+oN12ddvesy70v21ahrarfR/F4zgbVKh4FNXfhghl
Ulw7B7Et7m3ngrV1wPAOIr4vxioHgzQ4Li6ZD9ue3YrPplu0WzqYGK9pul0Rivo4RWBdbBvdClAO
5oUSvC128LlPncBk3vS4bWQrOoFa7jmrFN+POhhRlA8efVQON41t29sItXLSsLjax5C8bWf5DQ3H
14yCXwhNGwmKuzuFZCM45yDbok80oOFDW7nb9uBWZKqJKqA88OBoWp63PvqtqHHebhvbOjenGJ6/
XogH5xgWoMWPIHrdbBvaCk4x+6B+Cgw9UEXPgME9d4b5NfOHlyb89O+/nJp1AwHPYcTgLePo3++G
YONTWwfmPAbj0OI82wOVmTFAntIICgsbl6AVliPvBij1MSyTngTZyJxgHyXLx23zbUVlUxApat1y
gNmboDmgP7SEXykkDuS27M0WqKK0UxLkP75nq8pi8pkNr1GcXnibdtEG+AD0FnyM3JHlXJXSTdtx
/bBpWmyqLAAHHFCPle15a74Toi+LUL6tUv3z/LGl9TqH6nmGEth+8ufoPXfmjwDTeW9i4P4xuBWa
heirCvKx1b502RUA2bj3OGbcdirbtL/EU8QJqpbhNvg0lGcA+mybbSsuRxjk9VOJcQvjABZGdrOu
ty0/W5hCqAZXSrdmeyP2hgMuGG9MrOwWgFcGLrSvGrZ3gDja+UJ8xYX2bZyEP16jFZaFrPHYKmT7
StViH5MxSbt22JYA2VhoQVCnqlwMLquvCZN7xl7TMH4hJG1RUeJICKX7AcPqg2bKIN0E5QK327a2
XRTFft2+HRgQSRNj9ALtRQTQrae61+yxX3py+7gcTEk0QVDO5T0O5RoaHfBi37S8ba4M0KOu0e1p
pTRetwd25BNw7/G22LFdY6HE2XoeFLD3VIUQfT9A0GLjY1tRqUMPdwfgKRE3CqpdjklhzvU2L4+f
C9xuaID7HgABhPlu495JeQsJ2DIhZtu15Pfuxi8HPeczPIOIx/begqYFVAJ4JoHw2ZYn2zIrIewH
J+i6QzzZMddNbZ76lUQbJ93KZSGSW0wew1Y4kDhI0Xfa1+v4mnjZC4vcSZ4HUFDGZuoZVJ+j3uM7
aEoq9GJ7ti087cayN5S6dKAriu1KZqu8ieSXTfFj03KHFu2vsqRs71cEsEGTTHDhjuONo1snJjEe
/OFZh11lWVPWFGkZb0uTHSuXLTuAV+oeI/Oe78A+bdbX7HdeepFWaA5LkZg+wcgt6VjK/O+zRgVr
22xbuSwa3oBwnc612gzQjV+A7dbz26wBfoa9rYEJCpHfdN2I0NHJDNTGtJvg3Lzxya1Dk41NBE+1
HoOry2o5tNO2tMem0FMPnRkATNgeRoGXsmmu1reZXvxnOmLbv8UZ4nWOE4UnBioFoPFNBzz0N57H
uQgMnOPHAdlDDAijqy78gu22rA6oqz8fOumViBngS3tI45xD5hqg7Fe4TH+9puM/YUQW3zFzgOOm
Z5y/Z/74Ec5I9aa9CQ7Hzx97httuDS2J00QHd0N8Jfti0/aBpp01MhrXaghwkAXLh1LvBdu06GJb
L9ptAjIMI8IQ1nEPiwt8yepvS11hAvD8mUH/KpVqsewgQw37N2DLMt8k5aYwhPzx89Eh9FOPznxa
1B2B7YfXFbtYk01VJDD6ng/utxQeVb3A4KWQ9zSW7iUL1zeKrP8MyNg6IZskGiYOtYW97tc4ndh8
UCXkLjbFjm00IUvlwF0b+WtYD/3ntejAcPCpDudtEWQbwpWOA+esUiJ3aPhtDRNyHr9mp/tCcNqu
PN1EWTONiB8o+hwZzO6yqq23VdchbvD8nXZ9NNHBnIKzPYAv9G6Z5Stwlpce2wrOhfthBZwEdisR
H2ux9gcQhl4zbXhpcOugrNuaj5GPXXZRHsBMFIS1EYhGQHC3BZLtbjEANIdbGj5gIMF6UTf6kfde
8H7bYrSiVMtV+p5xsG+5H0IKNt28rdcNVM3z16mLxjMQ9kHyzZKM+TCsiZLW2TYntu4u7buKzDMG
B9fuCF3wlVSbsvrYVrBrIFyHUia2rToeb5qYuHnEFrrbNNs2jAkmOa5XCE33U6KmS+044rJHL2m/
bXQrhY0cCTy9glYd6HjlDng3cbaYPtw4uhWetQDFZhhUlJcTHPySQa1noCAuG6fdClGwmdTsqgo7
IUBRmU/LZc8iPm98djtGSbyCdz1EeQ1/r+NQrm4+45q/bUO35QgdeM0kg+gheqhle52E5bprFq42
PrsVoSIsqgVsySgHHd5JQ3+EoSBzX1vup7XxBxz450lnA4BAf5xESDg4drzjDxTEmxs++is4Kj3P
IRkbbduCbThQBJsqJR168nod3Auc3k5aVGWxLa5sRFC3MG82S4dvkUTitg96/6wGm2LbZmNjghzk
jP28SqiD6lnfhqSfjw2j86amwZ+QoxVyPsBXRZSDrBVBCFTFX1rYfG2cdytqh3Zlc60bCI4uHj+S
Gk6wU6/U7aYdx1ZuoG2bQPoLqwcod/CWnLq9Ml5ItiUytj0DEcTvHYqZARMU1EIZ9euVo0Ky8eG9
5weUA7tlshAMD2+ILu9J7O5asN83LhorbKm7xDE03vBae3YL+H97Kaf4NdO7F3IOG9fZ+Kgc8hJv
ta7a6twfw/lYONHGhMNGCIWOC9JFif0sDCDwEHbC+8G6im6bGBskVE1lBbUXTMysdAtBJdodAbtl
29bM77I7v5T8Emf0QRPGbtnGi8pn00XpEK3RtlMqtE7Y1l8gy2MKcOtBiD3McRPsJ6ghbCpXQtzr
+YIMgNfjA/itueK1l0OfQIGcDZGFTbFqSw5WBgV5DepNDqrJvFPOSUImCreB1mC98PzZo7rvR05b
rJlw8o5Ix+JsBfEl3/bsVqjOsCwfY+0gmEABfcfCstytvtttO2FtfgUIdTGATibKByPeg0genGsR
RMdtj26nwXUt5EnaIXdU91iPMjnzFe+2DW5DhkoI2zEH/tS5bqA7Uvq1PsDRaBsWFhjl5+8U3PRq
raM5yhfhsG990PgH8KCrTS05YJ+fj14HfPCb1o9yV8Xk0BbgtJPFh/zLpnm3oUOCkUTyYMTR1GsY
VsQQuGro/Jo/2gsbsC0wCMWFpXFFEuYeh1ceXNVB51v5awZSL41++vdfNrGpkGCdnviiAbjJdwWA
pjsIYiWvmR2/NLwVqzHVwTz5WJIDWtsXUEiACEc7vyb9+9LoVqx6TaLauUY09ZUXpbDVqnISs9fk
i0974V/kq7aecMyhMARloCiHIMGYzmM/XtThPJ3V3auyVC99AStiZ/gnr4XEVgaV3eULSD3DbdIm
r/oEvvANbChRBdV0dObxDYakE9dD0YgMRSws/p7KedvityFF4AvGWDRRmEMoNTpLGCm/4Bg3D5tC
yzaTEFMFm3HhhnkU6+oo3YoeRuVuLC3bhK2W8sojEL3O1zXmBzC54cgyRcW2k8T2U/JKPDiOvTCP
y4riEljQA3ABbxM+/3mbso1LmrDWuGBi6bCARHvIRlZ7gLm9bfdM34rbkDkEegDwtFoiZvZCgJAM
eYm30fL+eHYrbqGJx6JxxQ2cjGV77CpY06yhXLcl27aOPjvxWGjV0HyBSH8GtGJ8hL7ptkZYbKOL
XFWYCkpKp0O2lY+zHKMLU4rlw6b1biOMFLTiJiiGhDkYzd4e8jLJcVAV3Zax2hijyYGeMDptERwu
pgWm3KB8P8my87YhAKE3/fwwmWkE9v+C8cdl8QIwtCk9FFNANu41npUTw+CwFgJmrzngGOpz7IzQ
EGq66ZUM5/SUf7Hf21gjoGjhMXpalaNfT2XWoAOXJUmXvGuhs7srIJ6YarQqy20hZtvmTehQcI/W
NPfRDt6NwSCvO5BUt131bRQSLm1QwS9QoCubvodqT8AyFzzBbWmsjUSKZkgxORJJ8gJAwkec6tBG
adfgblsQWPfZEAtmCWbkU6Njpgt0FcHFHNQ2eOCfdBnRPRrquQyjPAJCBoI54Br2GfYgv9jWR7Mh
SS6a7k2JrSfvW2/9pOGO+GOAL/22F2tDkmrhm2kKKe4n0zzfTSJw3wUQ+n8lBl5ISH7Xdv8lHWxP
oiSUwDRm9CADOMEdPaNt0207EW1YUuyEhBEx0jxRpivOitjt7hQWKtm2LG1kEgG7S0I/L8nDQSdp
AQIcjCGR72xalrYtB+8DHQeyS3KoO0DOpWmdy2Ss6Zdto1snblCHsWCQgMjjEYQ6omnysRyk2Vab
s+FJI5TgYlf7SU6Dnp/JBaKNpZynjWvSClhRdKuOSZTkxQqVHSf02wdIM3ZP22bGSpIXcA4SePli
3iOyfAIgTLUpB3jz/abhbYhSRFmdVHRJclJ7vdqFaxPVWVIkyzZohA1SCh0xzgzS8PCMWd2rrlZJ
6sBNe9uSt5FKoX9yRBCigGGeC/lHiCDtoCHzNpuvn4marVHeVSHMaMAbzn0oZKa6dchRqibZOPPh
83ShGv2qAVu5OJWjmwujmH8OcMprtvMvbGW2B2jbgLJW1kORM4ncOHIC/xqyS8FGzMHv8ri/7JQV
K5I2ZlMBLQTH2ROf8PtWtOr7tkVpZciDPy6l9gTJKwM4YTRxLw8n9B+3jW7FK52hcYeCBclZ0rof
YXzWQFiOjY/bRrfiFVqZvoPkmORFu8x7HbvFwSjibtqFIdfyfNFA8nvgY9IUeTlCGJUMS31D/dp/
2PLsIH48Hx3SeJAbQ5Mtb/zGu2Iu6T/giv42rYT/hBO1oUyrw1oVQcErn/pp/uJBleq8oM66qaYL
P6fnzx5QLr1awzFKrHBDNJJfVzCA3lSOhtft88GL1kAfszNFTkMi9+4yF5BkYmzTLgZxE2t0aCLB
8mCCVtEUyj0w//xgvGEb+IjawCYPer1luIYkV6Ip17O+kf2dD5G2bXswtcFN8HdCp7T0Se7S2gfg
wxjpZlD0dzYFFLXhTRySPW4f4PlbKJ7tUEIuPvtBVW0MKCtc61CLeYTEZK6Xob9gcDY7C8r5tUvV
X+/COCqev1mc0x5d4hC78KKbMw98uU91ZNrXboSntf3nOxuu8c+HlxI3taUzJI+ZDsus0LNzAMtN
53V/kgWOuoium+5r1MY6AcIWN20wk3yBSSuEJH0PBKPubV4aP7cGG+4EO0vY9ZYrtmR/9s+doAzS
AXf0TekffLefT1MFLFVC2rI8QP7WBOeQsoo+wlUpHjYl9hDQeT4+S7pFzbHTQzHNLfLQD82Ry3Hj
7hBbqbEiXtC1tBsPXV02UFqGol66dtX6Y9Oeb4OeAh2yygW5/UCTedgpFo67ltV829YWW2ctZwuJ
Kq8lh0Aju2RdYw49D7cxu6iNfILNMymIHxaHcBGQx/U4iZ6CaSg3FYyojX1yQDpgY63KY+0RR+wg
U71ewXdm3rjqbQTUNPZdV8SQyaAycNLJm/SlknW5bVXaEKjVT2gFCbLhOGoVkJ1sSgkxEdZuo0ZD
IOf5qq+18Ntax/3R1OEA5wC8VQG9km0Lh1ox20Px1CmgA3uUHKofwA/I29pXZhM8GdrNz5+9q7XB
upwJLBTk58WE4qmhZvy6KaKoFbAnMXbTVq08m/yg+QZfNfkolXgNvAmpaTzkX+z6NgqqhiPVEnha
nrFF+eVFiGpR4R6ogqCduFw8pglEptuROxcSVi7BVW0MiSHi7C/Fk4Gp4alBJzjcxaEp2knNU0ZW
oq4IxDMnkZEaPrk5jQjj33thFihdes68+ClZ2sg7Zx3UGtvMX+EMm/Nq8uvvZPYleGFrEBn3Kz39
yYwEsurX99G8DM25KCBMfkUZ/JjPwzKW5VctNKQxU9mN83Dn9L1uZFYvSgUc2txhUX4nHkxtCrhV
eh1/JFD4NSs0v/VcfiwWZvoJJiKEYdF1y1C869yAz3B3mNdoyEZ3itXODdq6eC8niFRcdejbrmTH
gRnl72mva1gemBlGOXS3yCUcPjXD0LADOAdCniUx/A/TEt5XUwf13qaB4wNleu3P1iFIQBpwCOu/
eLLxxXXcuUlfZWYIoMTWJZPXt5kxcxw/toF0+2vKwt750kLY2XN2k9tCbD3tIGVDh0x4rIRwt6/i
etFnE8bs+93Yw9Xz+9o4IetTE/dwFYBn8Vw4kO4NZ49C6txDqjigtFNMMEssTNFd8wWGQLdDGY4Y
IYZtPPwEG/jthcu+BHggfMdHUfPrxIM62THB3UTiCxVBt+RqdHHvXGHO1txChlcab4cDvlsPLFzC
8WrUftM3MDkDzuAOQp+wic9UQmEIkobzWsojc9yQfIWm7DLCwAioQgoz57kVc4cayBwak6pYQph1
BzyjP5gMlLzF9y+g3TqhrOa4C7yWilnQkB+gKtVAnr6HzmKIZoiIi6jKXIjHyfvJH435qCsvZh/7
IuynAcoA0LupMijLzRBLIH7ps7NIww/kWzV6Df+hTnYfPAeQfPVgAB8R/FkWsYnPRwgx+417WFoI
uZKUQx3BhT2JoPjcPXRkywIxYTod/3DGkvmQFIaJI7iJPRwdyBeyKsioQ9xt9dcHF9oq5BHmlk27
A4tC9RnjElLEvoSrgrgQS30KMNor1u/BJ4dbxI6Jbkrmi6CC89OQc/hiKrEnCVO+k4XaZ4XY0bhq
zZOHeoN+H7flUo071akigoJw+TWah47u+ajiPnUGWLvuhp5W6sEdMUeQSh09WWLyWnc5F45o6SVI
7KP3Pu7R73RT3Bub2zaKqnPj1s5N4sFc4rEz0/9n78yW4zaybv1CBx2ZifkWNYGkSIqa5RuELUuY
x8T89OeDfOL/xWI1K+Tr0+7u6Ai7lYUc9rj2WjWcqTMfBJFntjetxYX2R8brByuXU/x3jE6cdYpd
P3HXIEb8oY3u56Lu8zdTny/WNMDZH/l5/GVAdKfO76018WGzhs1m49hDGadLPmusg1Ufumx202Sv
ImeqbwvUOMZ2DxQyztq9VSzO9NkxhF6/z0Y3Nh8d7RtuFvQJRWQRDJDRr0+JjHDH+wLPgCBCMbk5
Kg5YD2Nu4b+mzdgcR/r4nQphi4fh6sSoo6OjoIR1qP3BcFizoOgFI0vfACGHmMULEGD01LhpPmTt
VwjdQC8cZ4I5mJxhEMpRTtGVP8R+sBpWK9j2BYqrLzam1H/XqWpyvpqL0ccq8Meys/ht0zhZP4q+
M+unFPnx9stcl5vejDVbzfAQIRw7/znFY4ZKRbaIBsmEyB47GKjaBqaoQAxJmcrjFDsuMIF86cxc
vclHKUaJuBfM9OO+8yITHEGhkF7+Mg/TIg6ulTvWD4ToeUY3uo79uji6yBHkRymU7h7aMRsqOEbT
eVxRrIWi7n0CM4P4i2MdpijwZs9OywDXMPlvoe1DSfUw1mBS+P+41Tz9lZlIbHCbsxkNkwBe+FkN
p7xteqOFUahx4kcnMY12r3p7FTeoSvT4C9dB0Ccw2in6e8mLMXnKEU4ZHuuohQicvYmtb4VnlZIJ
Q8/24o84+iHLg8LLy3gMEg3j643XWms7g2f3JoGcAK6Uh9+jeaGmnTug0/XR8mXdh6JTevoCib9V
GbvWRkF8gs1/bvtp10yzGJ/QBLCze50lxUbMI1K5k4ST+T4uVh++TV3X8slNrH4IqmJJVYY07DQX
n41ocNb6idg+KxDlgGg3a+4Wt1ndwyR1M9/R6UOqIVCq0sMJuLa0lgC9t7LwoBavl/IvG/2m1A4q
P5koTiZtZzVZMCQwAkH2bMTJY+YOHSY7imbrT8jHiqrcr2PWyylg9qZDG7RS/BmfNRLW+rHM8wzp
jwSRoNw7VXLsPHGQMXpxd6quhF4eJ2/c+Kp9vah4vTfXlbNC36QvOgAE/SIisa+VUWblvnI4XIRF
mi25DvrVNJqnpvc0z47JzEW1h3WiyFcFfWfHlfdYtFP8NTLQ9CqRYurV/F3y7WsUuKbKxr+tafIB
pc1aVlNQGHPVh8idTeYuNkQ0tZsGyuS9E4MEuhr7Oh39wC4WUvofabSOS3uEanT1P2IBhUqD0Up9
4yiUMwzOqXOaMc9g6k7U8tfSrk13F6l8EbdZ667Th6pY9XhviaXuxcbMn9qIHHBEAr70hve4Jh9R
9OOC7JTuXdntTNuELHO3zKqEXXXtM+OPwV1cFQeZKsEpxJlvJt8zv9iEtL3BrOOTVZuoqezawmn9
N7ZokaraDUOdjxrSduRHQ4hvU+HvfbRaGiSVDKzTu8lwR0yyZbVW9dZ0IFq/ify5d55WkYsR/QAX
yvoMdYo+riANZU8Qf5CxCcqDkBSNhjyJEUUIkCCDm9qvalx5UNuJ3f9hzNMYf2+yyNINcOByGpZg
pBufffVztGSywJiKzPwsRz8zN02mmgQmiNA0Mmq4yeGQkgdkv5uc97YQENrBiNRQdofES+e8ozlr
+u/T1W4RBRxRqGkpwjptWlH+QpU1CRwUR5pbz4rs7FOxDnb1zVXIsiyBVZkzqkqF30nnW2rHuIFA
pU6Rfkb0KUKmJ/YMYp9gbmwEfUqdZFEaIIqYqE+6QDg5D9JRJMimtHC+c7WiJXV/SszUrtql0HZm
2MHRNiRzHXDADERQHWlxkJZFE90kyaDZwXyZ5RtiDsv7ZBbYxmOzwi+PMscKRdwXSIrz/Di3aury
wNKlGX0tV1TJn/gpNkYuGopS38G9rtVbp7TQHUPIB/1Qt6yGemf4eS+LXQb3XvSuRmeuu5FzUajj
anE+BNxj7X/s3WTuGHnU8fI1Wt0uH4IlMcyyR5RB1NY93PyGeBJLBvgsaFp/zZFziR27SDGxRQ95
dguNeoYSwDxWJfIck5Va6Mr5Ona/bzIAsgkagaZbGpQZDdbQLvFSn9clct3bOUN270sssSff1poN
e8q73h4fk7o0x4cZYEtyCxTKZdyO9HnybvtKd/0PiaLdeBAwl9pDMA4yqUNkG7LhS95Au/HeBJSY
vEOXxhxQrmRQefmUpzpvQ/qxySQDDy3b+hPCQsby91p6spIHsxtnZwoUTcLpQ+63ioAeNabGvlna
bEJQoIyzgsHTNDEGiI6jZrC/yyHPbPxrHpefJowI+0NFLrXZgxlhCbm957a9m9eyWP8UgPeeFlIt
+407bDT8Yz+It3M9MHRipl3qf0xTxEBK5J+szr43cj/PvyrYpbLHnCIEMrcZ7/DPWLe8yV1uR77N
VJb0TWYopfUdpQ/Df1pgCJhJniZD2GElIOq5oQnt9R/qQvXJX4vfeXw+pj5fHt2pKjZtumLpq/vY
WNCaUHEyVV/MeZMOaRrHFTdZEzftm04ks3kahzTPP9g2KnJ5MOYo1IZFY9UtVkCbnwbQWM3jEI1j
ftIZPORtMIrKMz4kTRur73nRT8MJz4c4RAWATga4RZdbKTOl9wJFJvGms4bI/1Q1VYFgUefZzV6m
g9d8nJE2Lm7Y5ZVHoFe3Z6hgcAjJEAybekrPQx5ViA/YLVK8ozf27jsj1rO67cbYcsNsnYqCUQTk
1B/MYs0RXSpXrA8ahcts7+qqG2q8TRxplEUzPdwJMSXOO3j8SrQikMwp+vjgSW+w3lGGs/Uxm0dk
F3aTBZPb0VpRjD01uvTcg0A9LtaopWfWdICoIaneEHy6463rxdI5lHqI42Nm8kJvy7VyooNtrRnJ
rpvK9k005qho8KLrNL9LS2sqwILIKe9vxNIP3l6R7xYPI+ArfTMgweczgVbUqNcM/EIndKs4dR5m
5KvNNyVaE8Xedoys4ccy/uUinoJ6+V3UOXn9LXZKT38ZXNnKR4SprYUEjhEl5zFudN4dOt134xtn
Uk5zY0Vtj82XwyhuUquT8xsmSGGgQL2it/w/8jpt5qOXrmP1IecVQ+uQrbI9dSZJzaMzaqshtPIy
FxESVOL98r7IkWN7GB02uip2A/oHKruxl9gy1j1wvrRKd5GxuD6sm8oxrmm4/5fKtntW2LPLVhp1
ZsU3Mx4R9hZEdDaFIH/5498VUc7q8q2KeFdjl6CRJdo72uviAenVfzcAALczpZVf2pdIiQwucdJ6
Y9eJDiYt2w+L10RP/+q3nw9JufbatWgaTjetk8pblRTZ5y1ivtLo+onIulD/OZ+SiifZxcuS5jdF
XSRNdrCcFb5GaXXRjQ0WidE1yBzjfe8og2u/lOAYBZza31M/J9fK6th+SLlIPQVTQq913lmN3y2B
YXULYqWpx/jh3hpKj39AN1YcnVRbo82R5Y1ygwI5qfjeQJFR38ZjKhOutaYnJtYFfbTX92+rIF76
wLPKImDppY+zebrxXdKH49j5/RxqJGt/1KKX+T6HROVaL/i/3GPnrM44t7lpjHrRNyO8d8YthPG+
Ye/NVIp679crZZjAjlbL3lNNMLxhl1j+puBMTob4u7Eg+RXgMSZ9kHZvoLxZRBrZ+9JU9htnjNCM
bCom5oaD1eeGj/BM2xWVfkhV4RCQ9X2DtBdsyWjldI8ABqfhAYqAhOQB5YT2dsOX1Uh3RDlZ9SHN
jCG3D8Vco2iiumRB2XDC7qhT7sRqPqH+I6cPJeTx0ggKZyyTOYiKCEIuslny9+XUInlBIaZdY53s
RLS09V4h5lQeythAKfbW8mZ/fCg9J4YPLJ/0VKX7n0f6/xnsf2Gw3yYg/juD/S5Ji++/stdv//j/
Y693nP9YEkoL20RE4H+I66Gz/w+CnJ5lmQ69KQQ8/pe4Xrr/4e+Y9ONs9D0QOcCS/Q9xvfMfWzoQ
RUlE6RHaBqTxG8T126P738dISYXBcqJ7NESU6yjzHBtnuoWZGQhb3UlaRBQhkdMsnnokeaOPqqLG
8TFBQuoK/uMnnO/XRZWwJGr3aH+a1Cwd+8wLRCqRIqsL7zaPpn1Tn1w0Iqo1OTqqoSzd7SKz3MPs
5bvvJXUsgQCRQfxBcW/X5yuCx7d56QdDM/xzi5/JMPxK4r8ZhV9+Fr8J/RLluopuNCID5w37Jo7W
ufTd/kR5fToYOWwvTmqaQRsb7ttfLsfbf/7QX5d6XuRHy4ClEOs2Ld+VnPP5/EtjROiiwwJzojJa
f4ht77Za5yycDNATkz/1QZ/D5/X6mmdHbSl6AWKTP1H0SjnwswYGdb2McSS7RM9L6uOKKB2CJEO3
h/isui2Jra6gKn7OAvy6n9uC5LCII1mWbVvn2OPIgGehU0S/7aZKrSioH6yqc3a1nbv7oZnafZ63
0alHPvOQ9K17Z9tdE2o5eTuk7RC/zvvpz6YRyOP1EoXIqKm8fZGmcxoM6bzujTnK3hnEaIG2S//e
ZWwROBcK2mAMvRNIwP6Q6tG9oZhU3hlZ3h6QFzf3zGW1R1tpb7e4EDc4uSn5XyXky2NpH1/f8+f+
h0dlOcyjeMoWiK94pFnPI5K6h4q2HPz4aDaJOPrFFl9Tnf3dVYDGSpSAELZBIt05H1dZ0M+IcrG2
DDaUajfZ0XjsjOFaH/z8eShfCot2qaOQ6fExHc+/Ze3AElIlso49SoSfGq/Cr7b29H5wXHnFb19Y
SnoKmBx2E0N4PoWKhmAJgjGykFFyUeZl5Y8Lwd3BW63h3esndGkphFPNTRsKA30+eFmXi1enprCO
q4ztAxT8K8kUxVqC99+bDOEy+CYPwpVwGTmSTsLZBmaqWhu00Zwj/Rb7sNJG2feFcW1g79y0oAHs
I4yD0zC5eS9gEZEeUt1P/hC6kVQ/qkauCcKLVvqjiHzM2qrd5r2vEe6+Yj03VMqvr93CE1lC2DYK
Q+AOzydUhEoE0zVjdIrjuLYCZyy6Lwz0TPmxEmn6ubfdDllAqmZBIbXyr6x+btywbjhLtGFgG0ds
6RwyWpYqaUZLFyFdkDZGc7eWdjjr2qWi3OXinRr9+BqT8PlOo6iEKJAJ9BfxGdt/MUtXzl3ZV4Zz
GqFTCbG68ZcGGBCaea5JB26tD6jk9FeexrlFsWxL4jT4F4aFJ7nd519yHFTqV2iovTpkaDIOEmHX
93DjpVcwNeev4ucqPnGGCWc2mlxnvkI6Ml54gHXY9rq8QzS3DpwC4blcz79HQYV5xDMIfASbiXyL
Op8ejkcb4J3HBzmdv6LZTpTrrlep4S58ENUdH1MsPOoxLxArdTszrFk14VSpmugCKv/0GPtWovYt
CvTWFVz0y+Xw6TbfJk2LyO4cOwTdQjTnivxmElZBcddM7jyzTHeUf4vfmv/d9s+1iKQQIbTx6u65
VVkHo68T21lCEUXdgx0V3Uk0/vxbQLp/VvF/Sg8KCwKDc8ZBAwqx2C31EsoSqGc/pV1otNWVwPDl
3aYE5OIufBNchHM+CqV7LptvIFDW1HI9ZFO9VEgfJcOP103+C1vBbgniIEQmJYpozpkdrr15bi1Z
TCEgI/XoDm30RomuvW8Wb93pZV6+vb7eVnZ4ZhlZz+V0hMJPQyN4/pjsoomHpZ5Dp7LiJwfU+UGa
OaLBZdnuW3/K933Tq4OXRQ5U7Wl95egu3EVkI10Y331BhH/On5ljL91EjVOo7dQ4RE1qpMGUiDko
YAz7+PqnXjhBlyvPE8MkCnE+UI8edFlUo5yQIUqRCF0KX+18GnPX6lOXvgmFRSGQWuT2m+q5FYwa
bWYZwq8hQ1XVn+yoq0Ov0qk81SxWX6nJ/KSifXaCXEefg/M3ryqdc+uh04F5RbMwQirdpndM6Bd5
b4UR15+q2DAeaMeV+mtW+t6HKfK8d4xfmR4EjDDmBjX6wdkV6/xzpuj577EVCoZKbFqJnOl2DL84
gXhGEzebhAhj9gGBcVrA/slwqW8e1Qo5/77tAXug+kHQu8e8C3nME2dsdhZ4GfeUR4g1M1zhMsRY
Aqoo9gmF6E8yTpe3aq7MbP/6rXjxABxyDhw0Coh46RfbN8PiP5TmuoSZK92/q8gQG73/0O+STtl3
iDBnR1qS+n5AqPOgxHKN5uWFo97WR72SG8PpofX6fLvcfmhsq2yXcDHbKFAVYrASxueTWZbdF2Y5
0zcV337l0ry4oixKbm1K36aDhbF5vug6rP3MsMMSbt2KP3J/LIZdnOuadoms9DUA78XVJDp2hH+O
9M+h7M2Uz92IcHPIdPl442auTgNaIO5OJUpcuX6XthOhT0yn4umBXnr+ZTz7aBp6Hl/R03dEuibF
TC/pEPp1Oh3o6c2H2XUB+75+i36GNue3HsuC4J1QiFiez80n0kxWV89LuNY9KsxrUgwn1ZvRWzP1
JmuXiSoslvHYNG7+WdCSerRm5xBXZr4zkUtAb2hM7yVpCxMWmzr7lcDshVfhvAkDYSWyBaWN810x
UtdAJTcT4WL19i6p9PIBJIMxBUbfd3emKK5lLpeOwadsg/qhzVGcI0EjBv09WGhEaBdOsctpFt63
pq4/NlYbHwZk5k9wslzjkrq4KIaQ8pMlqE1tf/8Xy0O/ZDTsRK1hW0wFKIbM6g4w1rTvVdol0M0K
uPuzpjavsR1duN8UL0wKrMT4lNHOSkY0dkmq+lSE6eQ3Fi10XxuHIhq9v+lcd59fv2kXPtIkJgUz
ZPnEi+dEAcbsR0XuukuY5MLgFvXUwO3UGR6YJ6oO/I4hoK+pfzeQ2/wYEaMiYpS+cz4E5IyMLJmQ
LYXCapwGYS+rbXdiyn6T35BY7udCWONtIz1c6PMzhHjYBC43r2GZMZVJQpWHtGOuybS+CAVYxeGd
8lEKl3lOICPayIWRsJZhv3b1uLejqRJ76dpAL18/LbnFT2d2wXQV5TRhMegMke/z76kc5gCi3JBh
2wkxH9ZuGdo9EoDxujPjbfuk05QfdB9b3n5awYgETad0vANr6ia7fiqEi9q5nadh6qX27w3o/LPb
ROggqbm9kifz/NdFflQ1wIZlmBVe4+/rLKcz6ljJeq28cOmJ/LrQ2bGSqxbRYrIQyorVBhlsDRE0
c1u8kx0yxFd2/UW6j4mzcNcO7pwg7PxBtm0/1FNeYX0Mw90BqzQ+0+pUN3qey/elrd3HtFPdnp4J
sJ3XD/xCOGFBUeNCOUuQCb3f8x1doilfChdbsMCz9sGG1l7sutaf3+EXAOMCtRBvYiNablEEB2s7
FmCzXv8FF+426R3f7kj+W50nKhuVees7WoROmRUbcZ/W02066Mb/LST7z8vDzSb/JBe3PPu8Tlwt
tOGrvHdDEdvWviiaea+Xvvx910WGQoSEbxVbXf75hupt3tafIzeMbMPpAr+cZn8/Tmn5DUOU5Du9
RtaX13fwwmV1tzIR0Tt31jmvDau8Bu6QFG5Yg6nad7GrD+YC9osU8BplwQXH7OMlMXVbzEwF8/nX
ERl5suilRRm67/8o8xjUlh8Z495vy01AsXa7a01c+ZO58cwmkcRS5cM9Sz7wzCZR+7ZLsWZOOPaD
n+3ymSDg2Mu+fTJEbDkPsCKZ1QnoRp+d0sEHm5HPyv7Wx2gVH1XeOxkXtxrtg4Pc7acsTmjqaQx3
fZNmaukCkH+Jdxgzs/9UVWk37NI0Uuk+Hq2s2Ilqjd7XShafgRCWD4BSdPvFXPPOBCsu58fScadm
52kmpvYj9STnlMRN1BwNwGXmblGGNd0ledvDQWd1SMz54+JmO9sr5d9dN/YgYY22fpPAVKkB7Kr8
U2skJYiqsnfdQ1ro+p09jBZYWG2INWi0dsdDrXrrGyoF0wLiK2Lava0kWzIthv9l8Et33sGWmHf7
3B4ND+LB3p92BuDublfmZvRIW2as32UmU3d71xz9NQC5U0PQlLUavVFyL3SrWk9Fh7Wy5j9knxj9
IzKt3f042WC9ncTu/gCZhYx3QYnpTx2BLb5ZynQCAAqs/lM/NsMHBjoq8Pt6lR9M+rLfl05Z3zyN
XPIJOsHpyfEL2IjyOQOtsUbKX2BQIaEi+p1t86mQDrzB46Kipy4VxhIsa++/7XUjJWj0OPqWVMDp
gzGLmodeRKMb8k3jx3oY7OjRGWKMtu1koj0UdVc+DJVs9A4qMCSUO3OCAx70YPnHJOgEnEztFcAf
gVQdonYaQKyPSxwO/Bl5UEqdyJ0dCfsbaJqJ72mbqrpjTFdUO3ed2ySI65xOhGMNYDKjgR901GXs
tce0Ihl8EigiDkFZtVJRxp31sPMKU0Q34EuXcdcrMakgMcdc7xCbUmHeNbU4zYr5612tSm3u4xYF
4gDwj/mttmPbD3IpJ3eXu91Y3iJrUvw5l8P8jchtvVnc3AMEKlVXB7ZqkTXrvDn6K/ZE/Zdl9qU8
1t1QiJ0bCaM61IsHYj8Wjt7nuuhAtk5grgWzM2HOPQN+JPoJqIRB754bMtPemoq5tA4xvunH/xnz
eZp11pp4Lb390QtFxwBAfnNtGvqCe/RxL7Z0SQBRkd/+/i9xcmY2fmtE2grBPnVJ0ImizQ85gmVf
uhjgQBDbXRV2TDkQSo59dC3jlls8fG5/6D0p06FhY8MO9Xx9u+6aRcrYCkHat+5RL7BJBklb5m87
mbR3yFE37+I2Hn5YvTmBUlpT+VSPhVNfSf0veEqGSCgiU2+TTFif1b5K04iqSTQq7PmVDx0di30J
2OTKKtvXnH8txpaNJj2kjXO22/My9GZtlipU2hjrJSA+wPN7AkRsIPCgAKjAjP6VuIuuf7zuyC55
F9wzfTGTRi5e9PlGW0Mdb6GCCpciA1BbpfZy0qZY39mN554g/Pn6+novP9WhYS+2ug/Zpjo/2KiJ
KkMmkx2uUdnnQTIaIt357dQMd0a+2k5gaHudj8lqEP6+vvTLO+1a1FAUikaMGL3o59J0kiljGRvV
Clhq5GFc8684zUW2g6IDRE1Zu9VwGBRGPgDT51/LPS+U4Sjc0qrbkhZys/PEpV8Sx1qcrLxxUieJ
UVX1EqYT0wpopRkTZx96UjpmYgxYOEL6AA2kBFZnwqyiRf/RElWVX9mSl2EMrTxqWqAFCIG5Bs9P
PzfS1pwLQFttB7Bxk6j17xYt7duxS70/X9/+lzeNtTAqPm022ATOp84beGerWhT5TeWZwyExU5SO
pRruE2uCHMgbkyvf9vKmkbMAGWDLqVzDqvj828YxtRgiW73QS7P8NDPjFzj2Wt6b2SJPoIRlAMZc
X3nJFzZ0KxAij8Q3Asc4W9QUM9gM2/RDXEjxQEQB1nRx1kM8CHHl+16aJijzMBjcCQcc83njhNEX
x+1t7Ye13aijYQ35bZ8t17rmF07NpTnjK8q1dLLPA0EZodwCVAU0i8gMfFlkvNfJNB7SSUy8Uplc
qSL8pCl7bguJ5Omn0RvkqVCNf35s2bya00zWRm1Y1QWlLw/zRz3DBGA9teYTsi+Tc8Ocl2auUUZR
dMoSmTzqqXPfpgYTEYE3zbQWQUgbH6LF1fEe2HJZ3GfKquyAMaV1OOnG7p8y0MjRg1st1tc+WvyP
G/79GoDiwn0ACEC2R+vOs+WLIf9FEePafRSCf50lOJAIYSrT5wIFS2zP+e9fPw/4D3ULltxKec83
z9Ce36wgf8KmHbwl8KqqNA5UjbsPVlHWv0cMvGV3wHG2hiQ6fWqzq89XaxfZGS7zb2FfauLceHS+
Dk7ZXcEaXbjnrAL6AKgRfZnzngyzejIqiiUKa6Z/iYpy8P8fBcMP3pWFLvgHz2T7hIef2Azi88/J
XWtsHauJwtVN3XVP3K4IQ71tBmYo7aBjRPDQeHOCqthaXisKXLooWzmA9JVrz0TD88UL6sUgPlUU
CqNPPxCa9epLnpnVR2UwnPXhdVN8aTFKg6DwyGEBjJ1VI2PG3CZ/Ho3Q6KCQGtvMzzbFB3EzSj89
vr7WBQPCxae+S5+XKOMF7GZeq9ySixHGhV/ui7Hv9yJW07HvmJrieVyxihesPs0KkHlU0mj4nltF
W/T9DIGSEdIaTx6VaLs9/O/FG50XVcAQlHHTydK5cnNeVnTAqVDSx71TzhHnrq0fk37GdxuhAl0v
grgUSbTLW6ntw+DANLZ3ysnxAzOtpj8NMOQnpfViXeGDuPTl9PnoFPEfkFtnrzGvZqe0ncEIKVxu
8kx1BDBsjO1pOprFuIj96seMM3vR0r1//YgvvVBomax/qklgZ57fXZ5iMg66NMKiXZ27MluNXUxe
feX7Lq3i8TbpfxGu2udlM+Dcq915NSebL4kbTPThzH0F4e41JtZLN9b7GaABTqBBcfY5zuhD/Bcl
fI5LNSnz+2bnp4wSxtRcu5iZmNd379Jj5FnYW1RE7/l8ud5Ps6IxPR9EjLb2lllr2k+9EyzZ+C8e
Bz30rfcKLI2rcnZFIMNYhBqKKBzyHnjY4GXDE/xXFkjGcihVUFkNn5e1vv/7RgB76vOXDaTLemEE
aq5+v/KNQ9T3IWXZIljl6nwsRgpFFFurw2/vKXuJv2ViX6kXca1dUFTfstqwkDazfpFEeTPxTIqP
sIa/vtSFa0mTBTMqwEBT5Dwz3LTyK1MWrQ8liJ0+FArpvwFuuNPrq1y4JFsIhssFusjd3x7/L/l4
DDRgqonkwzgv5juPwatD3Mr4ux/b1f71pX7yTp5FYPgGH8g3Js3jpjxfSxUNiP0i88PM1zWTQSNE
2ajHbFUAJwagbxX7oo+YdY8HUHp6HIOGUejPnbnGp6gwvCv4jwtumbF/IgBgcXjm81JrQYWl7ObN
/+smp1Ho1Q20GN14G1PQ26VGXBzSziHiw6G1V/bi0rabJo0CkM7k9uc2NQU+5kIQEYX0WrrsDQy7
wKG8ygKV6yBAdk1j+eJy5KiYHQz4i2Q8NdMG/hqbaBH1gpvEmU1vz5WY3k5QglwjSbxg5nzbI6rn
vy0eyvZjfrlSU7T6jGVzzAx4OIwYzkZAxGMGTIItgS6Ef+WhXKjpEJnSGQSkrPjrPBZ2jHEqKrv3
Q12ssGyUvTLL3aASaz0skeiMo4NyS3ZHmV/npzLWY31IKhhbKMzOS3HlQf1Mts9vOa1uG7Zwj0Tx
PPXNJktbGcPCoc6m0tr5FGHa2w5ehOSxqzvqvgxIedEhWo1x3htFnt+NZTZ/dxZn+JJAYdMHEMQ4
MTQFaSbxC7IsT4IBrltYcExEspkujw6vv8xLJ7ZFF/5WGds6k89PrEIxaxZrEoXoxEASjnz7V5Hn
9VfwcvAAVNloqyv3/+XbIxWjU74lFaS056aAicjITmTpAQpYp/Zk6VF+jRiSFnvQFQX6NE3a5RuJ
jfV+1dr/PQnfLcHwhEmLDNchtjz3zF8Nts79Nco94iqz83dz7GTuMZ8B+F3xTy+N+LaQBdgRmM2G
c36+swnI36GPPTds49hDX62obobeukaI9/J5swpeAsAaxRbu3PNV4CPcxjI1q+RJcZTraO3LrkqO
4BLnK9f74geRAjGeAhwR4OPzpZKlHhJwym5YRIBofOYDwkaNw+71C3nxgwgjKBxS1SEqe74KIFux
6sVxw8Ttqr32ZbvrRmHeuAYDvP9iKVJpipFyAySdnZAyY6YIm4meA6Zi51ViOTR+Mu/WpZb/5qsg
96Dx5eH+zi99xYQvzki4IdppnyVgIYDYkz55eTNdcW0vH/SGsHIFwyzAP6gIPt8/JsjTfHVmF2BX
3d+ksvKOosyn3exXiiEh85p244X1ABED5gQGCJzsvLYSJaaqQBd5YQW14W0NlRlj4as+VKYed9KZ
rpn8S+sRbfKoPMW/z+cgqrxKCBx6zIebibcDre4n8rZWv4nK0f4mojpTVzKxCzeSGQjAmwD2timl
sycWMyaeD0bjhYzvL0HKYHxAB/8np9Y1QYVLS3FwBAeEmvIFnMuFAgn8mOmFa7V6t9Bf6D29qHlf
WdV4xQxfeM1UDXnIWwi0hYDP7wk0BabT43RCc6RK23fwDc2dMV2595dO65dVfvrvXwICU2bgeBft
hTwNwJe+Wmg+LiMzyGkfzpA0HV5/0hfXA57vYD4o1J6DAybCN9jVOs6qXitIOmp4DeBmC+K5ro6W
lYnfr7F4lFeY7/C5GJSTzoyi4Y0uNb4a6ZExig+u9oejAyCPdtt8bZpkO5Hn0QVFYKYTGatwqAKf
09vCyKUJCJAbtjuhdn1Dhyy3uJF5uea7dTJF2Hi0wVsmFfZ21qm/X9/aCzE86wNPoAoCuI5+y/Mb
09crUo8Oezu5mdWEqYzz7367DtY+Tz232JXK0fXbpc276eR1ym0JgEz9Hi49fctA9db2nhLoeF7/
WRfCCWwBCE/mXMBUncdcVQf5RDebLnUne2mYBq7lfdZF7p/D0EKEQ//b14FnjsMP2dr0ol9f/dIr
osvFoAslNiYJtwf9y/0uN2h06xPwOp2h93MBmxuDnsbN66tcMgtcLth6mOMBH3Jm05PYtebUoO3g
5u3y0A0QVmTj4u29ufn2+koXAuptfBZP9XNiiXzh+Qf1PKmVAg+a1rMaH6eKXulO0udwdnNVOF+t
SmdMzvvxdCMEybYvp//L2Xn0yG2sa/gXEWAOW3bkaGYU7FHwhrAtmWQx5/Drz1O6i6thE02McHy8
sABVs+IX3kDbuYP9ff93bMwrFEnXlT09EoqbKA0nFgg2s3dFTip9RogRDQiUT19+YxQeE7pVHujC
9c3e2GaKOI7mXZEAScKf1RFQ2LPb7fH75aytjq4EpkOxoMsgy02vZzXOIwnwiMIrJANM67MWG9Jj
kzXp5yxDAfBhFFn9ZGgdOl33v3DjPtTJ7vk6eJy3nY+5AQJQlBn7M0u1x47ZfkC9MHoyo6Y7FLO7
52K5uX8k3hBoH7NK3/n1lzolIhBaqlElMY3hW+qG1ZMNw58eCb0DfC6nk5UQo0J39S5tKvLzqKEP
9vaPpn3A/oHAjfTWarYnJPSWNqGLhd5Y+m0SZetdbCcXnl8VBOwn/sOS7jw8G0eUEBxCOw133tX1
w0PZYzRyj4fO7Zz+0Cxx4htoSZwFioi/MRRjUbqR1zBR8uspNqwZVVEr5o0DUfGSJZ75o+Vytvw4
t9CsvD+XG9crWNX/H0we1F8uOORspsKayWLsPlbNg0IU/q1fsjaYgI8VfrxE2gdQJ67jlyCEp+v9
0beuAdIN2dhHfEtd30Y6vUfTmxX3ikxq+Yw01PgIU0DfCZm31o4cSl40uizKyD//9RtT4omqn7le
Z6s5mUYSHabZNk9xXYU707n1QVRKaSEDFL1lzZhxtCxqRtQV9qIO0nBJji4CKr8xChBMmV3LRu4N
KKATcOyK1L7GqDRd8Gopj0tSVzv7cINy4+qyLUhYrErQ/WojUsCeqsXO7WuJ1D5cO639NBtI8nLA
qekh1Xiowjm+VPqUHNsqVH0EBJ1HUGw0Lc1eOaoKglKOUzfPuYhKP1yEtbOyW/cudUL6vmReqEOs
fmE4yFAxhvbqCb0/qGWOru3xpBaxepo0y92Z9s3L79fhVocFLmWeqFFkX6th0P4OO9P4zlEd8nNf
NqN9kMKZV1HF5Z8QBUxk5QxnME9euNR7sJCtHQ27iMtMNomJil7v6NLUZ7uyB/uqjKL76uHtfgBI
Fr1PreJtYu0/6yl0aXEWlkVkQuDVFLPyMfqiswOtUzEOoEqWYxQDvrx/EWy9YxT6PQpVFOBvwmxg
1GPics1c43h2AjQ19aMBaowyR1l8qM1hz+t5Y+MYbACpN+hQgV8XiCG9VV3lhUhjDUv/LhyQY2iW
XHlmBqbDZFkF8LH2Ny52Wt8GoTUlHWpkqxaqnnohqoEManQZktCY/B4RtLauem8lOyDqjfmEgwBw
RvZOOLzrnRovA3IaMauWVN7B1szkOFSoP8Zumx4g8e0ZC21syFfjra7YTO0XMQjhXCM7SQ5NouvP
CP1PZAi12HkzNoeim4HqO+QYQsjXe7+anKwH+Gtf80rgfgX29v2ISuVLaYfHN29KOP3gB2guSWDJ
aut7htHWALuiYCyTwQ+TsUb/zO3eLaMrDgL49eX+ePKXr6JIRMEl6xL5B0knff1lQ5IrxmJ0UWA0
jpMFXTgUL6LQtPKQlsb4l2ujUneS+hGRT5tff9elgwju/4SN94vSBugMelMEtOvqXBdPKBLrbhT0
VaudrIrkjzdoz+VgI+jg6oKNjECIxIKsdoulZwluhgaSa11XPaITMjzZaEY9OY1tP0ZhV3oIgDtd
5DudF326/4VrJR5ZIJbNEuJ1IgJKcvLo/BINdOTzOaKucRA7pVcTCQAApxuUu+Zj345gnTXMDLQD
wp6ofFpDG4cPVjbQ6RyUvEJmKuzNSzPZ5nKWeg8LktrC6S8I07vp0XKrBiUGTUKmnRG11K/3f/zW
xFlwapg7+f91P7sHzm5UlgcwgjIuMsa64pzDPo4/ZMnSPXgqYCU3bdFRnnP3dH/orWPHI0CnSQK7
brqJoVOGmdthNKDm6nj0+kW/hLk1HdMSebP7Q22dA+A7UomBKOo2x+DQqXmxJEHR4+l2qUF8LAcg
11n3lx0a+l/uYGjfJsUEgZLEpvuYamRAb1UzYJegE6XLfI5mz7rTZWBJ3ZhJHweuNiUnz23C0+xE
/7ZzvOzcMhtPkUnVmOKjbHIjM/N6P4pURKo5JwBrvKq3/Rj3GO+QIAO6HOIccCS679gsnhIw7+Lt
ry71HhIoqhsSArYaGmsCNtvQKleD+nX/lA+uqP1mKMn5sTC1PrVm3Nc7L9PGPjK5VCWkVdJE1rWO
KU70yhOpcgUj/ZLVXfGiZvlL3rnDzgpuzSuzSQAIlggpAPnnv5zzDPlXRdPL8JplzYQavpKTzcDl
fKhHZ2j8AWhBAWqizPdy8q0vhM1IGsBy0nlYPRuzqnV9l400n7Mudo9ppRToatvo+PrO1Cw7IfDG
lQBWkNUzeDa4Fla1I/RiM54S2s3NVOnRxUOyN/bdGe+IaymspkTZy7V/xE4W/VGgfDrvbKHN4alo
qzIvhpK42kKpMsQcVzcEoKErL5qXA6ePnHbO/JYwY3rsYfKWV9MVZRPUyzgon998V0gFHKr39OI4
Q6vPR+ao1OZGxIHIB2f4DrEDVeCS/TccF32EgVG5uHXAw0jR48I+rKlQOWyr3yjsS7g/6EZbpVG3
PsQA4eo5rYAzoT4YvctcvEjcrIez5ET5zgHa4IS7pktDWHIt2NnrdLYs3CxdFEe5NrWNgqVXGZF6
Rr4kxiJiNsygdMoKAmKvtGgjxLaat188FIqng6pHuGnXCPyLiwNf8sGaFKV/NyrK/Dyhq2/vbM2t
g8DKcLXx4N5mKVY+VqrXRApo6rG3UK9Lo7+UYWjMQ5g26CXd3wkbIa8UEKT1zGXKYqyOHTYpaGjh
PXeNC5vEyKpLZKfdeDGCyKiivxPOz3y+P+RGtMSLCFhcJ/ekJrS6Yohx0DtA6iMwZy0/t5VTnpfR
1k/3R/np8byKCwlUbE/1AHzJMvjrmyx1l2QqXYuIpcFG4nsdpVryrrW0OfEbfUknPzH0yHuYO6+Y
Lr3qLEpQ9iPq19iF4AIXobkuvtSmGQsfH4ZmfBcWQ/8cj4ndHTpjqKzDvAhnhshh9/ODLpyq+YSe
qrB/KERhnT/m1URUAwViT6dlg94Aw5NDA0qXbvDN8R1NbUoBuCaB4mWGF2j24kyUEYC6oBw+e9FT
L9SqOeghiiqHfmmZ4dwyW/1s4BDxXHkpHLz7s721ptSKOMuIV5KmyU39y7Nha0qrjoadBJoTVkFS
29UhzoDz3R9l42gQ14BPBrNOL2tduKhr3UWf3k2CHDeHB5Vw+EPaLdXFSQrt2/2hNj8IeAP/2FwY
6+doyTFIahamWI+i6TIBvDho8CB3pm3jtZV/N8ccugwR4mqPZmqdqlQtk6DrwXUrToPjztgAJigr
iGuVqXdPkRZXl9/5NiYRHS3yz3UumC2DUdQdB1CPtCj3vdlUxLGs3WxnDjdeOcg3kluA6gSUBvnn
v2yKcHTb0o4ygdB4TErEN1KkTBzdqPw8LcLp4oVuUj1T9R9eUF0RbwdEk+/wgRacemSn1hdNhFPE
ZKbotZhzQ1rm6eahzuvquWjU8Fp0XXy9P68bdymfitYQJBGKI+tXHc2HqKKSGge51YnzAiz4ijuK
cUzmeP6iTsjBv3k86pmIwgIyoLG7vuFAdTmQEOooyNO2OqFrb/mjSIoLyk3TVa2L33iZUH6FV+yC
L71t6znGGGW0LqJgHhrwIF1WnfHK0c/wWPfIKRsnnaF4AZFTltp1q2eJq1uMcZ1GQWsneJnXtv6u
VistqNATC+7P4uZQlGvZqhKIsg5CUFPVslInOxxGaK8LNknvwjpyH5S8H3coNxvHHc1NaoJSd5Cm
7OrlW3ACGoc+jYNlxrHw3dCGRuNXJITGsaoXqM5zLET41cq7Jf5y/ys3UHh02cCV0ZQl5rvZnJqV
1rpFdzooF7SeLoBIYJROrld+b+NOf5dOBJ5njM5C40jTfJZmX6Kxz46dxNnBFn0/Y7VVmV+GVpLB
6753Hnub/3CyLZE8R6plxjtB6tbCALHXIHj9Hzzt9fWRwk0C1TJ417HG3DSCuHelCpQ9kPnsSQtu
1ahJXdHJki38W/aQYgKHoKnrSRiz/pw0tUkgXErLgag85DVWv2PeTqc6TJJj3cTqoe6SPVXhjesS
9RO65oR+vAjr66pt3RFHikb2Xavhv7Kchgc0MsxjiJjpYTaT8ZNr5T9CUQ87e2PjrSPboz4BZpSU
b91WXmKrRCuXhm86hN0VaRD7gzONe6ojW0gJIhaPc4Yg9S1lapqr3phUGHuE23iYVq1ihsc56fr4
rOdG8w0YjPiCc/bwxeqkyakp4oJcMy7L8qwsMYZeTrd48U40unFpU7SDC6+hp8P8r1KxTMvamM49
WNmmSZ+wm1n+s71oQRJpjv1qDquv9w/ixioDQ2OiWWH0nG/wgqMTIf1Cr2ts6Lt49n+OlryPG/up
juwvjWb8XRbAVe6PuXHvSOIpPpdI/0JYW4UZ7QgpoMGt47pERvmtxZn8gH2cfoomhzLtUn1XMRDb
ues2Ti9Hl8SC0r2k5K3m1TbyuCP0hWzhiW9UmroDjl70mpulOd7/Ovk3rQJ9QkEJ5qa5Tatg9XV2
Y9kIRZs0thNzSA5KpyO7hBVSNfl1zWnzSxsDnGMZa/U/UbO04cHLG+XtcDjicGaXJaV9ts6jyiZT
hqSmoKBVio7FYqraz61jhRCD7K4u3x4I03wms2FMuF7rQNhqJyCtJsWSEdc4kChl9LmxYnFIjKH+
nQ/7ZSh5efwSxA2JMkRTPoTXpBXFpe6Vb0YlxvOspeNvnEQKOpDlED+ie7Z6HXNEKnQR9nBm8kkJ
Kj1WH5eGy8Gdy+7gTq15ub9vtnYoZEruIk/CXNfhWmUYFNOyOrwaaooIHgLPan/S2y7/YWiYwfzG
GSQ3kioL9LhvemdJodZq29lwPWyrjfwOLxxsOcGKpEd9nisKLELXYh8VjGSvJb31oYThgJO55GU7
8vUSegY+TBgxc/xdgccTE/JclLl6MEqzPr19Tqng0VZ2AHndYLKUKbFnN4b3VJfRcu7psx5aM1Kv
Wu/uVYC3vgp8MBUScKGglVbHvosHtQKg7lzTcsw+5KoWcfZm5zAs2CPtLN7WFUPgRFtQtltvIu3R
8Yp0UWkMVmbvfKhRTAj60FQ/As1HNEDrxvaJNKsNIJaO30ZaM3v59darAZYSc0Y4pARxq3g4MlNl
GXOLxDAOQzXQ67Dozwtlkx9qFoX/1What8dozIwvRAvZHp5va6q9n7oVFPb5BesNRA+PtoPnXJ18
zt93uT2dK7fFFQAM+U4ssjmUi8wTwQhwu3WTyynrOMEB2L2W/RDi0GUsx3pI0ge11X8Dow2Xkvo9
A7Gm6yvb0GdyK4WhWs9dHivbQLIGkNshrgVeYmmzt2E3NhGTJ8E04MBumyORJYo+wW/3KtG/Ldgv
a3mpQTE2VKLK6NtspbxeDXaP6N245cOst8mP+6dzI9ADlMCTzC0rmU+rIzNHXbMYJcAhvbKcQ9N2
2XFAP/90f5SNJaRXSJ8ShAV0p3W7zXCRQdRj4Nr95DrnsTZjWAT404gmtXfO5c/QdPX2E7ajDQZ9
YEN6Is5djH97z7sOvZoOV2tMUgNfHXob/yAaNnpftCoL8YLo+6z5ESmd9bjgx/msVaFRfV5MVIFO
5lA54/OIcNJ0Hrt6zj4r4+A0QdrNjoayVBnlT7kW53+UFX0XH0LQ8ox9Uq8cZiwEl8eh0tQ/aAB3
zUlBOry/4MM3f/dEhc5GEra6cdbHuT72YEKLwzh3cRKUGRYCsuysoSkFxTh+mLFhbbzM+6o54zx9
RJjPaw+6kZjatUja7A9tafGsaCGND0e99cr/WgzcADlXbdUdRF7oaNzZSfe3UuKchUpaz1Zy6zb+
ZKfuPPmVnZpFkHVDPdBnMCv8MQsPtwy1Fx0AJJU22UnLK2vx3co1n4U3i/QLGnmGurM3NqJtuH0k
25wCNuD6eM/NsAiMat0rVS3lMI6iChQDU8e8sJZg0Av77YES40mgE+pKtyohCSFoaI3QU61RdT6W
+Hs8dBXAq0H1ds7W1q7nDoRCBfqHLqj881/ipG5A4QWl2SiILTMtz05fRNEBI0O3PeuJKPYQiBsh
PS+ftG+AtkWzdX2Ua8AO5M7KtQcYdOZ5jP605qnFpSu2j8I0zSOV43HnuG1+I3+rFJMF27Q+2bXd
1C14RLqQw9gGLF74jJiX/R6ic3e6f4lsXZbwzxHIRROKRt3qwWudyZzHtqEvAWBloCOkRxQtrCax
Ue1phHs0srk0D0mmmg/QrVCFE7Fj7NmCbX0wuCPZcoVyfPPuQ03PIUpQLaziMXoBLVvgd9y4n3NF
b3d26s9HdH2VsUupnYOYBZu8+uI8aRyjQ1372hAIzn/0+In+RT/UweszS8z4nGXLOJ97PSxwbU8U
8Rh1NNB80af219Qx3Gc8UL0uMDJLwUh8mWy6txaIJihIiik+YjDqFYdkspzEV+K+eamzInUPY9up
yKDhTpYfCnojf4PdEJ8JVQvlDBlbe8DnKIv9EYGTd00UJr/BNpNi8560qgCWud7HEzU5RcOpDtWb
/CVNDe9SzTYSzOpkXO/vqI3HT2pwMA5S2zzBq/QCP0zdQ7CBE5N2Ger2OXdvWSU7y7hVSaLUTKuR
xgy3wTo1K6vK9JrcZBkTc3qsSwNZDEtqeXsaUywK0/yngot/muz0K96pCYJF2o/7X7pxyfITqCIB
2t1Qi9F6CpmFp3BMUQO4KmaajT62kssJoJB21tIi2gENbBwTrj0K/Dz2pkRfv7772sVOx6xFeSQF
3u4X4ZAdTE9JLr3C23v/2zZXkRiYa+9nnWx1SuplMoTVG8rVwvDnirrXfB29xnqzAgboDhJ5mVwj
77MuCiVFjUvMGCrXNjJnbFoAxusdGN7737K5VyRIDiFVSuo3OWHpKok7zRTw1bBxAg9K7LWYDPP9
YFP5trxp+Y+etWr75uDZj0ZuLfERBJj98f7P2HhKEFRxEcPjRqeGsXpKJm/McRdKKOunU3ydYZke
hr4RJ0JTlJ+9qb/QNtzTHdwaVGKVgB+ALYeN8XrL1HSmcjMa6XLHEdrrqhI+GFpbPGXIiWKeUNSf
9L7udioMG48KqjFsUC4CaeqxugKatk7saULYJIqT6rOGSuop6mpAiouRHCelyd/hnmwe4omXUyt+
h4Eh8SaYYpHg3FZt1GTWpTYb55Im51PRVcVR86ofoUulUZJu33xUqGsA7gCHDhPvpv0ltE6rdL0N
r/Hi6H86uGxLuuu8c/ZvMlPJggCKZUqgM//IA/tL3DPrdVd3dDWuXtW6H5uhwbLYw4C4z3rnuc4N
BxIeVsA++KU3JxoMDalEajlSTiamfz00dmkhNs5Of52GuFexGo7rv1ocTWffKaxwjyJ/e1qldDjJ
Ny0p2rW0JV4PF82uuUCyxQ1mII5GlKBUMiRBxRK9H5ypto9aRSH0IG3VZ/iGVab7mT4WxNSWJcQO
nmVj2kmQPXqWnB4p1PP6xwjR2WokioFvL9C4TQHu56eI2fgi6t796qp1b56j1nBGmkoWycT9O2Nj
eCrK8oEhPOI1XV3D/RIbw0iH/0rYYhzKjsKS3y02JutpMjy2BajOKsucB73Pv7x9ZIjOMrPkLb9p
Vng4JlFkaUYegLBBo6TK3qmFiQe2mRfjRVsi913T1P0RaHUY3B/6p1vKqxANvSewjQTctIgIV1Y7
AIUyPEA8a8QAGwvqtOnM9DgXoX7Uh3i5TFqrPFaiN755cz/QNUowtlaN0K/tdpE9zMZHDS/+tw+L
PdWfm9tUClHx4PMvkEO2ISOCXw5haUCMjoU+XPtRsT+7BRJYRbU4FzgIy5+NFxsvvZmNL/en4ybM
oPhmUcyAcU7iw4P8etAKcE1ktXp/rbJKVU/IW2bX1omT96NXYoULWdHcs6y7ef1lvc9E4IyOjeTz
r3c9eu66iKrh6hXkvZaezCeVMvjp/odtjgJ2CDEMHosbqFjXNmYRhu1wbZre+ge9/+o95QXjN0Yh
R+MVAi8geySvp682M7doEooWzehaqEZPJZY83l6nYOtbaNg7KihZ5CPWsLd2tsxqHsbhanbKfKia
OcY5Ld7VeJFX7epk0M/GugpAl0Ysv4oAq5pKhY3WwNUcHffS62XUHIvQ1j6IqLaSYwU43vMpgFjP
S1KWH/D5LN0j6lfYKsxV5u49fTdbE/YGOBLk1Alo6CjI6+vX8+DA4ceMfZHiBKnuGwVVF5TQ1TL2
ba/UFRrf0/z9jbtGjkl5Dec4aJ43TbauKuOhBQB2VQhPP/Rm1z7nVTju7JrNL4MsCxOGd50H6fWX
YUFpWeitLoQwyPaWJvaNok/qT7Rv9YuWxN4elf/mpqcfzlGjr0aQRtS0OuXRhBg4qz5fl8wUJw84
26NTNOKPyYgrf9Ii56JrZX2NuiR6awdRjkwvgf/xxlBLfv2pdkIzCBSIelWUujqbuZF8NGd6Cban
YE1+f/Hk3/Vq/8qxeM9YPQmKXSeHrgFXs6uU5Qq02Tw1+Ng/do0d/zE2Zr7HdrwNJBgM1Tt4RgS/
RDCr23qiQ4jsHNY4Y6bUX4xRj98Rj7rJOR+bwfMHEw0yv2ut7t8x8sxnd/Cm90JQEdyJIW7uBto0
Uu2LuwE6Fy2b1xPsRl01YHuyXPVaLz5A1ujOIMHQir4/t1vDSLKhp+v8G+bK62GGvCst4bBl2WCh
8KMa5YuDp0XTXu69N9DqdUg1PVfqzFiuWq6Y70Qz1Kc8zd6MumLWfvmcn7jTX+4W/EWJD8W8XCEb
t35cDMvHyhT/hvoyHBHCn3YirZunXQ6Hf5bk/EhWqfzoX4ZrFqQeY2QiruhhLacSw5QgMc3pMoql
9gupATTmFIV/Y8l+GXQ1k0Uxa9ZiDsvVtSbtgvJQ/hDVo76z/24PHX7lFLz4v5Rpwp/81aelWOuY
9sI5wON6/hDrc33qHIErM1SHnaFutwYBOxIdUDGRkbkRQ1cUEXetORjXQknjoxmD4DH7do/6dvtB
chR5pKk4wzFe3ViyYgnmENMAnKrrgz5n42E0puqPpKf6fn+Fbt8BACtsDBgEQEdvUllh6lmYJqpx
naFO+y6uzqd5ad1Tl+fJcQSN++X+eLfbUFpgEnhLzgSMJv31WnXs7gyyOzYBXjZcMBOr/ypLgXZv
VEXJSWTYcPtAWdWdQszWjMo+AYqArB71pdfDllCEHXQizCtAzvgIUm84ZBrN8lIx1J09vzWj1GIk
nIJpBYL1eqiCTK5WsSm71llaB3HXpy9RbS+PCzYqP7yZku3OvSgP0es3B6wZQROvAS/PjdyyhXhu
UsWwP0cs0f5GG96pHyB7Q0gwqrxEERmPAuuSNTnefFT6g8LUy3/vr+rG9Mp+LlES4QSR7uolCvWx
zaqkQIArxE239xyMH9NQO7mueLNOGj0RTgeblujwtrE7zzFdqgha/FIa8QVSnH1cmJvT/Q/aWESo
MRwKAKrU0te4USigVj5wjRKt1A6tOQspjcrqjxBHqwsGHzia3h9wdbHQieVhQ7uEGBPkDwWQ17vG
AQVQ0GHKAior7qMVIlfdmfFefrcxChRoXhYQJACM19l+1vRYmLZZBl8nLZ6xoGyOS+nukTxXZ1x+
i451HmUcHZ7nTXPOMes0rYB+BqZW9H7Wp9oJUYt/nEFbKt+c0Z7xI5AQOzO4OgY/RwUQQ1JHDZk+
7iqi7btOg2XRZMFoJcWfGOS0D0OIaSu6w6L0/DKtJY24T0CNI7ljfEhd+mm/8xskcxGMBRyGNfRS
Mcx54lHNAtSb3U+WQcCFy5Xj11EoDnayNE+K4tW+PYv8a2Y21cv9TbQ18eQ6tPNIpsk35Z//8sZX
Ga3foWzKgDYzCpfzaHwLHbv2ic+6g67oxRPkMG69N49qQKlHPoA+PSo8q627jM3UenNdBgtks49R
p+qX2p7az606uU+iSn8kYDC+3h9zYyOzv+jYOzS5bqs3WllkuPwNReCVtfG+LpXajxU1u94fZWNL
AT/gAdap1YC4X9VpUGoCIFcrRYDyrvuXWwuRnsZ6TKsrkQ1qV7keFSX2SpGw/bT0kDep2rBJPt7/
FXL+frnf5cYGx0Zpn0ifNta6tTV2rtdrVlYGspjwNTSHf+ditnwl6fU/74+0Nas/QYdEiFzk61cy
1qoFt8K8DOow7M5eFlnnxZjSy/1RNr+HO+7nU0FpWc76L7s0bpO4MZulCFpB6kkLsvFLI3TIVJQ3
wp1+Th3OHpQUIPpIN+zXQ7WWVYoCE6LAcSb982hkMEJ7hbP7hBiwjID1crCDSMSiOlKItPK3Hw1K
M1QywOc6lOtXdxI6MSBpk64Klj5Vjm0/zAGejP1pLM38iH43Ec/UGTuxzsYqAkJyDJUqutTxX83v
KMoIU7GhDMZINc5G2Je+N417dowbqwgrhh6I7OODn1t9moEwP7l+WASxlpl+mlTVpTJ0VOgUZTjd
3zBrnppcRsaiIGKSVMvlfL2MaUbtXlU47W0dN9PFaMK69THCyT9kI1545wrg+WNkN8N8HNDDSR91
GHvKqZmdesSl1yv2xAK3phhtHkzjocfpN/KOUx5H/aLNfPwwFf/W+thBhscvdCdn2xyG9xOEFYW3
G13TfmrTmninDNK6bT5GY+oEGNAqx/vTu6rM/Jxd/noQibIPckO2r5NMbyavLgJr8FLDLyhm2kcj
74V27qJ4fDDnGKVpMSjiUupIQO6s7sZHeibpAPVwKEhs2NeL62E0Fynt0gS0Pow/FascHzSv13em
cmsPob9MQC7FJyiTroah0zCSl+RNECmm+uIpTfi+alTnojRae6hSUzlUWPgdhmHpzpg3egc9neo/
LSVPd1LIjYNDjxbCND1LjXRkdSclU9/oXRw1ASiQ4nmwreILZaIaFcVo2Llpt6YWzAnZKkgC/pE/
5ZebVlTJMmnCroOentZpKCDPsYfe2IKVYCWCcakDBemEyG91E0B3DhUy5TRQnQL11oydxteM3sAZ
5flUz5Ti2w+RHo7RW7cOIxPpSGwCJOAbsHxWEAqJGmIg9crok9HB+4ae2u8QqW9mkVEAD/GAUIwl
rlwtWOg1XeFqqYBD5vR+Ae3RL+Z676zfblA5DN0C2K8GCep6g+ZZlBChhkkQDTVnfM4hIfhWk3vV
85DmY/iix92iPoyj3hrnQR0SwOy5VSgnOgBL6voIcgg9uH81rOVafq6tbItKQi4Jyjq2C6ui1Z24
FUFRzcbEu6USPs5mlNMbndhwJzUP56BqysXxY1d4/xpEv6EPP0wV78I4kY2sLk19tcEY1J9so/2m
zZCTzpjJxX+2TZUWCCKlyR5T5eaQMZmoQIBBhzBKiLFaM7MfihgfpzRABWZ6J+wiCaYywyYzy72d
53ZzKIIL0NRIiNzcX4pHkzj3ljSAjZRelzbW/alMnWuyZC/3V2NrJGlFz6YHqHrDt43yEghb1AkO
Wm77ndF0QRZOBsIKmXK6P9Ta1OvnwkN3JY2ThShuzddXx4BicYSBWBoQa+rfS5M+GdQ1w3tRYHTN
WB5n+V81a/CXEGoqHmxYt66vRb36DZJbkx3qpjcNetup0j9Z1WB97LLOUk5OljjlYdLd4h81DE3N
H9rJ+Fy6mML6epaDNh0jY977ms2J+1mZB110e/frNUh+Gu4icEYMysAQC79Wm/ow0FjZifi2LgtS
eMS6IXxzllehClabcQFuWQRmggHw0s/JI9Ct6Hx/ebZG4ckG5yY9yigZvV4dALmdlzmOCGzhuUcR
I3tUJrN9fPsonHzeZoAut+4FmOguFPP7JLDy2TpiN2ec4R2+0Y5F7jRucLAfEuwqWTuvvyWBrxKX
eFkGY6pHHyYXVW7L7vO3X+KMQhwJoByU/rrJPCv2WBh9xCjq3JzgIaVndOKNnShjY6PRB6ECJkXb
iVhX106jeCXVv5S7oKhn5+REaYvy4uS6hW9XmPfsbIObyI2pk2wSSWwlhlq/72keI8HYLSIAHjJf
+8EtIJFksPI8/Iq/TFqMKLgqjL/VTOxlVnKHvUpK5dAk3tbPa+9GLa2NHVsWVERQeo1xbIyoVmA+
aYtxnTDSfdLiafxcAHX7D/Vi53utWt/v782t8aVks0ViDsN7fQLs0EqLovHSYCjycj4T9bkN7OGs
dwPbS9MI88C6+dgCv+tP3FiYHRiLm5Y7AZZcz/UsID4LaAFBwdvQOUMi1MB9JQ1idcgvxtRyEZtA
tz51mij+iFOR6A+12e6VmDe2mUGplvSDSJJdttpmCKKPqN9a2JKOljEfQreoLT+h+g32FhrD2x84
kkguGllSIm9fx3eGAxrDKoqgrEdV9zUsuj/Vbh19n4zZ3gvpNmb01WD669sgNcPaspqQjL1P83eK
K6IjOv2q34oXRahfy9Aqdw7RqtQr7x/kAWi1oITLlbo+RH3SjbVXmWlgoRg9+Gkmxj/bArVhrLAT
1ZVKSvn0dH/3rjnMPweluW/JRj/FgTXStWyR8xxwug9yt14+ovMeIT02zVe07nCztovxPODffJyE
rWGrWQ4H8A/Nifix+aediz36y9ak8zCCS8dFDUjUqs7F7kmmVncJLCzBB6tD/zB5bvXYR7E4huRN
wMVTXI7vT8LGIyYvSsJqSrao3K4eMXSc0sJWyjTAnH352JUAwGpVcf+5P8rW8tKJgUIoBVLsdfSO
RA/W7h2BzBK7yrnAIvuMIkH9RwP64FOKX/vOo7l1NjkjHEvOC0d99ZzZHeF56ynMpUG9eVim8mRF
PRY1dr4nzr89FHE5dVAenXWTQp3sCeOMPA3sRrd8q57+qUxtOcyetWewsrlU0F4ACdJhvbkCRJso
SgZoP4h7UTyqjjI+hNTWdsqtG88Z5SQZRUtW2Y2wsqc2be+MJFqmyJfhfRG20eRPXrLUpwRV/gYX
5sjQj1441c5DEZfxf/e3ylrbS55KdDu4CRBEIrZaZw2L2TpOuxDKp4WLmCPIcfUaKWgNBMrSpONX
Q0uc7EtRl9g6uxTVRz9RZtTn/c5zypc5EbZ5FJVo2sNiCbM4FThp2mev8rQ937GNBeGXepADeANu
+U/gjAsjbjg7bUtWk2ZJ/o7ixs7R2RqEfUxbmF4mw6y28hCaVH9BVwcJ7fsLiU3qW8tc7dRDNg6o
zC3ZxODXqZWuHjMUhIpByoIG1tg4n7RwTt631pT8PVdu9lITq+/ZBWwNKLWSqBf87Fiu3jMHRKMS
50MUKGVZH7sELc1uiuYnV1m+GTS/T/d31c/QchUkEKnTGwXpKjP8VeWpCrHrGMshDrq8Lj8a9hKb
PlS+2DrS8y7+0MZwKJ/cULXhCtLxvI79MlDeN8f5wZ4X3TobfeqKYyFbbn8LkRs5uAARz0e7ywfD
V+c0Cg+dKCbz0E+6BpZYM+LoZHuJkVLVdg3qMHB8FL/IhaYcyiZKEdCVEjznTM3Ls+cIpXmoQ9fo
/GbKhHHMhdPQtQZ/6ZwbbSqTt9+RFMQJKHj/yC/XM1LqhelCY0VDZjbn0+hioATZxjiGXTvvDLW1
2HRVicU51rJA9TqeyPijkfIq/IDJm4Ow0Is/u678H2dnshwn0rbtIyKCedgCpdJkDbZly9oQtmWR
QCZzAsnRf1f1v2nL+q3od9Md0e4wBSTPeA/yCe6inVWN5f4vp4tZJkIgaEaR2F8d5wJeha9KTF1X
R0d52Xk3pePTb+LEdrnv1nvSh299oyw8mfUTvE6uVL/f364aWwPewUPWtqe88oIy7zHneScyv5Fp
wEkjRXXaUP+5nbbRIS+HJLTOHXe2oXYNztWkxukjgiDNp79/Lm/d0L8vdXqh/5pZQhBDnTlGRmnC
ri7zrUYdow4xqv/hKjANGAoAmUBE6ferhOG+ieXEmCnlOKYNc/EjW7z3PEDfSGgsDQEdIv12YjK/
CqCyEpvEx6G8KCIPQ5DGsQ7QwaszaLXupQpHcSxjaeelJOb9/f7eOvbJP6g8H84G2qC/35+2Zxfe
EV+Y3kyVTXzyx26RTpo03O66qCD7+/XeqCAZXWIWedISoZh+deoTaGH0oRGSZb6x7v3Jic8axn9n
psRhDg0VCXHWvAcIfPOiJ7MHtkL86/WMambZKusgFher4xaHZt2XTI8iuECSJsqXLpjPE2aq71St
b3wKyDthhokeHBzV5HR+/3U+oykcCsua0LuJW+emb8KZZjfSX6wl8c7+/lDfvBQ8KtC5pHk+8d8v
hWFjuMSS/NtWVXymw0KmylLlTTwsz//DlejxgJCTgIPXhKa6TVSgehTZ4mAYdOZUGCiwYOvUN4Ut
5nvY49fA1VOdBcGHAo9vjxz8h37AVop+boS4mGatr/3Yas4i7O69NI7L8NO0ouZ3CNS+q8wvJv/J
77zhetiVem89+//5IaflFx8Lq8VXx7bsh2joJGrklTN4uXCG5ojxlz5b3R4r0yWx6AGHhUfhdHGG
ahZRqdDj4e8P/41v9RQdyFGw52jC3N9fM6yedg029NinRiOlVkfPynMnJJ2agMFKGP0PB9hj6cdk
FyA/k73fLye71XeL7mQlf5rv5d2mK+iJs/gxg49+T5jyjWjOaWLPxRSZgfXrpcbW7bi8dL11Xql1
zWDmjZemse2Lvz/Btz6UE3jxpM4KLvh1EjRqCHUgIf9ufTUteQBe69w00LrSZa68b3+/2Juviz4I
/Z2T2NnrdZdY7bDrXBiHAvpWkLVzx5srHLYgdefk605f8M4be+uKUBAQ3GLQ5f9hpNX70UZugcMO
EwGd/NhXGhhDXRY30grNnAdSRfY7Af2tF8dghBX+CRT6BwR16C0aNanLi7qq+QyVn0ASCN+7ylsR
nLKMuoLJw59z7AJuEas9SvGxtTRAjBDz4OMIYe0Mlfn5amYLge+4J4Lj39/hGwfmtGpGXxPGH2Sn
V1VhsjJcEq3NsQxq51KIrjo03hqlBbCBd17eax+fU7ALT8CF0yoKVnN4erv/Shiofu8mqZfqYhGl
so+uKuYhV60s9kyv7mh9KdZgCM885arqvA0Da8iKdgIZ4+4F0Bi7tuNPdizYo5aN1503Wi0PUk11
eFYHRWC/Uzi89WT+/WtfRcTRMrWcJ4W2CMCR3DcL4nXr7KZYav5Hb/v/92DAi7motePW9Lrxk1PN
/o4dNfOffflsb3uXdS2rY8+ahttO934+zbN+582f3uyrZuxEkqKCBFtNt/+q+UN6eRy6kZohapP6
fl4dk4aWIzKNk3YWh9LK0cDwv/F67HzRibr/+8F741MGlXMSZmDWeEqDvx+GpRPhvNaluAjd1mvz
cpQsTuNgVu6x3DDmSI0d6fd6oDfKUNoDQFAUunQlr/t4hSAZQEzcFBLLra4c3U1nwbo26W5Jh0PE
iNXBAhCooPiP1Jt/XjHFGVUSOxeG5K9udyv7unHBYF5YfRHedpHds/ATTubWY/TOi33ryUK6QfPw
BMZjLfL7k41MCFZPnXYhdXEq6QfPOaqwcY9hz+SytIf9nS/lracKl4KuCPgBpJRXF6y1qj0QgvWF
KJfy6zo1PYCroT6MgWOiy2rSSZcSMpMzundLvXPxf/72V+cYt1IKbXo+wK6vR1WBdgq22gNPVota
Qxy1/CGX8DjEpYfoyXgo625h37mUIvdmWl62IMJ209GL21tLTOtDOVrAYpvSndpbKKdjkPWlU1xG
np6b+6Ko5vtkjMcPaPLih9r3cb+fjXHQte98EW8kGuim0JiIkNgovj6c2ygGHylScTH09XaLyahT
phoLqrO/f3hvXSZhZ0J/wsLojykTtKcGBUIpLtrFMtexRlSp9aP3REDfiJ5IxyKZwRFES/l1PRlO
wa7DNVQXfQDrJfdgoKCLbfUg5HzGwk9/vyf3jSMYo8EFwIflKQiqV2lsweSpb07LksKb4vKsmPpt
SUFouZ8q5a86C0XflinHdHaPxjV9naLPmcCwnjYjn5Qb1PsZ91HJ3NRGP3tovu2Zv7mjPI+6iL9g
UxYK9DqJi+nY7eV2v0LNWG99W5TrpzkMyybzW/w8Mj0UpXWJou1Axlq0vPJL3d7DbNqHd17kG48Y
Jh8iOkDvGLK8Pi8IoSgdaU9RLbdqz4phWY9e6Yv+Qtf8850y6DVV+xTB8EgF/APjBz7q68vtsp0X
3P14xNXixBk6V9LJtLJHlbaBLHUm3Fk9zZgn9tc21HH72JdWvaZhGTFgAlc6xam1jI5mPu+hy7ju
qh/yv5+Dtx4JjDhw/dT0CGG8irKt7ah9W8Dbt3XM+7d7fWZtZkoDKf+j1uU/jwPSKLBPeGQgvl9d
avY7IXB0kRcIpTpniKHNPwtVtJl29/blv98V6tFwPU7bVfZDvwf08rTd7pGAubDnLj4zjRfmMzon
Wdi0n/9+pbc+I/ITADnGs0jqvhqWrEWjm31S8oJpzJNUVXxIUJ9MbURT7v1kXTKsXJp8dfr6nVbi
jaD0j/vPyUEWENzrYqSYg9JWAU+z6+b+4BkTfTCAv/77/vakCsNUBqEvVENeRQk5+bKdxonjgV3b
+d5Y/UFs+H1Z2nlP2f1UHb7KSlyKeSSZCYjS65Kumu1COXbNDcWluBRqbbMxpCOrtHFIQJbIoPh3
D39/fW8c/wQEBCcEOMKfeOdiPhmgLFBnKjNOgKGm4qp2MGzrouodEMkbB+XEM8RAiRrjT52duXKT
kWjcXKybtewXiYtc76UgmPbZ4G2wO/a627abBahp+KksY7d4Lxy9UeWctjEEZRLMn7CH2YzKLjsb
Ao/tVz8Li5k9XtKi/uyEUg7pFIXqM2JdTGqR/qvDj5bpIdqMVLxhqgO/unVnPLyPC4oMV2C8MJbt
17L0U1lArz38/b28cRhoelhMkhFhBr8eKlWRv+i6YZvWU5IdlbuFaWc3+3kXeHsmFfV9UW3LO2Tv
N18RIE26SeZLbBl+jxpx3612ES3NhY6k981JOvlgunalL/fFsZ7m5lrxfElvdnDx99t9a5hEhcFX
TDqmY359aaZHpsUMsrlwIyOw8VZQsVOYKnudSaTYh5xMIyWCIl3fZsvSOB42d7EHRXsZrI9//zFv
fRNQAE7QcYpDFpW/P4a59eido0CiPhkOcUp/7z5WpT+crFvseXvnTb8Rx2DJQJJhFnsqf06/5l8t
Ll22El1PAgL6F0FzmBBiRF8u/+/3RL3LNOJEX/tDh6ikXmFwqLmKdKJ7QLReKmzTHkry4js39NZn
RjHKQBsa9mkk+vsN4T7YDNYcwmALiuY4KRVVmbeJ6OvWrMJjX6Dbh/96c7BwwRGBp6KYo7L5/YqI
AkPaT2p14UrE29PYx90Q6cV+DtJuxwr+71d7YyhBJcz2k8FySDh7TUxpfcaAVkEciZcYVXHd1WhJ
typovmAqTifjqykeshmCYH+fdKso06JIgI+bMbDMMSQRG+bD5VIc2jWsxSEc/LU9DK07Fyk2FIP/
n18IisVIM52qDshtr7s7d0LXpEXm8wI6+Xioki24RE4FW+TYbW7nZN7fuV7A4/49kQEsZzsJRgfq
0B9mHuDpeuYuXX1RIB2cUXaMWR1j69B6S3T+zrs45d/X16L6YEDKMAqax6v8jHIYfmnOLC8IKmbK
hV4QZA9PstQpKhL25462/Vshp6E77tFY6cxA19hSOKp1CVd66Jt0mJUIr0Clb5dyK5NnQEyjRgh2
s+ExlOta5lBdwzVf6pVs/M7vd//8/SxE/tHXBCbKMvX3oxvtaOBGAwCqKnLGu4Jx24+1oK6D6unu
YTYWgf+LxjGBBaUSIlAT+fUn1TTKXIetRCNZwKep3il6/vyCkanhfAOMYfD2h1Y5z1PjNHdK1U7X
f3YqK0y9NUkOi1qch15vX//+EN643GlyT8ClxvpTc76y7HWVSyVhztGPCFTLb3S9A2hKQoY6/l6/
x5r5M7ny6VIVAwiI38DK1D4h3moCsD/VXH1cBZjszbYN5H0/xhrU6HPkzut36p8/4zyYZgTZsSWi
YGWn/vubhg3QwWFrlou+sYfDHk/ypDMdvZNIT5/Yn0eKlSlNLVUO/LnXm69QVYW9NDK5mMrRE2ch
LJbypjVRcEgcY4lUrZibZ6vYom/OvHbTQQTbFOXIJiwmVbG1PGPC0ronWlr4OG9BedsXUqibYJjw
UhsdtQzXsErmKVvbzXSsmUdRAulxy+lYmAKxs6Gct+VuWlsZptWOz3i2NYXEfVjbakTxPkq+j7a0
Hv0hUHeKLFsyxnOLx7gsxZ6GkrIqB3Zovewom5m83ZfuxlHl/N2YTarrZN+2n4GzLDXUiGBpM6+B
15FxK0KmKO6hGQhgbPpy+oRFujEWDc6GORAm25PINHcolcnPdquax6h2u0dn2+vxKFw5fRExc+2D
U+37nspxXXED0kXT/EIiRnQXmtmQlcaJFGvaB3i6flqLdsZABG5k4x/XNWR1klja9N/LymNGaMwQ
fLTsLv5RrckQHCrq8PXo4szWIKPQzON1Y7EqvVbQpcpcB5tsrrSyjH0FaNzzfiwyqawUcaV1/0lE
a1DbGqQLXN3Z2yKrEiM/KDe0yHjj2Dt3si2GTyqwinKBLbIl9vO+DUl7brnD6n2ovY7dLFbAm+0S
miOrleMFntoAU5/dWOgwA4fVbtS7XvDMZqENr2jgzbEx+zBl+uSVc74xcVrOZbzIZ1G4+pGFMZWK
As7woG0kuM83yf+QgrJc27yejbulKCxGGAeBue/xwhPrkAEgKl/itvf8DL5jvae6VfKpM+UKuVuV
K0uLIY4/ImzsSBBhSnwdgqIfoJiN8tuMoqvM3HiiJjckuwSMG8C9A+YjakhB8zh7qnYJVEeObQLm
Csb8c1Eiv5Y5DmAP4PilKXNwaonMGfduXwojnBvKmPkbIKK5PYh+asbDIst1TEe87nQaIvcvszhB
6jcbg3164RsP8gV4xb2ZkrZKKzOH11arY6B2EYtH1TmNk9GJNFld9KHOlkRU99Y0IvsboKesU2j+
+qqpY9lhttmNX8qhkVd14LVHq1X9D+OFKjm6jXH6fMI3Q2YJIsT31dyFdWq17rJlHP+mxiYRRZd0
3IPol7N4xeOOU95lV2/VdoBVgzdYa0tP5rNNnrkWw+BCLml6/1Iwr+5Su1+nK13VBuRuVBb3zm5X
jwkpVCKrXpWfuqaoP9vBsD8Jq572LKiEY7LaLcqfOCEJK63cRVZZA8uyTC1syExeNFEbn/fOvH3x
3MG7S3rp6bTqyubL1uzBQ1L6es32wYQ3WoEszUUVrz873zJuqpeO+eUYx52AwaU9qP9TXyPgHanK
zkW3GJ0m3b5Y/HedHOpYjwVOE119i0Br6XBnVTTUuZ66YMg9M1XmJ7Q9PuUpqQKRd+z/5Lk1D/61
YmV2uxciyRUMdZRMMJ00KbBDf8/QKF66vGO5p1KFdl+m5LR+tLxwnHIzr+6tX3qSfwTtmKt+j1W2
7WsgMpXo9rFqRvmCba4HbbjtHd6uKaOZU9i2d4PB1T4LTKW/ilJOZTZspdpT/E/4QJZxm1GGDtrh
RxNgepUWBDOVTzjUFmezCMMvoV2vL1MYyy9eq5vtMIfLHGTJFIq7oLfC8gieHCKQaQdd5kKOgQai
xSAwp+BPHKqcspjStbTcoz81qjzzOpZI6VJO44etce2GSKfWh8J1GX61PnVz2kW197Oyq1IczIhg
1FnTmJjRDtuXb97e1iKPGZVh14oI3MNkiUJnqgqDr8z3xvlQW+XYpfAy9xeLPe+JxrbFe7o7lvmK
8XY7ZklpqfPRp6nO1qFxEJtAl7XJQ85MkjpW397BcasfAViAAVumednSJLHnp7IsBsyT2s7+jl/E
/FWCtUDCYHKbJxmYcDiUyPqFabLO6D5GFdfK6qo6cSxgmwVpXVT9y1oBIcrHIKzVYVm2KMqG2Ja3
LnSAewdWwpbNmxAzpmvC+wKTmxmkXem4fyhmO5xBpC3t9/0EMOFzdKzxsJct1oluhNOg76jZznF6
m8csjsT2pYelQ2mKZW2A21OLRXWDtiZ6KLgYOOk+ughnMrRF4zds9z06xNYagcGJLOAL4FQRUfXR
D7zo7CIojlPXnxh/kV/xUNyNiX8WNI1rZW3vOupQr5b7hfFANyD2ugLQ013nPU8qST7APoJuGBk4
LumgOt3ibSnNvbct/XXQiClK/XIE3ESKbG6NO5oHv2v2h04OnFWEwsKXuKCOO3Q75TSxo3Evt7pB
81WOZTyc+Ru2dWnS69kAq0QONLVq5ctrb1j8i6rU4nvZERZwRxSiyUy9DA+T74nmrF4guSyM+btL
pHj2gfWPP11s/eR8x3ywxh6j52/QqL1XhHltl4d2jNaXftk9JLUh9jBNVhNh0J665AMkh6LMjTbR
0XHbaci8IgjbDM3P+VfQFjJI994W4qw2c6T4ysrkBRL3iIUs0cRK945smSlggAIz1worUHbQ6kVX
4bJTW4iOWXQnfZM6wArmzCnHUqbO2ia3ohSIptgm2DIjMbdKfW+oHxepxa+ud9clLyIVG6baVnhf
enbH9x9YfsvGSQYUGKiaAlAisTYD7zn1dTvd7rGrp8xQMn8sLOhwZxOx/0KHW5Hkmyoojnsykcus
0OgYOHWF8i1UPbJuGBbjV9fv3B0QTtl8Hs2eyEPbAYBNcZOKb3v0BpY82grOZOfO23TewFb75bVW
e9dYLYY6gfLVmpVx3DfZWifLlpvmFLXYYpj7reyq8Lx26+oDUlXYV0zY9YHnCMblrsFBwhxNB8n/
jChh38U4wm8UBY45dFr1yQ0tfH2PvQW97+gPkcrbwAB1M9YJLkG+MUTkvZT9wa5sOad9aZN2cGwT
EYI40q6uLavsu3QeO9lnK2QL8uOy9XyiRPtf7T7Xd8il0f07vsAzFleS3T3f53Z7ThxdHqewDRK+
l3n73IWmuxLGmz/btiINIrnP/qEdpqFIO5cIm+EnodZU+TbJ32oaZFLiCNxBOK7hNxnXfGH2PnqX
Ra3imTtg9JkWI0E5c+Ta459niaVLS7cLP9DLVVsaIWDb537tafuwN53rZpsYiIujtwVBDkgHGJFE
ncHlE0niW0BAOHNEhSia1FpN0XL8hHU9IUqh0n6YFv6wWpLbTrK3I89EuAoXa7Kux2VmZ8j+TFJ4
1bgG/OrdQFcw8yligVMqjErl5HJWCqObZ/xvtwKpZOF8UqovH6xAJ4/RZJPkS0lM1zU2T8dViGI8
G3HJRJoodJ2RCXVvdbjYbKHFgW8tVihh2z0uib30TO4afY7vq2jP5VZ5n9WopUf/4VRe2o8umMZE
j057Zg+WD6A7AKORs9VA/NBe2+LWj0+WysJnUwwWKUDqkg5LYtZpXLGeCVY1MxpkFjLQG/QynVph
0PzQbruP560vrI9K2YgUTQDVH5wTQCQLRgTU0joEPp6CjnDPW2Vt7O9QgMV6bFv1p6TqBztr5nh5
mmynvBZ4yZisGT05nNMnO3UGpYJMYtHsNJSHyr8Z/aJlNxgL53I1lrMeFbC7KZXxqj8jkxLwq+1A
YvRlQvup6ev6cg2LtcnaCLHSbB767esAaG9OhTOFK0bA3rZlQo/LnCIDU/Q4jq+NODiaQjxLWjqb
nKPqtBmrpPGnaPwFtaKkiuqULGPZHxwLIMgVzUEkUxfZNFqpxVUfh6rqphTpH/cntPOAEiRpEauO
hl4d1rrlkPkYtawpgh/DXQmksUtRHih+eNqZv+y9Grd8o/hoeU6nTmBUmxrzxTQzg/N4a8a0YGkJ
+mYYqk9TvSe3EBbI/3toxvVsokzy03pIyp/z4BXfWXs6KgviwV6ysPB7LouM8E3HHul59AMqbGGH
HxWCgWPaWmNzU/Y2C1jTBtt3DIVQhk8ceNCZ3/XTmhsqrx9+4IxfTwpj1tlKPfJo7Y5+QbVPNXBI
dXwK0srMaUP18l3JhdtzJ7MwXYYHcFOwj1nPXEtWP2nRthfZSzGxEJAcUV/1Y0M3sQxrWgufIFxs
AT94XR1EWyQ9hpoYMRXe/AFEQ+BnTdvLn5hHjT/9MiFrSB+Bt3QQ017lc235j76mN8v8LVofaWgJ
ZAQscJIx4fm6KZVfZcapFpFT5vWn56OQFJl3aZ6CLRz6FPseesvA3b0niKJUPla1zFveBIkc4S8t
3WNVVOtzoBVQjlrROqWAU6xbKvaA9lUPsjgug3LWVOt54zXLYKgOGM1PkBfAWc5kxc18UxUidOkc
jbaVkeDrywIzFKLN2Jgf1lpWV527TfV96wAF6iwVfhEQxZuzfjUJZISuT7wrBNCrPo8nVR7jYpyb
nLqzB8DimKU/qgV5hnQbjVdSZxddC+zE1XTOynf5rNUmM7sITwNjVZLGcWYZf2GaGzfpavaKHpDZ
nzyckvbTbvnbnIZAg5qcGF3cbINXvYTh7Nd5MFny4+LaVZufDvVVh5cKhfsQ2kMGr8DF0qGOGLRN
M+i5lerxU2xCPWbTum52BiTEIv1ZjX5uih1OWmLtXZDS5G7nbZ0MTkppNT6UsYm3LKpRoEitcbS+
S5LGj2ILu6fGK3dUl2Wiif1BF9ARh1Rdjr85MeGvt5Kslv301cgoqLDV2cbojLxvPtV2V30HJjPc
o7+knsZwd6LjtjjDnCWIwZfpFJqejKFa3WViVxHhXwEHThUdDs1xI/zvWo/zjVdx3bTCEeR56xsl
6br3tUBHoPZINeTqILOHbb2T/NlHWVmJdQyVY74VSiUfi2Wuk7ywAF7xJQwjmdlngJ/+QxFKBbCG
i6UudpFZUnvAweI9cPN1bauHhtr3mKg4eVr30CeOJ20dEO+QqU/7vkh+ofkzNCnF4DgekrHw5Rm6
CHGdebEgoJpiVV+pGp3rFf10nfp94ODGHjnTdNbZQ/x9K2rz5K/ufBk4J406rFvNM+GasxLPARdM
lG6JkiAGy9RhBPA8myC+1dE+7BnisdUP6qPET01stZeQMuaIKYUGccA8YCguRL8zR5oGe1+PdbLW
jOztmuwR7mOU0NB66ljTmW/nIx5jFqT4wHIOYpLTB3ArxmTVHFcdiWlgBNVaJW+/HvQo08ltJenM
M2t8ZfWr/aDFqG+hfFMM7b4S1xTNtGtGyLIFJTEtGFIvLgO7arc86kKQfjIVPfr7BxW45b2Nb8h5
67rdx3WfJgszC2xn0sKJty5fCxH16R4va4tARBxXmRCGr0NDqWBctrjmEPtC/tgXJ3myrXms8d1L
HBayw57odImNW6Z9zJA807r3Pnv20j3Vc7JhcjrG68rweertC/pGvVKxrmOV4W5nO5lgsFymQYzs
aun39BvhMogb20rkkFHRCesMYiLbDniQwcdahE6bS1ejpesx4DKp74QIntTR1j2HcsGmr1yinVyf
xNOXpt6Kj+vmFUXOksH9NXE3N03iwieMHBnfb9W88RtVfWIju9FTASRLpU1NU5ZOBUPt1B+T8vuM
nGOZqW7oyTCliIdDT9f+y/XWWOTIiHeklXnx9jToPWihHcDim8JT5NSBAc105pwYdpfzPiy3lqyV
AA84J3d9OGoCtGXvDDai0Ztzi2lre9iDzuIwsPF2Ulvt7mWnu9DnBxfhI1ousNliuah7y3fEB+xB
tpCJ3tZ9jYye/MwOq+3zWrslz6s04aU1dlZ0Cfw4dlgs6XJD5LaMwkt8zLeXHm02bB/Az730vmEs
U/o2ctYKOAr1yiz1cx+sekzN3LjXVGZGH9WJ6pcmFTOebGv77XakjH1qk1CjU8My/iHBLk7QkE91
hx6kjp/wrZOfF7wVSBUbMqngIGN6sWbvlrsk6WpBp925zsFXuwqhVEX2JxaC1njRzvTWaVK44Y0M
Cu8SoeHETeOl1E9bGagfVHDui6cMuwCBjzDmdL2HkE9fRI2gYtud8Vi0lX0Fh7QfAVYX3ZbHa9l/
rzxtYlZoSTkh4pCE02Hey/HLwqzNpXgvm/5ALcBoMdJ7hWC0EsOLtAd7YgdUqJ/LWBI+JTPbOF/j
zuLL2zd1NzWOeAGhQ4/tDnr5vDvTdmt8sX7jfHgfQ0zofgimnE26TaBDkcYshieFXsSHsuxK97g3
S/ndUDHG2Vgb9oBJRDOW7o3bfS3Xpf22N479uLRO/2lEK+jRUtMYHlfwg7fw9aPvVVUWPbKIpqnz
gQlcm++Wsx3BpYEqpMh0f+2gwL9NiBg9ynZTW4bUEY0rlar7rAxz/hwlqZAzp/lIdOw1COfZTvM5
9Avk8xq3AFTik//tNEGaOUmNksmYBfa2bcdkZMJC2dLNX1hcu/d1lHSfdCC6K2eoouZ8VrYt8gZt
ED9bSSZbOgvPxgXFxScxNatffi6swZTs4dz665oIi7C5rVg4dN0Y/GqtyDBOZeXzuFcaxU0hq95n
tN3Y/YGdz3rZh+sWgXqI5i9O6YqBoFZ60bFFQjpOOZdAnrk7pAaMtq8JRIS3qugKNq+9s7wAJSSq
2EbgH8lyqbPOeF6nbR/H/LPpo41+YabLufD6bQ1S07FHTPuk2eKU0mN5GmANtCm0l5hZXE0tm0q2
Am069JWPsclMhEkVAOyKlYnmYHmlK39NDBiYZzs2YMxx8tozH2yhk/kzpuu5ESN0XGgihMbBkrTE
e4+qShowKDR5x/S0BEoi5Z1uBiyrxarCjpzbJUlW1sN4ubrIu/ET66XOFQbmH+SgkjDDrMn+Umxj
+DKxvvjUlgs1xtxwPjVI35E5YdD5hKfJSvDrk+1Xd0asPN2qqHpYtLd4Dxi5+B8HoGR9exb3LL2/
srOefunBtYjxU6xxRj1O5LrgiB9A/6FxE00/M6jx2qnAc5wjwLeog1m64kkTOy6oDDd1VvdgKDIZ
zt2zXxU1uumFjEf0W0NGz1jdJbTO3aIfhmkVTFmJ2eK4RLP+kMwzXHBc4JcXMaynjo0G8T4wTX9n
KidqUToYvZXiv1Yf1t5x75pls6vDAEGrSuNuMi+1Cr2rTkTmc9A7zVfFKQ1QOh7WO7N54/euHsIv
LYt2JmhVSLvZerV+kMCtu+sI35yRjkiutJWDS/G8KKdmJLQsAb0EgbQabnqmq6NzLrvYWxqGMIEJ
PEb7tulmGzRT5KqQYcE4lQe2Am1ElVMbKncbYHBzEKNT0HM5XnXZ4//Hf26xUUuteHPsfCS+PtRW
493FTE4pN4Di/FoRAfqqm8l6HPktTtqi4W/YC00O9ES69edo9nzWK7TIXgbioL6cmWn1uZj60xyQ
KHODsKzsYGG563CoC34OW40tvIQa0fpntoAg9Cwd2Mqpz/J7RnWuWKhkEgpKFLno6AkOwNBmNNyK
sCpugs23t2wxKvnUrsM2nLtI9ZrjolB5PQ0X7P7cXWniDoGrtuUgvbb82lrgZBlfjIx0sFEUYWYj
+1rnwoh9vrLDsi4Om7dHSd62YTyn1dRHa94BxYgpS+b2I4wNU7OYNwNQ7GjlQTTJuH5iENFNWZ1I
+/84OpMtN3UtDD8RawGinRqwXX2lUmkqE1aaUyA6ARIgePr7+U7O6KzEsUHa+2+Tf7XbhbCCST27
93rxjvAUc3vWmR4F45lJyq7lZWJMv0AMUYagFxaHKRqnPp/6ftrBT7FuFMIbXBZAWbmkcaU7Ao8z
dbHWe6UNZ0W6yR33w9/LBPB/CG+pjmMgereI+sZ+X+PFpPkmYoODOYLKOgWIL44Xfr7Jz0wE45ab
NRkfuLT7n+u8iWvadNPflhusvq4oc9tzsu19c46mKX3pV923OS8LEELjx1PNmhG1aaE83KInuYQM
iBKAfTzfrkfvrtqkip8aFoW/ZRdQXjet4kOZeld503nDcLKks6gs7fCqkDp3eJ/hEDDZnIDDTHTx
4tE3r3sol+MnoIfVTwcQeFQEjDH1qey26j9cfNV+8aDu+oeeyiNWgqWO+++KDFL/7E1EYeSAgsF0
h7S4qc5rPNfqOdjH0p6q7YiHuw04fWYTDWgK571gCAaNlvt9LwLt/eTYYqNJR1wI8iS3eYlOneQO
frZuJ8NXJyX4RJycdLemwDzavTNVldGda3s1vyj/JhBrk3D3895Vxz8lgQJ/Lzfz5sXwoBleeRfi
rpauVwiOvKaQFX6/bDVUpnPqDr13npJqYTfl+YFK9TZC3CTRwYb/U5XBPWlUkXlIb0P3N3pDEvu3
6ZxF8wZz+Jxa1ke+Ly21fSZ7deFoU24zk9XbCfEUWxvJe7bdvs2wRzQA6dtWkxxacuNHf1UUjukF
KL+vsi7R8CN1WKVrATeRfq/31EELOB3+X7EH2r51ZaSXQm1tm9KRvDKi6gkmN+s9Jf3LNu7T9kTA
rONdnEZC6jm0qagz59z0aYUzu/RCl8Q2GLjQc3d427+xasBB2nK3G8NL6n2u/OHrIxDc1J4FIKb5
FtecQZf9GFge+X68F+XiPstGHApMuMTwiMwjXsQ8+s4gr8u4UrBHXM/y6NGqOP/jYkm2DOZp8F6d
ckpEVidj6rwGDHAjYQ3Hsj6n5ZZAUfL+b188tczbE1h1HPz0CASJC211ANOidn+7b/ZkM0+8A57J
2DJHcjoNL0QeKFzyp3XVofvXg+ee80QCzd+JrevGO2Bd0gXQ33OJGPwImnOLy+I6h2as8zCSm774
C3KiE86V3X/vgIf0qW83F3DHBUrPpl3Z4WmINXdBxx6r820eEKhbsmv6U0cSdHdCKOE+uN7aADpJ
Me+ZPwapYTUiIPU+BXj7d4w7HDPadG0KFtdSnKupJAmw4rxYH4d04jmC4j5sbhh91NfmZp7grpLE
4tjFLk6uqJRu+ZhL2aQFmoDIZqUy6y+/PdYgSzFGHyceOBNdqy5uzFm3R8QWkdJXX/jDOphsDuiu
zTUNhXtRkjDn57UJpv1Hm/S+C1kZLNF7qEcvvk/hVlkSyTXMhDPwwWm+M9/myZY4XKipVtmKydRm
mm7nI5fdulJ+a3Zj7P0t13vP7RHIpsBV4/PPig78NLUzb+o53YbwjT+cC1Lxj/uuzaa9/DBLSrwF
vP4/Nin9TAhStV8h+eofQXm7jmgWT9xHt7budh7Tjcki3Jg3Yewcxrw6qvrxvqkM92JbO0eUowA5
YL9NLMY9A0adxD0dRsHXgPUW9V1jCLg7AVa2A2tDuRzf1e5O/YnixaSEXhhgflW6lOXZXd1g/AYR
oflh1qavHgAyUAFoaQwYM/xWVHS2RoiI7kxDZVedt34Hhq+r82FL0kZxSkRTPtL9g847TIx9HpbY
eQqRVyR3wAnReHJGV3oPIdjHt2UtQ8DSGkEYHKp2OMHmdACaC9qAhqQY5WHW7YJofO33Iwid15f1
2cRV1J8ayTZ5Px4hmcC0AnpvILOsGH03k61n0gEktZ9L/asOPHXkajtkmfXRMWqq8lQg82ZAv/Mx
9j2Tr4Ceak6x6IbuOiup3Ze0xUN57tc+cZ9c8u44wVcgAzhNeBKmHqwBIiwYIQj16cotMhcexoMa
9llj7ambDpDXQ/nrPIsS+fmX8JbI8aM1dV1DBq+wtcXYlOy9Acrr8OsYSXfNl5WA4X+NKZMJsoBz
tGM+B78BnHV50CeXJewSzECWz4fvNTJ3EL6KwoRbaq5DFejlnKIPrL8us50ZJ3DFDWfrkCQ+duuu
rhttzO89edQPMxXXc+5Lc8AqovPIRe2Fw2MsGjXeccv1KA2tBCKRRkMUzlKstNcL2f8E7yqjTE5J
WVMLEy6f/WEiSUBAtwR3YzUTyrRiBfk3jp5+2SC/fuJtt//HTVyIAGN2cQYqdnxqhoAH3iluS3aq
24J4yv2xcUqyhBiJLSHIkF6oC8R5GIgOfCe7Bsl6TBfhf82i7XE/cAhuhbPJBBUIRx45+CO0zcbr
5r+hv1DKzfoW+Ps/1W1dc8Fx2vbZDI8d5/4QR+t5CqDpsZVZZ5nUKT6alvpv113X8akiVnwlrhiI
5hHNq1zPUaOmX2ZGGwVGtUiQxdQdiM8g2rPkRKyoY9f+gUG/W4/5B9tEv77MYVo/4iqeq0s976s4
K0BiUIK1hbfV6eENyGwGUVJg17Y0j28mQd0TzYCCenKD+BTiSutP1hHbk4SzTy9y4zDJPA1lmIW9
9XfKtWa2ucXRcjkP7TReDGKrKhMUVdWPPqRZn5cLjuFrQkAWKtx9aPecquVlzJS/e0duqlAtGRwD
NzbXvBTw2sHiZHsYV0+WuiGC1IctAdlL2/rZIOFESVQvIf8w6R1FJD0jLns6zB/NMFfPK65ltDCS
z+0RCNyfD/ao73U9Rc87n3vI0jJZ2L4rqX5stvN/E4LQvgVhN/6qSq9HebEewfF6U94kT55YAV3R
LmlCbAC9R+r8EnWcNhJkf8k2HOuTMEmngUAcqukqHaXH5bDO8J8nebHPnS3NcKYHMQwvvIwmKfw6
XrszyRGIpIza9/HiO1FrLxGKAp1pWcXhGUOQLt/XhWU5n4PgdiEMxv3BH+bNj4aB1ftN52waXpRy
PD9X9XbU5zGJdHreG8pM3pZyld+CJuDVlWouP9ok1SAYNhC/oHvQcTXEhn01O4BhYast/DVXWEhO
EwseXDFDC688B9N3DeZWZ2U9T58btb99LuGGnkEEW2Q1kYlfiQaYETck4dqcYdctb5Jfl+7JFUqi
N1KLOxAWWEUg4707fKuVTb81ezR+ohoOuqdgdyXi5R7ng7+qrs9iVYOxha4c8bRNfLKvJpxUfUW6
RbehXUGu35f4RlowaS9fom3a/3hocXrCJhN21sRR0z8IukY+UorIhV9GkQ4exG60/rmhl4zPJb1c
wWWuOV/ufQeI91IdWiz5pMWKZsbfeiyoJYtNA6Rk7xYZm69E8/KIOk40/urxsv3ZUF5/cVKSnLOh
ImSGN5I26WtjiQvI62mlZWQ8Sje4qbMEraVoYodLOa7r22HWnn16HgmFMTD0ae4nO9xR5XQGuK6W
dAWMI+stYo5t11eETMuWO+vkvmIxAi1T9TSTK8q+W5971sH/1JpYyKk9hoyeKx69v+1g5+okfHv4
oJirne4Q/fElMEiMJ01FSH8WtfHqPLIm+GC/QDIAiLb33xdlNm7wZeVOoogWVvuEN0SRjzz6ui4W
QNjmqVWN/F5vbdfmk0o9t2jjZVY/46kcIn40AYsiaMk1V9czwUayUO/+MeWGcAcxfnggqdrWP9o4
B2kKk1zMFaUQlQlxGNKmnmy08eSx34YvLvPw9q+jhzg4LQJ6LttcjYO4G5xaofCaI3mug4Zs2ZTM
PdL5xDh+33ySrs/zNtOgy5nUioL/dvAmrHADvI7H86yn3mz4UeXx06ubcriQ8Ev2GbK9wBQlDyqw
L0r7b01XufHTFJUVWoXKeFVhawOG7qZOdL87ywhYVMdTB4cz3yZUQjHDjCo4BCMVxnPA1cotUSRB
wAx3Q0clTL4OSWVztG91jcxkBMZax8rQnjsmoIOeip3v+9CzSfF1fbhOQrHuMmIjg9mH/s3tWkMT
obV0EUFwQlP0WfEr58fSxfNVQq7/PrQEPovBjlfmuKpl0JD19L6uMl3vbG29/yJdR2Uxg39/aQ6N
yIirssZZMcbRjZ7slwJbdoSlxNZBDp8Yvk/IaaICS0P5H1mEaHNuITqvR+T3zSUteze+5/hc25xx
W/hcEePERhweLhoi9vn6XDE2JpeQH/7T5fuamG9NLC8dQuXut55Jyj8xcsBJn2Q8+FdogeoeZ7yz
3GEqTdubDuYYs6i37Pc+EOT0piLQ9JM/JIB8ukk8+8C52WxZmI5Jkdy8YycDo+BdQ4Jb+wuLUY3b
r2rr7h7lcmsRZYYaY3oM0nbmCR/aJw+Bac8bCMpRYNgv74d5n59qw89/PqLF/Qp5tr6liUh/+YMP
611rbkcXfNrl4UGo6H7KOXXak4HYrHOIIE+c29RCboDCdyjCLED4Msn5Ld4Cd8tpzbFYOpdhTE4G
4dyGcFlvfgHq3kL6edJHPw5GLx9aOk1m7HKeqSDywbV+xoNQzqMUDAJ5OkEDZ4HbElfn175zfEGz
AfJmpjKN8q1zw6cODVj9tiuyjRp6rHu9ZKhS5FNnrDe8iGObIfn0XqcX4Uh5S9LX3puLD5NwPkf6
9suUqgrzsDua/6wyzfZgwYDVCyPJfss0SErm4cFV7gXqlXEkiMzkv4JMKVM4bNIjp2vS/FB6a4OT
KP1wfj/Afxmn2gpsmCHcOj+8aXLWx73zYOcOzCXhM/BXt55pEwiDb47qDpEj67JAx5EUyW1L2fBu
IFqqc81gK0/t1hiHr2lMXxsWNOBriFH3iqA5/RCov5uzWQKemzTtLFJGIfa/y5ru3IHtBPVcoaTh
oSpN9emMc7q+IR2HeA2gVefXoE52VKSARdvrIZb1F4LadkbSinLvNK1H1F8CgxiqqEzqaFKdd60z
ZeP19Vgaf2WQLdWHYRCq8J8o52MfHYbFLvRxNaWiX7f3BB+I+RsBCiMlDzaDOUYdo/16UBzivhoA
IyQT/hIE01VuKxdUhSLuix/vQQAOEqY/Bq9zf0/pHH8XKPWX2543ffRV16Rf/bJBPO4ffZM+bu5Y
da/2EDfEKpHJdPGR3aLxFdxW2ehD9n45JMjS4zxPU/rojTH8QmDW9muIzzR6dsziNxcmoNIv/BYi
haaidHXAuZxyZrONKmkfmxA8qtiWaP2bctWuma7HkaNaK3egCHZi1S89T4P9k//20qBJ7E+RHBfk
FwOb8OsOgKRysr6G8sSk0dPdOh7dekIWO5OOSSUd2L29pRmwd61MLeNB7/HMMHZrqDtKk8XzroDC
lL+IrOJ7J7pqmTbFdBElY+Zy4N5GWHyDudrhvgH20VDel7yCabZLMMysnfpEMb+M05ARg8wnTNLR
nT8P2wi/vumjl72YUz/0Mw9Y/EO2W7ed8IAKv1jiOg6e9Kz4HQNNePMTuRZIqMfUH/V7B0Z7nHc6
Sm5PYwoohzOj6bIj0kN3DpCq7Egx2W4akjzQRHFfcwmuUfjTGwGaMiZdr7+0jh7nh21t5bs3j73O
Vt3sTr5YVLowsgLNcgB+/XLQwOGcKTvvRTGMVTXeb97U1A9BMq5MqmJFo8lXw/w5yG1/HghNIOJr
6hTpqrZRDUunHjSjd7rf4wdpup84nuMriaHL2yRq5EN2GsffWxh3n3CRyTvtNEDii18iv6cA9cl3
w/alw/n8ug3KzIWFqUDhuez+W8cgDOcN3f0WrFxCcJpEIDEbbbPJys5H/uwuej1vgxbpIzClF+dL
UutfvA0TVykQANS4t9HqoJhCP/pkXTFL7DNyuL0Kk8/Kpn5VNFK3NkMYp8drWk/is3eQtxZRh6iC
RZLOPaJzp2aM4KNb+2fBAvDDau6IG6cd6XNwTK374u2c8xk0hj/fCbmUx6VFsv6BSgoThL/3ybtH
8/H8MiLSM0BWsbeBsySlelmSnUNaJysxdqtNwt+1bJv4AtQBW6YqLe9FvKeYGkiw765c6gbpaVy5
RRzGc1+gaUU8p/FgPhxMljtKOwIG73sv9b4oo9W1HBSCJn8q+UftcisZZJQb3CdxzykrZqU/1t7x
3XNcN5zv7O0csnxIlqRWdtH02+NC+WbrSM9ZTTyOKNywFsm1lwz4BW6oYGTKGUKyocpKxfheRpRl
TbT1f22XLD/23ZmWeyd2t7vWVGvwlpgj2QOIZXn8c8cNW08w+FABG1liHzPq/PDh4ODKEZg3A67c
cUrPxxKyf4Hd2ro/e471JBaGbXmtHWf4R+IH+/DuuvMvJbtGnZFqoVdu1hVoXw2jCpnPB/cH1Wm6
fseHs31jQ8FTZ5M9zfeDexPVhHBx18zcwzuj+h+qDjebO2rhIKMgG3mWKxLkzz0r5nOD5vIboQLQ
bcFUT39jtGrmlLTp+BALRYt2Ui6AOfpo5QPQB88PibdWZ0nth78oDm++7zKR8UlDmNSneUfmgfda
Husp6GqJDutGHj4mdM/Ywis1c2VsPJTimK6RcmzC8UFQ9E76lyFJ4z04+greAp3E33jB7XwXr9uB
j9o9ovkc+wjFs9K1YroIxrTyxuunMlshMorJqZm+SLBXfyUvYn1vBmxrgIm+3+XOJjhgF0cFMxcz
I+1j30NpoOSf0JagKERAP/gsBEWnE0cXY1rZZ5KTtujPwTdJzgoTo/swxkGPS6pZ/PVcy3QRRbSJ
vb12sQ0mvq+QM6I7OoPjZ62tzFlryK8/WQZJTecJXAgg/ah+kb2F6YufQsgcbvQmOBrd9I87orw6
oRzv5PPh6m4qnChB28VEEgR8ucHA2TxMa7mcZ8wy+po4gO5QuQeq2dl4YMwa7avOaRRRKYqbHYmv
ZPzGuFdRI1aQ6O0jbanNcxtv41McG13lcW2q+DESu/dHWLKLYVbXLbgALNn9omW6jb9bHWs/kysa
+fubWmzMqcUAAwHiS9Y8cipcXowWSXLV3tY0T8fkqb8sx/sb51krLzhp5JOjo2W8bLaS4QMi8fSd
eCr5dzDLTsgZKucAWfAwU/+lBlmzUhLhferjlasZVdUg2UqQnWaYDbAjQd9WgEyKNfFMYhp1fpMU
XM0I8cKDUu3VBK8Yqzx5Ln3TPBLDfJhCM+q2z5oN4zwsgtyt1JlmTksqED8p8Qmae4SH6880KOVz
wKZhc+SI5r8qcuOfo8B29Zyk26yux+yaL3FnRfvhgkAc345q3fprYvbK8IziIsmHeFpTRoQ21ndN
FXO3cPh536xH6m3WBR2nHMM+xy434EKuKFuTJo3WG4KLsy2Bk+NVGN4AsOWnclbn74iMj71ugU1E
Orj0v51+YEKMPboLrnBGkSzCumsZnxpbFzSr3iivREgESkyzjzOIwpBPLjJdvO2iDYrWi50Q1P6I
/wy2hrzzVpxCTC9Te+R2wGVadLFET7gSwyaukYOC5NIsh/8RLyiqcg9hdndxo7j8E2181HkpFxKP
4ONecI0gtVossphbGg5aHtMPu7kLwb7PbbTbCcUDz1KPIW6Yf9TN6vjQPLcEwlmEm71MYJ8Th0Kf
/MZDLL4gr/D/cKqv0U1L1VZnwMap/urV7jKi7eeONl/qdlMwOKhMy6Lp7b5x/YSyvXp+5TNnRzvL
JTL3QeUO8PhPNdXBchE7qxacVqX6p9qnRAVvX6mWV7cOR52v074+tms7oDdFHMnqJGACnzBeKBdZ
rDwg/3sx0iwZGLnYq+MBb59AWL2rP3aRi87L4u7BtKGbnECg4SFshil4oXOins+Rc4Nh9JrKVz7Q
8AudMd/P6YAnY17bvRpIgabl8asoLaTHcqwGmS+R9rhiNrXr+yZWaV+kLgq1Fr8dWnzCypMLZ5y7
Xp0aASviiFRzOgKWvyNQ35mfw8mvnqp5Gczzlh7Hgg8yPlAvuNghoC4Mnhe9YLW/gOmX8RsfagC/
xbpTZlvpim+lgtjNRk+y7sZ1nZaI8QYO47RGMri7C7bzFfnAY+k7YXweMD08tC0P/ZfYJTnpyp6O
QJ8dCxFdNHlO+bNr7QIeOqjtM0SIcNyxds324kDzinvk8gya0dCKM1L3jgepke3TorwNdSoa+Xfc
U6i/eE5V98bwmf5F8tjiG46rZcqwdPlsrASE1u/RVFe/0RnF+3kkyjNkk6CbD8dWEPvnqf//2klS
nuC9A3P/62/jvJ3Q0zZPYESzvKfpoV/J42r1p/VrUG7AIHT/E6GBPEDTwK8tGdyPsxsu43GveJWr
vAukfJVV3+DQiHmVv3M7D3gBUAZUTzVq6eQeYbkU+dJiR0UsCY2bl7uZHvpONGUGgpf8mAidai94
B5lklr5txrt49tr63vOlol2TYggMOlBMpGdSfQ42W8J7Z3MX6PHHplreMt9vCLUkLo0ahHBwjSlA
u5PuBaEuafuR3XGn7P5YvVAdp7h1184WkABBWfTNBsQ9OiL5Rq+6QpEy7Vv5xEuGxOK2zH11q8Bb
rt2RMLmUccIREYUYlSLMvkmuPc3Vn4pRRY+LjbEdxMAAHL7eFj9tbXT8lHOIXk4DyqdZL0pYt7R1
2Wn8Zt1fe/4evhWcCpIXeGQTaf14kJmLfCAsBM0bW9ELfIHF4AUgFKoC1zstM0qrLKr8oL0gx2mT
sy+TPrhYB7KUTK5hvriJRF476V3IaxCVMjivshY3/VjYvBizlQqNWxuNL0c/y+EL76+K7krP2ewd
Rgrg4i5YXuoYJ22mxnpFMMqXyCxOfJXvjt7yREKQTe7TcR6eqx1D+126kzqC/KU92CHknqB+KZvP
A6frfAe9yfoEJJVK97V3wmQ8EbHWBjxtzdHlvalDlc/QqH90D5VfxNpRczbFYEiMWEf1ReMLsL8n
I+DIJBNbW5SIQ6LLuMJ2Xcd1jpkcqUf4FFyReDxi+plyN/Kb4bIuwbq9Gk+1Eea+bv8eb+T481dE
fYJhQcwPibKVe3ENutfTclTQE0Q+cLAPFX5FcKiJm6dvkcKcbBt5fNCygfcAnOuQK7tO9C+t42rO
Kt/WMkvmffKKnkjrO5tyfGaoLYk5DQ8/mrm/7Ky/6bU6Ingq2pUUQxOj9Vwt+zfdlsmXCorHY3RA
0p+7gaHT20OYhN5Z1dieB+KbcXV0od5OYRlPv6FCoO3TIRXssEGN1JAvR4JZMBe2V8TkXlv4Ij6A
aqIlkLBgmIoL4nOq+OzNgP93O1IaQKsB+SkjWOtqwEDkdfkUb9LJmlZzt5UkPwZ39kBQfg1tn/yD
c8CMBRzUVIWwkxXFofr9G28xdCJmzP2UeLvyLmIgi5ZAhTV4n9AfqkeVbru5r6Zw/c4LfmvoW5eq
6FOl/gkj9k/kuhIH2eTsaMIShudoQfHJpZHgfxob8HY3VQbGG1NdenGsPubMVmV5FLMQ7E887q8K
jdQnJHqaowG8eZFApuefx74eDR8uYhbeWDewlqzV9AJJNTEeWjQvd0zuW8JcPs/JSZUHp55IiXjI
sN4MqqDEI0T/MnEa5bYmFv7EULv/WNPQfBWTpz9sH+/XjpgieT+BUz/EJKXdTKwb5puOIhV0vDH5
/2BaZfM4oYH76ddzMjBaKm9Ehs3BzSMfT7Yg06oE0aRuJb4mm5O0+S5qrEHpRvJGnSB2uIwI/Yh0
cKYERUJSDa8UhU0fxN3Wb3JvnQ9vGSB2+pjb5JFsrE4UAJVrmCF8Tx7jxmIkoXEnQAjlUuon2hiB
RF/62/VGgkLtIboHV0dh96QDO/5xqT/eisUGBBEQqIBnPE5UFV0s/R0piCCSozezRykLHnfPiWUp
/a7R4kl8M+USETNUhu8hauYGisa373F/TD+ioKV2Sniq/m049WzRgT//mRwUXydExpW9kErv/uaR
IDmUNcVlL4o3+0LARHBLzDvCgB6RuW0LnS5av9LzMiOqFof3N5qOgW0EHm7IVUyadl4d8fhVkv4j
imlcqldJhNQ/LvM4yp2l230WaU+grB267s8AU2eRoE8xe82xBajsRAulNa8KOdEhGOaPEc8q2tik
Da+xz3KW1ejuAY98MphP0Uw+ReZ7NYxGYKuUjApJnJGBoFkubaXWkmt+i37SxL7hbxF9+FLFFbuQ
16Ti51rGvn9ZVGy/NLKruocI4cpnFK/yp3ZG3uWed+v/EOmx5CTe9XFGNFL9PVaqWa+TPPBrxFWc
Xp1U+Nsz/jB6vtbULugpfSn2+yRCdcrwuIKGqJYO01NrbPSxbxaZgF1SU15aaOkHD9OePI+0p7iM
RvoGG2OIDC6Hc+yPy2S25c7HgpfmUcvSiuNwS+MHWFLd8xJOfApnUQDR+DSbFg6UTIk89EwzPg9V
ScQFT6/7reW0GC5Ituh6ckS767c2WprXVu/HXw+3w531cFXeeHIK6c2qporW+D08MCclANZpGaV+
FoxMAXdDNAUuUhSHzLlA1m11CclmgJQPA1XlNmC+vIDI194vq+32roLV0WdMjdHTYap+vkREQnzI
hc0CeHXs3xB0DttpC/nieAxIKsi4MUnb2MroeFPdEu4ngIQd9e7skMNWeRFqlsXZWXnY9vfqWoFR
Fr5rYfgb2XsBg8s6/TN+wpJgkBaYk9kiG7DtHOWXfumFcxYYCP66XSeiu2DzxX/LMYY90ErkvpZH
2yO5V8ny81YhjVgE4z+jQjCk4f2B0JKqd1JDXgayq5AyQyYt9/u4hscZs/nwmgCAc2uQQPp7w0AP
aJ6E+nca9bVztwCvfZ3wJzQnLNHy2aAibuCAxuDVAwrnKdsFXIC/K1k+4T+U+DzbOX3RXtfZC75M
Snj9GyODgmb66ngGYMod/LQuQtNNvD7ObJaXdKtsVexbR5WYJvldXTmemLjS3qPQl8exozrIJm3H
8xSTJSIHtCN1BTvGSWQScRn9IES/83+EqL85Q8E2uKayHX/3Q6jsyhPXo2JicKphYshwWZAGenBW
f9q5Tl8arjfSYbhIfkXYu+Z7WZeVXzg2Bn8AkNhEEZMxInOst/GbXx4ekncx1j11FXP8auqJU14v
DHlOP+GOJRIH3R7ABYTcCT6hEvnRliP4mj/GZxdeCo3TUIswW+BewB9dV70xpDHIbcr1sLppjqnL
EYr9pfM4Q0/rDo22hY28jdAzePOxRg3ImJJ1Ji064NNaUqb0IEa30zc7CqPkH3aaOCYRJPRf+J65
S8LQpTEMP/3+JSCP60epJk34Qi3Q4R+SE+RMapeZ7102mLdqi1ts+OEokQhhqFpPqkGO/gTsABBW
KR18L5O2fDXVUT65MDXlQ6CiI87I3HC2Ik03rz8duxftD2MVkJ9mjdt/0j44fjj1Un7fEY8edy2J
XJ+QH5JCswEJxAlUcSUVfKrBxrwy7R+Jh+bQFcFa/yHPqI4vhMpRlrjv3R6x/hCLcOfE4/RS1pMH
Ah+xeBXhDNXHz1AP+JjCqBTX2EFEjx8/OlAzztMMB6ESLw+GfspaygbDK7QYVAXqmKbMgyNOEK+h
dKZ7o+2W4Q3Pw/K6N8v6RfRKc0wjaNeo8Wv7Yw5u+wn+kfWeLAZkY0nbx9sDZ1zpfuVpxEgR7WJY
kayFoVdUJWAJRlD0aycW01vwvmu2hzKxaCVDJyQtE/Kuz6Kk8tzq1FKx9N8Ew36TrOE0PgHarx+L
l6AAZ0+Z32ozItknDedBoZIKi3KHgiO3qcKPVopK/qumxbM5knGiX26ZGf7pQPJRnkNwF0NggEh/
hKVffyeqXX1treTFkcFgrnukXBcapg4eMOhU/qnhoSH6n3mnKcJWkCqxSze9qLQRj7CyZqCNG5j7
ZVg6NDkA1eG7SZNVn8ZFzLwIyH9K4ISKGzNgfNTPRymn9FQRVhVm2htuLu7qf6SdWW+dWNSm/9CH
BBvYwO2ZsWPHjh1nuEFOUmGeZ359P6Sl7hijg9KtuqiSoso+wB7WXutdz0tcc1R8Lfoq66icTiWF
lvaBnzp8qjicAPMrpUMGVZp6c5xoN0BPydkleV0mFc7UmOoXkE9Uf5LELn7WTmdVO82XNkdF0tK5
gYgDzYhRNSgB/dkcYR/pXhqeK3VA6QMUB+sOskF6fS8mJ3wm1S/NeyZiAjNUyNY7aqXJmUbyn9K5
36K2Jmlplv5RjXuIMPyvXXkEfwy3ILImUHj0MwL5593Sc0X6iMQraAcrOlRd30SnGqRtwAUr6O6F
6NQZImAHd9OkK/aT7xnjczovRtITEbfcInfks4oCBLyBWcS3fmUnOoQdp/7aUfQczik99vcpBwJ2
ahm2sD5lp5yjoe2/N6Ch/4OYYHwwlNQAbWTZnr33DUTUN3SyqRCci3xwoROZN1WF5eKOxhZUEROR
FfOVe775XSMh+kVDoUnYhOaIhCbtm9aTFIleHLuqk5BuOJD3NU1GLiCKrjzzZ0G8q/uB5ptEyEI9
6HQWpSfbaMfvidWT2Z66wPEPghtw+p2krH2kxXdO6egVcTPXO0W/IChsbzq9I4+k2KVJXGKZzivV
M5HQhK8F8/kAHZp+iaTXnyGxqU9DLZKfCvPkW50O+V1g+OPcNuKxg5remP2kUV+dO5Q10mUOELv/
glTBzI76ixx2I+fXrcNMH28TI00elDiKzf2ELjjamRZSg6+QMXy63fAhpjsNPDN5+4mbIucMxeZD
MxT9pyGKpuZTTrmOvimnal5ScpJIQwHRf0Vh0dtn5GN6iQooY6fEFNIyd2XJxfPSq7lSf6cwrmZ7
0Ydl8YG8Rn6TE19N5wpZjDgGqq/Q0oCEC0hPOgSPxCHiu+Z7RJ/ZhGwEzXaDBm5So7IBp4Pzw66k
rpSTVtaL6DxNzkhHWZYQPBdSdZhzQWYQJrMBDqeUKxy7QF5rxUdkrvE9zTRV9KEvEhMpkJoiuop9
PUMtHBn+0SSXXBBCdnMdtITC+AgFjdZ1UwvtzEUlI/U9uizvFQKXHz0UrVlFJ6wwRHashNMjyrRF
eY+Bc1nutFDlV9NoI8SNsJF/o9K2k3OipUlwQ4I0J27DnqhDlVWP6tfGLpRf3MYz3m6fW4+jTA2k
l2NUyR3YyDZ8KpF+nXR/GNtjIgZu/JPoagSwupefUNVFDxqkI1BReV5M92FZ6tjO0mqDARzqWz+9
/x+UgVJpwqZ3pd0FN+A5C+uuE6Hn7CZrHLTD/whPrwxEsak7eR1OWVqaFRnIHSNLjj1U4OGECl3N
+asmRAl5VIyXohoz65i0nFhjy4ejcSLuN+ieKyBRSYADXhO6K3eU+c//QuNS/Bwp9BStCzBa3Wtm
rqMLQb8ruGduwaFn0OYCJAokhByrBEXJPwuQaDTTQunoad0WTMLBA3p0DKWw70fgMHsyRNZ3xZu4
TzjEgdS00Z7lROM0Akb6Bn1zDRRp6VjHUxaysGVaIEEVpjTpMrV1a2tqTi08TDDZYXe+Dt1cYWBK
CzicLfTZ1UFf4CgVnzTuyDXEbb3qiQ/of9FRmM+1RcUlf8AlqkxoyL4+qLb6lgHga+iZMQ9aeppk
tED2HklHt+867QEZg302hKbsDQoyJ6IuyEXoa45pLadD0cflDnNTZ1/0+ZYp79rUAtv1f37IzCT9
a2pBW6qsSvKSuzSFvofMyra18JZ20W7DonX1cyLXwBBqBru/I7zKQSaWUbWupH581m3dvJdg4zaY
1aujWIbF29J1hG2Lz9mhT2k1FKKuwJ2V7JRhXvK+Mo/Xv9/qpPlrlAUZW298iQpraN2CpmgXhwr/
aFMd+gKJK7uJKoSUxHzdxnpY+VRY/qiYmGqqha/w4tEwkHdINBqta8FDPJrF2Ny3ce8Bb6Pt7/rz
rbxFtKCoaiRyJWj1CwB6C2wJPUjUuhjVCfpnG2mfkEpSPP/XcQSzQdVxv9FA0S43myBjO0fEwuyL
av0+nwRS0WnwN+bEe64uoxBG6oZFj+Q74iywRnThJjPPA7d4svNSfPacQRlupjASLnlAT2xYs8/f
/+0mih8VlpLsXRYA+eVcF1idWPCIapcQoX0JTK4ZSpTExyGTPkjlmfUfyxz6myfEBvj2j1HHYmwL
0wRHwhzHb9Wav+3fK5qqC41g4eQ2nSI1N0boC3rJUBwuwEUmcrez0B26VUs8dqEqIEuuKZp507Z0
J5xi1Sm5V3n0FFOjh9tiJtaY7mmJ8MxLRjstIoIUDiiVVtvxb1LLpApfIO/eJbTkp0fsoFDIpjBP
UAomk/FsVZNebGyf76cnlGsOBgPFjIF3zcJ9UHOSPAxDMbqBHctnQFHoGKZAfbw+Od+vt3mUeb6w
Q2OOtFhvVazEBjWNkVIVmIFA6RuaCwPh9sVUn68PtfpAjnRsxwChCJbp7TdTaVWdbN9iKPyyj7FB
ZnaWDm6s6rUHwuQCBzldGpJE+9tRAEg5VeUYmAwiJtqPtQn6YOJSR8/CltvgygIgs6mSW+XWY1GV
ezsU2uaMvkV7cH0uSPkuSXv4UG0/I40AGIrgA5jV4LV3WmS3IlHGYGNjmf/+xSKwGV4zLFpWqQss
NjCyqVHaGuXgki5RSCGm1GvzHpkeGYfbslSjg9TzLRPylfdrkwE0cSpjm8G5+e1DF14RRlZTjW6k
hFh6yD45WlXbH3WwN//+KRlq9kkwcPDASPLtUL6MgMjHzM3IGL4aYmjp7qLWK3Uj3Rhp9U3+NdJi
0jSlAkKmTUe3IQj9hHZL3mdOPtIaIzq3hHJCTdaWp+vrYXVQh2qijpGOSsTx9vHoh+MCbdPQUSPe
+MGK8X+mBZcXOxPaXaq14nWk8vrj+qBrn8/gzDN4qYatLnnhtK35FHXi3vXpcbkpU3qsFIOOB1LU
1cZLXRvKlsJAi+doAiLh2+eDPc0VtS8GtzeAgvdGSfNR2P3XDr2zcRKtvEnEE6pJ2YOzAA+qtyOV
o5FnnSZ7N6q75gGKqH4aMQ/5TGm3/GB7PvLFUP15/UWujolVED1nnIEoM9+OGY5kFLW5PNohC06p
+tbJbQJi/hAOgJNgBKjgf0bU5Mbl+sDvD3pd0zgP8KNV5Wzw8XZgtHBZDBep5NAzA9qnKbYneGD8
ytM2/08HUuJvfMf3+zYDGqrJOYvRh1yaZlUsvD4QdQnLXqm5M8KSS+Ow3viG66MQ0hI8C/buxWzR
6gy649CUbpoPyEccZPuPTiTFxsO8n5Q8DF60NkereP/ZNFKnRuc1lVv18MxQ79TTWZJP7A8B9OLf
1z/VymByPr1x5QLpa9qLT0V1a7TKMGhcgDvKbYP94CkYvPR+VIstw6V5ir89C3QQnERDUptNFZbO
XE5vmhQUvNotirpsfsFr5hYl2jG5B1CIarqj+Njd0OTjPeBglHDT1Tjqrz/uyicEgsTy42zHDG55
LYEAOXkxKVXX9IL2g9q0yF3oN3q5PsraSyVacbjN4R9kLk89O5xy7KXy1g1SEZy8KX2lczc9WgZq
4+sjray0eW1j9m1xeRXL56G40AfaYFWujCb13A62H5HDBgZNzblrzyBXm3+3nOZOiJGvyhWIo295
JhQ5Zgo6aAJXrZThgdMAqpCcnFtBY+7p+tP9CSAXU4YDnHOHJT3rV+cd7q8Ymk6/AB0MUCSD3s/0
Zjasq6iY056zo6vCuKnNKv+P1tj+FTMCcWQfVJ8FmO+N/WzlezJhhMCCRCduW55IKJsHUYpZt4Cm
9xl2LWVKO6yVy5gir7/+zCtf1NEBDrOd4YrEMfj2kS0rTWQbhq0bou66VfrC/OyVbUrDX02iCAwk
HjGHfx3SQEDO1mkgUMFIaLEHoNTJsiSMaheLCUgOpjxSe60PKtjzfdbTsX59uPdrkOEwYcRcRaWM
aC0imakn3RU0duUGWtC6AC/ys8Kzbozy/psxCmHvbFimkqtbvMcEXbHh9V7lho0z3YPbsc+J7yCu
nlEv1x9oORRfSrUkuTpOHolr1uJcUEoDcn+rUECvuvKmzvUapaqVn3wz/NeA5c9QLHbdhjnovLNs
pACDiqxKVBcnkexC0PKVxsF+7sryN97f8istR5rn6V9LTwPgEMdNjkFFUPSnvvXkwVDAd1x/dcsz
YR6FFhqVa7rGrWt5P+miUeOkaDVXIxqBuGrKF113LJeY3Tp2jRYdoUI6d3im1McBxuHGYlt5SJy6
dNa2RpzCVeztQ8ZYJeNdBDJSILq4yRS7vYRzs8H1h1wuaR6ScMhC8EKjo00i5+0owLykEbKzuFls
0pue0ocagvHERyZE1Y0dzD86+8zj/e8YRTAnacN5O147KURDnqK6FAbVbp9OcfS1qix4dNefa2Xe
8+aIg2xUMuq7k6BD7TMqmRR0r+DhStd0NMFYakjk0mMD32BjuJWPhfKUF0g6zKEdbHEYmHmJbpz+
A67NJk1IZRR94ONa7vWH0ue38/eZw9tjo+faIVQLI7zlxiEaGXGZRYXHiq+dlzDPAhIcRl4/l4WC
BszG3S0kp+IHp8yoR9wvSiE4bicomehXO7FX/FADeGK3VnjyHbW6MLe1el/ZDgrncgpGXBDYVmlL
p573mFdZoxwA6siHCa0OqZtE0Y2T7OPQ+QaYeYSGUogO/TX9BIKiGEYnN4Onxu0egkwW7HHpUdGO
o/gcN87ftQ9s49SmqdQ8LBIWbyfS4Au4M1BL3UC1I3ei33AXKUlOMoFms+uvfWWNkDbltWPlvpJK
iiJAFvDkJ7BZQffFwsHGpR2tP7RGW/w3jN2G2/J8xiw+sk7pQGehzPmR5YXBrvo2m1SGw6YPrtDk
p78xmrQ/+zhV7IHfio+wPXB+TvEruf6gf4K/d0ObXFW4sZAGXZ62aeJHdVkityK365u3RWaEX9FD
OJ86xTZnr1Ubpl3Q+h+nVim/irQtT+j65XPp5eJLDwnhY0fK8Hj9V6186T/5XxTqvJR36fp00DQ/
jA1sUGnQvvhVU9/A/cg/o6CLNl7A+lCUtqi+yjmv93ZSOcYEykCRfOlGhRmZV6h1zDC7yxUEJv8P
TzVn6QVJIPb3xcGcdqLEV53TEpAJvUtAsptDogTBJzrOm4frY61MYH2+P0lS3AZG04vHKkdCkKi2
Jxd9wBS/+MR2nwfEBHdtAhTopxCjsnF4rY5IJ+OcedL512LEQElDX4uzydX6wqLHHqQkqjecXlqf
PGzibzlTL9MJbIyck7pJlYCo7d39re6UwirjZnTjwBeHQdD12BUoqZBnpChF/Z+qo8t/jLz/jMmc
ZCMm4qH8uJgsATrO1DfZgDMr/4Q4hH5OJMDnvE/C/8+h5uPnr4Cnyalf+509upOwo/CYYT7wmMZo
g3ZKoopxY2quvkwTa1lL6ngaLmMCUMHSDpCBuE7da7c9gP9zayTJ71k8f/GnoniBi1tszNG1pSfo
4jKoYVNWWh5tsyiv6FuylSZNR/cDgMFzU1QhOCR6uK8vh7UNlrS9zWCGLa3lKo/qij7vzBlo0xcU
Kfy8vNCmqNEuGUP+6ol+sMXCpRQB7kaWZmvkedn8/R2Bn0bKmPGQKBP3ZWqhfnJGoKJD5lyMQWt/
dUGNpqCSebYxtLY29lzDZbFhbWsvj5XSLDoK8DFftauqnJO88ToUjWPYHcAER/Yeq5FgOGRci/q9
RGLsjvS1RiD4PecGjpat7VQaAIK9nRk+iGu6o6GrjYNn7yqzrDErmkRPX3QP9+d4/YOtzQ2yQAQ/
1CWMd5F4GqSeNoI7c8vETk69o1gH0AEJ0aNqb8z9tY2LgEIVxHHsW8v7ktqBeDb6aXK7qhxPfh7U
F+xy8oPqj9OHIMjH8/VHW1troAIpAxLkm6R6384I5MC67wN/dTvHc8TJaPX2Dm2L5z90ei5sN/Vm
qoQW182n6wP/qRctz3oUI7QfcNQTKS9Glj7nnArgws2VQRSwJULjtXJwgXEbq7Srs4EOwj7h1BWH
x76KA+gGJe0v6CwH82sPNiH7SNdJLEDLh7QzebnR24diDEHF2+AF4lNN77d6ycsu+pxCQptZOV7R
0sARVP4NGvzpc1R2Khql0ZRISFGvGd8bn3bsPT1Jzc+pmSZ4ETYSoQPdM+Xz2EcWima7HFDltxDv
bqHm6PgGXX8xKzOAbC2MMIfThCh7sa0PUVZLenYHQvl2xpgVWqLcRnHQf0duGyWnum3D8vTvY2oW
KTLy/KT8l3FXgadE0DUKGfic3vpDWWQj046d4Yjg1dNoVu1Ievy/jEkF2jAdnZTuIgCpfLLDQ8WY
o2F5fAQNQXPD3nAylWF46lRnY8LNZ9RiviG44KhUddLv1DXeznQAhXrnAaF3/RTvhp3XYGOzNwF3
bwlnVpaUQW7a5IokJXHB4gM6EGJpPEsH14D2EECYUDUFtk+KWyms1hjMfzBNH6J6jF6vv9GVbcow
QCwTP/MvisJvn3Dqo1qqJrU9AWYcewgZjs4Ryx69O3bCFBvly7V5yhzVTEMDd0M+7u1oRjrArKWR
yi2bqYVt1AACNUJFDAermeCVSADmG/vwyhFCCcNkinJ5JcmzmDJ2HviNHpQTiiSomndNPLcHyyCW
SB7TV6kod1Zm6cM+sxtv48yeZ8dy9lAuncN/zcQTeDE0NLRMrbmeuuwp5YXNPzmmDQK9yjYiF0dZ
4yKxrTpkVaRMu6Irq423vfZtpcPlGqMCndzdYvaSAk4JzjV2hSZ7tLEScjE8+DHhwnK+Pom0tZEs
GOJz7sch/pr//K8YIdagamV+yXclTBIfg8gkqUrjgZIdoPRQEdk5U1rc6VZLbzCeL9n3si6zCyIt
+0VNMx0VIp2NP1gFpbwJ0a00Lmhl8kjXf+fKcua4wjXEEERRpMfe/kw0Ko3lpMPkGgG9m6JtIIHX
dCFvjDIv1sV3p1+G7nryimS5l1GLIjQcBMFCuhqnfnL2urQtbpFd+zct/kA0Knd9pdNXo0W3Fkac
0J78bPpGHjfHnXSIaW1BQJ+dVStE9G/RUPyrVlF2Q1IWOiYnk7CaPUQxaH7wemgx4YqJ1ZeXjrR7
RI4TWT+kUgO1BQmtilvuh8l4sesS02VpWHEPyDS1oAQXzchHCuMCAH/DZv2hG8fox2AExaMR+v5v
Uci0OXi95tO962HAtsesFKMaSPnVjQ6Vzj+kihwzHHJ6caOrdZp9u/4m38kJua5IsvfafBOkFrm8
BCYAY4El+CbX6DYUP4kKiv6/FtjPF/qrg/pBNWqDO2/Yyf62bAeIoRkfJtiTSBt/W4jE040DaGWi
k9FnKZGfIyhdVhNsDcBlUmqGq+eo3ne+qX3mlm884D04PF1/+JW9kjsh9S6b+yiPPm9sf60p1amy
Pi9MvDUV9hZQbk0JSiey8Bj2G/pGP1FmCP79QkMahRwkMhqGXG6W/hSKEPS/Dg0ilfJC2OCEp17g
QfN1NDRrq9o2r7fFQrFRBZkA9Oab/jKECOqR4uKk6W6q08Ot07VwriQWAJDX0y/It/tTqhaP11/r
ynnAfCJ5LA1qGdpSLMTV0eqaLDCoalvoTwEdCazF7bR/qEqH6LnsSFP5U3xLC7S/JXhe2YAwpEfs
iHSHLdlZfNM+nei5x28RVSqEblqdwGeBVP/3bY6DHGUglVIaSZZKuT7EOyUeM+nGrdnjTWlhsx1o
W373K0vBnhVBs2STEv4yKx41puMZBGTuAP7+4MDywmqtUY56TuXw+jd7V7dkH+AOaIKqchyNtze/
17/WAjp8OnexaHarzqK7XKbmB8NuwmOomNPFGq2RTHHafDXaTj8Eih0dJnxPNt7qynqcFSd8ORK3
/JLFb5D0IMCUiizXpO3oSxKZDVBzzTvldm9+wSfc3yoMrz01omJjzusJxLH2/Iv+emq7TmRBs4+c
o90MQ3uTdpkpo0XTMYsDtSR8+0bsceJ+gMLqhz3mjJO1seGtPrVNlE+IyI9ZLpd4VMchSFQLNKdj
nGK6cve45cCrQlJwyHUr2rryrywRRyVpLdjzZ/32QgNJ43siI6+1XHqeIhtAiBNDqjWyQ2NjbWIV
xmx7bYefED4AjrLVGlt78v2jGVW7jpTvAf68fQ5h0Lxcn4RrP4y8p4GPlIASoy6CBy0HQd+risna
tY1PFiHuzmw7f+P5V7ZE3vT/HWWxQ5gAkjBDD7G7iEG9cux9x5defBl647UDAHxT942+Eab+KfQs
tmEOGirWVHZppHEWMxs0PSG7zSlbVGmr7ApLaatTng0Fdig4Au8abFzo00mABnzM4FnQq1QAGLoT
EUzhD7HadN+AtY4XXG687luYKAZ+DyIDwDNCSgESglILxCLtuv6+6vv4kyd73Ixi0ck9+dG5W15J
hhdqOAoOiL5fm7jzmbV1CFGsnIO4gcGmY/1LxyEYfyxjqkjzDjiTmN4n2xvQJeX6nFf0keL7h7qH
7QBk1zS2SrirC1In1Uc/Kg0OqiHeLkgLOBYc6VqSCstH5xRFBG/nqrTU4KLFeL7u6spwlJ02htZF
k+0IgEGgfqUhK/Dk+fp0XNl+59IOs5EWEsTYi3XihK02u75Id6LScIykjz1aJDD3clJ1Yw9YOTIZ
isz4LDWfK4ZvHzs2Y9qMbMGp5YfBr5geJ7jFBf6EfjXe0fg2XFo4BDeU9M2tUJq/eTkzZ1UD6TM2
BYqvi5FT0J/ROEm3noC/Zabo9sYQbtXK1l4lNVBuiURZ2H4t5j/4xTEObct0+2nALNHXUna2SP8C
qPbzv380djZaGmzkUkSQb58Htww8YvSUk9nB7zmOw/wVya1+FzbIKa4PtbaRkCvGUHoOVikEvh1K
ySAMFgXzIx0s/cY3lfJZpqn4EHLp/iAGcOuWrDZiq7UX6XC7Ij/D4mALfDumHwFdi3AjdS3db62j
QhCW7kOzK47wVaKNy8H6YNwLUGMTtIrFYjQqp0yx7zHdEDdzdoZ85pdr0QXEk7GxAN4PxbVVJWCk
IY/wWF9MwzEMzdjo2JQdkUy3ZTWCq/bM6amYgq1c7vyK3s74+YasY0pBQpdQYzEUvIeYTVWYrkmf
Pd3RHPIp0MPT9ckh3y9pbd7G0OjOwrN3yTunC7xAtJHu9r5ZOueBqoV4NNu8D24xfs4SbPmc9nae
V78ybCqgF3OsAgur42csDNVnx0BXuK/SqARbpUWCsjm4NgvsK15qeC3UjVYdIq+xXwZL0nuuBSL7
PdHb8NQV6PNPXi4NMpSD5/2UCb2MO8UM/M90iuXpBxsamr2LWnKPO5osFG1vd578mbSxqZ9DIIE/
LRPWApRsxfwPp179Z4Vx30d8Ve0fDXTdfM8VthvpSxcFxoelVZ8Dp2itZ3rNSHHF01R2n+ohibLb
GIeGxykz+/jkdcX0CwfFKr14OfD+w9gjCQKnWYrnnu54NEglKt89yq5MO5GTw/nFSLJe3/lgAn4m
sRd0x3yMGkghBMx3caFITPTSslFv8GGECaipqbprrRmnnki9lRvH+MplmcI7R7g1XxjJcCwWRNio
Kq4Jse4SBePQCObK8X+oZcBpiEG1Ztx1hd6jo4gjDC0D6STwOIXVP3BkaV8mu3CqjYjpT0i8mMwI
Z7hGakxmzVpeJ7um66FFqhQm0uDJxo0ZzEcEkAye9VDd2aPVHPF3Bn0RUbrKFcM5BEYQgRzSdWpM
CvAgssrP16e+Nr+G5Y8iUU5nFncJCrCLPXhKc7CSSS5cIxnbGGyIrWQfwgweB7PN8b9YExqWy5CF
EFlqwOfRPnXUSbmhN6dJbtIiHaKTEaZ4VG78sHlHXv4wisoE+oi8SVUufhjlL3SmYw6uKsjzDiqZ
V0THZOxL52501PZ1Upx43HV1bOd7cI4qfgAUsvBaMfARexFpM6gXBdaTftBxyi3AQjTNK+X58WMR
at2v6792ZZ8S6HrsWVVN9LG8DZmYe2KJWukUy1P1KcaxdNiPOiDHjbfivH8pJOBRFiP9ZTS5OMa6
lkYsO1B1V+0z51vS+Rg4IOL8qBOqwrbBriYF8dwDIBrqBOhRiZWCtiEMeH+Ucrqg+gc+QvoQrSC/
8a97mELvN5igkj2Z/3jik9rQYlMBbgRivA/adnQuCbLIjavA2ivmIKCqgzheQ//8dtiwgOJUNxPJ
r6kTWPCm0Q0XB7GxSFfONmHoyAEw2NKpYy9esJfQyU9PiuFSBcAmHmqK87N1Cv/RQCEdnf551nDR
IJQkIU3v2XKLIqrvhgwotpsXqemOGII8Tk3kb+S9V14cl0eLHC+1V8QOi0cqezuLIOjqLmGlf+Op
IG5o5irvrz/L/LcslivKDdR6wiHVy43g7efJpsby9L7s3Sz0POe30wsZH+grMKBf1izAu4ya9caY
KzPRoJeBRmOCg/f18GySg23ltH9ppV5/79VZnQJuZGeB2TkUsAM/jDlOftcfVJ+fZPGkGBWYJD/o
PyFhN6/Rv+Z/rWNbHQ5653YxliZ3qSjRyoHmp3aCnKl64PXgZIXVaDMDZH1q3BC/zKNv1kExQ+Lp
zemLAOeQME0j7eBDVPQ/DnQXf+7DiTrXLNS4s5Iyw7cgDgrtOfAJeXaI8WfP5ZgN91XHXCX+VnBU
vSpNoOWXmA2jRsglQuvUJzGg2JTo2v+U2F0qd0G+3Zy59u6ZU+gySf+ofPm3b8EKHN0yyqZxo0gf
nzwMXTAKASyInKURp4H8NdYoWtl/uv72V6bZXJpDrU99jr7bef3+9fKDrATgZqBf12iiekh86Odw
gaw9La/2I5tVs7HhzrvK8mOTo6QWyQV3bhJ9Ox4psJYAGiE5tqrmY59p9U/AXcEeagLg0aqZfiK0
KffQn7KNebaybLlbsgeZXB1404tpZhaiLryKGmhr1GDQgIydTd8cztffp7byQhmBVTTvDjDDFhF2
OdlRXxaSHrWwBVnSmJ5aX2SkCVcWvfSZsHk87TArUpRDAoZoujVr5sRTiwlpvMNR2Wt+VT4GASc2
ug64magEup9c6T8L7KiNjd+7Mu3YLamrzb1L7xuKsBfBu7iKKOKBe6A8LIuHMUmA73eNHre7sPIS
Nx+axDlcf09r47JFoydA8izEUlRSRDrgGCD/rpJbxSVpm/DRqHI8gbtY+8gxWQNkrcKX64OufJs/
uXEyf3N75LK+33UDRPW5f1C3pwJCooq7k93Zx6HNXzw8ptzrw63MOHz+KM5yvqpUpRdLuspi1eiw
rnTrugX9YXUONgxGkWzJM9ZCc2qwc7RJk4HDRvF2UU1mSTkQE0vXRAs9HXpfD18zMkwz2jcbsUUO
KsPV4Pd2SDXi8EmFty7OnVGaGJ8LY3y9/twr39YipNH5TARviA/f/pzByxR4smrthlhsYuedhNZj
wTw+N63Ib2MwY+KoJUH+74mWOVJkWejzt31X75niWA0pSdBR2AEC9zzcE5PYry8dYcHx+iOuxI2g
l8l/cLcl0bK8eozOyF01LGo3nwJtb/pS25WV6uzVKGxOg154Z81Tm1PIWjoFmOk9Xx9+JVWoMamo
JrGXkqNYCjqiCW17KIrGBZ0xeQdhtSCJMmwKHkJg1XSpW4CwUCox2496mBhkWSPN/6IGkH83dvSV
CM8ihiSCpV8QNcJiXx24ZYN6pHNniNvxINHoyJ2hDG11qLu82qqxryxhdnA6GFhXSNGWxyT3XaRb
TU1vV5+j2GuC9sI1q905eOgcQORnG9fetaez2CBJZvC1iZTfzuUAZ7ZCd6LGBdRM03ZZ6XgJDdno
f8OToxYfr3/XldORoizXMw4qptZyNAr6BRTFqqGbrG32raIB5Te13G0jTTlZA4TgQbPMxxIa1MZ+
bAoe5O3BTLplDpt5zLlGu/iMyFsiL09oIKLDL2apdoTqGD206bQjjaFSAqN15H5K7P7JiQKMFHPD
Hr8A/1b6Axo+jyy7bXvy6E+TbUOCLlQso2yvB6DXNzUmD1M5hLsRDwXtAA2qqI51nwCvq33EMmc7
zoeZoj5BBPV1T/udOnjPwHT0R2tneYX1pBW1kuwmWGb3XquZv2NLU4KTOVA1cHVyJs+570EC7qqs
RehRt09OD4Di5NCoAQawMRWdjzdiTtlZvdNB/ZMxYl7MyA4mXYnQdQKv/50HAO5cmvYaa4/vi5kd
KliT3l6TIU5xOzMFurz3y0CaG9Ps/YdnKaPlJF2mcSdbKlxkNNLoB4rNhZ1dGE8ziMH5jb1WG5zh
o6MmCdKKXpOI/dbbEbKJLenb+g8gLiJtoWrvJH6lH2DpZimcx9Jook9TjbYGSnFd3vlEc2dqRtE9
4o7640hH6dfrs/79miZemksexB9sasuaXFhTa5tifYK5zJmgWnBGVYzkdj0QldPYExZdH+/9mibg
IAjkVXPdgTbzdk0nsRWUuP3QZ2DU2TGEYH40K/W/pmv7/fWR3p+Eb0eaF91f0fUgRBbiWqG6DUbo
x2ZwWgyYOiD4nIknEWABZA5jeb4+6Puwg0FZxbZGPE8qahGBNtFIP3rA4wmPJGof6vZNN8TVRnBD
ifj9jkEU/SdnTf323cafpWPfkD+Zq+ZR1r/oHbjb706Zx/prYdFUcasagejPdJthpt6EFXxxD841
mPgExuLRqIVTuoQqMSkpxGvRrpBjMx0w4xVY/ubpZO50rSnKXYIx2AzQK4roNnISkuK+jIsW/g7a
2gMbTVu6dWEk3QOxxSTg/9vdr8Lw6IwNwrKBPR14kwL+X8Mes4wHqzuUQc3eqtVaA/k78fAY9nGz
6+iiGfX2QQksolBE3cHwjCRI+SzDCDamn/itf2t2NqZymMz7vz1pxdbBKKDVHso2pPJoyKDeTT3k
wf2E+XV0Ju9f3FPRDpPjnF2awLaE8qNBrSQAO9JkP3OCxJNhetqjjfj9oeLH34rewbnUD3wVt0pM
wurDNJGKgMcdReUHGppNEs8w31+0RrPjfYAH2cDjNeK+b7Qp+lpP2NPtyIw3ZNo9YgGOx7QqvttR
a1c/miQnKQryywluTciB4/2kKtFLM46BdyjLus9PIE+dcycyvfmJKU74BDg0jc9SQoe+2Bh35Q9q
zpL5mZETqHhepfCxZZQ1Sq5mEk+w/GF51X0bJcdiKNr8ISppTdurg2mHr6ImPXpT2xVHi8KL0fda
WgmohmbWORfA/17osnihh0zYbdBFXjTA5+NKG2+wiLXtfRbQgvcxaZBloYvOMJGw8fzwvskikjdN
I/DxIjlOel8n3ftVMau6IyWuxcNzMhXCOdh0v+gfvTAyiiNdD2m8t+A32y+9j4Dww1SiInyRMLjz
Vz+OFW0nrKq56BX8NdL9qjXsjAhK6Ael8fx+Nwwt0dVEydq4rabQiC5+mlfcp2qU5DugwIqGE/Yo
Qzy3p7I+AUzk1EvsihqAGpl68aWrQ6v/UptKLXZJKcSrX+pBfZuHGd4ffh0ANBrYf9XLiFvogJvI
HM45jZ5/NE3JNknzpaWesKRQATpKAL1Disj3wIfIqkNDJj4EQCs1Izo2FT7pqPGm5EbN8T7eT4Up
vmOt50HVxUAPtWzSjI/YaOGtZ/uYUjlgm3X+Uw53eRqPJWjNLGj3MQKLH55XSXJDcRoVt5ntDL+c
2go5o/qCz06iasASPbBMxbUaWhV2CR6tIS6jxDjHBF8IueMGgR0fR7NI9nVnNxqG2rb+ozLRQRyp
/FDhxz8U5lIaNHV68EWlhodsUML0oqWtliJX88D1h4UTveSYF99K/Nwoitte8qiajTSPdoRW/Ya+
nm68KRwtrE/WZHkue3Dcf+QmEd7hNaLm56SXTbXHtpuFZQUjxcUhGNP/xdl59ciJtG34FyGRwyl0
mO4JtmfG8QTZY5ucoQi//rvwwadtGjWad1erXe2Bq4Gqp55wh+BBVtpeu0tTuX9JUV56g/yOq66e
IkDqTYbZhbu+FwHmOaUUo/po1l3i+Q0ioUf8BqbHsbare94aL50JNqOsihFU5o62nCv7KXYweQSM
YnZfBrmtrd/QPTosaJsOuy/uBR+z6lrl7h2NfDbNAxICjYsr63eOu4fyNqiy+DJEbf5RSVXlswFN
JjhGYRqd+qHJlN1YYG0GbrGq6yN/hHYSNpWXW9QGIxuEgraS138p4iKF/DfzI30Ezk4D8fK2w+G6
QJ7ENk99ZQeShzmF8UTn2dA9ui3OKxDL+C8kBwO/KbBwpTvDUGuvqfvcRLsc8IVLg8QqD6jaScXR
9EWv7LAOjpODsBET2mFRWdu7wDHL+mOftWpHiByD/CWQAKU+jtME4RzGxGwnQo2IfjM8/95j4GKf
xFSPNLXiRHtjPNepb+++cpmDc+ECcgGTuwQSVIWYRpQ9rFNb5fFdiD/Z/STn3UaOfl10wqWGMECm
CA3j6v06TiRKR9Is2tt98dyNdfIdo7GixAa7VTQMwqzwnGeoPLtqXRVHnG+qr7efc2XkRjt6HlLP
LRTnqsNuJ6URxWlkn/w2CioS9tA+6Jmq/9TRCHxJ9FH7URpG+liXWv0YRYF9aALV7F2rNsIfgcgH
f4/pKzYEOEkoG22HlTQSVSg0JNB1UK/RHJIZqfbQSagR+H7lEdnKw+A4w30u1+O9LHLj/ckdGo/E
VgYcwODV+ff8J7lrAzwL25J3EVP6f6qxShlcEpX0zidchW4emc7rWPjdl9vfYCW9AyKs0HMwaBdf
IS+wkUIFORmtk4PuyI4+hHjwGc0ebq+ystdAkcAuIKoAA1qe5Y4T3jo+O1pKNSd1qft9HMPjXnvK
NT35Uldhfq8bpXjANrJ/nuqp2jhSK0k6GmYmPS0V+o+2nLIg0xirbc3bxR+o3TUaUNMyAAU9YIB2
d/tZ1zaOBsyU6mduYSxxJTKsY3noVJ6V/qfr48lO1c29j5OA86TActs4x6uPRn+K/jAaE1cJuho3
Dc4UnGNFDX/qgVmdp9Qxn1N/kjeebG2vcFSZ1gNAmqPT5RYFBaEm3BjAK4OQ+jftlSdD9OPz7fd3
XeWgCMKICjtWmHOI/1yu4o+mWgllsE9GI8n3cRxIWMmGFi+xLe8Y+hRer7J7bi96/RJRBPh30cB9
mdk3l4uaE972iaBnq2KMheYmvh1gBAx4B0LZ/y9LMZZnhzCmXZ4FfFkqX+5rOpljFB6Q+9TcUDfG
Yxb74caxu/5gdBVBozH25mxfYavxbYtCcnf7VIVwKCo4B48UNtVGm+l6w7MK0x4UiMBj0ki7fHdT
Cn4q7nXrRCT35T243CB1tcCwcPySMuGiV4og+/tfogPJgoY4Awdukcs15bjhNODSh2atOqfNnALF
I9eSPLOt+o12ynX0ApluIiGLAhTKoMupc9M0YYtRknHqZlcKF8WfILzrqzQG3dyDWN8Ng2ZjIU/y
joEyQM8dQ92h3jjn/+S8LhMiDXwKJ50JOA2FJeRCbqK49lH1O2m9las7cCdm/tInZd3d2zktUg9o
tZN5KSXSq8DOtME2SsYeGuZ+1H4P0ZTtd62EJdUdhDb8wmT0W6v7Ku4tbT9KPSZFCn6SW7TolT1I
sU8CZ8K/nZmJl18qnSypJMXSaVoo0z6KlQwnMQw03r0f5twP0Sf6XuyJxR7scfx06sgxTvnsuNwm
DAncMiIfnKpU3dItmuPc4kNoaPRxpGgbz7SCy0eK8V9pAxlihERN7HXOMH4TU2/FmK2E40edDKby
utCSHyKt3ZS1WHmfGk/IYEamW8IrvVxck0WgJSY4+8qibReMZuK1o7EVOVbIy2A7kUyDL4vgA+j2
y2XQRGmsuursE2q17SN8PB5vxDD9U6NKaNJRl4wSjTW5VSuqdFJI2C8JVUGSS1oP0V8OFMztzekn
JC6AbXReA3LKIlYKF4GFNsNHZ8qxD6Gnn+7tJK7PZQu028M0NXqsmKUDRE66+rspuI7wlgrtTuws
rgZ5DxnPebOVFrUtvHG1Jyejyqf8U6XCQ78HJ25tylG6xTTC2Ugj1l6+wTTWgHUEoWp5BDOR+fzP
2D7ZXZPuMa/W7jRgOO8Pbog/MgMh6tA9VRc3YOHIvhkMpJ4RvHxvaK0Ep4EcX6Vq3Aptqw8Eahd4
zD99j0XzUqgpIRZXS5KHRt7RAzd2IZncRndv5XadeVP/v8rigWjoxZWuJ7w2NZpA7ZTZIRh88Rpj
KLSx1Er2wFLIaswwbK6lRY7i91FaJkFonzpZ6bFeHjGYpNLB5ZLe0INTMayHKm9tpA8rVyAMJo7j
DHG31SWJyZ9a7McUmpd6iAmNkU79Qe7ximSgMOxrnJQ+3g53a5+NsY6FjRj76woWmMn1IPS+t04J
7/Jpwl3bA3xmb9x7a+9yHsERWbnX2ceXMcBJQQxFAkE2OpDO9wKDbwfLTvoqeJ6dy6aXThhIiS1d
8ZXNAsVOn6l2ZCxXF4ZNiy+tqbtP6YDVR1RKwQmTN7zinNDeSMVWPhvRm0EcFRD0s2WqSXQHp5fL
DmpTYU5Bkhjqm6RJwxNTnvQRSmW2Ac5bmbQCkkMCGNw+NwdD38tXOmDuEOBD6J/o/gaP6GtZvwFK
al/pTzmvA/jHXZ60BMQpcXaJmpmfqrjwh8Pt3bOSz1jkTiCAHBPQxPL+ItMpUIQrgnNh0lrH8z3u
76d4HNApQaPgS0j7wcGzKkxCz1HzgAxOyctoI8itvPtZ/QYfKXodqF0u3oQVZlCpAWGfWkWeRteR
pWwEBSqNf/PJJ6SGZlhsRO+Ve5t6XkX3C0ABsl+L/awbCIiGgyPhoTNFpwH8xscCrzxPRGN9F4XV
4OZOOLmCdPN4+42vnFd47TMqE/qLdvXZ+yAzSmeieWlYrfWxN/FRc3In3Tiv/4LbIjFBqA3BJEqZ
OUucf8Z/eggxRNJgcioJx4NBVnBaR5FKKLh9ukkPxsAFzi3/kSUr+RjDi8bUyhmjDzJmoz9VZTKm
1yxMYt81SQ5DUmpjGp6KKCsyF4g50rKlUpmK50iixZklkCLl0LaK5ePXFMv4B3WBQ6MTc/lpLyCz
PjRwK9Er6VKlh+CU4g8WmqONmfoY9cmDSJkzuALcunFXBoHyCpPB6e8U0NXMNgKhPTd9439Fpyd6
bus8VXcJ1tzNnlFK2B5HeLCfJvSvMFjqZwfwlnoVpPpY6djOJrPDsIj04cVM4O97CRJ8A7bpnfIB
xwkTuzIjS59FHmbmDtfU/FWQreHwaJdkGq0v4VhlRMBKvXrIauCYVWs1u0w4Zea12NCZbhsouM0Z
zIeeuWYE6H4kVzo37IaKWU4x5J+MIsSxCS8GzMPtPB3Uj3mM5BCQcQ3D1Dixx3NOpfI3M1r1bxcA
8C5H3vG+D7rsB6KUieMOtLMbT2Zw/QuusfZaZ1H2i5Gm/72rg/rNTvFeOMddPH2GW4Upns2j1khv
dPYDVFqIXLElpQfswuiQ+jQPsMVEVCqF2hbb+udMssxw4+5didxz9g0Ai8HzTAO/3H5jZzea0nUS
fPPo6zioJtOBWrH3up5HGxfg2lLoSCOSQR5OlrTIKCoMjvkZJCpyng+fkF8pPua4bJ0j/F03LomV
sztDGlVUMSAHXN21DPhiHxM5+9QyMblLMPl8GmMMs25HiJVwaM9sCGNG+dH3Xbw7E2MpjOst+4Rj
ifSND1jdh5EjRzBVNJuSqbALsbu95NqDgUMB+QOqSiZ5WXyuuAliBny0s0dkNyRLiMdUhbt6e5W1
L0Xux3tzaDPT8rhcxQ57pYrAi5/6Rpl2iciGnd71b8DJko3tt/o8RFg46zMnV5uvvf9EP92UUtMM
eR4LO+o7/CcxOC39rXn4+vP8/yr64nkkiKB5mgNEoxOWegnqF0cGR5HXwoG9u/3q1h6I+4qe8Cx2
g8zB5QPhb28nmPnR5FBwqW/ohfxuJCv+9e5VuH9nO7yZnHY1bcD/2E6lOnROQSOyvdYV40Epivz9
pwgOocylBKaOlHLx2mLkHzJM7hxcASJboULrfecOV+m+3XhpK9+HiomRzCxZOstRXL60Vp78LGtq
Gtpl170mfQxQQNVQT2OKXgUbSczaYjo7DXwVmK4rPoLqC9ovLYUNZAx/B8seFG4jBhdXsS1PuJXk
xQEKjD8a/WuLSvfyuQIzJ3NRadSntD8kD39P5uN+YseaOxZS2QIIEPavPMQNT6Hu/nR7k6yEJxSS
+XSUOKROy1gRaihYZRNNWcyrM1caJRxB+7DUYdmW4yu6JsHGZ1x7XNCI0HCZF/D3Yu9PKY24GHDG
CUGI5A3cL4a3ovGnHbOg9ElKwWDCyJCfGlGjj3f7Yde+KjQJBqQITdEOXq6NOlnUzdUV8N7p3JrC
INUxausR+IeubsTHlUMOvUvD64SKAE2txWINAcSfrMIClReY+1pzsic7U9ONVa4fCVUKWup0t+eJ
4vJ1Cq3DXLFp/JMD3OEOZEPjdk1YfBisTf+PFc4aisbojxmwdBy6posnAmCqMKUO/VNe0ejZUaWP
4W5uG0W0MTT7MyVF3XsYx5r9rmmzZvCKDNdzVy/1HFtcXSc/3FtDY27BbK/31PzDGKnCxYCzthQB
kVEYMps8mvOTKQgO9D2TXwiM6gcciJUSmb2m1T11DOrITQtsUfe3t9Xq8jOQirY1wXZ5hga7wHBD
VvxT1HVG5mGYPQrkjUB/ulLQFPeil7Wv4CLTaN/2KJu9O8PQZdI8GiNodhOuFgGkqDHFxGvDRxgc
1o8uOc4ul0uxz31He86CZGuOs1LrcqFQV9uox1DvLsutuq4qxm6Ff5I1/NOF3sIoRe3API4dXqed
0sp7Q4lxASnt/iP+xdhL6n35fPulr218Ci4QJDRMravhBE4LommcWjqFQ695ozNAnk3bfK/mlrFx
xq5P8nyB0jIlZsxU9sULtpLGDIq+kE7qgEWFHlNPW2qm/Q+7iAEmOmlcPLNU+eU9YE1tV+a5Pb/V
eDzISoqNY5vH+yFBSqrDOmWXJr22iyxEHG+/yvlPvqwuub9xiZjFNEFMLZtcYQcxz590/4Tur+lV
pqY/Bl2Ve7Ys5R8kJhBbt+uKWrYO83s+q6x5PQrE+U3H6Kt1ThPYgbluyxL1BwphQfVsiMnMDnnW
5V+tttU+NyLXU8/C0d7yct+OCvypi/qvgLr3SSsauju3X8ZalAMPCah61rUAyT2f9v9km0ZiT6lc
l8zrUyPJDqJPkhfZjFXEWlHn+9qPslIeoI/nP2TJCXQXafz8kxZZar3rOyuevEoqlWRjC153doCg
ko5w6oy5z7T4UU0yq6HUlnWKI/l57LKHAhnyY+Q0xnkMlHRPevAbj+1pF6RV+u32G7nuFvIe+Isa
BsGIKz9AM1dDzczoFgaK+djlyS4Jaw8gUvqUFiGwN9Q2726vuHK2gY7ge8u1aTMN0S4/QRCIRNKq
yjk5fggA3JHFPkwV+XepjO8ffdPZJankOkPVmBvkcqmuHOF7gTM6RVameppUdzsoX+3G51t9IJgm
My4H3a1l4pFEGkkqLZgTMD3MTCn8qDCgGr5MvUax8f63Z0Bz549hUkhafvlIaFCpuj9QQgcmoEKw
p/kOSRwDn2d/qwact90icgDGJmBx7zHAXI5N5ALWui11zikzjC66awUUMtcfsMZwMZ0aCk82I5Do
qrCDFxnLx63DuhK5WJ80i5qAfy3RH/Q+bFIs4ohsS9POhhiwn7S22hWWSD1Ia1v63is3AUBwHthi
YAudZRGj4Z+qyjgX811j9I8UQzqq+tHWzHPtqWi2QNIiIeeCW9w3o5CYA1CYnILRMaOzESjFSxZp
hGG5tPxuj9jQ+7HuRGGbYS6SBCtj9x5LyUYNqOKsXvujyk39UGaT/0gnLt2idq6dBfRlUYSh8YKh
yeIdjlLWOT179DSUco+8K3rHNT1JT0bceKM7u7IU00FUu8F9zLqgi6XkCXiENpraKbRA0e+nnskH
LTND+luGTZLtb5+7tZuD1iw0qzlwoa6xWC6plKmfUC46geys/vaZhhgYuGM5ceOUGvk4TkUxPGt1
P6G2H9QIxAgH9vQuSdSaLmwDm3U/yKWcbtzvK7vWBjVBC4q9RLdmEeMQQKmSLIDCn+pS/XWSg6+D
kUvPt59+ZRFnLuso3xCnupqUyaGvKfg1myelVANPoVN4kkbQ/bdXuT4ac0MLqAY4du7nZerZ+JXS
6TOqrbOL8pNkds6IZ1dkAhWd4p/RGOgbwfQ6wrHgrKFKI8VA+2JxFhOULq1GQW8PHp//qTX17DBE
TvlSgBtxpzEU3+Aa5Z4TG81G03/1UecLnx4e0OxlGG8Uv9ViWViA3IfxCKSoZJikmZ4K4ZZJpPZ+
VQTU2w2GnNwbDMKvok7imEz4KzCbvhiOxeArd7XorXdf7cj9zM0oFUFicsDFXuxUhDbpEVknyMvw
vGQteMjr6ZejiuL97w/VUhpF865n4r64BnWrE4naA9dDNVt9UjsHWHTboDtbS8phkiNjo0t5nSYx
aYRIg24eE2MUdy+v3doScWjCvAJCgPh5bEb1fkBpwhOSP5ylWB89hHve61qugxuaWdkmtxHX8HLi
BzDDUaemZKZaO+YuKrAHYUOV+1kB/vPto3d9wIG0AV+YJ2wOdcqiCwvYp2P9wb8bzCj8JJq+Ptml
0m/Zal3H7HkZrlgU13iJS1bwqLVoXMLtuytsXSo9SVGKHZREPHhlNdkaAawuRt8LfOV8wpcayUgk
64TGzL8bZTM9Nl2JH5NZ+XehUm3BgP/NPS9yJWQrGeuTk9AsN67oawpmZ3Zm1uFZGm1AeyHyHNZe
7hJkkOpRb9/GrOyHXYHyuunKdYoWUWe0+c98cuJ8H1hGjoL/MFRfc6PI/vQ5TadDN3VjQachLX6F
rAtXrOor39ONzkq9eKoAww6aLVkftIBvprpBgF+tm06xbiF0FHWpV+QFCruZijrabuqSwN9xmY5f
tcqv/vRjEoO+B9jVoSAFoIPIPqJtPDNaPWK9hV1iMrLZ8s5qhVf2fvXBkCZaXNkUhHhVTlr2dcp7
RLKmOhd/pzio78AVGcouzB0Fp/a+SyF8yFPyPEw2NJh3btj5hc8mOkxm6TQuayYYiFnu44B09ocm
2DHqyU+5CsDh9ipXWwgEJieQM0jFBZJwEWbkUEKioB2kUwMm7LMul9ounZTuKfS5028vdXUC/y31
Ty2Cla6wrHaIDIRhgM6w6ibaa6JW76c82wIRrK7CPUA/aW4LLHP6Ke06E30Pmml96hxRkZT2Ofy1
jWe5ut2Qa0G+ZNb5BIV/1fUuJ6eOhW34J4aL6t632tRTJDX65jtdfNbrIdryNlj5TnS50c2dgW9c
6IuLh1FYY054FJ8x9kaytpGtow8Wzw1DsVUVXQM6eTis5plSMMWcte8vr4JCGdUKWKZ0mkK/+kxl
qbW7uZn2oLTxJFyaG0LsorRLe6iOU89RCc32jGVg8Byr8fCs5oP8MhhaG+JIN0idWxRqbO85uPkv
Rs/11uhr5ZMTldBZmeMtn2PxbpTJjIcWKtvJyvL4k1x30Q/IlfKGbJC29glYgmkHY1DgOYsbUgkS
Ka1MB2KVLUUM4cOgd7iTNUqMsYYrd5eIwZ7cxo+QaB1xvZLuAob2eIQrrf0zixwt/KTlgSRQfBfG
N5yAYEyFSEVpd0me1KPL/LG19r1M8LwXKPYknhEadfhJ8YfEQCwmM2NkZNXWOEpRJDUekPTkZz7o
YvQaYYBXRBkzJ8KhMKjtDaurqkOoGX5Bq1sGawHOaPpLF7iC++b76pZD9NpXINVU+Ye6CKXpy10j
GbFi4F5AHzfWQ4JtNZ41v4JQejuKrH2FmYSEehBi51dRRDRqb+Rd7p8qXcrfOkMLH0slHXTXRMD+
3ZgvTgIAs/lqRYvTWZZEikDkg/a8f0pjkUA7nFTXUNPsASSd2N9+rqtMfV4KngSdKnqGV1NvhNQ7
X/OZTozRoHu9ie5DlqT2fpQn8dDQ2DpKOVY61WCaf26vfNWcY+VZgI7gQgP3qj8sQsQqJbt3TpUD
RNEtx8S4izLaAmg3Vp5kI8mominwusyY9nDWio3Mc23jgJagcEcUipCz2Di9Mslcp41zMnI/PPeh
OXmoAWSH20+59n5BMMg0bZEegD51uT3Ry5yE4UvOSbdqJO7woxHH1AjT7zPR606S+p91bzUeoLx3
dwx4v0yc5uuIKQe54eXKUgF4C6dt/2T0k3Ysa00+DqCcQBeX+Xs7BuTvnGVOBrM0ei/zq/5P87fR
BQp/83717Tp5yFU5v8+rzjrUpdiqLFe+GlsVRMgsZnzdphvnFh2aK8EZRfHmS6UFM+MzExvyfStf
Dc7NXJcwXqZWWLw7s4D7OOgI0GnCTv4GquiPuYBhuy/r3vkxKZlGXDPy8Jglpb+xY9aecGZx/IPr
zpOiy5dpJZJtt0zBzmXRGUf491q/k3XoOLvbO3N+hsvMGggyvQAKdGZS9Kov13HaKckZGwTnCerX
Hpz53ZSJvRO1wx2eJlu+2itvdOYxwSGk1cFuXrzRURsjXQ2D6BxqZbVPU8s5lN1oYqpjxp+1Sq1O
qp3V31oIJBub86rCnEkq8Dk5foQ5hn6XzzkkhYMIZR2dUxOM36AI49imafIKnVK7T6f6L/x4f6Ph
8i9CL14uYE4EuDCpYDC1jOBjZgIztNL0DDWh9Pf0liUkhOwiaFyrt7th3zZFFh/aKC60O39QGnHO
QLQBWxNh8DXFz3dwR1Ti3mDyq4Yr9Cgv97T9cQ5Rnc5w06ZoWlcTbFO30aXgqEiDqbm1Uxs2YcyQ
PwyhpqTnWphteW7C2m/dwmoxTY9Qv/xtZyNcAsmJTqLsatUtCyd6AlsbfDPx3f3mB3L/NwpkbLqC
CqyXG7aO+gbeIv2eY1YQ7E3EgMInw8CPt00M/ZkB7fRksWEh60+yOXpoLVevt/fr6nfk3FPfgli9
6u9WTq50fYpmAT1y5l7ZpLSKm6lOb7hNFpTmsR8xb/MGCKPaxpFcuaooqlkY31R6FP/YIf+Jb+i1
REiZZ+E5trq0PaYiCcAxNoFuPBdJUz+y4ftfEnjpD6TFnfqAtitzrduPf90nZR//21NzPk5wWtxX
kaKlXa9F0XmMkzb5lBpc2+AZmdhDJCEsuR2KqpMn4Z78C4b68HHAr0jeQQBtQk+pLPEyCS2WNiqS
67E2Pwt1Q3D3SP9BkVmEK3Po/aBpCZVF3jRiz0JN6YmqhNkyMIRUXCdTIuOoKKJsvWasjNQ1GlPP
XTvVlY2qcu07ASlGUEpjknOFVNE7ABO0A4KzCmd9N48593E5+k9pCsbKz0z8WaU830UDbLSEofHb
7U80P+ry0ANYZO6H3uN1AeOPouhrJwvOuV5Xri2NxoNPUr1xDlYyUQTGMTIBpcamXM7VR5sKEKIV
qwRUmsCe0ERhlUNfTVuhc32peXjKaBe09iJ5oQxtLN9JuCIS1dm33aB/0mKl36FhUW3koetL0Wzn
sSBoLuvnMujIYuIgOMdZ3+JsJeu7LJ8mtxPd1lR4dctSzuK4hQXmDDa6vBHqPg3zAvvDU5on5j26
M/le8jXjVZPy5mmIChTC5Dz1ZBRCD+2gwPTS/PTL7b2yepxB/FNJzJ3IK72BCmexKFRIZDpltL4z
5ozIgau6/NDIaYySCZax2XFI9BBMd0J4e8RPo5h2RaD13wtdkRxXNXNty5B6Lciyg2djCpyWruCp
cpJNFlEkOHO3iV9IsQ9A2dNA/mz5bXOPpCb6E2qPEdztt/GvP7k4OohGUYmQj+NFrmuXnwTPScEE
UYrOTF3QoK8wTvlVgEv/WQyj/D1Xu+pZjFaaP6uxKFAuqeROdmH7xejrpDVFqdO21jMKOPHnCRnd
1M2sSfqJN6DIvXzqlFetdMbQjfKqEq6s9ZLuoWKjdDvbDEe6ClJZH0ShqxCCHS7Wqi8b2HhdbL3g
iZAaZw3uH1ZTYY1vbTiFzQ/GF3l6n2F6+BvLX0Hln1rlHke4f1B1ZG48FIBCYOtjGj/HY1X9luKo
6L0CHgAAefRO0EbKwljbJ3nhN0TGsfjZ2EqhuAjYV+iyxVr2kdJQKr41tlHcAxBttJdgGpJ9pjdT
c181Q/xWhanxJwrC/vfGB7kOZRffY3FEymC0x0Rjd/ZG8lMVkbUfa6vycj2Z7t69EoxsIOuwOBlw
LmNMN1I49eRB51EH9GYIfLvyXli7PBqMj7eXmn/0YpPNc43ZK5PxkLUsU/KmQoBZaqOzKJzivp2g
zZtFXexur7ISyVD/pBZi7oWA9fJCtADBYjkwxGda4t1X3U+ip9zxo0OOe85GmnmtTQpQkiQTZAtg
Av5rEaDpzqLnawTxuZec6mfTy9OPEWbhFxlhkJeubPsPfV1mP5VKROVdJIc9Pku91pX7Xrf9H7ef
eyV0cO/yZinr0V1YTo5CA4SxqMhPwL7VT3Y7oUGENcuBia+1N4pY/eYYqbnxSVeKGNumHUPUAKF6
pfZQO6mUV4USniu0tvaQESB3IID8FHR16+FhEnz+Hx5yHsTRplzhiiHM1U0BT3mOo4ge06xW/hIo
ucV/ppH/nen/MLk6XShtI0Ku7V0b+UpmIIBGrhA3xEKknZjZnkPK3cjVcnvCjjq0n28/3zXGjB1F
vTLj0g3MZ5b38IgveWupY3iuQx+KMgBB8SrrKaLdra8je1YG6UcJDuZblfvDqRFlitRagzvrvs/6
ymtbOVYO1SSqjQ+9dqpmbiJEBjb71ZwwUKFK1F1I9q8qyVMvWf2x923nIZmSrVnayqueBfcoFslD
5u7U5V2UhsLMi7IKz2oo5B9WrWqHdoIFeftNrxwXB4FZeAwECzzDFkcXE+vKmRw9OFcqF86gTbuo
871RjkfPT6Bcdeg9vT8yAefgmqXlR4t9GWr7IUd1s8XKNDfSdKebgXw0FQbyJiofG1F95VyCrUV4
Hs8FVlw2FxATiyU57aNzOTbSvYjt7mmKYmn0UrL+9pBLhdptnJCVDgNF4SxQPKN/GCpffrYSRK8S
KJwQWUvrx4rM+6Wx7PEeWVH5HEZhd2+YjS0x4Yulbn/7Y67szvnQMM+aj87VfF6ok2llskkbsdSy
o25F30UlFR/Vqvpze6G1vYmrBNwU0OtAARZ7c0xAGYn5eBZoDX8ALvRTBm6wUUatLULSD1oZKSy6
iIs36eOKqE00Is5Kg8/OgIJouA81vd6iga4dAS6DGQADCu1qk0iGkkdhy8N0rXipaEMfmV1bB71N
oxoio1x6UQ23emOfrH0ralWQYswdr3HYZo5uGU59RBJJ9z/WZZ95toIvjFmMWybO/6LlIuOY+e+0
8qBhEVgXNTuMDa0JzDI9Q+Id/IPaNVX8AZn87m+tGyg/Qh9BvmtoA32n0W+0XGYY7ccStQnAs1P4
PY4FapJW5Jc/G6BCb3IQdC952qK5mOVGWbm9U1pbyfj15zeYy8zZBHLFwDLUy4PEEdKbMRvTc6nZ
WBF1vrJHa7jcaBysrTLPzeS5Q3Y9t7GdjmTXCuiQ9Xm0i9FF2Y9VUr77YLKNNbo2fGqI3FdBoQuH
sG0rJBknMz2w4dNjXSvlKalhW7z3aDKsgU4yD4EZ2izHl1Vtx2rT9/HZksDSl2lT7usi21IXuj4z
cKfoAHFcFJrty2lgNrZdFrRxfJZb9F9dta2m1kMfw/rgt0xmXbUclHovgJxsQTH+1WCXm5mJFGnB
PCeCJLmcBZsUUyhLRtkZfJA2JyKNantC7ephV2ILErqxMulOT5EVFM2RfqxpupI8yD/LVO0+58iD
il0fd1AquU1Nhk2iyd6qrFUwkaoCBO9CMAHBg1NEIeBXYOJ/aEMOHwz0U00PUoT+QXfC6LlSTPRS
KtWpQVIUmTbsplZJsf1rW9vco1WqASkPA3U88r3y0YvSCeV2wxd2CoO50WsY2krWenY9S7OkTaZH
XlHK+pdJK6BLC8cg5MTFSAGop7WNmJDB/769V65jEK/SIG+nd4bM3XK+ACwePKWmcj3mbXxMsfne
q0WZeIWVOBvBfG3DzFx7+L9gda4Eckp/DHtJG6LzgMCpC2LV/KUnNThfS9QvcFJwaBuad2NxuQSZ
xxJj6cKhBL0IIaJrFa1KSJNBjih3zQjhRS4cLOEGVdoB56w2zt514w+4CgWdSXEHpvmqo9PULUpH
eXxW7MJId1ES6m9xbfrKTAZMUIrlBjpYo5P3exAv1psaVMiU3/6m1/nHbLZBuoNh2ppMZRwmUuML
8o8yzn1P+GPwSi86vW/GPnswW7k66WrdISvD799Ye20/UW4y5uC1XyPKa4BYo9qzdp6mjjfjH2cN
ZR1V3HSr4bsWt2enM5M6hE788lUnUkWJk7GffESE94Odl3eFk7Ubcfs6f0Rem2QK1RM6Qig7Xd5B
6ahNnFszOatS5hVplh19+u+uXCHtAuxiIxdXVt4fnkNz0cojXUthBHGaSEYBhiZQOxVlgDEw72LQ
b692mDf+fo4Gw84IGnjHtqCb49ZVIj2IDFRRHUWpl0tYF96ZPbJhng9R/T6Wgy2xlH+wukX8pbM8
T7CAgHJxLt7JEBDx0DXjLgtwBjhOwF9AwjARwJapRR78QUF6Tt5XXdl9CPxBbz1wXqLYR12ZvspY
MP7FCjib7k05Kk6GKrezrHWtY1IcxdbehGIX72QR2RAQU7ksTin9L+mMT04qPNue/aB8hFiGfeab
TQI2MxbNxjZe2VsAjVAEsebSE/HCy69u0smIxo7PoKAG8qpnuuNq6EhvCPRZs4rT8kUyXsWsE6YD
iMnFi5y0qOQeB2jk2PUwniP04hW3MJmPAc2T8voeQCea211UGconoyx0ydMSxhduY8xUNhVYXoaa
19j7XmzJ+YsfTDqiHjDSB3fo5JaWbqN3qN4Ju3BVbA+yg9MBTvTiIE9rLxhG+5F6BAjjaJby5HVy
Er0lrd4xipzMX1k3ac9GMfaaqwCRi1y5CaN4n6iDbe6CTjKaXZNC6dorXWWqu14w3qXLYg1filrL
dE/0Y3BXFEbfulmkyD+qMvL/ZKVvPinmiIuDBSj2NepT7RcUegSF29wpnXs/R7zZLWl8+ocxmcT3
egozySWIo7SQBlLc77MOQu2DFdAddIu+l+qdg5XyZzIsKTlMGI2dxiSVf9t+bvWupNftr6wSI+cX
7GaAFgqq6C6djUh5jPVq+KLUOK8fbAjwBnnBqG2VuyvdMaoYIFo8BU32q1t2NEOciNACP9XNgDQz
vdJdrNeBF8jZ8GHuEz45TVwwMWvzx0xqu13LDMWzrE7diGb/KuvljgPtNBdU4LiuAfiBqmVJP9on
REs0fe8EIix3VdxU9dPkDBUnSw2j4D5xnD4+Zi3ZAQr3UhLdNfFQG27bOr1zBKbljwdN69Ggz6z/
4+y8luREtrZ9RUTgzSlQpmkjPyPNCTGSZuM9JObqvwf9B7+aIopoHUzsiS3FZJEkK5d5DdIqGSK5
hmvQmrefGJvMw3+y0ia9h1ASbe+C4/JFHowuxwF2iZGMj1r4PZMk5OpjPdiiPld9Nn4vcgt7AHTP
lerZthfn2VxmU/fb2Gzfp4aUfrVrDF4hY+hZwV+bOn55X8yzJ3XWmLoSagLfkmqRs3NhyT1w8Tmh
MFlivRg/Qirng5kRRi8DMQ9VMHbJgK0wAWbyc2dW3snagl2c5XDODoLJTuJDcbFCe/jMSQzWK+a3
oa1oEM9Zpsp5UGVcchu1aBy3p8byR4UzIGVd48dkuger7h06lkWgAm45A6bteC6sVsBuK9kPMfIE
bmqC3hizovKTemCaNVS5Zxdd6PUd6ais1uMjqlvtRevmI4jtTj7C9Uw5wm+B6XuDI0FjPWX0wQ+B
WuaPTba8SOrUn5hFGS/9IE+o2hfW2TCOGsE7l6m6alsgBimvmt2bKG6BG3C0ej3sslOewy6VvbRx
9PMq1Xi5n3PttCu5qJgZ0gnhVd+0KqaSUauOD8CDnU39B4R1sP1NbTDYbqctzIDNIls+pIlAct9q
ZCaZEMKG5PMwSss/mop4QoM4I2wnN0pCuXwzwgzcP1nMypCkkr5p1kxYroyrlIgttfkpS4ol0Kax
OFhl75yvkzPiGySRG5wXf1AUMyR7vA1TieEWwNnPc+a06+0xOME0ZBaOzEacHGWCyk7WvTIbmLUb
oF9vEHQg80erb2LpIQrzbjppbbSKJhaOAXaFP9JB6Pc1osGGmL9PRjL9RyzqP3JuGK6W2axg2htr
vXMyldBormSbmeqHVi3+ngGaMcyzUulsTy3z+5Sa9OPB0dn99Ws1S7oNpHo7p6GdPCpqBD+9XohU
4EiZaRtp3gESUAr9adawsYD8GZ3rSpEfpzBSW5e62PDgg+kvI14pXicJ6Z2jTdJ5sQf5UzR34xUs
ivRV07vpEufSkabPTlqMYB43GrUzMNRt9T84i9U5MZBj4kj+kC5FfBlrvfgvnabsc1JIysEm7XzK
EGRWJSa6J7ftxjhr4JT0rAd9Kv+RwzBpvEoM7fuIS/+IebC7GA1xCx9sFBm27ekeZXeM60zpYZ6G
1KcFhUsLrgZXpNiM8/2Xv5NowlUnNK4IrVspxwr9N0RieC4GyZOnLLgdVLOhHVSle29rxThzonkc
3tvrG4gnJJ2KS2qEHOhJ3Sz5SadFdIlIhPy4Uo8wdnsbyG1HFxxK2k4/FSpKiz1I+DAV5uAbZFYn
CR91FzWNtzdRieyrCBjTGAUr7k1jUw9Da8qj9dGSuX+CmSojvWxj+pWL5CC+7T4VQF3adytP7AYa
0I+MWYdMetBrkTwPkjM90LXs/imU2HLvH4ujpTYvDLMZJZ6ilM8LUZazJdu01uASf4nC5M2y53TW
uRZM/mFaCrbh9dmwwACO0HzDhxRLntgdZq31MHsZr5NFELn/WDs3BG0RlBDWgpr52RoJf8uEpLZX
UzAl8M2zITp1+pK+xIVIfctY/mmG+D+9U8aDi3lnJ39f0t7kAGO5GNlkLM6DYibQw3C3mz5VaKcK
ktPuCEKw93y0C8Cs/EI7b1OuZoXYyJhBPNS2Wb5IONQ8Zk2nP5Zmh/rsGI1cgot10Ffbe8LVO2Ht
utBX2wJa+T+XvhtCG49VOQvMeKD3Wi3qOTLG6uBY7sQRvDBXYS2GW+jcbo7ljH+r0vWklJWQen9B
ltEftR7jPD1JPEp183T/vOytt4qyrhg2VOW3M2DYweEgStQdskGk56Qfl59jZ3zT+14NElM4B/X4
zk5SndHpYQxKurrlmydKUkp5u2JN4hhNYgNLgwLjnQvSkkdmFLtL8a5+3Z+3PNqpSuAtwjYICL7j
k1Ya8wtdH/P9YMM1ur+JOwAvAx00BLtQ4mCkvp0HGGaO65kZruqjjnKe5kLy6qnU/QlcxkVSrJlC
ZIFYC0HtpdXq/q9izEpPVWrpMYroeN//OXtPztjXBLfAWbqZRGkN61eOCrkK1dPTDAHuSk4nnSI6
tQeolJ3PEf0ZTs567XH9qa/DjWhFOFoCbh9eaPNT3VXRVUkk+dwuUX5qO+P9JFXpAfhk/QQ2BTao
AO4hxvX0T3+1fH4LcXJX5Ajbz9JD2pXRyZnL7AOziPZAr3h3E39bZfNktVxUJm5J0oMw04R6HFtL
N3WaxEUXGvDS/Te2V0mCz4f7ytta3bw3V8QQ5oveY//2AM3D+hdTdONhRIrCFyEMAVJRR3vf4Nj2
2IeT85fSZLrlJYsGlKwJ38xyp7qAcLFOKygzbmppraV4TzVSs3qW86A3rTxwIufIgml3e5G4W+Vr
oO5vK1ZJTq0oLeoo6DRjCuwcEI1txP2L4xR/MKxjT6EEkCatfOnN3o4gCtOmAURrTzEQTNUpr7ko
Pt1/g7sfwqr6RvuBxvz2ikCIwGntEGh0iGeVO1sz3llmhtNgigyuyJPOG7L4wKdpbw9/BW7gO1xP
W50QwEnKZCGQG+hz1NEbVCvMYdnNLIQ0fP/xdpdaRSWIb/zPthipCJ85+mXoR8PA8+Y5w2yjk4uH
EPm2g3x9fR3bzxtQByLdEEhugd1M0NpKbqjVEGjNL8Ngy0iuDNkZEdXUL4Yx/UYBZnzpo+kPWtKA
E02ST5AsK5vjdTAbJwR0EIsmise1c6mQ3PKtZJgPBhB74YsCi3YJ6fQ6O3u9Cgr9ymjYfOoAj9EC
aSX5IVPV7OAOUPYOJIXjqkSAFROsv9fLWIPCuNVBskxqjSVykahqQNH2YlZcE/+i9hpai/YfAzIG
qe2iTLXfdrNoL0W+GGvfahK1yySgd3zLsYDTrmcjdqt8KX7K5dJ2J9qb6tEoaO+YrSLK1DV0Ukhh
X/9oVV3iCbcu6aEU8hwsdpv/cEpVO5nWpPzBB2sB3WeKhyjhDZoQnax2lOuchkZV2P4Ko3ITUx4u
dV+Kc5bNpVtUVXrANdt7Kb9s39Buo0tvb04YyEYnbmXgZlI4CrQfFSwwMYI4ZYb0wbRn6ApQsv7g
013J8CblKU26bWfKUeHRqHiWB5YS6Z+yqk08lLjbH7O1fLsfJHa+XOdX05tVqEq3J7tIF6XuUmBu
UolSEuMEvX3Ukkh5wRjNwV7SiIpPZq/XywVo6VHhs/NZUZsS4OlE0unZRigrxfwIB9goMCbAt67S
ymA2UcCVD7Zzdx16YHTCVpzJtnOhV6EZN50BS77N6tEVxmidR2zbv799L1d7QLB7MvnVdi/jAiWJ
RRc0MVFKChg2I2o1AwZl3hsGyM73nhNBE8Ty46jc33tAWovksw44t5vWjMqwy+xC2qztUIiPDLQa
6Cbt0aW8l/FQD6NfjgCNxTe4CYMhvijW3EBZjeNVknVJms72ISusGrv1vNDGHMvaOhWpU4Qu1JRx
onsbjwxLFm2wPK0ttfogmd178pVIC4YBtOZNM7uyp8hIK9j3hS7PLx3dBxgB01F2vvvkFHgUCysY
lOd/HeSMHIHEGrLKA+wI5TrRmQ7wzKr8yITioeWSCh60iF5A30yuEw/iQe6dxh9Guznotuz+knX2
jm0CEMMbmt1oDJLgo7UfcgklE7+IgTDACzeSxi/N2TKvSBANiDjKDY7TKoXKqUakpT1rQA1sN5PM
MT34STsXgAOaHujKWoveKJIYQCvb2cjCh2xO8nMLSudJSyflvIIH/+Btg0lb1S4A8N/oAhdLFSIu
lnDOLTk+GX2TnqSpOSIg7dTXSCeip0w6gbDh9kab5jLUugZfCjMDQRU3dXQVspIBAWpDv17SH/fD
xt7+gXxj61S69TcMPYdiusqr1ZnXhOIvt0hD1KXAQUZk+dvvstXHb4UZreTibeeA/kSDNlUkIWKW
hJdO61LJ1c22fhLdYmhkorGiuZkRL3/df8SdO5Q0m6hIaoLS0hZnWSGm3uOeSqmED8OlHaQ2sK05
egxTG+sLJAiCqdOOEhNtB0fgQCghMBDyKbc2N3dcQ2/HZZL8vpZK/ZTUiC95SYwWC/OPknIMIucQ
DHh6a26qxe2PobWx6rIaQHJQMUMuejnTJR8SijVfe6gamTvAgq68pm3n4WTH+fhhXhwJ7EmbgRRV
kmFKXaw40n9pL05M1oulSM498kdfsWbMIg++b/tN7mGevO8cIXCZAwR1TevWtjxBCIsOUsq9652Q
he4sYpYgkDZxy5LiOmnqmpazFFeIyk9W9tTMtXNurJTOcxF31UPsZA7znzq53H/pe6EZCL0NP5/w
fKOwmhuQyEulQcRbVZPT0Gj9pUjCIxTB3sfqaPRCwFatS61H77fOQlUwX5dHrj6pSfOrIbcyOFVM
n8PawOKk0rKDvuIvdPWm1uGS/f8Lbk5VW+MxDPEA1VOrMumvd4W3CnS/iyYAgvyb4+ozxkg5gDdX
DdH5shImJfe3dvehaQESpeg3Ury+fmicxdFRgZdGyKibd5PktOdkiVRPajTDjZzqaFJ6G6Lg7zBM
IB+1kQz8NWn8bZOlpktFjGYM/iUCd2Gho/wDK+FkhvlREXQbKl4tpW4erUoBGDnpKttsW+X3pVhG
z0FNyWN2p710zKnZ4+JIKmjtsL9+pzzUKt3MyG61sNi804YMm+km73RKVfYzdMBDAkI52UmYCzc3
u+pDFtH9c6QOA6rcfLMp7soYBlGq8IlCHt8Wflln2MukDnGgaUX8Lp6W8skemnp5SAG3hgcneO9l
8p0gf4C+7K0UVie6UZVwsg+yKMpftLDrcVMJp/d51acH9/XeUlSFKPb+Il9sW42THs162uaAW02n
9vvUxmQIqYJTl6F+ff+T2FuK/hdWZTaMsxt6m9yWtRz1MGOTOZEeZ0XKf3aa6H1r1qbP95e6/fro
gdFrIAVbhe+2faN8KKSZaweINbWn1HFbGNoYnbNwzHyaJMvp/nI7KR/rrfZrqwkaud/6e377+tou
nZNoRDMXqUT7s2jL0J2WEDSyVCgnMQwzCDRTO+PIMPsYXWVPNTZW3pQp2kEb5PY2odUC84BOCABz
3FFe/xAzH2NRC35IOPbpe6cyHE8zqU2RLbA8fZoNN2kksN+lMA4MPXa69a+XXi+b3/YAkaPcEMOc
Bc0iyx1Ina7ujZNsZNnzYqPR59btkgiX1jME4kJptWDAVKAOhjyUzx0Xc8/uNdpR4Ni5DbCiQfMC
8UM+4RtJg2lgiCWozwO1xDaiLDvz0ktLck7FRLlX5PWjJrrU74WweWltfEmrUf6Do7+qL+KQR417
U8N3uoJdBWckyHrD8sKylb8pw9B7Ju5mB+9h7+jT61mtk2nL3kBKhBw1tJAgUmX18jdSCqXs2ajR
+FJXW59KOgkHAWR3f0lgSFaRncbjdXMdaLGOVoUhxUGYDvlZjRU6XMlcaO6ghKZfaaF+MlriVqUq
8TujoWeLBVF70D/Ye2oymRXTS/5Kjf368KFTb5ddBFtOaVL7H7ntzXdizsozshrdo04GdyQwtrsg
+4tBJ/igGyqHpaRpmDvETcXmaBmFnH+cpbR4tEYp/pCjDX2Qqu1duhQ6yC2g8EAE3USYKh4yrcbo
NigGlCqsccRlsJwwqiuHdKa0FaHfprr28X5g231K0B0r/vNXm//1tsYRmX8q0BxqHTF9m+q4d0sp
Tl9GI2RYGyVHXeq9W55RzS9uDNSm7S2rNm0h96UdB1Zj4r43IhWjFOLbbIYGmvzFgnFgnHkz1bJb
5vPP+w+7d5JRcUJSHmYJ8Xzb0zNERZvewcYyZE6Fu2CkIHKpKKgNXaTeXM4FtlmB2qrWGaOA8Zl2
mfaxFFjJH5Tra6Tc5DoK/VjYdYiCIf68eddmY0xxPg1RkDPPdnMEFj7VoyQfJBm7q1BlAuPW+Gi2
6C2bHbZzm1nRnDTaTzpzXxokCf8+2NOdC4k6Hecsxvz0EbfnVqPv0QyrRY5cSovh0iaijZgsSf88
yDU+zjMdgkC2Y+srX26egX1FNNUtBehSNx/A/LpSHC6tOzscRhfb0CHyFhPPcdwgGqP3h1Ks3pJV
lklHl/p6V25fw9qqI4juGX/l5NlOUiiU4qbeOJ40xstTOsWdfUmGRJevKTlOReqp9l+jQhaGb9mT
/KiEWf1v1A/hk1nlduGTC1Rvth9Y7c/JohB8B1h208Yc4WHkpSEBKpOi8Tw1vXaOwdL/VPNK/jCV
y5EQ3t5RIXOhoYhOwsrrfh0GOCqWJBB5DlR46YGhhogPDXBo398/LDv8OLT5SaBAKVEt3szD0PuR
YrpgUVDkaW67kOTif+PQ1L90i9pwEooQNUOoSdG/6mAp07M0a8UVzaJWeAvs1+5Fm6vMOqnFWpNA
75y+xZYJQqC2Vcm+WkZut4gKifkrKH/reyvSXr4oE1+8b9ppg/DBUhSfKjvEUNRlpmP31xFFMedU
DRV+bwY0VNtdMJ8Yz+OERMN17u15cWe9qh5B9zmROwol+1TOtWo+y3E61LRhh6i9qGAl/rH4j2T/
62P46UBr28g6dTUp0gm+TBN9OtjJnaNL/qvixQhs7iaSWeqSVcvcw9CVZy0AvW2+jF1XXu+vsnMn
MTckYBKtaI5t45RwkgoBAOYudVrJj209No9mmXRBvmTFC+zDL04VKl/vr7lTRFAWEUrAhTBO3E64
e1F3alFx9NFZqL2p0IuHhhmwD4MkOQgAO5cf0AFIx8zSkQzehi4u/TRvFkBDc1P9qB1b8E6z+RNm
H867MHLK4SBJ3FkP3g49g/UCZOi9htLfEug5tCNAJQUQgVCbIVCukIFzk0s0rCJJaycPuqWcfrm/
n3uLMpRYUyYKzpvZIC69eTMPInzoE0k5LaP63YqXzjXnGmnGejmyhNh5ffA32EuYowTWbZe+sZIO
ghLziaGtRvLtaI3e/G1D96pESw/e4E7cAsxJ55Z78ldu+HpHI12rI7lZ8R9Vg0KEjCkemEHt4CLd
2UIkO8HBoi6ygrm3CbAOCbs2Ga+2MkOUc6PSnfhkjk4MBNppl+pUt1Vk+vff285G/kIIUWvSrgUb
8frRMIw1OtQEpYdm1Bs0DxfpnNUp40GK3YNd3FmKuQpQiJULwYBl83x5N6cxomUAVhpRnS3K12dR
a3HhNflh4FJ3Xtma5lK8rOJiN/1vKKCmpC5aHljoLpcnESrQMc1FNoRrGKI13YQy8kc7WMk/SVEM
hasrYsqgaeX6f1mWNs9E3HrxtRbm8qnOVDSepyi2z/psK3/B5bFNL3Zq1YF4NcARksa++64IVf6p
2ZGJYUqVjp9s3LSO3Mn3noskS6WzT0vnptWqTwMdgknKgjpxWsTu59oPsRI5iMh7q/zqrdD1wHp1
+3np3ETGFFGDG/qSX+sRiRtHm496YXurgGqEFUaCSvqx3gu/B6pIiRJbE3kAErB/SuBleV3VH5kr
Hq2yCYdDwzKj2uVBYgAl0CYzPqtmI//B4V7D0co7IMXZ3ifA82GyQy4J6kKWvFGjX8T8rTrrgFMP
4sT6g1/nk2AFCBKI4f4/cavX2wZqZOq6Jc0CJYyS1qOaaE+hWdgfhWIWka+NhnVG+feqWVl8UKTf
fsJk+bRNf3UusVvZfMIOeaEpT3oWLKVeYuyUyK6mizmIpWE+KF72nhLUIgMsawXabnFhMeJzJVV3
HmgxJLdL3KXdcG6tyY68vIRA/0O1BHoFeqGFQT/NEHDvB8bd9ZkzQ3omk4S89nqXkzYbmUSzy31t
lI/6MkYv9E9l1+6M+FrEU/oCjU0+wyjrDlbe3WRErcD0UzTc8Lp71eoTcOKsvMjK4uERb383YHxG
rq3WR+f29utAFYjPD4MZlrzJg8qxzocOJf8ggYyNx/wcP8HMGy73N/M2w4MxAASJuAW//8Y7JNXK
kTlvCWEaSb0S9b7JKHx0CLrKFWFDbG3iPnw2abwcDY12WqorWQE9ENTrSC6356iVo3LotKwIKiQo
voRVOz3neWrKpwK1sB9xb4gPfVdaPgr7w2OmSVHmZWVe5a5p4yr2B6+Wth2sajA0t2T6CER1iqZG
Tm+z/tzEhfUQG7HqwzqOP799xwFLrCjRNQ/cyj6BMlb7wYyLAGR6jrawI3+Yoay7Tl53n1tnKM8W
KMiDofNO5wOBHZSf1kEAMoLb+NCJht5tERVBKar6PJsRGhOKMb0f6TT7g6X+nJvBuWRtjyhj3pUn
eh5Hs+C9A82b5qTRN1nrls13K40hegVWFrQ0yC9DY2teCq73INzvPimoBKCkIFFuJ86SbkeKHBpZ
MDlt/gGjU+G4sjo5qZsrdbyizMf5qeqj+GSbSVG5ZW2OXxYcDI/AybdZ4wpoXW3sAVzbN9EiVEfo
6tjcBXiqZItba9b4vc6gfSKdOUWnUsn+5GNmekZQVoBC39CA2gEt4YG8YKUQ455jc7k+jh1Dfy8b
Q7NxhywRmdeqojUOPp+9d/v7yuuf/5Yw0P7G16hL88CupOVFHxszwLy4Peh8765CtUuLgjkd6OfX
q0w0SKOiCXm1nWOUASTAEJ3TJBoc//43uvvqAJ0g8gT470bUN5ZHqg2HKy7U1eZsaD9RovqO0Zfq
lQ7SzfcX2wnBRAPiID3YtTRUXz/V0MtTZGVaGmSjqqafmZNkf6s4ZqjvMtMKLxghVA+yPEzX+8vu
PCPUPkZaxAV4wduWT6/POlNqA833bgABLRaqAy9MaYElatY9quUgDro/t71fxEsRhkTBFu3AG8F3
YJ2iTlp6zWY50l13x2ZUmydb6iVQsXYlPi6yKrRzUyZ5/L8ORar+XIxRr39++4MDll2FC2nv37xc
FJXUjKWTwAYQ/QyltfJrtRXA5KroKbaGI1GonbkZzw2QHj1q+O43XCFBQGQ0gvKMrQ2YZMVh7Ytk
1p9ae+kvrWViHRJnSC7NaufhldN6WOE+ZlKkfCOtEwevfe+0rfcu6KoVvLW9dRFpH3Sdxk5QxRkd
zXzQpeJsdM78F+pciS8GvXtwaiV6u/QgeGf4UuAXVqDVtvcRoeIWZgVTqygKC19fytxv7bNSAPdP
xJPonfdaapUH195OwCBJxZBm7Q3cDqQBCoFgEA6jMjlEvqXurRdnqY64YDtpIaugArhKKKyqea8/
4NhRC4dCCcFTQ0o8yBnteVHm0J8LPGvvn929pSDqradoxSZvW/olgJbKWhBxcpYR/lPTt7g+Zb0T
ouYscJC8v9peiICiBMGGBv+KaH/9YI0Ey7iLpTQo5AmntgR0Sw+A4OosyfcFXNXboy71Ge0xwEh0
B7Y5SpQulZ60ahqoXdE8MOa2/XLUugdKxOyUhkZ3kPvubSZNuLUdTcV+g4grEREZVIn1xNjFQTyG
y6lHVcevkBc63d/J3aVWZCYT+x3KSa5Ms5Qgkx5IBUlJvZTqKZs65e8eH6aDXbw98xDK1LW3json
UW5zGrsucpy0nrIAVXrySyrPk9pDh7z/QDtpFsvo2Mtwg+z0jIDgmxx8lWUQGPawmc0uazlzqp3I
htav2e+RD2suFpKmrqRMum/qbXtwc95eKOtvsHD8orJHdW+TUU5pj5TQTEZpGAMHhih+nYQ0P6W8
b2+snclwieeVi+sX2jpzesSFXv/7r+t91kdrEHVaTuxNe1zuIxOFQZt8RO3a1DXN9jGzu/YUMd/z
BpA/rqiX+UNvZcnBl7n7kvkwaaHh3c55fP1l9ko3ILNesPtF3J8WZNMvXalrbz61vxrjTEtXoAls
j9erACctkyZDyGqKpdCr+Fve2CqWH3WtdBDY9rZSQeKSeSiZ6w24e+XRS05fs1TYV9fRsvpzb0y1
a8mLA29qks+gKMez0XfGEUdrRyCFx6TOVqnKYPxsK7Ku0XtFoo0RNKK0PkyVnv4ohAH6d51EiAut
Scw58lhKnpm81c3V6a3kxEUw+ObUJZ+7JQZrgrjjm1s6/CzGLgCOSK1vcB6RJkQpaQZ5YWQ2M8it
NPy4IAvZ+VLbAhq+/0HvnShYBcDH0WGAYLg5UVNU5xZ20WkQIp6tuehj2Z8bu+/eLgHIU/GxAohd
SVbbM5VYDN6XpEqp+odWnFMkHb/YiAML9Drs6bHqC2p7yMl5hCKhFh5UEKqy88miPITeLJDNWyl9
Sxd53TtFGizL0mQf1aKf0CzToiXylVV58O9iqgVSTqWSoC02pqM6+xpINs1VFcTf3MTW6xhfhLSs
XCkBGehPRmd313xZuq/9pNZQMoZaoOc4h+a5LuYpucqy0EJ3mfVYOwiAt9cKymwr54JyiLO77W0a
qN4WVZmlQSurRVBk0+T3tpFf+0U7Oh+7AR/sOJ8JSjq0wDbBVg0dpemESIMYMNW7SugaSmWoVJ1m
9NlOSZNMz7YxIucEwe0/u49B5CnYJr39lKJhhCQdHD3mTJuIlPbJEBkGArLgDPuXaRGSZxWFdRD3
9r4FclS86JjCkzdumqlIEsdlbwNbKLJGPBhWK13RDLOPGgR7b481EMLk5aHHsdnRRdiiQm6O6Wqr
mH4sJ6bX9TA2nTyyDljZt5kcDQiQceh8AUO/UdwiaI8QU0aynKXunxUE4rFsp2U5CUX4i2bP/v33
tHtawEoyNaPPRRdns4VDNqG9uDox5Ysmf0cNaBan3iqF/pgrVqn4Lc3wxs1RF8xdp8wq630ylPY7
OeuhMN3/LXvbjCbv2uYkIbqpPOjZRpI9I+keQxLybb0Ngzh1rHOKQ93BY+8uRQ3PjJfv5EY1UQdF
AhkUWG8FVlD4Si53yvOIzpeHeQtz3/sPtvdSqStpnfJCb0EiMdYosiVllFS9UXoTkKbHKAV74CSh
/gMQ5hG8d/elgg+BaUS9gyT15o5QaxTVabnhfBOOau6icZg/ar2u11d0jpfMGyu6B6hTRZ/nMk6b
Ux220TWbau2oP7Ozz4grr81/9Mx08q/XiUnHrowael20TJbJK5QFRxngVulVlGNzcGXsrkVwpT5g
FAvD4fVaaj7wqvGiCYA3q1fTSduTY8GnyxRIKPdf6E7cYdRLv4lVGKFv9zcaWz2GRszxQSvwUhRd
fQ7l8IiPsncHkutgLEo3hqvw12v+rVmnzRO0XQgUgYlaq+4iSDn9wFdK+Qdgk/2iKWWFVccYquXj
UImayxDvwelftNZT54Rae/2ld2Z5OOnI91+rto9kf6zTMVNcTZmxRVV0VKu9lMq7dTE3yVYAj22d
9LnOnbd/2kBgKIapvdFF2WZueI4zYUa9OJBMDUvexlbcvIiya2bmxsGnvfOxsRShk2sHDOq21ihE
ogl1TPKgQl/8WZGG3vZa6EjfkkGazpoezsrB57138KC4QBoiJQbzvZ6W315T3C+odRRk37hUzM9D
p9uXRop6RBMH56Cc2Mm+cfEAdEr+CyZz+3D1XC0CWh9TIDtK3kulkz4sbWZWFzZff4YyZwXMNRvs
KOEZHrzDvUNPEUMeA8qI3H/d+N8eEy0poBsFayfoeJxmwJin3kj6gyfc28xVGYsrnXDJfft6lUoT
Stiv0zSnKRrTBdZkoNEupf8zFz096CvsHRVwpGDbqZluSVdoaqbI3Pc5Pm1mekrUuH6cpOhjrYrK
Ly17PNAG2lsOGMWaukMK4MS8frQR8aF6BE4XlFWh+x23zV/RAL1Z0kV2KTTjaIC1t5W0jMnB0Ixi
sL5JW4wks1pdL/JgQZfez9Qx9DmSpV9q0ttHRvgE0A6idQjH/wYDQ72ClgoorUAORfio1KI5pVFx
NFDefSDEHhiaAJK6UTkEXj0Muk2bq58jy5vozb5UtaO7C/q8X+5H+NvuKw8EFQcCNz33m1ZhJirQ
UXWeBXbbL2eJuMgMLLbfAZ0tLl3XZQ95E8pv7oKyKHIW5MvEyRuEbgmCr2mijEDSkCobkSK4y+qf
959s7xRCSqEvSabF2Gt98t8/4wLLdBXKbKCB4oWC3rqV08znaBaNLynlwT4erbY5g3pTdlwLqGCL
KjGe6rz4N22y7H3Pp+fV3Zyd7j/c3gkBzEauTpsHrfXNco46w6sooyyYBTyDAciBJ8WwT6OKL+D+
UrtPBigZqB4KsTcpJD68C4LGHEZdkpxzoqn5Ve2i3kvSRD618STO99fbC7+ce9jsoIxvaXeaujhW
adN4cTIlP5PK10G4qirfX2VvA8mdELfgmr6dcdU6Vr7OUCECZwvnZEDDPc10Kq/RoLZ/8K6YMFCh
Mm4hSdy8K5uWcT6ahMMoVZNzFSax5kvTMp0QfxbFwWJ7b8tCUpfBDl2ym2ZrFS1WG2nEQimWISkq
8eglFkLO8sK8zqq6IwTKXvwAdQMyFdIgALr19/z2lYE6gXlSco3NTlF+aYu+cxHQTc5J3clf0JdZ
TmoiHcFWdxYlSeSGoRLm7W2zLM5h0WZrn5wN6IIqRzXZzXuz92azjzxTKjAzHtru6/0js7sqMXJV
huLi3qo0SZYKx9Ra0qArsTpMqKAvOSOic97G1iMyPeV5WSrl7ed0FexkNmkoa69+U+HUwllEnbYs
OnfZy1Au8cdUSTK/UCf9ACy280lQ99MMg19EbbF9laoV644I8SWcrFixz6GZN++iDOTkQ2VS2hyU
FjsHlXiyYj9gRa4qGq8PzoSbR67FIfV4llv/NHETXsTQdBcjGaXOZdY6Hlw6e6+PIQQl2iqvfQM7
ZhOXUggsHqHFSV6S4CWi6nF01WJVnEvg8Z4uY4V9/8ys3/amIb+WA+tY91dCtHl9amMPwsSmPWhK
pX5vKdMLZax5Tix8Oa24SS5zVE6XCbOuz/cX3nuZrEl5gPTdbV9KKdshA3hCIw5hr9TDrwfp32KE
xSRMM/yDd7mC1mn7E7dv2lOzSsqAOnwSaGYV9x4a+XXn1Vod0wyroFS9t0su+oN7aeee4ALkXkex
HbTCNuvDc7ZYM17ocOusxXTK/NnGg+vgBe6tgo4YBRYZHzF88wJTs4EW1dPzbgqj9rN5bTfWojyI
2jvQM743Rn4WxB8Kq+3DpFE+1khnA+RTSCI8Qd331Wlq6X3LZ5h6GaoVpduVTVm7CkwgP4p0I/aX
BKCJbGn9QYdh/+es4NSVNL1aob3+OCEnVAUIRtILDaxHJKrCK/HPeFKW0vwbl/D6a4lOOd5RUnHN
mbv5Q9b0z9GEauT9Y7z/S+isrmpuO5Sx2JlyvlyFgjrPjNabJz15MlIp4UibuRN0YdS/tEqrn+fK
mN+h3Cw/xy2e8rjo9G/nuQLSkB2OA/NnNI82u4I1sLmUFb3eNot/5GjOULWlnYvoqnoZU6n5g6NH
1kXkJ+zf4oSjvAOCYpiklEq6fDSsJnsXA1U4+HZ3AoVG5q/g6rCK5W0b2IhvmHOEbnoA+Gw8dZr9
Y+7i/kyqXB/cLzuxEMY/QYLPaOVtr5/a76mCCO3JKmXI+G1V/6vHVTo9FHaXv8iwF2q3i4sSzEuD
6cVgT6Z0uX+S9lan8Yu8K1pNANY3iUq02HWX064IJHqvDICB26RNV52VdoqvWaOblxbfgZNKIDt4
j3s7TBuSmT6BmLt1/WW/PfcQRco85wWtbjmbT6kl2X5shdmFTlV1EEd25s+AB4BHQMUnJG5PKEou
ROFujIJs6fpAlvsWG5Gi8Ioumj5baPi7JXZpFyvGK9JlyPp2liAF+HoJcOMQmLejfmwjRsy7ecWz
yE4wVJbz0i/wbPou8XmzBxu7c6MTMfmZUA9o827RIHieV2gwtuFDmTqoMUmGeLKtePZauZ39jLnt
KR7l6PP9c7TDGFwZkGg6gx6grNw2Kzsy7yrKuRFkXEOm0xJZ/8fZeSzZiXTt+oqIwJspsG1ZSSU7
IWQ+4b1LuPr/QecMVGyiCHUPNOmQcgOZK5d5DVNhczbz/DDXJQ4vA2gx1Ku1tFTgDY/m+8ToIij4
hhkMnrAq5bOihNgW2Pb4Wx6jrPbVFCsGr6lz6T6tgjCDZ60iUNvgfmWdhlmE72JFdDpuQl11F5Tp
LLvIcoTJsWva8ovelMp0opZKM5chfPedcVEdHRl2NZ+wqI11PjqKqf6UObF9Lgxziv1cCcvnAnpg
7/dIQ2Y/aY9T3KHlMB/mrtfDs6jLUPmsqt30gv9su4eU2DiOKMZCTWG8y8tcT11TJBMhOMbR1ciC
+pTj1HAcenTwMqlK/pdUDGSmoIgg48Ty+e0PuLFroCPQwEGxjsxzPTaMAqVuipEhl1pF5RVfSdib
Iurf0fVAH2MIGwRR0z3s/MbBJH+HR4+tCGjndW5dZ1jm9A7syLwPq4MzZ7KfIpf9uVa1DJWerDqJ
sBi81gJ/Noiy//r2M29kMXQLFtNCYEwLeOJ1CCqtIUmhhZKgIUR+aWMrPsrZ3OwogWytQqcFEB95
DE4NqwBf5XhkOVO6jNiGMnTx8R38MivETntxexnGEUs7AsbpOiVrZ66HCPSiMc5F7uZTmH8vonLP
2WKjQEHbiIBNQPuTYb5+Z+GiU8POx+4xcoyHysaPKG411W0RTPDLcd6bZ28+Fsks+jGQdtgkr9fT
RpyinIIkuuik6prYXfZBZMPerGV7FYc5qMNdzB+vV0HY3+hDrnr6faj8++EkG16YZrH672kFfsfA
OrnvyMLX6A0rgcYOEgnxolHvQndQSuqt0mqhLY8SIPd/39+sRLcIWpUMOOX1U0WloiZ5DWYuK7A/
ayoQ2VGzKzS4FbNg2cACJi0DlbJaxez6vqpBIF31UJMeOU6WnyDudj/baYuypbB8IkrhKYr4d5Ht
P9ZU8G5UlDhuWkiz5MAVS4GNKjMDzKmUsaWbpf4drMEvb7/JjWSFCfmCCoaTwShztQvHyNZEk+fx
NTSr4WtpFDVPFrcvAqD0zkfbOmCL0j5UYIZKN87miTNodtzh6Yz/J3OIxrl2apZ5ZjF/6qLu89vP
tbkY34x+8LLt17kChHtb0lIds+8+7B4cI47cvJftY4U790HwLnZmZRvnbHksxAVo4dPkXu2VeNbV
bNRKJGryZDqSSEyXGS6p//ZTbXwtViGfJXeDbrdOLeMuG8WkCMy41Xh+Ei1uOCbTwPu+HfdQnBub
3wRjQ2bJCbtNtkwZ7yAMUKIrgxZHvyZymiW+OffNubQlx8Bb0ExODZv0k1PP5k7I33pOoKOQNpgp
UZeu7q9CK/GNwWfoKsasSf1gzJUPQTImlS9H6nR8+6Vu1ZzgCUCmMOWkqbk+A1IWBoVZm8U1Q8Pw
oExa4KeyyNzE6qTjYKnBOVacFwpFPJCNwoGUrES+3ac7R3Fjyy5ubPg/cP0wKlz+/191A1rzddAk
Q37N1DK8FCjheAKs+tHIHZK0IdnLUTa+8EIiXALcgjFaP7Yql5Jex1ZxHTUhN0iLxNEXWUhq61tK
MJG5xOZTm0axP0FI/PX2O984LoD8gI6AVWG8tr4uanvkMg/0/NrmQPz4wIHxHMpWt6ehtJH8AU4j
7wP4j3HJmsOu5nNnSLA0r9k4hCgTD1BjuY8PRQvIr0bS22ubNj//h4ej4wjmB6HTm8I3TCr00Bql
uOqB3N7lepNfmjGpd8rrrUejJoEFSxsOvM/yef/aLuBQ9SqVpuLKZMj42Q6zeg4UK/3qVKUGmyZE
ygnt4XQPs7715ZaRMo0RA/DxWhcXmArwxSAq6Iqn/SFtrBjRTXXcgYttBAAmPdAMmAgh4bDujwU0
vqEeZeVV1qpSdoHxaF+bpC0HbCnDXVOzjZNAQ5qTR29awXhlFbzrjgxtkAJOQmA6/dm2xvaBacvw
pXWUqPAtDeikh89ur4C/nERpnN7eMFsAYH4ARChGlxQM6xpFD5SUXWMzxZkF5JS511PZBSfWfG8j
J8GIrzaq+TwQNiLXSsP8l4Zr/ac5asWPulPthN5yFyquBNc62Lm1N74ENzZHSAHktQG5wj8eDUGT
nxaipSqH9nS0tEw/U/nIO69hIwCSgjAB/xOVbghhEhB+kx5YRi5XV74xl8M95og91miL9TqU650g
tPnaibQEIaAft47kkpGFsItBfvRO0D22iWk8k/vX9hG31ck+xkKWZvwDRSr7LZLP5lXLzOYDaquo
uFu9lMiXOU+1Mxh85Czf3hJbr51qZ2kHQkvDYPv16ZaqaCwVwY4oEyP/KcUT3HYJiY9gNPR/h3nz
xpcLYLERvGn+SqqdCfIN9Am0+LcR6M693fTDUaP58PHfH4rZFjQUWpCLddXrhxIwhoJYNbJrOqWl
P8lxTHWFwFyuTtZOPfKnxF1NYpiUL2BTivDbFBqXTWOK4jq/dlmQfBuLZn7XjdkcuGPqpBdldPST
SQfGdPUkR3vHLo3D2NG++efj4xBYGLHZFMi3WJVEKSQnKbX8WmvKqHswC/vUB+u2gNomtdmTCb3d
Ng7NejKIpdxbyH6v33CZ9oMtR6DLrSVslumUfZpM8ztCr9o/X3KsxISSfBQi7E1zfOBWLwLE568q
DlquIQfzpS6zPfzN7SXHKugwoWqJQ+5NYKRNPmqDHTOYQH/3I/tEPpPEpT818HaWK0dmfxhkNOZ3
vtptJAIOhqsTgQ9c303PKOXOTupEIEo4m9kHlIBVGM1l+2hOeh2eBi1W1OPbR+P2WmVFill68vAC
buDKVtlQoBl6fB3jEKftsct9qbKUnQi79TrZFbAsFhzETdqllQS7lnH9ta2z8NyUpXKY8t5+jPFW
O1IKdB8WOc9/P4qM7RHK/VP48ccqU4liChVlppqNk0J104CjNzt95NEonD40KNv+HpmWXpS+yY6I
EIZuBWe82PmkWy+YKAcQaZnmkBS+PhmVrY+8E4Y5dNLzUxA5wR3Jy14b5Lbvx9AQXiSdKhOE8jps
g++YFKwfkmslSVN/mmLdOUtc3i+hipbfUe0GWYb/HmXvAeDGvccktXn+950EwpBOq8pOIu68flBk
+8IuVyO4A8EQXjRNUvwRsdyd3t/WCeFogtmkf2WQH71epecl9x0GNVfVDmdvykX/nDYqeuhh+CPJ
ALu8/VBbcY1gbtLDAjh8g5ArUHHBmQf6gKwQ3KRG03CliexLh+zYzkbZOiO4OCoLQm4px1YbZchV
je1nAe2OssrvHQOIOVqkMEwsM1pUlrvwPBdT/+ntJ9wgadMVgby7cJS59tc1bz9J1SiXFNyhUYvA
swHaeEIE8n0I5PW3kbdN58GZV05GmE6OS62oB4d6nu0nPLckxjtFaP98+zdtnZnl4y4MXLLidUWa
o4BoN9MQXdsx1n6koV0868N/MHRdrmm6UEAsgVCva0HJlmBqNIwGbKMLrtaIDIujDtOD2ch7kvl/
BmKvswI+LBJ4BEDGVTd4TmphJKccAnuSxhlmrqg53Nf5mE/urNUtGI00xCYttJD1OiZcoS+4Cebh
jyYsI9gjavt5MKv+Se66vPE7sx60k22x5WnRdbPpzlGpKy4SjhozGAEq9mh3jnHAMadqT1IvV4eq
tfWMdkIdf+k0Z5w8rR2YAyhiBr3lKHFpeTN4Xc0VitQOO9F/43Mukl30S1GiuhVKRXSaXE8CQSFK
50XpM/MhQ5h9pyzdOKkswh7G54NYuI6AoZapXdpp8RVyUefjF85MQJ3rO2MY5Z07cyMGAc4FE7J8
ytuqSY3SaqoXzIs+ygqa8vP4NHZq9GDNs/q9kMWwExk211tmnezTDSGvwSqQzLe4o6UMkcQ4Nr+g
w5mdB7qXTyj42jv35tbnQpeDupBa6pYlIVXOgDpGhE5dI/fM5xRxgKHe7ayy9b14HrSI6bTdNrnr
cFbaEublVUxZcqf0ZuWXkqp4UMOqnaJ+iZyrw7dIhpMALNLh3FCv74wSPUZcSAA4RI0x/UzRmvR6
5vdn0We9V0l2cm/hFPXcJbumVRsPiWoi9dQylaedr75eWekUhosa4mQObSDjiK5n+hjnSfM1S6Tu
29tBc2OXAFKijwDji1e6VhkyG21CWnmhE8hTfMTGoey8XmdmXKSt1LhNoas7Bdy6gUkLjxqWNBlh
E+Bu5rqTFwsM2hgj21fLfQrd95/vHz+82xuPrTKbmzWWa/OvdpMzDXrFyNm+pu6Xby+hex+4O5Fj
XY7fLLG6eSezyuvZYYn28O7Lw8tz4j/P3lfZ3XuUdW14s9DyrH89S6032WRMLHTnuIr/Evk8TO7v
5b07b8xYmMB/rQLd6P8/znx8enK802Pj7tHQ9pZY7euaad4QZHz43P0WeS+d+6i6e4+xEYawfaZm
Z6oHfXN9PaeaNhcirvLrHEmlZw6FdlocjQ5vn5qtEwpZhebXMte48b8yJQPG6xzn16bVmZ+EUXzF
Btr0gDzuCcFsLUWGDkmA7JVJzCoMoarWO9jY5ldU3ubv+FWGgce41/wSwwD99fZjbSSTyA0B6TKY
xZNOrtYauPr1xMCOt1TH7EER49R4Qd6qH+JAjQtXqEqJFm+Z7dz028vSosWIUGGCuHzTv7Zev3Df
qwmUdmOLond7Lq3KHaLMOERClwyvQRPvOsmjs2fmuPVumfGBKYalQA20et6JGPz/SGqj6E0/xr3y
pdDw1c2FrL5/+9VuLbW09JnaLFzXdZ4upYYq0twi0egKAz0j7Atcq9KzQz5qgGneXmzr6iKbAeMN
sutW02TEgHvKTdxe5NEwP7eZUFBP1lrrYmaNcUnmSjsrcNMekiLR9yjnWw/KAAPyHy9Vt1Tt9cfU
wWVPekfOatiQqspanw9yHdfHOLbDnZtk6+76e6nVvsn6MQsroYBJsPPkWCR2exzJTX7PWoyjVR0F
/z7IB1+PZ+Wf1vJC3Xn9bJrU1lVc4HHRK+PvWB+C+6yN96CAZDH8M6vMY0mj2C40Hun0ruIkMjsx
QywgeUEVGfpLTvE8ly5aDBKs716Vj9kct5YbBGraeUg1Gb0X4Q9BMwbaEsY+RZF7ltJL08msbbPy
ptCQ3+GhpH222jy0XHhbSYNbRS4MX9az1nye5rT5nUKAS1zbbpyXMDWK4uyYiJmcNLtWwkMbFWXr
Ssi/XzNFkTrfydNA9qJCjL9NubDx9ylt+YtiFo7qh2Bw3w3DGLxPB3NuD2OuFpVvqgJ7ACcJh3tJ
OG13rJ1E+2IXkhh8Pe3D2isybc79jBvR8VujHnoXi2ZJwsZ2nh+FqlXmpRp7mBSjBKHDcyBR/zRa
2hbvA/q4xIzATJWTWjUt5NppZgowIGjoTXGZZl4XSJZwJ6MD8DEDisVxc8qL9hE6Gz7WdWZnFblr
KX7kyFmin07nEtxTEYpPIhTpR6KUNT+1jsXU04VJkhm/kDIVCI20SvS1Tep4vOSV7pzyAUbSRVLH
NjxQKyqJp6WynR0COUvNg5yHOh4leqhqxLVYk7xSS+LHGTRK5uMk1v6P6CHMOzUTsXoIJakBdTcm
xfAxmSih/dnW8+J5Luv2Q5XU5gPijWHuzuYommdSkqhys8acv9hG6vwczXk6OgKHNLePkZE6S4rZ
WKdCrnP0M8dheOzTQk0fxnYcRhd2c2j7dC1GisfcSEN/zgeYyakz6vNZxnkxdEOZW++ACYSV+crU
641XjSa+mRWdz/acyoOSu2FW1brfdE58V0xj22MrnzpfULgbba8ThfGxdoy2cC2gYPaDKo3j1aiU
MUO3Gka5J3PRiPMQlVONqIid6zHmOW2uuJ0DLw8aWTV2fgb6rr4oaWTi7MZlUbv2EHa/ah0RSTfI
JLPGDBE8g9fWUy7fVd1sfOqlIAJeaCSFl/UFkp1mCgLCncBQhs8DrYrWzW2zlj4VolFNL4S8f5Wq
dv6gJVgoPBeYOM8uFUEysCnJLy8irpuPw9QanatXnfa5qtVZOSLja5a/MTxVc0/FqmUvv9kIr8AR
kYKhN8ifa5iySEQ7Z2ONbHbtlO9EJCYMKoORqrVJj2/fIttLIR0Csp2YtwaJJENRhI4MDzIYoavm
RTjDzqiMoyoFey5dS+BcRzzSDSanCPjcUjTiaAbraReMu+ux/rWYlf1UegaF//5AizQwIXyRTFo3
VcMYaTu4DBSP2sC+amaROJ5tJ8b3RT13/vdLGEVMgBHcwjSU15eF3lXa5BTUjylCBfdOrI2ngfm4
OJmaIK+qnVhc9KFQDqWsiP+yTTD+pivIsB0MzqrhWdRgD+mQJVejxTkz7/RGdlXWvRRS1/27GDAY
ImARyBKD3LtBExVmLHfRTBtZVZA8SFXOkN2JU4sXy8473cgUl5oRuBl0HoYsq8eqUhHCpobkZvS5
9gzJIXhxasf+mdP3/FC3yq9GVNPOmjfHYCG3Ia9Hekiqf+NC0ab2aNWws7Aqm2KvXXDMVSwlh0ky
fry9P1f10bJRSL6BStFGgdu/LowFI1PZGK38arZq9tUWTv4u1DoTPKeTdF8qtI9PfdqW3DuT+AQX
IqkOb/+AP7jmV+dwAcZyVbJhcUW+qWtUUzJLBH+BSyRZMvpLO/5uapz2x6wX9v/MSOe+knM7Vd28
aYqH1Gwi+2HSK03yu0iys2MgsvirHBQygICRtsnbv+8mMVp+HmZ+8FyYvN8cYAxhJx0z3PwaBU3h
FarGPdLOo+ZnlfN9CC3tYNsi84Kg2KPn3aSarEylAHdhASgjAvs68yuVOBrDus8pQwJxkLQiP2RV
NZyM1Jrv1diY9rp3G7uOiQwS20CWqRrWewFh6zqoIxYs8My+lpMsiFrVewhP2U4j408cX390ONoU
Joy5aTivGhl4Kk3gvy3m3OocDK46hvABhDoaoa9rXcO9GNR26ZKxLJzduqgRTJ6S5puaJuU7GYuw
F9WI9cmfJ/QWzkOPFLtbxEYbnTWntj7mbWuO2IxU6TfAKNnXTA1Axk2CxzsMaqnMh7HW5p+FkJCS
rYYA6AxyvkqGMWPTqJ8IKX3nJu0shndNRB/4YLVQlpnhot/gkvaYtGzBgH6tw9AQLuWAFXv41yaO
SzAYOjcs8RZ65FZIPzSIjAWuMtnj57c35s39xfaAlcpEBH1F2Lfq6+1RFJEpogLThJhnPZhz0H00
Yim9/IdV6LEyLIffdRNnZSvBW03O8qucdSrXSCw9NHm9p5m67s/9CUNMP7keKEJuZ49xkmRmBmL5
OltBfMqyYDyQ78i+iJOe768EXpSp+lMUdzEehsb8LWos7WkEFeG//bw30Z63uog1kflBUYVj9/qt
mmMg0ycFVRKn+nTA6oq7VGpBPsia8FNbYk9y9+wch60Yw3IcBR132xviJifNmRdYEz2QsPhfaOTD
JZFC23KpL61joJf6N9iHyUOA5PsenXPr0KMWtfAGQLeQAb9+YLZWxSGriqvZT+NdI2cDaMYA473B
2ROX3lwKCW0a9qx2o52USBXl3gKMQ+rcpn0uhfCgkKIQ6Wzv5JEbn9GWGd+j+UtTjmnS66eiigi1
CTWo69Q65WnS0+papZZ5UBhkeVUdlXeyFRQ7i248Hw0ltIdA5TKfXOd6jVabZOZzfkXIvfum4Xd6
ipu+691Yna093KaycT3QL0OIimHLhqUqjTMqiIFN01A2us1gKBezaXK3bDOkL+NJdiGDJIcm7e3f
I4Nov4pBdKam3J4TKFonqZiNC12wbtFCnd2glve0sjZyC8AEdIOQAZNBsq4usEWXShGC+yQ2LMB5
yIfmBEskEI8Yh5QvWE21X2bQ6UeRokCGlks2nd8+zZvvaBnCc2SXeeYqRtY2YKqGUvs6q6l5J/fG
M/Yn6L6OOTw8/HN20rat5Zga0gxmKH4rnFmZdTEzz8yvla1IH+2yRdbCyNG1rYbsMFtTJ3YWXPfp
l7i50KSxMgUBdzsSb4eqcLK8AxEdmNUjKLXwkHdVhKqXkSZfcb4aj1ndVZanFc70EnTJcIFJV+7k
SFsbn4EOAhDkkbfus6qQsibXgXDlZhvf5XDrUIUeareT8ngnPm++YnzZyFTJxYAmvj7YeSbPtZ2O
+dXOzO5ghbFzQo0nOztVaN11c2N9fXsHbT0avX0d2CV4J57x9XpqJKpxNHvY1mHUfmMlY/bQ9dY/
GsPQ6Dufc+vh2D4cOuaZqPmuDkyPlXmIQVqKkhfe7amSzielVutTieyN11si+g8PR52B3yotTXbt
8vB/NcEzpUitYMaHo+KknOageD84QhxiDHc//ftr/Hul5cn/WgnMkhLOpEPXDgiDD+gwpe9F3w13
4r2G6dYXo57AeGuh2xrrM6+2eAw5ChX31FalW4ISfcjaDs8yuJUf/8NTLYhkuqGwJ9fJwgSrGqtn
sHeJXHTX2OKw+6VNfBsx+ZN2OgnLTlulzAshQGNq8EdNb/UKU1plMl2i5NpHYe+NtjbdRZU976Qi
W29vkW0lNTc26uqxNWO9A2yNCvqsfUzmKD2IzpiP1dzuFblbD0SBQ7lBZbVMnl/viSFzqKhrxsBt
mKF5RTv5CjRsDx+5kVuxEUheuQbAUqyHINi7m4mo8bKDDozqrtxGrm5P7cUYzOgQ2bRn43poTySE
e6Fq61WSoUMQAmV6q1aQmxmYFS41RN+SGDaQPJ2pw1MvE2l5fHsjbr5KbjgwSMABbogxrSmwMIvM
7Ep6DZd+6lBsHaw96OzmbUM2BZ+Qmpj54Oo6Rb09Eq21lByB0x+SNplplMrRh0mbkyPJZZa4qG91
By2d6VWMfYsdtlXuMJ/WQ/A/d97CeYIcw8V3k7EGPWqxFD8ZTvWdGh4SNTAFvfREPw4JQhdAluwc
zrmEjINbFk7Tn8oyRy87TfEDptrOcxegSn8h597rKW5tNmIOv4yW1C0VoBnCpAhUhgAFYPy70awZ
YpiW9JzH5Y8xEPJ3BynAbwMjh52bY2sDEBooHqjTbsnjamCbkuZU2VXIg/lgdWP8GSGcPeGzraya
Wx5oGGxIbGJW3x+rE7VIqzy/WrEV/sx7EX5xpG5yFYGEAgA14ToirU9v7+2tY8QjLYpPC9x4HWQ7
HYMmu0MszMgN+SFXprxyA8fqdBfAn/rj7cW2PuCiL4jvjE3Hb42/N5vWnuWcxfgxELa1eKxOqJEE
5MdNpJ9QnIoeRS2PPv25dqfUXgL4KsAvSHjqSyQU6Pis0BBRlYVIvhIPGSjp72tF+pWKzPmN0VtE
DdwPzc4oc2PPvFpv9TWbKFAHZxmBd5kyZG6hdtMPZ1YT/+1XurkMTHtYSqQ0Nzk44R/ybKSlqEOU
0oNUw4ZniLuTyWyFJuQ9Fp4uwCL9Romfrykzt8Qkb4jUYTgjY0UraZIS0zfjzFR8yTRjxTWK3lTd
qOmawsXDKc78HDe7fx5HI4eGODDwccpPDsrqppattCH4kTPWZf5NM1I8qu3e9MA0l/9+W2Ocg8EG
MRnPmfVkRg70Rks6ZEz7Pi8/daVN16oo4Z5mk/kfMoPlI4KiWuZAN/DwgeG+1mc04mxUTD5UVmo8
RUkV+JYYrJ2ybasdtDQFCTU0JTj5q9QAk5lCMls0+4xW72E2TWr/O0+r8kcj19W9SJTgqGRtjUQE
Dn0HCLrDRdWKXnFxStR29u9G/GFH4QUNrhGNE8d5naZMbVPZkkKSrJpR+LlvJsUzxrK5Zlk4Hd4+
Km8vBQzv9VIlJtrD7ADCi6Yg9sq+r30k0fJHSaNwfnupjVAOKwWdTPowzoK/eb1Uq2E13S4JeZQq
YJYs2C8iSuKLI7r0VKO7f56iPezEbSQAuQQYlf1KAccN/npNocZ1lxQNrXQR4O8XhMYLdaO8pzh9
G0dZhs1IA2jJy9clmxaFljE79BKHwZ4OcRhrD+0oFX4gFeZ93LZ7MhVb66kIZ0I4Z9PSkX39WGpa
l9qs0PaJo0px20oJHtQxSh9VbTDBL2HL9Pan23qN8IkBaixQRjLM1+sVpnC6toYF3QaD9aGXlPSx
k5V6Z5XbvYgFGbYmTHw1Mpp1GRXr1PImkhvXkdT/J4rMwTHtI/GgyemODOHtnctKFKCLNgDVzboO
SHXGhVMEfA7CUvVzdvDk8qxONk52IBgKoIp7MQymT7GNHenOMdh6l6y5EIuoeHA9ef0uwXHAZdcA
1ZWYdl1aIZT7WFR7OOWtHfLXKurqi+lBFOWTWrAjjU5+DtUpPVbRNB1Npf8qAavfyZi2lsO9c7HG
ICO8wdcmPYk5GgwIaU9V5xWjZCUu9ijhXWz27anl7+yo4219QcbOZLwKcLMbgIDZakowwnm9Nkot
XDOygNig0IGQpAg+SDADaEoOydehap29OPbHUPJ11kTPCVwU+2cp+m/qO9giPQVVfh2TqQMbYpFB
uR1e84o3MB95qepUIYrKIFG0oL+mopfu4YRgk4bV6GfyOfM7Ar5p49oiT3Jk0IJhZ3/f8lagfDOr
5sSSUi4GF683ma2mxsiwAfooWJD3YVqmx7EZghcUsoZ7HMnnMxAvLNIzDGvq3JZdFME1Lxxa+yEr
rWjnYP/Z0+s3BqCHX0RRTDRe/RxDBg0VdwNcbuQiCrc386DxklTTr2M+2o3bR0YR+1hr5tNRGsuq
9G2BvqwbK1pme8Ca9Ny1g8a0PaDi+JqHShfFz0nStJbXDQlud1Y+g72KI5sOv+gaVd55hOVUrp+A
O5kchJAAbHQ5AH91k6LajsrYMfOrQ+130GkiHXv0q2Ac282DGqAd5WTIEE7VWKDw2+wpJW+cLwP7
VtwfFoDsTUWCxbMzJZFaXO2hkZ5GeeiOipEZp6acHI+e0J6Y6EZyy2HW0PakMKGTvo6QHC6pCEPs
g+rEkS8TLpBebWifdeGUtWdM84wJV1UC8EAKYHisayP/BMtO/OtbB6HLKVskoNBXublXy8LM/lgm
XfAp/lI3ev6MuIK5jF2Nc1M1+ZM2N6DA5Dlb8FjG5e1b7yZhYT61ENAhfC8OBOvhCg9mYkQjzIsj
wTQqwY09MTsaHhg9iGOuYqBL83SP2v8nerzaacixLwBaLigLousaoS5sZ7YTOXEujo6o5b2mmlCg
2jHV0zvdEM4nxMxtJMSyPnbNxq6fh76STTfP+yTyU0TjnujlydI5cCYmh3OQhh8KNu+jbKK6O+vt
fEf2oO7VHzf7kx+N5AVS3nR2kXRbwvVfx4NGtRBZKdmXoY4+J9gXnnQrTI8tQhJe1+r1Tta6sRx5
sQmdGfD7LWMMy8k2WOx4L2iBiveB1bYeE2Lc5adQ+mHXzcu/bgSozoATaKotsrDrjWBboTzouAtf
Sq3QGGilQX+vDeoXKQv05xxJ1DNI0G7nSr3JhvB7wdUYR2E6tzo9y9evVORVPVAbORewXNPF1mvb
0ye0K8cR6cy3n+8mJWEp2nRwOBkmMt9ZBbehL0UYtIItZ6IS6dtoF4ZnHQzIr7fXuf1sUBUgoS1U
I17oWm9wMDhN9KqsSz1mtp/omXSxetBTwRzHx66qlZ1tchO0UT/jsyHXxUyZdupqV3bqaNe52toX
ow+bd05aducaQMU5NKryqghncCWrLB9tgZL+pOV77fPb+IEIDMUOSof0tW/ALbWeOfLcKdYl1+Tg
CeGQ7Ctjy55VjcL4hmwml7Jj1aH/9lu+3Tgsi9gblwUJ0k2y3jcdngRwLC6RJc2nFHyxh3itc0Sp
PtnZOBsfFPovSRjNI0Yf640T5iGaltogcezljwC01csYy9YRs/fCHyqRfXr7yTaWW6xlEIMCLs7J
X6URaGHm5aK6f0nMZsxdyITt19FO40dR5tg8jNM/46FAR8DL5CMy1l8muq/P4NRCz6QT4FzssbA/
SHUluwmKol+AnTPdUZrfbz/fxoZZ5EyX0p+wxr55vVyPmyS1quJcgqWiG2FyP05przxpklW7jaP0
l1nW+uPbi95k0sszIoPBpGfRAlinitBQgKfMjXPpct0JTyE+epXr5AvsYwZllF6QCJW+GVmhfC/z
ptvzwb6NPSwPPGPRDFzC0OqbovTbj6ZJKG946ONka+k54CF3ulZbq/CvI/7LPc5hXHbWX/eTnWha
H3S2c6mbWv9co1B7LePwn/uOBpuFgY8BqAXliHU7NQ9bEToS1GwrLmjDS6166Kt0L5veON+vVlm9
MbvR9ZA+P5J9k9MeaqcCORloskvXYe9a33htwLDZk9wJfJ11wA5Ltr0eotdsdXPtK/2kXrTeDnYC
1uYqfBrArir97zX3S0SVM0pk9Mxn8/miiBSsfDj/sysmH4dplcUcB2IFF8LrLaCEipLXDVKiWlJ8
mrsgO+WNEnu1ZY47WSsVKP/W6xyOPH3BZKCsSFxcQwbUvB5VEWPI3Y629WSVdfhlQB3lSZnlKHF7
LUXAKi5iXbhjmSPhBy5EzT4Vg4FgQzD0JkjIKAI2rY/xGbkY/Dx0mpJPkZQlv1M1hAPCkQZNvTDJ
0ofYRJvOj5Je/imXkdm7UDXU91ZnARItaOvhW5oM+kNk59nk5jr9ZzclpcUiXMI9xgLUHHtOFw/q
MVO6Wn0hKc9l10DhaTggbm+RaGa5nPhljQelh60ws67JKs1nc04LmZpHsrKDNOrcbE6v2L90O5Ur
2Ash903aCP3ZnnpqozacndmNxnqeHklyjTujbdAjHYQtfy+Fk/yOIs16B4E8DPxRws3ANfHV+R+8
0OJ9liFoeCqI/k8ocAWlP5oW+Eu5l1LNG/AU+pxIRfmtHfrc8UbDyG0/G6pgxF/Vil5SG2aN30G/
O2iBPfbnoBfmQz1IoruWfdxkvtQG2pekg4NBq15bMDtRKh3GXhOha6LyKR1TJa7vczG2sTemUvot
Rg4tPheIygnXapXGOeK6HhWe7Ug1+NEYKRH4LwIxu1416ifc85TaD0SnVp6e5bV+mVskw1ALSz6X
uA7U+HtGUFykeO5r12g723TNNBokH0aZ1XtJyX+uLRnVE5LYUurXAVR03yRtk/lIpkQHouMCfpwa
MFDMiibtzsot0TxIaj6179pQk/9XlLOieWmNpoc71PVcP6tBmp4Ss8S7JaRnJblgXZqfFd958MY5
DRKvbgs4I7otynezJUbLNRKnbs6Sqta/0bnIokvDknwKFTKNa8R24jybSaXKT8Ng0pqhMGnvibUI
dICEq0BjWZn1HeudKIUkNeTJ+wBeabmjhLIVUiiUmRwDa2GGt7q4zbhWZMhl8XXqwvFO0drgYJhF
s1MgbkVim2uFmodE6wanPxGFBR44aOj0Y+zD7pmZQ/eJ3wTjniHT1lLUvzQeFkG8/+PsvHbrRtJ2
fUUEmMMpyRUlWbYcWyeEPXYzs5jT1f8PvYENi4tYhBs9GDSmp12rWOkLb6Dd+/b2wgASldY4Qzl/
lvCaIvMAJBGnJ7KgZkcRYGMoQiyo8lRqNur0stqIwUgq6RIkreYlVZ0fy8oMH7W2d/aQMxsRHbwD
nBV4W/CFXV+UrWHiuQekGf8QvTuYk5weDGFk36U8zB4HPCPrnYh1Y2PwlBFxIM6/dFhWIVYG8VUV
fRFcZqsZ/Rw3D7/imO3V3zaHWXoci9vBrdBZC1Y4w1qXeINIys+qzvGcGqd7GyEV1xxU/X9GX6dn
c8o1PzdD8dBX0w/wfZkfzmZxHkq189pa9Of7sd5GgEkVFjU/Ymda6uswiA4Jdj9zaF8as8TmIXQi
cOqVfGgtW7zqk2mciMf2kCIb+4lBQTgvFsO3PM+AC2nOgBVfOmqmfoDOyrGfQ5rcnWTtHPvb7URJ
dinr8yQvQu+rN36abSQYjVK9KGGYdW4UjkH8pZYhAg9F1MTfxRDs6Wfczo7tRI+ZyjfNQypVbw9m
WMAsHZteucTjYPs1GqOHQAW9nRRV799fvdtNtUCXFmY1s7sVkQpsgJ46vgMXshXjnz4M2i+Eynuj
AAJfRy9MhQSEv5ZPeYO5KBHYnuyKPkyi93Z1wMPbPKpyGJheGyGj4U5jaf2bFq3Cq5i1ie3Kem7Z
R00EZeLhr2B9VmmBhT4FszjwxyGEh4mY5cjbJCzhppraVH7UYSyPN7BQn2Mo6SNO14KoCMFmPT1K
zWC8d2osoE9ZMbWvGTDnX0qS5l8MZwrVk0NF27nIIf4OjxoXo+7lNHB5hJxR/Wm2tdEc8TQZvlnI
NU7nEp0m6xBQPfunwI4phuubNfOx1bLsOCtDTwetFoZ1WZjW5VFxksn2zR55lgepa3jeQ+SPdN/Q
s9jxZGnokA7Blyc4RGIEXqsQUb3mEG0FviV5lbgqgHvDj22pVd1ad+qPTQNJmOfZBgKA3KKleCLo
SMgR6tcs9Nj7OnIJRUTgSo45qa6ehanyz5gLUwAcbzLIHamW/DDiOg48Xs70fyEdJP1YxI7zTSpt
eB9OWGQPjeIE9akmOhBepptNdOzgqP9IcyXIjp0xti9KWnYJThSxGN0CnlzmCq3THod5HuYHrXSi
8MlJJbv3AjBQ34whNon9IgtB8NxJ54dInobMtxHYab1ernGT17tA/GxxCMZgUSDa6CtxkEpwm7Xy
0XaytPeQ/Jl0NxlD7dec5flr2rbaA243YjioWTg2rmUlYXVO0kY+Y4Mqt27n5OAmhkL6qZqIUdpK
bbxOgyOd017NfnR1U32rC/wy4Au8oGYkuiDWz1mgOR+nVJuSQxMS0x2WOxe2r5knhRvNSf+LRa+e
Eq2blffYLpjmwVb7LvuAHxm2sj2EzNqvVGn61McjDJ086/uTlEyxdtCDvEXLoIydZ4S3pArO9hDT
dzDn9pDbahJdik4LhIfBZ/maZRCJXT2ujfbYOLOcni0z0H+JsXQqn0xLAgkWNXrqZ90M721MjeBY
yWFZeGqrd7FfNF3IFpClsZ7cQRmblwDq++LGLrTqUQ4Jtt22aAzLH+RAS10MICFqj7PUns0+m50z
5XykNEcseZ8rKdI5DebwMovAeWqELn+cIvqB5zJss9jNezP7TN8qm1hNPawPVWvb4amxtOYVKghk
qBKGZf89VOdB8XOnUojW08moTlEMmD6Pmzp157YSkRcpdjn4dtnn5zFWytrnqldfWiUy5neONDb/
1MJ0flg4REgP49zL7UMUhYTkUhiLhyEyI/sQtskARGbUMsWFQNA+16mWQa+Eei2dJgmNM1iJgfMZ
G7xx+IjAF59STdjhnE+ekmdBoNJ+RJ41bj7MatGEXpeRD15ZFRUY+tx+DdCOM056MZefSlFX8871
fPP4cG3SHOdwg8Onkb0K0UxUu7tiEdlCGwvaQygn/cE2qGzGVaG7DoHxTixz8/Qs5Rp5oVLSl6K2
sYplBjnCFbyFThwmkNZbSdYeEMmcvRDe4E79ZGNu1NopA0AzwKl2jaOw+kCCX4YXWR5W+blKi/RQ
Z217qoRcelD9d7sgNxn0Mjcq+0TwBLuA/94+q/QqDbONh/Sqt3E2+RU6fBKuwlr2IZeSuf6lKim3
ZqSpA02ONJreFyMOPX00KYo7TQlCEkYxWufOWhx1//IZ5qdBWeS5X8xcYN28/WmBHuV9pGP7KmV2
g+mQEnxogq57+S+jgDdlgSljr9UxHK2eJTO1KSF0aulLaCK/4y7rf94fZWsL/catUCSHD7suvfRd
ZXRlga6Pboj5Maimn5k1Ydoca39tlrvMBB4W7VOLIuO6h6Inw9wgU5gi1wzVqy/Io2EcSC4+2HvN
y5uy/zIUk8FkDNzYTdewpfMuIwkLGEGg0RZ2tfWPAy/omKG091UI0/zMlPtLGYdQpCTAAjtR6C1c
ePkBwEooAtF2wMbz7Q7pe8sQogzwY22tajzlRWw6rlbJTnmwyqAIXI1qqvWhxnHtl92WSuq3DjUh
7P0CiKRZasO9biPTckNFMv6afcePowJGV5WNdSuEjySJozWGyckKE+VazqZ+omwinQQmfzsn5Sbd
WIZaBlmUpYFhrb4D+hsTRQUWAvdNGFi5kr0zCzN1h4FGnRsF1GpEM+81zraWH1gP/cGlqn3DAWtR
DEdyGelsvJKNA2RYboihMk8aEeCppXb6Gd3b2UuH6KREe9YttxclAgG4DJD6AQa7uRwsbcD3qwSO
XUmG+IxvkuSGyNm5Qa6lqYuDhryTrW99YzBnIPBpEpLXLl/jj8o23mVyILWgUEfDCL70USh5uGYE
btoO+VNXJvMSaZc7Fc7ba4NZ/v9BKXO+HRQKJW2nJMbsHbnik4FG8MNQLXy/alcd+SbpYQ9hbYzH
6FK1vXlVQWpVnQ3/6tqPKuE3NYtnOUjrHYT/shPfFGx/j7I4EyKDjtrZsqx/fEUt6mCzBUyIMqb6
gtllfmx6o/BQONEVV4y5eUqi4ZukNM7h/g28NT8Se4JD2q+3bK8y4prHgDG94l2evkuQuH+1YuM/
jUL9m2Xh5POSv51f3qdSYPGeXHvK97Ct6o4b38nO9+eytRcXDDIAH0C7N1U3O8c9Bl46MMEq9kZE
Eg6q0umHLK5R9Jkb89CLv2bdsnAL4gx+0iIdu6akWwJEEchHyHn5MBzbGOu2sqkjn65GfbFmK/Z7
PZl2tv/WmnFx0cymUsp7trrXilL8NkpBSmBsgi+dmuofKAnv6eJuHTJEQOGo817RFFytWa9o8Vwj
hnvNxir3gFApHsI91Uuniz0R2q3tT+gKxHNRE+Sqfrs9qCfQPcfa40pi3cfu0JUY8NUphAekmQK3
xasSRLTIjqkWh9/+w6b5DXQhquLNXo0tYpp/TQfwGkNXy2vK1qIrr4+HzGqJasc4lTxSYfn1/qgb
HxfGA7gmQBZ0adaxc55HqHQN3NNSGduPmYT4QmVJySui/HswgK2hQFawgFhkspirUBbBkJZQlI87
z3rq9RPuL4qWF36HTdpOmL6xMdmRCBvay+N+A1TR7KDRxwzjNbVQnmMqjA81ck07xc3N+SzI2UWs
keb/asGMFqoxJxEVoyYKcEUOQhfPjuhT24171/LWUPgfsylpqiKcuBoqSPEjSiGvXYNWTZ6mMTM+
BPk8jG6bjkO8k05tfDzuEm5IMD5QANYQP3QINCccUDJXzVT2Bi2Kj5pS75EDN6bEWV50JznV+Aqs
7o7JTGdBHzW5ikx6TZsi90cpVy9ojA87GcRGHIQMFDgb1giI7M3VWIGkrKYpvFap2v8I0f6Zeclq
hb6+Cl7XRTPMqT6UhWX9T5sKuX5AIDfZAwZvfVSYKXQTFmvjG3ELpdcqqNNFiMO8OYHbjMKjLok9
3uPGKFBRFmARoa1ykwm3sxjJzemOJCgUPDjDGBmelZT2XtyzOQ4lUXSDnMWJYrV4IDLG1kTbDrZ0
rGDWnIXPGYzAnedl4zYG8IjlFV0Rc+livb2NFTs11SGXpIva5YVHj9bBNF6ZqX9V6ju7TFQvwrHg
fQhybCcM2tic3PPmb8YNUIx1OqgakdzHSGdf4zBAqs6QggO6/7bfhXO0E7dufErKy7w3iI/gG7yG
nYRaP6ikBRgyI1zwvh4s5TvkuGRnlI2IhHiEn8hQv8nZbz/lHFdxJ3VBeBU2bqUHpQrVX0ZqOqj9
jFltHyGslONFhFRn/v6W/H9sLDqDQKTW2LOs6Gthq6A02oHKnxOltR9Pc+mPhRRd/vot4xa2CVvR
lQU/tAoUBqWJM3BsmBSUMWa6VDwKMIphfMQ9S/0P0yLVWNqQwL5uegNpnyKkH1ghaoZhh29PFpnn
CQ4qbeW4GPZEobf2I20qCkBgkCG9L5voj7B8qA2nluImvqYVaaOFPpM/VIHh27G01xrb2o9LGQ2s
nkUtZB1t2arS2pk6U70rgvCJUul0krTh3/srdQurNukU05OGkrRoKa0fNOHUxmBSD7hSzykPiZbW
H1CMyr2iHrTDmLSVT5yOx20imYcgHgyUOae/BsLwGxZhBOTykN9R1y3QKLa6RA6o+QxyXl0yrVJO
2oBWfxU2085u2fqonO5F6lDhAbjZmVLsyEmBmGqaRe3ZHpPpNKZ2vMMq3fyq8JBBj9H9Q71llY6S
GtAzhkFwlUtF9SOhWkcx57NrQYP3OrnL/AFBMU8gQuPWU5d/qAL9r8lLy1eFDQLYHtm2GyhkPE19
FsplDJVWiGNMyRbApRhcQC/ZzlfdOhVUHrk74cMDvF6d9wiP9bJr6vAKcBUzum6y3Hoc69ep2W0G
bg4FyxvIHFW7m7y4srRIN+CYXyHdJwcVVTRfG2N40LH217BV1FUAWXI4KHfCTVmFyYu4mOZkSg7H
vqs/ApyxviBMgliCY0bmTmi0fKFVur+kwgwH6gAdjdULK3G6Lb1A0kXK2v4oy3LnzgsFW60T6SQX
pf3j/rnf+IyMx3C/MWg3x16WuiRUZTRzunLOI8SH1fZRo9D3HrhWsLM7Np48xGOWoRbg+A1Bt9fL
Ac7CQnkEWJD4BrGej0KCUyCckOb8D3qanBC4tT7en+NG1AI/hReBWgbE1XXFXjaEViIeS5qjivlQ
q2XM/SZnz1rfyGjcJg1Ntk5+LrJ8+PuohdYL8pUQVpY8YXUexjyXOCUGEgjtMPpGGEU+zpvZYcx3
3ae3rhr2KCabizgjdanVVdOYE0peGZ71dKv1yrViczyUqjIek8I0Ye9ranXsTGFdVQnglS/GqjMf
Kkfrvv71115CQ5oktIBun6tSMuIwUyXMM4KufoqktPHoFtC3ToNfqYpXtIwvkj+OsMzuD7xxpTOw
CTFm0T2/2coinbWpNKnHRbnqPEEV15/aMokP90fZODCksdzoaDzxdNjLJv/j4S/CrOKNot+kUmL5
pMjdcFTDadHS2NWQ3ZzQH0Ot7gKcaHtrpJV6bcfS9B1lznxL7vZ6EhunY/G91snIFoXV35zCPyYE
wjUqm6VMmw5D/h3abvhZhb5zKok5LnpSxAkMQqOgB212xef7H3Pjtnsz9up8qNrU1zJF06ue5sUB
WS6LQhKpO7eH4sZ8250tcsulX/j6FP4p+y+h/braKKqkmRoJUSmAn2EEICLMLkmb2l9pi+AxOXTI
WbkNIClfnoKQmTuZ9miEYn5CNTDfA7Rs7aVFsoBmIhLPCKW83UuJPrP6GD5eefrR6rfoED+Z4DJK
V9eG7tPff2so7nDcNQOY1e/74491psU0ag4QDXSFyteCatkxStCthuQY+5ky/jW2ii+NUsnyrnDV
31QiHRSMQKdO1GJip7xGut54iaVLfhSaxk5Xa2sHk5ESNZJgWzfm7WpUBUOk4dWs1SBFgIsG0YdB
EmimRx3wncEKabrWsRmMPtis9O/3MNHH0s7jWriNeSifT6OBnOBVjmcT2FH1S56QujHUsvuQWEm2
s4U39gyCLJgF8YZyB62fFGXQ7CkDeXzt6759j2qU/m8VDtU/ZS91ezfq5lgLs5RWpXkLyrMN+ted
iZBOaxnjYxGYxkUBvHfpDOiV93fn1lBwPQjIDcpPNy9lEdCu0xSu1ajto3ezNMxHM8z7T4lUqaf7
Q21cq8S43NzwWOjFrsO5tBhMWQRUCbPRSN6PAIPPgFf+wzoRlvLlVJhTG+sUUD6ubHnpklfRP1PT
Vl4L+Oip7xptZ0LqxgEAksBzSzoDJWZ9tCUk5JIAlYfrYM+WBHi5tOqDGLhKjiNwodjT6jzpPLhm
YMbUwjJ/BIWOwG9Sa/JrO2P7TWoiJhCuhpJ+avKRfyVqBxNzFKlv0PHNQv6+NSYDOudAIGzluY2o
VYd22GFUp6T3nMiRYh8vKzZ8KHLtF27pQ3KUjQADgri1QSHdX8WNDUPLfon9IUFhHr26O0Gmdc6Y
Q2RARrU6wOiaDg6Ck89RM7y/P9LW18WOFAAlShokUss//+PilOw0aGrU4tFfUVE2BsF6skczPeHR
IHAAzHNP68IRp0cMFu+PvPE8AqxmUanQLxzI1Rw7q62DXBU41vVJfkj4Hm6VpsMpacPWzQu535np
xskAEwxASOdFuu0egc6ZMG0CNd6ZengQIpi/gax3dsLxrZX7zRdfWsMbDQ41imbwmPE1mOHnJb06
vEgDwmQI7+5F/ltDgYnBvwjMLXn+eumoExphKFNQqE3hV3FYH+GIZG4KWX9nrZa4b5W4QcJdOpjw
rHjMl2/75y6ZIN3LaoA7i55Iw8lsteqbKiFi5TkiiI/5mOQfoJmW4X84Bwv6CT0wArgbNE41KNYc
JjbjRoAc4UuN/+TB+K4LrOrl/m7c/Ji8Oij4EUHc1BHoCgAhNoz4aklhgtJcqHuojerepIi9IHtr
4y9bkFo2FYubR64dfjfWpxjtnyn3TLiy37Mgkz3DCadHq6KAcn9qv02R1quHdQKBEXxqtsvqpOEl
ZoJTRQHIGiLjG00H9WsFCviDDEL3q1Hm0acxqzDnia066lFiD9R/BWivjzbEGtmTO0uaPOIdHGCt
viouaBF0k2s3uDEO2Ou2xy6x+u+90dglgJpqhOY0GlXu16owHvS50PdsGjc6LNQOmAh6RvzXujzJ
W9HrKMYk16KzexrqUv6zJO/9Iayk7j191m3qP7U6+jPw58/aYDfzzqO0dZcgA7SUnRbm6Po8NIY9
WnVlweyfDfFVM+kRizQcd9qKW6eO/iWoKVZuUYB+e+ogCbU9LoOLx+9UALqMm9MY558dZ6zOAJ9r
z8GM+3x/s2ydA4quC7KeDtZNoj2TeTaBTuuvt6QfUI6UpzJNorOatd1OwWTrGNgLn5gQjOLTOj+Y
QwoUBFzg+WZZerUlXfmuNVkaoms2i8ehKfa0xraeOgcA4W/oAAzB1eeMHOxQTGPxg4/q8pkjMXlO
jNdUKdm6K5dD+0VrpOmQZezd+x/1diE1ilkQLSFJbMA4Gw1qjxDc1K0zZAf8vQcA4PZ4sDEu9sYO
t9QqN6Kd3XM7XQYlj4cOiZLbTat9rohgkgRHWCloi7Mq6T8GM9W9bA5VjI4y47kJhOGrGKvu1IU2
cHiMzMlcxKrpWaxPhz0ZWh0POLbooky/AeXJDHeI5xkWIrYCByjJ8J2TOkV8oHWkgXvHcL4ETSPe
VXg6qW5DCKt6TZ9Fe1fvrUAPfS+oFQt3RNsAkaJ/rqokheQzRmJ9ASVY0EVHRj3wDaUvfmEwJgyY
ElLy3Ext8SMPZwIivVW1f1LgH7NL5zDPdh6528uE34S+DWRfskoqam+PuSJGIWUdwbScd+1Z65E3
NWs4iff34O3BpqwAdgB5gi1xRqtIAFUJwi0nyI1rL6V25JVZLKlupzv5nmnP1uYjhQNDTDFiUd16
O6dOyWO7k7ii0yiWHvLMkF1HzsYDyaR8ymVtOnah0B905H12QpXNeZJMgTRCuPTGmwgKDczHjkY/
aEeoDT0YqLriGZMUNJfuf9KtSS562rCDwCPf1FsqrUlymJTEemGUXyLILLFXBI6k+3YmFbjBTYH9
pQqa8iGZkWzd2Ta39yetF8IVVP0WpOc6fg6T0Ex0VvBaaVPjTVmcfrBCK3JnMSQnXU2jnTfP2rrF
6KpS3UYcZVHmebumgGmnuBKLA3qvJU+x2g4CDnBZtJBGauTfsWXMaxYXlog3CxtyakbH8ruVOo19
sOxuFBfoJlP9grgb7JdZs2HPRkM8vOu1ubW/9vEgtQdqZkn+NFuq4FbswG/65HeGdK7NdAxO+FrH
qdsEk+L4kY793XGsnEY75D2ofKRcg6JxKVV0GgSJvnoazD5pseIKTFS/VCV4yNMe2oSwZ/Mr3Wg7
dOWoKhbqj9CfgrKLZA8kf19C6m/FS2bFqIoOo6SJA/pLeXyoZ7gerpXV1MxC3kUcLfSsX+CtGjpj
PY0/iUnHAgIRcDgczbpJG9FtMvsfBjwB1R+M0aLDWfcZhzy2J8srmhkrWdVoa5iBjVQM/iw3LQyT
sU9Nt5yNXvWzJjDto9rFkeJmpZyPnN9IL69Sko/dsUMMvzoTx2mf86KUu6cc6krpV2Mvv5fp8Mdu
F5h95M/toGgv94/A1mlbVDsXrTOauOs90aHtwMtFu31KQs2nrIMrIeHhqRraducR3RxqsS3hPkHy
aL3fW5rVVWxmtNudOT9ygdUeeivBQ4Mz/f1JbZ2sZSAcAWlv3sRdBuT1OY97+pqIPGhuV5vJC0mI
eWpHu/1hVPIeVG3rBaBUTGtskQO+Cbpaa+7BDFXQpnOrMFwpCCscHSWO0s6NtTUzGIzUiBdG6I1e
lGx2Jm0EXNtnOam9gXas3ylV61KR6wnupz0hsa01ozUFYJP6L8/u6soYAx0dcRsXHU2eyxN2SpUv
0r556ehtHu4v2uZQiGGRVWEZcSMCEvLQ9HIRJVdT7vqHEHnwq1JqzWGaTP0/7EQCZOJ/DWatsjZT
KCbw61ky8hWLQj9ITaq7VRjVh0iHf/T3s1qKQLQmzSX7XilFt6Y5alGJkPKUj8jwScOYnJERCwLy
L4TO7w+2ccFD4EV9jvLIb0Gq1QWvKxOCE4unoGannjY7dufCFelcFBrKU4uA9DtS/D1cxG02RzsN
uK0GY4GETlv++R+1hTITKI7KhAr5qMc/6NhUh1RXKtutjRFrbQr7Aa0KEzwxbFbH/BxKnbMbF95y
b4Er8a8jIExBH+nGtz/CkmuuZJ6WK1Bqi2pNUUnvJGdAhbSMquwRHRY7fwnhB9fo3gOb9HC4KT/n
spzz9MbotewsxcZBBa64+CcttU/6u29/z6jkam/GAgHtUSCEh/iiWydCdY2oTg9mG+yRqzZ6R4tj
Ahx1NhllCXn1AZxqAExlEU1EaqK67eSM56qbbTcpI8tPjSo9m5Yoj3o4h4d0nhPqsF1wnW3cEu9v
wo27UCVwBOdK2Mh/Vj9E6Q05zm2ytCTLurMVGPEHJ9eD4/1RNudLhZW+Ch1lhAZXB6umE4goMt4h
ib1AEezcOeLprGN+jkJK09vFxXJKxABIEbzaQFokbMC46NSed8KqjXsLbBIVJ5oD/JT1fJGyE8JC
+OE6TmPoo/THZWKks4fB9l4haGtTQc5Hco6aPQHcelOVGJqpJZ82xd7VzQFGeBPr/i4hyPhphla/
845u3Cc4FhlLP9JR0U5anexcEXMrVXFyzUSnSp7uPObIT2duIIfaz76Qm5e8t8ud/bO5skBW2EN0
QZae79ujkzdxEOcA5q96UGm9K4vGNmDtqvVPYsTyGS5E8lnEnXE2oulxQBmfVK9QL03U7Mn8b85/
ESKClsQNbq6/t2oy37lkaY1GgiccZf0D3a3uvdnF3YlkvP5C1WHce542hkXyATYsby7sjHV5LGxb
KnRUVC9KMWJIKGY7UjwNFdNjDRWg8GDlIx/UlDbyjfdP1cbIyKjRLVxqY/xZK5RGaYWN2bepc9GN
1jqqZVFcnMEaT5IO3ThB6wdzmWJPl2vjwgAyu9iuLJzDm2qghkKLFRUMGuPjcAQjkx3MnhrH/alt
HFPcvmjJUJ2g9rjmhUJ9sukTohydAF31pSoJ/VrXjg108J0NvDEfXPooQ3PhUhxbx0zhPEdAFbn1
S1AX7qjV6vs2TNSdUTYQNUgCM5sFjMhA6wwdC1ajxVTFvFSYlQ3e0FbSS6LYDWHhEMaSO3elqT/J
cLIWPH5ZITwbNSJ8rCjsJH8fu7F0XMMOwhds2tW+QVs2sAK5Da8ByeJRoMDweUgtw42seU9acGPe
C38IVDKv3BLtLEn9H+EGoX0G5g2Ut1lgrlo4wTzxmCvKj0bN58pLFKdqD2U5Bx/jRefCK5Kmf3ba
Wvt5f0Nt/xBCYl5deIs3fU276qO+4xm6ojcRYCYlYg/XWy12KZQFcK4b5dhE5eSpsTr5eTyqrhro
5q/7v+J2W/M1UB35zTG/NVmbKmGUWP9Kl04u0Xfm9yAUZZuIDhv5zgnanDAbjRuCMIMtp7798qXI
9agPDemSLkZlnhZWiebGQsMVNgM9cUYiQW1PIpKlxLWC3oiOuRHWVzSQYWLfn/bGIwHYkflSGIV2
gibq29/CcE7aGkZI76yJgG2L0vyYoPP2Lg/L/n+JpMU4OM36y5TV06UTyFwfMAfVNbeYIzS67v+a
2wj47Y9ZfxhF5j2eYYyohVy8RIaFotegTNZjlZSDl02KjUQT5GTHDt+X6IL9/VVAvAewlROIfiJy
UG8/RtWUWtejfHdF0Rs1CZ005jcy+gfmDcS3WVo676ZeBEe0/BaBO8m58i2kYucWuL34Fqg5IR+E
dWvxWnv7MxKdzRiaXXhNDas954Y5Sd6cxU23M85tGMSfTa1iwS3SWlmvvWgtJ5IGBTaJPkITthJw
mYbojrNhRi6iaNKH+8u7dcYWPxFKy47Oq7wKgyJEhWbdGbnd8lLym7EcT/Xcdy6yKc4O72JrqIXx
DXiG6SEO+/YTFnYfFvbAnZIYUuyGNPX80J4R6CsQGtlJUTbHApMJUnDxb/ktxvjHRWolRpEXRRpe
2yRqoKIBijQaeQRbZuy12zaHWugBNmk3TZRl5/wxVJECIBgjE73bTI4+IIyjf87NoX+H2Zfz7f5i
bW3CBQ9tLXgdk3L826GaQMLc3kxgb+n9cNDLQDpaaZbvpB/21jALOwYoKcEEhZ+3w2h5aIhgmIKL
E3djfLRiXW6fJmQ0wvetoXRf4zrNFC+3ZrrPfVm132OYO8kJ8aki9SLhCMPjgZhiMHxO8imfxiY5
hj21YrdqJ/nnWPN0umUwigahozpO8X1pM/1UE1nMfj9PVC6byAz/jfWkLl3eIlxoIi0eE0/UmdX7
bSPBnp8tI448lYrSvwXSIOQ/hjG+x55oDFzKYNn4XAWC7Syjh9l6g6MWJMZJbVnn0JYr3eujyCx4
UjPtCHs2rxAD7Mza79txdA4UNtIeLwawRE+yOtufEyUd80dsfFuEqlHEPEx6gs1ig0fWObOKHHyI
VUbJeU5N7dXMMANwg6ILg0M69vl8srJBag5KK1DsLOUysx8J96dzGKLV6S46Nu80SYCJngap+1Lb
WR5cIq2uf5LDO9FBksv0Sa3aCsWoIUcECKJ92x1aMORoWAUx6pA1IizCbeQm/EhWCJM0CvGcdRsV
qze3KJQJIaympjgYS7r4Tu0/TnYeio1zABpoaZrKikFStYpdgph2sIqWzyXRh+yBdx033ywE8jFT
bY52zvdtd4OEfzGG4amGQOssP+aPQxfUtdDCoo6vjhnGB/oJo4te+Ozns9we0ETxizxDfdGK9ga+
zSJAzlBmWQqGBgTK1TvQqaLTasuOrrqcpl8SnBe+DsqQoMOu2u0FV2He4rYMzZ35brzCuLEZVKIW
PXaoOm/na2tR0FWpTik7Es2zzUc5ozr/POj2/JA4+v9oa0qneuwpxIuu2rm4N3qm1CypoUMMAlaA
ktHb0R1jVvS87eIrMqKFg1ZYX57wZaL41rVwEJta78UVPU21caEW56/gjLr3neaQTCLXmrqjUmun
OOqG8/37cGPLUY5ZGk0279cNgNrKw3yOaxnUlMBFk6eT/DHpRn+kKbazu7fWHVdDLl2yAJ6V1YaL
kZJT56SO0BSITSilc+dlTv5L1kLhJp3jHOgZ73Xmt6bHFawrMFIWeNPqwYySKc8GG6IimjDqkQtE
uQQIrD0mkrIn+L01FFIQJJFk54saz9sVTlvgZwRYbGuFdqtB78fva6XHEruYTvcXbSPCIR+mk7xI
TyzWL2+HCgbHBpyi84glU6C5InPCx6ETfUvbPWlPMdQweef0bAxJO3LpRy6+lFTF3w4Z4tKC454d
4jJWRgc8BoxP9J/CoxMh8JYao7RzYDY2y9LkpUMDIeu2ficSbaCCgUR27Kg80d34sagz8Qou2/Rm
rknXGKbpP9xMgJP5sgtZCprp6mbKgINb5uiQO8ZV59W9aj5LU0HyPDaZh+5y641l+dfmjayiYlKQ
R40CpXhzNaiJHKPdm8R0oyEQfQypu1pewIGw/sMSLtEIMSo5KTC4t0uohI1AtW6WLhqm1C5dm8jT
EmH7iybeScSZdLi/SzdiICr/UHoWJDHF7tV4QRrkidWO0qVO6/LVsovOs1Njb6Msf8pb8NvCRKa9
QMuQqtj62ElxPydWakuXrCnU0zB1hSfmwvYaURt/f+xog8LPQQmCq8RenfBpnJwucxhKV0PxNEgQ
PnLN+ZYklX3A23NPh27ryP0x3JpQmoBhNukPk7tHTuxGkaGcJq1ofSPK1APotL2exNaXBIzG42jQ
4bDWiiGtFjWTFYzOZdLnwUViRlxRetW9rpfaHazu1lAL+xiy86KDvy5OTSU0DgURz0szpctcRHnW
y5Gv2MEmv78Lf3frVhuEHbIA0Ghi39ZhmpqzlVoRnnCFWpxNpMY7QAXJcLFp3j+NckBcN6S1kx6w
sU5+1npXD+5A6RmgUjdxInVtsudzW2ioeWckz+ZHOXbm9hNKx3p70PGRkT2k6YPKz8UsG+8xTVNP
dpEaXxO9FYNngM15iLLC/GiJ2fiKsiuxu2nOmfaOopwVHHnmxc8y03IEQnu7fQrIhcIfNoHn5ML7
wNkrHgGWeaOqRLFvgWGX3UEKbMctdSDyLjL/rf2jmftWPsBiDV9jzEomNzMGWb/YdSEPXhDL/bdU
TYbuhMSa8YV6HI8UGQoq+VqEDI0uKWHq9lYzgT2YrOTfnNI57bH7i7ERc1KG4K8lf+UhWfbFHzHn
bJqJGZdoYEdqaj5kQxr4k4LS+tIFI/kgaZYAifzKoPjunN2NHUfRFeYQBHtEzNbXRKMQQMk48eKH
YYjjwP/Dz6KGes9kjC/3J7lVCFuwEoS4qIIy3vK2/THLtpRacGaa9H+cncdy3Ea7hq8IVchhC2CG
BINEUtHaoCjZQs7djXD154FWP2emOKVjl1e21QOgu7/0hkTDvO92pbaFIqZVK/k1O1CrVy0keM3R
mLv2R7u1XlFVG57f/xHnz4uZC/h0xhM2k6fTIUGDE6J0WiCJjeiDyAXGG6Wjt322RLVdCdXn9zyo
8T01YIRNqXv6apvGbr3MZR4/M/26JbvVbutqkL/ff6BLq/jI/vkscaHL4mxgePqW9B1TR+OhW2c7
QZHXvIb5Ms5vXaSv0HxjnuXuANmTREcsAyp34KxA6/ny2WBq9lqpZXMjhC9rFQGxpoWOMob4SDUr
vuAusN2sBbTYYjPcV8irxa9yHgPAynr+ecVG4HZmO395/2X8gQa/vdRoszJyQjeU5Pasv0m7pjb9
ds7vkPye7jp6NWuoy7z5rTQ/u6WsQBrVhBr4sLaZou5tts/NVs2HvtS82FGeflSedD+q3N2S93/a
hY3HtAZpDsY1zDickyCZy61Y8IVBet6f1A0Og+Otk2Jv07pGHf/9UrAGgPya1MuoJr09Z77mMwar
kVURmtRjvZZ4LrRDeqit6qqI0YXtBxwdJgZhBCzn6ayzJS0AEUc+mkH6flW0UJuwo81Y3aSWnF9d
FGP7SFK8ZuHgpPIjGB+lQiBN4tWlrSEeRIb0xWJPygYSRrcnXrbA/NkD8cJ92YcsEyKoti3HPNMF
rT2tG6pwUNb0GffG4ps/NnMeWsyyb1dzKeu4zFJjb710y4/AAYwb646UT/2OxY4td0OGftIM9M2a
ZkEB08ic3oE8pVuvghkM7d+6c8ZQEUN+L3OX+6HAisBlILGWQ2TiHZLSje6KT0O+BddAShd2yA6p
pMKmG81IaP/3/3M9aky8qilHV6XxCxWZy9YeTGDbz4vVXcMn7Zvt5JjsSAN8JJg4YA1yshllUDtW
GlD+bW35w5BWfrNpjoj8xhpj05/0pwA2RIwbvR4WrViv7M/zGgY+IA0Hxn2I8TDAfPugBrAKX9Y0
hker0uNmDEQMDXmIsiDAWBheCLDG4Zo0z6VHtsjwd/dWZLdOD0U2e02lIXV+t+ilfxiZvyTCnfbx
vJzTlzZNV5A3aZPe5H1HX2GQIxDh98/lpTt0Jy3teTLzBnqgbx8cqZx5DVIzRcFbVOy7oG4SxkBp
8HvF68L4FdBokqFi8JEIUJPFLeZOBMWNMbp2GFvbfJqr0v9qbq3z2567GTEvT9G832btGjzj0uti
GAF0n97Qhb7MYANV88Y0adzNH4CHAJpDcLsgB+xpXrmhKArTg7uzLeNt72a5/sUoJtu/8souXC9g
qdmpYILAVesnKUNb6FRG1Uh6YgVrNJtu/WS3ov9rSgYFEtsRxsDOVD2tyERVeRPa81qy9oU+x44W
5C9Lhh5d1K3daB7RCu8/v78XLoRTNr8HOQkyzXlXJKvJMatJpIlV4foZj1rv3kyNWoMDYKTgk89w
/8v7K164XkDAsP93iBG0qJPNNxkp0PMpS5ORC3EgqT4Ii37BUlfNld7Zn37syfVCLo+iGCJ6+7Dp
JAA51ZBWxSq0ZF5c7dHOg9oLKUY3PSr6ZfnJhtswQQBwBQK5b5s1qUqj+DnTu2ljre3HV/wGrCGE
bRf8l7ooQYa25hqPTjU7TziqLHM4GUNpRJuhL0gqN5o+HUeltc7davZ0zbyJDvp/xoSeS2Rm80IO
kPZZgDPDMr7IucDL1FyXFGxfZfZfnGKiqUqRlDfYz1BKHpQaFBCEVIqfjFuQSjIXzf6sjI3h0tgH
7ZPGpDQJ6GdRsAjNDl7ISvR7zMsMI7aV7XaPXN+LeGZSBcral2WzxalRg/tW9rA926TcWuS3QQUN
t2m18baoWjT5/XYw8lgzRxt7NVwVbwLoqPUzqT+AHrNb0YoY/WBxIvwOPBEV0tQl7te9/DjoYmzo
nnoMT/Na/yLhknySyDqNoZZr6rGohz5DdIYrOdoWIJxdE/ifLIuCCuC28j5YAN6++sbU+QBnkI+M
i84b7GPO1BSc+1YuW9xu2zKEzagYdmFumY2R4L2ocMtwZAqHNs392M9dn/uoSWsZY+BTyhg2hF4j
yLIFEEyWroZ3YmaaHnpV3/4DUwJfJsS6y6/vb/bzEIPnJxR3H6YbIp+nNbsaheMz+3MSnWbyQWhm
8b1GT/6oNwqt4sVZjlgtXMu7LhQ4u9Mou546Dk7xaYzJBcWM44xusqIuhkqSPdjoXNnd6jCTBOAf
utaY/VePFl5ndCd9PomZj2t9D2Gpmq68gvPz/vbH7Ffr/6QTyBDxcTQPdn/VZHGLHeGhcwfzsOhX
HfUuvG0cFaFr09dixHxKtPTchoM1m3ZicHNGwPv1O+l0eYN75RYcNw7Ko7BQF3v/G194QMCzJDFc
MvvAZL9i/+cBYeaJQjbKShTX5k3q6kOMtAHcjPmaZuyFlSjMgQrwF095KixeCBdfhRLTHQlAPR6E
U74IPdfvB+nk399/qLO48EdVD6COs8PYiA8nDzVrRa/MLEh6U3vZeK13xjx9DqYCDcHNyq4FhUvL
mQzWCAg84dnY12jtDlhSicUpfjuHLRd2RDJhREGZWpHdbNfsN8/e5D5Z2ysT8k5gn6fy4bie5E6q
b2D0Uq/5kiqRgq/SsDjt2027Jj9xlsPsi9GwQxKBaHTWaMUgMHNqZAUTpyqK9LYFR+REdWs2h8F0
Jxlt64DfnsJpJOOWzOuPk9zaK2Jxl14w+d4fFqRD4D35npvJOAJbUy/xGVs/Zqvt1TcKSO1Abl+3
9z1X6JXM4o+2z5voy2OTzli4glBxnpVkNrd3A7AnSPLKd6fbwZjqLbaYoUEMhouhAFXhf9IahQMH
LpCtFRtCpf9O7WwmwpOQl3O/yr70RT6Db+inaoJaX4trPa+z1I6fSQOGsS4wYHr9J8dX8zfCj4YR
7ACM8bOJH8B/nrL+Wv92XwXpQ6hiQD/Jut+ep8CErYZiNn6v7bD86JvVBWO1MuPPUEj68v7ZvfRE
O00MSB/th7PD1FnBnG7MMxLUTpYDObG8L/rCjN9f5dIRQugkgFS0ywydHiGyu6ahWGFXl3MVVfj6
3NBf7cM0oKf6/lKXDhBFPbgQuDlE0pM8zp0nHBdB6SeT0epZ6DnK+t4Tt5+lbNJvNaiEHOumbCR1
TRcQfC5jk/VKBXDpAAHUQ3lsp/Hz0G8/oIFBF6Zfq5+s4AN3O1DaBpDBJlXSyG01PcGM9NpzX/iQ
tNI4tZQE9u4l8XbNFbsMUnPTTShp/Lhtm+HWQnI6ef/t/oFcnhxUKizyFC4nLsTTsZo9Gr5W6tjj
ZbDI+inutmkeD+QX5acGQQFxKClk/diYhklgg+Ui4Yl/WD0+oWAKhGYrnG6I0DLXnB8jJk9PMkXS
PAQinmWRbmxi/RAgi5N/SL28+y46R2j3m0QYK1oDL/tX2XZDjq212xG53WCKdAerMzvVMAyTOO5g
3DUZVp30c5d+Fa1X/uvLqvqEC7blxyj7rP6taeN5FM3joH7o3grGZLHn+dcs7O4ahP/Cpt8FkIF+
7IIO9AzefhF9Vr5XzZiwef443hh6Nh1bZWnHTlTt8f3PcpbM0A9hNEeUR9WQwHiyVFuv+ehqmHCv
5NoRYJAgnOy8jGG+bDeO2VAyISN2eH/R88blviodS2adzOPPUBi0cKveQTYxQaJHO1KXt5QDzG8+
dYZh3BWkklnUMtN7XNTgfNymqnnUaGh8FG5VJq4KIMoI23R/BMjx5lfquQvHweGto1cDjZ9fd3IN
ELicrezpBZia2/1KNWd7XrNl+P+8d8oJiDgmBfFp8lxakyeKwQ8SrUOjrkQgqIvSOrfHBw9Cg0xK
bep+DWWFoPj77/7CLUcqsgcICoKdPP12b41mPfZjqdIEYDKjnkAE8bYEabS6ZXuYy06/E0sdHISR
LS8Y9f41CpYvT/uB5JINbp/tN3x51wrPloDk0pFJL4Ii0sq6ua1H2aNmZdQPY9DIwyRn89jXjnll
SnHp6QHkMY8JSMlgfb59+tVwy9oYCjJA3x+/7nIOHx2r03n1Hmp9xtTGg1FPIQXkHC2efhUdfeF+
x0STcLaLwvAL9pP/P1k8z7v6aVunib2zd5HLm9qn0q9LIxZyM5+WzdRaKsRx+K/c5pyNV3n/DE5u
34PomA1EkzdruRUMMn+kqU2S0tpF9rTAju6vbJNLV1AA53zn9f8RBXr7Q9exwuBakbq2xTj8WMzS
AyxQrtThs5XNV4L8hSMH1g1yO1PHvYY9OXJetizamFEGmKBamZQK57e76PKf93f+hXdP/QRAAJgu
zZrTd9/mRq1rWkcAqjb3FuUt40u+CnHUU1vTIzH8NccN9jLzsB3RgeLuWfZfWWLs5zEPkrlq05sJ
IfHy4DVybK5UhudyFywExtQyAW8xmvhjOfo/m2ozkeJISxKX1hD4MdXG6vr0IKT1A3cMrfsUpKv6
OZk24rgEAvFq1oWNN1hg03v22qK/K72+UH+/gd78KPPtBsKj1MO1c/Ax/hzXI1rx6bOJxfJh0NPt
SuJ23onYXwBoBSIZaCiSi7drDVbrjV2v+8lip/JmzsE9FTCQQ68L+tuG2yaCaGGFHJkCl9WFJpVs
6+rKJr5wYrjYbLr8e1eEwPb2R/TlsFVaP5HhE24fbVeDjzZ26R2qvdd8eS4ttbPNmFCiQ3yW5rdy
G1enYWd1tsh+T0LJA1bl4qvndp/fPzMXTiYbF6z+zpLnxj5JDwyHTloBdi6ZnMk+NGnWvWxT7l3R
krlwMlljB0SCXT5vD28+g0tnJOtFimr7queivJ1xC3kqeNVZVAXS/fn+Y10IAzsFaRczIBTSkn77
rUTZCC/TWz/pJmDKoTcPxY968crle240QK7sLshft7GWL0sNDzlSaKheOyCXdu3O/MUrDrUDdPlO
fgSizd40tLOXoPw5/2A2l96MY48lna+stgxTSoA8hMzXbgwkxvEejMB2t/qYaF05P2d4DAqNvbVE
PN6nVKfX77qlaF9J3UmCnPZnJn0rNJy5OpQGKsdNX4vnVW5a5CAldCUc/4m3J0UBbAnO7K5vgkLg
yaHxMHPz5mxwE9/rve1gL5N9HPB79UNTmZZ6QOSyH0MLfultF1jp51x46ecy8LYP61Sl147whWQY
h60dkcwlspMb326LlBIrr+vUScxmnLDQ4/uEM8SH2EUW5Wj0Y3/wm3F7fX8zXjhjSCR6KAkCDD5n
gXOhA5IfGjdppPtj2Ib2Hi5CfqUzc+HKQFEazDPEb8zsTmeglJU1LHYeTRTYkzX6MqAbvsr1Jw6b
7nB4/4kuLgZIg+kLAG+MVk7eY5ntnuQr/eiy6ZIW6Za73ew2DqbZ/vtsnQ40OE1G2vu85+STjXrj
prW7OAldHNAZTS+Oq+5UV07IxX1K0gplnrCISOFJ1rzojTWna+kkm70M1cHX2wbln6YuX9LBKEU0
bEb5IIuurCI8bPMPsgfaFLbLjLtzqzcoMv/9G4bTvjuHMT0/G2kHXjdN9VqxU80uv1c0lrpwhndX
xbrybXkltF3aobBXgFcAeDtvLdKrtJfNn9xEY7wXCWZJEZ7G9ZWS6NKugXQL4BZiMaH05FPauAyp
tmMVxviQ9Sxnjip7WI+gb+T/4/XBwiee7bgopC7fblCkDHunb1kKPkAV1sG8JEG5BHGajcaVpS69
O7YmN+gf0PRp1pkXo7b1EEQT3dOaO8V6IB2Xa2agF4IJojJ784/5AP5gpy2DgFaJDx+cI1c0wb8C
W/A0Sjch5nBzV6SODaCp/5IjuWgcNVuN8XjXVrFlzzS13t+a58GcX7KD+3YZWbLtk3c7ZUzM/cJw
Eg8Q1aOqKgWyUriZwvDaax7MVZjX6odLS+7wp/0k7P2lk53jglgtMlLExISpdgtvaZe9gXJ1zDCX
vFssea2be75VaQ8AS+ej/rFlOAndNNFVY/mFl0AgUHHZjNmRfpJzaEcQhe+/zotL0ZBAOG5vHp9O
l61Ft0BIOm5SY2UJa1rHDRTJ0uMwlfoViuj+mt4GY56KmQ/ZtEcOe6qWQQbGoBmrzsTqR++gp4s6
rkK9GsViH6rSoyWa+ynSWQMGDWt5HXS30+HO1qf+2/n9rgua++2p1EtLy4H/eMmCMxEYiGz8hGOW
ca+rFFe/wZhvNmvsZFjhvFSEVpvPH9DmuYZVuPTCuevohgFZOS8TFVS50rEzL9EnozmakCsi21rr
W8NkXv/+t73QB9vBhXxdYsvOUd1/y/9Wbh0IYzjfbgLoGgFVBMDMX3WZrxQtvva5BsFwozlN8Gkc
FzdZlrYwQglN82Gr9fl+9K3hRhaqfPFktfx+/6fZnnn+NdjeiIggJ4jw8Ok5tkufRwfzmaRVFqhX
0q/efp6d2tAiS7O84WhvLgpmHqJl5gOsHgFSetXWNdwV1ozjkssRB+jWGVAAKSrQgO5z32vt1D84
le1UT2T8U3EYGv74UI1LV4TKq4bfYNn87r+1dUV2HAwQrA9Cb0vzYQiY7n52CiqCUGJS79+ZncqA
C616t/2T18HURu5koxunOcGKnY5rZeUroJ9hjpW1SutG86zGuBW+Iawo6FPXjtD3lulvD5utBsTB
ghhbxCQ7Kx8nNY9IlEJPX2KFZjzhyO7ka+3mZXUEkQ+GK28QposyDX2RqPVlI2LyW2YSE/K668e8
NBWNey2Y6nAay+FOrsWchgWchCVExh8BOzSfzCe/6JigjNOAwk5VrUYTmVYxkXsCj/ZBGi3q5+h0
yo0KM5d5rA+S/3Ms0vwJ6bxB3lXFYKS3WTro5gEXO3DbUxbM09dKWo3pxh7Nce91m0cjO7b25KWH
3gLYfVj8YsUaAgztVn8DnuH3D0tZGO39XDprdxxrSoKfc9csegS83VVRu5h2dyhaiQpWh+zn+KzX
vVajM7qtP8bBae0Ypkf9SaBCr/3EgbP7kHWVpcew6ltnTqZtMnoRSjfT7cd6xasmGmxredi5UaAp
lHB+etJ00ifDneh2o3A3fHPcQVUx8sKAxwyRg8KCWW3qIXJwqP6iO6IrDK9S8yu0/vw/w5IBGZe5
LA/NAFnzxu3ZPi8QcJtXRhzeENKtr/IQeRjj+5qa2vQRstZihKPRCuuBOY/1wVHuNiOJZZf/SuRL
+695VtfrDf3m+QFxrK552ggJ+aHIHLMMS1WtUygcd7nDJEelx3nr1FekYMwgXk1tfjFSx7nX9Ur7
Gqz8jWbxuhKDC6+J5Jqn/3SUdU6oj2ml4lmsG4oIgdF6QSgLL98iaCbda8MsN4tsu7eeRpoc6t5F
0QdBw5VnDK1GWmvUWwPWWzn3yxdvbsWrmHxpxkFTMrnQwevI+yodG+um0gpL3hZKtv9BternuBVt
9bMJZDWEVeCMVthTjh434RavBbIhPxoPh/TQ1Wt0wjJtDr4UU64bzL0qQ4aZksuz1mvkgmXZF1MY
OAznQjm4hXG0AXYGR2QO8XzRKMPjJU2ZsebKM6jxiqZNREkn+Laymj7lR9rFY4mX+L9i9o0hNox+
+SKz1c1jHHr8JxeRvFbF7rhY3vNipI0dWUUqnSPTdegKo93ngupMGvo3C3NkQmXtZt39CCMi1aLR
Fd4aW9CmAfblDkirtt/xiKPtUV/PUx6kSGLMDpmftCztxbP7xrun3ya+NII536u/VjWGnpNM80dj
LA3361Ku1S3JKnD6ossnkLpDvczifqkyK/3omUUxPpZO73URCpPBPZNyUR4yLVgf+0BffqpyowcG
cQDTgdIY7Oc+r4T+tKFFFXAVog3DTVrbvwxGIFUEXzVY7ix/stUNg8jpYaER4IY1TlpZ2KH7gook
UG7xVJQLSMpUDTgibpBEwtQyFMizsWy/zXg1Qniw5TZDL6c39yT7qf6goeue3qq0r9RB0lHK2HTN
6qBxV3Qvfdca4I5X3tjgbMOnaai6+auRy7Q+ZFwvHzcpSg+6i6b/cHt/+IigLqbG1jTpBtzuTsBq
pS21hqhbb17oC+E9eai/2fB9kF97MHpUNp5h8Inv26hxPqzMHx9Hl719zIkHgEXHyo90F55OhBr4
sEauhftW3KLduH7D/qpaj5kFnO2+24wCH5hsKbpvuTYJ48aGof4pl2vrHfm2fvCBYL/KCLcz9bFP
u2yJwATO82O/ekDRUIXxRGwV41YhFYHMYVgX69SE9qDndeR1tRqOdWW62bFvSacJcYasD5aJID4J
idEdnQZ3s6jIFOgvVZnOL2kvwghbadYIwFPFhTTy2LwrtmGht9bdywLy5aehyeI/zxutp7pBOwY6
Y1v+W0zj/K9eeW4Z9yqbvHCGWaDHs1ztT3TKS5CpxqZDkmH/fSMgT00cyG79JzCG9JNyl+m+W9r1
9+K7C1PjepVfFHU390S7CBHifjh8m82txp251rbxWDdG+8Wzpv6fPjWKT/SScwxvqro/IO9pYIhR
KP+HU9EzxuC2Laq4Rbrnt+szF7hL9Vx1iSHbLo9nlesfO1+rhgR95+LDJv3ZjSoQ5XhcK3zmIgSl
8i8Ib/ceRQm7Oip1r+kTAfyzjJl7u+uD6FznWw4kKMUcQnp6iIj38nv2mdigpIVxlA+Z8HFEANkO
ndFBZbh2nezBrtu+CmG15Oi0r2KMUzVxnzmVt9EKFmLikwEPfG6YtzDlFNmyRVpbFr+2Pt3sA0UF
XkK2sKcfKuuM/tuy+M1XZouzBhWpQ5SndXJuWpyVNC+Ra58nPk4THfeGFfyY1dr/snGxsQ9cRY3+
z6qWwTmmY2rg1ZCvun0QQ99+ML1m/MdCYpAgP5viUWqj+Z1+gtgix5rkElqK+iXsTP68m75bCzce
pgXYSyjqrffvPLjSFtywSY1hNdYFshBo2yFq7nbt87xli0Pru6lllE56mpBKet9dir0qosWWfvZb
hGwjfx2m8YkU0iS+1EUPazcogy5eNW371XpKd8JOYrISj0AUqB09d7XuFmH6ZQxXfzUOi1Yv+o2p
nPF2MoTnxFpXqvyhNr3tZVTdYN/sZvIZ6m/b8nWswVNGUpiejHI/qGq+yEDBXY1Ac4EiOZjlkS/0
HzBy29ZbB4lUav4s3b6ILOcpA3C1L01XzEZkuzMCkctqNVoOJzfd3H9bMQ3jt/fTXjLvC2kv/qs0
IhBhAK9zUr42ZBib8k0TdbNce+3RVkuRjS9QEHe30aqjcZR6FYlWKRW5ja9vYTVN08OQWjqQkBYD
ssOawfjDQAFf2oQr0n81J+xXwpL2ahnama6GeNQ5zuxSq8MFZdCD19UaN6ShdnWcuPaqDC9N2xTf
7Expy7e5Hcwq6u3W+a70yuYdaUUFpnLrXYRxU+KFjqBxiflzA5h/G0XPla3QsyAP6QvtUJmBSO/4
U9Ltvrf3TUZSYYxx3tMUrhAZnf2PKSPv9WUaPL84aKrp/ZtlqPOnsddX+8doWIuFh46JRDOxzMii
nl4DYhQ5ZyuL6z7QmlCHG5PeuNk4k5elxvQSBFO36/fuRj0fysaQyy1TXhNtgaJd6PAOjeZGui5S
GduFhZafX+qacUMHa6lipWWOeyyCxWhj7t9WohHhDt3tsHhE+8w0y/6Dcg00BABSD+UXD4krLfTR
sCzuoUwO/cHr7R69ExyKcQWyQJ5/sakePm4L8N6odIUlo16W2xZlFuLVoTsxWqXcXPWnpfFV/QiS
1Pm0OUHZRXkAYe6g8sxoDkaQdTgNozkNnpW+pH3bq257XZbN+JoiKsIt0PR99qAZ3tSGtNbZ9nbT
NUg6FE0x3gAhGp5ksKNGEENoAq5oc9n/Q0TgDiYuHNDL6LPl4Zpqm88AIuu1g1BjISIPtRrKJOmU
U9T2wfSsWX7jhRlHSBw1MfAOoqpbrc9t79YyC5vAnQV27rIePjRpMYy/y21sv7l64ZK5OPbq3xeG
nz2gYIhjHWlcJSNAA+ndMFY4TAat5iN+p9fd9NDM5uTcrppLzgRLtPkatPXggiA3Hc4B88dvapbu
Xd8vZnAzrUYJr7PJ1jtRO2MX9oWTqhvs340tFq5ff5cFhCM00JSdh1jQW5+k0wf/kGGVn5ZgMO8z
ZiBaJHOnqR96H4BeOHatFtxCzpWPtb3C9JqrzStvUeqe0miq6FEeRV1yZzXgILsYuz/ZhxxVHamX
wfQ/VDlyKuAhW2SMpiFr+8hVTfdq2xh1cQTr4JedNfnMudl6+8A9rzMKyTKQ8VCijS0yweA7CLZ1
6kXqrV096DXscChUa/rNbpqtQQDcL74Tnrw6cmtn+xzQkfuttkHfDkNWL5+rbenljQbTVSD7bO1/
ZrkU1bEalfuSbWIHi+ueoAZtnfZDr+qhY+biWP+SfWza4zoH8tPcIioZKtiV+qH2i6GCQbB63k3q
y4JKs0EV/9gxJv5Pq91+BVwPRilUVmM16Jk76wtqW0Mb5bQ3zNBCQb1Jgr4db4qpCYJIoHjcRfoa
ZHpE9tC090sBRgbJH73gY0kB53ELpNWFuWalh6Lq0yDUNXeojiSTFoklRrZ8VM05WnMuaawa6XIv
TSXLiJ7n0kBG7JmmeZ2YP6ti9JmuBOb0uRw7z4yZaLpuZDgkfjS9a0xj8av5nk2Zbd44Q7bEaal6
lI9oIOeRyCY9qUZrUYdmHDUZVSvAimQxM4TQDZWWT6T77o/GlPl4ZeJwoT+0d6nRANinzuiJvO3Z
dEG7GM62WYmTduJgzC2V90wxFiCdcqU/dGEpVgJ/gdkNfm+nDTGmzW6R1pOFxqeT0oOYZX0Dp9Zd
D5WETnWlcXveqUYXAoCwjVQV/imnXVTUJ7HL0Hwz2RSoIzIs93ETtnNl5HchvpJdMINiwGagA3MS
X0usi4Z6yHTI33rxODocx8Js3AdnhXShdL2PVqs2/nrEtg8YkUhhYH5BExe1ndSzC11PsFFp7id7
qJIukNekNS49GgMQJrmYU+7jr7c7wwdsaNp46yRALf2PJs1gWhFiesIu3v48DIGehmvOPP/KhOHS
sozaGGOwQzzUnd8uK7JGFFsh9cSwev1ZK0povbVTHBWtAjsyKkBcYReUariy7vnYGFzuPktE930X
7D/5kkpROdh5ZSSN19hJpZVyjoVeQfywVtrFYaan2f2EfcZDKT1juNKsvnQ2gMgaDBl2NP/pwANl
Hb2m+jeSoA72hlZWPKGc0oS9W17TcbuwFEQP5uK4yYAcOu2LU7w2tSaoWzH5mOOMnlPkpel0u4r+
r9UReSDMgxiA2QaT+NNuf2fpWZfPg5O0k+UcUnxojhlx9Pn9LPfCvGQXn2XIbTLRI9F9u2M60Uhd
drOTwLfSSB4d2X9dqN8+Wek8Hl2Um3+9v+ClN7jfKzvqj0vm9GQoe+yauQ4gr9CDOxhKmA9z66F6
WlfXhOYv7Mrd/AbuKzZPOH6ePNuiEFXAotmmTOuM4bDhv3FI+zVtb0WqTTcoF/t4Qoq5pY/QG/k1
17LzV7tDOfYdSXRA5+rkDmiqiVKh6yDPiMw+enqR3ps1PCQ7UHqM8PB6JRqdX9qoWyIywfEH03j2
KWsDuQUUiqxk23uJYCKm2FRZcCUQXZh/swzIRZ6IIdSZJpLhtVTnQ2knQMRlGc7ONH0M2rIdyS7n
9j/gJe3HdWqdmypHZTcM3LJ3dzK1iYaoVf7z/m46/8REIlR9dbQvuXdOt6+/4bTu0QxM8PrqHoKU
Ro1mmvKOBrj3TK+7RFA0kKFvN9XN+ytf+rpgR/9Ary6MqEU9TKY3EZCn0fSfF7kYFNtrc7Sl336Y
jVT76yuWJ93N0MErIqd7em7sHJnPuR+sZD/HXOKii/3BKo512v1Ig8b9Tq+goWk/quP7D3p+YDFK
4LTujAs4Z6e3q1Yq2LmWayZunW1owTkyXszKp72rr1eWOg9fLEUfFyVAsip8O99eRvT4qrJ0MisB
97PFdTNlj4LU+iNS/OWxspj9K9dz/zrXAdmK9fme6uxEsH2L/c/gTbnr1Mmt1BNhD0MSyPSXs+rX
zEou7Bb4WLw+/EixITsFNPQq7wrsNPRkMYQ7RL6cm5/4TYtHnB2C4TD5hXOF2n3hs7Fb4LDxD2C6
0+SqcCV2B5m1JWtFPq87eYGeWFscpeY3V/K482Hx7mAOZCngkmPqcfLZ8CA1VedII8EJaDtso2v+
3DX2biB32ncj0iQRwXtEhUPS7kJH+MqNdOHdopfmIgOD/AnZz8nyRV7VXs3cMlHIIR5GBZa9csuU
JslWRnK2/x8HAoDW3hT6ozxzClRrKkbCjdC3RJmjHvVb1aGHWqjEcVR9BQ15rhJJEsnm3DFovGCu
9bebc3TcuXWkqydN2nGydc2bXneziiE05nz8FdSYRqEQZ7V9WJaBVkbE80VAmR6ND1IMFZxfT1f4
hS9B+9eZAz+NlAEFzR1rcvoabNJZV9IJQKO3cF5Gy1p/Gmopq3j2e/tXb9BBvHJSL1wP3PQABFEA
xM/odEQ+1NBdXa+CnQTsKFH6tMTrZuFM6vTybncBjST87fdvvwtoGkgplApcSIiTcUe8/QKEW9NW
8JgS2tfeToEZmczWo799Q1EfTM0wj04aT0TeY18syIIZomn+j7Lzaq4bybb0X6mod/SFNxO3+wHA
8Tz0oii9IGikhE0kvPn18x1135mSidLMS0VUUCQPYTJ37r3Wt+JCdt7vMmt+8UbbDuYc5vOXLPof
XzOtx39iVA0b77IW24SG9sHUO2djNN3vNES/+FWASqg8Lwviz2+09Po+qy7jGbtR10nm99eF0UMs
kZq5+fvr+4ui5fImuSiwCA/kjfr+8mI36+qOtJaDyVygibXEYR7m1JXxmzXqV78H9CA2Hv4sjtE/
FGPmnJZZRXrNwZnz+gqtv4yX0dR/87T8ohxhDcQIiakNBeuPfw31udQcZesHd+b5x02DvWY7L3lu
bv28UWPk9EP+ulAVMkruZPG7Y+c3OeX3uhmSVwhMu2zUvJc/PiOYM+xBuIvBZkZpHXbgknGvFJLG
G5PHUtFWWiY9RJJu3gOwYEyOT9R+gxEXPAeust70Yp6eE2LRyR9i1no9NLTsozm94MQnppefC2sy
xxfTGGjqtozvQ31ARnuwABzcWNSBL0XqO5+UmaVNTNC61kVe5w2fWydfT1ZX9BrsOjwesVpom/6m
RvrFToBo99KKuYCMf8r4cXK/7grEfgeLYAMa3jNwck0w96XfFeEzG35Tcf/4mmAJ8y+HXp2bfpF/
Xb7+l9KhqyxT+i7mvGFMWwZnTOptrVSRVqXq8PfviWPys/56Z7/5a5EGIyBEpc6i8/3vAihW+UwG
ZtahnIlfR1f9utS82bxeC4T0UdDO/QniAmEFmsjST6gnp+GIdwyaXs/I24zyqW7r59xOFu+6QQIc
tWiRX+aEMPj31imDK33qO30O/SZ1Xbq1kwPAcHSMIgZc4aQ3XTo7TMlbNdTRfAkOi0TpJgJ7uad/
WpdgJb0Qami/nUsdMqqpmnaOtc4tu0i7uK1CQtSwVOtr24j9MOvzR0czU1Sylcsf1Fe+L+I0n5S8
naap2zpzPy7XdlLRPexAuwZ7ewoy67YxRU6jSIwFjBP2YnWgr56JXU1T0t2jy1mIJPSZtXz4+zvw
4+7DDWAfMOgvkE77sz0SpEqp8R4Mh8xXPsAH6Go7K0mG8jQybR/3tPrN56BOZ/E7J/BPexC/+qJE
v1jb6f0hDvv+3hOWYtqa5o4Hy29FEfmpIioqnWrxWa8Lb4xSEkO0o9tDlD4YvWY88XZCNK/KFXX8
//dVoAXJq6XTnkDKenkF//LIe0OOCp6R16HrkjGuQSiEuZG7b4GNgsFVlYpsrxO/Wbx/OnNyAWhR
oIxDI4e2+0flLEEBdNtVPRwmdHEjJxE3uDEqmuFA3iagZrk9M4JJl6TWz9UsME40oundWMtVh0bH
EPnvsIA/vvoePKHLfkKPhvYe//3+OqQyyzNolcvBlnVwIwYtP/j6ZMVr0xW/WdV+3Lr4VVztywNA
4WP+pOctcY1S408rbYwh39t9VR4Vcrvd39/YX/0WeDHI2uFzgf/+4RhUFcGaaOaoH9ZyqOJ0LXAb
t+Xv/CW/eJQtjuvfsni4eD+J9B0gT5NfsERnBKBfyOI6XEC/23jNYMRmcYmmx15TZ80p0Br32pBy
+s2i/fN7zCegVUCTBD4GXcvv71w9deh07EU/DFOZ7FHYZfsGA+428xLvUFjtEtWuWH9TGPxUyF9u
IsdL3mBop1TNP9Q51gjgrpyAK5LViR7HTDxiaTU8zel2kLN+GFXR2AwKmbEY5tKB4rP15oS+Lu2h
/DEQTT2heegi4aT85rP9ZMf/9tkgK2BqYG/5aRsrRQCrI+3XQ2mU5qnOJ/cywfWbV28lpQYRy1jN
0OGYlsbdZVKIBihY5UEfWzuNkFgLGaECBQm1qElmIV6myty3PdVFpPXkgYYukK82sno67lGSTu5H
y+rcOWwV6Jl4MJvu1uUsMUc6oo1PZAp3Cq52MzK1ZJz2MvH238xVmrdhcilfwrZvKhnqQp++EmOR
0fLpvTwLnZ4ZXViiq7+1odh/0ode/S646scC73Kp8AlAjOE2/QwDtV2VZEHfrYfWMZJr3ZHeVZUL
UjTstQjeJSq8r2QYD+3Wq1v38e/f0F+sgnTbOHqCA6Dj9FOtjIPM7Hh/1gNi3azeeIvpfC0EbIrQ
LipvvoirkpsmH/Iy6lgcZXwpGj6W/Ux2g2H3NAX//gP9eO7nYpgQKmhJXQog2o7fv0kaRgI76Hv9
oKq6zrYNNIcRHBZ5bIYFODrs04KBrIHCq4oX28pQ6/IQvfz9h/jFQgx/noKbxYt25I9bw2xrUiRL
Ox1U3ea05fVlo2tF8kDhp36zRP5i5YD4Sf1FD5Pi+Edbp90lCcX9Oh9WBqM3TV+g76gaFU1C6UfJ
yh9XRV7++yL/19v8v8SX+vbfJV73r//m/99qtbQZb9oP//uvc/aGDKb+2v/35dv+zz/7/pv+dTN+
afuh/fLH+UV1f7BsvL/0WS1//J7vfgS/6T+fJH7pX777n43ss365G760y/2Xbij7b7+Oz3z5l/+v
X/zjy7ef8rioL//8860eZH/5aYKP9ed/vnR4/+efJlXEf/31x//na9cvFd8GEIzsZR6Lf/+s//mG
Ly9d/88/Ncf7BzoErNV0Sb4R89nYpi/fvuQG/8C9BwOHNRX1BWeyP/+QddunfBtfoo5hDMiTC+qE
Rv2ff9Dn+/Y10/wHSckcfS+uZZy1fN//fLjv7tf/vX9/yKG6rWlid/wxyAd5Ef5SuzPjZGnlzSXo
gq2P+e33L4o/ja05wXjZjEM7i03iIvZAMGG2w3iWZMpMj5pZwA67JNpYJJTX7hq3tWEvr87S269C
qMT7TGMhF5suIKcn4vlcEPS5trgoV2gHOGFfa/K+x6yabXWFeiMN+zxwRAiOb07RBy3SuGlKvw/A
4KlpRTJnOc2Vrte2r6LK8tLpURrKOU/51Mh9MqI1tzZj4awA39e+aTqEJ81SPJXkVhf0BeqWXnfr
TV8njHafc9Ga3tbvZRlmi+duJLzOOAmyazwr82M7VJKFv/Y2WV7faIPdbYpqmPin2ZM7DPWbNiEM
RsxWx55YXvXMt07rrB2FLpIopZGEuAgsyyqRJ6sM/Lli3Lhbc+0EjkidisLhlCkKlL+szweQoifE
EuWNVUjhxtDXI7opd92yZnHRqibOlklsxrIfOTpZZcicw41rL73j2OtCNmivnWFOD326tA/DqNwN
IVv+AQwbWUeL028tp/8iK2OOjca7Ea7THppROyq//mpoyx1oyUsDQ2jbds4+lMOIC30U69Zb8vqO
/fU1oCvK0au0YztRzQeFEAhVViWB3hSvmvA/y7m2Qp7Leufq65vlptqNbg1qY2Y5yvV2nePC5+hs
1tn4gCH6mbxr4x6ZkQsjkfiYkvXwQ2EuxWe0lME+U64istqdo771J8C/VdmEvjcN82NGxpb+Pq1N
8UThl+X0srzBfWhkthzcoEqsYzeOvfWejKXv8UDWmhZ1VuVM5nWe4SCm4YU2fIeaUr9SJv23TVAK
ouHTwfcetLmXsJjDRRtByht2kxlTbI2Gvwxnv7dT99ZbepDCG/hg0vG/Kl30y3KFwa8LzFtkKdqE
8m3qdSM7di0WvZh5+tjsGqey0g2xxMO90JFGnvxaR78mtNZ4mJRjvnirR252v877IU+bu4sa4G6c
OlCTKAAjY3YvJU2fpJEL3u6Zx9aKVm2A/gi0C4GQXvX7tGibc5vk6qslsEFLIeENXTCACOfEcj2A
4ui6Ta2SUuueiJ8F3e7ljIKLkTwsIVC8GrN1K7zagu9rVVHva2MWMqRJ7bhIcp5ifxrUeIJKaWFe
McpFebuu0Wgf4l/jCCVm7TTBqNj7AZ50O3Fg0mmYNYLUVGGaJU131alGILwE4KLHnZwTOjx1sQSv
5K8k+9IZyTKe0gSVry1Esh8STYQIPj+kbe181iA8h37FUCJUkzZtl0FRM9XusvM0zdgEmkEoJxjJ
rd20QDADoSI/8ekVVXYZMsl4XpWjhUkvm4MxOVqMqwXtY9rCiEYVfJehpDt2duXb9KZtK/dvuszM
Tm2i5EGJlhfWaWkz6O209YXdPtfVop0QAlkxSnH/7KOtfUGYjspl5rEnCpuLYYkgtJ3LPwEMEE6Y
mHd+Mfm7rjNSgYrUy05+O/o7vW79nY+l48DgSI/ywUFBn6ngCiCjf11L24oRQOh73c7y05RO2gkM
gf0hc3Q8V+IiCOvacrOsOfnAc/OANnOGAnpJjOyX5sEm5IvS+NunCp5Ey4oVTmOAPJfbwe/N+vb5
2x2sO6Xv63m1Yt+8/ATNnb60cyv3KOtfilrLTvNka8eWCf9BpHJ+9BcuCWtvctP3VhchGCzxJKns
IEe4JB3qn5PfTNN20utg5wxIPj3FED1rKX/hvJo3jUd8nQ+aDNSsk0aoVT/52JRfvv3+Gs31x8lz
0Qx1/Au9EcH1t2tYY4t81OHWEwthp/NZlE76UefVeyct2z9LK7Xe57zX77rSy1+oPmXctStNPhK7
nqVM1te5Gqu48sQA7nVcWPrmzv1UGNp86LE5PJKJMT60q9SeMoLVw7IguYTUWRObhPSvJsMtosr0
p6+gXsW56HzvFEBMjYxWBsr/SLmH1+ugknzWi8s1JhiYV31FBXq0ZlflaVSgSYF8yxSFXhJ8tKEn
RszgAKVI1Txosi4eu8xBuewt8w6/1g09ggcmI/eLK/czHAWSWKdN6kw7s+wO0hu25rDsB8t6RWyI
BC4XiOxFJ4+61/DwK/9mspoLDN249cX6ccyCOrKKpo1Izy22a2V0IMV7DRruwMO0rMs2a2G5B6Ir
mA07agPRwIpQOPmhr2ViI7JADysfrk9n4fHTU1Jx3DGzIuJqjdATjti3Lo94x6nMiJauf/Eaw4zm
oR0vcR1POKgzrn/9WJjJ56Fletkg4jak9mC0U3PNXhIwBFvknpZxtUGYw9PtsRQPoM82I5i7PYJW
98Nc428z07V7XgDXb7zR005tNmo7TsspZlZj3rldeiAsd2Hhtv2vM+jhdfH2ujGG1VJObFnZeg89
bjhp7QwXz4rHybXo8xrFjVlo3hkIcRr7Uy8wxmX+CSeWHhVFv6kql+ASlX5IJEY0DXN9ODXdsenz
j02/7pRrcoIsR3fX+9YaNkbxltkZeX0uvPuyNtuvPRFHBP51OlQBsmXbzMBvZyz7ddAavCxetdGD
WcaMBSLNnvytsOuDTfc/XnK3vBKlclAfVnNcywk8ZJmyDDqedhzRrWPJGg68r/lOmxd3Mxh4FILL
Ws3pvReLfMmXbGZT7K27CaraTkxjEjm0VG8rp2/uDZqwDD9LPZZ+6T/UrWfuhFysfVER1RhqZTbH
ggBz5kdkhqL2tuUeJXNwlzAEpxpEa58F0CmLEscaD1+Kl4Kj3U1Q4kdlrR7T0Fg0/a71k/Zju9gu
oYVjNhzwI0P9t2w/D0XNNuIuZn/0guQdA8dynZjGdNZlX0Z1AafXV6q6y3QkpmvTCKRjo7FJqjZB
uxq4fZzYGCZbEpVQUZCpmOiy2bZ63j5WqrBblra6jge3WT9LRMI7b3DaeHbaLgJaOEGordzjYjEF
yeZGO2WVXxwc8Hony829/cR69T4PteKRzLWbnBEnj6koroygBc6XSma6rk2qFyE9M44tLaji1WaR
STmiLbHZL2bDduiZa5j3aFyJsZ7m0HTT4CpbPREDEhmoFWt1rrO6jfOiKLc1fjxoDHr7ICdiMheL
itH1F2Tshbd8Hk0ImXlpZiISrSfuOR1MMfjHdQPAIf2SO7WzQXib7xpo026YWg4PxWKgfanIU9Cp
1ONknZZbhQz0TiXdpYSet51baNdg65M3fnBxG0x9uekb1v9R79cP47zsXBBeISD2/LBOwdGaFjt2
0bF+Eegh333l6TsNhTEo6yLOCsveZ3kCojRJpt1s5BMboutlcVonPfUxe5KfJ1+Dqso2bul5IXvy
M9qcDstaVt/ZBb6XSdZPDZmjG5Xq81G2RfoYUDLiEnWyg1szLrF6CtB+GdwNkXnZxvfkV3b0+9Vs
EaizlYVQda7HYLjHgc5UwMwZBSF+HfZty26SBGl1R6sIO5w2s6oh1f9YBv1jTml/pD/77gXDm166
1F6OZsXMZuyonAw2M2Gubs9yKdvtaOZgyPMgHi723XJl91urOjSG5oaZK05FZqXh4gzstIpOFKVG
FwlQP6Fb6GWk4zvZjL13JrTWvOIsUu3kjCIAKnf6xDzHyEIVlP5J0F6LaiV6SmUzQtJbh0NaT9tZ
so62nO3I3pBqm+nmi5+X/H25Ll/6yxNBEX/EAJTC0K2DfWJn6m6W3hRd0ntOVVpIbhNpEm0ZjMdB
x2mQ6cvDwsRoj9IEM5KF8ho/VhknpX0tHffFL7sPOWkHWx1m/GbpBwfNpqttuybBR4PJjZd+VfcX
93LkC/9yU79YGXKgjBiJW1FP86Yvmi9Tp1HoNnDRW+iKYWeN8sFMveEOUnxfh2bmmsdVM1VEHEXO
wzYkT12jNBVTYLnbiWqJTt7aHAroi7vAS9toRhM/QpONCpc4NdvmPiF7AhzIVrcvLe2xIFXC0nxs
YPak73srI0qmaM6abaw7La0IfwlszCE1SZc+WPwQa7K7VbieonLo1t3EZQzZtkHQc0gXB+HYPM5U
4DF6Vv0+SS0iQXtISGMy3y1yeDFWVX6QExkpva3uO83KHxGHm7vRbq1PnKu67ezr77hp3GNgTayF
XnOjz9rNqtfXlSd3E7EON1JoKlIql4fChcVv1BYdxiB9LebsSue6fkR06YDybriPBuh98gmOhTvi
uk7we/eOWGIsd+VmRLu4c3oTQ3JQKvtqAsd3P9l+v2000lOWxKjCwizQ4gZrvy9wVG9sKYLTmAjK
M+2zJ9Ph7AXjHGNpGr8kOTxCKzOqmFzMACfP5OxZv6BfobJ/shxbXpeZDgHBdZLzZGhsYYmPCWL2
Sxx61DwJF9PVJ3E7eZaM16VzbvCmFtgcauKB6WJMZwd/HFw4yzk7lllFaTX02HIw9yLnJ/aVttY1
M6Vqh+VOlyE+BStK9fVd2sEa53M6Yl8stR1jrzykWHFDkAUOB+9meLVTe6Z8I8K+NJBWcepJZTRr
/Ws6ZlRKnptFC53ynZs5w1XNiz0VyvjkrBOuCT+H+OlA39e9hVqnt5+XqRRRk89FuLBmf5Sa1+6m
JvEey87T78TY21c5toUomfHnIWBbo1Es4pTJ4u7ilAhF71pbaZYf/Sx1976tHIyUvheVfTMeptGH
sJU2E8sGAY9bl2iEW/46UARdfW2vVYFtBHz7w5rbn1rXXsPZLVKsrMoObqWU64Ysyu61dnEhyxz8
PxVaQhClTiUyDGh0ksnFuzCJEj+bRkwCqqTYHzhDUW0Ed7ZVjg+dbwrO7CgEYlVby31aC2PDWbjY
1xgNqf/y4Yojar+pPeEB6jS6eGin4rEOqvrekgvbgM06e26sct1XZd+eLFzy10Pij+/LXLCOY4Hf
YzwSD5Vj6WG5+nIz17b23FvuDElrsMKyleqmwq35SW9sdcwGLVWhKPJ5azQsLgj/06cuze9SvT7b
HP7JPPlcOqr74NPOgqfnlVtYud1OBkmzW2fnQ9aUzqZwluq5QfF6VQjlh5YxZR/xe5ZXQ04RYBjr
S2uOapOXybIbWme9sh35RQ9G4wSher1KJgw8ho1RzCrmnmoCjX7q88oFuej2tjTExtFsRN6JeKtn
q9skefI6Nt2wK9vqjFdtD2igvmm9Wd5hXXS/AqcoQ0uI4QodhHOntUm28zLSqUJ9FOqzlE55xaUj
T6/07R3N9SDW9bS78yjGbwcOW3u/TvSToukQ0ecsDRKxB0aMLi/L5Roloce0yeADrdLjhQiMWE9d
J17TZslCYpTye6LCLr4y6e2w0/ZR4FTTLpCexvC+0Z4BUdgI9dY0rpukelinco5EKhQXJm2OinJo
2yl6jCHWpp5zj2PyEFozRISiGdNNtZjjrrbydDP0SXNdEBt6PQdFF1HQVrGcpf25XvhQ3XiZn/d6
4+4Z0Vf3K2X1BiKm9sHtOZ6k6AiYyXjFTl66BLoY9K2Ws9suhX4IiNsgvozuWDDTTKLXUJ7tsWx3
2Byzr+WalS/SU8Z2Kvpy72F0241NtXzqYGdHukAvErLw2W8uohNsg6v/4js1cDklh/3q9P7e7WS9
XWjbPJf6sGzyjLlUmA298R7gtHrqfcxFoZENwb2hfP0GVIb+JjE0bpzRJ5Wj9+wvA+2kWBSLiOsc
wAaBjXIbDHRoTJhuNFBm9UQLKnkdZF5fJ3lP9FXv1VdC9eQwTXJ6y4LhoyXs4noSWbNHVEBh4wRz
/XmZZ/venHGRMW2eP/mZ6llCbP91zNb0pDR93Bds3FU0T4t73zla/jB2CYtwfZkRVJeDtmRMX884
37omzSJbsQnVKafmUFREccEaNPxzUfjZSeVD9mpBnyduvMyEG45mld/27UpK4UhkCRbFzKd4aAkw
cQnfOE1rkKld6lpIIyp3o5H1FtvKA3VJRCSbTm6Mp0ELmoOd+AZnNdEEN3LOvXu6bcXZUIV4KU0A
j4BKKrJeprUlzN0fP1aG0ONkYf9v6bk92sJNToE7aDGhhebWBM14rLOMpDMYPNR6mvZlAI4RYui5
xVo33uKmn4+AN+ifFXW2S4yGtbFYz3hfxG6k33hFPk5yp3HbKEqX4NYExkqD0/Uj9LLqrBI9ObK2
VtfYS6xN5TTzDa9HH3qL6N8DCiFVi1eUTK+aoz/YNFevNCk/9kbykFkr9dCoj0ShoQTyeEz81HzH
GDdESLg+u0O+AfHHX2tV4kRzsXxEQXHJvDdjPPcf3AnPqO/TNNQXsTVgxYQTUKbY4G3YWIsZg3nq
Qk2BSiCA1QwZA25lLhYsaiNLvMKfqRZ1HGvRP7Saz2PTFWeMoybLXblux5wg4RTV57GxzDEu++VJ
yOG5boImSh24x3Lc1pxGQyPRx7Nh0EFMkmrPC45b1NCSs+p7M15pcp88XXp7gMmKC48sNLJQ0ogg
RR+T90CyXbffL3O37BYiV2I9KI51m/RnjkmIJozZfh29PCfcnp2fZJ07q26mPYydrT1aWWRmltip
drW/uLpqH9yi0zYojmjNWhykVvJCI6s13P2U4uPVeqh3burgg8uKgNb9UJwnGdB7rdATMTeWnCLz
/BkzZhV7qa3fAjPWzlmjGehI1sHesKUENy5Sqk2QjY9VVhqxAawm1JapCpu+N6LGscpt4ybp3djT
PdAnT4uxFp1X4iZ4WWjfDkMrDkFHGNElfWfrtRPnKItDdltz7RF1AAIxtKP17S/jcXiEkXAfyIsX
egRqQ91J1dc02LQ5WZkBCbQNbkxcsvMxGeDNdJ5U1/CxIfDnHxUi9VFp72rMtVjLzHGjgyC7BtR+
p6MjZ2LfLxH+J29PEJAbQ72n+nP8V9/FQil8+UyLp4Gh5/J0mX56WEBfRCq51O2Vua1n+r94Mzca
qsO7UVk8ABNBrdICx8NxIspXrYlK8m7gtliwMmf82ykvd2Sb2HbHvKgO+IKv8GZvO7N+niAihkvp
cQxufJh6GSpWRskcH5LQZTy0bewV6VWBFNNoIE0wnDjbef04Ozn7W0tPFuDIFflNkDhbJgbyEhXb
WN68Was52+S+2rqlTXcvVV1YJ+ASzLawHj2t+zRglg4B/vkAZBhW97Z+SkjWjIg4mOIq9buT7U8f
ugVXKC0BfVsp/Tn3LcHSUox7dwgea5eSq+mt+WymWVdEnEV3oKggSjrDvefidLcBVV+XdMYtugCa
AnA3Z1uIstvAHD+PafDgJLRE8jrfsdIPcdGbCWsvcq5hLvRHysd8lwVvQGgt+neSpq8ePFJHfhTZ
fMNBow6FVacPGaPXhXkOolhyMwfdk2d80O/oR2g0qVhHnGW0vdoFzSr3kzWkIFvmHTsmmeHDJU4C
QsluuRwDglJuS1u9j311SGvzQ9IQNlcX+v2a2PUxF1V+1VacbAMjj81AvpAxRX+r4txjZCOjrcTu
kKw4lBcJ24cmfXm15vmRU5I4Tp6udqZmvJWGehRF9jJmmXHEQW7siykv9xXi8bigYD2JXjg7i1Lt
SncLnPyFP+27Ohg3i7sGN4tlvgNIKR8K3ZwPtQZ7xUmVurP8Zgx9mYK+gEcVcXhv7wQA6p2Uw6ds
Zhu5msCDZ+kjS/p0KKtJhVY5LDuzYrAzuqjX1KzQf9SSR1zv8oi669BPOYCdRLtITcadJatDOa2f
qsG46sSwXa15Dpt5OJbFcFMPPIC4yYutUeafltq+43ofZguIB2Yki+cO92Gjb+i67roie5i7JJ5z
Rn+Qs5LbLOUfjUN1apsOd3Sn7pm03Vtzux3M9KAcP65MEwQH8aFGhfV7bRT6yqSP5ZDeDoHxpAle
dYUes7BSvjq8F7jX40QzXrtKR2bM28ejsZuG/Kx0/6CZ/gN20TIabTiEnTg6VrHxbCtcgwLae14b
IfO1IQzoUMbIpY9Y7XES46x/Slv57OQ95a9Un5pZu3VI8LSN7sFuII51q3EgQY7MUNo0zHnVs77m
12kykw/Xx2xR8VyqD3pK9htV7Fa61rVlqG5jYI47DADBr0VS7+s+S6LWz+xNRsoKk1lmXSZSI0A6
ryuCrqPW+gVJ0NNAmZU8O5fKwtGooKALxC4OwlANotuUy/ypSvVpM68kWnJscfDxQrlMWBt4j8oA
+Ja6COYYIGz9xjsKPw1OTQdlJiSAzvtIQwzuiEDOQ3DXdIOS6tSs1HEuR81N5aLTotWgnu126W9n
z86PWp5l5wCwJp0EL6eb6rZhabk7+iwZLD3N3fZmiQOCwaJ6son5foV13oQdPNaYh1yWL5nrcFqn
rrYT1nxlLdpG7+D7zpRymireXXe04VSIlIGMjvkpWJEZwSZbt5XeMc+j9ZSOtrexuDOuF+QbGVjs
3pQmdmLEXtduwGHNoaCbAZ3pIfP1Yj962NXtbnizQb0dMJHDEerCYcgO3MGIarCmqT4QQYBml0XD
cY7mVN0bFeJHTWpbaEZPdiLhXRSQ1HT91h3WYmN6qoyqpHkq0+F2Gs0PjEKL0FXM/zXXzuPGEO1B
ru0SN47/1orG4GCuD7sxBxY+1KN39O38vl9hoSaBtR1wYUXWbCzhYK93ploVBvuxPrbjGrvlUjKP
Nz7hoeyiqVF55NCc72y9uHO4ox42jbDKHApX4e0WBqOhT4PWusStVCW0ZgJlr4lnu/ckTYvOG5nw
o3Rj99mPaamHiUi20Gc+d77xeRhnWCvMFDejgnrY5v2TqIe3QCc9NQkYpbjOZrRFxnNs3abDpLZ1
iQgTyvGbW2TVXnN98E0e8zmPmBhKB3Mz+msTD2V5avvxQvxyD7WXf9Iw8VdFaVIq9tetNlk7O22M
7do1935icOR27nvXa2/E7M1xm8zuVVsD2E162ttjxa7M8mkdfelFgKzrmBk0ScRjZm9XA1pJUFC2
Mz6nmZ5wCAXQjgJb+E9GkHfXMIucc9pnp052w8aTYg8v4Sa3eQzha14XCQeMNi82Vd1tmFxC/kCp
SAeICS4h7jeTDuug7uAD5d4iAZ7CkhgY2EPvolAofBAiF4rQofRpWqMB9GKNY0GYlOOVU9oP4zq6
m9mZ7hoLxYju6U8dSNHQEUAWHFzIh2w0X6yZNkZNoJ2Q6J5MWZ51YZcUoNAHDJuDirdYnG4qzZN0
cTnYZbSF0XfO1tNoqblEQCOUYX1ZTZU0cYLvn1PMWtaomuvBK05QU9wlVA34iDMzWQNQrTMW7aHz
sZFeNapNNUWromES1QpNy7dOF0xtTB+9fSHDsaRPjzDvY0qrbr7raCWpMKMZOe344uSce86fNaAM
d0n/N3nntRw3sqThJ8IJeKBu0WhDI4qUKMrcIEaiBkDBe/P0+0FnYpeN7ugOzu1eaGIiqJlkFcpk
Zf7mkfs9qD/WSjH9PSNHWW9ptZfU6zPHUQ9ZZtXJLg7yPtS9kVZJscnCqlB9adWKdg/6g4TQnpzo
e1UOofHQWqZTftJpipFNs+6T+H604qL71Nc4DXtKiG6o34FRym/zMBLdTtDupnhvic7elEbVq/vC
Vmt6zclcJMpdSO11ehhG+Nd+EBSUtJAywAdJupLXgif6HhVWMJDDaH7Lq2FWb8WkzcgJydHUWsQu
We8fY8ATrOMBWR1PU9zJHzSJr4OWueIRNIX7gED4T6SpHqEK4zLSIyuZ2nmML2gzfILzABZEltUB
xFsgF/3c8Ecmh/JRSRT4ZnXezvpGV7lLN2qOZy9Aj09z71jPWZh8C2tnZ8uIArgWbPSs63dhYjy6
Q/ZqoO6Dpy2vFDnVCIhi/XsbKqDpN5yG3fxixp3r/t3Xtb7E7+07kTdfhrK1OWCinRIGvyKz0/ZZ
6uyFrPclBDOa9feTFWsogmjIJ0mkQzF+wnN0jqk6OvqO5kV60/T8MJcgXLWswEq0EsB+nHZ8qWbr
UCI4ehe0Oo830t67IZty1HJG/S6zoshHuRjrVSs3KH3X+1oxiptmFNN+MMqfaOI8RLqA1BhXt0NJ
jsfraOSAm6uRbWlFWyXkHLX1EoP4iB0ytI72JWgczmOUXhGvUU2f6uUElEEGNwp42q/TiFiPMsxf
ESZ8LUg6/Has97KZg4NTIn4XtiLfxLMlv6L686pPrrzpiu6hcOpkX/TDc4R06V1P5eupqmC3W4OD
8Fis/kDgEYPKqOGWMdDs8eq5DFEkc9BDjnpZ/IWxFkKR87wzR/rkY9TcBC1ebjnYNR5VFY2Iarql
aWccoJ53vpj0cmtqw7RPIYGQJTjfukjyUs6b8SlER96zrSzc2LqQlI+DMAbRID64Tv3JzN3y2QHS
68lutp/A9InDUIWOT3Ol+hUMaeINsQi3orJGejONdoDvWN7VdcNbQtKpjWo9RPGXJgX3rOJ1dZXf
sNupu7poGAGmea1oHFDcn7cGGlzzR1efVNg/2LAGEE68IUi+JzbvzwaBJyTW5OdE9uMmc0d3Sxv2
8zxm2QeRBLR1RUU26HT4ImFHPr4UppGRzICRuqXh3U0gLZh7j7IoPqeoccx/AQ+D+ypSq3hqBY9D
naq+tstTbQQtMBWy2S32mbeWzMqfcy+oB3o9A0W0LkNuR0nNr0msxXQYi/ILyDbrDtBjB7iaBidG
H7doIxaT1zZB8sF0y5x2WH6fAhfcVCo1l1JgpQYbAm5oo8wHcg75IpMSs/cxGm4RHhtvOcBIrN0g
TTZ1yTrY5kE9IKLWaWRdDYa6oPFh/0vPaLvRfeXRlzebvrPE1h2DHD+mxC/Margdw8L8pFh2c4vc
re6PkWI/imzE3MW25EM7RfmnqMx/6XWof2AT55sE2YynIsmedMctb+paMT/TFtlTOv5t1dL1lVre
2z0ifsVsIoLZLVraMSR6f7ZDGYABiub2zrXDH0ZafKHz2PkIIW6hoCs3MuCJjM7mpzGhkYcelOJz
Dx8gxyu/8wqMQSGcTTMVe6nnEJeqebjhhNhZFqAel02yzRQ5QahKExOpqEDjZraTD6Gjfu4FvT01
1fZ0vkoEvoa7EmnjG92A1BaoQt/0MRqpbsLcQ1iKHx3VxBRY5PQjW/zoqgn7WQuAwBe9bJ2H0M6c
hodh024KCXHYcfX2RouSyWsivf4yy+QFhQMu76565QHUfgKCB8qhGD5HHLvwfYpx/I0VzDMFImjc
9Fvo1H8KMxUrwhqjkrIbnklBpZepnBNVlwy7pCu/ziITlGfT4RZsNJ9Ga+mJDzbq+gIu14ApijeN
opX3oWVZHg105wv6aCjzIie5W7hh+1HoWwkOaBLZvF1K+cSmvuXKmTp4ZxfbDHxte+9EVW7udE35
2amuvaVO5N7oY6w+uKhVsutYYYEGTmWoXaBpRqh6jbTsgwE6YPDsdmo32pxoD3PR/kisavjQJVqy
T2UzbdEvM+9oRjYPxliZXq/mr2gnB37ZxcldVQNbRSEy/G1HMUihaju0446K/v2ks9NE9XnoC+Bs
NC0OWdXfO4rja6KPDpkBoMNoZ41kPI836K1g7gKhmfwHBwUM3wC0N4cG5A+t91vRaYeOlhya9amf
4aHa1yAiGql9FmH7gHblfQZon8pY0e/KLARga9ZW4qem023DWZT3UtYK8B0ZeRZIJR9XTrqp4aD5
6K0VXhW7waFBM/LQUXhjvAC/YjG9ZFpbbFInopzPLKEoEgLrRdqmG+UnpVFelBbh01zH80tYI4j7
YZq56q3HIuuTuzS36GnRMY+DrLlTUOfYAQaFQQTUJ9JIyYuCQqWRqD3gB/d7GkHmMkfll6FNn+ey
0zct5fdtUvf3A2qXO6W35sKb8LjmqDV/L8Xnm2F2fmN6AfVaQ05lm5AqeHBH55ucyfoQ5F3OC+QP
+PsfGPoRwPp/ke7/3wDxBkj1C4D4+i86KW/x8Mvf/wcPr7v/QS7YBrOMloaKlDysjX/w8I7xH4E+
Anx2hIt4iS4/+gcPb/0HuDs+G67rGII++8LloNP+Bw5vGP9ZpCs0HBzAuEI/cd4Dhz/ma8CaEVBY
iQ+L3Viwtysuo6GESLiHsBMrq02BfyAbWe/pllLvCklr2t2bmflnsbxF35+GM2Htw9pxkacC4rbi
qJSKE3RJa440yZrJeh3TBJ1zagsxN1BoAjP6dTneAuX/P6j/MjwTDh2XvYNDCg5gq3gqnWeK7OR/
laKCx3cM+xkZarl/TxSUbpi4hcJm27BCIZOtCAX9PCPMt+i/Ax/ofcSnEIo0zGsWwguX8//G8k8U
gOYIUKHupesrSmCBxlXgGqhVBrkU26BDAbzOx/QHkrmA6BOhXOGWHs/dEg+spqqqCAIsmmnOipmX
otlDo82tyemEuYvdYdxFKbLV7507uBhIsDgw3mC7rYmOWufGXL8B1X0z0r+qcZXdtCWCc5ejnM4d
UbCMWAjbrAN34U694cnWEKwxqBK1NyYmjZiIBiJuFbVldWj3TAWJQDVEz5djHq/1P/OH68kiErSo
9ukqh8LbmCI3qhKtnpqiZa7fqkpl+X2TyA9qB8Hh3aE4YthQAkYLzIfV0tDRNi4gZhMqRbS/F3jp
lnFXbhoJO/VyqDMzCU8TGS+HaXQ4go5HZZV27qJvTbE2bnjsxNI+kGS29ybI1o/Y6jlX+KFnVuHb
eM5iTfLmy01tMRd2TzwSixnPQC1AdFX2dnwlzpmvZVsY1AB2YXi2WE1hkLnzFBc8aKjxIscs5Swn
4E7d/MMI++pKsHOTuLhZkxpD7bXc5edvBsVDxnabBaIXTnrid32tP0S2DVTVpDZgj+41nu/ZwaGS
RylpYV+t5TZ69LndNgadqaUdNSQh9W3c6ggBxnN4ZT+fC4VbKI0jW0daaW15qSmWlSijCkChVlOf
Yq/90MiZQkkW1lc22HJ4Hx+IDOVNqNUG62enrBuNUZEIfYwiJ+ThPlUv8CQX0FdSvZDafru8+s+t
xrchV2dib8bKOCQaExlBnjVpTe7ipg2vbOezUXD8cW2LgiDyBsfLoxFlVM9KRPUb9MNjUlDOVdzc
uKJmdDbKQmDH9960UE49joK0Cw2LpQNQNGAMjLFA1Lkv7Ct347mlDs8aPqqqYSosVlF4CkGKqEBC
44Rm2BtXpMltamfB3xlaAM+C86q9srnOrkAQCWjR8n80zVVEqVDbiW1jQQE59j7tu+8ISfzUK93Z
vn8x8IhU9eXmQmVz+UXe7GJ826NwsJYaCGblQErwaDdTSluXo6x5xtzDNge7CVcd2TAuktWJGylu
jL057bHKQDmfTsawAZUktyUkswUVhDuIbe2DIEn2VEMB3lVoctPCoxFy+Tc5XTCYCpm4qEKg/JOO
HI8XyK6Ktjq3DL4sqf2UY0fe3ETIiDVXvuCanv9nyAacXlU3XLTu1qkH/Tg30saiBk0eJbfoOfe7
qiqN56KvPyBiQ+WkKYttndClMxYZs3GiBcc3AMaF+gtKyldSodOTBr0Lijsk3Ii9WMZq2w/4RMAZ
G2mWqS7UiiGEPObpLfVmf1BDSGBx3YMx6lq8B98750TWXW536LGn6dGkGyPdVm4K7LfcTb3YGM4G
oN/LUc6O702U1RKb+pIuWsWhPfAQBd+d6tR4A2WfASyZxHc0CKp3H3GMiw/MxKGPSXXmeC3BeMwN
MsqKnjBQMUVAa+0X2+zL4zo9fIhiY3bp2obG82t1z+aFHsCwasGmA3D+VOCxsDWSRu7VLpU/8duc
d5fjnZtHliz9YGIhx7I6EYKk4KVocSPZcjBLv69c5U5HtHXjulnzAUlI7KnGkCzwyjivxV2N0+7C
saooBXppltd3KAsVN2XUzR8kThZ3nYuKhQrk7Mrxd25yl2wTdRISeLj+x59wLF3E2SmceBRJrW+t
0o3dVhf9AuYQNJOiXGm/Xp7e5f94fOGL5eVrGDyBuBbXuWCHv3luNWEF7hw/eBtMkG9kiBwo+fj+
tJNUmgzGRnd60dtc7YjEnOdksM3Sm5D23tIL6nYjdbZ3J9NoCiN9wiPfRUTPXH23HK3LwtSn0lOc
ctgbCQBa9Jmf1AoGeVqrV1bn6fl9HG1ZRW/uqyHU7Wak/eGpcRpoODXRFd4Eej1PV1bGkp+svpMD
J0tdVgcCDWsNT/ZxnEbRTH8QVcDbyFWyfZFnKt1Iy92Wjt0/gw9XEnrqUD7fvxWEupRFyK95kBur
QTo0EOek5faHCyE+0yrRP2LUAi1ft6obVEBmzNWiwLoy4jMrU+jYsJpk2DbrZnVB8CaxWyDVpKJa
AMeJJqxXahQXY7VX3n9Ww2b8k13bPFOs5Vd58xXdspkaMwRdBc0F07Gu6m4yo7VuY3ycUVJ2Wnwb
wF1fmdYzn5QSB3UHEpE/ukfHUeuo0ue2JarR2TR88Lhx/SEumlt0CbqH0SwAn7mgCSq0I66EPlm2
y6VrI20M2pMr448vzJsBW8GA51zFiRKCZwPKmhuUtZ3+fQKti5Dbcr0iJaaiZXlytoAfMIDZsmbn
uNUKr8F/xOeJmx6M0smvCGidGxGnC+mni8ai+KPK9GZE4PzM2CrbEpBgPmKy1ynzj17RU+fKUjlZ
lcuYzIVYuEhi2etDLJ5l6Q5qh8yglkzwdSfzTkVO6gbIVnPlbDkXCr1yALf2ctGulVHbIciLIssI
RZkep48JScF5+h4V6jt1tf98KHKh/wokIX22rNQ3k1dBzsWYsyy92lTjba2Q60ZDdM0o+8wnWq4Z
rkYm79RxtQmdiL5OzBGG5AYYjQY4dZG57/9AJNRLPY8Yi07k8VgmLSx1iXm7N1iYAJQcVFtMNuUT
cIz5+zvvToTyqVJaCCNySJHDHody9KyKlJDGmYki0g6obrNJjF7iniKuGJqfm7q3kZafv/lAOVjW
YJ5A1wi7f4GoCJ1BD65Jop4kHwyH8uRy/nHuUks+DqK1Y5UVmgL90C7UeyhJ1efMGIobAVcN/6Vh
HPeX5w+VmdWltkQE/y0MyIhEXWUEc5VKxO2IaIaCCay0yB8BKW8CAeHMw/AwOuRjH26n2BL7XK30
vxXoBY0FWTEyhuTT5V/n3CTzIZHEQSobybnV+MM8zToXPAosF/BfuD1KVBbz3+8P4ljoW6KdSvV0
LZlvA2eJm9IqvDGudYhig4SA3ACqvSb6fe5rLqbUHPKC82Mt3xdAglWxpsCUVubjhu4msKhB2YE4
OuStMl3ZdefmzrXpDbgOLids8+O1043Ir2R9UYI5sYK7pJ+qm5JT1H//5GEXgcCczb2FafJxFCd1
amMKORFlk9X3RRdlYLpQjnt3FKaNRxQnIh9qPXNJXihoOEAQmwbakukgEKyLUQf9N1GoVXJr8Zgy
lu/3Zku7c4+GwrL2k9jIPmTTCD0uyN3t5SinlQ76WSqNKJSHKSybf0yZ34TJEGJCk84pwKIE8b0y
4XGF7fUtfhjCs9X+wR2sTxB7gm0VOcEd9e5bW5Tl4fJvsXz9o+SVX0KzNNx2LKotIFqPx4orVCda
VAhwQux1bdsCvskfzdFSAed1w2DAJ8Kf76buhX6tTHtmG/AaoOmnI25DmrVcsm/GrxSRpXYZ7e4J
i1jIn6oNUqyM7w0zNDddE/DPy2M9sxO4fHRq0MZi+rO+tTvdGbNZ5RQxI/CHQ2OglJehknI5ymlu
AHPVoUJGDcs6lfSn5hyOtcNnBRIQAit3ipspnx24TyK6soROZ5BQLupzvL0doDGrhcpZCXbPYgaL
xIoVfyrSykXiNtK+CGxbXqMhG65Jki/n/vF6oT+L1B2VRo4vfLmPP1qUgIwKK6y3yjxDZwT80EvV
DfPPqnNSX9NyHTqUOt6VkVEcslpvflye3NPlqhkUUDASWQyGONWOw2d5pYb90BUgY2oo3bbzmtbO
DyunQFUJoJ+deS2rPF00S0QerXTTqLIay8/frNJmAPCqA6H1kB/n0Vp1sAXt/prfzsmDQ2iIOKOc
ZrE+uXtWxydUKajVBfz4Wio1nrx5HH+rYEKbfg0x87FKeqiiiRtRM3LStLl2R5xZs5aKtOSSA1I9
WjeqweM5Ca6biyhIUO0sGIwQRAMtei6a2pBXtuGZg49WCU9lRFKoo/AmOJ5SqFt4R6Lw4E1288i5
mDxrAeCu3qwhXJlNZH1OjMUCDxRq0+50YKCOpzRNhX6UidfA5RV1ZubpxwIGcFVcDkAnHP8yetpA
bATp7uEIynbtu/bngDudn6sjlogTaLcGmHQVRu++ypgE2uhUzgAGoBF4HFeFAWNVQPg8azLTAj2X
wJj3APbi5sp0n/u2PLwAOxg8JzVz+fmbBYwAhQyAOEBCwDn6Sz9Jw9lOmgju2tjsnP3l2TwXDI8Y
HuwUefizms0WGYQIWBAufVTWb0sNdCgGS4oP42Z4vhzqzOG3+O4I3BhIa6hDHI9LC0xrcnLG5Ugn
eJWtNn1xW6ffJ3maHmhoRl8vxzszNGr0wFvw2sM7Vl3dlKmpxBleTpzrhQNmMKKBWdfQ5wv+m/d/
Mrzp6F0uQ6NavFobsZ2VYdMiGy0msw6BRXUw5Kw5x4BPB9DoXx7YmTMVrRIGximHG8Kf9sSbBSJH
RFPDTgEqm2VyEyBQjBBSReNvE7iN/tpONSjxirvmysvpXFzKjYRELR8wyWqtdC0ic1DyiDvAO/DG
LjYfQMtCTMjj6MtQmMW926M/eHm0Zz4jAAVSAIfki39ZbYfegQLVKrABF/SaH+TsctSPi43jNPaV
o+XMCnU55zAEoGaMZvFqhc6Imzg93GsvaHB3TbtZ3+M74B4QypI+Yn7KlULLuaHxrF7aJ9SLeSwe
7wgEFMNqdAXQOiTbbnRl1v0MD9JPsxu/06ORsgTC2LgkAcsCt8UFeRwKrScdBSq8INUwTh9MCDK+
RClgd/lbLet8lWyQFzqGpVt0AxFZPY6iIvKU2RanSQU8e1sFqnsXKdHw7loYY7GpSBAKlytneQq/
Wf9I7VEoneBXIhwxQltW4RcdTElfzZ8sV62uHJHnVgUVquUdQ1KBfPtxOFWd7bqLObeUtv3ct/NT
BuUZohTZi1Oh2HJ5Cs9Fo8a3QKgoE/OuO45W5o20jZLNXU9VeJvHNUa6CWIe6jiWd/Mwd1dGd+aT
cSJTiUYpn5jW6pRMHL0c4HUhCtWXJX3ZSIVejpc5TI7LAzuz2AmxFMao0ZqqWJ2RY2limhezj8e+
R+IZsZrOd5IC0ac4DurPl4OdmUUmkdYkIAXEftfBglEb8xa+tGeLyEIMVBXVr7xeZDeQrddMKv9m
9P7TkRubaik5CSn3+tqeCzcbo1HPPdlDjkyU0Dd15AKazlK2JhpY3jgipHd5mOfmlKQaWWLdXOpM
yzS82QlRK5UyU0xyzCa91ekmbtPMQODS1K8V2K9FWu6GN5HsElgYqCDEdLsW9yqOalTJcqh6KEgm
JZ/y8sDOXDWYFvGWX3IT7pTVwDLUZ9MIbQ6vHed2P0+W8jjbgYCK2FRbBUrNrVPFwdd/EdRejhW2
A6+lVdA6E9CSXSNHPZFJjIGCfMkm+0tkoy6m2pWxG5rIvBLzzPOMg5+sWld51VNzP57Xxp2LRhqo
pPFS0jxUW24F7LevE4bWvwrcl39YmVr7lqLWN/owZlf25GkuvXSFOELJqAH4rje/ahbOaKTw9Dtn
1J46PZ+8NKrDv5Sg6j7MrhJsG9RjPyhlc+XmOz11luXKTiGPpqCwvo7yFk36lvok7uUAh2hphFtp
SP3p8gc9PQV4dTrUIYGVUUdb368g9bs41mE9klBHP8I56iO/RTo935kIKv5AMS3863LE0wld3rmU
1JDc12nLrg65qM2USK3JILDWzZCwiHPrUcC2xYactsrOMnK4P3moosaJTOk11MK56H+yeIwfIFZZ
y8/fbNJeKdRYQ4DBUxHITH1HYWNSu0c2diOGFDZsjAbr4KPSVSbQqBTt9+XRnx4S6IeykLklqTVQ
KT2Ob9ORIE3mkNBxZr/hz19JaSKVGrnu7t2RKJFSGaKV86fAfhyJt4Mu5pRbMg+Ek/v57A6TJxJ6
+juIQdM1P+3TXbp4ubmc6+RpHAyriW2kgr5V23CdoFD1ygXiI4qQ+FoSUIFr82IfZlP1vRycci8n
w3y5PNjTzUJ0SukAnvHRoSC2GmwHxaiDWuKBHJN3WmlDtpWoFP6bKC6Nfro9QExXiQA7xAWljYYJ
pW1xKyfzoXdH5eZfBHH1ZdeD9kTh6ngoDVg/BVQaEznM5SOgdORbY4xor2HBzux8itsYDsKZAzq4
bifRP0UtCz4JXtKm5YsKTL3QsvAGvN9467qoyFwe15mVTx9uaXZgdMTraJW1NaE+FdXyiaAaG9u0
d9MHi7rXNgtH8/FyqHNrEeSl+t+CJbj04ynM4Gfy3oJ26jhDc6PKytxQTFi4RkN6Uza1ikJQaz1B
lCu/R05UXrmZz5wxpHFMKVUnAPFrbLCVJih4qSTfqIbAj6yoKD6aKLNSxxyd+lnXFav3EGSsns04
nOorgz/NC8iw4EosbWPXxFblePAFyg20lFP6anOhfudjoCaY62zGTReFaQPUMUk+hcpo/YsDh8Dg
CxaDB/xLVwd7G8eLQBWPgAkDxY3Cb3iDLED0TUO06Eruutru7DysJEAV8gDgDCezOx5j0Ed5Jswp
9tWhsXwNmc+9VvTyygm6Lur9E8blPFNhCvKoPw6DE0emxgZCR5IeRSsQ5sB4QNkWqlQ2lQ37j35i
fpsYymMwBuOuotv5FHTtO5fzya+xOhHMUh1aktvYj5GC9UYLyUYSw2FfOJnhYzO1LWxE9dnNFN4A
M24vb6bVvv0THYAfiBV8K8HIrg72GqXMWDpdjGh32N1alY0fTAgJHbeEa22Gc5/1bahlX7+5nO3Z
cCYr62O/EyLetkbq+vrYFFc+6+rg+zMgsRSGXbI5Hj6rDYLGc2JFsYz8IMZu4xaGtRlsmqlEGsGY
pFA/O2UbvDObW4KCpGc3LoZgpLOrJNaYzAoDEBH6QxCFqIUalb9Urq4kq2eG5lDP06FBwMc5MQ7u
IIsECgUmX4yTm92hm2skiMdmjn6AF9bAAXJKTvzLC2R14PwZGq3LBalFbB4jx1+tCJwgiif0ZbNR
RdQql9BI540zN4NW4zjgjAK/hqgf9mFX0W2/HPxkydDPZ+2DVgBsz1m7upJr9IhNJcjNjVW14UGt
g2ljA3y9EmV1ops4PgMSJ42iTYtf1Bru06UxBJZC1zZhvPhBTpCmP8pqFFvFHpVtM3FbZzn8cXjl
4ZXj/GT7Edql+QweTqedYq6OOiELNUhkZmw0tYi0R90q++olRqlOMRH9dZr2SjfqXDz2BXc+uRxw
9dUejGYz1QMF4eYpgXyNVpTrwy9MN0ju1P7lb3cmFLV7QQkfgBP7cDW0EkZXnQCpwckGuc2gymd/
5F7mSEP9/3KoVUawfEBQELTY+eMgy7paoxIhCm3sBkbVqMVdFOTlXglmhCYUNMnbnh5/gK7URmaj
cT8Y1nDlI57syyU8rRGSOpA7rNTjLaIrAluvPNI3LFJ3r8yt7pl2TWFaxZ6oMgv16fJwT3eFQYbF
tLJ4yBe11UcswxFXlIBjDSFlE4HkHMU9jO+uTOrpqI6i6Ku9hz4eloIJmkZ09J1FKBxm9QjyTovE
U98b19zRzoVbnBSpa0KkYHzHk2jl1E5jJAt8DjE1l7sSzaoYqSgrRQUN4TQTDR00vlP0gd4/mwCH
KAOQ+lP4Xs1mRKkRDL+uIANZ2N+jhDYmtrif3hsEWi2gaCo6dIDY8cejS4spjWxXNTcTw/ku1CJH
Fzovr1TgThcGBAjMLRdahkMuvppD2SORjQA84nc6XR/LRapQQcXu5r1jIcpSI6IlSmFqXZpqCmOI
ShfJudLUycygvKL23lxbD6fHh82RyBMXiiYdV3v5+ZtsgVJ9MBkIrvtKPxVehKPyLkaV5zAGNOsv
D+jkilsQTeRUBo8XyELrKw7rML4aGlB+BVXs15x02bNlhdWukjD/G7fAWYsi6pV79dz4QELgh0x5
lvir8dWoJtohgue+xPqZljFQ9kZHCXlUtOHKTj4Xih3F/cJ7hbrIallYKVriUL/o4MxG+7GMUNIq
elf7bgIwfPdmWth7YJCoqC9lvdU6V+cqnsrOTXw804q9aNK/a8O+Bj04/V6sB9oR4P6Xa3N93jaG
BkUdZisL0Jm+dMU8+7NiRvfwXpsPalSmH/JZqa/1xk4313HU1TkR2FMBZSuIfUPrkV0r43ZfNL1+
uLwWT3MRmppU0Lg2oaDT3zxe9tY4xUml8ChR3C5+zJIOm1A0uTeZWep3WiSDzIuHwDiYURv8dTn0
uQFyifGy1cmBAFofhx7nplSUceQ9ZNsjIoV6cp+gv+P/iygUtenuU+2FsHYcxZIdiKfAQjdc7/ud
URboUVbatbru6ZLnTcNBaCwSDfTiVo+qwlGzXGsj6avdHHT7YigbfTfLOskOVaa37ZUjcVnWb9p+
DINwEFJQauAVxWvyeFB9mJtVNaMZGMyVuQ+Tan7KrTj1Zb3UqkTXiyvL5MwWoOoHBGepm5Mer75V
1Jqm0juD9F2HbKNtNXpWjlK4Bx4qLVrJpXvfO02TbS9/vDPTynkM6IaoWKqqq4/XKkvyVfXoRnL5
oBQr55sAeVckKHnMXyPNn5lUkn8sqpbjn1fValIRBpocEaIG17RtWEA/I/XbgD5w7U1siyY6JGaB
s8a7R8gzjjIWFxx6FO4qlzMdpImaDkvnnGbohtpS8GwPrXGYjaL/dTnUmf1G44ptTqGYdu4aQdV2
Dl2ACDsw3DCdTa/11iadxeu/CUIlmjoHVLD1c1jVyhA8X4tFNTyNbZSreCsNYr5yg56sC8onXGP0
/ajZLEDX4/U/8nijuSgLH2559ZRSdvfRBB32EUb2Xy8P6OSAZL1bS0OMLBE6zxrdltd5vYCrK18W
lvEcgMwKbuJ5guTqF0Gtoj0WVoOL4OtQVskPOXTCuLJEaKGefDreT0AlSZAXJAhk+uPx8pxLIH0m
1XayMGGuPWU2Uj197NO5wXAeg4smm/EnyuYUbxi3brC5Vd0MnS3ExcSE6JKIVS1DPA1VpegvLIqo
R98MqVsqL5GDJUD7NZgSmcuDo/SN8ppnUglwaYxVlH69GHnQRG5xLFEDfEamvEckvu1p98p9i9Kf
8dyPpVAKlMWjYfn70VwZ3ysnytq/tVYth68zpkHGQ505dfZaJWaLwHs3xdpWKjiJo4yIdWp225Uy
vlUdaUuaY7Kfvo1R3tIgz7uwls5ON2Os13Ar6wfh0WFz6w9quqglSCNK3RfKO7p5Z4d9o76KBu7T
l4QHIbKLBbQonMiYmczx+1SRyLa2fTEGtyh2Zi1C3F0+fMamy4YuWbQyCLAJLrBakfhf1l9G06jl
R1wZFeOQChFQIGQshfW9SqcOdzqjGkbHOtTVHM7Gtu0lXiqbVE2F6Rxq9G2HfZsBtUJZdKRbjapv
7EKmzUQlMm+akM/3iyjAWKToZi1/Tcvc1pF5RJLma9XwnEV4vi5K5QG8bBE8tDEu8Nuq05qYhwru
BX5mgyz5pnWhCqnVmDE9+YyGFJhWESIdsR0btWo3nWOlEoNVdGgyXzGUTny1gslpfpQo3UfdhiJT
3n1uCknR1etzmdYRT9lAaIfI0Nvxkx2PbcIrIpy7in6lVBUk6FLsceev9uikIfaMbl8pOxQEhj69
WUxVoycn6sq+96DNuGhJ4rKAwHybhsMk0aIij0L2arLH4mvtwNjn3YViYPsyT8aAMnKMlJXy5DZG
mP5C1jvRw02mKNj8+fNQS92l469a3efCjlTrtz7PZphQlMa0Qd1EIWr5SCm6fa01SPNihIvKsijQ
uvaQRk3FswwmFASzrrTdeT+FVp5/d61ElYkHXiJCKrBAqXhAkdHsddVrOzOZH6vOBQa5VxoxIays
y7y28PsJW6Orvdid9eB3U+e6xVIO7AbagjJNmvrNxQutgbNujnPdb0KJNvf3MhKzdjvoGFV/MfO6
Cz8bAqfOZ9itY+pbIlCGDbSI2fFctQ1yvy/iSf2QuWEA4Z9i/PySKqBHWr/obILjIejcTxjlmS+t
dLt55wYFJxDKtV0T4TwaFFqoHKoppfPq5ZU5Td9zE6PTCHHkCZkGz0nUGYhILpW8Vu+MWs9KsVla
4EL1o1aJGlS0I5cyoDfrCb0AXCpgcuIA2Wfd/GpFCl0sP4gaUECeVkxqYe6ACOUujDlNmSfNk+qc
D99BWCror8IqR6dQ1xfLLg+dH2DJ3lS4YfKXVdUjfg5OqGIoZUcl4gmwdqZA4CvcApHpPA5Yq/uV
SfxHEOjUsSvpNgseomluHRy9zPYhKVQrrW/qNo3Kbl+PUIORR+RR4Nh+adiBdZ8b0s46tIuQF49u
Wk5rCUZaEy3a52jYWBsdH9cy2cTd4Jb6zWxkHF9fcCaZuu5TnhhVIpCOFs6gfamDgrcP2R1qtXLp
SWKhOGJrO95hkDo3+rYMZ3PwBjF12rZpJmSBfKEMsn7MZDVVhwo9DwTStawt8E4Wlj6IVzfT6Xns
WokfTlvGg3OnqUmj/nBivSmeMwdGPqg/wEoADyGSFq86On2Bp/dkC5thjPv+TrVLJ3ieeCB3L2pb
1Ok+TUNbv2tc9Kg2HF/qT6dFphgriQmlx2BO9wOqiohEoPKpeXY4hB/sQI8+IiOa7fRUJB/pq5X0
ezJHNNazG1tZsqXcVGMeQNO7iD7aZT9A3i0NLPO+6Qa171+MKTa+tbZsKAt0iiL2/Fq0HNBTRJcT
HEJq7IFbq+ldM+WB5WMj15mbRAq9+mZ0uquoqKPj3X6vWIlIP+lJjE+Rxg0cPFZmPOJDrLblt9nU
pghXDlEFv5w5drMnmSiu89RW6iy+gQWqil1TKLGDnF7ZT3ty1an1epzjJnNbKVnwuxCNVj8CW42z
3YiLgPjJksWAdpFCrOKn2tbz/FUEprQhFtbMAwrufW38js2e6rSnFLXOqmaNqOOTZWS0p5R8au3P
+TRX822kSDxFAKci6PkShG6r5gfzfzg6j+XIcSWKfhEiaEC3JcvIu1arpd4wJI2aBqB3AL/+nXq7
iZjpUauKBDLz3rxnm8IpOjnBWBj3ytAokGS6k9Y4/oP9uDk/IC6GFpgkrJMFnvMMWeLLG41ZfDbo
W/DIBzY0VvCzJCEVhUkTkOIQBoABXVypY+kPRNyGlmjNn2hpHEenXTxMbMtCNpmTz0HWTv8WVbIB
gxB2POglQeDJDj1bddYnbZhwz2ZuOUhjkm3jeNXsoKN7DPeVCDaf8P+SyKC4M5znWA+m5YPcTELd
2aEiXNAj6dXNFD4QPJZuB60xMF2FrchRlYzfTIFw+pZvovmvaPs6ZlqpV8U0uHffXMHELPN5FgGC
A09uvqdlj18weHFjJ+Romuew3cxVwfuV36nSB1zG6TO8xy7C7wWjpz4mTD0vmiTX/+CXzc1VD3rq
ud+28JnF02L+/7XwUcQuXCwP+OdNS3Lx8otKAfZDUAZJcx52wi3OBJrksEuiHFia3yVjcLVPBLmm
2H2bt86N+LLAHhOUap1LtnFegkDvSTzIMOIRRxAMWtenGgDcHd2NJfu10ftnJbi/r/vZGyRcx2nD
gj3PzXEEmXoCcenKk3Ta4kzzQWpIb1VPNDi+oPLQkzfvZOBUAB6iXkAs53r78PFi6mzIuWOyQK18
KZXVJAOtuFrnzI7boq4nEu0t+dEx3jHS4pKCBCGzkd1KxLWB375om9Y1dBrVjLMhsmaLwWIJriGS
UPlR2dJ5Cs+Hu8C+Gt0uFAffeMbFZFeULxx33h+wuO2aejaZfss6Kn4Hhcn/lSg7z0A2GsMnIoRz
KqsOHcmJRof3oauTDULvRLFKcEwf3vV5Y9Rz1+3tdPbkVPfXpmNH57T4s2eApQO4P8ghErCJgwm6
hup4NMMpaeQxt7HTZTV/5vHyPTAJt2R8ZnOee8ALPfLHLmByqHBhYhsukTpqoAO0i/eZbEFDgnEH
sB1nM+nbbOXM/rkS+8BW+V7Vfzu+miqrNi1OPpvfAX/bFktRAO0c21+jvIxmpznVUvOPjGGpwQsF
ciP1a7d4G8kEza9kASkNGG6J4TOsY2jECSCgR6VhhZwiD6ZqmkxLCLaefHgk/WRXSdoREG2hFuDs
TUXglkBviEsIjpBm+pctmprgV6OKGiRTKABPNCYiN1qVgzH3QQRC5NAXflJkbbFF7qHj++wfoMV4
V4AbmuC68zVZpI0RkuoyIls49dkMWtM5mjnMpr2S+tQ2q3j0sFZ1Xy7c8lTEnJnpEBJ/DYlo4H/r
qyhRx5W8c30N3TQocIq34KF1HckzNW4MLEMnrfpRUEG2n5DglfdG99wndVlVMEWnJBlP8144/C4u
GcRUS6D32g27x01uxuDNC+wU37Q5ewBZ6a/FC8zY1kl7nPe3Zs0pLtdto8hb9z7xDmEHlj0jeCq5
QANN9WQHz/s7yaS8q3TXyHR2/GLmMEzqKmvzlYNx2135e/Qc+1d0Kk9SQZyX++ItQAHSAItD867G
AcjSQU3z0j7wWoICww/PzRfmlSOeSuraVzDGRLs4HQj1zg2WBGrvyH83qU6BeSrK2L/iqwrW076U
oAxr6oeXlXWT+pibas7TAo26vAKwPYQnhVVHAQ+IASHkc844eBd5U17Chd13uYmLIYptzvrEEHI6
Jv6KGzQ3ZX7evRXCzBYURXMW1NM9Qfs+0I84UhXgdIipbCRr6GdkCyd9czWy7/rE7M3TB/Sj1b0e
otllQ0zQs/B+gbpdzyRpmvqqlTFIeGoVujbF11IT75fw/3HqBXbJZCTr8CywlH+Q9Zsfz92L/8q+
2/4j/qX83Aql79oAb97Jp0t/2utFvba5AG3j8EC9gyVzwM8qv30dlXA4Mxuy8k+RCTVFgZMn4hBQ
UPjn0DWuuvZ1M72iswfFntHv073tc+u/jOzY2SMbSD3InTrkLhDcWhk2XvKxgLfGFcVgS4O6Qh55
QpUnnGJnmSk54dF3xpOIxshAdk0AH85SUQ7PqxMdd71yD4GnbwGl9OTVVWkoRPlRF2zOp5jWnOa1
Bl03HdZmyP0zR3F3j4kiZ8XX30PWbpYkTOVekxWAkSL554ye+efMIvk3yYDOdoVUZrPFWQJEy3ji
PsNgpyv6kMY75gHtOb6XS2CkcZvhc9s2Nl2K0m9gTyW7/41YQg80J2Sr77MYf8d51H01MOz8G5/t
9LPrhDEUuzAeB7I4mAKf2FyB9FcHOd6TEnbG29rlK69Ltxd/w7bfHsJd5p/JbMXz4nvLcyKSTRHk
P/rYJ2ewQml0CZM+VnU9nDYJGfuYuKBCUug19n4btHHgJW3mKyKSlMR3Yefv2icngaQXwFQHgFPR
WTvj6jC4KfbPyYFOyM0Zt3AX1eR/Ab2HI5lY2332HB77MVri+t6rPeeftzTbwyqYg5/8YQo/10LX
ryWJ8ZqVRj3dLGFBiRQgpqypxeOzXmlMuLBUtqr5ZwZHfJF9X3ucb9b+qjpA6OnU7bp8rKtBIps2
a/vj6mm02WYTpY5WSK1xburlVjSmh1jU2uFfEcr8r/X74nnhCn8KdTl/lHMAwWTlU/uOhnm8Nc3g
Uuu3fOcpGSzGzbQS1IFal5e1XTlhW3Ck1YTeluXykIy04dAh1ExXZctLmxAH1ZPrNYZAaKcKmMi7
JBqd1smuC+SzKojOKJfuRzirICSfZBKPcgx43T3WLiMGVfTwB8NaO/zdyER0pTgJYtQmYZPjBqMp
4k023c2O5itPoLDJ4veGGdlzlvN8jmo+6zSZG8gO3eIBPFimiIcsX6V8zIe4fMN5oV+BSTMHovFb
YBb0yQAVhgQGsDJhbF4AmgY/BHvre5LXoSkRQQ/4KYkpYk6jaWIAmdB0GJfnLkjzIdLzyZgkeeVO
76rDGlTtbc2G93w9djr8262+uDe12IOTG5clvK9kX26iYkxeSghJoJQmxY4BM5Ygz2w5DMfYNZG6
GlzZwmSQvfyPvHmQT3Ob61u5j8AstqWfszGYQui0nhVbavlmzrDune20ruX+nhegFu44LYIGPpny
yFGP5w2+XU80t9MXNHc5vzyfjk3sO023/xoov/ilRhZ902oeApiDghrg4Cnr/NNV3dyy7nc5wple
hSdI8H2UsUUzP8GgWwnvJduBD2DfwmxnLeuRXDffZGW/h226xiIcjgVle3DhEACwWjd+zYQlCLIg
mw2MOO+z/Ebhy387vZz+SOz0f5EJ7G2hl9pkc6mTP+Aiuv+YBOqncembrzrY/euOX3PMUMlpfw0q
EWkZeP7xwW1Jfu23k475uYvliRIgn46QzFYvdYEx8clyZjAH8YLpRRPuQbPv4Yrg9IyGJ6B7aksJ
8q3d296K4O8K6Pg+CuvxU1dK/vEjJDSIRHr+IjedGHIDbtzPpgZeL8cekPd0XKb4E4WZInkpk+Ju
hy45ppYP8Z7UaAcybGGWu34pKFIcd3EPNo802D+SCUAe03d8CKxZkEBDyd8bzAecqsHtzrKv4QDb
dTS0QKyV0vzvVTec80Zs9/A3SaAOkWLhHZVeVGRT2cXLkaoJdI+c9vodm37+5C3htqYN/dEOgOZS
tQ1y7a7akEzCdO3DqMsKn4X9m3i046e3WvkKrk1ydou9fe7aOf4TFL5rrxNVqNd+rrvvGYv1PfER
nT1VYZWYtCMF490xDFJTjxuY5f9qcF/02nIF5CXRmRyxYQTV3In+LH5PK4eLWL6VK0iObOssWz/h
qIy+mZ3av4XJzIp02PrdcvBbV7xXcUc0HT1DTkMaS8KcJqqWu2Zv5yntpQYgxysefgkB5vlYDhvh
R1AauKYKpR5bn36CORCa8lkPOSi8naCEcy4S9zqeVPRTNLK9wb9OFaNXSgx3js0rk+UItlOb51tm
YhGXhzjoMdAD5uaIkuzN31eITd+bnkGQz3PnnYJwpaJv53oHdzmO04czbMlTiLkPr31LJEmqgkaP
UHpVd4uU2YGHHAHKFY2aAYjP8KUJZV2pvQC0DX46+0Xzixx/UPBA7/w9m6Vr7iTwYujngNZeYpJ4
o7Tp5yo6+fHinviO+53KjVXnxpvEB+Yi1t1ZevcmEOPBdKfZjtuuFCrRayS2sbwhOZLLsaSsLlPO
InGVlI5Zz07RR9FhDGK21IOCQ0YyLLvJXb0/TrMekuNuSnVrWzuCDR4D66eJsBO4oJBbrQVFWR30
MgKujxCKoBkE5XuQ9/vnkBhnOPAdqrvFzJ57SLaJh1urvPkzC9V/JY2W8F6oUL4RGex9HW1zeaBn
bh9mY4V+cohimIuXpGcIfDCdPxMBny/V+OH6cDIIBl7k8iBzrwgPcRsP9kvtwpnSVs28BSKe+RYc
SnU6w8lX/vliAGDFuRqT7zCoxvY4jNO+fWz54v6KEQ6v7OqUvDj7ClK12ZLvZul0eYrdtn0jPF3+
WTpRj9nmi+bDAbArU4eO+/cu6oTgpTDpTu4Y8pTCut30UUxLEh/NkvfV1cise0q9FrT9XaETahYg
qP2vUE6MF13jkQzgM8DWhwqogkmJK+3MMY7rTjHm8JtfyhCcQHz63orUjKX5mGVNGepFbhsdG81f
5tCtAz/axEM0HZzdmnuK54Fe1mo7ZA0TverIdn4DEBVN6FPYNYyLb71fRgrWGYbnuBZxfPSI66HY
2Abgx3sVtEymYNk4mbAGjgPTubHPOjTtf56NnP+D75rKuwqSrf875AtJp3m0wGlmxkxbYyN/YdID
FqO/maQnNDGdPsBYEgY4jsaxL5us3ffgaak3dbc6YmsPBphjlRU7tr2sNCNB8uU499vJ86gxcMAU
2ICbvhlBAbHc91KPi+fwn6/dg+vX1G223p0GeFpnZQacKnxuNK6B1NilZ+KmmuiBWDofQHkfLv+x
EG+WlGGI0x9Cvub+0IyiZGDVJ8XTagnGSRmUKOe84trdDoEhoZM5dAL9a2ASca/zfHpBVGno7W3X
upfjGzagkQvHNBlu/PGKajoVubu+ertMHvsGOOsZu379NLWFCw+YjIjnOSHAkUxvCDBZG24ecpVb
LlQCzgQb5bQkjIzemrIu8HjUxepmXddW+72SilYt4Bps0nheAnPsd0F4p9BwwG+rMXavxr6f17RH
/38teapmnDU6htbJlnbBYVzxQlV4ZYrUYPeiEQ2D4rwUfrwfCCfukTKhXRdpTPB4noVLbj5lq2fn
XNKlXjNT9R+7aAv/lX4CcqjZCrC14L9slAZa785J7YXaod556+sWiEakrlvZiWwMqSNEmCqCxNz0
GL4t2VgmxnTh7xtjXvywoLTJUAsydNptoNrf4ntEovF3jkXOQfBnFEKe7bYz9XNnhIBqG3ZYKfmE
f9SFHJxq+HJfoqx2hpIyUa85Cj0wwkgkNhP0B0+Jqamc2C6CXuo4EDHT0Gp1nfsee72zQZZJA5IZ
2kNE5TpmCxpfwze5dzQARgZjFtS9/JWMLn21y9LlC5KPywhjcBcKoWVR6axgI/IWzP3TUlHyQk4d
1HWjSmqMtRDrcFi3cv3ycuto6r0N4AvMI/fam3PxOkLQfMb7uzdpMOcJE1anHcdjg9p3v8OcZw+o
CObf/xcZALwl/Y+3jOZRgMB8E3k36COA+PoHYijXab+a/WuzYnz0bVv+DB0RHjQHfv7Y2zbkCMo7
723VkszelenTVeR13ncOUuYPvyrPGLrovhwW045/o1YwmN/3lcStJS41K8lEuZDXVgdH7jn5iII2
vdCqQtf0i8C+Y5IWf1uUCS4yUOpTqhdX1PcklqInFfOw/uptXFr8/jvog96Lxp/RIbOFaj38EQQ5
OhnNaPzgeVvNpHc0028B75vx07w497q+nDSmLPPnlutzzrYZajniCNu3GJkjkebV5Ib3JthliDTT
6GfjWupdfmT76BkREm24ct/F0cphNUah8zLEbT3cTnnkgXD1mjU4FJFmTEmMduxdLYMkKisgYSU4
zG5r//EJXQ4rSk2V9YxT39ytZFiqFrqtNJCMPQqiSYIrLkGXuXaTI4R7e9M9q0vSwClpPXvHsedD
vCKDyKZhLLp/uWikzFpTDrTCq9+91CaZtgy9vJpOiWwJfQGU5D7D1audLMTl8zRR/o8cB3GJ+MT6
yMJmvHFA3JeFIQE+b/oVOLFl5ifWKrLXko3Anzioa5k27iKbjIfEvq9LLV4Ltx4BBNtx/GxVzrR2
hVqiIAit/VNIPOn3yM3zyKTZfSKzt/OeBrzwOSO7RoHfuCjEpm7d8U/O5M85175dnhrHnZrbPJz3
PR14vcITy4jof7W4hB5f8oaPzTRRy/txlVS4eSYBW2n1y69WMZtliXKkoRWjUshEvSqfPLZhl+M4
r+OxyCckfoOVj8/XehQVo3bCZ2BQauCjLqgVOtygX45CmD62E0dxZmvDExt3TvRv9h37AgRsnW77
OOTKsezcuFm0BuaTOXgkswkT8jkk+haspcQef7nmyMTs++5CO+8K5nbE0Hh5xlh3f6/N6n5YpWM3
XT3ojCy9dz8hYEWTEfRM4CrssOHPoqM1SrXToOEHRTRcNxN44BRc6kBJKyMdZIOKg3/oHgFqBy6C
i1jcsHPVyok2i+B455vZCWPxlkNtzRTyoXdnx8b5rYUcPEiCe1BBYtTxZY6cI8ZHJfPfA1ly3Yva
fPtlcHJ98AtBaaHZ0O0RQnUSZnJYp/m8kZ9+w8DH2dKOR+gX1RLg1cLPBXy0eBf+GTCY/+EEbfWG
S7X8uzCb/SDO0y3P6NTN21BXwc+4dyUgW504zPzR5r76bpD3JomHDcjtmrjfGMf7PfXymhAAaBRS
XTtKb3/avRhB2Jbg5g4zbhAeZBY7//E+moHp4YBOXK3aUuLhvBmOoRJlf5zGSt5OpE0gN5lW/uR+
wyTA7eL8UI5buJ2iasdNWC2BI+gYOgGJvQCtx++MMiAyw/NqocguQJcbvrub1u0ctGQWMn9Uv83P
fbtT1Ip8yoPMMq72AUcHps56R/vO7Z7rMYeTOAQfwjMoQm0Bse1U08C+REq4fZYEQtjraiy9V+yw
JAM4bkltEHVkuHSzy3SmuNQBkH/z/lG3fq853Lf2lxiRx7ilIX6ku9tHz84UrsVpE3PzN+qpjrKq
ZVidalEE3Gee7l/nwQT/sXPBfKZVSxel49yyfPEuSTJ0731QzvudGoFFgPPKmTatRRA94tXt1SHm
Ht6R2uOBQ0kEC+t1K+kQpwKAiz7neojqW4/jg8lzOczuEShS9VqrwjLuCTYBUxpfkmSc5zFW7udw
zzy74B521a7e2OsKm7Qhz6Lgj4+AgVtvB0lcGTSOhZvmZyJEVx5QfNybcGsu5N82CW9CFQvDQH8z
0O3c/q3fd5aMTZ1UYBAVZ1+2ll5J5HDbDf2JkVDxNEEUbNjwCN03Ac36D/sevH7tkmNAsU1vpkMp
40lCl++xYsg89q6nmvfvE58AB6SMWoQuz+ewVZRZvJytN/Zw1BkxEG6COZLcxIkmtgqHGTZQ4/pn
PZP7xm0Q5UcJwxxCtLIQtNdZ1HeB3aBcxsYxVVqsJBNlumWgehXbMPjpg6H803KklHwI0XLduZRE
hxgPlHzZlV7urHS66o7qLLzbegDy52Bt1yoLggZTDZUD0xrXXd3x0KyeYACzFzw8ZRB0HytY6PIw
+FXx3NB0/TH0BKz4iI6Agz3u898qLnrLNuUeRRmDf2QApN7xtu8pU04NM3WV6d6OC+uz/vjgLlv3
LbQIqluQpMEV29fLd7jq4Oh45TI8MLpH85pZirQcSkP4L1mb6j+Ltvqjmb6+yT7EOpH3JPpkvoLm
ms4DpTmk614+ztg9cIihwZKjtFqD5LBKlVmPGHJCN7fxM6o7DsGlZFrOTTJHY1arauKr2CIe/RnI
pUzbcpJvCdajzxKQ5pszRPGSNl5rPltCot1DXa7imXpix6Ey8JeP4ua3lMv4pkznJClntVuzA4Xv
BOeYHClabNFXRB6F7U7vtk9zWhEAw6iBBHnGXH00xqm7GPkZuLP87TvR8iwFDWo6xev07TlFSz1C
E9QfcmTN64ZfkJIuX/zbipIUkm61Th2eFXKrCfv0CaZde0wWvPpNf+YuLL8iuQUz8dJ298l5Gqrw
IEUQVYecD9CF98sGfMZKDADyyvMrbMtkhqGf9xi20suZzNIKX7BMR7BSd23MuBNFTvVvBEzp/5RZ
xw4X/q4fW03lebTQEJG1kHebQ1Kv0pxMjaw9mLAZMhspyW+WsyV63HMuGLTx2PztlaM+aQjY464a
sb96rnXYWhHD9ioLW794dnUZGrkbKhzXR9dn+DVQpnU8d4/rnA8PjfT832NLp//M2MmX2YDz6q9l
s+6j6GzzawoVJTYO8BpPWJX7b2VgOzbwbeU/CGTu8qpri+GzXLuLA5EeBDAsMW7zeXFaJdJ1Sbgv
hF1q5CTExNcwxNRSl8RcptvQzj8rCxd/Q1rQgnrD5/30KRKoJtC4kmMXbtWcDdNe/HZnFzNRj6Jz
oWqUyBVBt/E5Vw3x0+myeO6z8UFKN8DJekaXsv7EUUcTYuf1P4OzuEnL6fIUT5Osuqu9V+17hyDM
A51oU2WCwYCToh2UADc1YzhyPlUJ7LsHFD5Kb+Qe3vhDp6GUSwneo2Q4rh1h9ZVscoxDU2Hm52LK
sVjUF6N9KuVWWvxoi3inN9ePfsCom0++Fo/9OBdPrNMQnpu7rbz23JkZ8HixKPHCBQEBkapb4kPE
UO2NoWL/4RSbFxwjRzOXXcfKfcAz2YYZeyUMrujXQlTp2o1sxjmLeYPSq32GsUqDJwafL7yckZIP
vAJseRQ49t5FCe0b0rt1rjaB/M4ZXphPYLb5a0AVw+cUiuXL9XdUfhI8KzAzbmBp1MVWvrl5FeQ3
RLJuj+1AYsyJV4GDDWsed2UXAN1DgV2HgsrdH5k3NX3IVWG78U5IzpY0motZHWYthx2Ep80f2bdY
X1Yvnr9WOcvxyiUz5LbVSPFUbl2OLCmDT+Z4G8dfNBZXnc+GPbPYqjs724Czx0jR3/KrTlgbIq8s
M8vK1U/F88NPIMP9NDlN+K+XpQ6PYlzbz8vxQJeG5kGWN5XEdZQbUMgavfRjiDfYy1XpF0C38bwx
nmFG8aBHlguwx4T5wx5piH47gzi8COXerYckh5tOSSSrmx0OtZ/1OT51Bhi4P06DsOpBJR2XZzM0
m8fjM/o3KkBzIvPG6TQ9VKhenNnU31u3R39L/OAYMkvf+TPtA01RoEndkQZ+elp4DjuGxeLklOXh
6v/hKazvsOJ/mxwGdAZ0mWovqqjPoz32SIRstXNVez1+JrMjcnJg10N5rGNK9nQVdKJpjVyH2SjZ
vGtMOWV8JOkONlPYCv+zxQzHaeVzDdft6lyV08ArweAfRrnX+089E+j2kG/+9jF43Jo8fHL78lpw
Q2mt6vB2nfB+gYHuqrfNIpcxk9qCe3awN55wzJXlccHYN5IN1Uu6+UihYoSj69zwxY14NZQRryox
BUa2iwGxCyAOnddhrThw8/ZjZIn0ffOn7qF1KuNf1bp3Tq0wszxzuMJvjWZAvxLXBCNBcEDME/R6
o1r0T/eiJOKpi9OIjdL1yiRBg97QVOHECeQx7AWUwqIDWfnI26uveJ/4EvIRH9MchAgfa3wPTRWi
2eQzHr9nqYzpQWtUGMGWGfHnMpZgWsG9Uc7HtY+0f4IUxEi7Xvzxvau97WdruYNI5EJxPtSzHX5F
iSv0HUbf6haavGiyaLt0VWjM/CWwy1QA7Km93skhFbdsLSJjR/tWf8pSbj9ofPzUUU0qOTC30vHj
KBsGwhAOd/oB8m9RXds4GP+wBwe6ugy66jemg3mm4Fr7BctMJfCMGFZZLvhpHFhXBSO16Y512ul+
xWi+ZDHjrv0KQmJflY9orcZ7xWGxf1F4rfjhTSTz6W0uFKsgx5EIruhaIOV/kvK9vZvCN8sZTT7u
DgldMR6LRZAOSX/NcLuIdvGREIlGbFccJg/lopISN1gZU1x33a8JGR9jlVM5XwJ7RHvYKxXkR8wh
CdYoWtPmICc8QijdlxdALpawQq+N1yGLuVNCKuwIpxlKX/I6d0P8vC/+5iBW7vyabCgPZ5y22/2+
gnLPwp2T4YAwsrwUmKYX9CFXDcw0Y/VWEY/gH5auG0n9wQVIkakay6x4CjhyRlfR9McYQ1wsY/M8
40sRpUJiAMedod8S46j6PcqvBmbLFSFFFLhZ50DaJtHab8MTsWM92UxEqcUnJveKu8n3kOYkNnIy
48addrkdVw/RCljrL4rHbT2WJKjeECbjMmFxWiFojice3804pCoMdWPzVFmOd3REBj7XpILTTGM4
ifB27bX7GShPsT/cEqNJ2uqqzKHxV/lfubecgaKCRpMKv2FGm9R4gNOFw/pl1IP+jTHR74909eZt
LcqmvBYU3mgbVe8/R4VHwpZxe57IOWxnF9XQde83ipvPoV7jX8QFJ5iPoBXlR53srHTuvjc/jHHl
/S07LwoOdW2c6z0ouv5xTLrxebNt4ODdiHGwd5fSvsl9NWbSWXCFUZELNq/bcPrTlpo+tyYWlEMe
E2d+YDIunzkO0JDYMcOS67daCMxvYnnimNrXzK8VHse+JtFoG/5/D8g5WdPO6eZ7jkZ0YnxE+Tub
GPrKkqxqgLlr5EFsPsOHZT9uOgwY3oYbuCnOv8K0sX92BDO+jDGBy1XihBAkOVxEfHQ3n/aT4PH5
v6bwpo2CWhVvZOyuz7YcV26YPiw+h9naf0WEze6kxkR9JVzS4zHkxUKJGOp4IIKmjvCFWkrOjCce
sVuWgveGLQYKP1pv9c2Mvv3s+qjaUpdo+DdUXGY02zTb+67bkk+yX3DzoBgHAyrADsYa0SX+T9fN
/lXRW/FbuRpP29JEq8zqqg7mi5wXrJlTRfpvRbYr4B53Z91eMqlD9awuOx3TmmAWbbsd3j1LQHz5
BbLdzbRZbwbh7W0B74EUJS6juhiPcZ9gu+ZuAakUF3IvMgTZ4QHymGMPkRM6d0HRAhuo3E13Z+pH
9WfoOJUp4rAeLV7P0Y/hsfnGblo/sdc64zOsvEYccYTnTzPnU5lR5ru0aVW3/PLwiv/u0W5egxAd
QXI73jWd9l9q7cv2eai3haidpFrtlRev5tdUTgDZ+330iQHq9ZyfbefXL0vvT0yeNsvSinV2po3U
LoSm7l6s4iNdkgiPlexoF800hOPBm3lrjsVcGc7HZBvb61Yab2Edd5Nxwmw14HwI/Jl/XbLO891X
ey8ystY6Eg1q19ZfcYdx4kxExprfr/Q4GLqifH0x+OZ+JK0BX7V7CXNpC2btuSyxk1kcMNgbZkd/
baPJX3Mq/f8IhbqMWa3ZJAcBNeCRVRz/g30QnB4N60EfQ2W4yMfZTc6D3hQqKxtCzZXB3/lCr9ID
Nq69Cft8wHIQUPHBzSbNJmKqPE9rHCYMSQ55zpoMdWQUPTGbptoM2Aq4rUfsd4cKxGSMeLBwPWGu
8d88O1RfJsbZm2kdUeWy/TcO2eDE+VNbS3xGVP4UuciupTp1fhP+Eo2HkWchNORpEu68Z0OcL1vK
+htupj5yulcVVfZvvITurxBByzm6+e6IQ5kkiBOwoYoqU2NDaaqF3z678Ry/QG/sPhwxBRiWuq7w
Ms5DxofQ4do7VtJEy17z6H+SJ4/hEztucz2yeLUeXXLf54y/j/Oas/N8s+9bh0eEAep/k6qKD49p
Go7awTQVSiyPWOr5jbA4BdeL7xKDG+YALPB/8taW8oAjaUeGj+L+jMOeP+njreu491DfKI6x5KeL
T07asRjn6GGuA2E4qrUbMPur6/exV9VrkqvkCdmQicuW57u4DLhMl8ahYLXFVJJy33KyfVI00Gp4
uCzTuWPZIWWxKv8KS0YVpykZanmweCESfF6zvZF72JB14VxumNoZdHWUa8lYVuPo8I9uE0ePl74z
4FBZ9uup+x9n59UcuXZs6b+i0Ds08GbiSg8AypLFous+bL4g2gIoeG9+/Xyo1oxYIKMwrXuuzmlD
Mmu73LkzV65V+aXjNS25Pfib5NuqHdVPfoQXsyG4DFEg4lmyNsuccAby5vJXR8PfbVgktey2pUi9
PDTpKmCm2ZCOVhd+bLfjILzQgMga9wOU6GY4Ss9Kb0DVUoC7lEmNEaLZXZTJNN5EqfVQR96o2TzW
A4IGT5I4EKIsfOpCZfzkhW0jAQif8syQwTVf1VOlFM7YkYdxRhQovIlXcKDgRs7oPhlyXwA+y7Pa
HhRDOtAuVt6Zlg/g2JASIntfNWrEoqy86/H0lOcpOlPqHfuo89YARVV/G0uV9SCkASwalkXF/kZp
O6oZlMMr18PtV7RYcNfv5JNqCXZVo6Vcp6XAW7Sm7L7isZqeaEM8ZdmDPEjAAsCMVTTReCL1Lnrk
mlXRB0PulmIvqY450gLt9GLTfG2VTuhWXVNKp7UVWBFnKrB0Ii0AqCPwOd8/uRIpwfBH75OYWTWj
ILVOktEAT2A2REAurEIO9/CPWcmha0PzXgujuHCVdoxp08rA2B1p+aGo3dCnwGQUSvJDilKpWg/B
6PXu0JOyWvsBgbErMYulO+LEiS1OVKmY2DgXJLJCsvcYFgaxRIH0hQDQsyUIGTirP+O0R1A9pO/j
MasHGF4KZAAOCCLUL2BmVYqQWaUfCo26s6OMQw602MxPcDGqngTyFs9lCxRS7iRPAvLSk0kFidcB
y3Zj+od+ZF4+fMpi6XRUQaWLE2CQ3DHZWIOHaJb/Mr2Wxx95XXKFZA+JuE4aBZvaiMVXIr6udnii
pISgbWkepVwppI2nmuOrL3TigRbTVryhmUz50WmSMiVnYuCZaAn5OxLDwUh9VEyPNBcoEhh+pQko
syNw4AAC4kQZ/Ul8CBA9iJxMFVmwVhS156YqKSsXjU55NxIrazcIft1tOtb7aeQG77cq2YzdiezJ
Q6205JDgOGtuAURwS2agT+6IDrguYrHKWnusSGJszLAoSWDJdBM8kZOMCUGyVgYvlUbmg55kgGG5
bvxjEYMktltm+S8Q6u1xeugBxRFj+sEEIavu6ZP0vkc5GWSnVXpeGGpvxsBEkFT5YgUDh9nPg8EA
nxWTrkhOEOuuYMNTv8ck22CGlfPgOVDTmpevaBVf4BnSY5Jsafzdl4oSFIQXkVKimzvOwaSn+bOU
gQDAyYK/UDU4j+2wQpTc5RQPr9agjy1xvAIWpCNVq4HCIWwEJ63Gj2pIL4NDFUr/ppml8cAdVCnr
zPOpc7N1y5VY+yUhfpkruTN552Etn0jurE59TRpbM0eAkYGZHCcM6uAGfdEfiFzSSt/6VLSHVaBK
ZgG1XCEcqpZbcxtlmbIzyYnItgnBPE/4rM+lY0Uz4I/SE8ejTrdobXcAK5ptPZJ/u6f3zIPbVDAy
5iZQtWyFildt3I61HuefeRcInwWLxChloFwEn6+fiHLrLpe+xOmoisSAPI++W/6pFWyeX2AUPYmm
qU1egBr/y0A11KLkYqUaTkIhNQbO1icJDwAoHD6BLm3R27BoXVorOb08dtYMaNFe77ieuATekhsg
HgD1J3QNIiRnZCFnzd2xNGhWAfCHgrAqvwpN5tlNVDQbI+r6e0GIIXsVPJ+lqxs3jhppc938vOF7
Mo9WK+34JjS2VMEue63pYS1rYCuJTesVz6EYKHOzFUEJKnR35kdqFJY9aqp/U/YxsODrxueqYgjM
YV0WRaqOij7xp1xaRydM1yjdpXbkceWuSsnjICXIAq4iXhUhsCayaD6d2dTPQ15U9IiuohS0CUEM
Ce9Cr18WPtG893z+iWYUKwCevaJMWA4/U/HDlDDdk2/JDqHS54JQGMdDLbykG20V150Gv5c5bNKU
DIDc+UDDB1IO4EmshZmaUwCcPxYihhPrraS8YxYrejx0o/IkThOfdCu9cz7AjphsZFRleuZen4U5
N8RkbWL4MCZ2UzAxM5qUvFNTZN5BggAHNr+poaEAj6NdirCw1/pvCP3KCyQ6H21DKPckXZv2oKTN
qC8ASFZZVFGHpx1QvteBmRDmSmBxa7HfgZ6zNnlK73am6H8m/zBJHOogjfVpB2Jfmu1AM6MDEfwL
5T6I8Gi5Iv0b5p8SlbtgRyaI0vb1qX0/0Et7s/016AKNKXlO42Eqdrxou+EwYPcGPIYCVryo3cIs
ikdLi/31dcvvdzaWIZ/RIDU20KOaPtkbyqdq0DIpVNnZKCSJex9sKxdvnv0hV8t5PhEJZNvQkUES
59IKpkPFKjjRSifVe22CvpmJtKco3z0Z4K0X9s37cwH7Nu6D6jEFQVbz0pypWp6VCOzUsuY2q0kN
O2Qc/6K5Rtpen773Z0KFZ8NAjZxyD/y+0/S+mT5aucqyD7kbvEIudkQw9GLRPhw6ADzpSi5J5y7I
rn9oUYGIiQ54WhPm7IUSL+wiaTjzeSB0372BRJdVn6ZMYhlE97A1mgs8Ix/tEKQTTBohTOif5uzi
HYoQKpVbvHHZ8F6xxrzK3dyo2vS/2IpIEMEJL6kqqzabyxAwOREFczkWRgHWubbAHPXFgpWP5g+6
cgnwFCooYOIvV6wzwOlGAVZqEAI6rYXWuD0FcrnqybFSwScXdn2LfLQZLdECPUBYhjebnTA9KzV/
MKctIrXWQ5dCDOL0vm8IqyYmqFnwJHOSoumkWYohMosqrBFzmZLMamJiYDqPS8lPvoYU9MCHRkBX
xvzWrNJJklio28/Xh/iB++JigIRMwlci/CZfzunomaOiARK14RSgo1MyvE01kG9VktO6iD2TLISi
blQFwOPCcD9YTUhgqTbDyYRzUWeBSiuHWWAWnPTKa8wvMo3XJ+5iqd0iVtasffqjV9eH+sFpmAIy
pFkUiStp7lqqzqrB2MXUsoCHuhrMlutGUJZUyT9YRUOG0U2XYCmC+nk2LOhq/FM6nTlPjqQe1HtU
nTZKVUniWkpF0MjhSRyOEvjfYMGhfWiZi4AWNsQC4Uu/XEoP3H9fowZmn8yGdzTNMJ7rVZwNkiSV
9A3fDti1o5XTWzD8wTHBnkh0Adk1+Lbpg73xpCUt7wYdpkxslPf7KhXbFUywwoNFBmXBo30wRuj/
FARMOCqTXPilqSIW5bHTErrz6f1zhRJoWa+VNN6GFJAecmDKL5FkLfEVfzBAa+KGRz9II4MiztaU
hmk4mFsOSShBoCOWwJFobfE2vkiXwh9vUgvMh4XKBrI3kGBeDvBE0zn5JAboQQjkWjU4pq7Qlvje
3h+FSXFBRGRVg/FNn1MCiq2JikeBDowAgcAx6iLwfMGpXQjFPrAycePxD94TCv2Z+2zoV0lSzaIY
bYARzaVUA60T6H98rImiOXIyHIqyCPvZ5Yz1YtD2hO+ALACNJMcScp3MzUqhXjpfHwwHxyzBZi9y
ybETLg1RUVL9lPypPXYwk4aJXDoAFhcYh997xbOkKHxZSMQT/sxGIxOwdH1KkpPhRnucZziswgr8
R97T9b+iwzofvvzploOMF7FGIOraJK0y8xshsG7yB0TMipLzZAvMfJ0Pfe9et/LBwAwTv6iKXG46
77zL2evgb/XLqOApbhWUDOPAuEVMplqbRhM4ee8vifN8bI8nAEKmxHdzVvxWFhvDIK8DBEGoqP8h
J0p11fPptDmJp+yh6Uvl+/UhfrBBGCIyZtwycP6/e3rDj0/XChM5BGlI525GdSGrxz/f73DykBjT
lMnrWjOiYavS6XGn6cBuYtG7N3sanqpTNCyoV76PC0hFaVwlBnclLfGzs+vpAXRTE32mgrQdSG1Y
Weia6Z6A7FsbqzPpwY38nhJeVSeb69P4wcoRbsEXqKFVKJFLudwpbSiGRYFgiZ3pqv9CC5D2Qmue
Wq3jDNoOW4+AFK2vm3x/rSBMwVROlRxuz/mlHXRyanWoaNueko4bDVTWayxQkbwVZJ7n9x4dvJKd
FQH53OuGP9gyJrSeJgfQ5PzNuWbRvSSAhW/QbmGrujtpamJXed79cRzL8Cx4L2UarqD8nt1fWd7T
y28C/LJiM93Q1+hB8iakBkchjhNtYYN+tHW4mskGTjMKaO5y/RoFSSxwqrxLzT7cwO0Fti4OBVjp
PeN0gI9wOGgk7TYKwfXzn0+nwTSiNmKyfbRpa72JRIyQ3LWva6D/ATPdS3A+rTI4FRfeqB9tUEPm
TUwMqfFUncXMcD7lCozzIJP1yLArAAuvSg+rJ/jbYkufSLX9L0bFUxqiW549uOrLUY3QqWS0CLI7
1SwPXbrccx2YFyRZC7vxw4Hxyp+CD/5tzt76MFMBC4WhAQYXjx4ClIEpmFSZ1cfbKNHE6nGk82cp
E/aB0UkkhXcPk8kVPrsYRhmYcj7SZzOg2EaNihauARx8Bq+NnyTu9al8H8mxOXiharxTuRWUmW9J
uoguW2h1aImqaS5ywrEv4hd6v4yip0N86OSlV91ZF+UyHzxJpvCyMplXoofZ6vWJFfg6pQnb4tgl
q7CtxUPXwyBmhXW69UxKR1JYVJsAZCQagALlKdsfDAqCCRx5C1v3A39jQXyCS1d0fPs8vAw6kJmo
Q2Vga0p/hZAuED4fpvjrs/zxmN+YmZbhzTk86XXcih7qN9449rpdNhO5FlKRquYkilUftSQQdmJH
fc2MYazNY0rREJebqPKcxAWdqo/2Fyv+W1gBzzA7rRlkcp6hMmQf7Lijglb9qZRFBCRM9PdtxRvt
+uA/mmKS39wl3JyTqNvl2FV9RJsCWkbb0JQC3jU6iIwh6RZG9dFGNhASlyDHV1jLadRvZhhksBr3
De8EKPSKL97Jp45YyP5XhLeXQoEPB8Sba2IoB9srziYQdmQAAhIBR4mIuOuVIAIp1AQLAceHVmgq
wfGQ+8B/Xw6IviYvl5FNRSbYD801NEVq4/LSogP6+vp8NHPI93C1kngn+TAL40uCe5OmVgwJtbgW
QKa7RtYaDzkdw0//jSmIn60psEYD/HJMSdVXtSWwSHlf50fTqwMqnCYwXtBE3enTf2EMtStScITY
0vwVDp1NADs0AW9LAWbdNDXClyDE3baOk/V1Ux+tFSEaFyB0zNzws3GBYVL1KiF1oyha8gCVhXmn
m6254KumnzJ3nJAkG1N6iBtizsWcxq0+hCP7Lq3ATdoNWNEdzrH7HJChWucN3T7Xh/XRziDZB0QR
tBI1rNn1p9Q0jSc6pTP4tFLnNNIeV54QCSOuDxYW6/3YyJaobAouPjIZ87F1qmTFFZjqqZu63ARe
8ZCZ5R6onL4Vy7BdGNgH1kx4l5FPQPNlgptd7sOuUQTUximva52g7/3EEp6RdqJ1R2rGeyj6vIV4
8/3+ILMuIZxDHCHT6To7y6GoA9gXMpraqbF/yaVxIOcmd4/Xl+tDK6gccoxJZVDzvByVILR6P8LO
BKINBla19cs7IJxLmkofzN0UC1Fo4XFA0nn6+zeOlnQ93VEmuPq0Hdp7SfImyARdv3s16fS/5MKL
f/3xsNiCJJlk2Oqp8MyGpehxGfoBTwIYxgjWE/lHmBp/qFFNYoH3gIpbwqFzecxDSlmAbCIdW553
mQKLbgV3DNllNXWAYtCgJrJmC6f5/Wrh1zXkN3lTEmLOC4JFm9OB01rg+eKiuTXGk3cQm07p/ti7
01IhGiiXG3h32Zx5dzMB7wMAJIIZo85WSZT8HCeoWamflmSw3g1IVyRe4IbIE1lGvXx2qGD6LYVG
pBFRKobwS5IJ+Sqqgz/Oz2OFpynhxCSWwIAutx9AUNDeBnTDJW24hR2lJlQ43dBFyqFtcmB7p8oC
REefPIcfpstisU720Tgnt8GLHA9CxfHyE8S8dKaGX9BLZQxWJiyV4FYNteRP73+uk0lji4uZmxnX
eGlGhB6+Uac0Hm1hpmsp3c8UkPH2+tmaYu2LK4WM5yQXMtXCren/L42UYVqVdaW/NvQI55nwoIfb
RDTWmSTbKN4Q4ND0hV7Dwp58l12YrNJsRFpXnQiDZmsIlhC23l5/7Zu9FZi3SbuSM8+J9ZM7ji/X
Bzg3Re5YpPqASA4ZVzqgZ84jhFdiBBpKV7De+3ewnXhO0yXtjQDf+krU6VMjsxesrhud75CzUWr8
1DRlQox5au8E65DWZX1gw98RPdAfEK9GczDd61bmt/NvKyYxr6JMwnqz80YR2ocOmKEFtDl1gEqE
KRULi5JDX/kSYOIDY5NYCH1oVLyRyJh5/TLLkCnTJjRi4GGry81HLjRuzL72/nDjM64LU7ONr+me
Z4wFpuhN7GhiSLwN5Cp/GrJNVsj8oI1BXg1PMvOLTSMFIO9hZ8TJaJuOqjHFttFYX1+j9zuB6ixd
EPgpsk3kRy7PFx0H40nTaU70wjznFVsFMCzGf+p5qfxcWJmdYh4kcAL0PB4hBPVseLO+iJH05fpI
3m8A0hFQsyLOMVWbjNmq9LFQy/4IlRqiRfoPqYfPIaZBd+KVMJakks5b961bIsDAGCkCqiXUl+YK
dR0cCerQUsWiig6LDDGjQLO2Ud2WQlLcAb7N1rXeNFvIX2WnD0/yDpbceME3vls73shonkigt8yp
h3M24qSAYT0JjBcrpAOggGbR6fVoKZr60AgID+aUio0uzo1A+wKNsP8lGorEWimFou1TtOqszR+t
3oSIUXkIUULBEPonM1/RxHFvBXrf2YjhBSCXc/MTvCm0kKqnYOGNNxvRb1NEuUi1UsNGzvByyyue
EUYpwa2tJzR/VwzQbWJBWnIS4qUdCroUt5g2VWGBuCXnxQX+SBKkQHq42R3Xx627Xtv2+uawXrvu
+uDw+4PLv13Xsbf8yj3crHf2jq85HPjt3nX5u6275+9We37JV693u6O75W8PfPOOL3WcHT9tvbH5
kfz46UvWGd+/e14fdzt+ms2Ps1fTX693a+eVL+Ej2M70J/ya36xs29k6W+zytfzE+82RH3/juvyo
V/5kt7JXK37ii3uwd7tne7dy+J7VauWsHMeZvmzF9/Pzph/m3PKLAyPhEz1O5jdbZ/95tZ++dLXf
2SvnznH5NaPebjIG7/Dp1qvtreOsd4f19EH5bBu+89H5yk/d8qX7u6ft9mmaJiZq+m73cEjsyeyT
wx9f34PnxOV/TvW7FZsXapJTWanAlh4O6+Prbv3MoFbOV2e7d54WLJ2TPdcszZx7XZWxXLM31u7D
y7ejbx/t1Zc7R7QX7CjTsblmZxZdVEWV07+MHZboZff4yDo7zDdLsr05uDeOs1Dtn+UR30/h7EXu
SXVxgkn94eC+PrNbWKfrawTCZWFI07F787wDn03/EexIh4eb9c20odeH8z/89/i65mwc2auH18P6
9XAsbA7O4fWVtbRvN2ys3eNmt9lsVpvNrX3HDts7N1u285fb2/N2vLWduy3rzcnjWLjOw41jcz5X
+wfn5obdt98uuPDFjTDdam9Go4pIWp6YL/fFfebcMGNLu/oc7l/bAzN/B9UOTYyYuFm/Hv0Vx5Lj
fpwOPNP2yP/t7A2/mk61bzPC/a8tXJ72L3e73f7q7IenpS1yrohf+0DzK6U2lVMybcrj7vm4dn5t
d6G93qynST+s8XHu02FykywMC7Gy8YHO9Fv3uH52n3ePB/clw7dt7Jebb2t+AEM5buzN833L9Ll4
kcfdhn232rPPc3t19/Vk759YateVbfeBDfFq2Z9Wd3iStWtv3dUDfmh/mBzM9a16fiBfG+cstooy
oVckdioO+2C/4HNbm8/9ZbO2H397ZoaHE71x3Js1H2KF373+CZRzHHLtI8wCrxFqw6GbpvoF935g
Fg6TXzs8uUfXudnt8NbbV04LzhqPzy2xWa0K3Ot6zZxz9WynW8B9YXHWr+7ueMRhs2+Oj75t/8Uu
WrMm3BKrPafwBa+9t8++bLfZHXePP3e+/fNx+qHfno+vof082t98e4ezww8dH/ntz5/sRnz+1rl7
wsfy34ft0+pp+8vB5W+f7Gdukd62fXvDUf3r9u7ur7v9dvVpt9/+eHrgpnAeuA6c1erJtb/echFt
H27cJ46ovdrvb/HZ+y1T7zKr52lm5L+Ybi5XLHK3bA/cy4cbZ7u646ifv/DzE388OYUn9+bh5YWN
6PxYWJHr3ovI7fK8I6uUCQZXDLfkDf9j724OLlceR9923P3vS85Z2AdI1V11mojZXZqNWsNoM8xi
k+k4HDn/HLXJ6nR7FzanyP423fW4S87FzuYL8Q7rx+lWZqFZeH71yDfs7DsCgjW/mr53t9vc8d/t
E5Pm7p2Hc2DDtK6nW5MTdcfJ3Z3Dhe1+z4Gctvp62oPH9eROA3vLFmL68dZrF398My2ju305EOm4
26PL91xfgOl2+M+B0M/BH4icc4yJMvkcIDpmGeyeaUADdCBDjAtRza0ijks4qnlXxW8zgD4mTWSq
CNpsmaEzbIE1CXQ3tlq5PfXFcAu5b3OnNb62Cahj0HDfa/Bj0FbfRWjbwV/T+DsNOj2HSHvp/TV7
G50/jg5CY3oZkad8VyY2UxlmYxi8sqGP7UqN4pselql1COXA4foEn+H68xmme0EmngdTScrycqup
aoIix0B4HZzK54aeaxhNlc3oRVuUJLZaVr42YffaSKgaqt5TqjUvPcDAgWRcUUc75IKWykeTm519
IPIrJnkWS6a7YQ7ipvMVshQT5SJRKi3lZwItf7RPK8Bn91Cap9E6CsdEfoSqN/w+hoiELIDIP5h8
XdcVEQQ5OFY4kS8nxCtHuYGVvbVB7COtoGeZS1tX7hbBKV446B/s7gtTs2iikAY5GKZtF9S6sIvY
ELfkCJuFGOxjKxZPJxoMphTF5YBK2Ea8NOYMNaMfrGWrF9a5DAXo9Y30oRWy3RLILLAh+mwfWYhf
xTDiso+y0+kVsprqTmgF/fG6lY82BwhcjgRlKyB1s+AIHKyftwlkN1EonTZtQrhMo67kr3zVr2/F
HLItucnzvdKe2k9/btqU2RDguOX3BwXGm1TqEhgfFGqmh17Suq/IVQk7GHi0+wSyXxhtdf2eJ/lS
y8b7qaWfkTQ4KHJynLiEywUUOhA3QnmCVs1Ui8MpSrNtYFVLIJj3U2sCzGLpRFMk7z6HUQRi0epi
ngw2bAmPoq59bVXz2Rv1fQuxHlT69dZQy4XgcgodL886hWIZEieq3zKdU7PQkrbwjmpIOkAIAofU
i5Wj17LNJSXUHZj/8wAq7coHGwNz+unz9eW8vNmnm8WUSCcAMwUVA9J5ZhpMMz3+EaZNnT45pfdO
qywPihUSlPSg1uVSQeijoargVGiYAkxLOuNyEQdp9FRfhqaw6mChkvvk9Ffs+96a9rcTnBNGvkUi
YkmW+b0vm1BaIMfp9mHnzEEMARLQ8NVAew3PpOBEYia4kVpZ6xzaU/f6fH5oilIK3BxQTHNjX44P
/twRGW24/yB07mQuEDESV54VpslaOo2Svr1u7t2ZQAoZjKuusmUnCOXsxhZ6KG1MjcZYrYdSTSih
Hc0j9GyvW3m3SaYGQkxMyAwNpfrpzLx57lkeL+gRalD4ixOzWhGbn1I31gPtBy37JhS1+UldXzf5
bh5nJufzGMPLYCI05cDAkbuSGv08GVLtJkXcLgzu3RSeuyNBnhJdASfUZ/dCMA6BCFNl6PhD0eyg
kEscWrbThX3x3grlJsCR4M+4UpHUuZxCyN7bk1FAHmNFlbYqgnaESFMfN9dnbX66iF04VZwrdrls
QhB/aYWGeQkpTgDIjeeJj73VomXpN7tBMVobXcj+sc2GhYzhO5PMGPnkqZtuaqabp+JjyVB6paK/
NaxKye2RldEcK6uFewnCy6Nl1hON8FCvrg90Wv63HpNaJelJmmzOZ5qc5OVA475rWjFCn7Neh3bj
dKtsoxxkd6niNEsM6TiNSzuzO4dosdGLGDu5+/o5dZFEs3/s779eH8w5TXxtNMrlaHq9CiBkwIq8
AedpI7G2ku5g33ORpXO0FYgo+6a096ga2cNf123PawLvRjht3Ldnu4xitZyUToWt6nQOvYn2d+Ng
7P/0Xp3P5HTg39jp4xSarhQ76oO3KWA7+kyf2d5b2Bfz23tuZXa9wJJ0ioVpNOMayTYHPmcndfKF
s/zunTS3Mp2JN2NRwlJST9N6HYrVt8h5/qltvn5+WhI0l6Zlv7YtZm6X/rJ4kELMFCu6gRxooezP
cKAfR8f4BK36bmEnTHv5mrmZy7UQEsd9YK5zvsHFb39P7f0v5+nzgpkPHMbbozuvmSRVWhkwtE+j
gpjUoYbnIOXomK7uft18qdxPUDguLdiCu5j3pZO6y61gstm6POw4YOHqr9H+/ukusO8r9ytvAjuw
TwsXy9L6zXseFbjT5Hhav8H5Nq7FDUKlq2od3IU7z443jb0wsZdZ83e+Sp55kUiF2gLWh2mQgZPw
j2pDxE56fmn/z+/m2fafI6lVAYXIAECZPTUa2q1Hh2pWNvs2MpbGtLRXZk7DNE6VmU4HzdReGm8b
ImGRy2jQphEMcUs4wFna8f0EzpzHyRRkDR7Y3xMYH5HPco010rzOp9ANXbLKA45YtH8tjXKWTn9v
eOZPOj9B4qnAsPIk76vP2V2xV75591SBUUPJvw7P6T48Kvfa88KOWZremYPx6z7Us2nHKOwZCLHY
n+2WKM/xbMPJV+nKd03HdPQFJ/0u2TLfQDNPM8hpFFfTwQAXtg63kvucOCRWPTtnerO1bC/e4x85
AHBa9FZOJAa011167Coyk1SctmyxQgKT86G4FpGD6lg3iYOy8kN1j9DIptyot9ZuYZY/8qtvbc9m
GZq/IQa3Qqzidiv9c7wO1t16cKN1tZO3Szmzj5YUmAdYEnodwCrOHgQn9ENOQ5lXdokojyhBigJr
qDr8bNLSPY0P14c2dwRT4Yw+JhlgJL2XYEkvZ1WvQ9kLYnV0BKVW1tBWInYhlSHSt8O44MLV2eWE
KRpuwF/SGm4a0JVemopNWe/lFkFTD/Kgm8xKU9q0lHjBh85nb7KiAiziNTCRmMzzKqo0oMdUwUJZ
Q5ZyhAvc2JdtXDniICfHU54kn+gwl+7/eBbJ4PCsImgHm6ZP++dNNJHBX1VWORLa6IDnK+jy8alq
nTygIhQv7cXJhb294xkgbzgSN/RHanTFz84BIonlaBnC4Bhpm1oOlGTVJzh5obYstUyJnmOpreHh
T4y8swEcVIINZXVyH58G77NWp3UGr1Pbtrsi0eUHQL4F0o9lmJt2LiJneX1e3gXfQOGALIFBAGVu
KUCKLidGRdssrQ0DbXGpbZGCE2J/wBsiJRC4faV7NLDoWtuf1gjPt19LAGHf/cryTVcCtDWuT7mi
LxEPzePL6SMp7A9QRzDwIy95+ZEEuDNDUcp7B+WrCP0HRbbRCEu+gMfQIJLNW3M/5DLXbtj2C17z
/WFTWDS6BsgHk6E/V5jfbBMI9oVuoGnXKWvztQBT+6mGE/IIEfpS884HlqYGZx10JFkFINaXg/Sr
SYnYkkdYjk86CFda0N1sOEHiDnzo5/VFfn+uSWGS84LNiRZacY6U9A2xTzIYRh0DhsJVXfbobhb+
whv13SOHZYPsQqFTBlwfV8A04jdz51OcUE5j0zqeEHh2j9C7fUp8xWZDJfuwGbOVEXvxShZP6gGQ
ZfxTSwZpwYO9P3p8BuDQUxM56P95pm0Y287PCk6XicSGvvIzT3hSI5FWDauGonCHqgQMe388u5Mf
o+8aBLZEpv5y3IkWJEoWe/AfVRnEhIMarZPEULZ/boWes6lYABQUApNLK37XUpsaTi3se8isQ1CJ
+EM2iH88f6qoMBCJzNoET5odvWhQIqMGr+uEXZ4eYrWS3FCAFLCD1N1Nmt5b/+moJigtjS5UQNg5
6mzPyINYxaNcI9szhv7+lAnjzkMqb+GR8N6hmLIGlQaDouT2rhcEMhZKeoNZOYYQpq4oQksYo52z
FU1NWJmJ1kHY31ftzhOqfyPl/9f3/n/7P7P7326/+tf/8PvvGRycE5p/9tt/HcLvJWv/q/6f6dv+
35ddftO/ju3Psm7Kn387fM2rv62b9MfXOszS+fdc/Ags/fuTuF/rrxe/WaV1WA8Pzc9yePxZNXF9
Nsdnnr7y//cv//bz/FOeh/znP//+PWvSevppPh/r7//+q92Pf/6dvNSbVZ9+/r//8u5rwvd9Khu/
+Tq8+46fX6v6n38XNOUfU7eogasnxcXh5fx0P3//lfmPqYUMNgMgjCqOi02fZmUd8G2K+A+WRwEb
DZp96m7nluV8/f479R98j0my9t8/VP/7/x39xYr9ZwX/ljbJfRYiJvvPv888NewQU5sDLXNTtQIM
8Sy0zPS6VdG7l1cweYhfKjRW11S3imfIz6CXfDMz/7b91tZsp/62JU1JPnKMZIJn52EQxVAJi0hZ
GSls15Gnh/ctuNY1GmQNCo1C88SrHlGGEnbO65Yn//EmaPltGZtQaFnku+evd7NHxQ0aH2UFhTi4
fZo67TxZyrZ8OJV4FdWkf5a4dnLfb66IBIVMJcowEmrmU4Xkaeq1B7Qirw9lHtP8HssbM7MVk9oM
kUoLMx3C1ncNalyAcUvhGZJvuKNzr2o2kz7AYAdxk8EpEf0VjsNDQLPiH5KmnLcO5ZCJlYygc+60
U8QgdFWIldV0LbmFpt0KtEIurNy5beTd0r2xMruAuhjlQZMmklXniLy5Kic70Ay9gaB4I/FvCe3a
NZzCdunETu2aDx3PTQS3nWpPt9Bu6YU/X2Ng9qT44SVggS1ob2bRr6oOHdK6qbKif1FbC/Bv3+Ww
mdLD02fb6ws937MG/TTwXemE2VxZ6ApcbicVpZVERot5hTK9ZBeRzIrWtbGwneDRmZ0N7FBY4FGE
owJ1OI+fxEaA+vyEnajsTx5CGlCwbmX4Rkm0IkGZbtS2CYJNHirqN9DDCAnIuqfkr7VPgTWyac6v
2x1Nih4aKh2qPbAXB16+ET1IfR+itoDZzQYPpB6hN4l8J1RyCfkMK4A2WuQKRnIOTEV1U8ZwtUNn
jwx9aKe5Du+Jcqo1Rx1QErWzUxuhyCTEsnlIBmZmd4pyzYnCbLgzAwMJMO32hCriyY4LEdZgISoM
h0ge/tTuzKXamc3wyejqTHfKtlDNSc+mjrewEtbxhkpRZW2Dss9PT4qMTkRadkWNDOtvltY8tT57
BQWRY6M0vrVppg6TiW+zFWz5TPOanClfm4n9dUzQUOHsTaSwvqdBECskufDZJKORwYZe9bQKpxBt
1SqSP06amH61Ri84kB0xKdVNdSacRZcKDYkcZcy10leI29L5qLz0gdSFLlqS9a4/M9X6oyAcIHPO
IkRzavOHema1tc4Mt9aZ7bZvvQwm/lgKm5XWiMKBvhuocTuzaodVp8fmD7ore8XcGFZv3vjCACut
ZQyVtxYUsxBX0cS4q5zJd+E9hYg3DXs5d3j0wT+fl0W6SroqFdDimch7Szn0bF0fzPsirdL7ulOM
B4Q6oPk9M/7GcR0/Wm0AD3AXQHFmh2d+YO/MFaygv/0r6JWycbUzm3B5ZhZGUKh7jqBJ6O1B72AW
B/gPDXEgTZTELam879yfEBV3Ult8Cc/0xRWKec/JmdSYW1T9DodteOerieDZHFgfqaYzD3Ju+HAi
1xM9smqRt7abM2tyJ5j5r0gvh0Phhd5338+r+yAZR8LEsIdgXTaaM/ly+tcQizhYP/f9Y4hESGAb
E2VzBfMgWhtp1eYOEkHtU9/WxY8ODuh8N3gTKXxVCDA+x7oQ/DUWlMtRwZ3ooM0zNbQqlfFdfSaM
7guzvm3ONNKtXrUPMgKOpZ0pQ3enIPESOmobNk8oy8Gr48MS/8mMI2tXntmp5djQUR0QRY17YeKv
pu4Kl7UQtiLCFxPD9Xia2K4h94b5ehwnFuxIyFGPFUrUVdDbELbimTFbbUIFao1IUn7wyIZTO7MS
8YAw2fgq5xPnNqTK5rE7M3HXZ1buZiLo1i345GzxzNudoZf0aJ3ZvBHIy35lMI98hWUZtm+rzE4i
Wg6QgKcTHThbKv4R+AEc4d2ZL5xXQY4yD47yDt5Lpuk0kYtX+BDJVs+c44U1cKjHiYrc0xJYyRUd
gvKhNZNDfmYtD9kxj8mZy3ycaM1TBeIouzyznSPTC996OAB42bRpIetbFRWXG0g5xtJB6TjWtpHM
4UYLLS8QZZNTJVmpkTGqq6HsqsRp5AaJ3RBN+cClexjpHjnIs1el06BYD6Cwu4eFXe3d2DSLn6Io
QHSsK3Lo2wOCzbdak8babRhNMucAi/4Pe+e1XTeSbdkvQjUQ8K8wx9GKRiL5giFRIrwHAubre0JZ
XVc8qhaH3u9TjZGVSRyYiNhm7TXTBZanvVLXa2PXCCc4TGrYWpEJ/E+aAjvmhoXwqcGVG3e+sV76
Q1I2bRSIGlfsU9Q3VH5Ws+2AuVqzihvi2nbrpYaLNeDAchT+GqfynraqmuyrXlcTH0t+HPhbTTeL
EMFRt141WFbfrkoiBHNeWqED9+lvzHjMmtDUens+lFHUES82Pb1oIAwtqQbe1JOvdwVwKKO2txem
DtUYxJbR9P7K3gcdCRP8e8nQZxnkWOzgvalWqrW3ugkQddVZioL1uzbLvYAYZnsGIGemYJY6BbwR
C5wcZgdRHXSvlROoB8qkMuZpVSoWm/C2dw4mqFOYp+rYHvLBmR6M3ETR1MPzurO6JlX9JGIs8GIV
POfAKhZsojqZFM6hMkaCNH2dzdtZTLDgG3vWTUg/eQkvvsLhKdBqfvyuNBm1u9BGYXbYp9f031ub
HTXTuuaRADM2QieR8lrVVGAkcZ4VTrgJBZugpqSg4tms4h6daynYmHgYtNa31MwSl2bOQH1Yx2ZR
wSdK9CIk/xXDA1hAbHo3h9YvJg7n9sGYp9m9U6yIB6ZUVTvvEqF2M4TQhsk/1pcJE2YblPcbzm15
HFNwf+FYk2145qhVdFswcb1iWwU9DAbCOhqLqA90+9d7zQY0BbQiMu+LLDdwuY5ERdC4tPhPjo1r
QQ9PTJM/IYouu3QcOb01fW4XQVdmuKRhHQMq3lkrGLt22hn9qdBc2BrbtkNJnnvD27GyxRcA38XN
kgvraRiqZrlUEgUGpgFQCIf5zNAvW71PEpAyzBPvuig3Xn5GVf+bsv6Ssm7CxP/z/3LC3zJWHOvq
8luKwuCf/HdLcrf/4t8Zq2X9C4XONn6JftfZhtL+k7E62r/wcRPbaPBmwPfz//p3xqqZ/8KdkYRV
IFD5WWT8n4TV+BfCtC2XRRFHLYQZ1b9JWN8XwdCYUVnHlw8jcqQqxOFnPcrUmafCGftyh6XXrnLy
y2m291oyXxdSu/vlufyXfPW3S1mUpLZkDlUdA+3WWb4a9bo+qrmZ7mz2L5yQMSULYzU71J0T/vlK
72N97unsSmepozWpIGI6riT1u8m4L+bHP/997X1bYrsAFXuKvuQsVNh+c050xizFrrPLd0YNFezL
wqio2A1VPdVfnHwb3aTkX5s7U0Hk9lY2zmzdW73pNse8L/r5c1NMMMyA4HHkXDQl5r6Hesa1kOgc
KvZnbPN1HThNF/2dr/HP381XiN6OfQ4n1XPZOg03pTEXHH5T+biUt0xkkht8YFD0+8PfLHbor1GD
oSx4Lrjl0EpL2XONUY7+bJ5MGm0fPP6tsvg/SezP22AtMXC+eXgbv/WeRnugrbZG6S4yh+/Yi4Y6
FsI5A9pTJB/RGwONI8Uz8ImtPviGf785Cp7b00PNxTz/uV/g2EAkc7Mx2dGWrhLwiU53B8Y0mz8Q
oP5+nc0ajX2D5ho3qJ6tlVopokRYOS+qHuciWApBp53Hnv5dE2N7lDwPlKZ0T/BrxWvifVo89QK+
59Ryodh4tcrR8SVVZRg460dq4d+WPybBVPsprOJtgv3SWa7PPqRUTrMoYdwqe7e0QuGeqjQH//nR
RnP+8FCIYaOCPpISOwn4+XCMZqUr0fCUkl11YZeCQlKCP3+Bv10BISlibwoKCGc33sb7pxbjjtTa
y8awmgvQzubqEmFNzQfbGC3b7T3/+qVbqIG5AxbSNp6NvO79hexcpn3BYDZAsrggT+HMT26svhpw
J4e0hUGXx4i5Xfp9Y/BL4CCtfTCbCq4uypBND8UaE40VZaequ9xUiQSLOOklBQM9XgjNJuttWBr9
hiWtHc2KoGofy177piewhkN1idXbzNIbUm0bTUSwOAmxoWqvG8rclDGQB4EiAluoOvaHUZBaQ6El
LmN8wHywOsInL+sc7RCX61RctCtydLyNR3MOrXHJMMUaxp4cN0vV9cIuKXQGVUInLxBweObPWatH
ll/mujvf61a8apC8NFhefqYnwMRgzCS2b5blDHS1zeUnnOA1EWC2n90WuTXOe2013BtoR9ODky+b
dAP7p9JLcBgbaDoB0GvHuAOV5BTdBBk76u+AOpqkqurQh4VdGrYvG1uTgTUWvbbnYdIdSq2C0sVY
plDhnA2LUOhSa4IBHzsgeGojv+sxIBYwiZN9bTWjrCjpGRnQ0yq1PskmwxhuzeAb7hinlJQTVgkK
lh/V+C7n5peo1TvyEVzJBg9+dptivTI00y6du7Ln37Ys29cGSL7+Cv+oCiQQxsuaoset0zhT5SfL
QHq94kg7e4MhlMIzyrZqTkvRcLVpjePBK0e10X2rsQgzLXdqXlp9gbd20BYbBVEMtvlNmElPzr1m
KiR1exzAlWZ9DaAHlubklxqVLT/POiVmmSnRbb4O0RAmdhel6bGwJaiefTc17ddMLCUmShotzNBW
3AU2uED9BUp+ma9cWLZ9MLUuGdvowJMLxsys7bA3MlcJ3E7Oz0m+VgAvZ3hrQebq5b3tZHUOXXSs
5zBpcirDQlWMImiqaVggPVa42Iuy7B4ZyUgbTxijvl7KBcm5N+F+lB5sa46c0JzkTJJW8QV6bZs3
O1OrxX4pq8kBWksh0SuMamSG1YUXzmpa9S+2VlWfNSaTvgs6QV/tWrVJR4ax1P0BJgdv2Fbqw6Sn
2j1rejUPnaVnWpjxb38tLebCfQWTmtcxdW0qHb0t3/i21jZYq8jQvBU+LWTQfJik14teRXc6m4l9
HCoDYnVMTQSw6FxgBzryOS3BgjCC5zVhA+ia9czn7TaYzvmJ0zuPrTBZXu1gwohuobFWB9FSBvGn
kcaFpy5R7QSJkO5FU0QLfFVLqqOPvykZqy6r5gY2mO146jQU8z5W5i45zjGhhVchCXntszKNQxB6
yr2qD2YC0SkFTihqm7qShcNTAXIicXS/Rasr/cHFbXafYira+FFNtgJfXWppmGWO+pyLGgCdYs/2
o5hS+dyYWRMHsWKooaKUOQy3WC/2lVKM1469qCaLtTQvzdLMaKKaw/A46kLeOUMlNZ6jBTerLdW5
3zMBNlz0CsM/HoAH9YeYR5Lqye7t66whOApA+/SjHyvtPN9TzldiK9DAMyVHiIFO6mdLmr3lnM9q
KPBWjAK+ty4KWuHCyNIwHEfKOpqLgB4McM7rUsoFpNC1kQUuWTNMo7LE103M92alKZ9EL6cykOlA
b0jWivkjVirDPTa5kXTYewyW7sVxnw6B5MCpyG5FMQdWlfZoBrtSoBlsV+0aVHKT+G7lUu2dKyY2
vFxvgZwmw4zCCN/PysSEouNLVyIn6nZx3bVr6NRNGe+XWItFgBtcZPq9IgG7dEk0KqGRwAs+2kkE
ACJuci0YRFosPqi+9KVjkC0PXUNZy+sY05X7ghWFAGFql9V3pm6c/Ey2A5tpXVJ+deRWjF7Xfo7R
Y9T913gcDTOcKSPpF+MCG5d6kDYnPiVD58e02fF5TtZTo8yy1sp8Z+mQBOCe2cU7mVrrF7dvIJgr
Cxwa3wbGdll0jdD8sXQKruwUFPCw/YomgH5Rmoct0N4E+KoD+s8oR6kEI0LTCH9eN+25dWE8UaAT
ps9USPrWZgqe9Kz0yPHGQYvzowEeG0qU07G1T+uogOSLHdoRYIv6H83SYvrfKmutwBqe9VvQ63B7
p8hgRTIIklpeRtjxfXTAcfsEXbLzE2My0dEmsSPgojhsrVU64vuaG5W5sphtOL/0tSl21n3BiCMZ
X1v7fenWz5adDVsjhBqOt6ElKMKPJmOeshD2BRuK5MNoysHgnzu51uYxp4Qrn2PKrnWYlc7CQWBm
oMaabXDR7+sufaqHnI0nor/0PaItWXGslY12SmbLWX3RZqp9wLVQZL6YCqjDBPAPqyuHGZmJqX3P
3Gq8YH4A3KeC9CqmcaErgpOgnG6k05S4uYtJ/742+drsJ6LoFp7v4spAS7uIPkY5pg+tVNuMsRgG
FwJH76G86lNsfC3Nyv6x2G40c+lkpNfQxLNOAaUjgLCpm+zx4OYfT6NZf3OhxFvom7awBGmYypTU
MC3sXlaz8GmVvaaFRc3SPcxAohWkhZZUngebSScPkm6u7xK3qV6U2savSGDn3/h8cdnTYHTsvFgY
EnMYc5e9yLlm/2nblciKO2l+SKuB8w0FYFgPQ0F7wG9lS+2SoS71zZKix5loMjrh9ySNTGup6/Dc
ldj5BorS0yAl0h8/F2JNZ7909NUITKpd9xkHrRZSvZL30TxS2ooMY15RObDP2USLX4002haH3dNt
8JUiXb5n6gyHuVdUcMuei36lucY8cnb2nL41LedUpF8p+OPlp7OkjmOXjabPxmp+KXIjHf1iGJIr
qM+L69udu94tdlzRD5o063s1JNNrak5ADsx86CofQmt0VxdzxPcdTfZDaplLoMb0TXaplpvDzujT
ShzWqEMNyMQYufFl6ybjC+zXvv1Ujar9Bs1RT8Jet0oRFNNQjvteSk0D4jjp/Z7xzFoP60lH69m2
xIOiUyFf4BuY0q4j/3l0B6dZ93DDzad8HGZmcGvKWru6o5jrjZQfMfyJsR7zDCqqtwUTgpWfl0b7
ihPVOgSNMjdFYAJGeWtBN/ItdggWQ2uKqD2qWSYvR82kitcsJfnqBBnYA+LlDhcFF77gY5dpoFlZ
iw5wbVx9N8X54EJo1rO3yGk6a5eMVQSIeAA7WxgEQyp9IjtctKX8bOnOqN2mC8Tb+BAtU9e+DW2q
LI9k/fqS+QRG6ml0aQOEpdI6/Y6OnpnfrTrqo2Al+J/2irDW8dDWSOye0Zk11jW+oc10JSvVaa7h
m0f5JzmM1nDok0FM+9yapE5fJJowuKaEEfYOdUEIuV217NvO0Ycgy1mBfkZ3j3gBRAMdrxTi8CdH
6YgdlwL0NeUZbXGRZUV5GQg9Tl7tWDo/5nnlZIrnOtH2SlvmxufBptfgl7ahPhv83PhYadWqXult
v2onyh2p0fuLGxcM+ole8AWMQ4RMMY3y2cUWmkP7ciUDJjAH3i3d0JYUtK0g08xcg47uRI4b5la6
fJOCmbpwHcb1Zehi4/OmSmr2OYkOw1RU/SkeZ+y3B3eYIvrY62hqsVdrnPZYijuDAN2dKmNKBzaO
08umQbx3VHq2kZya+Jrdc8IqZNkFQNi9aNYyvkFZqU8HBa43W3zV2GXYjaa17sw5ldPJTpxWenlc
tdXJ6Nuu2ts07tiCjMgt2Fsj92FwxjV9quJqeVK2UdN9RP90Pc2Vor66SwZ0t8zUaTpYkTRiONRm
J3vPTJLJ3GdrrKbHllIXpr74MNdhP8yL9on0XNrXKLZbNwSbyV6iDp2heLYj4yKwaf4YdxlDZ9BN
cffE1NYtjf6HgCY877uOaOdURSIqTpm2amlQVRzRN0Y+l2LfZrha37em3V3PZjE7nxStGWHR9IqZ
T16T57l5dIgTrecURgnh1qRblhcRkg5XvTqyEbf6qKtBN81jGtizouZ7t50GEeqGigFoblWttStE
ZcS3HYZ+M6nUOk5hkak5KNSxmPNQnaqoRRgtFFzKRxhmPm5fCytKp5XtY/3V9TzZGf6vUzRV5DN+
vMhw4FHFL7o6YoUpgKliWO8YYK9NZ0idk9qtpeZbpVIbgaVX9j1TEuuddEfndh5hp+5LS+1ezdJe
x5Mp9bz4VGf69KWNR1fZs0m4kzfQWSvof5SDdjWqtaSPZM/gDRRziKdnMS2wkXMp6imsyrGNQSnD
agY3nlYvZS1SbS+cyH3TwKIXJ7AIWXfdg3HmIfF+1ZOdi9LaTV0XazfS7vL1KMsOxjjrm6YA56w5
L2WgNAkPaxjMagBnOzp1MBGpzT6hS/GmAVqoT20TJUa8OSY300W90kwPhtRoCBBVyekbLwBzri29
A2iOMzBf31AncQzs2UnMm7pItfiiz5J1BttAscinWZlqjoef+xb5qJGGdB2TgzE66aJwjM+wfDkx
iyaS34zIIjZJdedzpCypHqStJR/V3rTlPdDiCu72Mik/mohEere6bf8qFEchFa+W9VQ4qZLv9Xhc
74EcN62PWVv8Y1CNqcMWv4Q5XNLRjT7T2yqfoIsmKf6ZaXPlpjAEUDbmNtW/biKBMagqfHeWYc6O
pVqlb6JfW8Wvksasn0St6jTDndiuLuqyU54VQiz3OLf0Uz1zbUpJigLQ7qIa55glro35Iw1w1/Hh
jkzdLWLO5LGA5lifNDo1+bEqhwzuM0ylLy2EuC+yQTG6I3NtI28wVfqIjAqnuSdNRSDbVmk4eZac
iEctq2njw7ZllTeDtDh6RddMml8i5Savm8V8WZTsJ3hfFKbuFxw63Bu8dZvYv9YeE3SkiY89a36f
qzEhQJKb/XBlaLNV3WM9XqW3qttV4pSt69BfSoUcpfN0q3Xjy0Yx6m/oHm2KLEMjrZBWbtUHcdkA
VR+EvVa7WljJp5I0YoBiVi/6zkAOa/oU78rMx4hEUcK2nZyWSpBcOGjq1hBXOYpT7SKNyWFfCdty
97C0jhPTFWzkcLloYDnGInGkj2ezRYK3WiOMu3Hpqte+i/EnsAQGmNkwOy0xidDeKMeA6OVEHBgC
cTK6WBmKYjVYR8z3QxqsHGPWyEiX1wy6mfsl1oXJVd2OsgkTPWqVw0AkCh3aIozBknKSWeDYkYpG
nYT0ll4dvVxcAtXO9KRSWsmzzWTzw5LoSnaQsULOtbBUoXssptqf7HigLYi/CFYShViswSeIl+gM
mpg1OIuoaQMbn4na2yr9L/3gyBzeMeGGN+ej/pkR7fXZQkr6NMmijY+MUoHENdWFBabEmTIdsjgB
QtkM+VrcLnNlsAL0fgykuRo1tYjEWqF3g7D1eehLEUSKJVaPQRapHmOSK92D+Oa81i69V+jlZXwl
0hE/5D6qtCUcW8RPh0Xm5m1E//olWpPoDm/kKLowEiWfg4gi8H6FT9l4dHBZebm+AapJcSBzdKT0
J0xn5+HU43V8C24lyT1TVuspid1GCRILJvwm+SCLbnjWBjz0nirfPK7dQyrzmtCsrVAzqVbfv6DY
Me8Naa/3UZmv/HBm83tfuD1MBieb5NfGaOZvOuiRLkgoXUpPlml/1NoCPcKqsYhCDbDsY2Mr6rMe
8e7CXkD79ho5cyJLGzEAKgQ5WLtO5wFdOl3RT97ctFnnCWfRbnW7ap1AodeKgGRpm/uprZ1PXZyU
N+CqMLfpBjV/chddnfm+56oNuj7Z7CaSyL5t9KyawezZ8V3X2nYW1ImyfEdD3hdehSnGVT6qJAG2
uW4IiMqyrtMiGsy9tKBf7PpsVPCLLGlQ+a7VdbeTKTnc51ZFrrXOylsal6RYTqLHSlg7yLkCxIIF
NrE52jC8NpCYHKMOwWsIin5rQyfUDciSYgo2KDmYhSC9cqcTywf/df44O0tfGXbqU4MyEEn0dhzk
atFg094tTbc5Tdgo/io3Ib1o48zZC8KIjG3KTehnJdOLVupa4rdVHR+MtbYSv++EcV9Hlv0ySsuu
gzlDA8Efmtq3jfKce7inV7gDiIhahEAV9COTRv/qdm3XhOWYpG+WXi8Ur7EueRwad35uE7W8cdti
bnbKZA43s6hksp1P/Y+q05VnOU4oRvKa2S1q2JaJb76jPZrNALJeAfgzep0Y14aTWgGXpluTqXpG
MSXLhYWN6tNAIVYNUq1QT2ketakvi4h0XESR89pOSH+8NE3XC6ttaU66aeOeCr03FQ8EHyHUUK2L
EXJgE32s+ugCp8JNxnPcvnixeiPdUtpKm4lPOsf1jXzMNb+Iu/q1X7Dy8AnGEGk58+Z4kaLER+Zn
Wa3Gu1xk49mzrL4VU+0ecW6XmW85bNe+XsxFFK5LVX1aUrRsrO6a2LkjAQftEE8E1YQ7mJxOGvvq
ya1leY+YKn0bM4sDv1UT+yGLjelhHAXmKV2cmeFIsIklwIq/NjkzMznUlwv5PUkcWmWtPREN1vHX
JGXK3yPqy+61MhJhobfGyYLIsWt10M1wSRWdkeDajZjXiKzpi01Ix4DilGU3peO4zwOFiTdEFP1B
CEUfQwrOw+Djcqr4W8oZimQXW9Zo+brbTDc1idrDmsjihvJbdDmY2Awi0CvkizAoJe1sTsnTGs/2
d1NNCxv9pqHXF/g7scmsdbY+dM6gXsSVo10pk9oMPqj19buSOCwiKrf9U7zO43M9Tg41M2bxvro5
pgjkmDZNkpQB9Uuy/IKuNIXn2DP1YnL8zF37rwCZDBYtdgpvOFao/LVsnB9nmes0GDGVwH96Vd1v
xiBZeKw7tC4zW+QaoOWpX0BBF6uvTZEuN4BYgr6qnex7fSS35VRrxqtSSVYQiQXBhKdK2yoIrh2Q
5ONQgyWe+4rYWnbld0dt7c+4irhY4MilfAD/VD0yB6Fp2HDMZR/Yy2wvBF+ZYOIjwss3qIxBpUuS
p9H1sHQ9k6ToTWEfFZX74iZJZVM0iihz6KvW3ul20nyLiZ/gG3TZVr1gzOvHqnfzo7243ZMJl5CV
aSQ/KF+yxUWm6taBdI3uMlPX6rWk3wZtry6RrBqVph8zTWZt6LZV+pgl/aj6ai3sOyPOSI/TNWJm
jelEVmOsOoW2Q9mFu3xnTTaYPmfSm7BpNZPgNyVG8MfGML4vsRiYsW/c8vtKFYS1Otmr8PMmiznN
naTK/K5LdJZSlPevUAhnwe+T9ZVdIAX2BNV9JVjzNYZFJBjg36FFLLKdkvNwwgy5IhFOzlmuWJlg
zVlCYumFwifIBw0AxNCV7iebDP1xVZvWQI2lRd/msWMCDrZbwag6pSvSNqZXbha9Mp8NsQVlHGej
5fWZNplIB12tFzNCTdr/CPacAQ59Z7Rb6yyJceTe1qxuUOILNW2M1nASdVYG8zgBQKkpL3DPEd77
QcFDxNqjGrNlcy4ROsDeSFrBbC143ESySdIwLdVoPAxrJHpEd6QjV+z+lvigCy/Oe5M2ohGsZ6iA
m4gwnXPf6Jiml6nh/xI28OTmfJ9l5nFtbwwtO/XGo4UPlliGHX3YsEYgHLuur5h9OGoX1Omukf4F
rXGtUw1k4C1AELcz5VFS8uyM+Vg6V6vykWnOedMWPTZCF2ebkMWBmlG6971UBRVqMS6lhkncGu/0
lrHVHPHvX+nMmU1Bx6OhAOdXb1ntuRFKxt64YSiYXWuV5gqPnOguLot6/3cNaGYvVLYYQ8V6n0be
OYnOLaZeDktdhi5FFg8XPHwbHNoTf38VsMk/mXru5vT1/onRctgIq1UZzhGNLUIguvu+GABjfDDK
8tun9M+8DABxphwFr+n9hYbJdeNIdGVYydpGFNdW/gpmBdYqwNW/vycgAihUNGpKTI2+v5RENV13
IGrCRJjto0If9LqoGGP+26swKUvDnlk112ag40xWgdRYau44wEOo2+gJ7YN9bdiKsvvzVc4lFYws
weUwWIKWyZz0uUok67fZ6dXMQnMo1geVCZYralSMaZBmhE5uTn+pSvl5PeotTP1wb/o5z8IeqN4R
bWdhw4xxUC0ZCQyO/R9sLP/1rjaZOV7/DgOoZ29opOuPYMXIwmpQlTAXSnMwTJIXg1rdoUFF9sFX
fi7mYlAL3KjlIKjjw8C66/0XsYCtMO1cd4JyO91mw7hWJ4s0jvSR0otyUyVF/MEtnn/vXJJ5U+6O
yXks+9SzW8xSZLMj3d2grtPoUCslXY4BwrSuVh/5XP1+Kb7Dn/Pl6GEgjp6tYaYUF8uaRzNQhFv5
Rtsg/oipeM6y+OjFbQ/qV7EKLoubNSaG9QJDQL6R9w+SI8xaBm43UCKY0l7SOVbQtRqp8p8/+/92
HQPdI58jCwBzrffXKRa9jt0Iv33IOPrBtAkuGdESH2zk5vmTM8FlOGzkHBdguVH6vL+MKZG2uEld
7vrQGC7Lz/XdcGk+xXfabt1F+zlY/HWXX2upN192R2ffHNeg2Y3X7Ut312FZ8pY/tMIr/ZMMp0CG
Cz46wf1l44vA3dPOxd+mP2LtETD+TDvDK9fd6i27/Pufn9VPu69fX8o/d2EA/tjuAsbH+7uYtlMc
XWK5K57GsAm6I8BJx5uJim4F+rzP1i7DVSQ5lhfG3QeXPl/IPy+N5SYiQA5dwp/3l+5Tl56z0ZY7
bPd283NGJeuJeaPPjrbPLyjYHFfHL2y69tfVB/Pl2/b67qa3TQqR6U+BIEf+2ZXVzqJXoSIQtK7i
u+Uquh1O6e28n7787R3+vA6T7Ch4HcjP+vs7NPu+ymrhpjvde8Ee7FL3cIXyJSZhbrju4wd3jxj/
g6//56TabzdH0LUZfQgCgbM3Wrl21Fcu8auxL471tXkYDtFuPWXX1kE5asc/36JAuvzbo4S8Q6yB
faKD5+D7W1SU3Kx0hIe7ybf2xkm5qa+7o+HP3o8hnHYylOHqz2Hk6X6HS0zxwc3q258/v9ltOB9b
OUOY1C3eX56A3sZWQqS75GidWm52voiO1tEJhoM8cDpc2XfmnUnJu/alh+8JuduP7IfyXb8FTXht
H91jHLiBemEfP7Tn+m1/4OX/8tPO94epidVpxWdiN8dhkoQxMtT+MGh7p/CbwpNMNdBrrzzSKjRL
1HY+srM6pzKg3dygzri9YKDLYPzPD+WXCVmbsnzGWEe6K734oO/cQNk5J+FPByfMr5Un5Sm9GG6i
Bp2AZ9xGN8ZOXABfDabL+qG+7U7GgYTyg4NNbJviu/e1qTwhJON2w95JaPr+fSVa2UdDj6yEZtvd
cj3cKN+Ge/Oiu8lPbujc5LdV2N6sj7Rwqxf120fzpNr50QC4CXdqMGIak+CCre395Rv2cQXxghIO
u+bYHaMT3bjAZasRu+a6DBr/g+31fItDagppRieQxDQAR5SzoygZE0E5bkl3i49j2m1x+Ghs9ffg
RMfGB3cTMkmuZZ99/83So9HjNwSIIPQ79libQhJw8l2eJPnLWFQoN/SR7fzPy/78OW6vj0F2cE5A
iWwcad8/R4ZttGha6JdVVt3s6Bdpx9aELvr3V7GYBLCRjLK9nBvtpBlpL/NZRpDARj2ZzBuiOOv+
Nmr9+SlugTjWEUi99G2H+2WZmHOeiMLNjECS6tBbUKVfZN28//O9nH8JXAXJNgYDTHswmSHOPvx0
oIw7Do0eYOgzI96ItB3nX+XROTcZSUzb2z9f77+8IY5zg+gEgw+BFf3ZXU2tOdGF1QOt0MZdp7jy
zq7n+cefr/L752eQzbGOXXYbsv2z74AxwJKiF1ehjC1uUmxd9kDt+oeospXbNUcNkzgOhao/X/V8
Z2WMdFO/M5vPuUqacfYs3XHFtrtIdCJyhj/dmE5xZAzMMctm+edS/zvA9Ms4ksUX//8fYAp+VCVe
TL/OL23/wT/zSwwiaYRxmORsEDnMvvhA/jHccHDiIOShJE2Rw95sIP7jt2Ha/yLa4/8jPGG8if/5
z/SSafyLP7fN+pNEUigxtL8ZXnr/nWzmx2yI/2Qbm1/XudVtXeXKnKWokae6Qy3WukTTQ4OjXNp+
tA+/jyh/XgrLapK1jeWO2xO39Osmkqd2tBpjjz5tG03mcmKXLn1+OduyukzUGMVbVxaPWdORCaQy
+SAM098v93+uDwVMp9fvbHzHs4U40siIyngd/NTI4+RWE4kToigEmJ2h10WfzNCNwSNYksyPNYtx
fZjG2r2NVuQ1zuzoloStg1RRLOhsstxsXW/VOrvdRcwraTuBqRjyFS2b3tqppaVVWQmay9bhkXZK
gbYvk/UGY2BG/W2Oavh4paC45cVTmzzw/WydXqONvsX2Ir9IaQqa/0p1hVgWSMWEzf/jL9/o7T8R
xa/mJwhteeL/E2n8+4lglIFD2/ZGzsfJlkaNOgsTLH9KXXpPI4HBV8Z6bQxZG2YC0Chaxhe1ENrX
oof1hwJIS1Gx1A3ND2vV2+9rOQkBwCPCeYIU3wr6NG5e6UE2aPdlU0bYWmbONjERm9m+KEf9FbiD
yYg2wriHCKVVEtCgL76ZY9IWO0U63XxwhqZ+mpGd1n5K4+nObEvE/J2DwhhmgwKqwXW64TUbl/kB
bUdfhgp3MV1ry5hcy7lv8ZtEsGHeoM3N8p1K96k/qq2J4FfJ5nIFf9lYI+VeMXRhPrkWrR0s4+mT
lumMPCCvhq9qoZZ0K6xFq4/9SApxtTq1rQR9rzsvkUaH68B0B+MqCY36dZd2s22jfXZTO6jWcbin
5BTH/5e2M1mOHMmy7K+01B4pmBSDSFcvDDAzzrM7Sd+okO50zLNi/Po68KiUDhpZtI5FbzLFMzIc
BjNA9el79557Y5XpZAay8eIXt4XPAsTCFJyh3KkYAqd1O3PD8WdpCL+FX4GyEglCqC8JXuS4TfQs
TEXiMaKxF+Fs6CTaeLWt0u/tYB4mvQnVAoYEbYL03fMO60UTSICpd4mzurQRD5VGaPbR2Ieo31v3
JDEm3/zJDTvifJY0HwL2+ii5zaTnjpcy0nwOQYlXo0pMByPf5TwVkCT10sxPpWXlDMwH+uVbVdMH
uU5hv2c4pHEGhyIec4vGutFem065VKGVu6MfjGKdwAiJiuq1X+w42WGiRtXJjzQvzMXRtqOA8u04
dDPfmjc68Ikx9NH21Fu7z0fGC3JKdvqMSiL8+uH/bDFayTt0MZF/6avd9O+LUZeKOUOHpYKocv29
Ext22Dldc50Z5rDgDlDTdkH0sRv0tEYn1cvfX1//fa3z59WjHUzbivRtqo91U/j79ZWhRUnuoexn
AFNuFaL3c7PrkzPTLox9ZfjpEUvhn2Lm4F2nNQcsFPo3O8fhIdRpYqOqDRuueInAQtm0lNqpbM8T
VFIvfTO1J9JETqvElIYzGuPTvKmt12pEd7BDM+egspPojoRmnaPuiNwj9crBkXz9QujE0+UVNFh0
4rsPWkVmoftT0+QqaDQJCMyfxR7cCsgBndHiJpoSAz38FJ+UQ+HCVp5MI7CUvewqvJ97Tkv6kd7V
x92CvRqqHtxM9m08wu9/oFLrSt1gxIaUHIcWxp0x8jcuhqvg6wfhk0VYUB+QH0Hmie2JPz20v9XW
Rk2TWfdmcADVONzEedqlW5YzzFmIDt03baqwtExEw+I5aeMWk8tMjvTGdmLkdEY/YmPJ2nl8asRi
GTtYG40euph59oWGeDHsq0J0Rz7zx4cX/yuNBI6HfDMUIe+/G48JjjvI9SMPS/1qWFW3l5Msdolb
xvfJotn7I9/R+yMxUxMOBPREATiaeGt4Yd9fUHMhQq5yomDQcvt7g1/AQavvjH3gRQvnhWYs431h
5NF16mfZ93FsLWczNt2xacH7h4K6hcqFstpAFyF0GgcHb228CIbURoq8ztPGWwgaJmPnbH44cruf
XQbPohB0aD2XV+P97RrjWNvpkDRBxcJfok4p/fsCPOld0ufzz96uJebZdvlWEGJ+IaMS98+kl2BL
gIZm2U4zvMrADt1gHgEXceRNfb9yrt8B1p41pcf8M9fyD04WtZeanS3jJmjHQnKk9bTtlBvQO7Lh
W9Rn6daz8RHJJovP9Xno7r/+bj67Ok4Q8mwckt0Zzrz/apLW7CKbMy+uOkSbW5VXRGmhSabxG0co
S7BnX2aDiVHIqPV+27rL+Bev4R1h8O9l0/ui6a/7N/80EiwWbsy/7z8B5vyYIo9nYChR6ASqliRq
q7SZbqoa7I9M8+TExM6+/frGDxbI9brkT3PUxzPNYsEb9v66VlM5q8SxRtppVclWYnb9BjuI0miw
ouySWs3dQq4wrgXjJSICpnicdokAhxtWAv3jjmiueAq//lR/Dcj+777y52MZhnBWLzytNKYx7z9W
X/XkpfhOg99kvIkay7tNtAkfV6kz1acia0M3r9XGXNTAnk7sGgNX1PAi1fZenKGad9I0O69aFx9B
xKlB31hWy4pnLdJpNkaunJ+FWakk6GKbASosGMsN48yIn8hq8dPtqpHb17LO93wXy40d+Y9ppEcX
gFkNuc00RGAUtonLyipI9KAS6n+L2I+fbCx5xDWoeHVIiLqLgqLT23IHlmf+CVK1ibdq9MxTDDPF
FALRGlD4ZaYM29JhXuh5c/2MHkW/BhTiFVCgnAExcMnFz7PBW0DV+8bghrqSCQyjMWVYURvmqV7V
fgfEwEQ2t6YnjRsPbtg92qVxzZsHR8P4XiLKLVFlaxuYi5hfKRitdl8mhurO5nlSuyKpABJRUXm/
l8jTl800Kh/BQI/QuqGWx17QZROCCtW0bwCtsTdbGP4Yr+RaclamHQUW9jl8zXRcHiZhVU+5TLo3
L7IamtGiwAUnujZ9iw2qwlPWZHxmVoclGYPeNL6ykyeAfdgkH3Q7Kqads/h5e2LljO4Rd8gs2qWe
KbWNURnzddnnxlvvTdOrZ8TxFeelwXrgZvzvQ1dmVIV49C57zSg5KVVmvArJqmqkPjEtmP9a7ycb
qVD0Beakq2zLNAbPbR3xWG/GeuGTsVg03lVeW8lTkTv+HJoGSLZA6TGAHiX7tgknM/b3mGjKJKjq
2g8nA910IA1hnZZt7i6bdib6mk3Dy37N8He+25JXbDOMQiJw7nCmgipWMKnqGVdaIzSf3y/v0u9e
Nfcv6aB8O7BSXX82KVV+UVnOTdgbxfLbydzoKc7QGaIYRKZ5OuezwJamldZDCxVu1VXptxVNxFst
H/U81GcrPSuqNKo3Wcl3jqpzxH5ROst0pQb6SYFWWzOmVtm7P0lKyn38CW7GO1bZ1pnIPEfuKWM5
0LUVWqktXMBoOI9sfGOh5nSeue8mDSnaQHHchUWcOTIcsKRhkhNJxVkkm6bTFJu62OSzZnEbPda8
M8vJ2ixEiNrzbMrGVsGCUr5BsFc1Lw6e2y4QrqyhHRoJqtqprnQD6/fU/LbzKX7xKqvGDzUt8BHm
JPOGbQGsjKD7ga4E32TfZtusi3pg062DRrXJMu10IEUPz0uczykSIrN7lRhJJqgfjVOfcef1dNXP
ImIYFs/sxTgnBAf0ekr1UElDwmNbLI5z6D4pq/agn3B/U4zVpFYwZe3CXupzuU86npNNpnWRhbWi
8nmwVWU+cYYb8Ywl0roikg4LX6srpzgxnUFXYavQCG7loksztEvPevD7QkUbN8r8q4rfyAs5WjG3
GHi5GVj6ibpotCpDJe6UOIua1Pb4C4vIfIoSD0pmA9qkobxOne/Af03s8goofJCXMn2yrRzxr6t5
PUmCTFx/1JXSJE7uyvg5MWO/1YYGZFGvza6zx7Dg85vPsjxvCQUstpzI3bvKwZDJaKfkVcqV5T+j
KvR+K9+XTxgHl4eqyPv1e53W187yu4d5XjD1mUvtlVtj0nxBjltkuLvO9bRnQ0TswLBFffa7WFg3
EbaMYteksVAn9PjNSxXZtbd1Fr6arahzbIf10HCurAe4axhjROi2Xrfg/EVDhN+kH+/rme1lUw1G
N2/tOe0Zr8K14gFZhuICE4WoeWJVXG+4b/3c0pvlZpiS/F7H7wKWILewTGeqFZzs8ziqTvwUYm/Q
02aetp6otRMLgzOy28kxruBZWdOOxgAWgmV98uEfRr9QNkR5MGUTAleeCD9EwG/Yl8ZsU2n7iD37
gMBrJCiecth7O6TUmyjrllttNMs3fbHSR/4G+3enyX7EmtqUz17Rjv4mX7KEuA2Z6CV7HP5jKBB2
FeqxE5UbK9YtVryuFHejLWLrfBpgOPSWaZXXnlkrGVSNRfdIb33nbtW/fkc6jY2Bk970OOQAFs/m
joflxO76OdvimRXwuBVnwbCr5zw/mYzF4Yhu2+CyKS2X36ycxpWfSg51TedBY+4HZPNAHyyFdLLW
ndMehFEfGG0jKxTOVb70u7GrshpxJ/5m8xr3fD9exLHTYeGVnRPirXKGoEtzAHRtOyFJq8u6+FHC
QBl54nJfuME8LVoakgVgz/ukiQrr0mhK31hDvFIRRgnqnq1lopcK5lh402qFlnJX6f2gArs2YtYN
dNpnvDkObW3fGW6zSvQ7I0uc7405a3dLZSzqdMmL7NKcOnZCsIsA5VKr7/u9tmRbFMLaxV8AA1tm
DUjW9g5jqFVumiEirqPpLgEHdW9FntePRjPetDhLNtQ0Z3VUVMmRU9THUlbQi3TA04hVenR44gWD
5iNqr3BBGB0YJ4MFAbgquxaa/HNaA+XWVLkeZmmqXzmlMndfl27vD3F/CjeGe/hqATD5HLgP6nhj
BhAiOSMGbezPV3gZ6r02t9i7+l7fOU6SHjlQf6ybhYXYxEMNQrSG7h4c8OtpAZqLzJ7KtImecMLY
GDf7aefxkn/z23RkNZX57dc3+dl3DOaIkxRhuxBg1i/hb4drumstcaFOB3k1wfruT9pj2unD2ZLo
OO6l1p9qcS+/ZUNtbkt7Nv75PSMt84lNpbuH/GU96P3t8lqZeHkiYy5fpRqdBOVs/XEcTgZbkA4Q
G3Wgz5l++vU9/xnoH5Tk9BMgZzNaBxZ22NvKsIXkZGF0COC74VfJI4Atfmh9PxyTulQ7pakshbzZ
VnJfOhPYU+nH8wvGVwlvgmWzRH9ttuV2Uqg8URInIpB531/6ZulgtHJbdnJ79Ea1y2pDe8Zjw15i
1vkD+MssjOLUhn6UzdsMJ82lL4bKCAm9QOtbuG3lBKIbwGZapTeBewBssF1KsySWh87/FHTNLB10
zbne7X2t6uhm6hqqXz2Z8AcrF8X811/Xx8M2IzdT/8M113kPDw7b+GVjnS14DPq2lI8YSjMR5Hk5
H8stWP+eg18FSwITH07Pq/D04KCkcWWV1qhME2VYHFc9m70XNyY8xOpW2mNVB2x9bYKsfjx2j5+8
67x664iJR8I2/YN3j6O8Tmmu9ZRs+bBxCdQ97fWp/24TdHM+oDJ7/Po7/eRekaGi4f0zaoGV/f65
t6bFRHxMs9EoLT/MNE1sM2owLB6eui9WsbNRxfNOVv6xHKZPfk2uTP7Gnysz1H1/5cUgiMLLMBZQ
jLRhJGS2le50TFNz0E39s3h6TLI49/zJojgMbhhxM+Qr1TQgybY4iXjJL63WyoIGquVDn7vt2pJ8
7TsqJrsgcYYU2AgLfqRfssj4Z11RZadpa5cvYhDekRbJQebX+uFWLTDq2RWAhrj5YNHLK8q+pAXv
IczMwE+lqjoKRhKUCF4UbQaaANVAYELYvgYChzp/QiAUAQuYTbBGmtljNp/LWdv08dinIJLi/kdb
5zVpT41mlyEMxKQMOp13BZ5Bnh/Lm/2k1bGKQvjoDJRW1dTBj7gySIp8cqbAb3SCvDwr3WOcZP3q
a0P90t3m3k4EpOPYyNpT+tf6z1rY00NiTQymBr20jiVacNUPb+8atEsfElGHuX7F758rhdTZKDNg
ur5PtX826O1aWY2V9YIqliGPXyc+GCv8Td/hj68mxDZrPMwrSfq9wOiSBCNIlVu8pxzWx0hnNEOB
CA2I9m/iXSMLj98EptEi9HOF8MlHz4EZAT8KJgW/nGmjaFr8a1ROOmxlPNplYPbwRqgn6/y1aX1p
nC0lVvEAhYF2giY75/BhaJraDMMs7/sCTD9D3jl6kJRRLx10dCtUsE5+MxDSn6GcwUHJ/KYHrVJi
Vw70ETpHSM6wigMbgEAG9YQn7mQZXSM5d6LC+QYgHfcUIPD2OWZQfW8Z+A2DohxgtJZLUu5zLzLp
GyjlNlubOZ52blWpvaxeBbFgjgO5kk9z9jvpgNdsMNgQzTNyThWhbcGIwnipOxcIgd0f3tAuL0M6
p/m2rcj23Lidv/KSbBUxYaJnUKCodgnS7uuWtgBn6monyqLARalXkujnvnns/XalPQkXblehGP8E
ZefnP4h5wAMjRZVvCcsbUJ+5Xfbb4fxvn+T9YO8UzQhK3MVaDSZcuw4SOEwyyNHqXvsQxOoNHej8
gqMRHsxGr2sAclkM+p2luL6k7yEMqE1apm1G1LDH4tk/Lu4AMCy0vLTJPQdrxvtHc4kQVjlTzETR
jI29L6aRyPTUC2rfm8+01B/Drxf3T64Hu9GEpMergMzkYMPUh7Za7LZQxPD6yxXPX5Mwnp7ktaKc
wyHJvEL7x3s0QzICxRxkYvznYVKa21f87zUi5RHnfRArj3E9xYrbHLnOx3KRNd1d33Rj1UIchr8Z
fdV1rU1J7s5dckNBB4Iz4gQcAax+6mEKbaDQTqdsCsPWKrT05utv9r0Y48/CTbAKPiK2D8Z0h+se
iQXxog8oFIZJebseFMON0WNGLXS9evr6Up/8iEiDfIYMHEHYMA/2CKgIEe70kTt1l/k+7iMCvqrI
rbaAtMhhjbPu+z+/ICri9cdjkoOC5f1TmitN19rKwLSViXTnMTw4kbRTHhrXmS8aZzwWAm+uK/L7
egtGJk4YbH0IGT8EY1Tl7HSOzjPTFpwyg6wpLXa3osA0ZXoAejvDX/bZ2M8PtSOwE+eNb3/XshRr
qXBxEgewQ0E1SjRpV91EwNzqTbchdImpv0uVJtJQr2eKGhIKaiShUWcc6/l/8jii2+XRpwzEJnb4
2GPy7YzZotMW0RI/a1GRXRdkteHGExhvXRFFZ9OoWVsk1BYRSxNhBF//aB/PbFSsiMjwxlDNMYF4
/6NBxvb70pY8JZ2Mg9YrrP2kz/VvJTOHfkoEqk5HsvD1RT+WcGuZDK7GQm+CHPNgfal9d+671lcQ
AXgoF6Y7ZxbO/8t/fhXUSAwyedfXQu7g1ipXQQ7nKk7lLrdw3ADr+W59xO7zyWuGW8MRhGozTKb4
fn8VaCRer3cSU2nrVTtgRkDtUov+TynWFkn7z2R/f1YQ1JO81DwvpslT8/56hah1MbYgIjqzFOe+
0pLHClgUOZYVfZ6vv0Hjk5rIJS/KZUhpsQX90b3/7XTLmuHSQcNjRq/qB3OD9rzuGiYeFACnSa2a
wDI094ZmP9MR1czbNInNq6EssGjojoTwMuTtMdXtn0Ls4LXHL8HKRpmFrulQTjwsrd8k2dQHKtLk
tWeX9Yk3p9V3ZdRzHzj66Gy9WhbYR9IkfeYBx3dLYkJw5Lsx+aIPPwaL3XoK19HTHGKiSxVZcTIU
1It9Y7ubmnHqty4rzPtmhlrJQajTnt0s8STtNSSniHf9+SZPYuMnTR8TeRzkiOjICPGTt9ljpIzz
d+0O8IC8fzi6Ae6ja0FsHDX5AkFoPrU6xzrTh2nZ+gnlGsEp+pEv4uNJcNWaMBekWcuZzF6fob89
I16uefkUxbBXAMmdRiB4Q8PO/A2DACAl7HPbJR30C2IKup9f/wSf3K2PaYvNnJ4Tn+Dg1Ysm9pvU
9weK3ky/iZmuXmtwVJHbOdHJLFr1muM8efn6on8cu+9/dzT7GIXw3a17+OGyQjhEtDZEWVYcoOzY
dXsTXBAVcx121A6S3BLgW0Hc+EznIKlM/TbVMaBeNGapHt3JJHKwImKmDGY9Ntsd/WTPRr8F2WnD
KGNM6V3XxhWyM8LoMs9+i5VgabYMyUkpEpPYLY2NK588YsfZE+CBY7qKuvmyWGR3pIb4WK4gcKBg
wRxn8aofnom0PPfqyqNRrPWD2Lc2jl2KRpirEPROv/5eP1zqT5/Upe4EFU8g0MGekMm0SOMKoT4B
VA8Aiaa9bEfBkTUW//SBpUJhHV1bIszIvMOXJPEK/M0jZ0/GN0k4Go08LTmABTokLxJaDfilFnAs
Qpm63df3eOC84KI8rN6qRXdRbK9U7PfvChuDJYBULzBNcv2+NGIQUzPDD0yA1ckyL85NDmpsoy3M
bZmaWVcdNOFbI27sTa8i9zRLm+4KxhfLx9ef7MOO7PDJGJTwDq/C48McOd0ncZNbX4J0cuRl7EF4
ElFmHXGc4XM8XDQ5vSCHXvXIpPHph4nWIoOz0VQmLKAKzR9sRB/0pHLr3Ny6zOKflJtXT/okVlWW
mFr0iGU6MhfHzAhXiHP4DHNU6/KAoA9HbEg2bH/4U+a9Vmk1GYCKx9K7NGkzl9sR/MS9pjUDvI1O
NTuR6Gm0ofprllCaaSU5y+t2FRiN5sSn9tiYPaCBSK38YaZ+SC8XcIxTB2NqZwy9d+nDrMJy7TLS
2OhZzCl/tsl+2XRjS1c1WzpO8EnWP8OcQPZpFi1qJtstetgx1by89U0P8rSK81g/b+Pers6iJmP4
MrZ9R3YOHcXudMycwYE1TXLxae1rcBtz1notrEer7056ZuDuHdRSPOxgGlT022pG8c1vpuGX8Kql
JJnnT86Ka9XoDNsWggfrT23t6LgyHW3RJJdhMQzqVebS/MHYsPPBOkUFZXNPZlQghqK5UaSJMSWC
NIXY2dWiN+FGgFI7INtMh5zG/pk0NsFAs2r656yS9m/UBeb5Mpkr641AY3/rrFHXQQEi8ZJpH6yD
Jc3KYuOgvVrZMJG6Z8orYsprvOdQz/I25nOkTg/nYCb+Ry87Tn5u4jhaOI1wiILOrtv7UkStvq8r
hMehGEis2o1AZ76Xdal/qxT8K2DQq7Jk4WHwNozwsJagMgUy1ndjfR0BF/vpmeWkb0u/nX8Af0jM
TdPUBRb3xiF/hxQfLYgJSG6gzzoga3lbdIkIbizp6aDwjU/cxciyfW9G5YmOAKk9oesNeTprakMP
7VRvoAxpHCZCpOGoT5psnirqamX+thPVdoGkB91z/GOJg3mleS3bgAHythQZYTgQLS4R5RX+xqG4
MTjNZGMErhUA5obIYa0+bVRdA6MzvHFGJwSXMJRxSZoDXBh8J0QPTa81o33rIjalv9N7yDtbAGIN
BBfNGWC0Jnb71LLK3YAo8qogj5v+EsFR+UhIh/nQI8UAogjJtA97bW3fADn17/zCjB9Sf/KdYKQx
8qozO37tCAc2aQ75zlNBreZs5sZYEM4jLqURnIyAMRuvESL0mC/DE+2kFrYGvRiUppr5zRLM11tQ
mj853PSnEOytAuQT+K0wxvj9k1JaSzbd0KhdCacQmYew+WKGTiETb0cXtlrM6J+feNbAHpZU52jS
PeTQmzLjldzEReP/EpXTPOULPaiNii2CgUrTqM+NWflv0M6g6EsnHnihOyfOwqr3mh5ITBmjJbAd
gCgWrfYyVJ4Y9F0XodY+zyk+rzjaSAKLtBXLzaEgMo/sUZ/tFPh6DKwb+HyQjB7UNh3DkYGxtR6o
2HbLXWSW7rfS8eiYpfR5z5lopjC7nWm64yWTd7AU4tOyyZLbsYyy/nwVdDn0yIz2kT5ceszB+Mlm
zWGVtB4+neGzp73fx6i3CFdy0zEwi9R6VWgOgsouu+eqio+UWx83pvXIY6LUdZCgYVZ+f6VEZUWe
QCUK7KgZQM3YOEe0ejm2MX8oYumt4cXBvItcm/86OFUpyaCCWT3SiH5ELNDy3vzIYX9uYql5Z7xU
3Q0wx+Ec5tq8z+OqeUZhw8tT5bizSViD5202J9OMTMxEdLZHP/FcV5r2reJ5PBbn/vEExKel4EW3
vMbUMAl4/6UgmalyTXYjFPsxCsFzQdHrMi99o+PjXPeT3+zJ0vQCWrjRZZxM1fkw2v0/PfjyIWiX
M32klDGYRbz/EKKuLDZNZhBFYWr7cZYm2ZXTsyWUfTX0tXHkaPOxcuBynHuZohv8UIf3PA2MzzyX
Id4QD9ZVpBfF6wR58BQzAtYmPzkWpL2+YO/KfG6PQzamHMo1fD8H44CMXUbTE1pzplY1KPiKGox6
Uc6XAPqirfSlezLKxbvraA9vW0+y931dkn043awfgN4dSlRzjbA6qBUrD0LgMmGm0ivYcUlfuGdW
u7gvIk3fhrQYiea0xePX1/z4XnNNyjJ6CziEOTC9/01JX4wLE5QfEX1ZSls7qU8nNEBIUaOjNJtP
flDDMNnfsS7Cp3DXz/K3c6P0Zy22mYQEdDOI6YDBDBqrb23neRx9tz9346F7pu8AZ9hOBR1oh5DV
i0VKtnZWO/uujqP+MdFS815pERIwHCdLvx9EbXxzNEM2mykRV9if5K3O+KvYVMQ8OKFVtTQEyJ/V
X5fSspPAQVC6z2kjfitrP36RuhkhxeOcfD4OpX+5JIMX70x7EKjnVFrceDKdh40DeswNa6NZ9pPw
8yRMcyvytrDBypfZNQBMFZpVv4qOApcJyAh7eLaRQylib+tNohU6HnSY9mLvWtHwm776OG8gsbao
Q0a/jS4H5FrN7VDEXhHQgXN9FBtDwo6KmfBY2+Czn4KnzOFYa/JjHB5LmJkrR1gNJ6Ipfy4Kx7yY
Cu5OG0Z0d8h5yiOP9ifXY82gactBD/XEIa+AxCjCh3A9rAJaHKuzLTVUeG5dBBorW8iDrR/ZRj6O
czl3YIuhh8XfjkPmYLXCtyU0g/eJce6yXE2s46SoWtUVsqjupVJxtourzgghScw7WmIt42vE5m7m
PGGXn08QKXrbIdWtMNWIKDmytn3y2gGBhlTA6ZfvxTvY7LUGGlYJFY9MzCl5JFQCNCTAPDpYjrMc
OWd/sqwgsebdZvaKKOjQeUAOyxhrlsu1fPAzSdM0F3W/6OdIihv+WMV7yeD+yA2an/3inLTJtlon
EljZ37/sPQlwiSa4wyH2sUQ14HbkeZk5sb2rbRM0GwlHUbJzx5y4xkbDPunLWt8YCtVrGCfJMF/w
RrLNzSkNLUCNRfaz9iTBlRPC/Ef0eAAUaMEtQdvZpFQuReNd83fa7pa+XL8dRJo1+7pOq9/owBG3
9NqgjoIV1vbawZ4BaAfkoUtxaPFTvr/LgRd3knT4As/p2+8JHakdzWl40MSv+SQztwV+PEsLogGZ
YpxbdIgBs9tYa5zuom389uTr5fyT4onP47kG1vTVon5Q1bRGLX2U8oh0S+KmqWKZPW0Yi0VHzvUY
kg9vfHV0UQ8y0cLrfDigbPGf+nU3EpcezclJb+iV2s6oom9ntxwJTypR7DLZS+OXhQ6QIidgGiHo
90X0kk50rkFkWvEpCRgCCkflFHc6tYV71tiU3xzKO4JLewCOt3SOpsck1/Q2WJJxIlqLNKsEFUQs
o0AyQD3PiPKyiSp1ql+cfI23zJxcDuO6KO+w8KYXwBrjm4wIr3jjaIrMaU/XEeSno2wejaVGTJG5
iBYDZvvO71w2+bKb4ybi1TBTSKdf/z5/+ufvHhgknIxZ2eNp6MN1O+idRoqYJpkQKo503ahCR8MX
SxyiNTKnXgZkpq7xSHPOvPM0QSiYyIa2OEM8Xjyk0nXussEuo1tKj87eSSaI/YUmp+KlnHFCh3Xm
0qjw+fT91u0av7qHwtu4W3bUpP3Le/j/AxBQv5X3qn17U5cv9f9eL/CzqtE8RbH6P+//2P315+it
WuNE3/0BqFmi6H6+tfPdW9fn/Kt/mXvW/+f/6z/8b+//A5Ek//kfP6u+VOvfFiVV+XeXv8s7/j9j
Abb5/7p/yYeXX1V7+C/9d7Sp5/6LdFKcOuZqwnZZ5P/NBtB8/V+E2dHxcyDAEPa3VkD/jja1/2Wz
V1HuMg+nRFqlm13Vq/g//8OwgA3wmq0lMD1Mmt7/vvmbv54svrf/0enEmvTuzeVgiUDBQPbM30kO
I/P+90uWi9h+thZH7NJBPvR0u+8zDjYvZuuQ3iIyDKE6+ZHb3sfqvelaOpjBgK3goiXb6UZFnLsd
FJAmdlN9PaybGqze0hbzc4XU7RyG+wpadaLpOgIrjsQZA/QpkcBUWIlRfjNEnvxY5bl3rOpLsoni
yrgVbaRvWt/IzuuqoOESReNpwt6BQXWKsYW1TRUWleu+tiDKQ5P8kx7M3gBxT7Z5u+0TleIrj3Tr
kT2HiDkhsvlpNcRgo4wd/ZLuPY7CZim027Sd1S3ZPOJXnZQNKQ5LbNabnlQQfde3CSkB2WDS0elt
zv5bY8krDDAmsSuS+3DDXCSuf8IKNikCtUzg/saUNs8t88YL7KvZruFk8SNR7MKB0nIOLzka7TTI
ZuE/1mumD2qa+UzmhU5Ydzn+MHtc2xvwfRV/nx2mKCbIU/DqX1qZQ2kX1oxAO6ttQQayURRbFUfq
OjcpV2Q7obae9BgiYJbpZ6jx90S9nZWZj7DF8X7rkVAPkVngOlWdb4XDskBdbxhHpAGSxuLSyLX0
Ckn3jW3m6S+aQ1O6SVuHNgMkW3qDeOxRUAst1zEBxjhK3LqvXugaUxSZgx+fKHxVT/qsniaaYUQf
ltoJQm3aNmy7XBNaOmKn5wKDeBSqiMWUBfVKCo3k8GEYot/S8gRBJRhBsEh9I9aE+AelXxLwioyp
9e0fQxv/ALSNI09oCZ0sFXXnrtaAhmXMGLjNiKi+cZM9+vszl0nXbixKdZko7XJ2+quoW1PO4CgT
luhNtCEdNzuhv6HNKOLy+VY2OlDyUnM3kZd0D4tLiSEUuiExj0WyB6JNSE4GyeVxWQxQQwbbBkYy
qMxVtANVWJ8oS0nYA0CW0fyv7q9OddM2apUFlj8WYtfm6f1Aj3g/wdhBHk/DzwN/WVjlb5yuhBVM
5rCNOk17E0an0zDrX9oShLbeq6fRnG/zyhKBnkHTK+lIX8SKKWKqpRsT+Z4zFUCsuOsQuvBr41Br
QMM3CaDytZ3budues7qLCMrTTlIQr6eRRXPPiOtuV/q0rkcOtJPybzu8W2CejfIha/y3zuBh9yqz
QMPa3tRC0SPj0EMSF8+phsV92bZutdyRN2PQ8EUCSzhUTvZBbRvTyZhFyY+KzvZTa5sLTayRfqE9
1+U+c8wMqrN5W+lZFeA4rUJPkXaH/Wu8VgCbd3nhfJ+J9glUNVmv9KJo99NLtp5aLGo8QLLtOTng
rIO4nmIrQQwCwso0bgif4W3KNJtndbbCWdDZgeQsQmWRdm40eCeASQxExGvmWQR0YptJbB5pDXTB
Kk3/zsVNtnGbyti2s+0Hidb6HFGibldJDgX0Px1NksnR+d+pLYwLDaE7C5C+DBBgc8+CjNDIB/LO
SCJcmsSLIGWSWGTPYtlrVmLhSZoBPddLGXq1K9UN+YXNmd803eMcWfJ+mkkGwB4/qG1jcD6lwHnN
7IVzMkryM8TlZDflqXNfcU9paI32dJMlsZOGkYG6fem66j6qffnAAWI5sTPl72FpQGm23ezM0xGu
pawaO4bHCLnmSbsbV2fYhmybZcd5LaWLu5AMV86lvx+WdLoexsm4qKa8ngPA837APy73go4YlhyH
dPZFTPIMbcl0M6cpZoq0rYY30a9vGC7Rl6SkuRz4Uyl/975XZzcy8prHtlgBIhisnPv/Yu+8duxG
0i39QsMCXdDcbm/TG0k3RBqJ3jMYDD79fFTXdJd05lTh3M3FAI0CGiVV7twkg79Z61sMEnvrUvhk
QfzTEPXXrmN5ueHk/kl1JLYbIe9Sr/9lxLDwN5o4cgVCK0xg5OOdlO6vxE+8BdOYLZksT15Y3xVt
P60aO91nhekeRcYedmq30suJeY3KA1jnf1Cm/NqD/fm5CN5d6D8oB37vwVwDWMKAaH+3GGfXU1O9
MHdxmG8T5Bb73pZYq3/oBH7rf//1I5migra0WXviz/j1q7CrKsX7N4odDdhNQ+u7aj25xWt5ItH0
hEtJIgrNDz736zb17R7Vqqx2efdU1e1rXrXphvi7/u4vxdKf5chfjdY/EZP/qX//9amo2T2mmBju
mSL++qmgP5gmYDgukJE468mIXkWhXmbEmEhFW+c4WvOTRT6DKasPh+dy1dIMYD8wnrAE3ViOt4S/
LhmXkF8a4sE27gK1MYfgySlQrcy9/FHW9bzq++y0PEc/P/7/qOrFN8f/fq1cfxZg/ylrr+lHV/f1
j+Fv/9T+e33zVn7vf/9Dv5TI/2/UxEuR+N/XxLvurfr4/tdyePnz/yqHwz+QLi3rX3dRvZnhsjj4
FynLgKGFjIPlP8Z/9EbAiv5dDQvrD3AAy2ASjgYXdanJ/6yGXesP0Ge+x5D2p5qcxfVv5e/flcO/
nRdL2465nzkRpEhUD/9Fg9CKqItYJq7gOk05troMkzB+zFNFqPAFbbj5T+KZ//ITOaLY8vBQ4lbn
q/mtQzdLoyEknf1vUZEi6CSC6MlZKcsE1tt1xO3a6Xz/l6vxf3noflst8Xv9hO+xVFqm6djyfnvo
6hYPcGTmC2ppJjIjIy6B0n6itF9h6vDXE3thHNhehPU+LeIvrKoNd6WxPU5OV7yrxkZnHjvO9BoO
mMF3f//xfjsb+XQAaSkJmJ64sEeC3wZ1Ti29CGlVtwJLM0MIrnpPb6K5926FVdNizERPbCryQf7R
k7D83n85jGjObE4gJpJoIBCc/464JtXKx1FisNgmjKpe16jP9nHhzN2qIVzAPKYYFftVCqPhVjJC
ss5tKsOWkr43LHDRBIiyAJVp8SCsfPinUcHvB/jy6RZo/mJJWdYBv8Ps3cmtS4jb9aqJQOOsDMfy
7jqXF1fd5bg0urZM/YPRYQDeCK/T3t72k/pHvQAsSXk0+m9SDOl9KcHBXcnCiY2N9oywWf391bN4
jn/5GlF1MvnCi4cbie0UhP/fRn1lkHpAu/kyiMQUx5Sp15bfJjvneWEefLP7rIts3lqQ1l6SWLnv
lG9syAhmH267oCouOovFV48Bf0qa4NjfG5PvEDRckIgsg671jjg5xRcnpfDfNAzb9KYfhfUmu1CT
5qFGtCG5zpN9G4dFspkCQqnvWEUX070bptb7HNWee2jsSOImbnCE5Xdzhjlthd3fce6zsJxJxqFm
TzGz1aBQSD9F0Q/4Ie6mcVdY1pzdJZ5KiXz2K3J1ojjHZz5wuMVUqIPnD49+xxKCCzUF7z7wfJq1
tDX6oyyMYTdq0Av7gYTzfB0Nhi9WkAPx1IPLqNcGtnT8LrLp7Vs9VpE+0qX4i4JwWPTLHeimteeP
RscQRE1vsZ945QpTCA/DArhKL7xLZ2I+cTxvOXD4L86Nxgc5miMDbxJn7Puu1/GmGHLq+oyYkKvL
RK67kqFcozo2keWsjKnAK0QSBOtQIOgUh2ZHtNJmqOeo3SNrwwVfz3YNu5c4lWmvDdN8jz0RpavQ
nvmDsUAVicG2I+ldxe2JvEcLj8UMI/5ppCc6B71ycErkSaZvpbmMQa26LV4Ak+KqD+Mw+Cw0tuKV
6JyE6Fw5IZBnzfZuEtNSrHz0DdiyYQ7cee7AOT1Hpjgzz50IxzSw8azQvnOkoVwzP4IugZeDSjC6
BnHg7jzd0PaW8ei4W0NUOKjrcF4TsAi8ZNKxPLqzEXMP2iiQQIQh+4gymdzP2DM+01op1jipt+rm
BXvWlxbTihDI3CnKcgWEIBPh9CTdkYyczqmTcMf6xlrHYdXeiRgWF9uboXo1OFnGAxNP77FhjTod
BVg8dBNlrO4DomeJqZniHNt0F6Zii7+1XriymHfzwTo5RfBWlkaJMBvawNs8uIb90XjkWPdmnn3q
TAhAh17OUdU5Gk2UkFVL2gmxxOjLzoo29tMq8N63cuhple3xQ9R2djW7zHzyB7MElYsLlM8wT8Nh
UJ1zM0SiPMae7F9FRy9Ol4upJ7VKvP0uc+x+wIgzjPz+hPJpLjwlZNwnLTYjox53YZ6UUFiwb2Vr
txms3YS+CFRKkHGOq976AG+CJ3JII/vVqgANwnKolLOux6w7dEKgh4t4T+wwHH/3hjh7Mgij+dEa
LQbbgb8frvu+oEhrTIeQ48BPT1Y3GWudBz7cBpJyxNw3j5lrkInVQm95zek5NykS6niL6AsUosXl
tlco/WNza8aAEMq+5/yaFbGLKNXFo0uy33s66eoWYAnc2pbwwlhW/rFNh/pS18iUVsiy63MjCA0l
ychz0HhiwR12XlaJbldAdNqhjjG+10HYXVtiMbfSahiKV3VEV+IuyXRBLfMfdT8TDh452Hd1YiBM
yZWR301dHIT7ya8F/EViOc28SddWFrjMu0FmT1lvJFc9wFFBnkImjDUWZGnJYfKQiZvdtlFpH65J
9ORxM+fbPDR83mrDoL5gqeJmjbzYudp9Av2BJJy7oLJohhgjoecCVM32ZLDv85j5B9+Mc/D7wF27
OHZe2rDBNJ/qFOhEUht0kJ09WszK7Xon2yw4kFHp50Bv3PSkZav3ZluI4VLHhXt0KlPvkXwycKsM
rMzkLslH3vzFO1FrzhXS4LgryymK7uHbMs92YEKOMBLt9gG7HbsSY5byXjteQnYSHv+zGMMgP49D
lWxHSAR3RsUES5gqnVeBiU4hTsAnchfP35y4d+Wqql1vN4f+8vaJSd+5zyGpGfcsiWVzTFU4hwde
yEZ0HHkUyo3qp2TXcsfybOfuTe/b+TpUntqOtgkLwgNjYucZKdaMBk9TIe7GQB0Z8j7VUWBf8lHr
nQJkZ+dkyPrWR1nMD425TFiaB6tGMpfb7zqOb7tZ7dw5vUtZDB1FB7DQdTqLHXIfgIaUpDOJxHos
Gu86WGa669MRpXWhTlNJqB+o43Ld+hXwOKx8W4un+TkCLbNrGU/v2G8T2qhZcyLucY686djxxmn2
PYK9sHWNuN1zD/rkCKvhfWSNdh75ET5vn9pD4sD3SF5Q+1JnXYQ80jQOiabF35moVwtmkyRqnjqh
pV53RdicJQlXQD3NolmD/JEFuYxQdNp5Z02VmV7hyYDQsIzE3PmpInpwxRcaxW8G5hugb1FgPDYp
DBvO5yQ+ppnnUGo5ZSEOCGjN4KpwGQXbkFjwp9rkULWzhtWtysutmlsZPVStM29cBiqK2VuMDT9E
IXcqK6SZPYb4y9hG884f0omoBzdVa1Z3ApU1W6WbXGGpI7dOqu7CxHXapqM5N2sEtNm4CVtQLFuk
vePBCjpx03ot5TsensZf1zUpi1AwfA3JD/3oQxbxnXMMCsdiGleKr630E7LdSpJJ59ZEX5QVsT3u
lqSkZ57Z9pJpU6t1ZQQ+8JixIuEZGdzdzAEEw9bQ1XbE1vUZxIOzfEfEZ3es9DdOo4W7aus0e/Kp
7cPVoMoehqjDLn8fKMO9940UOyPsvB+NFRvPrWxSuc2LtDr2hNvG29nNu3Xu+/06jHP7efKc4EsC
qlKeWsxP1RpmgFsfh9SJeHOMWu0TswZIUo3VZhrjkHF+293WeK+SA2+T4jYwiCtEQ9o8IN7oTro0
A8QMZXV1hPU6BhlZoblrX2vkHS+k3pY4ke3B+iZoA8/Ik8NDHBXWj6x3fKbNXY8lNJIffLPi64AQ
/syF447h14u6DUJbA+QvsdCvHlM7wqkJ79tqQxaYcLr3ya4hfdLLrTGNN4fezrHd5s1C/IIK6W7J
InfUQcaF9a3JUSMEXR6erLb2oYKOfE7yUyomIe6I3i+vEQDXkLa1Q0S0V/bjXrYq36imxrOrmvQ1
86n85sYjULmMW4s8tokrKUNH71ysAhRXVq4uo+eQApuNpxJ9yiqa0epFpvLftYkbG8m9t5WRhMia
oX0JZi22nF3qpracs9JF/SAJNJ3XTAvHo5qmeEuIVnCnxGA95YmozuVgtTfab/Sdbhi30zJV4S5X
dbUFCEN/aU5HA5XlN1pTaDmhmu5D3hp7mHxGtPVLd75NHPQ0ZpOBGhMOHRE9Y/tZ2W50wWRsnbvO
6J8B/VuHTLvtqQyH5GqrOr5rzfwcZ/2tjwD7wlgUzA0NwCn2jWOVdfkXL6rVm4hk/czqV+2Lwrs3
83RPEceMBwHG3jVMxFb+WFwY4/brxix7POCevbNaSxJ3VvobMdtkKynYsXVRil2BjwyDhUHD2JbN
k6Po0evAKfb428EbBSSupmluIVBrLozbrG0YD/ImZDnKQrpMzrbP7mBog2BlOVN/6+R5dFSexAcs
lT6TLDCcmlEZT5Rc1qYTlYGWLmEXE3K5ue4IfjYEF/obwCr2i47bYh84zXxWVUVSpBTvCfgA6hDZ
blVYgsTK03GfR8731u3qcAeGDH5T5Ebn1pizVZIgyCYj2L41Sl0/AcOprmVlemQGxqm/nRKHaloD
y5hJn90FfjKcdeN7TM60PuQ+E+fGkPpcosV8Sub8R8jk+bNUIciOccLbmthxgKzaVqtUqmgPaq9Y
pE8G5T4Eyo1X1ZcyKT91VEeEwibV2fUIPPbtAfGs0zrfcifS63gRIFOJ9zf+xBanZiTHPeUxqXay
jl0/lUdEqvaKjRyXmG1H7+bzvUQC/eS7SXaY2rHaFSCxKUGqNrzKrJ9Xlexm6EJkf5pOl+1Mzt2P
kMrwu9+xtpFM/llERvaR5Azjiooz3+veDZ5Dd+GRDUOhzkbRSGDNxUuAX3qVC1GuogIW3Bja3atV
DxtjiLLTUIdEXCrHo7WyRl79RWuWNC4qvrCIInRSDuY2baf5EjWetVND/Mg1geDP5B6lddTvAPC9
BJHAvqOn4jhp8653rXnrGLykLTypbC78PUNNkk7SoWQ90XCLjF6tN4SUcLwgcN5VQAPWeU4bY/Fu
eSJV1Tmw+0+PLAH5MqvK+Sg8s9yVUj04QyPgV7NhezVT466I03ln2MF3YI/2iattbQNeLUfsXfuw
kXrbtcONRnF25iygdVNG+Ui9Nh9ydyjWiW3zLp3Siy2F1quqdJGX4YqUJFEWeg8PmZjNkNd7zON9
YPQV7SiOv5a+SvYhe+zXMvPDa6uZnos6wZcPCxvVDrurPg/f+zB4tMfGWjdR1q2bxgIPYhX1zrP1
weABIvjXdS7YNTKCgAv1qkhCJUwshkYXKLK39VzdFVlRlmvl5/5jpBuIYAMWipVHUrlD5RMdyAv+
kopk3vWuA34SSoRe8QIrt+3YkHuMi14eA8gSYAEkIaEAw0YuYcuWDuULXZPb0iKsgpjiwyyqd4I2
X4tpCj5bxH1n/mJ56/esN49RK8XVjZuMgPGuc7/EsnZPHlibG6MQ+i03LEKJyRHG46V0ezCFeHMb
c7GFBV1zHT3PfStcs7nzMjNDyGK4186unDsX2DCKTtoLZaXmPQ2lOEVBXu2bSjYn1DUEDsdGYi3I
QnkyyPq8Dmk33eMb6W7aNOT/ltCdpTScx6GcDEYbrvrWuaP1Xqqh3JjGILu9qFTur/I+1wdg5znx
40y8jsLze/5BJ9BjHNm2lHWkQ8/m58Lc24Yy0J8Od/he4YDfsdZDudMnVnHGCAL5z5DNfoLlUG1D
yFqcCq5rwTJnkcR6bZrSdtX1pfMMUVjJbVQLis55CF+h4Fspy2NTfB+NHhy3jNr2vm+K7MWZ+Umb
rBnlfeQb+jR15LYUed59RO0UHnKI9l8AM2CUqcQnSbHVydUhbER0jE+U7Y/FKNJLm9HRrlAP3CuA
Ka+JRymbNJM8QOhJWJwF+femaTjfbI8yqxv2NdL601jO4WXoKmqkIW+egrEN7k0fIFLGTQNYzsTu
nbEfnRrcepUc7D1cDePBVtX9pKG7uULeS4iOH0W/xBCXtYJJq75aZoh7JbHYWwOwNpp3tLajuedE
6tZ1jrloQ5ckfrpyokMpjebL1Il2g57eOMdeBuGRLxwBghlfSwuBgVcYcBBS9monp8IIgwekZJBD
FYvgJyi43/FCxOuQqKEDMa06emgKneeH0QkHYzd3E+BUYti/+8qb2Saq7AoZ7rF0oqn+SIbJxacx
2qKy7uPSHzVTnb66HfNCRFslWhKxp860TpbsWqpzOdvBtlukrMAS8il5aZk+qZXloaS14O0D+ymU
/IasV+a7ETXbPhok2/ScFNqzx/bnfsw7xkuBBsK/165rhDYaTIACQBU1MbwHp/PjZMcEj+oY75AX
nEU7RpgMulwHh7CKwuFYzQxcLo0dM0qrjWi0V2x07Qw5hGWw2QzosiyFZJg3H0agWoXyjuO0yt/a
QaWLNxPsGSYj9mRfSIvo8VkCH/d+MIHLEXiTyzBo+tds4PBcQaKW0c4pKblX5KI21i3sfXwlpRz7
bJdRtXyOllM+2TQEiPUL+QBCd4rOvquKl6Hsihe6pxaAolm63+Yu9+Q+rQIx35jERKT7lKygrRDK
vZE8ZbTnmY0lqp0W0omma73GtZ76I45vSzO5iPq7Dql/dfJtObSrurLTDaye8lIVDRqGMEiWcrMu
pmpfBUlKqTnG94mICE7mSMjJ1sIJ0Kyrqil+hJKZ62YxiYhn2OhDsa9TMGrcuXYBqM5umBzagTW0
W0R9KloNBnHSN5Y5VYs+rvMYw/+UTzitxwahI8G6XkMC5Lr24PXM1dwDSx5nyEcbL/bc8YG47MG+
nfqePw6rC/NrzijvKWq4PXHXmYQFNAqJyDYH+gx3NE7cERRjxxgPIyzFBLCiGYuY5Zm7GuVCts5s
Y7p6pHvORHn48hVtrTqMgETFgwd3D0WhMPCni8hbYBc8Vo9EtAVXqvLkGscsINaOnBAn1Smrp3XP
DWGy6jfJBMniXOVrX7pIX6wAo9+qUBlT9DEsSfDG/oXeqJiGFD4mFdgmrFPl389Oik9nFUSpd3TG
lKyHqnHAJYvY4Jup0BCV3pxXsJAHbLwsvz0mTmAenzL8PVTJMzL0lTdqXiCjm07eca5UNGBULDkz
prr5TFwUP0DXpv4rfsPkjojP6hO7pHzxbBUyA2/6W7c3LZLka79AtTJPEQHz5aT20omEexBeZPXH
pPCm4Fh3HXPaBBCKWvi3/aVvC7wulFV3RNZosZZjVbw41O+vGujETUiEQrlu2iZ0eKHW4lmY2izW
XTj5vJtl4r/NrQp3BpNy3tJThRcMbcNYvqYDIFlqnt5PfxA2zcjeSnyZH3rlUvIzf67KHWOYPrzE
vG/3oejAf+KZ17A7Oe/exjEUw8oxooA7ngX2Vk4+d5+T2+rUTXP6xZ7r7gmm8XBjdXm8Z87ALYMX
zSf8jvoxPgyDmPPzDIRPYbsGxbqpHbKGN6lb8ihnc+nY+xIn+R2qFcu+E61fOmc8VUWHgVCQi2HY
BEmvAbD6vLijeEL4xDRer0lxC89T1TOqDzCgmashR61S6EGckKA55QkCgqi29Grc3Cqj3t94+Fq/
pWIpO1OzVI+AlyqHVADJU2HSuPPMydI4ghbnqFeFT0kBKo/BYJqgCqMF97Y9RE7K1WjqysPclflN
HwyhfUu6gWkzkLAorcCslpBgfZdfoeOpBBvUGLSB9s/7HXRV8n3KM9vburR5NwgUbGfTjGw5g37R
t5DZXX/rhXL6Vas8i3i+figemecGb2k75N+03SbTPmuc4gXoLU/BjFH4ZTaZBawk3kqG60inmC5O
423A45fREvjTq6XzXm36kOHK0UxVRWPdG3xCv7Rzb4vsH0hhFuMCXxEGZt64XSXeo5HBM2AJHlAZ
D1y6ZFG47X0FcHaVjpTd/ESENhvHjSom3dppdnlQU71mrVFe2GHqZhO6hNW6YcuvJgvT3KuhM9hv
Roa3NfFeOJu0bTAh02JEw9G07V7tK6t2pr0p5mLRPCZsV8ZqhGJYq0L363JsVL0t+HXUioOrQFpV
2u0tHnLOPF7CcsOcY4p2NDhldZGZUpfenQP6RH/w5y8IwusPjUO8x2Xi2vos6I+m+z6poGyviNtp
15o8WrXpgrp9Vpij63Vb1uw5tJEF48PPLRYO9rI8LkEyDhnwifVe9yq8GbOg07t+soMlUdGO2dqG
TfyYZ6NtH5bDE2MubqcVRMzwJXe1j0slD4aHEN2/dQw6VdXbNIy/96GdrrFcU9PVqRseE/xcHPlD
MLwIEc3TppMdgMMa9SJz7pZX3Qr1pLpEmFOaXUPw5l4YAUP+gSl/dRh7mzdD4hVxvYqr6hKRax4R
Kx6W3qf0+0TfZeHQxjedN/DwwmKfh4s5jS1PIIMS+0wEUDYf0CCySqR/doojYuho3rSd0fRcoLL7
0dVGPLA+M/KXxmlNfVYTIPev9uzNhDjZCLMgYVgdsT+E7swvdrRUB4GFiXSLqDr0twEzCqBzeHsS
3oL5trEGYMBeHSQ/E3QJcvZ65j5j1PLOYImSJseQb4n2UjUyH9alz5vi3Z1hzS+o9q6Ud0zls/6+
bFP7eZZz7W8RYcMkNus+Fmt8sVLcSsMgI6oCzRuMQOUry36QcZXvOkaDr36Rzx9xakZXAfd20eES
EZnG86srlnQAQFYPfjzXh0YHsJtjj23O4AWHnHLptrXTbmNjSW42VTT7F4o5fpLdmHLDVtZ/JI12
+MhLP+b2IdJobyZJe8ceu/huNR3C85k4Fp4qjdG8GNuHNGuy8KxkGZBLj7ZwY+RKpWvSkokAiiON
SH1KD33WbAc7HFJkkrP/bXLD6GuPJOnZoPTd+AO3gp8nLRaaWHwv05LgI1TR9nXU2XAkIsy8TcjT
9g/42mhtFRS7AvF/023SOiO+dRTiQFvVNbi3svq9SRqcIJlUxrTTJoRfD5z2mzO72cFAp7bKAxXi
k3Wnk0C9sfbA3J90goE2nnL/JgnhwUJ3wwSC8i3KN+4k8GhFvCT3ZZHMj2iHPZM91uKtRsKZXIPZ
nQ4FE8I3e+iTNRa6/JYnCI+wnxQUlX7Syw/lhFD58N9YLL3H7DIs4v81XnJYKGGeIsiP6XR3IzFs
+bb2y+SWFD/6jBSuzr4V+OxXrtWMqDbbqHycRZH8YJfNYWeNdGxJiVlhzUgZvF1XJnivx2SAi+Dm
7pa6tjopshX7DTbgBKWUrLmsVk4oWRoddajQOAaB/OpB0EQnK7uLPc/x0aoLlmMWyquA4dZRi8jI
1r5V1wJui+petbJ+BKkLlUSOz5BoNa/COt9qJloX9qf6dmqSfFobbpc+1IP6if0G3MjUM1t3yKRP
A3ZUZueGfEq0G7xpEM0XC4nFHcPUhUmt2mpnis7cTKLl3ghjPPldhO5lzUcLCaat7ehYYA511qC5
1c5HNFhvwtJsk/fS6Y0TizdI0h2mHiNLu30yq35AH2EsoVgKPaOiO17nk3g0p6C8oCSpV2ysA5TV
bBIPNt8Z22oa/TtXIr1cNULV1zlqwiMNcvHCxqHcDHArGLJVCXv6KEidtavC8JxVsv42pYiPV0on
9bNqSLBP50x/hfRub3GWSszwnfVaWYZiojvwSk3rjoGFk5tpspOKQRaI+OIsDN7kurK9eBebNmJc
o/lh+PZ4EFUzFJtFIrT+X4myNJc6ykhlCJmLSnewt3ztvl6LtKNmi6P6lKUMpXo7i9dFoKp/sHH9
qs1B2kG+6pJxiCLBBij3O1Ku47w0qybhzM1aTmqshOI8R3L8UMJm30YO222mkEJv/l5U8qtI6ueP
RbmISBDrL5XbYqH4q4yzkukkZj2w0EadHazKAsPgpmDmzZFaBjQHoJCDf/iZ1k9/7X/kQPxUtN9e
YAPrc7BOwVP69ad2vQcQHiYyLyF3mWZmtckeyuTwWqEgGrpdMin5NEUDS1yLmhoxRJAdWPrT8Y25
Nw/bRHvmuy76cKSBAkd9rPx+al6FPQjj6BHBy7CtD7NavLNupoZuhJv9KHOiEFh+E1N/EASzMYPO
rOHDD0Go7yReElKxoGuUB1HU1X3GWMNAlzs7N6PVyOeALhdH9kBZe193noUMyJTNcEhkOcrtkCkN
sxmpd7uxBsF6LqMxat9D7S4KEqPJOUV56BiVhab1FKaSDSq4aAKRIw3bclCqxYDhjfNROJX3MDkZ
Zr6cXuFdTYp3XTIFzGAprXYOgs5q3caug40hNmbKQqOMemZweEw2XWJa4hik5ggora/0ERwOPdsk
BNMPRD7Nycq9lr0J/fUrZqC22jSiNr6jrSeUpJrI4tuzsUq/ekVliz1hdsGwdSNLfxSYls210U0S
hAcpdOY2GyeEAW0ye5uhYRJNo1lPHAFMx4y1CXmiPRbl0OR0MzmD49DvunM457xmglkRRTghn4Zk
5tc63zRN2NGPGZC04rJHMFdj3Sm3mTfIkWED0V67zMpDjm9kMwSpkHlxcq3CDHftpOdjE2rzz0jd
/y9C/Qdj1qI7++9FqHv5Nnwv34q3v+pQl7/yf2xZwR82EjPsqCYuK5SoSFT/FKKG9h8223BzIV+B
vUN0928hquX/AXkOISrG9cWnayNf7f9ty0KE4kPfhr0GntkV/xMhqlgkrX8VI8IdYAKwINwWOuMS
w/Xr6ZOrMh+ducr3bjul2+qn52JxX+BouQNmjvVncWbkWfwjWLwazC6N3TAa9xM2joyXzsZenB3u
hLCtkrY+RiKPj3buYwEJMINECOQUK/IYXacq12wW3+15qjbabRg/avWthpK+ijGYzJWQFwoAJgqI
1dbgGe7zYPwCeBfaTqTerEaZZGTg3/EnIl9arZO1rdofArfUNkYWwebIg5rU5HsG9I9EIoud64Z4
X3riPZEV9EyzE2lXq/6nfcZanDRVL+PdoMyneHHZOKlP9OTivBnARQ+bInardA/clEGAb+UfemiG
i4ajueNfe1d7nPR9kzXxvHLIqzhEi+ci+Gn8UYSyrmSa3rClvcHjPlwDhU/IxTBEf49zKGjtTRZ1
a++nrchRTX+WP81GVdLW+8TpxLd28SN1izMJicpNk1nPZkR2EOFF3n6ujPhH+NPS1ITExMQJTadu
XKoYtihBXvQbq+5x/S6+KJK8DSwyLSFAsfoSl2jxiHzbuaUrnnWpnwWxAwfip+JrxfF97KvAfqu7
qog37CrcDS/F5FuhBiZvFqIY5HRjf0IK8tVUnv4UfttfUrfwjr3l6S81+sN3mxgfc9aVu1jIEjhF
TisQ/SFr3OezJh0GGo1iVlEqhmBTlx6VMMJbVJSYBUTdnphQGGxiqvZpgIK9brzeWKWA0/rGLr7M
blQeg9yiV87qbpH4eZ+4a5DZdF7+meLWwQTWjtK+T7zKMa4DQVjoyyaA5GrAfXKJFGwE5qFJfmJw
SL7ZOEXkMAEBIw5WQGGSU9zSTDL1bV4ZfufZQcLAe0hi7DC0eBTCrNDndS384TLHwrnISj7ge5y2
YvFbVxXbhW4mZATByqunipuQPA7ij/SalL1Xe1DYCnXzgrOp30BjfTRa133MCyc/+3UCfshqc3x6
stfwm0iI0/oVyZnbfiGxsL6K1mEE32HaERVCuclQZOFYqf8RTAAfNiiu5kevzyPsFlzAOPb0q4lb
azepcniE0ltdylJET2ZdhvvM8Fm4oEcJznYneDxo+3e+aO2HvO4Kpqhp+cXRPLKU+ObFN4l12aYS
BOYtSoplEls6KSvGwHhFjzLdyco2iGGw24FnP2N7zTU0MnZ9Jr2j6O9Jc/lhRqCGtKqZIA+hv/Kg
EZL4YlmbOXXkiREp+q6kvC2i6AsRV5AhfPNgqFtUEoTxCBcMC0PhQ9uV3wFZoJALnWrXgkwq0erR
4AKQdyqDuF18rXAiIblbBdvHiHwWvyOXo4x3TKSNhyiNb+ys/4xMZ/gO263ZyTRcKHkuda8xnl3C
xYznvPcYcF+6GD5hf8M7PRV6G6ueynvb+65IYWWIyA7rTU9z/kJVS5XqOR9Ol+efQ1R4X0RdeXcR
eXOntrXInRpQ2BhLBT0Eq3Bg3W4Ec3Fo4SwemrmzofThSrjPUvExDLpfZQsHyyZOpUrGEAEJc6go
TsaXHlD6TWU8IAnS3jry/GZDN6eusqXggEWZXVCoJV+ZdkS30FTHawRM8iplVbRbwoCiHfJz76aU
4Oq2veH8b/bObCtuJN3Cr3JeQL00D7c5kiQkQwJlc6MFxqV5iJBC09OfL8DdXab62KvvT180qwCj
IUOhiP/f+9s7r8FHOmZXfRwcQ8pyq2mqX+0Z6ZZJ041ktRoYulpTXckOcSzPEyIWSmzmHcXfI0aG
QFcq0HN6oqC3Pk2k7YriEngRTYZ15ngD/ZeyP9azCG8l6XBblbbDTZRTvjMwij5B9VKrtoTGtjJJ
ywNjgNBi1ffS2+FCJBoYsAqp80FQ7S12jBQlqnGzyOVb6bl3U6tFlKYzDoe2am0UQqnz5xB4W6NU
/gqg5Hyn58w16/3rxQ3Y6ywW8lTlrG3fbA5ZnU0rdoSoP6e0efALgU7Mt27gjdYXlBmnN9srSkKL
Ov82Smbrkor8uXMjUlck0gnHj8s1jPgeDQl+wFkG47a1ZXJRwbvbMn7J4shAS5OdYJ5LVP/3A7lR
q2wSX0yApsde5MEW6/Eb89RuEg2LbLhEr7gy2OkrcGhklonl3FvRk0fA8K6u0x2rg2KzDOUfSZuR
WeliU6TMMpPcOcvbxJ4Yj9PUr0uy06SMr4jb0gy6iuJPgiyDdCtSeZZxXwVljbS23xM7WbLnj3BE
UvqXdvHolkOyF/Wg9f5QLkK3CHcd78qHoE8eY1dIPmYk1A3N82FcvizDWJzpVYlN7I7DFf3S6sId
KF40UP13yozrDWsQto8uPUxNrcrq5pRM6kQBsNpawg6PUY6AjYbEfOgRBR9TGMEg80dJDjXvMTMO
udBx1lWkIN8iBF118AqwZA4mMBHjLjQVztwefKCTxzdFbJ2I8w62DchDJFU5e8hgkEfbj1F4T0xM
cmGm6gus6NOyy5X7ZVnINcwGQ4h70sE7uPN+Z3u5e+kMtIhQ6aS42lf2bNFLS4PYDJ6MMikwWoaD
vbGx6/YvXdfWN3PU3FBe28GGXAEve2Lq9lauT52zH3prO2WGzmhO8x3JjDiZB/cPq2dnMXbpxRRF
13Yg7hpQlChr52unARLuJClvQP+6KZhtsnlTy2STExvP5uCQSKTeNJbqNVbgXT6SCZYhdhhpZyRb
AjmGVRQVGC0ZFuEEc2ym1JmQHIRU/9RRemBmTI+EHB5qOEJTg9J8kN9UqztXQzSdjTG9ZSl6nw1W
uiOq1L+gwGZu7K5wWUTxtvPpTw0w8sCpoIiOi29gXaxz2xcYDvU6LQUIZ48xbZyRXrZH4tgmaVR0
Hu2KezlG3z2g4NfK6phkJvfb1BH91kyBvDOkGniJxH170xb5FfAss1cUIuAA0gib5yyn38HCe9uq
0KNxAw+OPqaUia2gj0xNcXLpW3nXqNMr6hgOfobgYETsK8lPiWfjgBA6H/4oIuLqv81zN4MHf98G
/P926TfbJVsn9Pzf+6XHOuu/v/3PuWfb1P11z/T+735smnz/HygiydoCt0ydwdXo449NE/Wgf3iW
DZIicvCVYeb8154p0A49N6BaRMNY4yf+uWEK/xGBo4BjYdkAagI4y/+Fc8/52byljwhkI8I2iJEO
W6Hemf21RlRauaytsfC+h7RxFBJbCE9GuTbbIVtoWqi2eHEN6WF2FwwrUtBtls+ULVHLviY1OT3G
urEpDF9GKRJmvV6rxQWKvbK7pgCoG+wNJUSAXkWfM5Ebvl9ia06CwLW+B6Cs1H2ZTkH5wk6ujb85
FZ3xU+LTWkIuYGV0uvA+UIe+0dqQsd4kqFXZAjQjftUrK8A3Bh+oqqz5aEMDyP80CNDi3/zlI/0P
zr+fy3cuvF0NfAKjqAW03C5GxF/vUWBVGcqmNPweowXNxUVPMhcBKLwRZIBxnA4bltmsLbM/yY3L
7N8R9T6F/nD8IMDRpyFcDp8UJ/Pz8Vmmhh3Vn+yNGolTMPOCM9AMhMg2RL4jdJY6O6WhPnFRFLkg
2upb9GJzZ68td/FH57L3sd2z7GgEkvgTMcqCn/36Hv1ca4R07RANEjKEgHFFelj+fI6ILww7lY7x
5iMHRL6aLEESiF0Zur3DYkH2vv9csBvp/yss1/txdeYzlQcTJh5dj5+Pi3APyh9vrbdkZsz5OLba
svuS8jZiBz/mmcpueCn0fc86HOjo71IFfjbt6cMHgNi0tVDnsPMM/Xz4xBvQPiAvfTMIlhPO2htN
33vhQTL6Q7NkQXnKDKuxrp1CzOpcdLhI2MCnWclN+fUH8Pcz4dVFIAb2eMKtwFb9fCZpkMbQj7EJ
uj6yKFo7Fg2LYufJUUGyRRrg+s8S6RU73g5vnP8MSHqQ0XbAntmOv/lUdJXl3zVgbgv8RTDvXgi3
h4/ms+my96n3zoQlfYsj6iBy38AKjuetEVddNO/nUE4MkV9f/6fMBX1MRGE8JTyoDtPpZ1QaiTu4
yNreeE0zGVQGUI5UPxDV1KQ6AnYkXcldZxXvxnY1gVzjRoC2TtW5av18xjoAr+8cIeOV5KB4jbTv
qUzX3euvT1PPp3+9M2jvKEyBprXo+fC0fJpLUA+HkoDW6XWSvWQQmKow+XxMRBtogifpDPg37ELo
h4adtf6StYn6zefzt5tlWSTEU6DXmE6HFJNPp0G5pmND5jevdekZzOE5sxcGyIGV1Owd0b0w7xM5
LIuXKqe9hWSlrSTK1tDIDcrfAuzC+8w/0zXiDGl2Ht0J9mf1m2nlU2IbTDV9k4iIxOLOJ+z7n95P
kzPStqsX57WLqdhTMu6RQKpbJJIENq5HMQtOzgjYnVTbZqbfP1OyWmbjPLZtfOgi0DHEly8Lre0q
FXUfs+JGYIKc0jON8t6vooSVMsCJiSnRNvLZqi9NErv5q0UWj+J3OUrWz8g3ZirfClH8krEOwArE
8acZg5FZo+Me2ufAa3S1pjVDj6EYxyqK5NpaAoOpPZ4/Zk/8b/xMvU8nrRWH/Ig4c8cX9MCIdPvd
M+R+nsVtVhs6jYU6LYLfvw2LYipYX6ZN+9xKniKxdaDjute2lTrz0aHuyO2I4qFcnuhYzHNAAVKi
R18z4Y/+fSKW2LiQFfqvJ2mozj9hadYLhMkdqjLaF8rTH0/TORFDaGZLO9yj8UZWsJQ+0jEAOMhE
bIimQHp72BRRyjcdIGjLU1ixA4xZ+OYzX7rFpOJAa6NzOogsMFPYVk4JwN6NeD98FCYGLcmwmXL+
BIt4kzNnq6LXBn3rVcXL1Pm1aHfRIK2Brn6DdELKAn57WeKLAaiZxNV0kbi8XL/WYR27T3iBLQYZ
dmXWGYOoG5Yov54bPs+a3P0A2KBFOgtdO4zoP0/heATqBEVo+bxYVScR0dpmgFBjhNGPDAPDDBPF
r4/4eTayERujnue9jUE++tsRO2l26Vg541dnUXowjsrV05/dISMXO38Qnv8M3+C9TIp6skuu2TUF
jNNfn8YnmhqrXB1dRsGCUCMTnt/nBuniDEoYkV894cCoeoguDdXj741IBbMRiVuIlGQcNNnt0IUJ
M06beg1mWawRQ8NWmP0arUI7EccSmOF5ArcQzqtutPzhHjK9ma0FlZ3myCCCX5ibLuxAnH5g9XnY
oU0O9w14l9A5YEfu9ZNPCq1zY/O+b3XPWTpUen99xZ/nNVq8CMtsfdVcrcOe4OfPmmR5MhdEFzwO
qjZZxHpS0rK0h0WPW2KvXPcitcaJYTsVkcOXpH9f2Ro+7iKeCuRRdnwGgKmHtC0IGZcXWWs7eooU
C3rGnSiRNmb7xZshQmzisdJramsOK57OwEIX+5vR+wnKSNgKFQNem8xqfIKW9Zk0LZy6Wpq8tmmm
4rdpdz24HE6gNxylH9335xjgH9j+XZzCrOkpWFl6SpG4gYoXxPss463J099qBG3GlzLKA/ciG0t9
HwRlVv+Ewp3foiSmL3EmarHbFZhynV2Ly9UhnpP3BZf760/rU3aNvrQIwoVt8aiYQLs/B2+hWLZQ
jDbzI8xhPVP18BSG+6VcsuZbb4YFXZi5b8TyFNh4cgt6tg2cvwtcEWUyb5fKt/pkFyGtGB9ZpUpu
xxjkDqPPGRZmk5pkeoYY8mdCzenvMG1eZHY7Mq31rEg4YNaTYoNuxZstbkWVAPs89X2QYuDzSpXz
SKSRnfNfH/dHT4UFPb5/bWz/wy7o0+ykSTGsrhAwaC6q+belLhBg1599YTwMVdAwO3wsb+0UJFSx
ZmeZJvXvpoVPryN9SIRLQDF4LdEa/LzxMgkbcf12Ch46gPzFS4/siAHFu5/74+ati9YmpnCPl8Qv
nZkbXg4xkvWKSY+7NMqp7G8Dv4M8vYt7Fw0guxB7uJcoAHgDABrjOyhR/dOPjy0R5FWMqwmmIM8K
T5H+OJKCFr2tNTIWX6I5j4Z72g0NZ+IVBe+mwu/1PvXXd5vO3c8rRS5evwSYJEBxsQr6vLNhOdgZ
iTnNDyl6CASVvSockthGM85Pvr24ct6ilPRbKu9gUvOU2qjIxKVZKmfyVvAjhXGE94uBJq5SUCCC
9n3yzcygiYyxcv0NVr6mfHPzcpH3FfBY+TIicRpv8MSY00LodB152LBYP3aE3GM5GU5SpFgg6IOY
lXXlmNLCwFqDnKTthVaenMQpFNqOVw/SndYIxgYehmGRuC9XE7mAbr6LbEu5Z7/sQcOtzclSo9q3
0ZhaZFjPMfHLfRqwMlsHAGuWRSsemIUPGB01xaprc3+H7BD1qVcZ0/IA2cXOnpRbJvGGOEDbWs/s
T5uZGJC+izYRlr1inXhlcoG/pt+IxhyXY4zU3txbo5Xau8TowtTctiTKuI8zEuPCeIyoz08PUz85
/bXR9TQmeGME6s2Tvi8fl2BIanAyTYPN8C6alrLYx7AzgSdjhid/NSoabRANJGr+8NWq8rB+S22c
rtOGoTKL75GicAddphyJeLno41qg92cf4JX+ntz5wj8hJDJISxn81u7K9HsaktDIXZ4sJ5Tu9eI0
A0N6sWTXpneOb5LYsq1rWtDBQRExlZZXtQdMkprpkPQUsEcPSHS2i91qVN59XNuOOPi5mybhjrHi
O6iOh8XktY5ZHgM/RirXF+g1Yklr6EB+o5Fm+zGreNusqTG6TLADPmjvS2MoUHYHBgfBaevRYdli
nVTLqgsr9exgC4OyGQR86T++aWRZyc9MnDccbmk6V7wuSkT2cJnjFEnQYk+GEQRreByFCvZTnVtI
Dz130O9Fk5Yyl5M4Hi+VlymeESiscy8lSORmHtuxDW5zZHhjuQsKx7DbQ6FmbIs3fu7Q3FqJKNI1
iUD2NEufgiSOjeXoumXHnTJmpLzAPCuGOFAUJ5ZBeWVlIrPK2zwf8xBrT85EkGybDDA7nW7H1qc0
08U0bfAXOBcFuTxFLsFzYPL36i+2Th8R9PLKKHokLVUICIpBwJ1Fr57xBllb0A/4I5w/S5aVEJFe
07tpx9WT4EVEuL/LUyy70coBPcOXpkt741xXCHtZJgw9dFhgCn3DACAq3vb3fSTxrQJ1e7/UFBE/
t4+eDP/jXdLFHK1MLTaZoCr0x2PR0ba9P6yStGsCsd0op5ZkKIPS84VRF8h4vwvBhkbsZJax0loT
1jwHYp2FqacMPkEXSeQTElWV1dwvI11o96vFtabrMCd2IqJdH8l2OfuMLI6AztQSr7Ex6QHmS7xM
w6U3G3yvjCp9a4YB5h0aij4UI+cAx4rDrn9cj5SOI14puKV8z5swfJ8Lz42jd2EhBaBVG+B6Nrc/
Rg/4q4g/GeSGvri4n99vhmLUyPWPNW7kYYziv5zOK64dM5PG+cetNj5+/Z83+eP3qBTYxXVgtxUn
YNVGOrxC1GuRT2Y1reXpWiAH4VgJYvzMPLMBTxoi/T4+qGYZkGtv2XkrmRxqK5rfoS0p7pWbqFIN
d2mwq5JfsVtqbASqRk6sUSbmrBe9SUUGHM8o8WtIzz7uYNPyBDGvfVxTatPOFuuWLu1oXcwq1Ltz
8+Oj/RgeflxgkN36LtQuc+sFpb74yZ9TxilRvvowKfhTvjk3wgzSRwzJrgKHiyxN396PgbQooCSs
v21H/xUrkx3/DgWyw+jq+lSf+scNNZZx4T+aktZPsDWgiRf5YSEPcWr3iS4imdsxUw3PdJQnuvIB
4Ei8ZkNgi1cLuCLDp/NYsXLxcmCxe9NRy9Z/0B70F3cA78IdqU39OFSLp8+/Vn6Sjo+qTLD87uok
5O+mwrES56LoiJjoj84Y6bGS5V3UB/sftxyqv+R0pswp+CO8AfDAATfNCt7zA3EVvvnIyg1FwaYV
Ro8/2uySmIN7oFjYMvVAMfsD7mxdueFjStUBQIx+nBXvV75XzMrPQ2wWkNXnSyciKqq56N2GQJZ1
GbkltPu4w513sCJL8ftpLzq+sGj0ylOFyac8zQhMfFAPo0WpSFDLL09D0ccUBUaZc3QrTZrhya/j
iV1APC967I8RU3m+mxxhM8NAdSpVuMVpbfIrCHPRbGAK4FU1fTX9KWe+ScoGdtXFj3Jy3pekce0U
kJmm/UYSh+s4F22OKNDcO+/PjGjCkhvWxWMRL09OGpKq+iicMR39i/7j0qco6bhFTjstBVeEaqfz
tv5ign1a93ip+Jk1tXrUaBYpXz7qp2EHQoIsA2Xr6+2zzOYLKmDB78OH9fivrAQB8Ry5doFCnJLF
7FfXTmtJfsOfLb2HHTzVMa4+iiwL3GwZ7wA7IZQ+JLFY+BvLR+ktZltO1VAgyqBEGVsFW9+qYu9U
r/uSwoR3rIhd4Ep7d8wowicYQJgq6ZejVD51MzMN4c2Or2+eyhxdKrAVmN36Ni/rhH8u55Kr/Dqy
PIsNVPqdlNkpAlVBkbJRvO6uA/gGfn/nUsaaY6C4uTGnO39sPeRPlC6IRFgFFIH8Z/AsFnUhXoZa
D7bgQuaqfOJjuaGoYfRwk7a0GHwfdzLvsbadnMzMnOFyXLwqDu6KBQfAWbKYpqqwtCLyn5lvGV/G
2C7cARCj+hpQQxhM/mwvdZWqzFivsrKOMO62z3Ra8U6+ulPplycy9to53hFw1/XGn2Nm5VO85Y3m
lN6qQwwkiCoprUA+UZEci/7BTESeED6A+Sid7seAtY14i4ZsEPbXLg4pTexloYYqwi2xdMXT4iqb
wAPF24E+cI9ugjUlbqBIIZ3ihPLIXg9800CtFIx0plDbfFzJx2cp2pwC8drznFlf1vt0U9LZZ7hF
c6JnE1b/+uHNukr/Rv1evYe8rb/nWchsmROTWf9i7FCdqLbs3HVvIyvjlkc5YbUYn5aejvqWlKFA
P5VRpX/yY8iypmQmgiupf/RRgtfTKQwJOc0S3rplSzO8xRQIaHc1mjUFe3de4sg+IPXXTzlyYF0O
7OgT8QWyMrOFWEzGt2vSfzhRt9RnjqyHf/rjQJ6MeKUJhopx/tix1Vm+BCiYa8DNd8XHhFV8FBpF
SM4gfDeoJvocpS9dd0OOsWiwk8K9Nc4K8y3X3I908YbLDKsU9yN1J44BfESflnp/4ECs8R6Bmq30
Q97aus0ItWzSY5KUSLtAFgmko6q2aV7yNO4+bgh1YD3pFaGvl1huZxn5MSV4AbvRr7dXn1p61HKY
HxjBNpMbau7PZeW0p4dAvdo+p5j5OWsUKxNPw9gwzQo8GZxEOVB4oZGfCX3uvz68Lq//pQugD4/j
xvdMZK8EkX0uv5NX3hhjF1Cq+pgac2rAnAX7AJ6kXx/qU1+Ip8lEOcKxKFnx/77e1v+F5TyGhcBR
ZtX/HCNmMTUY49rYdW9Ih9ejO/JT/aGiNOQTRqMBeWj9Y3L89bn8XELwTJIXdMgyF087nHFu/3wu
8eDYlG/z5KxT6X0cnZZej3cdwcFb0sx/f5//fkAdykrDPQQYzWf9qaJapNK0CAkg52+qeVEkBW/8
Q0DCii5rvj/Zv77ATwlz+gqp3QLitcgnwRrxuZA5lblLpFbpwzJ9nzFA3uii/exjDvZ2k9uhSMzb
eJF3anTmfANXVM/njmRqMLrF5X30mzP6eaRzRhpiQOAdGlTIsHQHf77nc2QaYzA74r78eKhG1nU8
45MqYub1LBwyPoLUVTNPZuTwcmBpQcAYX7CqCgKZByxP8c4j6BbRK5pFdE9M9YJf5/lAmJTNDvvJ
9fjRzyKzQE+zv76Izx8jH5z7Hr1E1BMJnZ+7rLx3RW9PxnBK8R5wO5f3hVDbIRm9m41QuR+xLP9n
vMd/Op5HyC6oC9P0/c8o1mBiNWIjwTr9eO0R0y0QbTXMrA20jiz5r0preHS0wZjKIhM3j+rfpgNn
jKlEwwQ9fbyWWCTrTyMoSp6LmuB4LvnXN/Tn+Yf6LDYUBqoWpdAp5r9/HhQAGidwiB7c8prgWQ/M
CPHnz77kgfnvpjp9KD66kLZX6LLT/xsduMKJP6uEYPGPpcjgUR1hHNmi4suvr+qHFOPfE6tHrZBD
RQhk3hvz4ed53TTpywQZKaRysc2029repNUIyiTMqsGeWdNDX2MkpbaKvjZe2C2Cj0/QCR55WyPB
SeCNtFR+rmw8ALl5W8VekjQXM2sDrznFE0isaV7HNi2nr50QFdsgmdsuqFA8T4vdw6gx/a7ahNKj
1HblTFiiEVp+9PMKn82IcxPXlSWm6wLpa4RkRg1+ZlETyZFqXLDRCLIKl1be8lH8WKAEBv8sRf0+
6qHACj3kZeG/T2MfW41iNJm6R0IIefbYGuplwDjYsIOgysEKOtW24hdYYvkqODldqRdzJADq2Z9c
N+oq+J5DiySZousrZLl1R9of7Po2KNG8/bPkIXhtAmH5WMi8r6DorI3c34W8WiaJQAxUlthbEFOx
bWEiGueqYFcxXJp0KzK8dRMgTCwIkwBX9Oiw7I2cE27SyG0PuW8auhiAZo866/yxD4sIHnDEJi1U
RdmVCkxAlwEwYR/i+jcU6dZIB5GQ8/68xRvaolYFKO164sGbo2FpHug36I4Wa0DT9k8NcSqN/5AB
HMJbgAgJOQHiYWFBuassFp1/zmw9u/DS86fRfra8ae7DE2WzuL3Dp54X9javO8NkJ8zEgSYVgyu9
9G2NyckPNyNRzkDyTIPKBGFti2l54XrGDTxeFREAX/SrZT5m7KZhctIXJekMdJtZ9uMr1KpiTtGb
suAGoBzUlfxSU3kxFHbr95bbj7lI0A9P/KsQbDUbDtDAvq1YRb+vsyh863XiXPf6pfMxNMr31WCN
KZotm4xQxLSrQZp+ZTGTocDlNDBd2dggoKY+MIk34bmtI6PcVZmXeCsoh+PZgxeVb+YM9lnmDs5F
ZjrLocIAcUElo7mHbILNE6bkKcj6EhmrO8iHmEF94SYelDOevvQ1l235JTGzZjOBlGQvWjr9ns0u
JSW79o5haz43BY9jPbb+FZzodhO4aOdXAkbdLg8md5s3mbpZckLItozcfhtiX4ar0vnVt7RVZ/ST
7VGC4zxCnsFP0FGCRvuSYH1Q0SaFbHMXtKmgr99mbxlZRXhjiAWa3Rr0dxyJy3Cxq90c13SB69Yj
26QIEeC6eR3sRv7kIWQ/9iqnRu3tOY3fsCKX+2Ky4KzNESbDNDebc4s2dlmVlGg6vLRN8jhOS/iC
9hpetaOqhzG0s61p9+alixYd0o5hOFcuZbqd7Lv6e5cHxG4aXoZeqXeiN4tWD/sZq7XuB5sswF07
18bW6qr+vhtcCg5MBZtuntSl00mimr1qDNdxEMVp+CUbbKSwKBDUt852cwv1cNuzzcmqFEox8QDf
w94Lqo0RGxIWIXKEjWv1+d00OAX7pKqBsAARkXy4tHkx8669mgLXPHa+pUdo7OkeajJAUGU5e20G
xXCg+m1cZoWT2hucD+WbNcKABHkTgnjr0RV+hfs3fheGQTpsZi0vXZc3NoqCFvngsnSM3LSEUIFi
SqpNu4wFrEiViGRlWm12mq2AiZgtFewAp3QuXei0LTQTcubtVtlHr4QDQaX3yRvnb6aK45NLaPZq
AJ61obSIFSOZqgEQ4tw4W5f48VMLHOYroFLWZCbt7QRvcIEGAohNlnjY5ZXjvtCZblaOXdb7hkLB
yjar/m6y6gLwBILrddGjIBfpLL7ICUz4SkyKFFhLEt2Uc350XENqbjx4U7qs3SkcbyO7S0ndXob8
Ja/aZUWTp3qqG5gRbTtYdxFNhAOK+3CtpBlfuuTAvHShP13l1PtJ66DgykEJ0Y4VnJ45UcmVHxpN
RuJ9Eb2A6ADBFbI+AzSXd+LWH30w3rbw/TXhocFFbzXpLTodtB1jKh/tpm73g5oswCSD/yKd+HFk
Afe4iGoJ96J15xWW5eT7zA3Zp32g1JZl4HzuZeTFK+kKOrZFAvMyHYaDHxXtXrAOtbB9dtFjVPfR
qzO1zgPk2+YVrtHyXTHAN0PQ2NcwI5y9yZtiIybRn1lfGitvrAd4gl3xvJhNvXdKC25iTTn5lM6m
y7tsYkYy8yykHuQV/gXu9ngNNyPfF56Sj2i7HM5/sC8ts3Z2sG+7r9TlxG1Up/LCmsvoXFVyOcJ+
FtspYMrVpJ/sVLtmfymVO97WXSwfJHFv35xiYHKwQfadXKghW7ST443l9OoIbo1gtXEibIzc83of
+0SOsT1GYUnZIzosBiaFOE7lHeSv9DGkdPJVLGH/wAs/ueBhC64Xy+jRMPnZroxi74oOt+Ws+yoq
N1BLAfaZaNF2S2I0t8AO09sEkBEcBBwlOwkR52vbK6hHMUi/K/K91BGhEqZDo2oeEmeJ0NJDRNk6
QRFeWPT81kO7uDdgu4m5V9J4M2IbDdrV7IFLJpaomljrbgJFSTu8KjxnCPqtSThC2a/AEcdXeOqT
W6os5clwZxJ3evnCv0ko9GbWE9gqtclVkJ+mKEd+6bVWdhk1rf2sjFiR25aO5jVSH/WY2cMg9qld
Ou46Sq3g6MaNDHeRWdXRJbj3FusGuJcVyb3jJoyWipgjOHjDCupafWoM+v3H2YAy5G58c+zllYgG
Gj3WJK3xULuiunEm17gjuxG0jj/JtNnCqpD3eZINFfy1Zk6PVVY0wL9A5CBCjGPL2AdD1y33c1hL
le710sMEVDyB5iy4a82YFJcFe3JZgq1g5bL2KhUP11RL8g4MlpU8jMFCHG9jlv4Vcr3Y2owk0RbH
no04zJeM3Z/Gbsi29zB0mgk2x/hCZx1cYq8z6/xhccj/BoM8CTNSlzaTnXkASznMe7CStdykQ+ep
c2QkcMhGOykj0ERGnJQF4AgcDZmDaoYYM7e8a2bLWPYjG02dSyds82qM8qkGAkcd/xqC6zJuEMgt
m4bK1mVu9yQ4W0RbgWSauvymnA0/Whxuf20C7aZOg5EWlVZre9VN37t52BN8kftEFuLTI+OrIdaI
dFFrxvHiWqpMr4qU7iymNcq8mq8nCHOrZho/gcqLizqDvoLZzAP4l1Em3QDTnC6cxLVAnYXYAimJ
5dI6FIlsaUcqLyDWeaT77fd2fzLIBwjWVY55Bn5i4VCKo2b3ZLWGfIN0RZyXbGdYgySNOdtkSG2w
EyzhUkx99OaRoo1gRvz72XCbgIWZgmKDy4nGBr/QEMA4Zd+YhEQIUKmFQ+JBIJ6iLZwXK0ixP02N
511bxuCrR5q5VXyRi9B9SYbheVnS5DFJ2+ckaoljYJtQnUe0Hds4jOXe5OUB0FD5kvZXsBzL2S5P
0skUaVIyWreixbajOQqgCSuvOmNSxeMv/XmlcA4zvw599a1PNHC7KWnjAdG6psMYmmtr6kaxWXjZ
uLdRlzrnAAERwJdB04MIRQW2gB5ufLOatrhrRd2F2y4IkquuqZuzEl2fQAQjpYsYeLBTuNam6FA1
GJ7sWpS7QsTeuS5MoL992hwLkHDXdjG5R7ulaUnAM83riG0RLqh4eKlVoPbLZGP3MwNewhszGiD7
tTCTT+gHx/7QSlh4UTeapCcXCXEGfkfcZWRV5FeDjq/VofO5uO1Mkfu8xDJ7i+l7Cwyd6bCRPJTj
ChAZpmGlk5AzvwBDlrO+4BTie9462U5hCF8rGBtPeZZYz1Teph2inWjfmFG1C9ogvzVy0m8HQONf
zLp6LHOUYAkbt11gx/nXZrRhnnpO03x1zFheKhvW44pwyDyEkK3cy7i1uejEpMKdTcOaza5zk7Mt
uRzgkX4rUid4hsJufSksB0w1nduN14rm4FAyfqL4bhd6TpvalZOb4tqPQahBPQOLwiB0v7mF3gzP
daXf2pPdvYKxMLJt6UNgJt6CLcuh9uqsWXcym3p6TUtDsTCArrd2SuYRIi2y3Lsu285+TdMU6rBd
cg5A0gNsuwV/d035izGRzq13qHxlB5s+RcgpWWsV0N3bpv+jZdeWrovWccxnXrxwZSMjHIcLoy80
ASI3LjLh2Y9aN7CzloEcpGw22hsPL9KrGsKW1wM7z12jYtRQTYyPmNadPLbk3pUrmbCkuZo61b4W
dj9l644yIzHaQzl9wxrKs8JDyT5NtVQx3wiE5od05IZtnQ/OJUXqBMlUNi0s5pGNfneRkMa7Kkj7
I84nyV6W5QgG91gY+CRFheaXXEHvqe/K8mvQDtO66DCzA8sQ5kmNgXWmuxZGqIJYw638HgLFfmRR
BeferMftBJkagAcAHjILls5oTg4QGQMEq1bizTBZ261sBxwGKFIYRJpRn+ZuMeySwaeVUgEPKlik
ya3exg7reAZmxZoaq+ryBY9+XdzYjTV2G3YVccGUFvkNoHxpQVOf94Zp57V744MfDFeFJTLnpUQ2
atTrwcAVHe9omBWTeV2kjd9Ea3bbE2xTtaRVp9YBL1xvBvjGe6tcKdTcLh67YY6r4jiHse3AbFRs
wNrbcqA6BBkVmXekdlK1IvuSJIULcmrkUaGNghvHwZA3YOP0ewA7hV8fVKqM6s9OdNPgbYmIISBl
6wl6befYtOm97FuEUn29kTNI8vw2V23B5+AayKVUjpKZHsCAzJ3L/14ZUWByH7u8njdRm07eF48u
U3r+KNYarW449GWkS6O2FU/tkYh03bpHL6D7IDyHS/CWuLE5+Xt01QvPm7C6KPuq2jE10hUQ4HnR
eTlxPvq8IpiO+yeVUlAIr3oWlNPJzAmpd/Evd0oU+4XuFp8Wr7y8yV+dUNVDtfHKnhDEo6O4vAUM
ESoLoFhe51Tx2em9Fragj1A1cy5NpcTcoEOCYsjfdNxE7FoiOpmPjb7ZFKiQrm3EXCzd24gZc45w
ffahu8/6oJrnlirsQCU1w3Ev/5e9M1mO3Niy7a+U1RzX0MMxqEkgEC2bCHZJ5gRGJjPRd47Oga+v
BelZPWWqTGl3XhMNJJHBAByO4+fsvfZQrLjYStlpAbMdxY1P76Cqxc1C6SfCSCvciCnYGIGu3hh2
69uhNy+WvWfuV7402NCfNdQ1wAuJERUbGxQQ2VEujHK9IhSTKY2eSEhaECST7QhhGT/ygtP9imEI
FnaGyv7kp/F4IW1xPNAHTm9qPbKC3HQH+A3zXIaNVSLWGn0GwY0GC8tXE8EulHDexqqa2d4oYMrV
XvY6KkYlGtycSKjzz2bRo5ytFY7kxuU9isPRWuYHLKoToa+TVoRUoJwQo6xxnL10bejMEcmzHwR8
wxDeGPHUGg8iT3NnO6VV9U0SSiZBK0Eh16tFI2+ATB5oxpQTsjsM0LzHz1gDR0OAvFabJBHkBHni
0xojDVK4IRDnmC08hki36zq0Z707GF3tvRUjFvUOnKoZ1wENRfDZm9mbu7tSuADhTN0Z+lekD8gm
NrJBZReg6SBNpBoME10RzS3Cc0273NgtdfitYuCmQKjnGKRztzhpMQiPDuE15gq0dU2JdMOcB5gb
leMzktL6ZI9vgRvjqVjbWGjrDm1TtFkw0DD7WBAssDYi/zqsRIIhWZqdazTEiXKztzDkhA+VuZ6+
Qz+kKMgBe9xobMPdVw6XU3L1slKuVZdlpgcqGPckyZhLP9girXlvjXb2UE9WdItMMgZIYXDlxbQo
5GoRmST5Cq0la1KfnoVyhsski4SvgI2N6bBX1uymQNrQLjs+KS2p4QHyqKejQdMi3U5oY75Mlo2P
0Mk7+0DSaYY8UTqPbRTXOwzT+qsrOwOmEDrEBJA9Cv1umYlRceY7PJUQfM2hGzF1FRUCeT8FkXqM
XYk6rasgvW7iaFL8uSA4kEZwGg7w9M+YmNc0caz1GAsB+1sjWy9wJbowPYGypMTEHWb9uCLr1Bqa
4SY2DfhYuhM33g4hRPM0Ka9HddxXfEvUAN5XWyaCVCwK8PtWWyveTtgwJKmpcXS7eeQjR8nbFFou
0R0or2iXXJaSDsBmcZvGDXOSYuetBUk/XCAd0aFwkNMhGymb7Wg1P7BRV6EZdYpMLbLBPXaL8az6
Sjbboh3FQ+dIfMS95jgtB4KULlBp1rdWEZlnkRS5h0womsuNNCL/rIHyhqqV5icF/vGCVi/Dyg8b
BVfMUDFn8GAApE4Hgd4jd2jeDtOcreFpoo8AHJBWzv4rreKcGebs7Hp3cl60CGT4HZ0rUOkIOcqZ
bNjSeANuEpMOjRDjrkZhoofeBMw1WHxAAhsywp0yLI0secodJaeA9yZVHfX5NrFkK9br5t5P1kQb
2jLr6E4UpfXaorIgr3oo3qyurF9lT6Jfgu3+AZN8i1AqHlnyhXyLNcAv1FYkWWlUHrdywN7T0Xf5
WsWDdpSAt9ZYudy776Hcn3qnxeshvfyGvoB30CJdvNAxTgmzrmL3ozFJRFG23j2McjaPeVf3JlxA
AbpnrvQS6UxFi8frOnHoiH0gMdzXKJzK1Ff7yjHH4gG3bLqVNLe2kqVuB63lDCHliwE9ok7QBk7G
awK299WPeqLvugEIK4OZsBRF9ANZsQ4y3e6fwcK0ewNS10eNAv1V50fgbCsuHJL/Vzw34lYx5N83
Y89TJ4Z3BMr9pRn0GVRAX+sGz8EC70GDmSgNu9zzPpBQMERnbYWHOIWfvplaU34hN8fYCsVBhVgc
YtxUYtQvkB3sxyyxbMKx6eofm6YyGIWhtMwt69s80P0HQd3QD5IfvKDykrwfgZ/Fe+VEWxNmI+0O
rsN9nyUtu3wnxKpNki3OEEQCas7KllkDA8f63sa+jvxkMvFqmFur1lWfHPWBLLTliJB77p+jVE3O
N6ey6/yQ1aLsbaAKgIU0YKCOPUk2rxw1CzMt9BGZb6SuvkV4ZyyUjUKf00ACJdfVEYwSXcyNa6qV
rAT35atbVT2bStvkhSrYx5xEJxlkrNApbLXZJe6nbYm8GpEjU8ajqprxQvPQIGO3oZaNSVN/11tt
9rotA02EemHXTHAomVimcY5aiFTlVUTOGmwZg8RZvOjtdbREzxEmtZQr5UstpmjMtgxiBec+LEOp
yu6yrO6GFcvikgAb6o01dO0HGSgjhHN+S5POwVTblGSbpUnYGQ4RNsnMD+hYr98EVLzuF/skVqPX
fhlIHyfsLyU+gf+GFt5z1VnrOw7M52zu4LxA3vABTOx+M5772frG8A8DtY9XliEnMj2EDz9PHSud
M0emGv+bnuEi+X9Tb9MlcgRdl1XGqD0nMVZlAPddmt7GkwVGpE3BHKULekD+3nP2x6Drn/+un6e9
/Fkec3rsqj7zV1Tgv6bXps6MNYmYmM+8blZvU/mn8KPM/YKFqNWMy34zqPx5Jr9+omusaMTVO8zI
d0UM/FWTQdNQ9Dp+ie/ln584/qmqsZxKMprvvMSG/tGPutKwfMCQhXf0x1f+P5rDb2gOK5Pufzwv
2/f+/T++Q0Hs5zVB+r/+c/9dlu/V/FeMw/oDf1IcDOdfzJR1f9Xu/AG4Y/X+CXFw/iVo55k+opZ1
eo9w4H8gDg4/BFvBxSeOKx5FCOochsh98l//aXv/Yll5SFscorv4+X8LfPfLitLpx61REHyI6wGc
tX5ZUYsXlY3VE4EY4aHwaM661RQzc4n0DGK7cuSt6zvqGxFy3W+sxD9bCL31k7kqqCEcx3HZ6Myf
17I3dTloz4QTfVdS0XuJrn+0LuSlMLZIstoS9YfmZmCL+96VA/aIv9yh/8WV9IviZv182KpomwjX
hGCBSuTnz+/trukwcNcBFAVg8owHAd4Kt6v3daf8Z/R4xXfbhBELe3kxgrRvjHrfd7q9/+c/ZN28
/r/y4I+/gz3dBgTgOuwn5i/XAfPBtIwaNVVeRvb4BIpfbB1OnhDbUD1BdyPZ5fLPH/nLxrV+dQ9H
mguRAqos6/Lnrz7qddG2wHiDLFucs27lyatN+tZpwF2X/uY6/32B8VmmA84V1RxS7l8WWAedrB90
snd7fDkphYpy8mPB8a9EmaupvVSp3tx5eKY+/v0vaSPBMXB/I+yw1ovwF/1aV7lU7g04ZsTK0r1D
pEwalaVWBD4HqPzf/5o8xzw/BvZ4HxLGz5/WDL0l5jUMMleucx4zldNONnTQidknBnj/mK+X+p+/
4Xrpflk5voftaSUm4Mf1flnBatEH7GvUoStx6+PPtO6M/eI3H/P3B9XWkRhBycDuizTtl682zmk5
qJxRRl4Uzrkru8+MBviwA1+5sUZQEdTLpJoXJLD9Zov4+zpFg8je6awuX8f11rrgL7ewsjrUco0q
gslhe4AgmxD+xFTvk2RjEPj/fDV/oaWsDyI3jo9Z9Z147X/dEDw6mlVrmnUwYjd78ej4AgAw9GFv
GOnQhapx7ZwWapLQWh0sADUTNR8yDU9pRDtViNzK1Zr7mz/r79fAQxotdNx8yKGQIvx8DXKhx3Uf
zYAo8CLMZz0qGWz2pDrcpoRU/GYv+t8+zMKFxMawFhm/ftjCrDSBacee2EwOSDYdq2JsUYZ29tS8
/fP1/vvqXV9uhq0LdgYb7OvPX8xlt8tYSHWAkcPfW9nE1lOSdNf8RgP49+XroRxd+UkIZnnb/HIB
+8hQnEfWRgwz4tts1or9MoFNL0gtxZHo+HgbNVU+MVMYs9989t/3dgY9fKTwebXysvllD+orGD90
b+ogAX/9QTOMXoTJ9DYOXDPDDzQ0Jq+ef/u6ekCkTHq/nvj7Q9MaIsbJ4ZZEzy3qoi1FASZh+h2u
+2/bOphcweaDSE93cN6v//0vjyaD2yUjQseB0GNoFwFZ7jaiJ3fK0yEKlC2aR84r4v6fv5rxs7WV
R5QNyENpZ60PKp+6Xu+/fGotVz3bqIirLfzEP0dWLA6INwC6dkxMiSFY5ng/EvM3oawaWFCEWsWf
aVVWh04fF/+YITfBzkNU7vKbW/3Hs/HTbsyNXiHCq4je/ns9Y8Gl6zH1zcFCxPhemGTX7jPXiQkp
NEdCICsvO2MaTi5RGTM9zxaSYLFZ8hgv+ffUo/+HMc1p61BYQ/q75/pvDwHYZaFT8ZjrHoeC/OcL
N6qUPBSLqPGeEOsvsh/Lr4uPPix0aexcl6zS9Nu00FiY1ImUgQZRZmY4LxymKgrELw7OiIM5eKhg
6JiYJ8+Lpim05eDF267Ah4DqBtALKZCmC2M4G0YE/Rg+GUtxsdR2bqr8s5YspmCkVb7sZiX6aTdV
pUmPTVtbunYzdyi+6GHdTkQmfR9Lo1KHjjwbzsuk1U+7xhT8f+ZsEh9i6nlximd/SHfx+mxJPYsz
8A6KPwKb7IOSRnrRUQDsTIb3jNAnVXzzgKAG+oSdMBBEUcVItOjGw/cY1aXOFzQ/ibJgwMY2Hbmx
Gam+wEWK/C1zM3WX6pbqw39e0b/eF3Z16njf4+agWOOfP98XVZDrVo5YhbS7gvRtqI1FaG9rd/jN
prC+LfhVf1mftm3x+81VTwuvA2b2L/tgpgaJxzOBN2inbvKumRhTNmhSSTow9RQcxiIRUo3YO8NF
J+OPcDfrEqU03iJgtUQQgB26cdHR3LlV3EBUc/3ksnTLrsgT5KqmBqXfdZGyTJkd8E6LHpa8XFqa
lOMCKrJcSBmrymJvTqidvAgp+27q06+LOWoaFryoCbqJmUhN0mxIbpr+PnXzoVZt9qoTNCWBIObT
IyJChmeUWmIjuJqEmDeoILrZWLKt27bXdUtMd9hObFKrvQapjCnGG6ahWYCs1JV70sCYz/YiYe+P
Gcud2A+8bVLZkqmt51VLQKNz0sEDCO86NRJ0YgFfO9d0FzObpstt5Gtts9fyxt0zk1E7mt+AYo3B
WL7Qnj42dmMt79x0Aqg7op4Iq1VFBx+TVg9N+4kwEg3P3pNueD6xrUMXdE0OEKefs6sxNrS1ev6K
OTRaV3MP/iK0kw4eY5th5rpG+tw80PzKH00zKb/jr+/KjZ+AA9kYhdMZRMVmah8N8f1AIoa1B2eC
jETvOv+HpKla86hpzms0VjSfamOhBU3zCH+v1RHtKT01gDqP2qvhjMXRZZ3cVAz0T1pv7Vzpi520
lHXm4ut31QyRs7GhGqdi6KxAMwhoYO7U2v0B8ep32oxftSyZOUoOk/8qWVEPiYY0rmbWBVgnxalU
TIb11uutAfZPoBwuohdiNM0L1osO77/5aWQx+ZCpAHkqFs1g5j2P8w4ykw8AHeDE7Vy62RkBhPOA
7ZX26YJevCc4Al86HyZ/qNmrRVBrFMX7UQxGfofl6hsN40csnGIzSHMigpU4GuLbYXIgLbWMF4IJ
q3gfxaa5o7GoX02cGaBfHGxhMXAH0mC/yWmkHnMYFnfQDjcNOdcPCGV6Mqr8dh+R855vOUvVe7tG
BuCyENHAmH7nBPnAFcw0orA6TetPhi96HGNRHkVBCn3syYizp8SM+vjEoaU45lK3EhD0abcn6MnJ
QmxixZdO9cg/auaC7BhxzGtEs4tAFfVwKRdNRyU9gc0G4XcbD646ccx2ebjTt5FO84Yw+ccIp/KG
CN9NO1i7RIfrkjkvGadU0iJo8EmtOs4qUuHEe5zYVN9gEkn4MhitfFe0g0FSDeKZTzPzSdmhX0y+
TUeX7b6pu5HAvoQevsotrI7OtIQpou3NkisZjnZsX0dlaPemTC4EkEGlMGMrGJ3kucLvdPT8+LFp
+/aKVzP9TEa3PEKauGGoSDQGcF+3NFmmzjtCofecJh8Ri1U+fqXa+fRtXm44PZDZtvZrNjNMlJyZ
jgrLWDCO5QOGqXttrquz3tralyxa7h3lTSgz0jdj+ZRV+ixi/5NpvQoWMZ9mKPBsUiRlDmPo9R3w
EKPdYmevQtRmbwQajgFi+HtD6+AqOs0uq5ZnyyObpNQV0aLqtiJQnbdp/RxrhrUHpvNjmGkKC/PN
d5oPPUmffWeii+zWblAOrQi6WL0zkWTanTfzN+q7B2UtT0LP9Z3G6GJjGgC9HTroEK7KliSR+AaX
4L5Ios0ojQdGYCJIePHe1CVDFaNhhjsqN5B1Fm9Jab0v7Jk7tND6T7L4hvITZ3tR0+ZpkFJOGCDv
6IhPm6EEYgvJhqinTndOyk0g3QoUrGVZ2xA6ADPHZFMysQTM3Eb4Wq3G4yxkrbZ/DeJ49hRP8ARU
tVAgOOgleU4G6CGMeOJH0+IZElV9n8964PdEIYAE/k5ouH2kegNnIVsTrVZmOJ85hUezycB1fPaF
0786PdybiOfsxl5FDzaxXah7+dOV5h80ONo5tj+kDqZ6tDXZB0ZZPYMqPC8eMwbpr4eMOAXe7YBG
asgGMcXt0iFV85EWd4vBZAz1SFiY5Xk0utcKdHwHo5uBB6plzR5CtGx1QGfFR+OsrG0sUyReo+ju
Cq949uIUhp1tkKaeld5TC96ctDlkX8z9NCe+FtRfCLkttSFK/ooU61vszmPAHstwtXX6kEg81Nbk
M40mOyLsfNIaobCAF+ycrW/m8W3WNN9AZZ7aJBcnv0dFqorqB0J/AtfrMv3B8TAJ7CLS0bfXCdz1
pTpLWKpQq/3i0Xb64nnBuRyiqfepbrSFeQCU/X4wkm0e5zs81nuq5n0zmfOGNfHdLBEPmAYn/6Gb
01sUG+KIXO4hMeyDMY2PKPZu+qF5qDqVvSrVXtM4dQINUn9gNuIbslmgF0lhHReEAjSX5ozQLEb4
RivDqFASpXp6t7A7P8gWNA751sSCq72LUcxm7I1kJmG92891zuGCSd1GtPEly5MTYp2bRY1XM2nZ
6IbxzrRzONfNU4Q4egOdjlC2afwBmw2lbTPfJLHBvkEQ3mgOzmaKE/J2NP0HGgYwXXiCrHNqQWZx
TDK8a8SodWnC9CumG9FB/y7rakOV4R0Zp16titWPjImQzWK94WX/5sVjt8VmsCcB0kZRVCX5nR5P
5QaIA16Kqnr2UeNxskk2tuwmbZOb9YA6TSfy1VnsAc3zfAfA/oQ2mljzwX9jA8f7mi5fozFNO4QL
vMQtN6NO0WJYGaZ+i3W6QavlBKgph+tUsihpXZSbmTAjxptRvalGdB5yYbiVgMcJQP/Dv0nDVs/3
iUgCy575f/r0IV998w34UcQE5fuEtCbIl+qT5HPkEHbi78TQb4RdAcS0CZDvRuu+oo4OSKl9goR3
A5aXpoxJxlfpN+/xZJzH2FeQx/Ph4MS2sc2srmUIpn0ZGze9LcrZC4YmuqvrMgoNGgxFmR91kmk9
JM7TvJ3HJkT2cIaweeslWagLydu4IhF0ijR905KEvQVdEDIJ+0zH5BuupyPpsoQIusuTozObnBfb
I0lDguAvJT9R0quSJqB+dKZig3h630Cl0XAi7xxpXlaPgaM/4t+Pdqrt9q6lvRAusJkywtRN+0Kl
sdP9ZdzYebOlo/GJRO7UpfV50bW91E3QuUO+4ia0XZzPu9ETF7rKz3oZfaLG2jm9E9I5ClHShHXt
PU7IYpfOKfAi5m/wE7bIw59rkbJ184ZdBbL2aNtoGWS+s0RxoX9a7NQw1qEJb48xcOHSAyNZ2YCh
CADGQJebdQz6Jgp2t9tUiCMSK5oOvmIVABfZJw5J0/EkH1vElVLTmp2gnwZbZC14tPpF7wlF85R+
U2j6gxl72JZoN7lKOxt1n4WFnvcnd8YwA6Qd4kARn1EM4GpwFi5Qr2GrQgH8NaXbQ8rNTDRbbzlY
debLPGfnRVQ3uavGu7Gqv3mzo6ERIJahFlTkVNNfRNlePDFV98PiJgfHJGEG2REcVpQxZJ4ckDlr
zymnkieIHR/u0NAu8o6j3j4IV3siOw+dLg1C5do/Um9lbCwYR0bP+6oDpNmkLunuk9cam8FabtEs
IGvmJUCJPb7R634feuGhKPKa0K3EkzsZJlmU5q6uimWvFpWdRGmhvhePpGB4tDXaa1XLq4es/k43
nZVDtHy1J+0k+4aBmzsk28LyHhShAcz2oygs4+ai5UiGu4iJaeZ6+G6GPbSFbucr6TD0cIotTfP7
NBq9oKsx1jJuudZt9pFLQhtmLbmvm4J6qycJniCh9odtFNeS3NiNoo+00d3mpUNyHbRz81lb09Vo
fPvYiNl61oyeaFfkH0ERxTOC606hOV3ue88B1GPG486J1+CJdkYxT5Y1ppLhxiya25QX2KldNARp
nHq2vK9SjPtsHLesu+VM/t5bj944ABvBPkc5srCF3nh+ioStNNzqAAj0G+JPdep7v0dYmN4DDbyH
x3OaxoF8C5ALe4SjvHVmTws1qA4BvheSzQUJi1i5cMyaiwyBikTbTObIebLyBTbhwROK7YydZUNs
dDgjAL4pHEKj6Xtsl6F6RhL8fXHI1tDjLrnVRTufAM6ZGNK4zao2NJSxU3xrjS1xGtExmcw9gyHt
baz4YLfQ9pCEeIIYpO+rQrsg2d6Jbn6Jx/6l9tMumOb46Hlyz2621ftVhYffE2vgtR7QMJtNe2Mt
Ueg7cx/kM8Ytp6HIycvkYfC9pzpTduAs8tLqzutckfMzWIeh1I2jFFwmTQi1JeghzOLu2V60ZxhS
+rkV9XUS8QM6sIdyQOeTL+mbjh/CQluwWRz7ZixqhTHVPEkChZdFhaiWbpUuOZZwguFVvSN3nj2K
yAyGw/tJqZA+xrFYUI0YpG3eCac2jcAV1XxjSodAqdE/pmV0NewKB4incjom0dFvSoLZJ9IZSwFM
nQAHg0OtypEUklcJpGt9dhsirXXPDUFaE2IBtMPD9RyZOmfWGrECZ1Qzh7SaTZO7Q+4iMSQ5k//M
gbF/9PUId1OLKBXJBBGX7CpZFmHqsgx9uXMIdc4f3BQpI8BEv+gOiPOS27bT8quK6/ZHV49sfprs
KBlbK7XuzEISQGykva2dIkXPJ4hrx/ykk4P6aATRqunJdNdb8N72BqkqLw26wfuG5J0o0OFRFbvU
GcxL1GBH2cJ6jdxjbZHV3jtmLhAMQ+Xa6t00hM1gPEEBHYybwem9J7fpkwt6sXg7xPP9YkZPvpiv
qyv8Qyllb0l1Zr9rgmz+sORyP4GgJLjDzE5uPBe865MsK3boIPo3xQVihXUWRjciKcC9jFfHLAcY
ZdzPjsNCltxGWvykbIPUMP5upYoHdCIIH4aLGftXGsFVMMtpCHDp3aukoPUx19ktlvg8gtTQRR9O
kuX3CTmyNdCtIKv1IFoysZ1b+6OV5D2WZjQdC4bE7O31ZPNDi4NymLUbOJK3jJzi0wKLJqxcVd/X
lTyPA3kS6apQbPXhSXomGNzmxcNcDVGqohXeJN5HphyNM0dkIG3LlnPq91T6XvIlyR2k0waK2wNw
fndTdM5LMYsC1nb8apLVzJprameT853QBltbr+gBLo6gSzdRjX2VxoHBwTNuEwsPjJygkBCC241H
zSJVd7Du+wUnT6LM6Mx4/QN2RL2P01k9Jo1WjjeDGqp3zmXxR1tJcSkaUnAUCrYH9I90dlMVpDOq
OWYJ0wMNyu0cixPAouWiRljhwM/mPa4N9rPM4CSVJdmNXsXOIw/4eyfVJaWav698mQGf9Ql1JY9e
e+YgTMc1YrDzOPdyOfJaxKzDi/WpKTnjFcuSXTxvmE/e4n9Z9Eo7CcO7xFb2xeY+nGubEOnE85cX
bfXmLhRtXYiwDOxUzYl+SPIknJK+fPYXGghuWjqPRkwgsnSNZNkw7juqvvUJlXKnCwCf5JuAo/DN
GZ3xZSgca1P09ksLnuOcpGVxT2gUdTjS/dtCRCOlBFN0gFg6bj+lNv6MflCOQ6CQ4KKj7EICcRni
d+pb5nW33BYmaJN8Z8yMmM5prlNbT+9NQveJJ2aHmQQla26TxYKSPZRtUx5HRIZHURflIR2j5lA3
zvhsqZkkK+m7r6ZBJGtLER1QShk72y8NpATmEOZo6UPP98OU1hA62tk8EKApAqLqcKIMzNhJEn90
x5RsHtMiAU0nIIcHEGKqg3fMcyhkiMp7nebpR0a21owqLSyoFYNiMM0wTSwS8uq5y/bz2Lr1Yyx1
YtFL05W3fbPQsbKsUX+2HfzKptngeI397I0mCWrYycXOghjAOJup0vc+uqdA0+YhSPrhMgOC4ojo
FscxJy2ohwSDfwfD9I6Agu6ADcPbqnIyJNt7oR1rrFV3snSbUxrbGvixZK53tWvFwUzG0aOn585t
lQ03WmmWW9dyircCBt5b1WWO2hjdtIotPf3dTHK582kcf18BEAwJABdvhjiV73jXE/sm6yLoPlWE
LDZDX/utWTvNnJfabFtHA4UKz05sYwgn6OZcz44vNjO1IOUiwmsXxu4yjDSQhNevCazY7bxrrSPB
9jeDzYI8zFLSqdDoWvN8T84QxH3mvy86gDsOJ0viU3GLuIlORpLK+jhGPfLWRae3ezJ6I7W/9/00
8vT2EEc2brlU8iuRjHJ6hQbEu8DIeyv+8E0Srm50ILDpcSLzK8at2BY4Efs/phIYrcKh4/HaZKZo
iDQdqd4w4UN1oNbWjX3bRpZz5F3hkmzkuXH6iNzM/YjL2L20HPhBhf4xTpAgiLMj5elsU1BUKMn1
tBHXglTo8WT7o2dhHwFRdqj7sv9SuwWLqspd/gWyTCvrMfWhL6AR4mnZKTFhPAXJPFhWEnSmIl17
knNR3lmtrS7FPGRyh8XAOuCjdf1AOknE+Yq+I/1sWc76R9mWelCWuqi/EyLY2ffz6Nqwnh1SDxmV
OTrphojn1U7iT28PtOXLMVAJTIWQ4WVJlrvQNTo9Y+PnJyuNehFmdFW3UjO3HLf3xqJdZ1vRkRXt
R0lMrGVOe39qHtSUT691RvvZN75pE5yEursng2UHpsGlL9yw3fhGexhpMV8X2q1b0SXGmbv9llDV
JuOAzVxfQiI0l7euSAmXphs5d6KmCKJ3x4mLfkM4T5x8eoVPY4awwD5iTsnORh7HUfOrTNDYA4fT
GBvFnbHjFB+VWNgX2K7yM/XFYdSmr0bcQ3hwSdDKfYUTJ27v+RH7kZZ5/mT5g/OCjZzwQ0d9iN7m
1Z2g+G2ptkOOUMmwKVrTO9X8rZss9wS3mDZl2Mk/Avjy0UdAiU24dq9TUQiPwG0sbLHCrLfv7FHg
NmlmxSPiAja5Gch7/ojtKYY2kKUjcXkdmHV6Deu4dWdMZjYdsi7lQG87+QoMTXrOBbVncTzh3IjL
2jYh5te1mO0bAFRzHbaNcPwgkU1aYd1uXe8MNRplIoaUqtyxYES3s8ZR6WecqppzT7y05x7MOtW8
0NaQGEQVuuJbY4x1l7g43aqP3N50ORijaS7bSPX83Z4HdBPZPfOKA2qOeNrVkHfyKxWzip/6Yi6s
G6xHbAXuqPHPeSVxbnS99iHhNR3K66WKbiTmg36nKoyJu8SxG53dRZDUhqm4tm7Ai8zWY25N0jj7
vdMVB1ABy3QQpZM3mOD/2CaQyw/l1xGoXHqxOysrb/OWsc5WnwYYwBuriYFp+HCItVvfbXAw8JtJ
SY7gG56NXjh0M2V7H9uSE5bp5fPJqUteiXbe3bOGl34nR6vXQguhwvQy+JUfWvj3UyxvSXcoNY6B
RUF745LrjTygI5vWmc9L23eGwL0DWVhOTC9j6s67Ja7SI7O4H763fOGVyiGLAvzcSmu+Z/Puz6nt
ngnaLg5l4hN12g6r8mOilwPGdo9efwmTJcHbp0k7MEDh7rXKno4J0N2NXIfvs2KuhZ11sD4HkWlY
xpPoFYgvBgnaaslr2aXJtOvAxFac8qXMDrSgqS1H2c83WAUSirqUtYBnCUC+Z9EIghri35VqVgcz
FR2HLvgVHEOqKIzqHCwVa5nKveyq7mkdq+zIpnBflcxJT6wsUX1rtXwOB+ncxFGef6jYmK+a4ZvX
sUsnSMEix0OgLfFx0fVHImrR/Dh6ukOe4dLIKbyUnlcXBXPrdzstHkyCMhkg4UuYtb05FN+LWMug
S0XtoylNTjU05Gy+ybzA5q7lV5+b9pgwPvmap9W01QuCR/vKrkCjOoWx0WuNazoTmxJWM+2tRYIO
WDoL7gousovHSfXise4CQmC+2BW+noBJrflR0EVgcOb1IHhje35GsO2/JLlVX3PDe7UmGjuTUYqw
VGN0xQXTqBBAyKWUkc7OUIOsNqvmVkjp0azvxX3uk/ZCK4/7pM9FznSyg5Eh/b7YCzf3P6ah6BHs
T/WNMVXdnRXpw8ajQ8np2zE3kIHZ7drkxcB3dfaa4UPmZgHWUxy9NFI3WMbdLW+M/g6IKeazuG6Y
MMnm3YNOGW2N1iSxXFZrjxQAT71jmmiFhdNG6dbxLPtj0JJ4CDS/ao2wy0tWWD6583vr5dm0gaJs
cuzP0gvAGPGa2HP/OhWC1wQxxhq/6dYyFvd+sJgMUWBUy0lncuxvZ0ZmdxOlyK7TqvHTdtruWi1J
dyEA75QRiaMxSpmgUPjICDeOxHu0ARBo4zutF+stAZOw6WcBnKKeqzvYLfpBeugAgMXwag4MnOT7
MtOL0EWoAxaENKWvSeSKnZZgT9v0zLUZwZL8EthiQMjVQEKfEqJytdw8Lwk9Q8N3TdokpTkFgDV1
uvtT/N/snUtz3EiWpf/K2KwbZe6O92I2AUSQwYdEUaRIagNLSRTeD8cb+PXzIXumWwxySMtaz6K6
ylqZBgXgcFy/95zvSF4VzwuRhrtfTVFxHEC9ecZA0meol0TqLCkUZ3YXN0YQT9V6WC1MvLExtj/c
JTM/Zfn4PIgKz1an1yNnmjgg8rdPQ4Ci4liV9XzUDoWonfv2pUzpZUWrsEmonohl7NfI+jIrd3pq
ukb5YTTq5XoLabmt4onKA2rOfl0r7xMNHOygNfwAez3n/JYeOsKDdo2Yb9GEGHeLU/VfWqZilK9p
fWD9I4/wRUYQRGo+dBIaAbmTtnmMbVYikai1S24sCgCvzoqj344+YNchOofQQYcu9UN85vUFr+wx
r5L1CTUdXe2Y3iOgqvaLYUUd0It64kTbZfnXAb/O42Sr+JOdpyPfZpXQx3HUZzX7EPK3/qok+vps
sGUaihptAXK8JPAp8Dnbdeockr55FuGovlmboaDMIDOXeaX/DB2t+1Xm1XORVWQ+6mH4a8yUiz3F
0t2uIVOUJt3AdZjpMeyeIXChCvK2ZEXOwMUFbowD5NERqzM+D00wVFSNR9vBtOfO9oUidDswXaAR
YOOfOpURx2mM92WZ/7TJIGUzKUnNaKydXYmrGmOeRbmAXjBShAML7QBmkKrsD0a51TeGUYTVUjWg
2rv5Kuc0jtVrTm5phVeXsyhuRyrnEXiTE+KI3RAzjCPJAfQvaqJZaTUtHJmB9gOr6MD5k08zxpfo
PHoeBHuiD/D1Ki/pYRXj+nUVRC/nbKL7kUUcgJNHSiUIxBusO1dkP0r0Ygfbk3HIQHBP7SXve5mf
02rP4P0s35tOdnvoYPLZqPkepeaUWgEAifvVaybMSOmEZLDEeFfitfWSCwPr2kNURiUNS3dJ+Tdk
xl454iQLvYiDwQDuMNlpuzIuC4NjdT1Oxt3cNT1ki2m5jPk879pkyM99umk04efuc6c9GkpugTXf
KZNLj1CCIEGoieuroYdO23mB83NGT5FDCMeuoPJMlH8+scuAaZq7FDrULmdT3VdFaR9qvoIHa1XZ
HgSaGzb0Xq5j6dALFiUtwRQjiexc/xILHV9B+Fa3InKXK1K89b0dcYgt6VQ+Go5xXBbjgnhCPEjk
ctdXdLED0bffod6XN8Ng+5dOVqYXoInluW6N7j7yLHnZauFd1bHWv2gei8vU0PHlhvbbRUAf0Ctn
4jMKLyPas58xdWBMxtCH3Ay7z0hMXhARklxEzQiplRfUzPdLUfkHpQwyQa3c7m8GpzKIVWJsEXPw
v2uMxruJUJzuC0kvTMUr7I1xKepboZq/PLOrrrqCz+GhW8b63IWXvk8tACE9XLMfPvbhXYGoGsqH
w/ZcqkuQZkN7jQdovo2nhMnwWoLCgJqQ+RcYa2nhUjIyAarHfaRlHpIbO5/RM5EX7lQYuyTiF1Qt
AqwM8FN1ILe9u3Dm2W927bJ4F3Xep9uQu/6+sNPM57zV/te2zouYALJyDhOcdAuTTAPO07wh2dKi
3y/I1c5Ld+n3aBN421JIFw9RS4lJ7wP8d7i5irsdnTsBmsewLmJ6KiowB+3eW7ESvxNv8c/7lpps
XBJL3De2032ZLMsg3HNQ123lthdrvz4A9SivZ45YX8zMhogVOfWtUS7YWJu4NI+Oq4eWNrrCUDgx
HCOZe+RkT0LHNa39Yk8UYCR2I238+lg4Fbu8M8aS/jXocis0+pjMAKcXQ1DbTfVzMQmn3/tqje4T
3ee/TcyizFQMvgWex6Sh7wXLpvPHjCWfQrGA/JRmd6rB0L9DFQeyJ601UDFHdpd91+VnbGjUbIW9
ogHj3Dgh+XXloetXl37CipDTocMMhby+MRJOC3flxO7nLCjjgogAxc+ahl6GgEa28puFpoLiKXPi
C6+qiJDvB8c8VxWNBtGUwMnmBFJuuDnOsGGOjVwCaQ3xs+izkbmoi0yrIY+ebG75w8S6eNH7K/uD
bc5MMcz1qvGZAcbFWF3XBEc8qHX9kcyVx0Se2Xdus49NaXqV5+78iZgz4ncbY2oYDW6nZKv+ZXnT
sRdNtNN+dl27w1PKIqebOKekh9XJiDDJ9vZ6tnIONk0DYR3VVfXZRjEV7xGhsetRbZ/LyIAioEhK
Z66U6SBWUX0mwR3j3V2IKqNWMVwkSJ61Gx33J2289NDq6qyz7WmfDFV3XeDBDtoiF4yvsCggyXZg
N6FuyVobsODSlkfFoSEwZ+8nqSWIHBBTnpVa9g9kEsRHv45isBS9bs9pR2leIIQQHHYNSDJzfMP9
RkeEHu8SiuKM9nSqx8OKEeeQJwvN45WHZCR9EwJKSo1LX6zl3Vhz9gwdOHCSP6yICJfrjec3Jl35
BYL0BfsqM1rAIAkVFE0v5qMWw6BdyeLz4N/32bGLK2p0/kzsOzZpBsilFnTMkKhwIIHB4ZhmG9pi
GvcxwpID7T9jCKrJup0YM+Kpn5kPuRYirNn+DmkOf5+kCoIeYOOxTbr+ca3S6VyaTUHh4FW4pDuj
eQSrzUAVwpn72NoGWkG3XcrrPrKzywnoZLej6IuYeXFejgcxhsbYfUlMWppdQQ7hbqjq9ZjSgP1Q
dPlKcolKxxECr5bH2dc7kX/XGLoAGkJN/ltOD9JpwY9dOk62ozGPqMeiRGDP2k6dvRsdl4nwbIb1
LoPgvmsxyPicgs+nKCLFB7YFAld2w/kGEL5HNQakKd+tvTmokFD5xHgu+4XhTD7U5fSf+uH/b/v7
wPa3YWD/37a/Y/tc/FX9+tP2t/0L/ye82f6XT74svj+OFHDCyXn9v74/Q4p/YUVw0fyaDp1z0+ff
YnC8ufsw/m02QdPlq8/awUL9X8Y/W/7LUpu+CIk5Xpjtj/5BgPNLa4JtERKFUQk/CU5CBw7opkz+
Q0oPQLvjm9mS06TUkyPhSPpNDaV0LY0zu4Lu+MedQau3xHX1P6qhvMFL0Xf/63/Kl4aB/7wef3Mb
KwQiNsdVL6+XKw+/EF2oAMleHO+MiM9Ho2KFKkVVQAHG/syPaLqgnIVeljj2Y2Zra5eRdHEE1Ic6
ZpoxxTf5BVglSdKMYnzC5px98NJu7+R/y6T//nvaQvLIbLz0Emviy7+n79ccmrKiCVK3/c4xJblI
TO0z9tH64v1b8voJuDarg6sxh3AxI768khw6JptdQwGLgncbzDpnKqMJPWZe/d2lB/zBL3v9BFyS
xFk4ktUlMaW8vF6qipSEypqIlXyCk5uRapvk5JGYSb5cDyQfIAY2PvKJvPEjHYf7aEnsN7YyT1w+
0HrLrrDSlqYVxFiUzw0WwDwPt2yDc7M2fr9/T9W2jF4+PtaWyYVg0Fk+ttqXP5JtMzZRcOvAwiPG
gD7Nx3uYRohCalF1j5mCZbNjAZHW4zakkNHvdr7qwrN/uXRifCgrDZVIDDSCQyFpke4+MYYmC/gN
6xxGmeXccSQ0fyZTJb7rFMEyg5jV+5qVNb3s93/MW/eOBYIBbvNqWuLk89GmGlF30ugAFLVHG6ul
h9HN61UZ5/W+GpSzf/96GPpe3z0wnyDfPSmIwDgNdV+BD5qaoSc9Rbe7iOIM6RuY4uEmxaSJXkMC
H6gHMcArgQJ3dKCpPo5O7V/WOh4o8azSzKBeevAEaFhX6Y5zWIPK0XDSCyND8binn8hjAZqzPJul
th/1wEfwGFtxcp10nOcRDqP/RKHVQlDs4szctyTrfkOq3ZMwZHvJjHyNo2cQ47a6rvK27vZu1auL
xmzjL1nEeGVHPkIKftdLPLrcAKAYWDL1vp2HlQF/N4q/NN1xnpsstnqJCdEMkazzb3samWpv9tWy
7lXNqCrASa+83Wz1+pvPvtfiTiCEZgeYZjxoBbd457SN32MejrR9bg2N8RPIhP2NPa2BcqGkfoSf
2N3kQ2eTneCm7rmrhYXhRkzZdvgW5x26KUCeZD891TUyop2XktIUQU+5t1o6wyE+FR/yDc5V6M6k
EYYzgwiSS6ZI/CT0SD1ZFGDFjVag5MJk6WYUT/RijWCq5k5trHKIJ3GJW5A6uBV2MHoW70DLAXTa
ozSSei+hG6MGbCYkd5Wr7luGggspMSNle+0XDNTtyqRxuyxTVwZLYXvXhsrmhcF7nribJMxLzwck
pW6Y0sVp99jBMpSVHfjOCVkM4weQiqDG+tR66iaB72BsxELoZtdAA1vAZ35HCJN0QRrXHRs8TNB9
Auw1OqyQg9G3KtklwZro5lNTUYJDzqk2l4meAKrQRUQw15nMAKHtdAPNeM+Ni71qTDsJDcnIO9C8
z98mMuBi4gmzjFkoJK2I0rU2+d+WqB78ZgNdtoSePHF0RlPLAqdvZmI3nbCI5+ZVXw5Up57I5gfU
SpaP9tLXwH8WMT1N44Y1gpI9/+UyomXIW/X6JrG7xYFX2Df4GwZvjZlMWXr9tCRgLvZQLdhus2EG
sDGQahboaID+PfZ1N4TOAvDTWdYF20k2QRBtbO32gZV28oYJD4OvfGRGimwAk8VG2ZmugcHmv8e1
0XFgyrF4KBx7uiEtaSjZQFbTQ3KSx+hiqiEPFtb1dIijuix3dq+LzyCIzXsB/WzYL3huj+R0ow0D
2DjsSqh648EHbA5dpHedH8BN1ru8sWw2ynbAtLXAGPzljlhgdrHs+qfcG7YmH0FV/cEEWzkGTmqn
DroRphSgjjQMlXjVPu/lbFf7NPOMGRxJIn5zyxv09H1jr+G6oCwCgpIiTTVHo9/3Q7H44equbb23
c9MZAuSPxmXSe7IKJyuKy3CuxLoGZcIQH/U74xD2jNS6cja10I7cHSBZRBQiGOzLwoJCGgsDxvPS
iziobGOi8W/QLsXr1Cw/IEKjem8NJkm94fW4hoZu6reYHzHtHNxEj4rIVpzPeQGAsKrVhPAJzktA
FJH/a5BECIYwooy7qs+XL+XW3T4bGzLGaCDTtBGki2zvs3XmLJV2Anam8cmwGv+hY95GextFOefL
pZpSSGL+iLC1Kf1nHCMJ6ZaDmC5JtLXjHV0KhS4/0XQFp2lrMnTgLb+m/TDCSRxq6MjmororuLzw
/YwB5CyxIq3zpasmdgOHU0QXYP2q71WPYwuri7B/2f3af++pFgByjZ3dHzHrMhuIRULyljnS4Old
ppbQCuvh1qlSGpdxX83EfY4E+e6Yc44xEuFZjMyjdPQ5t1JU/WMDVSfYvNykENBKwGeQTNlZ4kZE
bM5FbD4oqFt3zRKJHseEGr77q6uJsO4nne8l58zHJamVs0vy0m7RJsm12sXJoK/7peXgWZH39Jy4
iX/Nm9h8T8al/ulkqptCu6s5XHOAnYqwUCUsLDqMyyVVcvIZnWCR74VTtWrHlmz/IsqkzYKUYd73
IW+xCSYIxT9nvUamQiMAtLukxL+Wg0d6dEKBkx9Gx8YF5TII937zOKfqdupztLnE0Fp9mJfAiVhU
MfozGLxIW1k3KG5K935r/H5fE1fAKzMkYru5mAaBbNGz+oBTnU+gIaynR8+LkWxpd7U/o25ITHZr
aGnnCMQ9kqSwORQB/9+OKZnfzldN7iF4k01k/xw9P9umP7wMu1w7kcLvgR81mDwwe7zbUFw3/Dpi
1DXbIE+zWIyjHusF4pxGY7pDemhuqi2DTnyEa/UqcybIXBwg6DZpkDNs5i4jEmYYlcEYDrrSZ53P
0RLqFkspmqAoul+oTLtgrnSdbYfx4oGPFng+UGDNvqFITOjjResPJ6+6ZM8KXb6Wg9DcDYZkkPYx
xsWH1amxT+hakMAwgHckf7B0avxeZa4BDPalo8OF/sOxjDqHHn0Jxsxzo9zkGzDBBo6siW1dJkC1
djxbdVU7iWoDaKr8BKrG9pu2dJ2EaeHmyIC2wFoiMRZeSgSgjJe6en00nbXhfbIKAZxvcc3f5RiV
GCiTButLTRtlO9AXFZl4CrxGXtTYIPw4Sa7WyW2+j3LQZbjGi3VrrfwECBhmhjtRtOC4olH+dLUr
nh0DCCxtePJwBX6q3/Ho1S6WRcV0vyjr6KEVuP9QbpkNIMMyj67w4Jm/zHXCgFat9XeEoozxE8RU
+K7M9qbIDXVN2nHW8qkDa+oY842XGgntY/QcGw9T9Hs2GBowWcuHBc/ZIXfj+pjWGZR9t8423XkF
HzGmXfNcM/x/su3EujNqa7pUrsY2rFXXMi92h+4J32ZpBzoph7BEMeNcW2ZldefwL6YHgoLpS3Lj
xHU9u0jqsCMPDyNF0l/z4HfyyCQvv0PJp9hXVYssfhLFso8sWl1X2nazRyRVNSMXyMQHpfORe1jl
Bfw75iPQj+OUFwtr8HDRNm5DJgsO+zX0tn8m4KO7/I6GEvtpSQeJ7OERWP2OziPsYNouZkh83voA
s9SAmDVDDMxq0u12bQ7qNBhYQuQ69rPf3s7WhA51jGqMPhOYrx2pLo7NoI90eVQ6yGp9/GBRD00x
XaO/YAK3vzp4N3dACkA2F3JQjIBAc90z2fezcyL9cGV2jnuXgIO54DsXuzu0yKid5eyVpJAULRI9
S6SOyxgc5H/o0iuSO0GTMDkgXG2ifSaLmLZuUqQJWc4eSNNOzPgcMsPcxuZKPcIX44PooFIg1NlY
cZ0ujUquVCJMWmZ2rn6YSjZgQUWbIpwjGu+H9mbsRzSuIJtoJGsci+lyws4VcwEbvfBvxaAd/9zq
VA30Xtjd1x7/Yxb4fjLdSxSHqJ/GBaOelZVPCwrcW2Q8/q+mFMudBMG3MiVJxbyrBLbbkIe2Lhw+
RPQUFeNoYT3uC02GLXr189Sfqi8YL0QaFm6J+hoSs/lZJ50liZqI0CCKKWZ/B1g/3aeVg8N3Thbq
tD4jdHSnKAQ0PXTfuGmzmBLN0ao6jnXMlmQaRv7LygUFHw7L5ssiI/RtBcb9i6ZFxL25AD2wHyZp
wGezm21lGtkuep+bsB/Cym/Wm8zAsUl14Da/wIskHD0k0TVBlG4AygYYzBEwg3Pu1LiB0U2rvcWX
BG+iXByUYAN6UQcr0828JFTnGK4bjqxYDfNQqG75bDjTOAYLql7ji2VLE7nrmuAxatG7PkMMxcKW
gCPc4S/EAgtBlr4ClLqyIkZ3yrvQnuoExVm+QfSsPp33TlHQjHEHPTwhPFjMQIyCewruVz9rL3ZD
1EQSVU2GGwjhXpka+7oEiYeAZ0jcMK4iujh2XqFOQ+hTsZaIamDAmtOrbDG0joFvsjMH8CEmklbb
xL3ONLjHgzvOM/sAFeGudRmC4B1uZyZCa2FiCVmE+GKlG6TQTZFY4cUcaPEUC6nf4aR1f+2aC76T
GBfwCvWBoYHJ956qnH8aFY+NcIKhxPjsxJaZbcm3Ek+9RAjH7GNtzwlnbQvIoGZEjuDoSuYuzjjf
ZV6J2YuBElhjav1jLhsyUUYOykddjSy4qGis22GcpwufrtHDiM+PEwKvJuLsXs/fo818pSpPkHip
qQdprzTq0Nm6bznA8aneN4Y1f4lcw93UBrnL1N0xABrXnqwDAo/wDUiaTVtSAHtOYFAXYDbMxvmW
7AR2tjW15E1cr/ZzL3vKeh0BmoZ9V/72zb6DIx5786esW5snG70n9aCbxckZP5PgllrXTfkFq7j5
OLRL6gIhTywDBbLsqyAlhZ2CCil7EcY1wgCs+m2UhPg4hQ6jrlkfcP5b86VqZ7p1XTajpywqu8AK
mbETF66hz1f60nzeWfbOritcK9p31LyS71tZHiavxYPrzyuTCBKm2m8GXmjw7LQ9PhfwYeFbj+2I
96HL1rARnX0BCc2xApWN5M2slZ9c+QQOSYxszkRV6bEh40quKzCgCeFJZT/nP3Uh/es5q/qrnviF
cad166wB8sPiCYk909I4Mp4zT2cwQQw7Qso45hMJQuWomHpRuV6v8banTCCf5Z46aTuo5B5ZPhw6
vTOl3e7JdyuMB2JBtoVjfv7l+wvEW2/BqRN2HvCMcG0kLQXftOMf1mAKHliNAt+hOjKDWXtFH4yF
nBAmRys3VMtNYpdpAdg+7yvUBGOOuZAvoo/lFmNKduhRgp4nlsbKBT0s/2vlLbbDxRhK3FoxdztJ
xhT742j9ziBnP3epai+91GXySfHGCW6e/PSbWl37XiELYbTIGJ7kk6TKPjMiXgGRLF3RBZWukmPb
p/gMHIzgvzcJ6xBa+JnjJ5ws1hx6CjNcOHatuKA3YXs77BVgnwZJSglNm2w51nrOLY6MjrAPCPIb
bClplxUEZuCbCPspZ74IpSX1kHS2xiWIauyZHIcy9p505JzMvCxdKeGanz1CYh3apHR9yolV/j73
fX+F7NH4rpEzfC8EXW2GT7Xiq774lXnB5NykKuDLiZMGbIPG9T4s8YETY/NXW0GV297/RQVNX8f4
WZsy9kj5qcRXUk3dZT9iyaDNgF/wF8hpyMu9vx2TazOJbplF4yQpZOEOCAZkdm/3k/XY8RLPx7LX
1jPxVuuthl8ZB35hJSjTu9hpWHz4Wna1HaFYjTUnkF1BWwaHac4pss5r794EaOsTjGXJOjRR39Kh
4S2AKy+5WDBZy5gfJ3P0rvwqT7njY5IczVY5oCWsBOBtXw3mDxc9QQuu2+qqo2u79hi6TZtddHmF
Wa5qa9SNmOhdGv3RLFwi5n3pH9yJlhvo66w/GwrkkMGQOUMZtqXQn+gfJwYNz3Kxz3S/dt8it2s/
Q5PXXSDyJkF/x5jaOpSaDg0uMIWSdqHQ3K0Ue9munMXwpSSDJgmdOM8fCergZJpOvW8eW15mvjG1
ErQ/ILzriyRjKLoZYzlf7iBYwCNe+NhMAP3JSf48ZbX9IyW/iC9Rvxh8DKshe1BJj/CSBnbrMrCM
ABnE8WLgNUKxkJ9JGn2/GYDCPKe07/ClpuUPPnHzVSdJcQi3liRyRDHZ6K51Ftmh5P/sY2E7VWj1
NZpntiVk1KljRTeaBBiOB2jC9QX9k+ySA8WC02jgQBnoznLWKyNdJzNYyNyAbz02Xc+8zyfPbDeP
Pnz7md9WHabBQLo0IutpEX9yOAITj53GHJMJCI8af/D9HfqD76rkeiYRgrgFREDVMavR3u1MROdg
8+NtUZKlEn/GuD8//oddVgQW9QYPly7iTTPq9Ra7WP/pP2BKLCvDXBrhRaWKEBCue46dPS4P7zeN
35gqsFEziqUtYFsUiC8b7gtG3znClQuEjqE/vOIpMOIiuyT3hi4S8+X94CJsfP+ib/Wp4WkJ6W+j
MN86GSZhREsayStAX4/SdSDZ40C8kXPW2tUPHckl7BB0BlHuFh+0yOVLFO02HnIh0sFhNbegVlwa
L3+uMKKtmcLM3xwVUqe4mPBEOF6DPg9p9JUxY86WDqr3tmmxQtCKJtUOWVS4Qg/54C7It27D3zQf
viiuByXu5V/GxrpQU1lpcnvy5jbHCBuqkU4C0XHPwziNV6VhwpdZM+bERj8eR6stzn0LKniebGXr
mDYHgGskhmKTvGE2o45EkdDzxSrzz5cJ+4bJ7bOVo9TpfXN020UrEbKMnAyLntJQXRFgN4QdtrNP
ujSir1GGge/9ZfLW0/JMz7IF4yDScNxtwvLHkJN8zJiUilSjepvgJdgL2qApK9qz1tJYy40iOkqF
Wq5gYhCm1awOZkE8GU5B64P557YuTuZSHpxVIXCIA4t3NrLZH38TrC1dbZINF6zzJlsGonK2pN78
1RH9+kFw8zbienUpoMQ+/koBi+xk5KaG1kERzufQoul7aZH2sdOYy4/v39s3r0K8LuOpbX5pbvvC
Hz+oI4VbapcDoRnLdV/0tfG1qvP2gxnp66twXsE+DG+Ep8fX6+VVaDHTrG8phQe91ofKjBQDZGZT
6h8/Hs/muUjebXIWPftkQyENMyLWrq+DmX8Ibwc/pI4tOsn9kv7zSzk8Fuhq7CPC/BtD+ceNIyKE
RnBCagTKdn1p1JF7VIQK7VtNLNY/fUaeC7mTXcoR/OcU7uvLYvYgx+CZR228A6qXndNHrD64yuu3
DCGDpB61WGuABzdW8Z9LwbY9Y3PbNhht/HmfNXSH+aJ6P8iDlHuC0zYBczTjVbHXvV3UlBxgaDA7
RM4HK//VtwhMppIOFQXrBTzyyVOMXQcJoV02eLfISfLG7atUEREKa6QJuxRoixn78oMX4dUmzEXh
6sFuMU0ihO0ThJs7UZyk2xKF6J8FJjXkjjQhFVh9nKN6cuKzEcJCWBAe+m/ceGUrpAq2y4dQeCe/
Vy6laRspvzexTOIpCGuA6JsoTsClumoNpL2Tr9QnZNfqEoIERXyG05Qwn/mDNf3WjWeNYdTmpktp
nRQBcojw+3PYwuyOxNhI66sy2+aNHVM7UEkG9kqvPX9/cb++7/AfoVCyLbCpQtd+ueoANgiz0nTm
+NQ3uDCVDtYeYFGVgVeMXLB2Xm2uQTLGH2Fp31jwNtq5TdDFs5dUIS8v3UcGk8fEIQLOQbHol21z
SQOH43YVp9/mvs1DOCxbmgfW29SBPoSwugyZYcdn79+DV18Vdi0FrZXyD7iff7rVEzKWl23pwVD1
4fS1ZCRxlqZMzybvIzHbq52YS5nSEVyFYsMWJ7VGMelR9TYFf155+bkuimhvm2LZv/+DXl+FVcTr
ZEmYiNzhkzu7yCSxhnmqqGdFe6bSMr2dDfwq71/l9W1z2LHYq4BSI8A61T71cpq9eO0qxKacI8ek
hIlj5egXRub/71/q9ZvhqO2Db7mW8vxXCOMo06ABkFPjDU/EsJ8ayzj0KXmBZYYP2V+JhQwKcNTX
71/29cvBd5kSwJLKZi/0TgqfdFOWVwpKXeca+QHsink5FxEAJDktV12vsLggTtw5/Ue74RsPkAtT
DrhAv9E0nSwTWUwi8nqIt66a57vCn5NwMUV+/v7Pe+sqHreUPc8GSf3qGxrhDQDtUsNfguJFcvvj
nBnNl3/jIhs7mFfdBhJ/ssGMaPWlGIAhe2aOClPq4oZgcO+DBSLfWIz4g0i48JyNuXx6lhnMuR3L
Kqp4VIP1yZxGponURFc0kIxdx5x7J/1WHJzOSr7gKsiCtRtyTTsbCwWwiOq8hLxx6XUbScAevb/e
vwknWFsOPN5G27WV4txjCeWePFAQcgRe0ekLmtL+LdJYE5Kmb51prS8xV2cXRQcsaLUHevzu5A7X
HqyovXSH6RNAC3BB1sxMUGbTw/t/r7cWOJEKBAfgewDdffLVBee2WAyS64CwoPIQ16SDdyOGFb90
MPPr8TkucLfKxf/1/nXfeFokNWyHP3a3rVJ8ufXTXvOUJ1kUuUNjZYw8OiMRA8VJlB/tUifE1r9v
PdfapJ5EQ1hIQl5ei9HlSDYd6Y06L1ELkeIblsVi7ssCWVS/IB4f49T/VHeV+8km+JbY3dX44Nym
tlX+4jTBsqTIgLeMdBD28smnnSQT+kg9M+/RUuj5FUn2BYXHzhUdpgYe+1HiV79gYDH/1Ri9+m76
8++2dyQFCPMQrUAY5V5X7ROt3Rs0p+u8U6V2vuJppy/WtIZEzdDMCpV5ZtOgT+E/OVp8JEB9Y8GA
Z1agBzzBJ+z0wTEpXEQjB74sGA6eiW3xbiMaQ3v4XNUtMRjGg0Q9cD2bdO7eXzLbYzq5g7YrtzMM
AkjbPK0WcI70jWBUEJRc+cfk4foUCF9vKSPErV78j16NNzbHjZbPZ81GN0hp+nLZVEiJlEhgQhUI
CG+psofPS0W2xfu/6o0XweV+kqtgA3CXp/sCX5g0kz7aoooH+5XUbM2OFaefvbyR/wz7/feLwPfE
5OFxlkFIfbIG557EaXtoy6DtYSVIE34z5L7hUo4G4oweXXw/Ccm4GqQegZnNWTuV32QaXdGNii7V
qD/YfF7fYVey5dAA+vusaJ18GZpCx/kw4g6xDJmdYTNfUe+U8Qev3ut1Q82AFJNjL9sA5crL5+gr
gEAm71AQF3P6ULU0KkecXyQim8anumIk8E+fKNcjXImNhlAQoNkvr2cZuaDa5HoWoIxDZzFhZ8Yc
HZK6E/948XApl8zN7b9Yqic/LWXYV+gZn6k7DO3R3uqjNffmo516HyH433hWW4mMnH47pFGsv/xV
fo5Wwy1YMWOBudUuHessGeGEvn/v3nxWOIBZphR5iHpeXgUujMjniR8UIZ3hMdntZcWkI+ixEu0i
Jx8/KIBev33cuT+ud/IZcmeiGbxW86vIqfuqHQ/Ll8Sym8xE9r7/0966lMm3jg+taUvXOdlOWr+L
JkPy09irCQS1XBl0fdFe4ua2PjhKv3UpPnQ2nTLsMtLZ7vIfrZFYTc0sR6Qa4Met49jn0c6cS/mp
FmAs3/9V8vUTQwNP59izQaLTmNsK9z+uVcIsoGOPWq6SShI8VHNOtzLvBvCpmR3quiUWurSG+1yt
CLi6djlsbd0bJ9FRkNmNLnewsb2wR2DO1L9vdIibQn7wSr5evNtfkkUlkWX7tnmy0YieurEZ2GSd
GfjkLKPoEDM8Pbx/L17fdk9RSDuKgorj9Omhi3E0raPRLQgRbcqzJCqLo9bOGmIc1R9c6vVxCLfL
5ofnO7x12k4WU52SWIP9oEB5tFZ5iFjA/TZ7CGsWCTAYQJgrgc55y0dV7BtPm8YUPxGEECd2/+S6
kY+S1qKYxuM6OdEOajZOaFf256OMLrnx9S0Pv7tgqa+f1GiNl0vu1vDdgQQ1Li2rIHPH9H6W+Y1A
NnAnNfiCf/oQaMU41FqCliqz1JO/YewTFCJ6JHWt8oavBliG60HQVUpi8pvfv9Trm0EEBB8vPCds
wJyyXy59XeYE6c5pHhSG739XKoeahiRrDuF+1Dd6SZYPXrbXy9jnDMFSlmyQgib4ywtmDfoDTZQ6
SgSru4clvdx67Qra6f3ftf29XxZaFHYmYWaEBuFsOvWaNHZk1x6Gx8BkkHixziXibLI6+UzTad9U
2OhjCAqcjgbzx51fIP56/y/wxu/krE+lbNEg4QC8/fkfe0oORdpXBJQGlNH+3q+HbJ+Tp/P1/au8
fl23qDCCDLYzCDC27c//uAp7ZIvarif5NjLHWzJHvtCZLR/tgk/N+1d66/f4mE8kvh0+0s7JHrno
2EinLRUnF350iJpy/OEKv7l7/ypvnIDpXNFApX9Iz0ed5litEE4HWQxZMEP72GeqRxeQ9+AwXTBv
YZr78d7BqRlaqkdGAfNqPzvTz97uvLMG7e4B8RdCeBI+A0mf+99YVCyr7QDmWdvh4eXdRqaJZXwi
ns1IE6gD6IGBdTGvX7sZ4QhvM0dxh5iRxinQk9Oq/eD6r54B94VVw66Mr4kncbIvsDm20YB9dZdl
Y36fGH5+DVq2/OAqr4/5lNbUR3Qhtk4yBefLn5mDQ+74ICdwK2zw306fJGfZFKFAr/43dWe2YzeS
ZdlfKfQ7AzTOBLr74c6Tz/JBeiFcLhdJ42wkjcPX96KkrAp5oVKVDw10JxKKUEju1+8laXbsnL3X
zplZe1kWHEIZIAEViK+3RTK/OiLR+wyd+dZI+w6ycO4/JqgLNj9uj3/Je3qVvmHkqb53/3P5sreq
nlQaJ90P++N//O6mfi8fOvX+3l291h//5m9f2P7vH38cv1dLluNvv9n+yHW869/VdP/eohf5h8dy
+Zv/3T/8lQ75B3cpgpm/PSnL9//1dT9TJU+vxWv6xk73M2ry+A1X5fIVv/ylvveXYDPjzsBb7FC1
80eo/Lr/9T8MP/iLSSuOMWgvdIb95cj5y18qgr9cxjScKugZs7EtrTPkVIv1VPgEVbK04AflnIo9
NfxX/KUMd7ll/rYccy6kMUO1xM3EIoIs7vdbyuqyjhQSIXczajm98gYrfQ1Sx25XMBQcogCrErxr
S5ftvhJmhu60LRu9mTMDXnVuTjhiHBMiHvS6th5XpiFIQSetPLoq88S/0OvHu1OEnpy3I0m4PHy5
cUCUjjtt6PX0WIbhjBqwbnrcjoD+n+vOJ1CEGveURElxP9FGQTjR+R73exyAjhncfHTIonGI04CV
OiHsxbMVb2c8tMQExa79VCiIwYjjHPtCWHb1glsO9ncdefyAlh3dBMTiEuSeaeh6hteHco/yR9y2
9IfCQ2IX45MXGLSPEkBGzarJFndO0QzI8dJ28oGMG8F1FYtsJAdAjO+xCEfEM00xPqKUNg9UIDkx
t7PIjvwWFqxVTuI5zhrr65JA0EEy91MEx54i3IPQANwWMe3Bbddbo9yKuTefJoQoz1lLa/0wzFn4
FZ1lc3YGkOCY80qkJCbnWwcOmszlpp8D45Nwo96Aj+BlLyGu4uFYSgSyq5mIE3vd2oF8qf3WmFdT
wtl9NVsmtrOGWpUEg04gnUL1bHwJR3TWqyiNXGcXzzrYotzwXytM+eWqMNLuxSrs5C3CMAHvzauj
G2uoBFqhyVKQXOew+yIaJnCrmSM59w6N1Pmih0y+GAHcw9bTwL9TgeprnVQdYS2pNtIvyjEQ/huF
2+LKobvwrpt+TGGAmyzeOlVy10IRfNF0OEFDxUztDAcC52qMrKHcOV2GVlwZIYwbHSUKpXWvnTsP
tAFlcpcMJ2dyhg4zczGPf+oafdjleXooxpfcOJ5UB47Ph74r4nAQjAWwJteCdZlyEUEbOtaiCPzT
EflD3eTSQl/snvSnGGKSkPRhi8sJ54iV8OUOj9mt4ROllAMUWQeuggGZhNOma1J9qfnXW4Fx8eeo
4v/G+q7fVder939jeW//bdeX315RJJb/P6z0y1H2vwYJXL2P6Vv120K/fMGvhT7w/uIAaMMQgATL
JV5W818LvWA5t32s3Iz36RK7DhXar4Xetv7yGYVzXcn1ZS03+Yb/WOidvzhKcrUtKi62fd//Vxb6
D41Vam2agEztsHmzG1Ek/b7MK1sLSK5Jc5UgNfU3TWVNAr9Xk1lvBvBvGM4GW8S58y0SEjAyyPnp
b5/V7c8d5Te0wLKR/G2jMfkAmE2gyXJ4aJDW8E7/XhBDDsyTrKv1pWqbxkICpbzwwYlt0R8nN0zq
0zjRW7yNlBqxjko5es4pL+zlZBALFQMH9FqcKskfqucPaYWstOjD2UjZgxE+/Oefi7Gty6gxFxdr
6PIWXNoS/KjSYNDAPbMY75jEfX4NRN5pdxnwY7SJdgEwLidWSnIQy7JhUXoaPhTKthfbP3xuH5YY
0BQQXxBMIJXwaHJ8bFpldu5Yte3Wl9RL5x64mknAqF0bwa0xmkX9nZ7D3J0xzxNXoC2VAlF0/DL4
iicToFEcuuo+hOugz7HVFeTAuQSM3BKymbq3f/hJlxXob1eYqGioEfjCFiQDiJiPkxBRTcJBWifI
3CAHYWFC19ER1z6zhLgZQUAnXlG+V1XS32WZyqaNHJrWPTTO2KV/SMNdbqbffhSK8KW04dzFjce/
/H6zlYsvLPcEvqfI13h2BXyDq2FA+4rZqpf155T+exL/4Vp9WKIF0a+caZE7oOdhg/vYm8XVZXjs
ut25QoOh2ZYV7lnXy0zYvtjWm0+zqzDAAABNx31lFfx38p0Dff/PL8SHO4YfI1y2Ii4Bt7NDkM7v
bx7YY6mxjTZnc5SWcWps7fVHp5DjvGrATFWXf/5yy7f7/bPmsruMwDgAUURSkP72YNtTTdpuUxd4
D6osI8MCxE9D1RQScrL/5y/1oTHFSA8lAI8CnWKWE5bG31+K8CwviB3rR1oasY/1z48QP4N9Lihu
ikdVFs58nDqkgX/o5f6nl6baRb3p8HlyoOcfv7+0gSfPDqe2OXlME8Z9gGp3Y2W15d1U6cwbNeQU
qS2ABUP94a76eDldhzM9OwCdv2WU4X3Y+A1ziltll/WpBdaGTrWjUNr9XI4Sb+BO+uefMbTRD2cC
wR4GCCTkTxh2o8FYPou/9S4gF5JKY9R631aEsW1jo52+d/Y86QPKLMfd8lwThilJ0APvLj0IL9o5
F7mPPptCfrohYU2tdOaEx6me8o3fON6qSKvgHKnU2g6AxpgRjd6qJuL0hITdfsZNMxyIlfDuh9BL
16MqxZau0PXoRsmDjnwUGcxNoyY0dk1KU8w5mcY8dsa7zvFFtKrpv4e0AL7WPYB4otzyY2LP7jW3
w9eir2HlEI9zJcY6wKFvKtCwkTgQ9lW4nB2s4Ex8SbcPyFr9ZIxucJNWCP+KmCA1YgzIFUrq4gJ4
u9mkBkjSlSxxIlOGMm0V6SOiVnVPcnC2mnBS7SoSB09eSaO6jIpH7IjznR4snFxzBcsODda+C1vv
ELdV8lr33Xe/m6HmDg4quHDIMIwNBjQJr8v2YUgUSeMqjZnNRSlXJk593QV8EsKQxCHVtThQ/zer
wTXrp0gMxdaiA40DoS7Vq8p6a49Dy9+VeDE/xU0bwGIHVs/2LL4Gg8XYf2oUuIgqnq7gVN+2VJ13
LrIQrE+duAtIyIJnaervGgz9OpBuWJ5Cuh+rbHLx+C09PqCpEvSmiCdCPt3SAwLRB4H9xY0EUc6c
hpuLBWj+NNbdvAZ6vvjFvXDfe/WDxJV1qhJyaFkthpVf0bFPEv4a7v+u2XpGaBtncODzBW1p/ykK
suSz1MRPblge5E3WTd6DCCL7BoONfirAoIHV1+G26TPj3Hgc1cYUMuB6Qn2jiJcKxF4TVbYFbkPj
SmU00jYhnse3bHTPlsBe42GgM2OJ7cJoAK8/0Ffj5roG5u72pyqa3lxRu9inAP7mcmqPRhmPZw1d
6gWXejquElXIQ2IwccFR5XeHylRPVmzm3+zJFcc6aIe9tInVTLxcX4ON53w0yB2i8HSNi/qqn0YO
KXXtlo+TM6ebOeQKaWf2d7kF+K4AqrSTvZ+tLKvVRFtM85UDGWLDmqy3dKQAo9Vu8uArQWogunpS
Nb95ZKyuhjo+4pQrHoSbPE8CmGIWyG7nK3ugoT+an0Ua7LVb2Osu7uvLFPcmvdj+JoLvuYdfPW7t
PJOHMR71NrUyOHhGNHHXgenbMaMjcEfL+RrmRLi3LFkfrKKubkvsFw/eHBXXKcbj25Rwo4uM7QYB
7difjdqDKNf62sU7OKi+wckjeC5rCyDq1vWLCKvrlAOliZJkfLcJECREbQnwSsWYX4mkk9k5SEC1
vyRZlBufUz0REdyFAc0BYDE+mSt1WJfym4ik+N5w5aynubTVPfRW19sMZdN114Gk1f8c+iqNnhSW
TNzi6ZzK9KQ908q+B5UmI8OwptZ7QHtkflNBjmyU8AQ132oniEekb0FrIldtBWkwPwqzknZCmeM1
6DSxlskSmdzS7twS9pmZ6ZrcBCddB61W6W4y8GhSYyZUdW0PYGQXyspKjkObRwEpqgXfQdsG+WHG
lGZXiYgdf63Hug8uMQANZ92OZZqdYCqSQUEiE+zsyyhyR1+T+8ymQtx9AHl9JRTryhMJI2MGZ4bG
Lq6aPpwJMYbkAzx+JtSh8qvBubiQLrOrJqya+dYxG3ZYyxjm6H2eeD6uijpzXi1F4Xiqp3amc8Mt
BtpTKMpjz4vZlTCZR+7L2Ag+GyIATI0MPO9Os1XVdryxI89kxSX8ixiWgtAJ0lyjnS06X98XBdN6
0gc9PLogKgLvUwG8I98yPxjCHr+lrd1VA3ckWHFhI4uIOHb68r3EPVRsGtR91dlqU5UcTcj9MXBR
I0gJMELS2poJ8KE0VGqX+l555XWDZe/KtrHvbQ5DMr00Jkm52DnhgoCiF3mbZ/HZ7QubmL1mAMuy
dhdE3JrALozuOIAx4u2YEYXlPjUrNDVAMgPb3CJ2lbSEmozYYQJW59YqNyIz/W94rYFS4zWeMHxi
OMIktfVlq30onrTGqzSJfQlq18n6PQpxDM6GnQTVBd55Fp/CkT7KUzgGg3ovgEb2GyMwa+IMqbsk
u+XAL+Oe4yfOyW1cdam8WGWZ9V+6YSjRdQNjyPFFT1jhnXenQOiCzHyO3M4mr5gl7zvVh6rvZmrT
+cgi6bT3ccSCuS5LyvZDldRx+lh3Vutd65bcPm+d0OWJPoNsL1myMOun0X3DQG8iO9lrcoegUQ5V
TokjOGnkdwQuS+Jfkpe6MdZFBL+hg488WVSJE6ZO+clowuTZj6WgSU36UQ6yR+/HNmuOMW6oFl9B
5JAC5Y5f3LKNHsWkw1NdJt56SEkEBXHsPVGWP6MzTo+8PXxcJWcgLJ4DMZF5dsYiNuS7pjeniGCz
qrsN+/G10R2QMeWk+yiQsJK6Ivrh5qMmqNujN0bGg1lF5X62avaWkShlz0FZS8Vl3tWsK5uwDcmE
87W9DtPQ24g+cWFmNwLHNHKRVRT6/baB17rLDFK/JssghiqMMZl6IwtLUOGnnlGd5/duEGOIN+be
gmI95OMG8Gl+SgBo2auesPkr343z7BgCJj9as44OaZGJgy10spUY3HcEBDyh9kr9lRcyMg0RF61I
PYGIO6rp5IDoO1vFMMAQcvKzLrmrIRKLbQIwOFiVZe1+teI639sY7FY5vrxVW/TlsSuD5q6aBYl2
8NqPak7bLZE0785cqPsmdsGLoSDcVHNEwuBYJfeV5NvBVfAfXUZFwbp0gvqizBL79YS7+kYOilRW
chHgNNAcXYcIhfTaNXr9CD5WFVuspiN7HgnI0xpmt8Zu0UEXCiMjuMjJsZ+siMPwinwqsvpqo4Gn
bMp016dtp8k3UKrZJknkPmXCmtwdOcVF8NlRYSyvNd4KAKMsvpw63VZSArYJ9mk3gIMDrApyNSAb
la5mygPCYUmHeMBKmUEbTgEuxFV0JtLCOlrkN0MVCGO9t2vGhytMKtMh6zA2blQVStCwaD1OY9wN
z1WnqtvOpVm24t0H912ztEprz88+lYVE5z/F2npOmcM/pr4cT4lqq/sujexjshzsN840tkezGWk1
KNWS955pyDNpSmvW9Ora20566BD7OVn0reun8An2OgHFHkJAAqWMia+jwROW9EaBp6+aAIsR87vu
wDeG7dXgmCcRuiOVaRxpAe961cenghnxqrZt9i0tp5BQ9VQRxws0rb9MqVJfdJBmD1hWwLfD1Zqf
bTv22FDAw+z8agzt66AzTBLSTPrlAAXIMYPq1JCGFUztY8eB/44FHTeeMHN5o8YoP3Q97OARevpE
yoUe0m0sG6gARg4tB4SF1+/CYhqvYkLg4JNArBj4fOF/r8IxAz0bTTI/W7BvtyRlja+F9v3tqFLx
oPs2XJMiA3E8c+Ndq0Z3D6cGWjaI809Zmb+KCskwb9DVZPMp+5mPtsG3PdfthmQV4W/MOSQDz0qm
fZy0JTl/VJG21xPGY/s2AcUqT/R1SH1426Tm8EgOB6L4QUbD42iX3SmQTXbJ+qy4qsviymim7m0g
ZPGKIWRwY+mk20FWgEhXRR45tDjgcZuBZA4DSY8pcyz4+VJdSGXnFmutljMVEptD7RXqxq1mgzlN
FYJcNub5jYeV7CjT9srPeYqb2nXKYe/0wTerpMDk7fQBE8DZdnrKFbzzdorNyEk5jhUqMJqNSGOA
EtI7GVDhNwqU+l625GtOWgDfUcCQLeREW+HWX/suAzw/Bm62MVyoLB6n4A06u+RAPFYNV9p9d0d8
xaItzrHfx7tmiMI7k4TBTx1ngJNJFbu2GNded/ibYUdUeGG8udumWvovbhu11wZIBVJPu2RfOZm1
8p3aP7qmrvcF8pCtKFJzkwddwxyguSyDcaofbFnNOLTrrrL40szLT0DveUaaUnx2BmnuauImjnnp
AHNO8xT5SnuIIo/884DQJHtnE/JLLRo7u4Bcxc1sZm8KaMVaIr/Yam0UFDrddCi9KN9MHuyGHA7T
tgjjrtmPwh7epsF5rJ0fQEQsthjIyKoI53uPrNHvnLGqB8058hr+vNluJ2/Kyu0QGMN95FAgE6rU
1zcWuVb+1VTwdK1AqQTnBJd2CrBGBS54eTSw9sogS4yAOpdU1UVbug90lMqDLH2pV3XQRV+ofQQo
nXAGyOQV96ZtWi8TrrV9ldYwRwBUcSgTInsKxtzedG6uNlkZAcon5JHeWJgj0LQ+94Ou74cElUbR
RPq2rJvhNM0h1nnli3MEVxwNndM+RGagySMEfpOOgpIOKcRz4yli0qHB3KTSepKdsA5eMtEENPPE
g8KSI5lhDQtU558bPFGbTtfFG0tZCyXMGJ+hAels7Qx+foQjTdZwRxW0LiFxEO2mx+tR+dOFZ5vQ
Se2El7FJvJOMsq8cjeVdxjEEhUJj3ZVOx73ODnUYS8vbxYSgUgxkkKsGkET4thm1TdBWH2RY62u4
AGZ90CbwAUDRxReSJOqXummaaxQH9logjTmg1DVeaZyyiM95ueOO9rNDYBkzqVzgY7CJR+K7GkCC
zT6e5tpx4i2ZNc62hV7prUSmcAlUGYP6umZl3DoMIbkZE1hwWfWc4Ei6Je5d3SOnz0gHJvQ8gbRS
rkojuwpTajOzHNpDXetvqUN6zVo3rVftW5SmTNqy+svsS2dluikHVFjZgvtv7BsU6fGry7ctoOOm
YiVNcSvaqjpFy15rolE5204TXI3acq5pK9p3rSbWj2gA3zroJDoXZbwQeWZYB5xqYJqNUtj7LjWA
1LgUgA+JDAgGtkX6GubA0Lt0BspPQ4PKPuK4Oox1vKFRFz0gsTaXBC/LWo/UhJcSqchOpTVhD6Qo
eKc6Mv1tO4fDnpS8ozYJKo1JO97FdesWq7YTs7PiiN699/TKl9Ok3pSjrvYkKM6r2ZHelzYzrdeZ
XkwLC4h1jHqfDyxo/Z2iZN3yAbznTvhcx5mBCc4JAXyJGmQdVLoJQd1BDMQhCLAa+6FREuCpAhsf
jzA0VSumi5Fjq6OOdt1nE6bT3ah9TUvEdfkR/DNHWvfRgB7+6rVtuaMDXDjMvAmPtgy//lzEw3RL
2K1LVAmzTqRO7Ty7G9qNPWGpWf4ln4n4+DxNPOVUR8AcRZnxxoBDOG9hEY/vbJZ6nXJhL60mLcSu
QkT47jA5D+Tz2cQhkugCcMQfWDGtXmP6DeKBHAGdpWdaRlF8ibwg2rQZnaOvUJhq/2Cz2PUbjl3u
swXw/TGHRDYk5FMmoUHunxQeRC8CgaK+ewYco0kmA1WkLbuB/yiCri7szZi2CXm15MsPV1jDxLPU
VkiQgPOMm7y4MlVWvNMroeSoCdVxbrNONCMpxFYAXqNeezY/20n/OMMo+KPedZkxjd8lusudPR2Y
DtrJDPDnBe+DHM+NlfKnVl3X5VWTIa9dzVPEf5naJCoN6kZ3XoJjTF8h+VREK1zPvQ+xBNWCoz+h
4HOucmI7vat6UKb3pS9tK7uah2EiHctbot/81OxKooUDuJGruQn4qgkBgbFP0iYLL2HDBb+fLHtk
MlWaheSa8INxRkhrO3H29Y/jMwt3NL4ZkAG7DvwnwUyPKmMmvRMMApBsD3FQvKch+Q33/mzCLWJN
AfeLYQVVzX7uC0VayhzP8ozBWfu3NqYNtWb4ntJhryaiIKe1I5qJI5RJph+LIdEWfnwMprSXB5/B
CIlCNuf4WbpR+mWuCpuWZkQSyqaf7NbH82O1xOB10rDGG8tGdXmVLUb1c1MDOGRtzRP8qST5VbQn
oJVaHH/DyC5uh9mozV3lOy1dEMIc5LGB31KcAyOm9W2Gg+8celYaZhs6isdn8qvLYIFqlO0Sc8fx
bx+Izur2lKY0C+JsxBSAy54DA1OhLoxXjjsVJwKX+FkdsBLZFYzcSn43UlVzCNJU6MdaEGy1Qyjh
kXpIj7mbvs8CtSJk8ngOvO++ixkKqRpxct61EMkyMqsqPnik+vwKqNPT966ZW5xLO29msudFTpte
8sRs5BnwHK9d+pS2LyzG0rqlFiKcoleiubOqXLxmie0B/Cg4rSnO8LYat2nM0Zgnp2ZCEi21jAlI
uUk7vTR2lQvH1g4N7zthyEJ/GrLQ5tLlOjD5B+L75WZxJ8f1Vp0rwBsKKMKcRmpQIMRGUGJ+akEk
0x4eJ/IV/XmQJ6tNfGenIskiJVQ323fgWqtq10Q1rHbK5ElundEi4dqIvbm8hajL+0xasMMJ+g+Z
lKc8jcVLJCG8jas2BrVCHceUbO1xaxzYAofwMlPqkqTH4Mu5gtyJkI6Nf7buEmdJsBtSxYA0KjwO
g1MQ7rKsJyypMWfeNc2O8CxUP6JHz/XSOctiLuaieS23EVC5cZfa3lAwHAPDtxmI2AC62tTUVix8
Y3MiyZ6vcnztB9R8zNxO7RDMwQmhCxwkKh6tZ5y7y1TU+XFZFS498WDlhEatG/IRmyOsMRNWDWIl
ADBt7pEdUtQdGbJ9AdstnPVQXg9t0+YbOfZEbGiqveteQbOfeUV170iR1a9hKwxjM/letqeRLesT
R01rOjOD6/2dVAFp6rlFSPh9khFsBpVwAIxLBoqW183skes4OKimrkanDDfgQGqAyRT71LBliIWQ
gxGRJAHWBPhj9I/lye2slOauE6pnTTZpRB4T5NIdbZouXGfjXLVvjsQysRGObr5OvatvibAJ/MNk
CdVCvLKdjKIU2NCuj8kX3eAPsp7xV/C8VTVBllfWHNffbC71Kz2izD504VhNO28Mg2pDvBiUxYmF
IdouTxhLNCFT/iEvl1ujk/n09efD2cHfWX5wFTYHs5v9JFspMK7zodQCIWjiWTQGi76a25MlC3fY
5RSK3q4DXJ0xFKqx8WayBUKD+bsHaw/Te5OY8TidQO2o+MY2o6o5S6PMzRWlKBrPFQBcybmyS0Wg
BeFuM/1Hr/LTreTG9Xd+F2Zg5ypDnvUUNvHRJxP0u9+CTP5uV66Y6TxjtZJ8cA6dHQAAtn9iKFIU
Lw6s+36TWg1TvEwVGY3TuMoZza1nmzd3a1maS1D7Tp7twffG+8HCKb5pc6ij8wrYe5Pv3c6vphMn
dsbD2OfsUn6X9HayE9uAl13h+5TVRLAKt+mO8S+ddcOtPVSpMpyemmnJdp/I52sYRCjWz9AWrF4j
KUq8SzVAjM5C3ytOLmDyZtc5qTENJLRWVvSUArVs9iEAE0PQKKfSZp0uouEmd+iJ3YRjmlS7QEKV
2SHcTe09AVbMsxIY5T0a+zZDGFbUBbHuqyyt8vzUFgGccCDg8jBbYeoeYCUSHcNxI3x0nIrMYJ7g
etrEgdnxvMpKJZtibpuvpk45dndtShyboCX2ohrCw3ApyNxa/9wjfo5KxyLJ5ZbUI/Hgphg7rviQ
3OqucqaIlgXD1O6JmMrOu/65YvoI5cSjVoTL7UZhpu564mRhA4l1oDPtjbbnwqGoZPALN08sK7BZ
JgeLyCx5tLiUR3hSjlxPvd2132AtRN1Gs+Ox+ni58vYTddhj5qjAgV6Vt5+hEJt6q6dgLomtrurB
6uCj9x6VMhcZ4PYUN9I4lD4KZxysETWxIfqqvh0cxhcLCxFLrUmWcXhj0PlEmFjFffAFKrubXzlj
5r3RZmiweRud42wk26L+REXk6vuYyne+jSxt609+3Dc8vmOlj440PH3Jy9ic75Ud8Ice0qKeNgh3
UnqMsK47b7L0JlPsUpNN8mzP89S8s5/kGRuKiZYwxwGbz8Z1yzy/3sPYMc2D68DR5mDZW6jmNxyh
o3FYeAyN9xYVCjpGAPa/grvoFlWyLFNi3hhmUM3JphotIzI3ImSgMJzBBk+1XrlBBZCemNxCbz3N
Tv9FFdodNtFAhBXilEaEjAjSEB3KStA2px5WflLqh1blur7jMDGle+axbnDx854weymtAhJ3VMjP
mYINxC3aB2rpYY9MOQ5l0QTimv5T0Ww56XULZs4llqdSQDGfftVIrtnbVF1T7DkH0iaIVVqhyvA7
nuKimK9jM9PfRDqxAhjgEY1uHVBU1l+Ua4Hyn81B51cx3vXxIahrCIJp3HOflUHJRTNl6BJ2Lf26
PhgGuUbr3B2znvg+apqDmXPqOejZN54YNLWHYTBJuXM6WcpLpF3Y1+vY09OIdMeI332f2ecrZ1aj
fInx/n31Ifg3b+aEdhe9LIHPfrcammSkBmBmiZ0N7rRFaLZuh+RlCMcmenUh+elPEe3N8DsDlrE5
TF0SkUw6yXRjz0Y208NOGEWc7RJs3xX50SLYRtprzYeJfhaxx8sHe7Db1OguZUEH5Rq9Z1jv5gKG
6LPLnJ+FPsuXcDBIEIj+d9CdLIfxIUXXtyRJkXmuqqgKvHU5NYwUc9lyomoFkO5gLm7tBskT80li
/vbknBIGRkBXJue7OmIsfa7Szmu/FmWvJoRV8ZCi2WEK1Z9VTV7DQaGxE8uQJZ0vs+ogp9R0ysuV
4ecafjdYSRc41GxU3fRCilmT0h0p3eGqaAiRvdfAypxDQdCA/N5wQs+uZDh480nrvEQPhLkn8Mc1
+bdtekzbqApvZYSR5DqYu4gk2YGKxaMpUovlqe9sYzpzZgD5jMZ66p5JQIXJSxuY4PJtLiuztdb9
4Cp6hXlcRA1EbFovis5p5ZF9UKCpMOobe8neC2E/2ym4UGjcKQaLmZdNyz+I3T6oAJfju2tR+yNV
RZGOouV3YYdLTa08rca9JrzTfuicKWyfyWios9eRuMRxH0JF5syQc4Vewjxk+/khLvmXZKSfqoL/
f9SD/uYY+O85Cfbv1aLBbz9+q/8XTQSLk/2/lpbevqrXuH+dfhOXLl/yj5Qq5y/8SiFRVRY3ElgU
9G6/xKWe9Rf6Uc/ziALkF+xp/y4uJZP5L8y0jjApU37+4b+rSw3L/wvcFIln/I9fPYKG/uGhuP2p
7sJ+wUXBffHr939Xd/6uUULSiSJqgSu5eKCXJK0PGrAJTqbF+p4RIZs/4NXsV56NoIDji7/52wfz
334l7HCIYhFsLlrav2uTHJ15wqD6BU86Tdc1rUQqnczZQmH+16zWP98UdifMG3yCTHg/CK/QgvWc
U3lTZiJuk7xlfC/c+0ZFf3DO/y5W/PU6+HksFi7sQ+6HpxIBaMOhjDCVbLTIrW5H0rpLKxFnGrpk
xso4e/7nn+HyGf2HYu/XCy6SdY4NtKc+qiO1jJ3UkWm2dUuV34RV8EUOUl0Zge0QPRgaK7Bx7Z+8
S6wyH18WaxYKZDylpgjwRX+4SUDwN0bY2snWIe/sFv9I/k4SOZUaCcQHO0mCB9QNw/WUTf6WIq0+
UOXnaIe0fx35Pa0yZecbt86K51Ck7U7GajhpVL23M1xlIDPKvYCrUMfQNOqDiD3/QWqgH5UYiZhq
UVWsZyijAqhO3Z1rnQcnb6yyz7nlFluAnmG+zpoSIpXK6m5jaoWiZspHDsgzElJlZ/5nbUZ4CujF
MOgeWuMmQAbyFpmR84WDdkunflb1qoB8jASo76aLHxXdq1/l35IMfx6AKAbovjynkJXXDaR6sZnt
jlM6SA/kSq5YUzaNZzLG8wP4Eg9/XQrxwkmCaxeWFYdg3e08r6f5Nrb++FT6brtPcWHdMJFhLlp7
6ZF5Z3dwzeLVrBrrEDVDuYz62vjJ9CrxqvpMPNRdzNZtjjh/VsU0vZnQrXOw7EFO+uTQ7wl/plmX
F5oMRq+H+xoSth6sc0v2Ny5HD4hEzZh/7bzQXEed11yS3KXZ0vYmXuHCUC+aA8W9cPLhk5/Ugp6U
dOmBzpAjVWl99WbbWIOTp2UAicvezFFqXEbmHRsjNcGND0H/FnsTk70kEp8Mu+6hYFeRm1LxF/Li
VSo7aPKjj4i0za01N/EG8197SmI7uwEbGd9CowcZibJukabZ2YGjOcciWQA4VsjRdlkqUSRGwUjG
cb7Q43XbPRCHQHOzQGAhOGYWPq0xN/kcL+GAqzmIwOfonMMgMpqdPZv2IoUrXxGogfSqOmm96UgQ
PJQVbU8WZEASLg19ZPWgaA4iTaVcNdjTt30fi41TVHpvVukNHPq5hTzaf+tYAk6Iy5FCmSR31Cvb
VuK+I5P4vTfN9kz31jviNVEvMwSwHbj6BhdgNpCGWjaMvWpL0sMgf+GlIZf26GlQgikjxm0fGoDg
7V7PGwJZy5Uu6IXajI4P4Sjcp27Q1a1Ve0zOYzj3pDZEzwE9jrWwpPdioBb5P9Sdx5LkSJqkX6jR
AhgM7Ari3INHZERcIEnBOTEATz+f14ysdOX0Vm0f91zd4Ql3AGam/6eqJ7dKizemb5S3d135uWq0
33WN0+7zzf05GnRkjnXmvBuNbaBmj+sLnQTJUz1b9sVmQPNKWL3gMG27+4EhzMkb0/qq8/QtAacm
/dXcUp3xQRuj0xEs4Y9bvTwzxdfDggnejwyL4T39QyQqrU5x9rKleNSsYXh3zdYZH+XYdmWk8c8Y
UFtlm0ZihbY5UA+mN2Ag86iHbDQ3AIE1Jfv+qS8Gs9szee+6g7vYS/U4E9eUht0ET/CD6RSgiAn4
Fe9rtN96H1tuliDdIR9eU32ID4U5ePlrUcA/0kBX6j+G2UMGWhHU1yhB98SthrKdXFlS+L63BCQz
iNdRfm6dZtOgQ843UGZRTWOoxYVUJzvDmXUztz3oY3VwcuDxfSlkMvq910p1IwG1/AC3tlRfXWed
XrKZsWhoeZRDROz0JHFO20Cw0EpfyyklXb85sdObv9SVLue9YZu3sThhNH7H+JQ5qRiW75Oea9ue
llvzTU2gKqfCScdfVTusz6AkqfmSF/FoERx9I/WcSmwkj9O/IMOKyODlTB64MYbsCMqnPknglbL4
NYuLfo/uTzQ29ctBPIwXYFsPzoFus35wYra/fbybkYXhhulP7Rp1StwUxRJbsVGv8ZuJ3WtCD8x/
SUaGwdzS0LB2HrkW3E7LTdp0HV+yt99j8zv1tRsHBTnsxFzYvC/4Po7aTIK85cyXDlfZw9hmRqCX
MLl0SohDo3E05eZ/Lri9mlEPKFYvDmj4+d5YqEemyedlmIb7ngoIVCFOWTj9dDK06bpL7JMg0YNg
aqyLdSyNeyHXt+n2HW3pnhUocrv+7IzqbKfasWodAi3LN6W6d6vpsj1VO9+tzvhqzuAlo9wb/Xwx
7PbV1dP5lXVo39EwQThzeSSKEAyno1F8UmPlY3Ij2TqZjk3dwCJBPMz29kZudKr7tDuElHF8LbP+
Ant/ZZUEL+5/DY2xb0x5L2VLGFX73HTlY22CghDTtle2uUcvmj4n3g1+lVICRt7E0aEczafZR97N
dfwrleol68d7x+Am8erHVkx3rSPo1ku9L71GwKsXrw2Dq5hcr2F4dFvuo3k7OHp3TssO8ribgy1P
vy+6F7S0Dibez4k0IL9DZEi38g0dcqTOeuaVWeYjqlPJmIRBa1dfLGvBn8FwSlKDRwyy2fDeLQwO
VNT5jOPXHvSNwd2FGch9JftTnw4djKTBfpMpjBw7WA9avnLnfhwUzWm6fZfQMOhX5nTFpSWepdNH
RF/sO0olGMsVgW31zRWdioNhxX0kqoM1GbsVLsB3yvUjtjBcEuh9UpT3EFNQcvjmHoaRF4GavSZU
DXHJ09I1YbJoFHfVyg4M1e/zxkXdd6zVFxQhgWNqvnDEvumou8/XnqruvPuClAmWbsr+fsoY9NDo
0SLzm4zy8G76opPlbp6yk8xmL8y7dPSdonzJLLaGegHNSILonhzL3YQIpG/u2RrSr2VT/KhNvXui
NClaHQoaMIWd6PvmiTL9BM382avcM9EB5n2u5XXgKs078AFcfF5TfLCGbW/q6Klav9MW98sarz9l
27BBsewpmJoEXiqdSlLuFJ7h0XAeaQVv7zKd0r6ybJj16/1d21ZUiXva9AiT59GGbb0PGt3tVA+d
QXTjnV3qx26r9H3SjuMT4FRMpEundgRNH7xNqK9CW9IrdVrOaVrVQ5zVh1WHNpO92K5AdcfOpUue
XP9jnwxLuDjap8lafzCmhcJr17jOm/1YL6o4INUycJU5EpLuBkwZ78rUG95TTkgBXSPwUoOgAkE9
1fSEheOUvY+ePTDXT99Xm09UfECwuAvD8eytMdRT5cqzp4YE9Q1VLPHiPQqhuDMc7aocjwBtKFP2
BekzYvCdYc5Hs2ofPXM9AauR79gvlOnY/RJ6KZwOoO7VQKuJXL36JLYKXrE/NIu6bzqrZlYhLtJa
XtrV+FXQqw159NSl8VtZ2k+mZd4lRY9Slj4U3jTv5m2KjHXTsWZPJhP/5btNMcoKbyoL9+iN/WGg
y23r5EXjcfWlu+6aobg2aXJX5kW+o53+rpmpdV+owJqyPfWFLr2bvIIMzf00ZPeUrAaF6xKcrygj
zHU7dNn7HmQ20OkjhsHSLrZev4yb/q0mxopkgjkE68jChhZ3blm6egeTaDpyUPeJS3Paepuv2yXN
tqm6lR7yvbAubReK8y5bzrM+9D3vQkR9H/jNfHK68Y4JsoEwOeGAKFDrlt6FWmuZgY/tRClTK141
aqrqxm0jvd8cv6Le6Eg5O9bhXvzQXX7EoqWCkrqXwCi07y0y3c5KJkgSEF9eisMrVMFznWKpBkTM
faFqEASyz1IfS3T2aPUdVDDpWX4ixBYQq4uI5c7fZ1DBoJ7b62Qr7UQuR7TxaHOreO9DWX9ibAkd
GlSet6WEZDZ73S8cFifmwN2uVZ6xG+fyizXOK39SfcACXaubVZ78AL5bwh3h0QfjILehCcdlyH+I
2fkGmbVfB+289s3XuHbXaBHxPa+pCNWuQHgqx11rw853trHt8tROdj1R+H6XzM9947C4tPaR6+dS
7Pouz9qf5TKcXT0GxbRp/tE7ICm0MLoakyI9L55k/5Z7jm9VGDVHUQ5ncgXlrkHxPm63ghifiuj6
YOdFvW82O9dD+MCcPWsCZ3ar5wMn/VltU0uy0K3jwaQMlD6ROhIA2PuRII06FJj0fGPQl7etXBes
T5r1PfGS4qXw+rthyNeAMsHqmUE5ZvNWo1kyjcWlKkYOIvpoT2+gVAaMB/tjvRrUN2oD3SQQVWqg
ujXuc4brNmwSzny3Z5G7LkluFni7+WksKbPCNrPe5sTyfjnYS/ajMum+tKu8DUHx28DFyepF7gBF
n8xl+pSSj/610MvlQKT7dTPjdMfopLgrV5H9zKfNGUPTG+xPzfa0gC5di+WBbTWKaVyM/tB5x9pN
F0EUs74es8mgJSmn+3O/1TWHpsQgKBpDY34adVpepeq6sM6YScWuPe9o51vu+qIZn8dxsPBegRv2
hffRbEz8s1GXP+PSIAggRlb1KzuxA4qJ46DxxuYCv+jtKdMoLi10wjM8N3n75mTdjTBHEALlsou7
vgthbdcg1q35vs6k/bbOwxYHMp04RK3tcLXV7JyZ+Azgr+4QP0I5VyHxK9AYccbjNHfTl2xNxbnW
DOMRcaDNqUBDe2aQlr1oScH2N9Z1ajAKSn923LHOd2loTdSygH5ZuAt/Oc7U07mtxDcY0/KiF1sb
TPbawsj1GXK0lbO38PJ0SLmvFeUghAy1p0KpZC+S2cFkGo9XKx7LqMz0n9PQORBh3hjKOHVf8mUx
7zvP6J7VJhj04tQx+oqaO4toimJ2f8xMOqOEF8kJPIkfehG0n+tts56tZJueegswI5LQKd1+yEVX
h8vtlzplMqGtlAcsZdckHkqd+3a96JS4SvdXPaym20QMrDTrwUkFw4crOTWZoUJivYo8dKpR18sR
jI8spgifMdRyCdNYRUtJ2hWKl2Zch96K5YNduMaXkS4Y6VtLbkp8Q03yVMn1YliSl2ulIInTBG2f
4W6xH0XnfoHTNDlsYXYGjqcRke4SAnxywUY0xR4R94L5XdldMMakkY3RJXQXiOwGRT+yXOr+jK6K
91NlM+e7uffmSWd7ss1ERqyM3FMzbBQkflHROtYYuQwwhoH9E8x6wTkGEzBR26LYLRmLN/ic2rDE
svBvt3lP7yuHn6to5z2Xit0TknzPkf95pdzr9gO7x3gFqZtxiuVQpNd8WD6ku/3ECJHfqqNKfzZH
LZq11DylbbyX/fbkFhxyCJU4JW1FWXCTzBc44jEsN0aVy0Ix4kyK22mkGvnajq6ic2crz3TTlacs
7wx2mKb5Hnv294XneZ/olgjp+qt3TWlPURZPa9TU8iUWbIJXpgNTlt8KWEUyBi2m8cAZY/s8itoN
LEubr33ltIQ11f1xbCy65HDmsFZui3Y3VZGtXGO30NZASxAVZ5a1ffP6lDtPLswrXdPerYSb6Tdm
nWCS1H5kEHbu8dZFrrld+PdYgbV6Iuy5jzrKoZsmbF39uGWNc+FRXlgwHZMph8EXX6Tyvm/buwWY
+Jja+rhLJFGxnafoGEHEyr8MTTWbxKck6jj15beW0IvQLscigguYo8Etmv2ydjJi1GwFiU7eS6aG
r7QNQaG4Nfnrmavt0hhvBsVS3X1HGW2eJHbo9MnbrOsJVi/atvpupUGKTJNWn+OoEo134Hl3DskC
RyM6j9V6hjuqkCHm2jDf16rudvGc0qCHTuAr17xD6lzvOpRaxtK4gjhiTGcLXiIwGXCzJbKsdUce
GGYOlrXK4MZk8EcRXgfG4CRaTEF69lXH+tXb9Tl1eTUzRC/v6NB2r5lHbIxVcpzoxfwBypMfMegt
FAjO5i8yF2Icz8ZUv1ozb0GcVY9Q+NnF1SgMKzbT2816nh5uJSgfBi/mY1vofUibmHPlFZ8HVgeO
zDGmxEOUwvq65PwtOXT22jvWUR8sSkWFsbxvyKvRYLvrBR28us8XtXLQyetvWhyrR1JZrNxnHpl/
WJRpRjgU4mPMxUdE82xRxzATEwjD8eNUpdVJ6Cvm1n7Un7zWynEM9hq4Y6Xpr243sVhqph1lzOGe
65pkcs7ibdT0Tvcl0RIVGFrXXXNVe0ct9ozcl1uOsJm3E4cjiFrsqZUb32n2QhBl15FnU+DLppUp
mCH08FPR9SAEdXyJKr+KzGAdxmvsT1X3tknzzkha/Z6WcSx5jseuzOnqnBQBU5VZWODvexO5VobZ
RlY/VZ/aCVd+ycyvrBAhmlfsV465hQYzyNQJ4ryBy3I1utZjKUIKkV3fsLZ3bof8MPSbjEaVi8TP
G8/wxcwWNOXx8C2AWF+yUR6Mz0o2zcEcDURnU+t8nqcHPDwDrc6Vu5sK9HoMubTnua39MHdldSd7
8w4bbjn4m7PqIfSufdSa7BWU+dVwswHpM+Ug31js/9YOr1CN+XHhlnB7T4drLgJztN86ioH8WtJC
SnADaTyBKuqjN9VgXe2Hk7uHPDYfzNX9rJb5G1spiy1uPu87WkfvU7n8kO0md0BfFdWsDseOYfiW
QoSORbseO+gRuD59POIPtB545vrr1hTjBfafAWluDGGblesh7ZIlsluz2CWZo+kPhWiK06qyq5Wt
X8xu/arl3cSJTa3P9aYPT1IhcHQjVV+4Pyo7EqO4b6eKbaZc8LVVylC+zNR5EpPCmlx7X+JhhRI0
W85Rpqtdwb+vU5nhLW4XgsxcDG6lXJ6ZKb85nn1uyFbalVURloXFCtfjPumX7gPuoQtFrPbtvJwc
Jz2waQgRdC8r+fSfHYSgX6R6yHnqMDvTs6JBlwq5EM7nyW7LNkCB31k5UgiGvqu7zZRM0zNmWvlI
O1uWPaoeu53Iw57/U2NxL9JWesRdd3QW687JvHfS38+5soJWiv2W5EAI8sCw+2WRursrKbfXs+kw
Nbwvvexx0KaXOW2JK5iCvnEPaKq3UNhoQg7xqvmUDLSnptRlxcbPkQEBRitMB8NDrW0WUZBm2Csj
LA0W2z+8Kh2tn0kfDQ3FuLlTHTbKbi06wBmI4zijIrXUzn3H01t7Z9MxdlU8K2wPmDi0JeDOeCCw
ZedZ1VtbUXCd9R9rQrs6agxF5by9klNSp0FltbvC0HdSW8ePubJ3fSGe7Rtq24vRx2aAxc2zX+MW
t6ZH/LicuIvA4IputxYtG9o09h2Uf1uwvjkU5yG/U/35ozLb7m6pPNgI0YSsGiclVPuuTPNEffg+
ndVRQn/58LTHJCFlClu+gH/3EXcvY1PvOZhyr8bmpR4JjVzSYEmHYOZfWiTNR0udcpKTwuhlYVW3
D0xD3x2N16CbsGjr9oWI2ad6QEDydEhdBxCtjDFHNwZTAYMfYyJU1L4szrBP7TlA83ig0dkMkjwN
cJ5GzujuSPurL3yVV8+KX8axZ5fxHbMYVYjZjqyCB6nkucunAlhseME/8rC6Kerywh9Bfeaw44kZ
UC+5JB4Zpn1WYavoruWK+sWKbo4i3LpqDhdbb/1amY+3LvVg8z7XigJAHr6ExQN9VDssIo9McxOB
bS+Xoh+ug9vyvsDbOLXncuhCyJSI3uQjqboEFfCMeQuDP79VU++zyj+2ZXIx5/xTDdPDmtQZI4QR
do9+FsNynxDW6Udvy7ABB49sy75Ok8Sqot0ETDjsupmXR7MQyNpWwYIw5g8s+I+lPV5pPd9hqUFA
EEhrXD1eNjb73ogdMX3qMvqMe2c+t+UQpRNCLAUV+yz1dq00ziSEUrugiGRAdnqoreoib9nidqKe
Zmt9phQqdHJxzibsxrU5qGgyibQfPd6msUY/b9qY027M9AOhMJw9ua8420Z2Lj9NN3ZRJKaPRk5v
9P/Ne61cNnKEnbMUK/W5Zf9DVxOry/RrSZdjr/KjbICk6uxjTp1HJkavwqpdlPfpszTnM/HY3pFZ
xIvkrdUyG2TGeR299Ns6ryfSCSiBth9WnFeJG/O6ZNhjZOQJ9TGhA6RIKAtRQeBJDowM0F0aR6uo
9rFnvbqbdk+o9eA3GsaeIQH5z+ohAJKDkCHZZq5+5g3WjE7s20W79+wUaHXW8JtDhkkOfrejXMOl
K62552wSmnpxtsr0DFr8VNjd00RKYZBaw6luhzvWv88m82RAn81rmZBuUgk8hSUcbsJUMKi2+t7p
i0svpmIfa9sXJti+qpZz5U33ZVpvnCti/eKCQD1DjhqBNuXL3bYxlVPurdmTHiAAqax6KXLKcFIy
L+gz15IVb0XPsUvGxtHxKAwmcHC9KEOfb6UJd22fjQd34Lng+SiPw9o5+2SR7h0xUe1hpOfsdb3N
BfUkRaHHnUC0nRi9I3GBXSCmGsHH7et0T52s+Q6EmG/cdN52znTTuArLGqmnH8pu13RaGhl9f9sC
uTiHbIchclcWh2Is0+dqi/NvhSnyh3K9FdUWHmEIpoKDm7DTPc0rwUoYx3QuJvOSQxUX+s959lBi
8PZSRulh2AqSeGvBpNNvZbrE/SGmXdT0mzyZPjTVQXVK1agHA3ZKBTC5E4sVlQ4H/va3iUDDgMbo
/rFjenhoCuE8Y+bbvtjAn/eEv7p3mtdRV4xuBBCZJVs4zFKP0r5cHpAOzY9YS/VPihjTQ6OofvGt
Mm53dqeTmM0YrgRk9zqmPGO1i51MPXX8MhG+joJsl4FNlWANq4FKv2KEMFEsoK/tZVwCpuom+3EM
VHY+LtjnF3PHOEGwsYu9JysuS2bMBMRGJZuLzB9hb3cGKgkv9lld8ZRkV3e1bH6jWqg3iMkliDm5
n2AH3a9p5bE+C1RQMv1xAbnTHCpZLq/6NOa4zZOfCfUVYbOuGVkSt4ZmiLn2gAF/OrkTZyKVDT/y
NP0E1xzvM9QDXD9F90J4OCinbIb5gpu0Oa7bVDz3FsJqqzJEGXTVcOsNAwLUqoOCUYpeofzEvCgZ
SiKgWs72rWY2qHw64tVxATLftySv+6NOcofjdu25a/qaB4hXW5fooWxISkdz3y3Ibk+evhXnbLT2
gAmPjIbMp7Ta2AfTZzpEOlRPuLh1Hc3str8sw7IdSxPjoBjGegjZw84RxnAE9WydoxEJNYRnBmsl
dxlDauxe48bR7taGSmbfmZem9a1sQblo5vJeELGtsblMzrJfFGuHim+rCcSFT2DIdJcNphlMlkGV
Ktjso944n10vuh36z7BL8Ffu2Tt5geZYVebrDQv7lJCpoc9Ok3EHDAybCs8i0sEqvGdvLDyy76dm
+LEZMUEfCT0Ru85R073bUiLCLq9OycsS035Wt44Uh+0bR3xH7vFm9CPbgpxhep8mvGhIupPXuF/k
aaBE9SSLtsx4PrdbQGjaFvOuWhYK7RmA9iHe75i9v+jli9Emog2thRoIJoYoAGOyefdVNeEkbldt
Zcc4rtDW9J2sRjK+G4NRHYo5S0PPUimKzmhdMwZ1/E3NvmvjwQktLUelxK2y+ZDdwv/HVkPstJSM
RbNHwA73cqILqPUk5ijRlLHxThCqnb5TzKSRA5Ey2Qode9HN4z9GDGoGhSp5lMwAVow33MRgNjZ2
+p3dwYXu/1FU4PK2iVABMM48K834rGDlHl/I4l/TtySma233Byv0HxF7/2843v3/v8GPLoTUX9B5
P/vpz2Qe//P/IfNs9582rR+UuNgc3m9Nkf+HzHONf9JARKS6TQY4/0EAzf1P7KOm/xMmj8Rfj9oA
gFPYMv7j0PyR8Kvd4iJpy6OJjHYFiD6iJH9D8f4KzfuNumJIijtESoP8Yf6oa/+WmZZaMef1Pk8i
XDmcyhtr29tGEf9HVWa3mDk+BfiQib8roSF+Y9h6pl9NVyRMG/v2iUw7bHDZ13RxrhLpk3Tw+UEz
m1//8iv8GxTwN4ztj8+8dWU75JXBuovfeLLapTaS2a8WKnKuIkp/tafEneKLNWxfF1IkruDg4m8w
tt9Axz8+0wXtsF2TiDTSZ/6MH6qxSFZWCw1JPPtieOl4KgdsWZ5llv/94P1fkco/s7r//Y2i5JHo
LuDmiC/58ycZjZU5CWEKCBaDemtqXcO5r5d3KuFcstYEmJm6GnfIYOXxr7/X/3WNfB6wv6Byw2Tb
93vvi7flplVIgXWYbEKmJHI0nquGbumwiEU6/c03+r/uT54dC5aTcD8qFeAD/3yd1tAxWzVkH90y
UoM2I8CtMjjA//U1/dtP4ZMcYDawR/03lnNciZMqqdiMJqIrri7Z1KGWijb6zz6Fik8BDX6z/ArJ
Sfq3TyGkzxxkhhGlhD968GD6d8Kw/64Z4vff5/YpRCCKPzq/ePH89imtgfeupo4wmjD9YWgz1HND
ttKpJc55/x9fEFk18Jg4lhwTdPPPP05BjI+lVTWJBZztAy+hnpnds/M3WPrvPw4XREuCR8QtUZ2W
Z/12QVimy4n6+SFqFUKHxp7OV+v2d+mc//ZTPB2Cmh2CYd3euP9KDpfEqxSi7YZIsasn4gZCrpqY
wPxn3xgvBt71vALpxjHZZP72glitXHZVny9RR4gPAh1dOft41Dr5N6+H22PxLwyvaYPvEt3Oy0Ho
kjD433Lb+RH6efI6PXL0YYkqfRkOQtOLj0S6N1NeIeuHv76w3/pUCez1uAtQy1iZuOc89/eFpGrq
acawGmVDTpJMZ3LiMeittIWen6Tdfk1k5e03NjLRyknyLGSZXRyouL+5coOMit8u3rFYTW+rI0ER
7IJ/jxwdpLPNzozBSCWCUDRKCWZS0nDZIKznVYu90GoxeoQS0FPsVNF71dttz+4+Ml1OVo75Kvm5
6nIoT8ycl+FKdIja3i3Bu+4BtditTh72VlQrEwvUBohFRAB9raJ/0pYCHw3ORpVw5JFbfyhz1T5g
XlXzribG6EIiWDX4i4lLBzqkLV5Mnq/qgFEG9CdLgEsCMn3cm9fWFiPzq8kmaaZNUw4IcwYTPGDd
/THEZDBH8xhv8j0xumFpCQ6ssrOOsFigFJDJeR4KEgin3FLY7TmvzQE6nWJ/v7bbemdg9CEKUZjF
iJNKroUVJok2XQiA3TTO06Q7BYOlN69U1lIHnOlDG3lkRdLtARt+zuu1z8MiKYoXlTlwmeoW4ReP
pt7+qN2qcnyOpTyydpFRGVMiH+vBNhnNsENWGBgelziT/HGxNRGZanK+DE4PjSbE2LsRYwGdMQy+
bAIMYBIfMLNS1Ov0mjxLVjqXfDJk9VAnsWrXaAPGoToxBRZDTJ21bxIHOPkDHKAVYjbARwnR6Dzp
lVMzTV9ufwU3rdtHGtf9S9t6NBYdNw3FMqTLfM9HioGCrEonsgb1JflMjcF7gic1P7VUkRtm5Os8
E6NclAy0pdLVXi+EQcJ/bigQoLZVH0PSLr82Qnbemkkm71Mn+6+ZTl5YWGUK5TTG7UcwabzY7zJf
b3FLsSdTNKHBudj9TQ1AW9Du6V5rvxdAWekhJ1V42412v5ZBwwCji0SeD6eEQw9HWsfmZowbbmvw
rxQf+9pggQTqbHB3O/pdT+rK21BbprU3ZzuBCiZYQ2eGFHt7Jjc2mRKixYAUs1IQwbfMWRGSf1bt
tSJ3Pscka9+1arW/KLNdyurBne3cbR49PR626+QZDRan0RHk3THQN4IsFWRnlLaQSOSEX0YF2yLl
197ivdkFqkVUaQOn40whSZIMANSy7x1M6Dtyn6EGstHt6kDQXGWE8TQwE1WJ5dyTZIUMcotk03y5
rmK7JClxNldEoWKMPwp36++J41ATv01i/9hE2b604wKhPmzjovuup5bbmbabPzU1WVpU4+J8XJt8
A0npHfROpIb6OVWoObjW4/a+aQQhcO1oMIUUENBgqPSlvDgTcRR+j2H2pSBl0jou5lTcEfApSaSs
pNntyrLuiitJffJDw+we+8aIK/UMbE1mjtZTuBHRtp1TT7bpvIhSatWvWA2Nn05G0EM4SSc+KVsI
OhJTjCw7Cwc/AyqPYTJz2d4ekmuXGzTgudjbN9+IDUftREN8h5aJzPPtuibeYkw1pA7MsObZKXhf
MYwFPou8VKsBDDX0FMgnPHjBVGvjLyUXF4ielwyUR215M6wwoOw8M3o90TrTcFMqrV8AP/rkx+q5
nSLxqdfl1Wrb9FvDUrb69Qip4q/WYv2c5Fy9mT1j332Pe/RjdWX6CVmbvW1Y4z5u3kNnHyctvoY1
qXBdt2myPJfezAgI72wJrngDVbEHsLfQsR1T+7EmmuWvjiM/SmWu39TaNU/QNjlxJ3o8dtj7FmcG
qNiwA3TDXMrIxP/8QiR2Ji6NxqE/aNPCi32+Yf07Dviui6aERFK/5KlQELMWWTJ2Nti/OKCVwLs9
A7tDLFdIocpKnO4Ik2oe5tJhmzNXafelxLKRQnEicAZrK5ufBKJpSL2la8ASe8aHtTnb+831QbE7
O4zWLzQBDkfPpmLsIVeeRody4vTotrPccy87kgi5bvm66Wow8FWg5qAiTPNwnkyd1q26cH95NfZE
XsXsAhg0ZJsWQhq138jytX5oeaENvik1+1F0I3F6pO0QjJ94TKX9mTUoEqYYmG80c/rgGbeQi3jB
m0L8UZN7viJg79s0DhoskZsxWI/7aVKRlnsGfG9sFM+kJVoEO+ZCm/dZXyYtBs1mqs6tIYv7AqkO
zNi0GxfMo5zKiNaN7peRkkETWpKANWd0MsCZJevEg44l+9G08PWUhKV8H5e5fci1njxK0AZ3Jbyl
77+qWid7T0259qKWbX1f0mkktT0W3PqVaM0fuECd9UjdDK6RPK5awq7WCifHKlvyyUBdmdsYSIHD
qUg2SXjsmOYPWDpp363yyXjUN6bXPv45rcOsKkZ1I/baJyKQGGDRw2rJIK6X8pfXAdv75dBIUuNc
DXv2ZM7OjpLP5lGMlB76gml3CqloE9xmy7T94mbwB0TBGdXid9qYvdEtI5gFOw1DrnQ1118oWKYV
TvVEQKusAT0Oml2Sc9JulumFdq9nMLSNU3TngZPLk4sJF+q9t52TAU1M2ke61vcGRT10sCBwg5FO
AGTVWJr2tSNe7Ea+63kcLMQpniug7pHfJY0fF5a4kXftpF/7W7EIRTbx8Mo7h7ZqFnbvLldsvcA2
Z/tnpwu1L9t++Gmbm9cz0SDjeA/MOJGjV0JQYv9PAcy9dGEIgZHCIxpGaXS3VNv7pDvgWKuchqfY
zMDOO5L5oo0p+idvixJV9eYVrm1DwJvzpvsk/0y/ycaSSAeM+PKLLRrxnXjq5jAxOKTyvRDijSwN
xihbn2n3oFaAcE5mpmDI3XDPNkD/Jpk1kcHC32ZyLLgdmAJK/ZsxSOOhzcbuJ3s7yQg5scZXLe7K
2p9ifbiSdTn00ei68RaSAYra2IEcPBo0/b5olQH35TGAvEy9s5W4d9P521a5hDJMQvGQwa4Wx7gb
3RzeeGTjV7gSzGdE4mRPTJlFjbeExA4RF08cMPGfUUgpnxks0aQXx1uzReQOFWyfbG0FwKXzog7J
9KpK4koFSdi28vLjQA+9QdkQ+obvLiBOgRO77kPp8IYL2GXZbbRJr3jJEYGxreG1+lYJ44ZbxwNe
RdVtBFzBIbqkUqtbbFaeZ0Cs5lrr4aaG4XUkEfvaS0YYpGB0/8XemS1HiqxZ94k4BjjgcEsQEVJo
nocbTEpJzPPM0/ciq7t/KZStsKzr36ytTlXX4IHj+PTtvbafro2s0bgPn329WcXQurojhX1DtKDq
GuTjlIwtz4dCKFhDlTRkI1vm49qAT8JdfmhjRgiWuCLPLFBFrvF/dOa67iyEIGaOuphgv9qo2Hgo
NnLdsBnvAyFhyqKq9CuUkImeZMBZ8GIHLvoY86m1W/WinQtqXjagAngLXc0HQO8rr6paohOCpZzd
cY/sXKW4qoHPVZiAPNXS+0uZBQj2TK6desRCSbGpp26u17UfgakklgAYBgrCgGpglZQKJ04K2+7g
9JT+DWvUPdIl6l8VRUvmDL3K0OeaE8gA5EgUV5XaAQFnl072Vsm+W1wqhvFWUGmxVlVFodQtEOyx
FlsDtj5LKn2B9gGV9MZoBSK5aW4gkIuAK9tNUlXymv0cyG2/yqO7ntNBtS7sRlBozEDholufKGbN
Sf6rbvr6VDFV/AYYXChxmlYRvlvDmF/0Rd08qlCI7ui17J16aqVTXabIBD4nLF/nJqyvEan71gLU
Zh8cgZ55pmqhF3B76ga/6STIKDcwnK0QwXIZPwDv6yEejxLzgjFmjeeLlsJhrDb5XQ9u+1aV3LtR
Nq/kPbTg9I04psxCpx1UQJpsJuFEgBc8DpClMW2mA88RMTedwVnF5meEibwpMUJoLupSlNtY51OU
WpGfP2u1MWBXw1ABKoFqzEKVTZ1XaBWiWznpIswp4m684/uCgAAgZvwI056tb+LMzYsl0sFeCU5v
TLHkvkabqhriU4KsFm9HMkI/wk81Qd8f7B6FV9w94fSqH2VYJwC/Zn16C0a1BPeRYyHItQR7kdCn
WzMuh4WvhwLmpG2VWK7zPrDf7KTKdsKYZxBkht49d0DxQAj7gQ9xKEkvgskUtwTEDhch1k2EvzKu
LkNqJe1KILFiX8059Cg0zOyDysLYrJS+gdpu1sX4EBYgt9wonxEs1AI1ulv2jfjVMRI4jUS6rZLw
rgcvEUC7C6VI+zdUgpg42i5nQ9tnWMm8JojNddZG1O7zoR5uSYqXt328fJlZrIQL5jy7GbUuDXcN
7HcQTMFgcHRx8DDCXiwyJFMa9UYwhFN+FRtq5iP7L8ZgNQbDAAthQDdIym7+mtgTClPbshBLxmaB
cDFRp3pyNYwjPdYiP59WoSLzXyZMVG2lW7XNjslqVYqHXcA+xMQh+eLLArMk1Q/nUUBCaFg4SYVd
o7GVFGoSHbK/H5WITQbJJiKOovnEsqEyusL37V9DSnnJrVKt5ryuperOLBG4eThaCrI3h3A6iUvb
wO+BLQX8UO8glal7LDiuVbY5LDEQr3fgHa0r+GFTynM0deIVtVCeSjk07w76dTaDRQIfv0rHErCg
ml2EVT09zY2T3Um07RnsnzH68OuqLtf9mLe/RNsG7x34Xtj7+Zy3nh0oUeIim60+Jrp0gR5bEpGm
b7Fk1rpxM2gca1Y1ORLw9AV56rac+meu4MOHTjXS2A3qgFv2JndCDG52a+nMOpSWN1bXSAyxsSNO
4V1wawGDhRObMlUz4g0BTn3XllpJoAPMcZaHyGSP4OQWVxZ1Wxjl2mJxn9aoC0E9pgVyK77dTtae
3uSj9Oqp6W+454R0XGnKAh8fqVt5oiqx3/d+A83FZDDguLFxVm3kCET2PlFI8vVmK1PJpx4SGCYF
AS/vkhPOlSqj8V1RyhgMkTmCAkkBzDSM+QC1i47yayYCLiNDu+ot8D1mPcfPfqXKF5KAK+EaVke8
Q6PbseWpbPxR5lADT9eFCDHIdpxg+FmyTTOPpIxgIkXJacSZBYPrzoDTm4vbVqt8S7+TARVbb+h6
p8aOALQMXfjcmlF9xR0EYmYnzhFiSf7ug6xm9ThMQsx3ilpXr+AHRg0Rj9oEp9CPWBDtLK1MvMXo
FVRU0FiTQmwFyHlsrjZLgI4jVG7c2mvLapWWoONQ52uUY/zLwsdLsnaGxBPUYwyDMQpz/uj0kuRl
3K8qnJCpulfUSmVBL6fiXh1n4yYG2GSuWgKWapzdfvQwJmHtcC9YIBWN6/FDdxT9DewMC50+pZyB
DHuEKFw2HPXJNIjThP2MidUk1dAQrsDOdA5opGS4bEV42SqawZ47C2tUD8JK3ADzYLjFY2U8Ak4z
YSSMMsU0XnBbvApYbrAw1lMIl2HCl8SNTZfmx4FMrepRiztbPXXm3IzWBZp1ZsCG6hU+NY035ZJt
jwNoWV9n5g5DVyM0Z40cmFpSaH+CMyG89tOFGUeBd7ZRPByD1u3xCJn2b7ogiYfoextzSAELTwFS
+5RVb1UUgujFKg7t3VAOTn0LFKsrzmPK97ZnYtbkVhMRStPu/Nk2u9s6BF2ac5E3YmqbkwUSWkKP
7HCUEVl5Uo4YZgEOZGQ5eERi45pw0plB6RZlby147NIolfu6xeJ9JdoyH57txrLS86Ac2t7fDMQZ
yq0R4qL3JjXQ1V0pqedClc6TwCZpMifUr16MUXN0haTAVrda2kpn00mhcbBsJ8ehDtX64cgCqRil
WmWnWjn3NZYdy/HH3kM1jSbQtfrW4WZDb7jQSt2ymyRWGFPlXuHX2IFHx/kUsZ/QXTUcIFTaxlym
HKAFzE3XTOBKbZxUqqAV1TR9xw3YnPV50OQaJ64BW06oxwag6K5gtwjXs0hYEoA/ER5uSE7cPEDO
DQ2U4wnDbQ/13rxjDoxlsFJmA/Lptk26EIh+XTKBavR3YmZvxK9FksvOCXUVNYgie8/6eZlFuDvL
zRO02056AoQ1xiHbBAX1orihD35FssEHmkMh03QGdDRWp8DOq+HWRGxrdVyhce9/2eVE8nFRpqcm
ThgNSAAiAVQZHbhaxcijGxarJrlvsczoqyS0YF0ZuVnFd5OC32/ri8quTpLaNKPrEXU4PWGNcNOh
a/v2CSS9GUdbClktw1jkc/fv5bla6FBkdaOwhIfYqoAIVlUYJ4/QACjiOKG0oq/MzMn0R9JP/GtK
PIXQ12MjnDTC7QzNajyetGbU5nWLOiKwtxiFWqVHDhYBXprXoFs7nztkTkmox4XatCr5CoPFDEuO
EcThU6CDhAa4vYIwlgQjhn8zry2ZUYX+p6j3/1UDn2J+Cej9VEH5Fgx8/56/z917+vJZOvD73/kf
qI/zH1u1qKvYS4VDB6D5v9IBKf4jDGkI6r7/lMT4W/8TDWz+x5I6/x3IpxRLcQr9r3BAhQREsQ5R
gUodjctX/a8iI7/Wy0zTWqpylk6h0VSlhojha70Mm9KozMnke0Vxr6mvdXj1qTv+UL5f/v3/V8H6
9t+3lvY/pYy1g4Fmaxq40bSOKushUp+D5JLVbvFwuoV6/3NrS/7mt+aITSWph3oLfLy98pVJiG8a
JDFo97I6iwYI4uKIcz1WqY9KZutBJM/EB0SKYFt/bfQPhpHx93bK/DIldwPCs+42ENE/PKz/s8j/
uyK83wm4MkxjKemqqrP3q2ZuzjDxhVCZVbbt5oPkuJWgeZ1ubG6I6tb3cvtEaw8Qh75WkOl6SwCD
NhwNVcoSM71fpFT0jlJQNXtFxZQqtYi7QTsbAvb7/fzr547fb0suzMWFa8TQ1A02BF9fc01IRV20
0F3CWfZnzTCJl94Y9Os6jrIDJco/NmVRrEa3QEifs/dYRSQi1UG04KVVO9+Yc9DCe1QQ41npnN39
/Fj7X8fyWKaKQkISN69Ttv76WLLgPs/gWs3DPmleOI3pr4k4Tg+Mjz+1YjFkSZYRfM+q+NpKX+NA
F5oq0aB189bnQmGby9nxfn6Wb6NweRj0S9IwLJWiqth7mNKMoBtNumSTP1qb0BDiYZjTgIXUpE4R
ZbVeAvRrYw/gNigfCrKQJlG//ZUOABXA8jOWQGUEKHhtrb2nlV1IbbNAeA2axPJC9BPuQGXnn7Xp
//zmvvUpaZU2UaUIDlSLE9MiK/o07zRmWMvc71iGmxrSpD1zdBrK8K+UEzyLbRh8zkuV3kQTpe19
2AGb6CG0JFv/CsZo7ZAzA5ExOPDmvo14WoFySrK5pS16g7052mpwbJrsBkDhas4urDRn1bFf9zQW
9wMvZwHJfZlAlyf63Nbe1+XAA8w0m7YoDLuCcMDMJh6raY+6zj+OJcBDJXsobLbYvVwFc3nEOFsr
lbXRxu5IwyGKk3NtjvOLsAyPawu8VKR8oLW6G+O/nQiWnypU6GasYpA89n6qqvmCYj0/FQRvsWlt
8SjskC11jP3+50/n+2CiJUCKKvmcFPL2cXTU1rNUFGLkdixDtGkaKld0Qh4Ysl/FHv8MJgYrCzHP
Ag9u+RWfhmzh40kdK4O8dLuXWBciWMpDr59b3KxzZYHx6+en2m8PHiA7C1UIlaXfRAv2tb0+FJi7
MYp6MG5du82PanJRdHPYFfimf25qvwMhzggBzs9BRKk62r5eRonNUm2bdvC0nus5jRLvTU283eOB
Vv7QDBJFhqfgHTHH7fVgUJLNUcp58owwO0aVPXgk2zzalKcJZ1qq5VyRwGku7zhbbUf4bp1zJzM4
HmTNcRk1uxKyilM9zsOmMyO4pydpPRxlRuNlypkOoEZTEQFz9SbiFydE+9+8tsOTpj2NHLX98lib
pu2svulDzBnzQYrUTax2LXE/JNFb0ZbPrB0bE0vVga/2D89taapFmVDjSoVA5K9vsogNDqU+j5sV
s/M6QmB/LrJ0faB392YG3iG7CUOYzETo3/Z3iqREAEpEUO4ZU6Zu+rq/wp8+7v5NIywRUAjZjO7r
WHEB15zwmsHD2sq1cwLyNaUK8y8ehf5alLmMFv7ka39ZzmD6Uo8H0BSNOEUORczC1NkHvq+vylVm
JDpMY0tN8VMXQt/PQgcxAmW46gdvBJjvttgwbhwRt2cjKLhtEURilUyj/lcS3f9ulDIf/afyDci9
j5okgSIFBjV4fWMXO0nZtcp10B5zqmCOBkKRuBp4Oy/1O+3vR6GtSfabDksVRLJlafk0f5kiU/Is
yelVU4DXqRXf42CqH/39CGEuMTSVh1x2019bEWRfqHOt9EAIA7j8hNDtNNabA9Hi2v7kuLw8Yzl/
sWUHF+Xs9aNCAlxdNMQ/oy0jlTclFLaa9OCSjDl7l/gTl6qg/DeNlev8I0JbN0PRPDljemT0g2A4
DZKAuey2HOQ6MrQDady/NxafTxTLz7MscqKR00pdk8vP/9TXgd7hYWCd8DTRBFiF2jp/NUetvKij
YpmLEv/asvr8aOaQFLg5wN+rZsRpyaVRSt1amfX818/vZemQvV/k6Kg6EeoBILb2NdMY6yyc6F3n
4ffAWjwJrpVwSG2gex/6fP/UlODAyhTB6RgF89eHDzVnWGwohJxwkQenpShGShaTKLiH9Zt+/fOD
LduIrw/GPCShtoJSRqHt7E0WZmkHKCL6zutBfVPyoZrZRhN0SqvMV7AdotNZqEfhqF+XKkWOnxv/
9qiaShIV8FaL/1k+q6+PCkmvtoH4VZ6T5cQgEEzAKlTLPtW3Q5jW2oFn/Tbq+ap0FTwGXgWNRvcW
UBUcqUgnFQBOXF2kSvtYimF0fTk9YyxVD8wXy6r0pWM1TZI+rpLNzJoizL0tOvlIOUgnmVDHkO1a
JSn3LO/m7thqm/66AcjEcjakWz8O7APbkW8z8++Wl/0P3cuXtNcy8R9dXzdO4lmTpP6gEGDZlcEK
+cgzMMajvMiDA+/x2wpNi2xVJf4FZkhEtl/fYySakYsci2mxQkJZTgGyrrlIvZ9Hy97rs5aTKvoK
m08Qu4mh7w3VDJ4dl8dz6YFiMcVpZkdpc21lXFtSxmMHvS3CMSkPrDh7Q5RG5bINXxwhTMjcbnx9
tNwsAwxRdebBxm9+RSBDthkrXEGoaShefn7AvW5c2jJVjuT2smM1WL+/ttWz/fZFAiWLeAvtyo9L
/zaas/LvXtbvVoATo8rAl4HQf287RX5Sa5ZABT0BD3g7a2H8UgsR/m2/MR5QjrO7QOjMnLn3aXNp
HVjFTL9RDwAwkYkmfwDWUaabrq6aA1cMv1/9p4+N4/5i3WHZZJSpPNLeAJxw3aVVT40Dma+wj2Vp
cAeA3BYbsl2bqXGlYmmlhpNX02xdkJqVP80l4VhuZXZEDKVajmtdj4AuPGd1Wr/Cc8rjdztX6rMC
M/CwDoFVDSHUB91ANAO0qjnpZ72xMeYnztVfDgMexua2knfE3aW2v8mpME8rMxpwkg5iZ1Wk6MXI
WvUP7DS+fU34YljK+C5VhFPwwb8ONotsmX5S6tRznEqHqmW0IwQyDjD2ikt35Vlj9TH/bv/La9I0
NO8L+Vw4zBl7g6JVbLRKZk7gu0nM80BkzOLmLA4McE3w07+OBjamGo+GlYtz7e9r1E/bhwSPst87
8LuqEdIONJrgfLBj4H59Ne80ArhvqhQRTBBGRKp2Y4iQivxrDSDfVpK/fIR+Tnv423e67JXZ9BtY
CZaJ5GtvZ3ZrRFkM0MehSHcUoXffoCAUB5782wRC/3Jxxd5RLIuqvnTMpwenZBgRQk4rcW1GN3YY
EqETA3v5+2dh+liO8YYKQX5vmlIaiEBIZlPgKjrO807pCJHX8n8xVtgR6Bg1+ArYrX59liQsTCUt
HZJKhx6m4zjonimxFf+LZ+FJuGKhIXPf7TRDcK/YRaZ801r6UWBHW4P4IwXq52b2luTfAx84vsGb
4eaD4+XXh2HdJCNnaQZZpnKF9hUKRjSDEmzDdsuNVHIsI8zxPzf6beliNLBscV3A9o5H2+vBOWqD
gvoasdy23xHiPqpHRgJCaI7r7Pbnpr4PPCYQ9pDsd3hKRvnX50tMszF1Zww97hE5GJFsl5/Gc5qU
3s/tfH8kxsLiBGVzbZgsLF/bgbpqqE3BFWSOffuxHDgEVHDxI91aO2ari/efm/v+2nQurhEak4TH
sW//sVDgWA3LNc0VuPhrZgnkusOEL7yEnrxNYH4dqbza7d82u3zHhrZUARbf7TJ1f/qMYxCGpLKk
cGZUwOhrS2uUamtWC/aCQBmTmvUYxl6QZfWBO8e9wwDDdBkyjEbcr9w0mfrXhhEA93gQQoWZcvBP
wkJmxwmR9ltqwUTDIsLHdZQo55Um8LVAmT/w3N+XJG541MVwxhWJymL+tXnKiPUI58dfSSKDe1d3
5jDbYDiIAZ9ngqvQUl8i037u7MXC/Hm1+FYj3OttkrK6DD2K791foNR2354j9zJyLwL3PHTPL9+3
d7uPx7fdzc+tGsuE/2mN+tbqMvQ+vWOCzXwzo5e958q9vyrcW+w17iN/8fp+iq1++ev37frp4eX8
5P789OXu4+bu5O1qcA/8Dmevz7/9jr3JXEe/rJvL7yjcx/srIqfc5/vH+5PXd3gE7iP/95y5s3v7
enF9fPF8exy4x9fu5fH19fHp+fX16ep8fbq9Pt5eX++WP1vvduuT55vz09XuZrd6ujlf3dycXFyt
dh8nN+e7K+/k5OPAXun3kPyhH/eNpJws4UN0/P6z57PHq93R2fPF88nj43Z7e3L2GLjr0+vT9XZ3
ur6+vri+2FwsP3F3dXN1crM+3x2Yb3/vz3/6LXtbKlxpSdmAUaEvX5fXSl++vt6+XwbubUFvzu71
+21EX8Ik4k+L5Y/b99t3uvd2XEbbA//kQ+lePoXux8vT+cfb08tV6O5ernj7T5cfvP2rm4/7j7fC
hcfJqPm4RzruPl6dnj69vJ183ITu1duB/hV7U+D++Ni/sjSSVmft5Jm8zZl3dOYt/7tx3fXxZrNd
uSt3veIv3CPv6MBnuUAHfvpA9gtpZVCMKbwszGi/h+HV28fJ60XG875evwfu9Tl9lbunT7v7l8uX
8wNv8o9zwueS9t6bTNI5RxpMSZsP87Xgy7yO3NfXy5fTy5eny/O3G9W9fzs0lL8Vp/YrFnu7t6hV
sP1q9eRpp/WledHd52f1o/NmgLV024f6JL6fLufz8GX+iC6dnb+uveHQc+93+v5P2FvHh7FK8ZXy
E4p7caNeY2c7Lz6sbbATV9z6D5c2XMc79TKG7nLcHIkLVMEHjnJLC5++od9LEJdfJEGZDheT2t68
iFm/yAykZytCK5Q1aiaoTHE8Hhhde3P+P63wR12DlaWzwn+dfZ0Ymw2FE/wmdT8Pp3WUUy7BSqgU
HohaUGQ/z/bfmuMQrON9pJi6bDPl3u4/6EbD7OBfrdCEq/Bm4/tUqMYRxqfowEbzW/exbJO+JKkP
UdnX1L0llAjJrq5D316pbRhubJTggKyT4UD37U0KWJZpZalzc4qjqr9fLAmCosKnhqurH6r8WsdF
+1xxtnvSYEAtHi5k8kh7rNu/7EVa5cDx+6aQDcp+LyKNcJCH6WQs+2O+ywmtc5teS64GMFebn5ta
9pFfRiGdx76L8cclGlCypZs/rc5WxP9rNgrMT7qsYTbqY39ldaTaTW6cCDU444IRsE8btwGcZtGT
9/K39yfcAS2X89T5+C9JfW/IpI1RU8jG3CcGTj5KKXLg/4Cb7ovKNl5+fto/DBqwBdDBlms1Poe9
HdAE2iwrbMDsYdyVuy5RijPdiA5d3337CHgivmfKbBrnOs4JX/sUP3KeKZR1sJyrSbVWDMXJ1gFF
NnVVLYS1A1/C9+a41CD/Epc9RTD68WtzI6aLOeCwAhHM6k8wNYKay0ftQmZGtv65//7Y1HJ3jgyJ
aorcm02CBFsDYak8Gfk7k9ebFUbSilzcTdXpyoE5+vvL4rk+NbY3NLWoxGHcTgYq9H7YEJNNfm5e
Zdu/fyTqoBwfUQjx2S2P/OkDYBKe9EnvjRXYU5SYcVvL6yCUcK9r22z/Rf8h+NUl50cuWn/vUT81
Nkf4afWO/gsxduMwStW1GhkKScLWfOC59ra7zFxc5nK2snCRUwjY387M/gQePKYpTXbNVTgLG/l1
ohJpQdpzXeTZgc/4D2+Ly2OAHdBoSKrbB3Z0Tl+LqGgMANItlpVMDY4cmRXez2/rj61YBvonhw3v
t3pZozllMcSJsYrIxLvIiSk+zro4vvoXrVB8RRNEiZLb1q9jYgxbvXBkyjCXpKMkDRhCbZinA4Ph
D2/IEATvIZdnt8M+4Gsr/KfnBn4CaO82kG+8wXLdWWAVk6phH6TnTX+g8/7w9SKrUCmUoyakFLrX
IPmOtUJtF6GYkjf5CkO3NNBsVer7Ys/pDkxL35dOzUCxpSLOhltPQeHr40WYsk34D2IFxc0BMhfC
/sv7wTkLhhI0r+Vc9IMaHNhUccu6PMWXFc1GmiZBAHOhxlXMflGo7eNZn5PFDldU7W2p+dVw1Iqo
PUVXKBpPL00CG3K9UZ5EXqRnKrx9Cq9TaYNBmGO5SZwcoLQs2ug6iLGMuzhURwSo6OZXXW3aw6oT
QXaTAGgQ2EWJssTJQdjhhhuDtlz1lRHeYKwtCINs2+LELpUUhB5sORwJloW1tlNG/U6vzOYpa+MZ
fGiAo3TVtYW+CeTsI+lrDeOXwb98lpQG/IFEyIXhAi0AZXtQ4mtOOtn2UNqL6RbEp3Zch4vUqzCD
YqeCpnh3FIdAlUz47Tap/PgU/HNAOUf4hJOHjRlfoKlbrB/VkB7VypAEa8h11mthUFtwu47Knds2
SXHalHVVYTuqFDLTaqmThhXHwVPlq2XnmUHDMzVqLE4mS50IXPI7m8IE2JlyVU5x8ZCEpIfRR353
y91j8tRBSEnxACMvcAPSJa67oownGOEs95hwtQioi93M+IMtAu61eWzeAk0pYtccmuTWsVMxHecw
DR5qZc6vkFaSXpZFinHbiwITTZO20UlX4s1axRBncJY1ojhKg5k4FYggGbhWH0u7iyFVuYQ7FsNq
YQe3asPC7taVBaFwJWNzbNEQkfDj8rEMZ3NjZdVWEv6BvTQVw0yyc5BEEHPL4YhoLQgMdmiIYR1Y
YfQ0aVb4BHWcpIS6GXXzWIF02Xsdsq/3BhHqKft8Om1qiLBSzWqsidKYg1MY7W22FrG0X2IMYzqO
70BmK0gXhliRZSqJjjbS9lWWA+6MLEqMB5wjWPGnxjwDgWw9V8ia5EnRl+Hgdr2sLhO9G3Q3c3CU
uVjOmuvAJ95ipRt+tbhLpnJcz5aEt1iU1Ux+xdRn9rpvSnFsRnOIVYXTAUIqfKrEBCQ0thKJLY6b
rsxeE31MLx3CCN+6MHUewArE42qm3nYSlHX2rJVG84CMQrmLKs34FeSLtRYztR3jbxtgPEjZ48mK
DDZiVtQb0xoXOb5sVWBjWeVhj5fYmUnlakyh3drt1JtukTvtJXlOpVyxwQP0CjW14XYytNITwQD6
CME7+t4YKI3qWoTq8bYSEdz0zPC3/eRMj2TDdTibm47sEVJqBhxKho1XO5SVvtan2Mw2XFQG8aZA
GgNDoQ+hzlP5GzbTrDRbR5+URX+eyJydaofjdDCM+T5L++ok4OIyWhN+abxNsifURmqjTI4sp68I
2BixrdTs3QzOC/6EhzqonWsldOZup1K5eKBwMZubvBfKWQVR5FmBnt8eI1zLT1TMk/g6LdFeRbad
GpvGb4PjZK5AbKADWdzZREclG9Kox/540NlRbOZmTs8a2ZvvqWWP11aVzxaW8r7W3ZouaLCHt7Xq
EYSU3iqVHd4rvWFc6EOj81FikArQEGattWrTyH6etbE6z2K+R3ciJ8FZI1gpzA2R3NmuF+MoV2Wj
TM46EjoTlZC/c/ksv65dcBZ57GncW6O6Zh9C35m9+YovaCA7Kp7HexYhS267ZoKjPmr4gjeaopuz
q2PIzDejncSXYDltFZ+fad52Gjk2XimmEFxTW3fnzZwBceix3iSrUpeBsUoAbYCy5qPXVgPglgD8
WaWpnl21ZP0RqfIGvNWGV5qG7VPXNM3lLMrgqiAx4VnnzveD+KOKWQPAGcUeLUs9Bk6CWy7F6rqK
DD9/j6IK6E1dzGl4UanI8in/T9NNnBGbiRUiDn6Bos0+SKiyJ29kU94faVOYwyfCOsZzt/293naA
gkyoIy5BKPGtUTXWCxv4KtqQhzacI/3SPvwxyy9gfIAAt6epeBkqPmq3Sxrx6sDuHY86TtSwS4Yk
fSbBb1BRNjoLYJkrBS8SVZHt2ijqfgmf9GXYFcr4yo3HqG4c+vvMJD3Bp+syRq2Fw2JjZei01v4I
hogQVgWDt604Q7LVs6i/CmNfuUIko7xM6jycL+ft56EgRYo4e6Hd572ddehaoo7CMuYrAUZ9pBQX
miNFaWOukH6k5JbsRJ51v9hMtbfD2DHYFiPwjQr061cYClYEqF7EszqpVr0EVj8xNcY+K4lJoBJL
cw43FnZ8mK96FdLtivOxf4+308nVkzmPWIe3bZtkV0Il5RAjYyMgNYxpGa+S2Ekua6Np33qR+8fj
2Da/cI/78CJyXhzjjcGL0VNvb1nYrFfCjgBW1Y0G9qAX8VOZWmW9EaxE+UoGOL+VsbaenZQ8LNi6
Zd27ojNKDNFC6Z+1JIJZOyqqtea7AleB/Cw9TSQZKm4oB42EoGKo6R38yTZnjiS5S2ab+cZpFaAP
5Mgb8CgqZr6VHgI6BzktB6K5+aUuAUdJCLGLCCx+7hxUOyzSFcmCOB9nbIkgKTazFQDYsOWMA5QY
Rlp1ol4PN4ZVQtFlfjfvfXs2pyNL6bobIHQOmHAlLEAa6AYxHIoFEsD14YcJeAtN/yzsiqeo7bBY
Ui8z2ayMfnQKJl3Dfmga32YYBKFT4/wGVeQaiPUJ9Yn6DNg5+xFiciqnuxuTWb41yHRqTwmAPtIt
jTOunHiwf6VDrj9U1QjHvZ/iZ4og9YUCp/PXOBQlObFaUK+4cwHMgPXG17as+/FZlSsk/ZVxmSgu
1tXw3Dfg/TKrddG08SEBOxs9WtLMZgBztwmCGdXra6XE7A9LGsu6UShgdVL9FZ5U0XlNUscNHT/a
TDqp8aBibwCC3Kb+tLUSMD0rEzAwSu40GUMXka7m25BS+eR52qFvo1+6kxgSRn+VKJukL4riyeH8
FXkK60vhkSZl3oB+Chx3NoOQfwlKP8EhEX2/bWETvA+2SopTPNvKvFG6LHtk20mthgNCOm+bFuYG
ik9UFORUF5F/NBKXyGdH/lMDxqELCZITWFgZzXb9K+5Ntdsg+QDSwLJEzEuYxSSARlGmxLueYp/h
EfDhwDW2mEYlFxNNau6oWTU8dBqr8UkHNRxzdA5GH4poRCgB1DXYAGQTDm0uH8cqC25lMtbDikpd
nQQk+NRWcEw5XZnvbaWurIsWecd8XObVnO5kniJ/T6KO3cUqAliYnihg5JR115G8uCWtakquQhGS
pxETWuEFQlXUHXSnQN+ZmZm0b0bIJpOQ6FpJUgKBTDVdd0XWTascltC0HaBSIv9Gj+H4awUjcuCF
fdmTxZngXHsK5rn0xyNq+hXQJ0P4k7NDe5k1p7UG8m3FdGJ0Nyn7m+5k7AmSwgbMOqm6EUrLes1/
W8SbqQgG546YIZTGg9nbzhGAV2FcC7Y8/mpADhLfFGVQZ3f2oCcTgDKpJsGD7GyAZ3CWbPUxzkkC
VPlOiE1h8TQ5MvBPmvZxY1SEseRQgFSOBMhF3aTM4J0J1lFtZek4WCHuZxkhNCwG5iaSLJdbiCpD
cguLGih6N5MutZNRU/eEmbZA7qcqkv2dBl1wvsS8bGnlcQAHATX2gDkoIlIpl2H/bvs+SCbCBId8
UwklIwNwgFZ2L4lJTy+qhYi4Jv+pM2fPKk1f3XEYXlKSOqJPntsSOVLGnohjC+h1A2wyeVZBfV8M
+MXXQYcW7NYOBMnEcOKFsg1r8sLPyC8tDfzTQa8wGxA6/Nh02O7ZJYRashH+XLPTs8zlQAaBhW4o
x4CGeX3RcUnKONspR/oVbl52F815qeY9kytOMzIBejKw5pPW5w7hw1GdKV1jCxf6Cxy22j4rrKzt
r0s7NcW2rSMSKcagqfp7TF1yWf6HLJ0eJq3t4RNK2fn1BREKVIcBRsUF/Ko0rDnyOVHRvqkJuVPH
XYvyihsJMwQWj2x7hRk4PS76qJ+P9VgxddYsrckmkjWrPN1EIYi0U6cJIzI/hlj2l5o6FrXbWkb3
JHs8VReipijgirpWuzccZWa+ts2+fxhjnSnaloNReYZdQ4EI0tm5Ro+g5WtBxlqxMKyMcA1uYMi3
XRVqRCUZreRE4RhmrW7API3Y9kmssMN1XPtVyZaOHDj5AX1e88/HBkzjpp9mcYcnPRpWObv6/6Lu
zHYrR7Is+y/5XEzQjDPQ+XLJO2uepRfC5ZI4k8bZyK+vdSOyuiuq0I3KxwYSiYwMl9xdlzQ7Z599
9lp2I5w1EHWy8qxoIMLROCO4s+tlVhbQJ8CcMHb6Np/k08CHWO/IEa0ICwRPS8JTUNruwYMDZ8HI
HgYPMHKrm/J+6QnuIZyuH6rrIicI9RrmBGbOBagXCfnGvKpH5hTwgkaDjOOzM6l8eJ7tps5d+ED0
b5uSLA+xD/AMZ8dkLDjnMmu2jN0wd+ondnT/Jrx1JYvR6EbvSApYUm3Y3gclNSVz8hAEKSTuBBpW
F7amNZfnxGiLJszUBUoxonmfcP9YpOxUI20USpoh7kjWWIhJkZqeVZEnxpFTA/qLRpfqiP+Hv+Kx
HJpLpsKSADhIg9ylyHBknkEV1sv0qZeiDu4KLN/xZ7aKOgX2W1r+uSdyoiALAlEDOJe51Fep1Uvn
ZuIPvt4Ytpzn66rpHbrPoOwgS1HT2iVoRyz7B2Vqnv9+VrZ7l1aOBymGbXfLo7Zbk+oFjouhPta8
1d+Znh3ISnXM7/PgmwMnV5Whim+J0zJPnt+tHFzUQP7yPBJ6T+hJYlpFcsiGgLgq1yyrFzHxuGz1
aMZ3tqrp1bOxjrejylkg4weW/yS8UsGWVBbf2qW1VoS8paQlRfzV/XNp5v5whsFE+15agX2ClknS
XaGd8cp1OodXgZTJets6KehiXIHyZ5gFLlsEBm6GvlDtb4c0Hxqx3tN3uYexmbenJNSycQsSM4se
+MyO74fpWRqJ80aL26z7ddTlM3nD6bqtiD+sQr9t+3hjO4N9teRJY22bqZH9vr8sXm5oQMpx3xu8
PPgTPbiK3VR4P2uX7+FmNGpPXtZ01YwXCIMKIHRzN1fzZhUze/1wCFtjo4u8OHt1RubEmAXFvM2k
areincxPq89qEOf55T3vTNKraNG8INthhlmijN3RJz4RVATKhvhhgJJHxJ0zyy7M22X67c7C/dJe
UpcEEOn1QQ3VgsZmivba66BKhACZndehy2ELeg5e7FZXYg0H0ih/wc8j97XNJu3v6SlrddMZpnKT
TWZqkxzBMlu+PK9n2eGS7wTuznCd4pezVs6VDGKyWAMNkmHrmPn0iELSiq2di+6xBGYIb16umQ5n
ocaX1bBKNi5mNjuiGT/zOwFCxEi4s93JEDBr326EpcyfVtckBmnBzCJcZnNYD7khkF2NLlfffHCl
t4GI3EwhO6/JB1Q/A2HA7mZyGmFEv4mMzMEQdAyXZxKo+qMh3dfaqclYiKtzJ+N9rleik8gQLAQE
YmeURB5bCVVITpM4hj3hGGIz6UnwI9a9jYJdN+rTs/KmgkkUp9tg1NV3L7OeHrYZ38Scjl6Y0a/z
B7YMCvOUluGZheK52Pg9YmjUg+pIqQXd7MnMujjdDINN4otcpp+0RuAhmhKqyT7IE/ursy7ArpJn
59aKNYZyl8oY9dIfCLhCjBzPi+2IL8PJR03smTc+iRmfry4Wi/qiRe47lKMJ3NYZKyWISJ5TIFVz
0nzVQ+E1NKtd9lYPaEiXYFEWO4zcXGuqeHtpAM0E03vsFwIcABkoFeZNlk78iZW6Unrn1eosRUxd
AjqH2A20Mw6WgQa4Cpp3LUXXwCM1FMOTrEzoz6yB4Jeiqtw16maDw1ZoqlrwZokvOWdnBzGzW+Yu
ZBMzc8nMWeIvPbac51NsBxWnem7QCjm+dUcxRDVb+jGZQhSHPTlpmt+ZoLWkCjOfexuPMnkoWMhF
UhwLm6DwDZnLubvtVJz9GNUoQRf6ufOmCzKTo7gaSX61C2JQorERCMRtO3XpzTTFGbgcjrT5OvPL
ktOHgDQyJzslqbsKpa6oFcknSgmvESGRauurbZGDv/OWbpzCjEOPJnMY2zEiyI6QZNQl7zsZ4xkO
G2eqPMB4LKyz3ZEsCbCn6X+RKkcklzcpCMGDPYDFrAerh3rHcA1ao0muZpiitKDIOHb5qMxyqW4M
I/WLrUyD7IOHsVxCnytXRC5N0Z4AtXw8Ti0JRVsfob/m4KCGYF1AJDLyGlUle/Jq1boldyvudiPJ
97Q7plcTND1o1W9yqyWGFlkdyLNfB0gWo+6alAoWBk7QVdIE5Uos4AafTKlJRRF2vTUMKE+RFwxE
FjeEpnYHI67t4Aj/m8TZDGzQtiI+EDOwnyQPMwmCj0FVgfQaWxXx7bGYg77p2VcPulJAmXUWGZmT
qLqtksG0RJIYzphoHHuKI79YXXM7OUv2U00t4bhar1Z6LNkrhk9KtzLpx47Uw/GStHyRjXrLu4l9
OpgQB7r5Td5QSZ9PuXhWlwj2vbUSME76KJVjNFhyehhGz3rm9QDURSKWA5WtEYTyGuV4w349OoZR
FRMDLgOyLgFzSSTmjNcH1es5JxNT8iz45nvMsmq2DchSYovcwgFLPBs5UftMaL5a5zU0V2fNUcJF
4zkaUE4GLsIvY6Rd1BLjscurLOFyb8zfIs4ueUEoM+lxnYdS77PLYv5GTrW61TUqAOxyBBE6hnHB
KyWn4JyDKlvP1UxBHtL8mvVBDU6VwGpvOKsSv/efyWsyuP6op7JoxRw+JA8MNtLqrqPbuMk8qv/I
gx0IhHlpfiuSuclPH9pL5Gq7PjlMqYhZr3tLoK1l5RXRjQKLr7Yv8RtO+oaiR8JCMXb1gSRMJ+NC
44eMprT0t3ocV9hnBJZfhIu0OHdD2ZJ95buUvY72Tpyc61vrsMi8WRNFZgM13jztkVSNw0C0c7pp
oIgiXBlzl/5pxf6XknBu1Xf9OHTf38P1L/W/Ll/6u1FLlyXp8AfY5f/80/+/DB0krf80Ef1vaTiP
M0Dy7678VX/9JQ/n8lV/5uEI8++o4Da+GLJZLHahGG7O3/3wj785f7+swrD7IKGhYGq//Jt/puHY
Hhk6DtsY7BfinGaF6n+n4djO333sGKRz4M6wgsu4+l+g6EC8/MsQEE8QC1SmyZ/ij/EqA8+/Dh+t
C75eZFJupL2mbwXpq6Ep8wR+tZ2nJIfRL4dBsXYcFUOCruTx+M6Gd0d2XQz4GFKDSmG72ixc3gT9
oB5TS38omFhHjgxxW+kmOBcGAEbmR9M15BeqUwlp4brOuMCy1bWvyabbEhYgjyoJ3JXRZz+ddLb6
R7+ABuIa6hIJN4n5jG447sfYLU45vcNO9M36jo4OTWxy/P4IEJq5CoGZZ5HrxzposmvNV+8tKr3g
MlG1NkmfdG8D/c4We1e/k0rdw8slgU7XXeSVDORCo0qTPehmVoDIFYwKmxsb4QyILsePs2+lRZBe
lZVsYCrS/j2XlCkIl4jadmvvLQLwTt4wkDrMRHdXSW8ivFGPu86yvztc6VuzyUww9YyrZBHkJ7ck
wXI2yoGpSDddiz6ZTvDJL9sAbMsc50leUnxSn3JBWEC3ddmnb4SfG5/SWIdIKPabSdmFTiqy5aR7
lnY2lxPgfcUs9MnI3zsMg0VV0rht8J6Qt3zqskU99uhF0WJP5WEizvNHJzI5FPW00+Shhn06Ag5D
7j+mTRx75HxdBADORx8KxfPc9X8MeJPrhHL/3KcO0qpd9NOhSXuGkly5zrnhNgxHjt1jWQTGDRE2
l3j3qtkHjZlHhNczEcisqiYX1wB53pYoF82iyMV0nB+UVfdM9B1NQtys9+tkO/eylhlplpV/bEYr
2Put0e2DoL8sXWXOZrQK94T8CESXaMoDqeb+JuFDfZalMUekBxc7IYXctzX7s6SM5ZHjx06EhiOe
cJjRudiE56Pio/OhHm+U9vZLRwhlb631zVypi7DofTKf41c1ABroW8jf1N5rIKt2Nw8oCoUXUynk
7eVknu3ruqeswEhDY+aRIOzFSHIF/eaxAqB7TKt2OCjqHWZwwZ7ZtPliYbADsQmndWZTygjBFKTb
Ek/bduDq2qakHrw15ZgeusFAenYSWQO6rJFIzX4Z8VD5K1Vmn4u3tEyJrsun6XdC8QpwkAhm8oal
jHrS7o8+YlpLM56le1igMf+Ff2euvWwrV6tBGvAYxAUs5m0sWVhohyP/c+GzxHRP77Yd9EzmHPL6
h+xWM+yHVH/WMnWeME5+FAbR5aUorRvRTecymaqQJRuxtwxH3AZ2F2+hJRr72YVz0qjU3NUVPyKy
38Q10jbJ9XWlDi5o+XTDg8atT7JN6hGMXo4v7MGtxQakvL+NnfHNcIf1WRIaG8VkL+36ptqZWjeH
2uhFJA32TkGCvRE7bG5n24tfeVXHqzz3y/sq1S9eHHiH0SEZi3RKnsa16qxbbecPZVYWm2XQ2Y40
0+IuJggmwvTst0yR9HjT4usZqVryqYAN2xYvrtT6YPlQ/wZr8r5bUjHPRGJiihFub4W5HLLQai9F
rtDmcFXZpjZAvBiSzGDwJhsSRYHYajeob9Kizc8pqgSjjaLbN3bMcGdcP7nBl2uif9ev1muY79iV
u+yV6qECk+y8Y/1qRvMug28RlwY9Tc9aRrEMp7qs5rMscLKWYtmpkhmKYTsqyuDjsq6Oej6fsGpO
wW3WLIxjjHYsXhkCmjcN1tU8JIR4vW+M+tpPOqAYfiKPXGUgj6UmXTuc+4Yn1LPrJ924tjpCva/3
KZWlinLJQC4gAhYh/cTQkVCIJRvIAuO4wzuhVuwPskQtNl7KcXABD1T5kxzdHTKtf8Xo09h4XSMR
0Xh0mUrke+3GcD5ikr0mI0iOlyyXq2Qy3U2ibHsv1WBDZZ5+W+3AjYV98WiNS7ATQjI0XXiCUs0Y
ofT6IHRgZoUZIJprBh/TliDWfcOEbxfY9W+36N7Lvjp6wfTmleUNKbaPrnHBCcDsGHdu7YLQkEJQ
OycaPGuhfk2xtVwbKN5Xjrg8JJbVHUwWkSH2DpYKUXjEgcR0j3qzv1mC0XozYpHgc7SrUwoWdGPp
WD0BnFk+MvLLt/ni6rBFowuRr+l17LV5l2X7Rpl/U8zBrQ+GlnTf7msginc3SOYCHIxbTgs2CAsP
JK1Bb57wsVLy9+cBRYYUe//eKkWyk8b8Wc9G/Dr0Ko3AbmZRUq8r1zYk4p54bMJ4gpHDLB3tY5xz
NxqWH+CJkMktyoUdjVMB/JiR96Yfi6uxSMoW49IlCZ+HsDrYWWA+qskrflXrJfG49BMv1FkWH2GU
tPs+czSn3Vi+LmRWsz8l1j0FbRuafYbB2/eat1E1tR3lYpQb5TXuUUhlfRJzo3Ywxxi7roPlnR38
HF9NWsrboKzM+06lHqMq/qi3xO+BmnH7E+G5y2n2kvgFgLOTnzPwKHc6jn+LeS5PHQiY0CVHAZup
9UgStrenl2x2ST84m9ZT3jEosjkCfJm+t5dN4U2rSEsm81cdwQnp+sIaOXottwvnMvT03HH2PJhm
lDeOPjtSu7e4LZY5TEqh7hO9er9qWd5NBJVNO8qqVTBq6utrPuL4QsJZ6juGBeOLVZivfcMbRSJp
gnhSNv5m1Qlk9qTcNZ1KtqIarWcZG80haRkCwInwLzMQ22yjtqOIQGQzSqJflfumMEPwfljdGbZw
fO2CloH3kk8PwOn0UfRFe5Ha13Cp/EWFDXmbrFhp4zd/xtLeoLb73CuT790kbSzOCeyIXZAsqKc2
I2yng4GUVPHVmrrWPi0N4kZnMAwYAQOy7xERVqbo6d7oVX0gjvuajVvYnx6QiNNk4z0ypgsOIGf/
Gp+WXWzBW0BYmpg4bxEw7Y/Bd8jClr6hN0x2itDHR/9Vy04f6LuXmyYm3mxN/PXEllr3lE/+yBUi
FiD3wr9oa2Z7N7WGGg4l85FI87I7hzR3rZYM41h8+JKZBG2emENpVGQFZAlSRewbjwVZ+vgyYpfw
wtlVL0iZ7XtH5KV5Vfpz/F1a7SgeU4Q4h5wlb901dL1xuGbeR8csg35VZxC66iQzwt5r670Dd+gZ
Hu9PZxk/DSLA4xwwFvUrt9+kXPuMrAdV/QosRaq3WebtvnCG4KazPWQ3q/JfVnc1IM0MpnEiHWUv
4E9QkaTNo2333Z48HmfXTsX64OQ8KrT8sKrnCZ/z0O0IK8/BEVM8AtWTVWTj29qh3Cy3juG+2tSS
O+2Y8Y50mXS7Apml/189NkSldRwXblJSHNhpHOHw8Em0l3nq+lzrddhO1UdrS2fjxThL2Cn/ooQo
ruqASqxac0pVZy+qd69Ghvey7Mp21sekcxkGkO/6Kx+cm7wYuru+LJIjdcp9ZwMgclFZu/QbWyl+
jvqhNYNv5qEPmbZ/w8XYGw0q3tys8sqhWJr9+ViW3l1cKrElsPaoV0Y9Xq0KhiwkUDPJO3aJy92j
E73lICzCzqGmxwVS2ume+fX6CUsq5dicF0q0YMjzXZy6/cMCdiEAYE2E3jFneGrcNzCWvXujyH57
VLD3ZNwPTzhjrRGviothUy7JPfvxLT8INLHGk2W0agvofWXlmzUAwD6C1zgVfZls53VebwNnWXBg
BURJblb0YyZFLjo248MEx6Ax38/YsBZCitE8UrfLH5KRXxLPm4A57LU5K+OAXJIdfLXSLaSkcm8q
ExyPkZTGnbc2rh82oBRv7HLKvk27S2i5GkY2RPDfpDCoQ8vLnDtbdjAqVVZtcMKziULUmLsfqXLw
puxLIEH8PEvjwq+HZ7GZRjC9ll1yClcqPRRzXG/LOCemvuYDdjLOH+5eqz3ng0Se8xN9jVKKWp29
uY3ND4KZkHGsF4KYoSrsuxjGL14eXHvdkoM3Wbhcc+k/lOtQR/X4VqPGcJmMj1W2wgRkbntwLVQ5
32fhDbbWqa6G+ZRa1rCfuxIHTiuvSru9c9txhVSRtK8mK/XAvoGZjzLvo3qR6bXbrinDeVhdHolF
+47Q5qMjjXjfoA4zkXDjWybQ8joVWu7ayrX3SPOEDudee59jFDytDJiOI2FJVBb6enKye8+ZxJU9
zMYRqby8jpeW+ZlZB/nWJUu72A34PB6geX2NeSMO82iS1MZUGrOYlaRU3KNRXzm8dqCc+p6M9VRn
z56ceWWTJHgQy1y8MpMp5HaIp8TezrPZPzEmwEfiVoF9+QaVd5UQTX2F5TK5Z77PkEC7tYJcG6xR
ShbqxliFS8JB1YWpXb8lxPTeCMPmaZsSY7py6gzUeKKMtw7/4baqSOPvY1ADvmjW0zqtNKyldSjA
0yI5d+w+Z3lyt85xsOWEqx4cZx12aWeuYeviPaxqV392k1ijfDB47MjYab+UqppXZ4BYAEKPcwji
FRARliTBMzix9aJbX+yb3C0ep3ZBl2T9dzesXXkE81RcY4B64mGg+BmHxTzhNWwrJGzGUw02quMw
xhla4NJwP+d8vjCQ8C9ysFz+LulFGtS31TL4BPEpakKmFP5bxYNx7mdAA+Ac1PVoYfCwumV5wvnD
rGTUxudlrBv2dZ/9iMH131xjyY8FcMqnf2scYl8GDBqbzBHp5e3qL8F61sEJLjA5z/wl/Hw+/9vo
QWpD6EDGs4LpYLYsiy9JoG9U7t7k2chysxskVAvZPW1nfiO0WO7+UKX+Jbnuqan4z/9Tp/ufEbH3
383NL+Y4//Vb/UUBhOX8zz/dRTT7yz9smaEMy/343S0PeHnLP9XC5Lu5/Mr/6b/8Z2L106K+//G3
38TSDpfvlmRN/RchTqCc/d8R2I/qV/bff/2fwp0N5prNd4Q284K8Rb/7D+HOgGSNHYVgR5v1qADd
AGf9fyh31t89jyRm9po8IRD++Fc9x2z6j79J7+8Xj79LupVLNLYj3H9FuRN84V+kO4fsYWLWsLmx
z8RaDiFWf5Xu1ELNjLXuB5Ofz9Hn2dNFQJ+pIDQD6HnjVST5bNxlWbfCsNarOAOSjQpgf8eBLJP3
+BIXu3e7CvwM2sFSvCYwIECrSLw1eM3XIhSTZY2/RlJj8Pm1wuX+BNHoho7yOh1OpUPDxtEiu0dl
xAFUOFJD7wwvEdZeM7eatpc1x36/TjEnvkYtZIXfbeFl1GvlVkBvDM/ZMvWfoqxaIXdmQrV3BpMb
nzU7YxGR2eYUtKmJ0XfDJGC0ozZWxnNKy4ArvwJKvKdKrH+suk9xTdDJtzeZyNp3XxauOA96CfZw
3Fg9cOeauRnMjKYMJ4KUUuz7QAjBvl6uatUYptzyTa5iQkHltqzn5WE2VRXTnanlnaMam5Tup9F4
XNukKQjim7gJsEfPy7YEnvqUCZqwxC2zeZ/WycKcB+NJGmHCgjvUD7rVH3y1AYUDTuX8lAYk5N/D
y1OIg7FjZqGJufAhx4jrXE9ZUi07a+hneJbrxX3G/L19HwgzGy8kHWL204UOkDs59h5BaVhcN46j
1gPhaZNmYKvnd070styl/iK4RDXDgrvRYny5Qzor5g2QSjyPayYu3tNBpCcHc97IsMKj2jet1nrw
VpiKZJXBW8PkLtV7g08mOHLpy/tZ+E4TYh4YTmpYgRrb05TqHfbxzg7bZMIMPcCZUhgke3uJwN5w
VlvOZLbH0nUbQFFmtVLKthm4YrP038YeGTyaJjsuI1yl6Ss8p9jDea4Ke+uANOkpbHrNYDmvq/Yd
73D+g3wEnINuMRFfDUERdzQQ1J3j1Bh/7AXZv0TLevOJ6niOdzH2GYKMiFNctn0/EjHX8U6lCLLY
DJ+VU8yfEv4SscnSxGsG4QVySlbEGNidOB7lLYoq3yzR+BZ2Noc9gIRuARmxbTOjqyDH8Bfjp4vd
MD5jxunxCtqzL3Z1EOi7GqixiFpvnozH0h58++gbgpdtIBsWQlhV8U3HRQDwFp3Wd1qaBQt9f76K
2Osmgo/zfOJbKKfu9QdECsc+pLDW6LEbNPcmCQerSasvmIkl9pqBWbwBPbig5oP/4wBQegEQBpwu
wv7Jb0xJqt79niHlbQmkLN79+biuso2dt1GMfOiVUXA0/PnQdQy9gp2vJhMAR7/WWG6K2eLtcFnm
CfPe/8Xoa3IiOzNaHvoJL4nsfNr32p5zRtoLszzl5P09PxOLtAN8g+/GEBdXTukNty4zhXZT5qn9
qY0ZCbuOm6+8KM2DtECtpgnw8QmHD0UXlyxlzVBGTMqnQ1LVP+xSQ0yppZvsXOaON/hQYPfarI9Q
2DfduDAzZ2i8WU1n3tZ5bL5iYbjol5RT3MzLu1Z0uAhe9TOErwIkFNvMH3NpBudyyUgtXeCOssxU
jBJjQFyxFNiUL2asgmPrzM01eWEYaqpE5XfWPKgxXDDzHBJBwCH1oZc+l9oheYkmlU8qy5LQNqdh
uPfljMcg4DuwApN4ueTn03tw8OoxY5zukPgpG3rlqI9ltoZFkGQSE1jbRkp4y0PRdEYaYZRw7lxR
NVfCV3wGTEieRh3AQAZadFpg75B25iMQqWFmgO102cMCSVTzM6QBXOuxRWtrClxzYuE4Hp7BGOU3
i1x+MMZ1r9R+DchDJzbYSOGcNY5T1cQ4r/LHce2S49CO3RV/exYA/HF818FMKToh9hRYPEJVjs1e
FTy606DYKPOyvD6tNi90NqXDDOoOm0CjAmWFxCjz5uZiItxmLaiITXjLPyPUqUdO7ArkWRy4QDIV
yqYZJHgwlFelt3NAvut2btHBWLJi7xoH3Uq8MXeCxABU5VesPiVgpmDR/aZnpl5eQdUikbZT/Ivs
YOsABEx+jBUT/I2NA/kzywyG53FsLo/t3Lp7M0swKJUs0BXs/gyDH2Kmkdsmcd2bFZPz0ezRDjhJ
xqsKCFRY93ZyghjQHkoy7T+mpR7Q4uRY7dpUMf1PzLz55GrEdlawmnDA+jUc2FToIpw2gpREv7bl
KWMLF7sKKDPM3COfGKscxfSFyc/+dtPph2Wo7ppNaVwdlCLPix3E7z78xQ+DWKwssnv1OdRzrVBX
0NU6M0ZiSDzG95gIHH6rIkCOzFUenE32ch5sGwO1j2qSRV0wKyDiQ//jQ/2544Rnsc2/uOscyx1+
CzF4j4BtRnwrwijJz1+9K5aSyGCEtQOgJZb+vZKL96vqFtolYFoPHJjVFpzL+koOm3MGnik4bVR8
7ZfF+rtHCnsd16TYyb4f7pmZBizFDUzsqOWjylXJ9D7EGfuRCk5Vf1NhS3ui/cTUowosGnCWOjUd
CtaWg/eGigzmcWnQAeSFqLGCZ50PPCqfENBRdN4LDPY3jVwn/OWWQ46fQepQFwbJWP6w5WTb8BBV
/+J3Lnc/x4F/MayuK6Ivi1ls+A3oOhhcxlAONpdxPvMQAQGtMRCinmqNYcwoXonBntzdUKzT2Xbq
yYuUGVwUm95PQ/CKTh2SlzCYUJz9ngFd5XxX+OpOa8rhzn6EpV1mKOxh7lPhgUlbJTFuWza0Rvuy
AiQG/3kKxAJEsh4rxqMl4IZlAxLPf5Mtf+hQm07uRJWjXfvAvkJSRpCrQbFTBMF9s3m5IiFqFURN
XBvfEkaBuZv9JIujpFwCKEeGbKMpQCmaMTXhscEfHnDdKc5uYSCOb8xR4rBue0YqymlwLBZx17Me
0ErXeIAqJfqomfCxbX3uzX5TuaIUHw1muQ+6rEXfjcECxXaxbbV3Mkoh7gBzYglinloMhOukxjuX
Sim7ErGG1qbiRQ5sA40BTkWO8+IqyIP+LVtsdc+N7E8nGy7xtImpOlCCy4yba+mU+sII6ZR7syGx
YV9oe4Tjqy2uj5Jd44OVz/h98mlggp0CLQ+nFdrzZp4dpL/eMqla7Th3xT3IVWw3WTBNd87sVaj8
qcDYaBXBuVIjqyGSAu8C9ZvNw8JiccBhkrnnJVaOGWaFzg8W3rAHlsK4V21lOz8URzdulYuWn6Fk
ZojJVceMk1f8H4EKenY+kA+rHX1rfp6LxjpXva/svTnGI3OMpC/sc1Npnn/D9BlFBcyIGFJQZ7x7
KgGRaq9ze1NwhwJU1829HbPZEJkY4C4WcZOiQ7OXNmDcuziTawNrcOjTDnMN0/dsK3ZWWYyhDPjV
1cnwWOYr1/IKNvC6E6P7nQgPMqSRMl10qLa2OneNm6Ks1EcgEha48rTk6+N2dAWOajVXEHsnNqyK
pWazrsdIItl0zNxlk/YOD2ldNyPYyinDFuZUc13sKnNt2z2jI+Kox9Uxrsw699toZWQnTjQ+bN4p
ZvEvoFFQTJKg9t/mqkuizLFZiZrTzH9pLTMlq4o0OKojN0DKgwFwktAQFU5lj9e3c4FqYT5q5Asm
n/oqqDU//8UamBWBS4dqPznYExJztJ+toWje0b6mfTEE+YedAXLcCNIqvuQg2nu/bYqFv3Ea28fR
cK0jMeT9fDSx5RZYDkfzI+6Tst/MfzQBaYm4dLUUxUueWD7JPcHarjsGqI1/GPxZYeAzbGLXpjie
nc0s4h+Q9NmZbQ195P73j6jGA954rEphi+9KRZANV+gfgUE4KNUfWsSKCf41Fd36MopltLfCHddH
1n2BWqRBZZ1LDNJf0oov/DjGDXczjid8ByWGVvNyWMA0tmTY2FN/6GTSPVJ+TxuD138D4Cg7qPjS
EKZNQgwQnPBrsCHNsU8NLGmkph5TlX457qA2Jk7XIy8dogjTIIbgncl03hkAJKVZzE6mr9J7O3Py
786u7J9xcoyHKsi6D9IDg8dkiS8WL2lF0sNFGzr16jPx7mrvzuX1/Y5nDcNW0bK8DWNSM8VIWa2L
6mwugQB3i/eO+RKEt9ubCxMiPjIfTzD/3PjtcjvJIGV/rBl2PvuqbEqU7BeUejLYOKqt6TBJuz4t
A1ool+XM+Fuc/dLDNxxbCf4V19R3JpXHPg+6V7Jik2dEPfcsO5vDgqyhw1rpA9XbcmsbrXxzFOrg
pmrn9MxS7mptKU66vbvI+g49mV1QnvYi2Wtbj0e9lP0uXcT0rEvh7T0w6C9Y73dN5Uy3PVO/FKnQ
Cq6w/X41WhjrpohTk1c0WKuzz57fAegR70iM3T8P4cj7p6zR8sjt853OSfLlGu10YLnK2vocqjhh
G8O9MnPMMlHguVkTDk4eiHCAkP3AKVleV/6IFUVlAUeE4unkrg/wb1jsEe3mJXffmoytedahoNor
QWlLhHJY0fiFLDx0d1WW1dvUmqdrIDzfjDfYi1kG49iRwH22c0MephinKxeavQXCWX37ubK2kO9a
Zny9u1LhsSuwI6lycvZpUQ83DFT6+zqOi72nhHHq4HGW2x7r9cYYPSa+dCGmwyZFq0A4Bqu1A+VC
fR33JZZmwHgnNiCnewigbJUqDagwGA7F4nZXkEHNjU8uya2s+vJlqlL2kzVWWu5mLvrXOdfLPnWA
6bHeAPH2osTOO6vMeJZ4Po+x6jLroOs5+AS71/w7c2e25DaSZulXaZt7tMGx42JuSHANxh4KhXQD
C21YHYtjcTievj+qxnpSquqU9YzZ2NxkKVUpkUECjn855ztPzWCPfPluym5OETl+gzA5tTa6YL2x
G51y/lGrnsZFUNVwTsZVvlFdUR20FZgvofbq+6HDynNGLDY/DKHFTZQ7K8c9HAb1DXEgscl2hSCc
rGz3o2KLsfHUJJpDFYbLl7Qi8XeDfcbn7jVZS1q5RYPCZbxSkysvIyR6KaZnDx39iWJ8wNRgowBx
Aa7hhKRt2sEaIvRymLx5T3z9J4812w0ZNAVjXjHu/V6XwX6xrM8I48ODM+P8FhC6bvLUyk4L/Qda
WKvbUaNcRR3liMKxEukJSx69gSD44qiAwXxYMH7VW84FgjeDkfe8BEJ8xISVjttxwQUpZgyq2dL2
n/0M2BPd+dC+mCV9UUM23pNFHqoTygFunBDdVvmimlmynoone9xOQakfCm+20nvjo/Oa1Ry/NnaN
Yy2w9cEMWbXuyf71kFiPIHv6payfqAfXvdBX+UwofPWl8hv1zs5bMTHr56+LHiv8nC5Lg8KqD+iw
vAOVJ/rqKNbeeUGZvRvkbN3xAOy/TMKqHnI/67cqJTByG6waCQitf3uwjEpPuq71qaVJekQOtEdp
FK1JmJn6C9jWjhm0quKTyOVNRSTERiCWP2I346CY1vyIKoTHH8X6tG2CKfqutG2GrR/StCXslnE3
zIGlxsNiBys8iHlCOGrMsZ2cYXwwqjL7Nh8/8ziWz2VEAnpUyfpBmvw08dMe4Plyo0dBNX33dKD9
81qOq33OwmjQu14u1udV+f1bJEdm2g6mYoaf24X90ltB6M2TQqeLkLciuhIQxqcYfcjRyibmhaH1
3KbesikZleG0HWdy4EfXotqmT243FiqhC1nk1Yl2sjlg9go+W7IQCbmS+S3Gn2Rs56BMxiAlcymH
I31i1jMiaHbMaco962koeRJR8/jcCu4TvqTpzNAPtgePqb2yLO829UZzaYvQylE/gU0CfOCyj8Jq
bCgB/Km4s1UsPqUTlR16F/RLVxrWTYyogNkcNoowd6nhavNDyEXve6cuXlmUTFdHRJGMKLzOiJnU
bUWQ+p0T1h9Wi+q/mZtvYRvZL/4wcAcNKAHu61hvPL0Mr6PX5MXFiprxdfB869yDm/8UNTAOaA2q
1nkoqSOWzw0YWoaw4WTX5KVO5ZTQDwWMu3SRCfTb0uNnZNTX9A/FKhmmhvjf8yTHNP0S4jzAjq1o
XzbmOgnCFWz3h9ydGVz2bPXzJB5bm3Cp2rI/mN6bkn7OkYFl+ezdWI3Nf0BjHzwYT8sXnrhqRhtT
UEu1us2gUNQZ44GZZkSiUVR9R7Z4m+ZJm1NUbZDn62LnL2LpLlQmMeJ2NEf+bvFCmi6+04jhUy6r
+Q+knX81MfeBBFNQ2lDUgyuJ5y9UqR49lUak+534C3OO5GT7R7MS2b5FvIMLu53SNnFSZe7Cyure
/rJZePgHV+ffeDg9tFfp6P/8H7+DdEPkAbFzpQaj8AiRKvz62sQhDpA41vcIGsdtEbvTITOiTFaG
rkkh+umIFXJ6stKKfVY5Wfb+71/+96DIgJ+WmcG19fCiEBjgb9sCHU0qy/uiYe41y+uMC9vgMbSa
wEWmyS6WBpyJZawNVsNwtpYJRdq84tQgK5Mee0rxe5SL5Hec9FoSe1AukDhJHCY7DJ0hbiAOMZIY
7FB2UA7QrD79d3+E6IrqR16HoCXysCL8+hHmoZ9bKHqZWqOqzEmBbkJmoHFRmK+p9Pz5pYs8YfPw
irmKIAvYX4DweMNehQxod1pNjJhoW3r0pzDmq1M6gVS+mVrETQc/d6SFzG/ol4d2JXFrIwzI5T/F
2PyO5WItxPsmeQKqFP/j/fYtWHkgmMezsHVEWgU4fHNG+VbTOGQIzwwYdyPeq5pqr+I7ypuIDxf9
0PWjtxb96g1Yhg6EAZGCLH5+C1eATv2PZeF/mST4M7vyr2Ao3iTgbgToccxtwvv89XN2XZ4XOIYx
WHVohcgFhnVwA++E90Xt8TjmuvgeVyPrprJa+ZB/XhUxpAyFRTYDvJ2XGTnwS6iIDFuwZMZ/uI9/
Jjf+9R1egdRczdxOjm8TIPmbar0rfcSOeY84yEN+eIRrU0ef66zv5p1luMPfkadDOddW7lW3meNk
6I5aJy/vMhO0+Y0fupl/rOsuZaHl5EW9Zxc2ZIn2B2/d+Crn9CyvayFGArm/1aNxXn0/Jb8b903Q
MQ6DrLbvKaCXREp6DorqPjpYUStb/kJp/aB1Kp/AwDF0LXqWJ1tiB6z3Lkex8qiHPHiJF9dHXzuO
Xfuna+x6G/z64YD7pNny+ZQwHkS/QdlYXLCF7hHdjBMUvad/HKoDovvlIDpmkHc8F/xhHxTsY3A8
KROcsgUWzh1a4mWpN70ZBdMPSBRDUrPaT/m1y22U9iymb2TRuzpDXsQ2/A9kPOd6Bv76ziHiAaiH
9h3zq98DclZ2KzJkL7WZeSf5nYUUER3ZWKzptqDsa3eNj4rkdiBANtuponDMzRoHWXX2sb6aG4++
854FxlAcYhLhmcUK3+uOnIxVeWMHOFn3EiuGtWGz6wykfk5snyKZ8UedJWqxIIeNHSP6U1MZvXeB
rNYTg6PyjR2FbV7+/jT79XkAvTNwGKgCrucyBmz+O4o/12TneVVabkjrba5NQEZm3lKfpC27c1Bc
YVJ2G1AOQePeEdCNsOnv34Dz61nEO+BDDnCRoDoIcJT83C//5Wm4IogFKz8wEsdg3+6DTHjUwWvE
WOQfWyk+5tA7xamXvxVWOy64yNX1ZMUp99XPfdKgajJWvcRhvpyiDmHcSqqLnj4Tgy7pH2jNThYg
8X6H/wQRzVTVXdLTryMX8lfrKn1GxrjzPWathz/8cL9/vGzYXQKdwN4FLvHIrvPrGebnQWanwfiN
5qq/ZViEAZhAGN49Q474lkZ4SjeFCN1zGlb5O1AEJqJheJUe2mQjuDsdN6Mgrxn6nmG4C+CoLJ8R
eo+GtZjwn2NCYm6CqeG2sVOfHHoWUHhIbFuLW5gBIdBAweQ/wntaJV3TTB3jSH/YybhTTx5Ovj9l
+FxFB3+5eVD90U4TY+WEHr8m6+O3M7G22rD22/rbCDGTI5HFDW1QO1zHf6gSmm3E9Gzec421tzXa
5eLgt4yOaSvozMbezZc/URt/rbaub4g8WuCaYC4J7HB/j2yTnlfwnMFsN2oe59g2OusZ+3oDTGMC
NpgsbmA+zP0sWEaDjyl22jdReoljtGQMzEbkO5pdewloyY9/NHlUjrtS2sFd6Fau2E9dJX+owmfb
6ne9REjb9PWzraOFFvG6o+Wg6T45kENeIC3nYmNQtNOwX3/Xmv2OfYM9W+HWZPAnkszCxQ41zOIS
acc+29jzQAfqD23lbvxOUu9CasA8otnEZ9t0dYviIGEackXPePQ2NX1Fzl+pMVxITpHxLW5a/rL6
5xLVkZ6bHZtw6o9u4Ik9lBSc7IiepnTXRjTlbGrTdoFsV/dt0oSIupDJlVe1gOVUF4PA8cMQG4ba
fkv7tgFJjRNllvFtbXeB2DaOqOOdO0oqcOTtUMg6Pl1rY8TExuznvfX/TEz0/6NOyON8+K91Qh+I
cvr+7d9uiib71spfBEbXP/i/nH7/HvKw5SQTmHqoTwRl0z+cflZEhH0M8JXiD4mAA8b0PwVDgf3v
UQDnNmKpQ8IGnO7/FAx5Mf8XirMI/C36I8qw/4bTz/lJN/7Lw9UjI40ri3IJgOrPF/z1RFwrxBFi
YpkUO6HpEQa1KowY3NWQjJrOiq2Dqer4hinaAPJc5eJVSFBrEa71U22nYXG36iz6kVat+LEwdz6z
4MhOpjbhfpFh8RJlutstQ1urZ5An5CY1ffdgW1Fww4DTe2t0j6EFlE3F3d7xvGh9Y3/Gql58DkQZ
FlsErcFHNjMNm0iPghiPydLPSV9jhN/0RTSjVdKW9wyUaorv8fu3NP4MInC/hguhAJk7d/OJjKdA
7CWYlDdnIpUoaUdnVrupNivujVTG3zu2gPo4ZowTWfNaHlNYY4vloCqGn1szRNiT2VjxUG6Y3/T7
jAEHeErkVREAmXzA949BeTl5KRxkBPqDrM52yPjHVFPWJ1q6y6GRMKM+pJ6PnT6o++w4xoHhJeJF
fsph4t3rHmw0PCwCx45NVA9s+CJWsF1k4XKTnZlvJQa1cqvXrGbbI2v8aNL10l3qqBzJv87CS0ls
cbu9wsLr7ZLOgbP3ZzoE1vie+cZ8BhMRHgDjH7q5DdVDrlMxnkxpk0rsNaxSNwXtz3Or4+Decdi0
7ZamrW6hN6aMOfN6EXunj615ExRe8wlbZdGdVQxXc2vWVeyHwbhfxCgD3CB0jRhRwN+VwL+Gceet
tgOhq7Y1q4gq7+6hrDXTy9ouLX4C2BP9DuRxPJxGFO1fbDGZA+6VhvEGdBGouyhy9Y2Cq/kp9zJw
DGWa6QMUXpMdXYrqD6tQRb+FUD4+AhxzGcG1QfESjyESi9Cxmq+68/W3OQ/6txZSxq0X1sWx97Pw
ZrIq8pinbMYurVF7gKRgInaK6856qeJBPkGUAE+gTREmrsz7G2/KSogfdeg8d7VUFMEOerrRYGvf
DDqrXluh+gc2DHWwSTFeHQFIRuTOZiXpCA3Ct3dfFsvXtoentY1hth6mtrXRzYTMsZNyiYN+x0gE
akIvRbrF+d3gnClhYpaW+9qLKfYT2A7tdzRiMKNpSwKGv63Ed6d0+J7lvrNuXZG2j5SM3QEUtwM4
JacQRmbqGMbCNvgflrcCnq6dsY9tZA3edHLT8h0JkjMdQEk0e4Vi7JYEBvehoqrRe+3nS7lRosD7
NSBohdUwTGwX7KzzT0Hr17cWYA3ce9y2XwIjUGRUchZ/qmp+q1E9cMjA+MiHcyBz0xH81i9LUY22
N7JDrBWTBfsYqOz4l5P8X8xl/uUrMJshG86nGP+d6z/ggVETWsENRCu1hkc7K/8vX+G3djruJu1K
HtIsfrYFP0M4Dv8nr8BIizWYE0EJu3aEf6nkxZoNXC6+2ExhYlH8IZr8wyv8DBf430+PiIrSo/Cl
nIt4SMFg+q26zDo7792S1QrEJm+5zafOfl5RvnwsMs8SNzYjPmy3I2M0p4qa28Yr0p3ThfWt8DO/
TyK2CqBol0l+xFnhhdshs836psRsyyNgGyUOqc9u82JbNjGHgpwwZ/v3X/SvzSU/AVcPOH6mLpR4
EHSu9fNfPiS2s0sf9IQKxKu42OO3KK7OXgugQnt/eKXrF/rLZ8UrOdf5ie2FPLzt375wBCVDbtcW
2bmme0kjVd6gWn9ENbImf/8j/esXon1DPI4Q7vdBzVo3cFya3IEHEiQSapar29ci1m9//zL//MmF
DuIZyngE984/3YRLgAfNXH1VZCknLnEs8OmiT0sTHCFi/+G1rpfqr59d6Eaoq6//iKmJfrvhge+M
nl00rPyj5dSU+x6g99IBpB5u8vBPM9FfW6brJUGzRN+E1AMQOiyEXy+JKkCsFS25t1kk9Ojg1XYT
nhExmqseLd3VJceU+EJO6R9a72uS8j//nGDIWcB4RDfY/u9Xo/Y6bAiNYtju+NNLKGbQPlg16hAp
9pTdszokw7Y1LHcRM9XnbGzWJxeQNGqnpfcSDxgBxG7PFPdlS8DktoI7C3mHGTuVnT9ZJOFJNlJ+
Z8utwyPxphRT98HEDleLD7DtJTUFW411iD8TXQofYIhkTzSwD/UqQXmE3wUwUNYALA60udLUlbUt
Weleym4dT21EdYfiVc9fyF5vgj0yDf2BQGxAx1eh+A7nafTkT1IPT9mIQxiEurcuZ2mntgv8Wttf
xq4rHuoKHyYWU4QiUCGt9Wx34eBtXAy3T+6Ufef5kDFDtBu2RdkSd7gZzYh5mKRL8awHUllupqhz
gnO8ZP1zv2rVnpbOV3vTWcO3wmTjg9/k7QnRWHOUIfthb5RobvLS5G0ydLOjDvMUuLeupwdARxQn
DJDDCBxrhIzYY7XELH2/tKL7UrLjK5DEEMSajKaSy323ovnpUofuE7Xb/J6itLzps94FxdLbj7E7
RA9CATVt4YJcMG/liLcpp1Cuk8WQMK5v7x02SXI/s3OcnrMFVMCmBLbmAOUe2uV2gO+qwWYPs5Vt
RTqgCyshEYBbc/IJ4g4LXpMA4NLPXRMidByKqPoUr/G55Lw7+u2SIgBX7iOFYfysG87wg8jSfS1z
JhSThZqaDuTVCkR6sVTcj1uZTtmF3XOjz3yZzn7owyVZonQ+Myc3qMwVfuaNh1YGOLF0d2AAMaA3
xDd5lwn/dQtXlUH9Zcx0fVijwHrt0NqBqpqmYceuDlt8y4o9f6B4CIGpln20D8oAzdZYtOp2QrSw
GyziMDejq4qT06V5+zTh9+lAU2CevpF8lPdxHvUnrEc8PJrGaPNSce24B81fB58tF7KiVqlh48Qv
gLrAnzrZCj+nCdhAdtocaeu5ljeF00b7zLS4u6kQIQggpqzPvZ6xm/v9rKFBtoVjO/eA/4fy68z4
RQB/TkfraPy41s9ME8t38juvmN8lDU91AwAzgfpbB3hqY/8lqBpVXEbsCS18YSNBTmDl+4xvqOzG
xJtQKyQzT/WDR0+2bMdyrJHyCxXiklM23NqW+vJjU8XK2xfOoBMXPse+8Uz8nHv4ynwQHgMyFGd8
d7A07j2C744W4LCHxY4Dymev++EI7R1LWzr7orSiY6nU9B71xJr6WTFwcy11xDrBq0ETQ+0GuoEl
aT4OJrI+DGkJGqbR0g43ZTbl31q0bk9pOmNstcDFfVQuMMhN2NXre5yDdkIqbzd7VO7+eXC6ldhC
Tt09FufxLXDz6N2YXjSbcMF4Ar1hfJinkvdhQdLfOKqX5yJQwnoPMXOIA54roLeZhWKx8dIFk4YD
tX7Hbg81ds4hhxBrrYeLt5qPbdPlKE5lcxFNuX4tiyCNDlpCX9vRe/dm68mcLf9iOWW+vWLPPphC
QW6WAxgRX4K9TFiceQUIc1v+0GMPf61zdfw0Y/xBBBx3ME3sqVmc+xxurNhB5CsIZPDVuF58dqcO
0NPsqmj0UV8frUKteDsxCD/SYeoezVwJv0JOGBGaBAOM17MbLjovgcLBIGjiiN6nZW4v22Jxlhfe
d5N4TqTfcb7M3aeRbgkGtsfR0QQ6R1k6l8a6IQehuboAKMYgzbGqaXqhD06qBUEMRGF8w3RZmw3a
cnWWvbIQsRtr3eHALrwNqDjrKWdbl+1hgxcf1lT6H5pp8XembLpz3IkcVPGEP7AnWQB5nBusF/D9
NqyDdSGoQtkVIK+iaR5GRA+IIV0AKZOImFnFXe7sA8h9LvaKPHI/1BEQjGbJuptaZSo8tmD+xAlT
uVY7OK5M8WEBmU4/0/uV67km7ROh5rg6HqYOb5BAe1BjY7sAW/0Y2IHc2axvz2AeWvEZJopokqjw
e+9BUz9eeoEXlA5s9Y6i1056dJBGJNnsZHfA2IKnppscb7sGiBC3kUixA6G6sXjY9WYJsvdA8b3e
hd5kYJvCqIv25bSK7LjonkUQKsCORivQy02IwujYDl2c3YIyc7NrG65OxrHaZ9mB7eXOGQtYqf7E
piWy2/ihzrQT7xbHMOQ3i6wxA4SxYcQ5ZpNEmqSGfgDCiq93y6qq3pdDDRYwsKO1urFYelVI4Nv0
aY65W45zFTjBkWeDOvoMXuSditvhAM/Z/8hSA+VjydBB7yH2jcdVC/nxuvN9QzKkwn3mFc1+sCJT
Jpy286mvAxwA7AuGfFM5uThktpoexrWYwwtW30XAQTSZ2FfDonpIPbH75I1rwye76EMHS+I9Gwtl
b1KTFs8uq2RaAsboQemku3WKoH4YqopDCF0b0WS5UI5slI/dl0UCJ1i4ivaQI7NmybCG7knBthOX
Kg40CSsCkfKT13phBypttp9l7lvNYYj53klVUXGINN1kT6AZOHtQ2Hkf1jx/4phmv57bMzPXPl2m
8q2qsljfQakjd2Jo+ju4iV50KVC6MiZSgGJvWocuau8EJUOCEVOVoeFVhoepzUJYdqVF/k25nGcb
sHa7Ulot1VjLzxYZtdx3c6SZ6eDZqneNWyCWIGDZ28EKaMYv1pX/KfVqA+BDfntEgg0+Q6YaJkER
uVaF76cUmsozixEWWvDKGdkIHx9fmkKOwMBcs58pX/UoCh5jqo6ju0CspbxRSwS7I8KwfyVQNtkJ
iwt/BTGG/ttKLEe5ibKxPcwCXDBnrarEMRuawj9l61Q156GqyiTqIdntXDlU2ZNI12mGzNlW/RZU
kWLh0WR7SGUrFVRnXiLcsPMzdrOtKIryHGW9ShpmM4nO3GNvA3fOvbU6pDrO9xnMui060WyfcffL
TT/BzKqhDBwXElt2deSrNcFLEV0qUdvDj94ivcFBKpHovvAPQ21ZDc/aqoRqlSKlepwlQO5dOgPP
OrKlHu9ycg0+SWx0FQfJ1O2sdWZJOXSLRzwH1mhs7vZi9hqSe/1GoFKYbwh9cK4aZCMuztU8gBfY
my+2IVjoFja9g617iusvJQ9XCoMrbKapAlD4baWDG7x7wUOZrvIBb08bvetqzrLX2G66qy8qLnmk
BeGnFMfSHin6uqtbrSkmLPuTtXhRtGU6PDwuroM1QcoBragUEUOHqGx3cawRuPZlHjn7CF02jOp8
Re47Uy7uW8IsmrO3WukX6VQUg9JpSGaKxLRuvaIz1nPIiiRk5lTIdsNnb97HMq3MN4cIo/4LIlhR
7KdQWhOAiULJZ7/KOUIQR7akNcU5tRZj3KStIiETZn3grt2WBJhhXqAMOYP7MhlJnyA725zhzLLa
E0UrNxFc0+jCE2Pe1nnMtiZEHfijwX6FOQHi71JWJ2TON9OEytw0rrcDEJEPiUHGcEJvXrGkyrNj
GZfp/VLY9Us37EdK+YHJ0FVwzw1gI9iX96s/MqkWVQxSkTpyXYENZyntBoaOR+2UhEzpdYjuor5s
dnQZ/t1ko2lv0cj9qAu//sAtF6EUhas8xJ2D7HiwfrDKBD7D0WxO2kY5evbTvCcnY+lcqkbcfV/h
Gk2HHia+9QG5v4tWrY1SVNGlaMS1RrWJXyrMgp0fR+hrFyOeztsY4ka1jPVO+RYLVtoslSgwtZeh
vsKrAFM2KGv71jmkaknXEwYTk51q5AqkXA3SPqCA7+etrmddnqxAA8dTJRlhl4jVDvsoLtq3QpEU
sJ3qpdO7cZ3a5lJNq75pc8c1J47F/ERTBaQJjJ1d7ESpzVeeBmWzrVaJi2PJbeec9de+qxgkr9qM
+T6o5/BYZqBVW9ZKw5Gcllw/RUgIGI5hrn0w7Ke+9OEw37J19Q8sT2OgTHgNN07PAusyWYV+w95G
plTYLHpyoDiAWkWFPC4h3AvQJpeWKXp4HtOulC9jg+8LJHU5hbve7ao3l6a4IiJJIlyYa/fRWtLh
M6xge9nlS7DCoLHHm9mvvfdFoknfZh4yoNtVaxsxSDGq/ClIbSfgMYlFc+Oi8Lmx5swgU/Ts5Q53
W3McvFnpa28CqSbrA39TdLP62jXFdA+mFaMpU8fqi5d5/YhzMBn9Ju72q0Gwc+v3+frJF9TniTMq
eBbEUtASkiD4sRyvpFyY2RJ/MTN6dBTzim9r5PkzItXG3WoFSqE7D3oeAUPYXZCv6+BUxlc+xOBT
M8RTnZi64l/jeN4DCx335ipD7cSS7Wy7D0FKRS6ZBI0dHeI5zz6XTNdeOtPN3Fwp0JueMKLHVg32
qxK0rM1qV/fkP1g7xLGDjX2pTT85qgsZ0In+JnIKdZevLS+7dKhngCbo+WMcdMUPbNJIAx1Ut4fY
y80dOTP05eS3LQfEDMQBN0Ex3pvWw1XjB2L4gKnInHNY/QnqKWfdc8v52bb2vGArdfA1GBzrtmK2
juAhs5tHStKWmDPhDZReA53sOlAAebhkJo6JrMO0Ofp0miyFnBN6F/8QzMtwqTB+XLiiRaJh4u55
6/2j67TiBZH0c9pQJvhMN2D0FjZYRjw7Q7LY/fqDg0acy1jH3j4Ncn0y1O/NpsLH+nFQ+OtArZXe
XZW7FUYKDBIbOln3a2SHuAtV3570GoIJarpBo6Qmkj5BGRF/inppHdulY0ZlLcOUg1m3eGTUhDIs
u9DL8T+LsUVpwnnwalkVUSt0km8BARDtyRks1sxVHzTnAktKEtepijdzFlSPCF+WT5bK5FOAGgYz
VrbcgDuvL1qluHldPGF3bRTII2rN6kmlY7izWShtm7Bu78ehiI9BFQNliWjeNwP9nkyCMdCfp8mX
yIGdITiWGPMZ64jen/Z5jnNw19lWfHB5oCBMX3gD26Jv0g99sESHVThWEqiUuKUrpSLor57cYliP
GUuCk1pixBRt7I6kYczDGVPX8gLdpnzMASxIttxLGuxIVOnURvrWmhCj5T5PtUZ0OA9Ls0VoSMZe
X5jq2DopE4vW67d9Og3Bpp2E3mMO5sETmhYBLL89V4hDIV56yjbhVpsYf3E7/ITQYKp5tBzUowyU
1MWb5jGJOtaHaW7QO2jONV/gYdswvuUPDSCWX2tTOtUBJBDmHeHX2d7tTJxoPogILoczXxqB63A7
j8r/jumqhfuF6HfySbYoovIJtKQ734JHx/pM8fwhMlX4LK9xK1do8VR9XaO4+2iUhXTeWiO7fuDj
4PZZutmEcKLabjtOUc0/V2ndk1sDIltfZ4PUASDBD57ThuZYlEjSL00m/PerhY7DmLloAiV7It6k
sBQ8f9yXO5Jh7DiJRY//OYfwjOV05nE0IlXHWwG00AsePFGiQB86OimcfJowlJlbJwR/QHRz65Ha
4EffA8NkykhHu9sRuyVShtR7SwejnxiC0UvGgOEwwogB/240TNGmIcxHJfnksIzDKBbsdLEWz2m8
lpBPi3AXiyYt9h176XIDF4omVLFPQn0V5r2/tVDiXPyZJeo2clX2GCgDfqxjO071y5W3oRFb5mei
Tjbdq3VhkVfKgy06+zSQQefsq4pGbbjYdQdOWlrfRjOlK6ZqY39Pp8ASOyuVaCSEJhQqVeuNVmHL
ZpKQ4PyoGzXgXZc468IWvMTUFuaIAo6X1gOwi41lzwrcUyful5ovLq7saQfgTCe2LDT1kBhTnChX
V0zfI1Xc2s2w+rddMby03fQeRmq+RVNlnrw5Li6r8VZOWcFq7YyL5RGOeXk0KSabLUaMdTqEyp/e
1gIKA+4UuXDaYhS9ZSZvKA9bmqbFyfKTiOhj6Z/64JXeUJ91hJHVAU+JIx7gyreOonLcIEOVydxx
aWyEtqckYjqVrKkA3pbDSn0dqYO/1G3A90DKaDvsqtHN6ySP2phy26Ynu22itomPCPgLOFfdMl0l
W01/i46R05eSDYxtuRqM80A8MRcz6r9f8jkGpj+5HBy9N7ag63Bbh3euW7fQEUaCsVpUNST4sKT9
4kwaIU09hNPJIbwBWge1/ns1lYhju7l6t1wv6pJQO+KcriW5bDQPRh+KPr7ntnysciYHOZSWDYpe
Pz3FavL8fUwaT7NpqJPjfUg9dNuBOQD6nXZxUpI6BBePHGM1DCzBa8TCHxUtT7x1pogcjJav7JV8
u56MqrUc3Ce3ZVmczqV3CiTvf29rREIJUDXKJncmITIpcjAXmxGug3V0daBu08xE3xhofm8d+Zjm
FYTaYYkcnCdFK/Yrq/h6l0GEfXZHbzoUyil+uHVlwGUMKYVnZElv0wCjryWRDrEkdKMqfW6FPFs3
RJ6hR8sI/nzPukja5DVMy6uXorfYEFBQ3gi3AU0/TbVwT87a2TCTVwv+fqQHJXeeDKZqM3kk1ezq
TKpyT+aDqXZKSPaTAObm9AXIsIJWj2Ob7FTfSc2GhSB27SzGGTEQNz0cqqZ2LxZuaHcTy8zEx1wy
37/LRRBjRFb+0rNRMMVXwXB83la4Ni6l1/R+knqwII6uQdx0QKcSvCNxQAHWUTkFSZyRJAL/ca0e
M9gdL2gwbRJfubIvUzjxPrC22j/dIJYFyo0hS7aRSFrLBxjaFtA6YicY/fORQRobev0OVJ/Q2t7t
+/eZMd36baTRgsJI3XtqOAMXNFkOpLihc5xHkZGKkmCXEi/Wtdo9Zp4rhmPcwvYbx6bZeZYl7zGh
DM+TqHzm5r0tvq+Fm++XBuYyeQyQc7aoZYFA2EFeXmo+9/3iqoAJtLD31CbFrUe263qorUw9Dpkz
QbPzoc1HGEDvSaIqHijr9F3jYte+pmN2DBTskP8qWNJvjZlsIt5Kv8KrC8x/2KimBKhpt1J7N7jZ
r6S4IX2FCEnOYUqG0wXZTGvohJnCP01Q9cZtwUX8SlATJSPEAYvSQGTyVU2mMruqn2oggLOluYAy
5qfIz7LytVCMAzibA6vZ1MRArYE3XLIx5WAOq2tIcE3OKDHN77zYVUFpRf9B2nktu60ka/qFBhEF
D9wSNItc3ku6QcjCe4+nPx/UEdMkyCFCZy46Wjt2t5JVKJOV+ZviVRql8h0+MP58EErL31oShk8I
GljrSfC33rWGZaFubNS8g60KWlNGufC1ho/ROTGgO+Uu0Bv7T1zzcl0Jt0FJzEcbrdupYhzQasXH
MoTyk1vtyqvtGLZdBPYl6+H74JqrYXaXttku8qLia6IP+j1gfwRq7bp7FSqwxyKM23jl/rbzXHpO
pKrchvYvfL4GWy+RHTJiKgc9CShSoqmAMmdEsvhdyQhOwKYOLX+Vpi5+vpGf+J8oCOaQIJqYp5ko
Wc/0lO13qoKPrR+/udjXZWsV94li1XlVzlfMQJDUcDwTOQ9vE3+obypMaYGpoON8O6QUQu4ENh/e
VrOHokRhB1mRfRPi6LvW+NQPWl2k7SZtcHBe2Xj4YViqjJJ3KwApZZskHes7zUUyYcsXx72CbnoU
P4oUXEqe0hhag2nxwR12PgpAWOfBz/NRFr0R9AxfiunS9WqLlQdjOiodi939jUafDFYU8c1gxUpF
waNE45IX/qi8VUmYPsL5IxOMqDsyVbzetj210WgXYiEqr9MCbQrojoj8HWS5Nb/IkRLcIhdbDY9l
VjfgLHu1UHC0lQ+eHSJgkXRZgbkv/YgfkVykwbYsx7j7zHN6FqvCht29K3OVy7YMzGwDqa+jVUfV
5jnvMDTDSaqPnlPac4zMqr34Sa516xnAeJ0eYvz9pHWSmtL7WOXiUXjeWKxEQtlIj4pEbFIx4jw8
KoZComMb/X2Sj+anihqjB0y0NlA9TWOosnbtbsmjsAod6iY99LWs/SDjZIZ0Xc7LG3pd71mFZiEf
QK3NFSQvc8Qp1LLqNS6XofJWkIrJjqLKckZhEZtbXoB45dA48gy6BAY8P8PCCHkVG630kbl9cROa
XKmT/vzwgw8H1tiEi/AtYtgr1MsV6ZWmaExzpY38kcKdqb52tSVNRUe3Wkcyin6OHmJVOPWe2n2d
oKVyA/s1L3depY9voY7i7Dru+v69xitsnQ+eejdQrn6mix5+S+uivEGDLSn3ZlLn0Y1fpqDAel3Z
gB2kRpm4gzlxg6rwNZWHwlp1eZQhfTl29msiSAfuY/zKIFZmLhZH2MeMvI1xixm2QBhy1NvLCsWb
LvViQTZiGn8kQC/xvu5yLG2ShPPRUe242vsNOcSPnCbO8C4Zqey/VG6CqhVCeiqmQQOqDSvdKrv3
Fs89RKz6IH2vut4mR65QHUHwX5UkRCspm2+RApH859qtc1pfUEq/qp6X7JFI8G80P1NRKAzj8SOo
VA3cYx+9gnynrgSVzJX4dgbiOtQ5RLEKMd4pHcoxubirO08OHiJd8sWL7w+s8JC1hW4xV/Y+gYwX
HEK6zLxJfWZ/NQC6/w6Cs36Qow49XrWyjedA4RwGb1wnT4goV68qz35tZUhtHhxwskZU2JP75g5Z
93QbR5n31SARqjBocqk1hgJuQ2VXw3f8C9FjbHAgbB2v5HJxFO7t/lYavQA7FA3uxzrrm+BJ9WIV
uX7dLbJPnK67hzgwBK9xL4o/UwECYSXkqn6rdaN8GwwoNCvNANKtIjF1sMai9NGUkhRc7tQmwoFx
5A3hJEWkUEzKm+SOgl78zG+X5LWmybX2Mxqa8rZN9fJJRoRuo2jF+JHDCb7P8K1e402cr9E0bw8G
ZRM0TnQ6BwbkHCjMu8HQC0QU1dgqU7iXodm/hGFN59MUpfIcpo3ySxN4ja39QAXzHgPq/IoHqULt
cwAXsaL1aN5U7Jd9iVvUHT0385ucN9YtQHWdsnqJlrKdFjDLu1IECQ/BQN0qWiie20xpd0pgwI5K
EB95h0zOCds2HEhmXSDO3/AmpmuZVPKN0qAQswow5C42YGftjU5z4g9XFrJfY15aa1cP4+9VU5b3
QAv9p6yPQBWyrFIEvan/AQSXQEJClqjz5qVQCuWpwhZ0G2Dg8yBsoXyRy1q+M3pZ3xQ5f1VB9951
0qDSk01Q0EKMlS7fDlU2sEq0FI/dTiDKp7ZSaB1o/fSfVIrSLZmzQJZgyOvbUvW9e1PPzQ8BYZo2
g9I85F1j3wToig7rmB407xXZo4BPYywlJ6Xx/4u95G7avLKfwrKhUoVDz6bwDHXrJbJ4VIMGCGUe
19Y64Tj5bATJvWBpbsA0Wv2qduHe/XEh7/MlOrCOB6S9Kn/tok9R3JCkg4D1u1DsY3SEXkO56r6p
KcTiFYXRiqweuRH1CSWJvLoBx5cewhobxd4mzwUK32esaCElLwP4BtqZYRH+Fkj5fFUqnc6IoNNW
opTAMVKMohb3Ph1A5kJLcgjZagPitrMD9bfKNty5Aj3+tYrhOwJleKu+eJ5FlQUgi/wCHSokk6Lq
tqoiTIe2sMBVnkUY5zoeoibvCVYW+sZoG7PYVGEAyA2L0madhBhM7F3bk6C8NmYubckochwU6BHe
pLGH9/gQjNh3S0l3p5DX2ash4pTbZlxpt+D+GnkXj0n6pFskOYOLLAiVV2xEeN4INAaM6cOhfUdS
/Uid0/K+tWOhsFFKfWpu0UVYe1D77pugAiytDmndfhgZaRY630gRuYWk9/tGGTWqzhgc/2GLFzwi
0ZKFm+7RrqgqA/cmWrpjXLcbY8h3nBe4JuDrHhwir45e/Aa1OEor/S0uL+M73Xa8YgIhuyH1Q1gR
9D+9t1wK2FddA0VPNihSA9TzQJSQp4dbM5V4wvKoZ1+MTBgSiGTP636Uin419H75E8PBDp+JrG6/
oXvEoYUMS/JUZbXdryP6W1gVhGm2sehKpC8NUV+0IU1uXY6xB54wxmNT9+UzDioIhCnoteyHNqm2
tivxXrEQ3nLGJrennB5n+TCrNHPjK3py01icw45lCvFC44zCL+4wUC88XXP3A5dNe6gNo3ns0Mvl
KyGO7G1L3ZocvKksoIiDlY0C8qLJntRQU+77VPJRZeHN3e9VI6DEZZUCPc06jWjutGwVOv0Bb42i
fPRKTWdvYF6K+WZ8K7v++N0to+4V0pZOB37Uu7vSbsZqg6OZi+eBSYK1zW1Ankjdxu2eyrXyYZB5
fwI5H6jQ6yptB62QvzdoesXcHbGbPfV5H200PWoRbOkH7dBFQWl/4o9e3kHh6iPEr4dG3SLcgsxH
icgDHLompOsl4ugxbJmgLWmCjNwCCo4GPVPLSJ/pQvjDK0iCuPxC2lNWQM0K/wbeZfSnEsKSdomt
tv4TT3mrxT0yVtdqFaMXKlrNRtZDw/FxM7VxUeo3LJRBW2A4LxwDEcglkXF/DDmyzmOtvJty09Mt
7LINMy6+Au3LOQV17j9lzUuGhJ+bG044XtOUI+iZxhzLSRu69Icqerq41VgbZJKwUixqEoCIQt9d
GCjaHWyBInQSgHHvCGVoH5oqzHVkKv4vS+Gn3JRan1c0IBBT5rUoU5niF/c+ziBV/4mNSWBsA9so
xYYT1waIxWXofdpWaf3CM0yJ9ikq5/o96MQy3ZDA92gIYSp9P9glqY1sdcOXOtXCH0Gfqt8Lq61Q
9UDn45sPsql21CJH5lkzPOuXT/vC5oin/0IJtTMLRwJTzdEllbSJ/DB5DGv4RxsZXAba4uaAiCjs
CfuZEiYwEMWzglcI4yJ/iFzRISw5hDoJi9bl7WOi+ePBl9v+p+Be/a1mBXpQbQSpj3KwMq3z0Oq/
KLmsvQ6FBCEXh0Ucuaf0zKRbSGlpSz0bDahOSeXwDiwabhhuYsliHSh2jRJ15N6GeJ+V+6xqMSJq
OKiHVdjSTIZooUwntTfxx5Law3kh1wovcqCPox8yjrjNrSJPqj5URGh/+CkJvqPGuJM4GJZn9QGr
NeQp6Z33z3UkoVT4f+oeQcS0bDnCg0jN1vjSt3+spkJY1qcC/RI1qbVDRCm8GxAK+Y5pORqiqhBf
r8Ntz1G9pmUBTLVlgyxKTBLCx0DlrJPbyYBJXSnVyxAo9wkb1zbH/fUoF4C29CLRA1B1mMKaNgN0
izx0cQ8P6cZjDyKklwBdMDt7oJeba0/XQ13AutqaYtpg7HVdQHs9HRD4rBxLFSq6o8+LTbhvUeY+
Xw9xYc5sE0qtbaqMR1gzyLWu5igWRIRQ8+fcfEtRZLEXwNbnKGhowUJAzxM6nCxlhkyO/AwsjF9o
NKW7dYEXNwI9ApgsalML8GDrDBtsCV2Tuc0nIr4+EcmOF0BamKqN9QBYktxdhZT1ukDwRMAV6WeC
ipO9CEeevvUp6JopU3AxtixQ5MZETzsOiNslmlzeoOFoP6JD4JPoH9JyF9j3YXDveZuWdq+xAL4+
/2IT7BkMm6IjhiHm2HXFo6mJHzadi/ZFyZqbNq23arO5vizOVx4OeTLPbVDWpqHNlwXW5U1QGqTQ
sv3YNx+1tcS1nz76yczxgVhxMAtAIhts2dOZq6ifmn1pGCutapwC8Yk2+wx1wymRNkKcALwv3qxq
+12pPioextQW90FoLvDmz9YLLAMoGRwWimFNYuCnP0LOEmDd9kjxStUfMz/Hc7R+QZCrcjpsuBX0
LmglPFyf2b/Y+NnI+XgCepmAbExZ9zSogaAWVnQyRfIQo5LiM+/IBiqte8YY/W5IlU3TGQ8pLSLa
FHhHweJ56i3VqVBuTIvxpvK8+9zrXxZ+1YXvwa9SdQ4DJgP+wOmvKquBrhU0npVb/8hy7VaQg+mh
VuBHfG8ZDWZMmISmzTsC6I/o8NAjUH8omrxAYrj4QWzBgx2ReFWxZh8Ej2UxeD2Y2SIBcqkjN2vH
q67AacGSbyJKMKB/fl4f+dlxPq2Bo5DTTzpityhIc3pFSsjS3ULKX7tYb3U025qyw5ZvYe+ebatZ
sNm373UMD+OOYC3oGC5sGpkmz4nrIzo7IAjCzjJ1xHJVhY95OiIAkUPYpDgbiUHf0DRASRiQLbng
9TBnx7oJtdaEXcsBYaMGPtvBninVtVSjZO3p1tOQij9IZlEbSap3LLuyj+vBzsdka4JLl5Pd0Ayu
w9Mx5YmKLQ3aKispEDuZZMlT2w9W8cKFe77+CIMaLKqIqgFrZxrz0WLIak9p69FGTlT+qMNtQq8c
v6oCdHLzxcx15/qgzpceiYQMiWai7MDemQ2qw8aptguPchpR8ZrGXtltN1GfPEfYqbTpuBDvwhfj
ctRYErLgv+e7KwgsSn2ygjRr9gPbwIe4r1+wlFlpqXd7fWRnkaAIsSYYlM0knilkSFOXKg0NBKsq
85n/JY5bbUkHLlSttY/PwvVo0645OVG5ghXVnBIMuOBQ1E6/mij7sgGJxxbG9El7lfU/HTyQVND9
MzdJ+wUH0831iGfLcYqooX8i2zDP9fkWa4okiTzEWFZYmDl6AE1a/+0O0b9uZEshvdRZ72xluGqz
cVFmGhQbnalV2T+gNKbjUx1FC1fghS9FDItvpU2OHXNdJRpZuQVVmKRMurN4xGvlwYw/sVO7PmGy
cv6NGAgdIuA9imXos6y5rdXBkmOFPLOS5Du4yDWa/kW/j3s1vEU26Y+rYtpTeNSa8jZFTRK6VUn3
ZqOEbr+wOs/2HQZlskGtFB9FtoMxndJHu7yritjukSVchQrCLSYw4J2FzMSbiqvrnscvhQitSRcy
nvOJVjWBJoGOXjLPlDkhV2uo5tDpoOmOQndU/lTEuEXF3zXers/0+eBUTTVYMnD0QBLOOZQeQvdj
WQPky5jsNm+hB+lYdQerPHBy+8/1YJcGxdpEBkUzNeLOsoZEbbvJBwMTvTh/gru5h/II7q+7axXp
5nqos6OZRxAniSIYmAGZdhr30UdDuDBsRw8NlCRGiNv9qNDz583ugEjepPVPmoLX451vcVXnxoI6
bdBGYr2cxvPlSM3VEDHUsdXKW+EmSPWHY3bokd9ZOE3Ozy9C2baOmiK3NcnIaagAvy3MXiKYQiiQ
72Xqf3gBYKvWT5pbKxoSmGeYQ4sSk/9h0hhfOGam5X56fCKJb/2lKZuKdrZi+hYbefrEJuk2TsMS
VLXiP6bn/29htLN3EpnlcYjZZOay1ZhyCUIdDcrJ0lAa1vqQNfsS0JdTDPReVTn9FUlt4XRp/Kg2
ovjXu2/6BTYsb95rXH5/FbSOlk8Su66vtfwChEB9B8L9XYbzsJYOX2Kcua8vnQu7AoKcPvmDc3Ir
c4oqKOGBUh5ZHgrAa/R1hX2fJNyy1f9nnOnMPRpTiRgPAsbEoeu17uR7l652gFpCES9cEpdWCHZN
f3XtODbFLEfGsTbyGplObJHJz4gC/0R/dGEsF7YbZDuuOfyaTPSnpn9/NJYOXWI3QK95VQJGW1Uq
SvpKj8ejXiys9pncE4mJxYc5ijRbiz20VgvDIHPVaLBugqeRhef/riVsO/XEkUrqFM33CuwpSvbX
14V84QwjtM4FQHGKP8wGiRPpUAOr4b0pvwUe1sEHTdwU1VOn7ATNNS24y9qD6Hc5PLXyxS/vaPY3
9lZHVTX7vvBbLk/4f3/LbBq0sA6QY2Ea+C1DtvPqhwyhdXQKVP0OEqKh74L+NXZvMSmkSboxou0w
LFyJF5YVGYGhgDIzWFzzK1FuDTUzSqYjL7EzVZucCwsMxfWBXtiMhqxxYyAWRLVh/sZvAInCh6aG
C//lj5LpW/C7vyHObQrD//dQk+SQyjGjkPNOCkfHa7jwukLLI9VY0ST6bIPhGQmtW/BeP90obxZi
nX8+MkODREbTdEpP81qn1ClFga4Hq1iVdkVhTSafMI3tr/86e4ThIYTSHucYsLLTIQ0tQKFBJ4xZ
t3d+jwmqBiI5Gza8PhcKI39v8NN7aDpaUBQRtKnN/zD/j44AW8OXMG996gxhZ+KFQtV/j4eB1H3G
dV6EWwThyLSpjlufmlr3IQ0/tPB4EUbd4FCFC/YQNY2PGGK2ee+Wefcb9SV7vIN6AB7epDmXrBGB
J8mtRxoKW7pp8Z/Bhdq0NsZA/1AgSj6JMrYPLBkMHvK2a99yv4TG0qv4V0PeTuMdZpw9wBQ/KN/x
nPDeqqAOv9LMqPdh2je/XTOs93AW+nDhgDw/O/4WNpF0IbXjlp7tVz2PB7UIAIYkWO3YWP5Yv4oA
+aPiIQz3prJw4p9nkdNLEQFvUzFZy/IsJSGBVcFM1HwLa0Q6yH2md7eSm/Ze4yZTkZX852WGdIVC
wRH9VPLy6aQ4+vTCgA4sV7bFexF352ajq93WHOHtpwuBzo8c/nbVprdumhDGxGw9K3rZVnoY4ZGT
fVW129BY+EqX/n5evZTR2ABkc7OEOLfhGnoZJKZhzH7U9LjHzvz497k6DjGbKymUWggOhBBwbOhN
YrtjOmazrkHOX490YTBAqKjDTYKQnDKz62oEsR6aFTbajYrxBV4/2OgshDg/nekHHIWYrep6bLsO
yha67x7W20nUe06Yie5mhKi/qTLRv10f0t8WwOyQobojk2+zAEz6EacrLUuByDa4YK8AqK0MNT/k
EdbZGA9LKDCAeL8FwfKGnMGLFva4X8ECydJb7PrWJvwCWQmfr/+e831m0NqBso0PJTUgfVZEs8sx
jJFQd1dyqr1omgcftIT5Xd2Eo//FGuWFR835F2Xc0CloH5j4PJ89DqPckJQGdfLCCNy7sDL/dCNO
x9fHdH41TdIwPD2pJkx17tlLjX6Em3lAw1Za+z3IBFBzcyup2cKXPJ85oiAKDjuX24Iy2umHjHKY
wn3g49BYyT/rPN25MGx7yYQJVHbYKFTW7t+HhaGpSalEiCmdOA04NunQSsh1OWb2ho/egx+YaMgt
HVDnG8KmH6EhRgWMV0Xx+jQKFBxMEjzUeyWzDZ2gSYNdKueIMXjRi6l38kIKdv70nMJZHFQGwi9n
r2rMNMzaKpBX8S2k1dwvgC43UcX+a3rEoXkO6rg3Gb6+vj6X5x/vNOxsF4K7QlsD6AWC7f0BKNoW
ih7y+8U9OrFbDoSFgs/5iuTEVxVZpdDFc16ZhUO0IIWk6AeYYTSHqsDnJxq621yRnq4P60Icrkry
P/SJ6EOrsyWioTRXyCXNq9BCrHGS1xN3UfzlepDpx56eYNN9/N8gsysMMtgwxCSvTh9gFSh7AJyr
2EGFxxlJBWP3D4aJr9dDXngz2TTWOTNYmZp8lqm3Qd4BOuxRl1WCZ79TthpEqb4UP2XZe+6jFlSw
+ASMSwGvWAdatHBrny0Xmye7QBmU/SDTpZpW8VF60EAqj9uJ4tuJtljVnfkTMVz9e6E2siPTjZrU
tof362M++5ZTTEAEPNM01M+s2fnSdxA9QgOnljJEGNDQUQXiXA42Xse2uB5KOSuPEIuUjmgYKNC1
mH7L0fj8EBfJtpIDZ/C26GWgXw+YevxwY9Rkoo8m7oE938HyuvXjaaqdBGxbv8MEbZtHYi81D6X7
2zT3erdwXcyUrqciPj8M+VN6LkLnz7NJGMuhiwrNCBBphptKASwkI7PTCmwvaLPkPhqywHDAmQJ3
x/6xqW+yTNGf/FiRNiIoG/cGmwPPP5QcQsOKPFJdA01UnjtwkO26bIccFrjUS7cW0mWaI6M3LTnw
/snXi6RQvzQmzkhb2pB4dFyf87Nz1hYq5wHPNUEP66zTGLtKi9FBiRUi5Zo7HlDjOu/cHPXpVtzI
gWfc/C/iUWhn41Lloy1y+omjcmzlygD4ZPvxQam/4kmKssNWaAuJ+4VlS0udzgQpLhtm/twNYkgN
qBMxrqF4YGf+RP9lh0bzwu17afqmIjq3ocIGMWc7ku89+txGoROH32T9F7Y7hvor9xeOustRdJk1
yLPamnf9gkDIfhMoIYru+3r8hakeWmZPQfvr+re5NGcaLwI6f+QsHN6n3yaMa65BFzvnkFtiJwV6
guiPFgQIT4XZQnKkTB/65Phm4U3PA24injtnez2kPo9VEc5iit+JD5QjsIRM/VB+7gcBTHMAJYpe
oKSIH1XamdsUmOB7DKEMk9RQmE9QqPMEbykynx0dPtDzpqjcXxVyCG+j78U/TbPSb5BJAMg6tJb5
VQsz+fu/zxdVDsGRLHC5MGaPw6JhP3aY6jgNDtWuD5zdzm5s959xQ8zUcZjZlkkVF2tSkzAA3qDz
33i1cPQogoj5cX08l5aZoVH6Nui205Gdrp+j49fWChS3sJ1EKMqk+5/2mvYpW1HxwkNX/TkaPgfg
9YgXLjTikHJRw2Ftzz1lKjtU+ZB4DPMagY8kWumej/ejT6savoNINx21pIVU78Io//Po5fHD2+fv
HX80Ssm1cNLTLKCXHVqEReckvAMGK7lxu2QhD1oKNUtRrJEaSRFRpIiyjxzKF2hbMMZffG3hEL+w
cU+GNLue0IStdTUlDsDVtVdVGxNf4Gb8Z1lS4CEon5KU27ZC/jFbH1hHlloJ6pqZs9aNXD64kM+R
H9teXxTa+cmg2Tw7DVCFaKaZszBqW2Zh2ExcvPCzwzJFV1+vB7gwXVOPySIxpc5GP+Z0neduHvlG
hgkqQg5/gjrZZghxgNhduIIuLO6p1YuyE6cbr9rZvhUIWPoS5iIOogp3FNboSSA4lv6ixQVNaFjY
Sue5KXC4qW0gC3Tip8z4dFQlwnnRkEaIXcMcQ99icv019iLlkNyaCqJxDSKK5cZP/33xEVej4EkG
oSGHehp3LHAgknIoFpDqHTXS11kloYIqb65/tEsXBuBPmRoMdQuZ0sVpHKPqbT0psUJtY7Ku3Kfg
+Wxb7xr6b4gB0Buog03hHlRv12YfCAH01muJFGf7Pc9vtQm6v+mbRyq313/WhcVKsU6AxCE7Bisz
m3VY8IUewFFji+9gXMKTrxY+7KVlxCrik0IYRDRidohg69oXcUYE3DNXA3St6rGmpY0qSLUEgri0
MSwuf9Jd6hayPstmPNMwPHQIkM/x8htIxnh36XukTBdGdDnMVPCZnhb6PDcbPa1SLQ5Gx8tGx6CP
q0fGylIfr3+ZS1E4p7hcQA7zbpkNRnF9G+AEsPeuutMnja4xQidiYSgXPj9dFfJmmT4W4t+zxV9E
RS7UlPen2TQ3OoxAvt9CxnxhHAzB4M1OJcngMDld9xibN2pcMo7RbT9QWtlWQJZEbP5rbQCg64SW
4PtbJu33+Uj6Om1CjAtR+7DXcnMYa3oF1rCwXS7ciCdRZot5QDp7bEOitDieTBWCBs1SbEaoii88
Ji9NG8LI4FtoQQHknH1+ZIvlwcqxAzWNaC9B49GQEnHrYHd9lZ1VIaZpY+OzQcmczjIYtVTwf6z9
2HG1Er4kIhB0wg+DjdwwDrXrvKjXTfPnfxMTgCpAa6o48xO3dkt38ExiIgi7CVoyYhydn8uMylXy
hGza9WgXzh/E7adKC738qUF5uv6ofOtGpqJXqOLEgRvAPsGN3mi4OAHFmu3C5X/ps1Hvo8BhUaLF
C+U0WuFa0DJ0mFDeaB0mBwrZ0jdKtfD6uLQMpwIO8uryVKCajanRuwi/EhQJcMjaTbW3MMlXHVoP
CG4uZAEXB3QUavopR+lmoMGktQ1CqaX9FsM5j1e5Pg7r0hjKb9e/1KXDiD4oZx3JBl9sNqqgzQIG
TSjUAvfWYD4iUrWwGJZCzEYz6H7r5S4hyry3X0avDCkhet7L9YFc/jz/Hci0JI/mzB9AqY82UaxO
Wo28CTS6YC+q9L+4WmlPT+Ud4E00x2dnBCo+YkzhlqBUpb1OoJjWdm9GxUfGNbpXMXRauC0uHRZH
8czZg3GwUMfx3IyNm0ONrEo/c7LWw85KKb66LkrSgbfzs2h7fTYvRp18g6htU+iZpyhd7OmVFxSx
M2bxgd5iHv9W5H4FSydRZaexFsL97YnOXvacuP+NN62ho6+ndKmJMhnx0MvFswzTdOTZZE0gSPva
6Y8JFXYdMaJwc32Y59BKjuLjuLPlr8lIu2AyEdMuHXdIqmjF86Ci67arGS3QjqwaHISRtk21R4X7
evCLh+TRmGf7wsD2C8o2semasHLQBBS99DTEHvYVHdzA5N+Tm5OxznaI1qP06WfTWJU7T0YWtUJ7
ETry9VFd3IdHo5pW1tGXRKfeazDKQQ/BRnNYr791VQPdxgsBUS5ZUfwFEp4tGyrrMHnIqMGIngaL
69hrK40Sfq0jPus3SHUV5k/MZuAvu28hVtMrDQkz1DFUsRdoX4XfXcNwWu9Lmy2cP9NKOfsplq1N
AAMwj/MHYquA8WrymjdEUP1OLKQWGnjiseUt3A0X5/cozmzVqMjrUdNnyJKCHuGoOFKNhsn4DU3I
hZPn4rkNDp32D8kd2InTyfUKSh6ob7E+pcFeqRliY0iELwS5NG1kQGDBgahewDGpok+QVkdTFCkj
y8vv9Ni9a2rr499XJYmPTesHEIM159GZeSv5QDBiJwqN9M0QQ7wvUX288xVb/dCT6PN6uEsPa8Pm
5QXshwwIH5PTufPbSXgwGBBCRWS5rffUYbP2q0HKNxwaCZlO8z7u1pW7vR53+mvni5C32JR78c0g
Jp6GzTDFaBtPcDlJwR36S9ouqgaxEtgyPln1wY8/+iZDJXURETf9xaeBAYfKFBEUaprkfbPAhT0O
daBiDuEhc4uEWW3eSX7/RapURFpoaaySxvpE8nv8rLt8WNfhoDlVFLx4qvqtk70P1SqjB8kYxl3U
IrvhwZBZeKucr2Z+HzMDJZrrVMwfkDiKV9LEZcJo/K3OP7v0y/WpP78xT//+2bmXJhXeCL7MI1ve
RdKHqSBo9hwnO91a517zz7vmNNhseWlhqqGxxmDceC08H/FPZJuQDro+pAu3IwuY04yXEB6D2hyN
oFR1S2eRwgEw9pVmfujRN1V9l9J+Veh3kfJedLdVu0WkTYmWevnyhe81NZmA52FqOPVjTpdyarZZ
XKi1vlLkr3K0jt1J2xZ90z+m7oByKitkNfVuY3fvboRNsH2/WAzQznfTtI/ALUwcDxr9s0WNATVE
/5ZFDT99gzBMhJhWERxqDUAPhADpsUFqtw3ZxoaDwZSTZtte2YwNcuDrTntScqfybwpS3sFF3r7D
aGPXQhPuXzsEPcREgI6cQve3naU5g4uaafiqlTcDlnS9hVl69R1y0TqS7uv8W6L9rspX23rU7F04
iJ0HlIIOR5y8NuYhTZeqnRfysdOhz1ZzEJjumMYMHXI78m4oalOLxBTH16C0roGbrofwRUf35fqK
u7CJTmZ89tHDvpekuCNsO2ybji458/jKS53F5t3xEF/IVRY+sDrLrRFwjqzKI1yG1mcNyV/Eh6hH
HKZ1FBlLo+GXQAfy+hDPL7yTmZ3jHIK8blG0a3WkLQzHy5E7BocZYFpyPYyinJ/I0yXAC4Xyz0T6
ON0/7jAg9NEQZxh7B71JOJqvafzb1g9y82ya0goR7RGX4OGzKyNEZLaK+ov6/arTDUS9upVEYTJX
77t+VyGjJuHXu/ADpx8wuzJOfuB0ABwlim4CcQNtUSYCVZ3aOoQIraZaQjj2PMouze94kFeTwqzp
PY3BtywHD5ysanwT0t52hgBpKPsZeB2ci0cLTcbSfFAq4/v1n3kOekNBgIeGDlxYNSk/zg4BqhVi
GCrm0RuVNc69dvQe+HusExUwRiG6YZr5YlEip5VnF5/Uy5v+F1ohC7N1cdUc/YrZflTwkjAjl18h
YBJo7q8CrGeKdvXCYC8umqMws/0nLLSKYrfTV11pqy/pKIsJ7aPf9vpYwoBCobXBSNSJXIXqJbKT
m6Zxm1U4+elUamAtPFgupPfMPcaxtgWwGZbUfO6FPeZoXOqruHjGScgv96oWoyeerEx73dhfzOyr
4PvzMuY/3/UenWT7a1eCG3q7PjF/j/qzxXr0S2bzD99FVdWKX1K1I5prNw2Q3jSaxMwPNsL8yBDL
SMBJyqOoXoTYeuNDP7xrEgax4U1D1ToMh5XSHEraHZW1SfTaCZFK67UaStYXhL54a+a767/5Qg46
zd7E+DV0NEPn+HO0ojoTk1QdYPAXV8Gb56uk+quy0nY9eBG3HZ0aHAkoeLleOHwurlY+2SSOgZbE
/OJEoMrI2mDUMbLBXKSp8fZNpPYXSrXxwoo9fw1NY/xvpNl38SwXNeCSSCAgeKfAQfG3NeJRRmMs
jGkp0mxrKAkfzY2I5Kli7XJzjym10/hJaxZy+L+IuvO19n/HNL+VEKy1zMHnFAyKyZUYUUj+GB/y
Bm3F4LmRwo3CUenJzig9yGKnqAcvuNVssqKP2P6i5h+mNfIP37rhnnY4xN7H1E6csNhk+AghC24/
Lyy0i597qiBChKMF+3cbH53khhq7ICf4wYbkPvQ+Ir6liZQuDsF1r24jRdv2YqSSY66RtvwWuT9L
/J4d/LB2o93ilbzECby88o9+0OzcGH2t6GGz6avUGLfZkDuyQE3Hvqt8xcHohorObSWeutpYmcG/
X++0qCZeCfOBJP5smSRKInUB3s0rnC2oV0n3bhtv6jhfACRcGiJxTPoUUxvpDMIrVRFIZZMLodel
0JFwzFjhLoiPwIC2LbKb0pb/r7tz4V4iwMgNm0QDYJnWihcGfClRn7ROpuoL9XdrzmPFd2AI/YRj
JkTTvPfUdWbLH2ptrJU+c+xMf8VHeY8U652NqjLiTc9GJz8GmrbV22ihRH95Vo5+yyynaCIb3T2d
2W+mooi+wxhLGPcZ0hzo4qqdU4rkgE9gkyxsgQs74GQOpn9/tAPcAhZhCjwJW4lwH5vdNhjTTVb/
e+PY0qFGMECOPFrHs3UdA0GQg2l4UXhAQNmx64VuwOUJPIowO0/lFnNPkTKQxH7wzM9e3VfJTdR9
qv1zkh1ALWrKXZctLaEpz56deCfjmm0asEqejycqqaD5Lo+fruTuYnGQ0qcST5AaVBlYv6Xq1sVP
pk4wLANOOX2j00+m1zyijYGRagb7wtVuEhS5s9ReeENPE3Y2tKMwswktscQZzCkMRlRO3u18fKRS
xN1eMrhuCC8vHMUXkmqAcf8d1WwmSfoV9PC4paLsSU62UngPQDzwfuOSROEDlWZuRidLf8kaztDd
QsbxP6Sd167cutKtn0iAcriVOswcnD1vBKelnLOe/nzyj7PdzdZuwWsvwOvCBrpEskgWq0aNcX1K
ISA8n9I0zlKlTTl2tSaEwVJ+hpn7sU/tf7PZ/jNGS1bOzaBHR8otZYyl8a5pn2Pzy+y/uz6Pyznx
31eN7qpzE0Ukh3I3smrJLLnyAP22tGFha66WhTw5MZKileGkwEIXhkdt5K07BneLHML1gSxeLA4E
jA04EBoDFwz6uZmgouXellmSptZgZ0UVyn5UqhYczL1kbmE01qJkYoClPErORoNkS7CGaoLRxKwM
ujf99I8Rqjd5e1MVo2fG8KY7z/IMYdVITGKlNHoeZas52uN7p0NV7aejP8naz8L6KWmoUL44bb5r
imKnD/eS9c02ay9p1Y2Ybu24O/vgJeg7WYVFTytFRpS7K1GbZzWeSMgU7Q/NoeeUf0gA5WfRJ2iz
8/twmiNPGuRnO+zSje9YWaWzzxBWiUQXr0yYF92wIhGhmq3MG6PrbxOYvuBiQck2aOOtDvjlKBBc
48yocDIFmWqjP4nRbN7nJLKGfHLrKN8DE/U6KPpk7aNtbbK+LZvzwioh4u+cmgp3z/mM68Wo5eaI
QxpD7TZ3cQpLpwSwe2c/pdZzPtX/6Gb2rjal2+sbYS2XyTH/H8O2cDgFvZamzPLylvzQDV8V9Z/f
7I32h6K+bWNgPjMcfvcVomKdsXEH/Ib6Xw6asHDJxcgXOQSrKxQf/RXDbccy24e2U+3QrJEfFB+O
ih5iKzfNh8HTnfh9mGZwyg5z6KHfoRLJAeBSrK3zbeX0YTL+fJCw9qHaNSQ2mQyTtv2s/zqAc+rz
jSNuBX1nn1kR19o0q96fsBJz1/Xod0TTJ7rHufZ2mv2thhM2zF1yp1YBtbHszQlk3jmKh9P7Mm53
MAgX7RfVIYOauvP8ZcMf1h1xqawvbdOOmIdr8rzMyok1KbqP43SfardaeujpOxpRmJoAhd9nugdz
3nWza2k55uSPWfXc/5OZRiMH5Wp3cEgyLvKRIY+7aN+CA6ubnQ1rbeF/62OIump6K6kSWR6wdhf+
8VR6B3GyanlwucWkJ1v7vtn6vmXhLzyVPi9iInm5N8STCDRXFUrMiqkPu0U1NWl7ZLRfkJlukq/T
vOEil6wO9EYtfWX/357giFIRpIhFMB1xNN6QTFGiwQ2VQ1miS3gXlR97+71hPEKyHo4dKclHpD/Q
hP4Vj7tIeTXLTYKLZfqvjV9wWXM2M6WPl+UxvuTdfFun8wGNVLeLPqqSl3SfJl0lq/Ghmviijbt6
Lel+Ohki1APyMWNUaCUm29oS3Dykfnkw/UefgljGc6n86YSwh2ykG/6LVUcmybZgp37fkSd3oMT1
XFutZrhz+tVJZdfIv0Cm7VrVR9O+rcbGs6z3ki5tDFZ0NBoKoeuhb4BQQSU4EeKfXh5oWZRscCzy
LST73gAmwXjQlE91/64oNg5gMXeDgd/MIeC3VRmeMyEu0WqkvXt0B72+A0LYwf2rOp3rJMZeS7dw
SOJdvgxmMUMZFozvBVGcASd4Tl4ASuBc9muvmJICIn7kkRoiH5iCjrM1R7dBnacbYfHKIE3aC2G1
oNkHckFhkGi3VouOTeKNcAS4bLluR7L2CzI08R2C8Ip7/SRbNQepFBwaAMT034f/idvUXYEQNWTc
XN9vegWyGu1WyP+Urcz37+zR6ZZkQuktoWq7XJwO6cTzEzOAh3aRNqRdswYSZCLMhEpgHrozFSEN
xvsvgf+xySEo/6xaR2oqk/oe6UnbPF4f70WeQ/yOZUJOBtwmoyN3Pt9hxr5rq/4hRecre+Gc1MtH
uCX8/MGKvEzZI5Pj2tGDI21kNy62jDARwtnczCDmJ5UP0BFJ9wY7cMFKo9OA5GguJ3sY1/e1amzs
0xV3Ppt94YD2UZUyYlhWSeWF+7i8qyHwSMOD1N9I49frM7xqiruRYjK9XRcMP43vdGrlsHMgTCej
dSzVfVpHO7Xf+f7GgbD4zIVP0YQFtg0orCk6r50Ulh7UFDFG53luQad+nrdSKesmgNvCrAjwQHyl
xrLe59WCHw/R+v0t1ftPGny5PmMXQe1vnwRJ/P+NCNFEWIfIE5q8WuSGVjYKQ3Kzl7Sg+5L1Tro3
7Vi/CZJZfp+PaXxIy3J4aAFI9XQ1SNFtglrqVv5BfDiLHyQc61WI9luky4xa3VmyV4dAFOyd4d9b
KCmGr050W8EL3zk7lKciw6uVrQ8QEyD/9wEW1yTVOgD8QnJAbRN9tjI+wIoRy1S8TNpraOjJj2hn
FmgUoMLk1NTOKdj/0I2N6O7iLhWtC+shTfpkIPpKG5J8DNunGdJVNfoOIn4YPsv2Ia0PTb0x4nU/
+zNgYcYdmoz7vGbAmv+WJu+m8jHT/7nuZqsb0/ljQsiqFpU8Iy2FCaqwcv0DbFtmP/czYIYt3PjW
YJZ/Pzlj9Qzlg7Rg/rR4eiq6N8mRD+pm99HqQXoyHuEkdxJNSyDcx0rLyxMVVP04oLvKUwi2bMvZ
OLaXkPHyrPkze8KxXTh5YhjL7I3zC1IGuvNkmg9jfowAlLR3lHGuL9baFNKKS7sTPHoLI+/5FJpa
laLX6yReWb5Gw7cgpgqxlTfZsPF7G5wsE9KISjb02EB+m4o0IthoBZLxvj6StQjjZCRiYKpSxxvM
CitZqn1QB23ftTu5HxJX0Tb20JpDkFAE4aMjwkvH1PmcAYDQEaOnpgfGIKgPGfWJ6UuH+mhn3A/+
8fqwVifvxJiwm5TUMMdewdjgD3szeI1pBK7779eNrM7diZHlI05WyOcgIjjDiMXto/aPmXlAFRtJ
w60Tb3U0FJfhtTCWRj7B3ew2D1Ai5yYtwY0UP8Z+cCf0ng1lX1fq3g7fp5RLFfRY59zr6t2kPYfj
t3qLcHR1uH++4jdJxMlwAVH1kVTyFXlMZ8u30bjTUObe4llcswJTMmE9lAs8YAQ3cRyuUjMBig/t
j57sHPtJGnf2VhZ1bUaJcpfXN3V7wxFm1ITGrUGkMPWaAAUm52sDXHSIN6AVv1Ox4qkE+w/sAzwa
FjWBcweZ4B+QncWKIlM/7NJqkbFIC/smgcoN7Uv06iiHzGm9DxK7e7TtudzL8TAVj6NpNdBZ2ald
/RokuvWAwBWBo3pzHCL3G6TqL7lJ0RQDYAscrjByuTpAkV+g9G5nbfvQ99ooH9PMGAkQar3Ud7qW
B1vE1qvTCEEizYIL4FNsTK9CRKynBjy2VDlPQ6R6Cq3bbZDs/36jkUD6jxkhPk4bhJRak3mcfK13
tQEhRatwYd54jrv05n+zJXiGnpByl3ps9flXO73Pk8e0fOq2gKyrQQyRE/xQJMe0ixRtgMRco7GE
nmnEvzroMCq5c5HU5OGsI3xbv0DLuCtg0qu3QJ9rGwyytIWK3ML7Rc6KNFcVqYtYs0pRd7m/zxQg
MlCo/S155hKmkXRikDQv8kgSruSyVKDEtxhhVQfdoYytf9LS0DceyGuhMKzgNikVLAGiP99hfqeH
Elh03otFcx8B0g3ycOPeWp0v1B4WzjDYF8QcptmHXTXP9CsiiZzsxvGtVmrXHGnoH6utLsy14SDU
BciDjj7yNcKcIcNUVNPEjZIgImYXr336ct27Vw0sbNE6dFPwOgiRu+30hpSmDMZYQL/dbdz++DcG
qJ+jUsj5LbZAOkE8Bo5OCyS8gj/JdCF0Fm7pR1xUlBbXQpSARD9rD7m9sOpFrWZVHaP9Njb+UYn2
jkoyINshhqoZn4J4EfF5WDRxoXj7N6P7Y1gIK/oyoD02peXSqvJv9KV5eqBugE7W3O10bMKdoTQp
yt8hYwvUr/D07LRxL9nGYTI2IqTlHBPvJtDmlBGhM+aNLngCpRLLjmeAK7Wl+Ahn/Rhr8h3D57qP
X5wxMKGeTh9kWAOuz+Dq8AAwQY0HoZQjdjNnpqO3fo/ZqYchTKm0XRJbSNVrn3Lp53VT627C3U4n
qkmHnViXhRI9y82lF6svNc/0H6zieTKhxbtVtV9FdWMYr5L6weo3LpBlj15M7MIsQdpV1kl9nB9J
OuSzBHKM0ET4UwWdk/+swPfayVEfDtdHuLqbkRLjqCA5CFrl3FSh96FVqZiqWl5ZjVLf+EG8VTfd
MiI8t+H0ybnkMQKb26fBlz9YMEFfH8fqlHHuQbW5xJeijJg0WQ6Sj5xKk9T9qoLotoQwF2z0jT28
VfVWJ/PaQwSKxP9YEwakyby1h4IdhvI4gbTc7cl8usi+wQry2e+dJ8X4fH18q2lNmrwAigODoatE
8AkkGqUskjCJhtPrMGceqoEfUQn+lMtI5NFfYuQox+YlkjvaF82Zdmqn7zq73FtIpF//lvW5/vMp
Qizl9/GUphVHmGMMXiURRT0hYtsZ7T4dN0ytTDTAEVr1FrACL2XBPRuky9GtxXPQZtqVDZLhu9C4
Ma1sF9hvCCBfH9iWNWFZo85ue+RS2Xe8l835YxV8GQOVAgRPJufOzG+um1s5yOiINBkYZEVcQkKc
2JS1MasDjXvgQY6k3zrpp9G+Qy1548BcOacR5aC5gPiXhniRPUYfaymqs6WpjmJZ/cEcYLO4y/Ub
JUV/S+X1XG6kbdfmUSFlqy69SBDQCgOzsw5EuM+pmc4vY+WF+Xiv7tGo3/dts9FmueKLEKOSiEZb
CEIQkb1Plsw6kJd2zgaB5pE7ykXqDx/JAtdPrBfzr/FoBA4YXLSMIO6iGCeMbQ6K0U+Q//RiGO07
yXZbKgsD++zvfePEjKiXUTdqabSLGZ8QO24ey8bzS5W+pY3zf+2GQwbGoRpG/zhwMmGHVY7RteVM
Y+dc1qBuoSiGbSdXq/sp1V+lsYle7WjSfviV2R6mnAb2MDa70NVDRKg3tt+anzKzFOVYSvaE8CkI
MSuIkKpcE+NbJL9BwZnOCy76zqC/3GncaCsHt+qnJwaF/T43fhUVJgYLaEq6FGHzj+gPu2oRe0P2
poQb+33txQbW+M8AhaBTCm01a5EI4gn+UNoN2JoW5pclzoU38iDJHNiUbZzq23Vf2hrmcj2fZF3A
QWVjHzJM2rZeq4KDJjQ/FaF9lJz5pUIHbsg3oaLLUIQQ5myoQgxq+KOvNbmWeqX6ayz3I/rN+m3g
PFjOraU/O+3HLjtURopw++3gbzy3Vs8EG+oWICOLrqhwVXZDOxdBwTS3cgBBwU1raYfe9mR6j4Yt
tpELzNDv84D3KepA9sK1LThtEox+L0VMrmaWMinqqNkPwwRQJNMzWjb8H3oQl/TWDuodTIPvJUS4
d4OFMjQJYIdLPMxur6/22uipniOQRG2ZZ5pwQDkDOgJGrjPzvo2EAQRZ8TFuDraUHKtsPl43doGT
WYZ/Yk3M6BWxFrRlZJCfyp87Bdn1qq5Adb9yeHlhoe+GLN7ltfpYhYdS2amedWtGH8r4gUMa3XVE
F+KXcSftlHjjw1ZCTr5rKUcvAhJgbc99XkKCi5QaszBSnkyq8pmrYWOi165vsJr01fJWtWEZOTfh
JH5YS+2ym5PISnZTnwAFmqzhFo3JKkJV2WnfX5/t1QPk1OTySSc7We/aRCX0JO5cCAGrb3330Zz3
g0J5/fOIGDCigdLX6zZXJ5I9xGThT7pIHAqBYpDENaNMBwc1x+Zh8Ldwd6sTif4q+SRe444IZlJ8
JZmBYqDD3jzI6b01vpPUozO8Xh/I6r7gzW9QRlaQ7BOWyy60ujKLZV8E+UuiSXdVWL2fbNiOu+4p
RDL+urnVeUPhw4QfSONlJZiT22BoM/DPntZVzX1jFs6DOW/RJSw/Ip6yeOB/jAj+UMYkBsMeI4Yx
7pykQlYk2VXqxv2x7nYwQ1IdZ7fjCOdulxJ35XECK0KvZ6/1oNBPWd5GQ3gjwSY8J/pNVzr3g/HL
crZCgv9imncPAQoJJ7E91kTJCLljhxi503Zt9FWRUJer1UMf+t7YZcfMeBuK8RgoW+WfNadcmLHA
vcFVZYgF6r6iSGznQPjmqI6fu6AhvynPyWPVKwioBm2z8dJZW0qSuOCfgAXRCygcWORsDQmkFckU
KBb97nbmdgh/XffJ1WDv1MjitKfnxzg38hBipJccxx1LCM4DaZ8aTG28iC2Px5kMWB47r6PlIOwR
/fwfP0DYFQXVPSnN+IBAyg56frTmr4H/pE/Htgn2Xf2qyh9s7R+qydftrm3G03EL+6SpW83ONBbT
iAt0Go62Oe6uW1iLsRYqD45IIJm8fM5ntg6UQGuaie0OD6ym7JX+YywddemmgwY5pYf0urk17yQ5
hCjtggUkd3Nuzph9aG5DjkxFeVCcwYtbeDrit0KK9tcNrc3cqSEhRG5KIw/ArEC+X+bvuzn/oOXz
xljWPJ+K5IJB5q6+oNmLdD/V7J4IKmy/2OSTq5f83zzsT00sozzxe0Nu0yr7/bIYPnJbWvSk86b0
usBrq5dqizt6dXFOBiQ4uZM4chX5LM6U3Cl1j8wFBHR27I5bQc6WIcGtRylWuz5h5mL/TrE/9ulj
3byzwo04Z219SBNTA6Ex5ZK8aYxnezZ9mz2b2oXbS1/LsroZgnzjfl7zNBM4JmK6Kn/Eh6gfysas
WxwNdhKjze0rHd0USvzxuj+v5dF+C1QvXOsQiIoFVbmNrbxDgBHdEemtq7SjKmm02cjeBM3sMIZw
sH7X4ECupvrgdME+YEvZZeClnb3h96unMcIDsOXDMm+gx3zulVppDhT3Mo78uaVNPepHNxmpx+oF
2PoCfXbHK6KKlvnIpVvHK+atXunlUBLDh9MPELaF6VRpZuVLvouwIe8OiXWfo4QHQiDI5H1XFLyX
vOvzv+aypyaFvWH4QxyUAbV5px4PUfu9iY7FoO3m9vt1O2uQO9b5z+QKe8PInSmyFsLEyRgj+M5z
txzgtrTqu6CF5IzWqJ3Vftfm5DgM+T5WI8h5/rqLZnkdnX6EEDjpCBXYwzLBTea7qUr6Ho1M+9ds
/KjM71P4iFaLl+jHpvsXCThk+n7rgS5FWmGWbW0KE4r1HKlKfBNYKEEV/oMav2/tXWx+j/vd9cle
C61PzQlzXRVEZRLFHi8I58/5VO173aQPnuzikodT/laR9/es0j1JgoHoGjGR830TtVHs2A3Ujqhc
7aZqV5RPswzdzhYFzOqweNhp1J4XhRTBThjNRadH2Kmy98um6KvjqAQ7u3q0t9IIq6YgpVvIpsGE
ifd5WWehWccVR4GsoPN3o0m7DEEA/1v0t/Lvy+Qt5SwaeU2yz2J9OJrssQVdT+TQ7lsDQpnXPnmW
zcGzlIem3djta1fHqbElajq5d5UoKYPQwljeN/mxjxUZsT0dmrUObezrPrhlSgjAkmSu9EzBlDY8
WdOPVHohWt+wsXZ4wZxGhKdCDA1YRRhOQ121iHGIsqvcpCs88CYuEkuu869Gc2JJCLvosnFmp8BS
0NIEqtFb5j/1/dfrU7Z2/J8OR/DvuOp1ucgxYugRXcfvmipyFeOoKB+yqXKb8bmq9tctrk4g4oeo
7ZBrvmDq4rIJkBgjWz+GT3pxKOXbKP0A597/ZkXwuglQdTdWWClzRPCUQHqb0/kuUtTnNPS3LvFl
JYQ7dCGt58XGeDiQhKM2BCOhxDb5c0hC9zVtcQPEemaVuh0UaKl0qyNayvVj3AU0ivqq4hl2vfEN
K28PPgGWCfgsSGOJW3osAXyUyyfAuqZa+77elcZtD3+gbP3oN9F1K0fVUn4E+k9iDXpjYaOpzVg0
8/IiyIwedifpgHzdB90cb2gHuM8Cc6uBZQlCxAlmYumWWSquID/PN92s1GOnaawmoL79YNp7MvTX
/WXl6FggdotAOdT4sOieW8ibJp1qjfpYKL2VwVM2jW6cbuSkt2wIPqmnkWxlFTbmAfos+y2xpAfF
Hg/XR7Kyv85GIqzNECWGFpR4Qh0XdPd7aXUbae8VuKj+Fztw15/P2Az7rwLZOxzbeu8W8jOAiC4u
vW2Q9Nq0kRMgu87/Fqb/c0MqVcZKq3lWzzXAKrerpzKB3E5xdr6CMiLYziIs9llXOXufnPhtOIzD
7QiMAa4dLb/RaWEACGVaS/oyRFbHrobjHIbxAWvdL9px5MitwyqHddPxkQWsYxKQ0ThD3JxNCcDf
ll1n3XRUMsAhFY22T9JSdQ1pHj/7wyx/jYMmeHCicnobg9TyX5NO1b7qHRw6RSiRDx5kKzjaqWL+
9KNkfrFSld5Qye7zY1mW+QAKLBhibx7RETvWfmv1D06dSNVBaxIlPCpBEH6ujX74LNWVpsFcWIRf
y8lWIlcKfFTS7FbtbygM5ochrmNn475bO1iARgH142UO3ku47+aSazBTSJn6ebtrjWNN+FrqN2P1
UOr7zH533anW1vrUmnq+1kHcRVOsYs2qBmrStKq1oWuT3LhuZm2PnJoRXKpJZtxnwowCkV72mvjv
+u5HtVkAW+ZGPLag9gEhR4wKLecy2pPQp/aN0NFgZPSa6kep7dTsqOnPSYiMSnkvxUeARE71Ypob
j+i1NyUN43/MLqM/MTu06GPxHiDDp/3soR0qsncpmjRmvzeM3pX150batxAkbCG7L/j3iCsX4l6V
45PSE7DNc8N2NbcSwKzMQ8/uh168zf14AB4V9B+7pLkzg2lv8yBYREdGGm4S45Wr9HYOi7tJs47X
V3jlhjr7FGEO2tpOqcvwKfqgmBAiGzvJKAEvt4HXFcmtWmzx/awEUgycG2qBkMqWSJbgm34e6dmQ
eWlhvi9SBGnsMvGMzH/qpOIf6gs3zdS8L3X75/WBrqHDTw2LZAlGpiSDpPSIpRXzrS+nBDt2Znmt
pLePstlDV1LmSXwfz41V3CWh5N/LVhrRX1s24T/+pMmS1yamQnI9619kdYpv4sxG4lKHlE6l/99v
v4aJMX7qA+rybqyH1V049MbdJMvpixxzIedBsYEvXXNholIKPgC5DMQwBU+Kg7lpw34E4ST1veeD
apftxuBU0L+i0pLs6zr5QEbmxUiPc5VorjJuiXCsnERgSUDfLdgjMB7CEQGucZa0SM4ICLLPmhYe
ncb6ZCpbmLWVkwgZ1SX5Q7aBkFg8Xod4NI2K1ZuG2TWpadD71oXHDHjFdT+5aN9fNifFDEUFjyMv
ILLzzdkoAxUxe8q8Sv068sDU4VXf1coum+96+SPUeLBDhuGNVo1uSjeDrD2n0W0Y3Miap/J317/m
cnaXhDWvd6i4uFtMIRSS03iW8J8Ft56BZrvpptxLx78+5SElNhA7AjWON4kUN13YW9oIwACtEXK9
0W403lT107jVPXoZnJ6bEY4aghatagrMZPAeDPrT5CQbs3V5mC0WiLZNqHogOBaCUyOdIiUzsFBo
3X6SP+bzDlz/MZ3hp7q9vjBrg9EW5XAdTgkk0YXo0TRnn5WBrRRZu/alzSOKvW2WbQxoxRmpiGog
0jAC7k0UPbICw0LvCzPm9NFAHDVUsk/OkNOekr53GvD3tOqkUo+8dQ3zyKKFGbitEb1v1fd6Fz/6
yofRKj1J2+wKvbyyl/YokzIOYj/wzwsHD9U+Ta/lKvOC3EGcVYObLrLmZxK3LgQw+3KG7mf6PvbZ
IW0ARBnvr0//Sq3z3L7gTHEgGb3Z1hlFCefQV71bTRKKskr4NPv/1E10mCSdBi3C+3ErpbbmZZST
uL0WbUj2zfkBURTAUua8YU14wUb9o5rtlljFH+/nZKvec3nsMcw/tkTISDTQERxG2NLmFgAtRCrj
vRbd21vortUx0e5G7WIhJhfThJDwkWo2CQNoZnIVuaA35tBNT2n7lkvHjaVbdZ0TW8vWOgm7xl5v
usTCFm9JQuRfskKIfGP6hadb32fyzZF+KEAhjR+uG14ZIy8jEGWcD9COiNUM1bGjxtKLHLzaP0Eu
uWrORUn/YHxnbYqwrNri1Y97kEHkv/MxSkOd5XFXIo6sNpTPjqp6lEtI3pvObf++vgnOGUwnVgxQ
pGI0WbZTpQZTha3maCqPM3rUzai4c7cxfyvloHNDwp4rtak20xFDXXafhI9zeRy1n6q9H8lZWp3b
5/eUQGT1U1Hc2s2+S16vr99l5Ih5ndIatzMEh2LqJjecNCA2zD3fGABE0QqP1vSwlCet93lTepB9
J1ttGyv778ymcP9qHPNqpmNz1tODEx+UzL+xtDuj3SpwbQ1OOFTQRzPicqT7TEODE2pHBjW5XfJD
Mfxdq/deJB8i++v1Cb18sp5NqC5kJog5JmRFGFxukQK7a5vdrL/Njc6b2xvj+vbvrXGRoZ9GGEMf
97JlTrb9NMo9zS4K7/Ai2mu08Cb1g0TiLanGQ9UNICy6jdtzbROeWhQWzzC6CMlklD8lpTw24zcp
o0HZNg9RmLnSZhS1ak3lQUn1Y6FkE7Y8qLc4TGrG147Fbsot6GqA+0/FTg1ottl6M1+sHTQQmmFr
IIwIhgkOz2fTH9Sh7zpFovrpoQe2sI6FpurF8qMdv/KAur52F9HOYg1pMPA2hKEX10MYGXmT+liT
nG9NRuOS/nbdwIX7YwAQM5wiyDsSVqnnw+mLxkJfCQb/HBgq+cu+fWqKT/GErBraBVlzUw5bvAxb
JoUZTLOB55nKGgXTW0rlD1rpAmbCFOzlt942PGerr/wilhfGKNx7aje3fU4u0x3HJ1s9aGpBsH28
Po8X55VgQwjL/DmYMyvERsi56AcHZ4BibNxV+sZmXnMIXmJkL0j+4RLCZgblCu90hJ26/JBqmVeX
Gw6xPll/DAh710zaac6KxcD4nle6orxucpNtjWFxkJMDqTUmLU5aTNhhcED3w531LR/bMCF2JhRK
TKZjmaYmNF09+CQ7G+uwPk2gqdXlDUJz4fkY/FE1e1SQGUPcuHA01/U71Xx33acu4QGLU9kU8UCI
00coLrbewmIIHmnRskp2QQXFTb2bnfu+82Ldck3rOZRqt+og1mt2crXh0atTSBMX2C3IGOBzOx+h
EiRmAve65Fr+Y5U9281GsWF1x5z8vuBoQd/3MTrvHG0TTZhav59sV54f061OzK1xCN5WmVpgTMvu
L+rUzZQbX94qIF++iVinBRRpLf2XoIOFzU9/6TgPI+s0QvJqGvSAuUH8VGueNt2Wxi72n6q/Lm4s
Jinb6YCQOAw0wf/MpmqrXmZUCX1tsjspH3SgQZVxc90F1ybv1IzgBFkE8X6kYkZWv1qwpZj9r+sG
VrwAPDUVEmTWeSGIWuvqWIbIgdDZUjUfFXKS1W7Sb0fn03UrK7sVK3jxUhKECUMIEbR4ATnXs+Sm
+j4nSRjWCWWa0LtuZWWyeA2YsICTB6HaKngaDH2W1uVIz8XOR8d6lcMN8p+LUZDygBUfbLgB4y3Z
uPMdGS4Uu4DCQk+XnpLhPjH3mv+3640J5mdh+6Gx3fmtYnVyNPcBqPR6yEOP7gc5fadrG7+/+MtZ
wWH5fVIXaAgZpkUp83wIUi8HUTYUoddq/yj1+6G9G8JDPuzCaMPQhV8JhoS5Chwfn0Ok3VOLmc7T
u8h609O9XP/tkiNUAD8S4BswMYSewv7QslxGEn6gw1v9p412Xb9VWF4Zx5kB+3zCsjZWzAkUu2dY
z7N/oBGnBEi0VW5aWRayyCy3QV6NNgDBcxM/U3yjXaxUj6mPCLF60/aFh77DuHUcrzjxqSlTfPuM
TqEpI6ZgsNKLY9fc9fbGzbI2GqJmjQfr0koqHsdpEepD12osiv5DL107v/cbug5I1iUbXnax41n+
U0vL6p1sl1w1Z8rCWCpQGYtzig9bxB8r08Wzm0UBMUHhSkwRt8PQJ3pjhF7GcyP5qJv7uN6oZay4
GCYANcOTuFAECT4M3Nm3Wx+WglT7ZetuUEK5Hr8rEBy9fjyu2qEBdinBcWtZwt637cEprNIJPUna
xZoXBzvTfp63WhRWloT8M7gdpAZVDaz7+ZJ0kaZG5txFHrJIivQhyj5eH8XW7wtL3qtdHmYKv18m
hyZ7act/rv/+5SwtytmkOH+/xy5O4CgcHK2pA8AEsdreOH77ZOtzc9sW4COqMdyqCq6aW6rmwGRo
8xYXn6N6nJ0YSoJq2ptNAWndIWLXB9LGQXm5J8mn05bD0NiQqhjKNumMuFfnJ7TNPithQ8H5MJQv
ndocyuHb9RlcDqvzOwZTSAeZVMfABYip+6QyqAHqmEKAzHlNcnl8HdLmfp6S+qbom8hTp+G71kzj
fRKNP67bvvQONN0hbaFT3oIIXARaDYE2SrXNdEI/4/lWvm+2cPvLgS+OTufuIhQATEWN4ty/g7gy
09xcKBaMbm9JhutY7X1SRp9ba/J6ktUWko//YlC8NUlPc0AwtHOTsdZFId3roNGrl9gu3XarFr62
YtyeizY4Pd6yaKC31Cz+DYM2KiRUYhQEdqPzQjVejlF0Glx/CzNyeaqSw1mAAJxCtPLpQjzYZ3Ht
2BWgQj9/malVVa/d1gv08vG2ZPM562jv1eFGEN9PpVp0pT0F8ABGny3fk2Er7W/GAA3XAOLQl57m
0gqqehNVvOZ4fcEuN/W5aSFoKNtRQUAX06o13o4KvZcmzc3v5r8GgJ4P0RKSR0raDmOrhHB52qlr
Jp/DvDy0W2WLS+c4G4x4bdR+NMTNwGBmBYwi8AxYB941zuiievIpUBC9qwe3GZyNA+vSRTC7hETw
LwHpE++RcmgSedYZm5/SbB8f6+KT/9dJ7mX+yB5w50Jtc4lSrIJe6hcblWP2N4Ph/KLH9LmVpvKG
uONw3SlWB/THmEgI3ztaQqyCsVD7Zcj7mWMi0Dcc7/IlfD4isYZvhQZPZA0juvTg67vefIhhCM4z
7VCrd42yn8sfqvTl+sBWvf1kYIIXhvHsTIqPTSdS812dxo9GP+k8jAtpTy/fVh/B1jwKB3Am+/lo
FYh8yNpr6L9UPXidjc6ILRPLLXMSVoZOHM5WELFU9nciMoqerhVshK6XVOjLUi100iAtFoji8hEn
RuhjMvTBYByG8yih/1c9Frrbdu6o3fjprRF9sNDVC2QXNejKeNZTmjJctd140l7iaISvWBb35Cuc
XCvpRucrRtTVNFcNR1eFNzf5Fo7PGXqug78z0b7rt47nVac5Gb0Q9IY18i5lg90pfq+aiGfcwDW9
o+3/um+ubgjMINtOrZ4GKmGWm7mD58DHjqSTp9MZh2JCX+VTnfCB8IYL3EVWdmib30GGeN34ZcwF
OB80BigW2+YaEl51tPcZk6JiO6nsO7rWdimpr2HU3szCug26LYdaLs3zyOTUnC7ibUfLropJRfAn
Jb6zfpWjsgt8V2/elbQV1nm9C4tDlg+3Q7i7Ps61tfwzTmb73IfMSG4mNcBwjq5RpZm3QVQfLBXM
JESJ102t3uo6IhO8LokvL271tGvGLo+wZVOOcXttdu1uhjc/3U1IvxnluF/+vm60p0RJb/hW4Lwb
bEKre+b0G4TrnZpdm6cD3yBZsf+BFO1wn5k5j6q56L1chsJikIL5CBvVdFdGav2cjfWx5f21QeH3
XyYDRPr/FanEx6mCvhCJET5ENoFhtLu+u4mtH1J7SIxDgHg9DcwDk0Sybdw6vi4DbZxNI+MKt96C
0xHWvNLiCOajgiMymJ40qQLyvKUfvupWwMYN3pP6QsB47lbq5DgZnNFMc/QGq12i/XSWNvR/EWfQ
EYHCB6B4SpjCdRJLoyYVZb3EGcZdZxY3YUd7xvR9w2/X5ou2Cw4hiwL+hYKAlZaRYsdLSNhzxI6+
/Sm30Ao3Wvhg/C5VP/qQ+8Rt5oNlHL6PZfGlaazXSvehf8m0j36raxun0+rRCA0ivSDkzcg+CEdw
n0pcTDWl4aTJ9r7mvwPHdNPOFcJoCDb50aveZXtjzPZBuhEx/E7LiUcVjzQSwotIDdA1YWkTGMc1
SKS8pHz5f6RdWY+kOLP9RUgsxuBXcs/a167qF1TdPW0wu9kMv/4eWpqvM10o0dSV5q01FWkTDocj
4pwjqdrFkvxIhyTImsfRatYWj/6BrMNUx+3Qx+vK90bgFuqlfajdBImaHVD2fvkLTYdW/0n4Lj7q
uhT/6WPsg1dXVTPAoWMFiZXuIXOGHTgPgjBUtwUAr2GyRFsx59+nFrW8qYSqwzCMsFiKsYI4GFnX
Zvoeo27iLnbNpw29tDrNyy2jGZXdw1aCbJr1ceCVr2W/cAPN3XenC5rOwEkuIV0jqi0GIwNCsBBV
EHOwRx3DCI+fzeWvNfcoOTWlOVCRNm0EjsNkVWP+rs43UBXz4u9hwtc2RKUG3gZluxD2502CUx5T
sohGjnabi76ME0hhI9iGFSyJlUzsw8DMoKXsNqQg6sruEmNc4PaeixuTUj2AmCBrAIXd+Z4amXSH
yEIQdAhGbj3/NuZLOdLcZ5vWAwjCVIPSJyqK0ozBatzg+qbeUN5nQ9djsA8Bw13HaQnaCN5Am7OG
RNDCZT7nlBCIAQU7Kvh4qWsBSJYZblKzgybAcJc42wY6QP1XLhGwe+EKYYSgNaR9NbNRfR67PVQQ
2w9jvOXRS8xeqL+97I6zKwHvjI2uoI9rUbsNR08NKW4S+IYfP7Vt9yokUCn9uOD1sxc+JlE88L+g
Fv1pRBvwo5CbakCKx27caEOTqz7fDnIn23vT3RTWxsEbgV5b3fMX1ndiVwtVkbLaqI/GKXzkW5aI
g1M9FpmxsItzIfh0dZqvCx6PPJvkiSKPlCvpeP9MRvcsJvnKLnNvG5etta7yfGHkYt4uhnzQ3AOl
hH6y3T6vnBq9frD4ZKs48686j66H0bgLjTzILWNL6e/L+zl3qnGY/7WoD6CFTRZ3DoBlK6fgK1/c
snZpNnL2dj81obkkHjekohwmfD8EFBknaxPxe95/K+kK7SUbEmZhs3Cg50Lkn2F6C+1kwNS1wxa6
pVuPwoWbdGglu++gDFyppF87mGqKpTo2JLs2++FweTMXrOqbiSkNlQDFhJWqu7EEVf+9Hb1K474m
e1mtqqWJrbmzfrJIvXbJHNYmmCvHRJ0AjOcqcoA4jL5wEk5taOcNIn4F5TZskKSGUmLgkiiwUdGW
w3poIEC3YG5pSdrBGzI/GSoT5rzoI8Vsd642i6oef64RLQWhcPip+z/N6+htASfhTVXjDl21IAaO
t5bd8XdI/dGfMQZ3t6yw8idV+Mmtpxo5rgbJjTt0d9EW6xPeX0dVml41rg/C5sveM7P2ifDWhrof
2E1RLT6/YP0cuMwGr1cUYA4hP9aeCvxuEQA+dVX1xU+vczxYcZMzfXQeypOycDrUyPq+cq8Nv7Lv
eeZeparHk02y3dDZ/Rrpy40Cb3IQiWJcWOZMxJkoKgAEA9QcKFgtHNACTx8wImOZDjBboJ/CZXF5
I+ciDkxAwAwwcxfDcdp1zscqbFyOnKygV6zZq3rjF6vUeyeRCRTPTvV4DC90muc+HnqM4B2caIQ/
8eel1MkaUkwZp3Gd0p2BvBMg1Mvrmgkv9NQGPXcQaZmYWGpyxOpqDWoKxddjdhPGL6ClBGi//UIq
AVJ3tCABLZkyTW0X63rgtHXwHo2tI4mOpfruxws55eyuYaoVTz94PmBl5yvKKhJH0QgTvgWX/9ln
N0Oz8LgEIdOMx0958kSCjD6wToPRCCWHBFzkQOnE1cskCPnDNZPuFbIxJagAQ/t7WufsEMbCuPVy
0RxFZmUbAVDIPizM6MCFbN6JCs2PShTh3rT4uBWGy/GqoIWzKzoebsG73R5NOnYkGL18fE8GMJxR
rtI46BQxSxCN+nKdDaK9aeLUXA81LVdx3do39eAZd7IKVQN1nGHcVVbFP2xhpTc0a8uHsKzVNRFx
c58assVrMyrBdJdkDHREbc3X3LR/+GMCsuqc1KENXbiyeW7bON6QpotvXU+69Tp2YxAyleiQAswf
eeAGHCFi89pQkPlg4/rHrhz5wXIra8NCJDpB2/pkH5WqKFFyruR17DjTLwvFoYOOx9qu2hzawSQC
WSor+m1FXbk1855lu5ZX7R5Vxv5AwyzmK3OMnBeejv6xp7UCx4PKnXgTknQoA5KZ5NouzXDPewYm
qbI26zposYnbHuJcaxdzWsD/0czYd20aA6rrdmwraBfvspHRt6yJsiOqj8azSLLu+xj64V1d9mRj
WJHTYl6fOGkQoxtK1hBkJZgrNBPrmzPaDG1tRa/SrLU+2lTa/5AiNu97LxWbQloxEmZADtK1kRfp
tyyhfQU+5yL9lYeuOgoQ278Kq+sORW6NK9kP2Q3+9/Ym8n0MnqeecxMag4XGihMdfGWLGzt2q7Us
xrgMKpR7v7HKpg99zpmABLJ0SgBw/LTfhhnn6Q5AcvtQ2HXzkAin2gKVxpqVcJzhiIGv/rvXRSZ6
vRLFYh8qx7se4DgZEDDa3vuAZtymYSVKsL9PMRyaFk88yfLHIh9psRZlVB7aoqreOaERCypL9h+k
ExgcTa1hdI92lDZvAvORWzGm5TFsTec5b0snPED+NQYzoD0+QO0o32bJ4K6M0PAeXK8KD41Vu+au
I6HDN1VbhVZAc9RdV0QkQ7dL61o9pGU3dIFKWXjdu0YGpJHR7sO4NKzAU1XxA0Cd6NnBvkRBBZba
J265db7OvS59LgRRTzao1b6zEiyyPGVmE4hS5M+501UfboqKAnBEFHCQKImqb0WfsoeQ8ZoGeek4
4Dwn2ZXfK74ZW2C806Lun+1qsGXADVn8Vl2vNhYais82jQFoSX00i4LMLsACncUsenKSEOJfsRv1
AUdy/mwPtrEtwtaJArMwU8z8h6p/dSTvD2GaSRbkPaVXfWmHt9xpcIAL01U4RRhmjLKyu+r7xHwf
MPkU2ElF8NNdP8zAxlt4t5nEAxvUOa46VGFsIHRQmQxQ9BvlkUgjuR/E2BYBxGaqQ+XTZJu7Depl
7hhJVB9cBSyHSH5hrqt/KT3WHjI/ZWhsowh4l+ONlgOhFK1LWcgP7ofRLaJhuzZkNvzwMrvajgQs
Tk6XqyiovRKEHOMw8Ku4i5G6soGGu4qI7EkhXG9NUdtdAEP8ULCy2mLQI7khZSEejXCI9jRyXByH
BJwIPo2aDXfAqJ8OY7cFJ1zynrHaCMgQtRtwVnh7UE6ASY5yt1tLOXgo+lk2ZkJAoMq3ZPAgCUmq
fhOLnGyKLnH7XUmpZCs/I+4YAEZcs6AH71yztqM6jfAok+gOuyUoWoMOpGIbAPwbZ+VxL9lQK0mf
fcjGY66tVgYk44krhxXwNmO5Ymad/AZNPLCUqqia16pg4WZwZPnukbDZd1GabMHDUL873Gj2FbSS
V9Jom430ZLl2pk2PcmP8RqzW/N2TxA88LykeMBjgXfOG1VeQyRgPFhwRXOJGtCRyMdcKAEfg31tO
yx6j2Bgg5BUKMCk8jvHWRC/C8t5t9s1EP3mkK6MMkmFLlqRFZrO5aVxwohJAMVkzKzEDVVhTL9mo
dxXY4FO5NFg5m/WcWJh+wUktj7elzUFNgaZuO3wvrV8TyT4zIXjhoCAU/2Rpek+aJdD3bApJTACx
GWrlGCCbXuonVqvaE60ykDQk0+hjfHC7bZvFAXSJ4miv4m8h+SWqhbf4XKKCqp6HSUXUVJBynduM
6wjUxVP7ughv4zjo6bYpd319Ey496ubSrlND2pZC0Wlg3dRVNuRzK98cfmiX5Abn/OLUxPQTTvZP
VKGM4umrjd5BZS4Yj53/3hqnKHDhJYcZr4n2+NxCgUE2Yk/9N9Zf9cPOYxvmLvSkp4RafyuBIx8g
UpAe0E9j3Fad1abVTS3b0b/u/fTYxAlUJ2PoyNrry7n93Cc5MaXPZEjPq8ssxWpC/8kn91BMtJZG
ez8j2cEgempDe3k5yPJyFsEGGAlXYKBDigjKzNFce6EEy4pxbWOyMOoolCsADXRARZSBgyW3gkSo
/QB1PoUXW2N+9zAkcHn1Cxutjw/5XlKF9TRJIfmGOa99i8rCkS8NQ835JCQGANfDKLD1SQmcdmkN
oge8PG35O5HPkXz5wiqmyitIAkBBr+tgIQuqw6HGayZjm6oKGqBMQPfo50sTlLO+ghCB6X8fgGNd
IKe3BYoXCZ63Tni0jX+qDoxNCy2GJRNahDAhNw15dpho/SfWxYBIrM0lucQlG9O/n4SIIpGdT3w8
mf3id5VskuJOlY9f+SJ/d+rTixkkPmWPZZRI1yr3m198D7NVL5f6B7OedfJFtKdybNkRpy7s5FB/
cV5Et1AXXtoq7TYyKjyQQoKtqrJNBanB2n21/jM5/xQdTtagxVOR2OCUK7GGpj6K9ptkT0n4cPlz
LGzTn0v35IuzMMc0uIQJm7xFKYQ35BfuhEn0AZOpqNchBTt3qcFsk8HM0KPKrGMMGUHc2OZ/lmuZ
9glpG2B44HNlepve9A27Yg1O+ZBhmKW/942H1r3hGGCnC1FxLh84taQdwgp5c5QDoLQazB2J9lz6
AaEPoAAu/vsU7LQmCu2+idMVJZ/zfbOtMqxyAUudtfbJ7Ui2Xf+Vbw9MFObwUXvFnPm5CakgXGSF
aLQ35Y3LiqDJvnLW/xpwtTWkeVNQP5qie/eS91saXRXhji7BlmZPIiaoAJDG7DW263wZnhnnVd1O
NThv1/OtUSWBWLqo525DMI4Ch4E2EFh2tTywKEfAYXv01iJAyjO+TegQgKXLEpvLx3GuiUdPDWkO
BolmSbJmMlQ35TWKSskxR1Fj4zV1fQ/EZ7iSHahjO0q/K9Oq13R0tymNnRV4hpcy7jlnx738xw/R
Pba15CRtnLEYbRxdL9matgKc/pGbVw0kxZS1UHWcC0OnprSeRl7aFeoqMDUN9MbOQw9xjss7O28B
5FUTGgwINy0OOSmIysVUOm3qXVncOt3CYZr1EFTw//372n3AcrB0SYW/X+W/RCvWPEe1hHkbJ14i
lf5Db6PnwHjaAXSE1BEz/5ozwhHR0wKH2crvKITqXDx+jK3LwayImlUzehj18gKbQ5cmKa4xsHw7
oPY31i0qY10gQAXsgIco7tm+tW7bkKHwtbAXc+/D0x+oOTHQae3YTnvRGt98eh/RYxZtogIKoceq
3DtLwxezW3+yH1oAQM3RZaADQmcRDbE6bgJaDoAW7jkKRJedaC7UnC5MS15yJgAdGbAwgYFJ56Ux
bk1zIQLM+ulEu465BPQtdD/tjdwFIwQGLoR9HSUW0u+l7u/ssf5rQYffx3nKCsx0YE4AmgVp/Vx7
2zx9S+trI1sax15YDNOOdcio7Csbi4nicl+I+Bp6WvuvfJL/7Zf+Qq8de1AixGoYbXeF06Oulgep
ly58lqVN01y66hJJrBBffgCEGKQYXg5yrWRNuqdepOv/35I0fx5K8CiCxgvXZkPWtHjJKLDd/sK+
zZ/Rv/umxcPQtGKP1dg3LvYmhkBlfTP0NxVFAgX9HmvHnO3lVc1fbQxgctCfg31Bn7YuxZD0hLS4
TuLrODuG6i7F7LFtfYOcaAsiHxIQa4VOcICX4lfO7TSZhdq7A/ietqO5GhPUp2E6qo95G61MFPqj
JS2V6Y98CssnRrQd7Ug+GHQ6uczfCW8nsxoj+Quts9kDdWJDu2WqPB7d0YUNBb6ZfCI1aBecb8mC
lhTyvixjw4AF7GUQGsWqWxqqnfU8NP4A7/L+yC+c52sFFGJokWHqKvfFs0BIDbIMum1gcqUrDxRI
YLoZHtE5+cD01+ELPjipSgJNC/l24GnPbVdJXwu/UWiguvwh8x2Ae577ukItu7zuam+VK/NBqh9j
84q5+A0x/jNhJ14qoNZFojqhhr1PdQIDGkLSwtozYSXgkPYGc086w4VKfZlc+35hvVxe8ZxTYqsh
oguAg4l57PMFq7i3JipUOGUUWAl45fO7kQ8Lx2suOJ4a0a5F2FZxSWAkcn7GHho6+9Qt8ZR8rtvX
y8uZ/pJ+xk4taWdMqWrgXYv0uFRg/gPlIwBGKxtNIqd5v2xpaeO0k4abhKZoxCBfZB+c773kyfM2
l03MHYQJAQ+uSHCE4AVz/m1su6rquMdoWR5+eDG0c9B/LtGRNIOefTjGtuI/LhucX9P/DOrDUH7a
Ypq4hkG7cDZUYV4BkrwZmqCXzcx/pL9m7PN1lYVrSTufPlKypfmGkHWePjnkC4HqZPf0R78LQXiw
tsOKI98ysevKhUrzXCA8/fvTv59URjwA1RVEjPAkURBHg/CrWLqVZr//dBuCmwKQV/153Ik6BSWc
hTll70k2w0qoV2kSNBPRBz3EA9pES2Dh2YOKeVdAGgDBB8L2fE28KTzUrGCRWddxCDyK2Oa8D/rW
Qt68vewFs/t3YkvzAhsU2q4rsX8RIKAGxcz8Qiz4zLw4BdMTC9o7KPeHnEgFCxUmMsWxlE8Ff5Rk
lVe7Fg1i5M7iaPEt+K2B61rl+cKLcjah8dw/VOmYYfmU0IR9Rq02hAcakdWLIPO64YXEBhrOUvgF
wNFhjtafqh5Tj2Z3FCCoYjXNINxYwPeBmZZwubDnswcccA0gFUB084n42rN5X9Whg1/UPQl7U/fH
hi0ErSUT0+E/ORZOxoYqTgmmmYV3m7TgU8vFbS6XOH5nz8bJSrRAj+jb+fEIM3WXNleu1xdIRqyj
UDFd1644+iyFhLjgV6Qqll55s6fkxLYWl/umjd2unGw7BbiVtjJ5KqIdeHEAf/nCGflrSSeyFaLu
fC5hKWrcQBIzaJbU2Rc+l37iPafwPFnAQkqQjpZbGwM/JFtoTcwe9ZNlaEedKavE+ArcrrNePR82
ni5v0+wH8R2wNgEfhenBaZEnPpcLAfmbCr2oGNUh0wVV9lqkN0Z4jybYZUt/muN6goHMFu8EBBbA
DrSlJKklUmcCcoAeIAidq677nYagQLw1IAzVFJve2XvZ+xDelO49WnKXrc+tE7khkE8EsjiAW5yv
M6RGLiCIi30U9YeMMFuuvmO47E65z05SLxzkuRMG9CkwTcAmkE8Kb0WBZ5I/DfrZxATfz1UmfijH
D9xiFeVXXbKum38ur27WIKhfAOgAP6erM/8YEAK1y7BBmcYvrob6vQZbha9uI7+HhD1/HrNhDaHo
hS2d839coj5k1ScFar0l7eHZ5+UWYCQJAYMdpBu6q2GRB2rWCKi/MG6BGWbQDp9/N+arFqVFvKUl
qbd1OB6qyNzVnC58sdmBEpAnQw4JoDzUMbXrW/b2RPs3vR7i9GaQdyP4YiNZ34JVbYNZ121URfcQ
MX0cRL1i6cflzzd3yAFXBv8UwEA+isLni6RszGnFkORXUEI01HVX/LpsYHYXwYCLZgQ6waijnhtI
bFIp08F16oXjburclYa55dxf8Ijpgvp0wk/MaBeY6UCD1JvyEqjwBq2NKd1s24on8gXg86RF/r/l
aIfZKixw0WIOdBUip4sxh5NkH5UF/N5ST2r2XJ0Y0l4qsR/StgSBzqqwQS/PPgjGONOnhty13jov
4n3tf6Gl52OMiyJ4oK2uU+mVfctMWaFYz5PjML6ZdG/JL3RXoUqMlj0SLNfWry3DAZOOMFCwYUKs
PAWSClyRS4XQOY8+NaLFepqM4CLKYSSj/r1J2weWP1526SULWmBwnDwrICaHMwPpHEvduenCp5jN
QdG7cycEG4Tp9R5eYg4x7yVOZe1/Mwtgha4G+8loX0T0ANLl6Ma4QTFt/MoL78Sq/nKJkHum7vTg
75MR4zGvjfSC0l8vsuJPrquf1VM7WsDj0uwVKKKSlVXRfBfbw0OnvsmR3dPxZwY8X+AlPy5/sbkg
dGpR94k8cYqkwGFKXAATJomB9jH5zyKGeLicGtHcIrNrm8sQy+rYDiyyAWR5wUHqLFFSzkW6UzOT
d56kTYVX947yYKbECyxVQ5DRH02/L80FoMXsZN6pIS1yk8FKPXvC5kGsdcWHjzHEB7sJy0cI70Gw
CST0ro2E6gstPcB8QcCHojKQ4noFgAkuanu6DtPOPDa5d9stkvtPn1tzQJhgE+EmqKg+aaeEbtEr
zN/DhFfdVtMzuRyDOGqDTDhAylQo1hw9J1/37pvib3a5xKQw8wnRUaQ+BYIFEFWdxIF2rZXFNi4R
E4xAfbETmNIwv7tLBNkzXn9mRrsTAf7lJPFgpmkwBN6ou4ZUv5vcXF8+XDPH+cyMdiU27Vh18YSl
TGtxAyUWwLKD5EF57EYWYYBZlIWrfuZm9PAORhcNyNvPvTRhGWYlalz1glavxC42Ufs7CoE775/g
Upgp/sHifveFNZ7Y1G5jgxi9WzX2FLLWcnySyUMQONDfFs1Cy3z2m+GdgLyWgpVQJwcsa5nxeDLU
D2Dq9KNtN2bHauQLPCJLZrT1OEpyrzdhRjW7it6LeptG+8tbNn32T4cM+nZ4+kD0ERnTeZxqwgoa
YxieX3U9ZvXjDZOo4gCkkwXNF3o0kK/CjAhomScmSu1CYSAHRlIGUyrq1y3dO5DPTpfqB7NbhkER
/DUI/YLC6Xw9deYAJuH6qMIASgf2jgEzmi5fuPnnzpJlYtQWqTi2TYcmcq5sg7cGUKDC2oURSuGC
gLSODGvWMYBeFAqJcbHwpeZWZgEiCPJEpH6fIHWipxEwM+C/jBpILDGZVWuPdf02dsaF5c0FvlNL
WkQaR48CmIDlRYwAoUyu844dOLgHcdMcLrvf3KJs9NsxuAm2kU8PYVCdhClLUBQtFeRhTbDJCboZ
JFuoJ895uU3xDp10q/CK07y88lqWFjEqMSzJoYCxg35k5F9RLxjE9vKC5vbu1JJ270NybgTCGwvK
jS2YPQLq/ejYpnOeLpuZSW7BGfp3QdO+nqQXlmGbHP8KM+545/VsVxTlQgCfX8lE1jnJmn/i2E+z
FPJfDgpLWf57AEScffPaTb8k2zXrAKCL+teKFuLixHKqaKqatuV90R4GUJKohVthzgSYbFDYAbp5
ojk/36s4y1jbT+D3ZrhV7qsBilqzXtisJRta2JGql7jrYMMnW8LfegsMZktacnNRB71TBkJ9aGwB
x3++DpXaCajEcBsAvfijzKLrzoHqkSO2KRhI3coPfPDHBpf9bO4Wn/AEU10Mw+B6DuQWUvQNx7ri
rgTI9lYgYFdZEYCId0XLDRCY0L+9bHLurJ6a1D5XV9opL02c1SrzbjH3sbL77GdXWpuM+dvOyxbC
6tIKtS9HJCbTQopdHYqyWDVEfYSlUR/Srn4rOvPdZLzYhDG7zTAPtrC58x/07+Zqvg+xvkSlJTZ3
9CwFNS4UrkDJ0q2h/fChivDdLKwbiAAsjDHMnWvUHEFrjDogbkrtGoYciz2UxhQL+ys8GxyVBGO8
kuHvy59xrmCGOSpI6ACWAiC4PvdBAGRUQLcjftj0xkzoakjpGoqau8oQV1ny3vjZwQUO0eXDnrvt
z8vmZ71oKmShggpKA50NmHZdJ0GFjOS9+NkkGRwn3tq8w5X2kRli4UPObumJMS3oO64Zh2AFQ1EG
3HolfU3G5MBqSLgYX8mq8ef+tywtBrhA4gkqsawhAqDa9K+83ENeCI1rVdyJxlzLqAn8cXE0dmmF
07+f3Dc5fhJo8mA3EuXeTuVKuG3gAtUBrqwbNQwrjMvd8w50MMLch23zlJX0zov7BjLQ6a5K2sBa
ZKqc/cTUBHnQhGIHFdP5bwKaNpV9Ox0fVK7TaMvAm07WoDoIlkjiZg/qiSVt9b0nwYIRYfVEfSdO
kKX7FM0QS6xDnkP5Y8F1Z++SE2taRCoGMBA407piMJiYw1uIOqkFEcLLB2TJihZ8oj5xDTedPMnF
POoGyM8A2diCkdngerKU6d9P3MZp3DayhukTtc2bw5rrqKXrLnwFGm5DaLyJo48cs7qXVzbXm57U
Rv51DF1JQXSRqMrJqnLTrRPHBzBWrqwu33Res0f2jPaKWIMU47HrnG1klBuff5gGv0+jw+VfsrDH
ukRwUxk0BNpvKkPbaxLZ4MaMd6WxJLMzlwxC1QEPAxAGgjFZi+heWpcuS/Dm4Z4LJXm6B2B995WV
/DVhn39ITDzHoL5HhKs7fhRehGHS6DUcxwUzs2HmZCXOuZnCaQq/GbASMvCDrMsbq3u0ch9jIHTB
M+eajZiBg/wmAQQDU0DaphHW1IYTMWSF4KSDotvoQmo9cJ1Xj7ypcduGd24f5KQD+cOmXkKcLlrX
9jNCqloTiYXaqC0V5IFGx8hf9eUVOH7T9gcQ2TiPoGHvbIxZ9ZvLH3M2nJ0sXdvl2uurVk5v5CIG
Q5lYjXTH43bNs5ecQTx8ddnaXIXybKe125HzqIwyvPJW0XjrdpsSY65utxtjibzq0TEeU3utxEJX
fNaRpgnH6UA4n7CNBkt7kxWwWYbRIZcdSNjrTe4buxZLvLy+2WtoIvQCwJ+gWqk5Uje42RDaeC27
EUQxkacaLdmleGGM5A3X1kJImVvYNJ/OIK8DPh+9DTkUnLgGKZDwO14dyCT91VSsW9mcxsFouy+X
1zbX4kDP0wS0AlruNmQVzg8kL5hfmy7MYVKN7OqkvG7qqli7DVcHECLRXUudn01c1YHy22LtKHD4
l+H4lNFyiRN+LpgiqGM8gODXfOKDtbPGUciy0pVI2ZG01YpU3k26+MqacVd0vqbnKKQJJj1t7c5q
BO9s3+lQRIwf/fyj7B4KsPUOEMmh6M5vagOSXN6CD33+qrCJ0hjGYx1ItOjtV8O3o7gIYVNkK6t+
in0JjuBD0S/RXS3Zmf795D727FZAVRIl9cFbNe3TkG+hkC3Jt8tes2RlOjEnVkrRg07fx2rctAsi
H6At64mY6Iw/X7bz2SOmXYN7YsjVZJ7unFUcQemgmVaTPvXdQ27eVUu8/Z8P97kJLXZFbjkyNplQ
3g/uHSy55gXGGX6PS12Az3c4MCemDa23P0pm+vhJA8ISY5hmhVX5wCV7NP12oWY9awEKMwR1tkkf
RfNrxxJRGIcoyLdy1YhvxPnPIXdi84QcIvjxJjEU7au3UTnU6k/x3Xupna0TFkES3uWABF3+6nPe
dWpHS1xtlWMGr0fpi2ZrnqYB90CohGYQWVjP3H6h9YTmDwpHYE3T4nrbIHErKSpTkt3ZxT9pby9d
jDPO5SKuIp33UFnxdPlvCSREPuRID1u3hED2swnFz8jLJvKXQBY3jP0mVDw0TrtNxIPZ1Xs0OJ5b
21mblgSbVoEYUS09C2Z/EwVRqoOYP4mEnZ9d2ULlDFB+pKw0vQrH9krG1s6p3O0A3x/Gpe7lnDlo
icD1UQOE20xH/CRUFAU4HnoPH1PWY/k+eCGIYrIR4qKrIk0hxi4Gi4DXpIV+Yw6xZB4Q0nnBqLz+
yCESsmHtmPoBEKFFDokGf2LUEl39EqKIdO8WHVkSaZv7veiTUIjMEoxG6NNw4diFqCNjewa8J4Iw
MdfGqI5+XFwro/mVx+2Sj0ww3fP+jAPpOSgQ2wSuiIbr+QYNkM5V3J8SRUNCJqE2173TXgPbtfbG
YS0rhjJOBtxtv8Mo49LXmf74J+PwBQLOj4mhUDMO5E5ttCNSG9WxtezNvWGyrWdiktZ1t0brvIxx
j5QH47T2c1fyhULVzAGc1OMhVjYpemIs6XzpOWLNmIXI4Vz+o4/8wAaH1X8OJRjk+tN4AA0GQKLn
FtKOq8rpQlRtww2JDpV1pUCQlL9dtjJzTZ1Z0Y6UyiML9IvYxc47SAWIbXXH/M1lGzMPCgdGJqoc
nCOUu7TNquUYj7JGdyh31TYB2CDgnFkrr7GGXcOSBEoMfbJOCxBxK9GoW0yaoXhj9e6xztqHrhmH
hV80d1Lgui54AaeCtd4jc+KwJxgABDWq/RudhCDzb0PTuG9Zj16FWi8sf85T4aLg8cSLzobLnH9J
p6vR1p6eNKUVQiwlq68ZiL42UVVU711MxRaZwl3DR+8WhNc3wjc8iEIkCw77Z5P184IPAJlTC+cV
M1rnvyJ0/Uh1IQgpVEn7BhDhzDFXnGbk2WCgyGmSVoLkXSV5dIUZLjhdLBK0KS2AzA+eJ+SzchIQ
VTWGRz78jjtr8NmOLa62LDma1ZBHm2TEXwrqhtbPBYutdRmWE9tZ3gwbPtLsxaaNO/HYWM9mQ4zf
VV5XOyYM+9UNw2qfNkO2FhEZr6OYZOiEhGEUcPCi3bdcqqVBpc/PTHx7JGZI15HXUF3GIFF4eNtd
nq58G3gv27vP3Z8N2giJJcHO6WzV0hDjTMkZFkEQMF0mU19e23/RUdK3Hl4r7bBh/oPD13n7Lfee
o+4DgncxajD0hizKN86db1wG6MyCoh10mdrR61N7cCEjka76COSq1qTsktxRSRaGAWbyHtw5kMNC
PRsHXZ+m7VPw5cUKk9Bpy0DldojL78J/o9728lGaO7cYdoGuNZ0iil6z6gvptMD2pCvi9xtbpQfK
knVUkyB13rkiC/fb7N6dWLPPT8zY2Z0QEtaaEQTitr1JvftKLezcvBHQ4mMYeZpH0T6QHSWKewza
gyrrf/aKqnvf614K0RQLbeZ5B4R0Btpz6M4CWnS+HIERHtlPr/Mi7DFz+qMeMFlzNbKAK3QGN7Z3
7IBMLZdooqfUXY87hDk4bNAyAoJTS+190nghzbCLtHkZ2ydVHrkA+UCQGC+m3FtLb5WZqgCQABjT
n6QPAL7RcfItBPwyTNHBR5oX4NaVszKTdRhvmiTwxJuTrjis0lu/3F32zbmM4NSulvoLG5SCvY91
+nWziz2174clXNic+09vJGwm+lafaqmy6Rs7BdHpBM0u60PV74cqm+aGCzouZB9zbnlqSvP9pOCY
ekMGvPI51Kc43ftuGphZ+oUDfWpGuxq5GKpRRjATAlRcqnuVvLGsWIXDrwjsmZc/0FzIxywRRHsY
Yj7R59Snan+d9w1OGqAa7JEJFjD3QYZPLQSm6VKh357zB4pgD7UjBzRmery3KqOrpDMlPZjjbKyA
lU/2iC+3MaqHOnwFFtwgNy3/GIpV5u+d5Hdd3kZeic7Nzu+uTPJLGlWQlU/puM/pOs6XOHjmnOn0
92n+SqvaSVyOfACU0cIMumErvQen/tHEC5nHn5lsPQLgxgN7DV6ruIW0wONIv7YiFzsh7QhjXLt0
QDdjIo8NmuShosM6spwgafJNWuDyTb+XDuiAVmn103WOiXrNfVCOqpVJHxRfiPCzmenpT9PcvP0/
zq6rN3KdWf4iAZKoQL1qNMk5r70vwiYrBypLv/4W9+I71tDEEGtgcXAAA1Nqspm6q6vNmiDNi0Fg
xSXUqDD4W4SGmjQg3lNa7Jw0GLJDhR5sURGU/16CRVBvCXjwpaC1JL4hGEPQA5EoNA2G1jlip35o
bUZVyzzZ9rsG4Sf36hGbtbVXosAQFwDjret8u9u7xY7ET6N9KMJbU0WQkF0E1nDc61ZwjM12lMyA
c+x0Qx3fIjcTiuU81etI5r146uvoDIDILzK8pzj9rNmOUWG3JdmAisNjszzEEKazjB+5SnVDsm/g
uPzLIwa7DTG9UygUxqZFYgEqSR+dqEE5J/SIq9sIWotkg4Kw87uUZL5O0IT5GlMzyrUJaOiXsjBo
PqI+P4kt3zH9wvoOnV1QXhQbo2SvP4EU5ixFIXJpD4A0G7LVuz4Yq2td5RiSCTsBEbabZUzTsOGX
qWgsfJZfIOGIYfWhtD4wxZXKlM4Y1hNqZhHqQ5LldMaKMrVya+ZjmD8m03FMbrqSoEgvsKOtVT4l
qbWJh99t+TtxrsLl4JImGC3HJ/qOQoo8OXbRrgnzwOi3qKzaTHkPpc0dbhQZuuPFt6P374cgsiUf
nysMDfbHvjQT/H4DjoIH8pLR7F32c9To1v193rskuqK808IHlnAbayhqdBZ+SwnZz8oOWu1bgnCo
1/lZfNTnbZPsanLlGVuzuuugzjSXG2Y+ePZrXsT7WnUEybbf1degifTpRKFzWTjqOr7GwzAjsRqh
CezGznS/HY4QJvfD8bVvpr1t35VFME5fyDgAHmVzDsHLDHXvp/AQrybtxK+mIbubvCdzAUWkuphi
xQEoXV8fMGIxr7aEmtcmgCnb16QZg6g+lKz8yiJegQgbom1p8QRaE4ZS+95CF7tPto5KKFi2N3Fe
Fq+rcKFAJawro5/GPONp6dj5mYfHJUejyGPjQmw2u6yqb9PLeWeVjRvqetHuD0EjUJmF6dE7Hfze
aMa6m7caPdj0cfnCEcxLh/8HIU5NbY5o114DomHXefTGnK1WKla33Ap0LUd9K4JNYqwJ8vFLR7QR
x8dymK1venrVqKrJpBDInDg6woSoNBXmJR5Mo1lcWDFMj2BBz9kVsq7n50KWeYQO3weGsEnNNnpd
oM0I/Kt5Xb5biLm3G83+Yybf++E+x7Fo94UCU24W3jmoicILUgwbsrrrrQpEqo3dHKPoPUHwiPw4
b5bspEC66T8I4bQNDZ0WCMVDpTXcjtoBl3A7SMubxduareL9rbJGmCRvjvLY6gHloe16ZBzG5Dvo
0efN4b8h3LQxSR/mCJOU9fPYGjowWDL7Se5b7stMC98zLokqQcRH5hyUsDgNlzWhUQNqrH4Z2kXe
vtcTHor78wbJXvOIlxkm50fjkiw+2pZ0RCcU9H7azLjdgTOJli2GH/bDpcucTWg2eMnVNy4l+9kO
r2M3uo+ZouJUtumtv0BwkRosWIgx4AsIPQ7zH2d4MglS1BcQ4anoLtFVFvONWhhYVJbZJkTJUM4N
9dLTQ2nwlngaDRtxwgZtVGI/T57dapuHF5O1+JP3jSCE3OHt+O/nB+oPwJpHDT46/IiFtVnTsRAy
on+3KUqDotsP0/b8ZEpGEoU1vI8UOlp5EFE4tawu3HpiCRqSOSzZdHTn6PuY+Mi++XYS4KKVqkJe
Eh9dA/7d01aPEcdEf4l6CjF1VurnaQ0u8XHpr1KiyEVJlvYJjnD2DjqK0a3CQ7AEzdepiwD25Ldf
OOBPQISnqlv3dlniWrqJUQzlhRvifRtVmsyS/QPyAQhDcnoJPIH/fTVgmaMtBcmcfIO06FVb9ehe
lV52Y7KteP3mkCrGTbL7nsAJ2xUUcdCfQ4fP5ebvjCV+Yhp+rm3R95xiLFVVoSo0wf0au8dNoASa
6QRN+gNMTN9qDlMW2OZ91r+f9/XPLmEheYeNB1dLPEIcwTRdD52yd9GTwm0ZohdoYjj4ZbU7D/LZ
vwGCPDiaUCMnDu2H0+mylwIZ0ClC/hXZaKsPmJbgdfrgasfzOJ8XLnAIaGRI9uK6JL6n0iWq9DoB
jmG8Z1CuRTMz9s1Ey78B6k3uuIltxY35sx+eAgpTletjZaAdMAwLt015GLyLtntDMytlmzbJtWaN
BKXw0yEEX6Qeyw5Ii+UQ3JrDMNm5XRhdGyRNd4mHdhh10VS/rdiJHmKDxnun97Kn8+MrNRd9dHnr
CkQ0xCRN2HgNKfQEdE923YJynJv31H2b7IA1ihUnnckVEveo1QIv7FRvShdI2VgHHm5wzEGbrwks
z0M8fhuse6tTXHukPrpCFLYUaoWoAidAhAh3NW4X0wWh9Tasv5BlxUwiv4bcJl5zODhPTbOmuEQ/
XQDp7iZxNrbR+sMAdTbdb/r30HrQk6fJuwEv/itz9x+sJTgQOuumkVNy+wxoD0HhS7tzvG3pbfVR
EdaQbikfBoqEByNqIDtQAUmztnZ+PS53xvx63hj5clhhCIeMoWm128cxqNRcl6LaFsgIdUuLVnMJ
eLHPQ+pr83FQ6QSoLBOuPHri6sNswLLBXAINxMJp+h4uKo07FQoP2K98P/TKwq65gyTkMk4fe/Qz
z1R9QaXejm0SIk0UcUlL8Pa6Kapw8YDBbL9cUp+CcgpxgBjRrvMzJd0yVkDC+ZJ5ZRcafCFPiKlb
2q+IXXtkuzQ+U3WNkmwZjgGpFeKaBoitIulKC/vcW9wIF8Nxa5e3QxJ07uNQ3YC3kFWBW/y7l6N7
Dyi0NjIGSBgII5jGJBpoliBYkl65xl1uvxb/fstBOmYFIYxdAs3NdJwR9M/Ku868a4ZnVm2W+dbs
//0YQ94HGxJOaKStxeJO1iPv4Q6gmdDwLtcfU7ahdGPhmEnnw3l3kC3cEyhh2EA8o27tYNho/t5p
rw6aYG+qevbb/tpgL0Z6HYW94sUg8fUTSGEYc82yINQL6xChHo3XRd833lWpSh/zXzl9DvHc2ccY
Ctv6MGftMlMY5hm/5+EH+t6F3gOLH/LkEJoK35NaBOkzHqrhaRlxH+rHNkbPP6SOEXscwMVIWjQx
vCK9YrYkOxEaDXzgCDtRNg4myTrgRMutaQdh/TSoOFf8J8Rhw6BhDSEPAvKR4A9lR+PKDEFID01Q
MfV3ooqcyQEgbAbdNsTnxMccoXgXuwuKe9EtDC3lzcfFrhSl/lIIBMx4shuURpFemMWGPcJovk5/
V/WDg1qY86tGNt88Ivc/AOG0izvDnJayQICpuNexU5vZrZs/xKpewLLpXsMIbtWkbMC5DTvi9riU
Ly7z01DhUZLjgHeY+s8SwaPiqI3iKYMltHrRkjcPjdTRajObMz9XaRFKZwXtuCklvPWH2JGbZtZo
tDpS9nZyZXX1pi2YYlpUCIIxGa5uVcWJKuhuRBABqVW94qQTsjKB/311E2i6GmkBD+QvLX5OrCcy
Q8h3VMyIFAOcHl7ChTyCGLiKwqVk2QTiVTXdalpAqytSvJ93X9nJjNTxfxDcvVdm5E3UZlYNiHq+
QUvV3gss0Cbra6ahVTJDS1ZVNZFsLzYpuLZIhyIuLgZkwWlDryCCHEM875jTBiZ6DudzoDlX2J8Z
lG7P2yd16hWcYF+H5h1QmAEcba5G45C4Ly4J5uZQq7jE8rn6sEvYLMeBQn5oAVA/fXfSPUNk1lI8
g6S2INfPC7E4+UQ4xijzCpSKIMdH6qexfk7ioxWB8fqYpl+4c5gfQGJzQtaPfVEwbPz6fBiKJ9zh
83ozgIHpKEoQpIO2AhKCD5FJwd8FtXXjxN+0vPJRhYl+gAoXkO7QHsL/0GBB7YnocTqo8inUHeDi
xLeQ1WpooPeo0FXcpqU7zgpG8DSjS1MjjgBj6vea9sq04LwnS69nID5jirn6Oa62p0u1Sp20DDn3
iC3oCqfFlzTNApKYByMeL/XxZipL0NPMkvml1yqSArIxJLgEcAVS/k/A7qDMTJYSrjfR2yrLfTs9
jBp4r8fzNsr8AUQnfgYhOkhFwcG4G8jSUvhDZezN8M8w386uKgYq4TAiDPMBIuoLQne/h/IGQPp6
A45aYNLr0H2z3L1nbwwQJsqH1Nu3qg6LMvdYo4quPhOwIjhqW14m6MNZ/3tRGsxy4RbwdAjKibGL
xhyWeqnhHt2kOf3GctN2T1C4yTbMzRxIg/a6Vyh8UjpfH5hi4AIEiTajHJNVPwoXTarf+n533iXk
br/CEAaOjQMkvBZgGM4xbg1/bGyQq+7y7m5BxLINg0rb6ub2PKrsWCR4fUP4D1UYYAqfrrWJLAby
DwANO3Re8UEVTgfI82kM/WU6urdH0wzqtk6utS5EYHEujP35D5Dt9bx7A5f0wVNC5JbnuUZJn+MD
LFwscrJlWHShl/ta/mKWimuGdHHzTBHCzAg163yWV3cAvSD94Hk9XudNEixpuUXDa+ajOTFuTbaq
ElTqMiswYZtcqjIPJ4acn17fzVbQjc8ZVbiMdOw83ncQhGGuJ3ZqjxbFbl7mIzyGlZDm0HyX/sAz
EyRXVOzFtuJ4kbrKB5rY8Yo5rAPJDAbNifUY07eleY285b4o9Uu9pDg5UZpiqVi80t1kBWqemphH
TDMjAyYWYIbyK9TwhZgkquRQFI3SFtzVxEhhUdTomx7DLCt9J4vmL6NPbN8rn21VGYV8uj6QBFuQ
vpnilntEr6NWp/Udb0OS+2FAfu/tC4sKBexIdNg4RMX3Jlq5RaRzJsQBQA9yuxt0uh/oExjkQ6jq
ECtz87/8caTSDa7IdjpBTkbnhBSYoAWKAFk9blmPt6H5ct4g2cqF/A/vP4yyDITXTlEq3S4hrznj
HeX+SMn7BB4wC29bR/GIls0QytRQYIBCJ4gCCltw3/Zj1MQYt0i76qOjbt7k46VZ3feOIk8uPZvX
SIIv6CBS9HHHZ8io90vjXaYdeGWkJBBWqvvAGFCmUbG9iZKNqW1/1/brFwYUFoJlg6jEp5bOfUOX
pfP4gELV1tOsIGLbDjtH9H4eR+oeKxz+SlptuVTTcuSTdYwovUztSyvdaa3ibJbtS9YHBBGSCtnk
oAlyAlOm4dvsIag7HVLI9EbkfUZ+ypxvdFWvVKk3gmJjgz/kIM0nuIlLZ3M0QhhVINdlzRvHeI8h
u28mipu21B0R2KUgZoLlYAs4xZz0ZmrDSbLlgCRsnTxp47atb21V3FBqEH+kwh5cqsQ9MO+jtopS
E96Ya0eneafe8MvLoa7XMMUKUyEJft/kYTKHDZBG8x4qcFbxjfCGYVG2Pe93f/luYkwPPX//M0m4
2OAlDMZraMAkRq+XofKJ02yGMn2uW+uhyfqrRK+hX/pk1i9lEt+h/s3XkmU70jcL77O5braLk2xc
lh6tQaUmpBoEfuitFkWf28yxGL4N6ratt62taz0OGu3h/BDIAhAIB6NVH252OAkE74mYN5rGAG4M
nb7n/fswbJb0qLOLud6Mv89DyU5pCMRBBh5XK5uKaQ9rTo2RQgJvk023lXELCQT/PIB0xFYAwohl
RKvnjAGAOXmQkqu5C3JGdsNXoo9rQ4TTzDWroXB64NjJ96RYfNu4N7Kf522RruqVLdzW1eyj9B80
TY4x94WfZq9THW0yI0Zt/ANVpbCl44ZiRgtdNSiaYAvn5hgNeAHOwGpqyFi+Tq2vo02JKiUp9bQV
irDJo3nGiKA3duAYS8dJt13og4XV63c03Fn06fzwSbf7FRj/+2r49CgficFJbol+HYL03YJ3vvOM
pzjatM2BJYqrlGIExUd06WogRc9/D8rXvtpPNWhYT5FK01t6TOK+xkl7f2VxTo0y6gpNoKoFj2aN
7hcDEsROdx127vH82EnX6QpG2BLsBHmIEJpimxjdrxM04Ta/nQeQPmIhI/+fIcL+zggpMgtSDpvF
fLd63WfNYfReLOvBZN9iMJbQfYpWqr1euqJWoMJeP8UDetpnALVr7O2IC+F+GGRJ7ONyHBD3NzpR
7eLyoXdwQ/XepiTeaP23Si+fBpRKs7SC6PP4fH4gpG6z+iRhw9J6PbLrCJ80pCOeZY91jZqIh0bb
n4eRTSgq5sA/4+oHUJY49Zui7oqh6hzEQswggbJRsSyKO4jMkBWCLUyoF2VOUyQUCMO3SQ8m995w
XyGodt4OFYowg2GKwSLMxZ6Y/5kgEBFlfjd977z38zCyZYbcmM2LOlDcKwaWnbFq04nBmALxDaRi
bGu3oAXBeRA+5uLNYwUiBpWpWeux2QCEoWSniB49FnjpPYSg2vSyrdKgHlSaxbL9d40oLGvdjDzU
rgPRYdAs3vQmVoDpz+XV+DsrVSktxRi6gkNQrx/MeQSYVj1lfTANz0Sx5RpSb/A4vQsJDfA4BW/o
Os1q5h4xIbtpn1wUXx6m2dy5bHmFemfmZyMd91PbzEECha8L6uSvY8UQ/ku3XvIL2hJXdjHuyLR0
CkKYbJ/hPSTQS4L3ynCFcfbM3op1ToCng4ZYRwJFiBCBqh+p43eqtqayYV5jCcPcgEWoFWjbt6nZ
6CPnv1maX5aKJSUb6DWIMNA4tiM6c5p9OYOWEBlBlQ83hQYd4S+lwBGNNpEIw+Ma4genOxWuJjRu
owkHgxHYUCqOyx/nl510clYA3Nb1vSClkecWAIgMFAKCdk76xA+Hl8raGqWqsaJs34VAiYvuB9B4
I6LMW0+tWU8miycsv9fjLzbuzhsjm/317wvGsLi33CgkeL0s8SYibRC7T92kqhmRDdkahf99NWQl
kjBhgfK/TZUeB3sf6igJHTY5xWvo8Qv2QM4DRQc4qxC2P0XKx6JCW2acU7OVbli7I324M13FviGd
lA+Qv3eTtTl2OJitDpAQBWPU3ceDqi5Ttl5ccE6JCVcG/18wo0QnpWpKcUwRdljQHa70y+kh/Qpb
ZIVChYBG6dqIeJqww4x2hfE+Qdrl/GxIdHXxyOEt6Cjeh2CVC3b0vY39ZQaCg8xCaR3xDnX622Ta
QwaLhse6+YYVmnX7OkK/HKxXvITOf4F8IP/7gE/CvpqWNqBQ8/BXvGmoHzrPVfs6DcfzMNJl9GGn
KIES6QkayLWw0zBin+JsyB891dVFuog8LsPOtTzRgOXUtcOZtJA+wWO+hDZP82gnR708Vu02VbGU
ZKc81Nf/AxL3BLOaozRG6AQRJ3O8HsfnWTtY3WtTHCxVpkS6lFZYwoturNIyn11gpUjFLBCZqBPF
WaqwRpyaypysdqYYNrOI/TZD+uKK9lesC6zse+4o8vwyMDRdRLsVxDoRFRLOuSXyrLznO8OUVbvE
NDe9ax/7pTm0hgdJh8nvmlqRSJauMd5tFQQQXpIlljKSLkySMMc9qUo2IdF9pEcISSAJdRuyo039
JPyDi5ufspvMvHKzoFN1y5C+xdZfwCd5tR9qtBmMZMAXRNWNOQVLFNjjrs6v4+i6YfsofQjxNjm/
4OSYCDTw6Dl6BYiRILBQui5Bj5ZNgWKE0ULa5i6p77TmMnZaKBGimr3KfFRtK2D5BIp37r/qoSA/
cJkI4STLKS2L0gGsVxLtd50tLWLAaIvQT1pxLFtOJgX/bs9QVLVx05TgdmyOy7tOFx1fhkTn0I9f
IcpAcQ/hMIjQoKxF2GQZYhSlt/AKLr3yy+6V0fdaqfIoW6grEPHMmxD3tkYPhU607dE4VUcWSzG2
sv2NJ0SgzY86J098YtoZBHaiLinwNIv9KvrVQ2kl836X9Z2y4EK2Xa+gxFiLYc10TJKo2ExRHqA3
ylUyxYE5jYoYtApGuMb36VJljQmYsHloybe8IViMKgEd2Qm3tkW4v5vlMndFGBcbS9vS+MKht7hU
paNicqTT/zE5Il0lnxd30HSYgteI7zLiuyqypMoOYRMJdaPQSwMIdnY/Foh/AcPy/PgraVgPkn8Q
p+Y7pnglyahesbqBarIWNS+p6901hoaWvNMlKlr3rdkdzu8Y0oH7gBMvIFmRpPYSwqsHu99PxnS/
4EQ4DyF1M66UwLuxQUVJcDPHCO0hKgDR1r8ISlCzeDtGb/+M4fK2huh7AN4k3iOnW3zvtJHNtLpA
H6Q5tPw51PU7FFqkbmCVZZ5sz6NJCozBLbN5X20E+Lii5ykcuv6GZLAgo2UVqZ9q2EvtqxCJ+d5F
6ndTL5lP+/hg5Hek6XZoYqI4XSTH+Am8sKb0wUzRurnBiFo7DaFlSLENgQfSLtFvdU1xQZEdZSdo
/MxZHZ8t6oeyLAEaIQ8dnmJLt4Uup+/GLz3BOYPgxFXYfWFBn4AKy82eIbHbmRjhuL6toxF3L9XV
2+SjJJyVJxDcb1d2RYRWhZbDLk27D+1dS7ckjgJLv7bD10zbJqXmN79Joe3SeBsn3+K055RIvHg3
LvhwyeXo/NKjt5k90SFUORh/2nz6NsdGF5i/vUJFcQaUvhUM0ogFKGsvBQQGhh/2shtrui+aJ2sJ
4HwgB6uq4SQLFW8N8A2h2I7AoBjW0WcrZAbvUhtOfkpenOo67XbnV47kEP1blA8qMMIfrlinnms6
mYgL0YfWJHt3+mXmuzlqN1O5n1TNGSUb9gmU4EEMdCbqVICKjSDXwAA9eOV+VolLSvbPExTBiVCb
3nmsBQrN9pN520Ib/vyISScFd/X/jRg3c+WlaPNWmXUCgNSEQvZzMuziREEzlpEwwCFExhtkU/Nz
3UccN5BiHlBr4Cb6FsUz6Lu2LbKfWRgkxhVBTVC2yxM0RtNVIWLZ3nKCLOzbGsmhpUZ4lQO7RwfX
qgj09CcCCVCCTuoA2rLKp7AUErVpUHpENhiBGOGKbHhpmJMBQdWu93OIzqJqt4ewZOd3c++nRY9i
Rdwign+eRbCeP0BFO3WazhnnTZbLXeXc6ca7M/06D/G3zl7YM9YYYry9HTp7NHRgkHp8snt2kYaz
n4Jg36KkK+tI0JH3Jn91jEfcw5lzVUzx1qBI71Jfz1B1aMfHZHB2c4GWAM6zGeroc/YrQekteCv+
YJd302jfpqgWP//dknV68tniWZoMsWG3+OwBr0Cz2o3Gi5cEWqnYUiVnJs5q0Bd13EEQURcWamTF
Yd3OoOPOzmK9JJ5XfI/gHVBms0h8iVWBy0NXOk2FwYihSHzeyM/bBHTxIT+LCwqU4T+JRo05K1Aw
noAYkD9W+mWZK6z7vEv8v+4+h7BRiiZYVwx10oQpfr9FrsVj0SbVs52nv563QkImAQy4UgiVIdQO
rNPNiGc0bTTAg/ZC8tBA4jPb6WQ/oUtZFIGYe2svARt817vqNuzJtvxus0Gv2nq3qHYsmbnoUwvO
OHpiQXlC8Jkuro10NmEuq/5UmXPVzdp+7k0FOe1v6d7pioI0MXpMQ4kB7COkYE7NXXS912odu9Po
OEvsa2CXvBtx4VzOlTlkvp53oBR2bEGXnIq06KqSowRwKYyGBEaSVHcGntW3SNS3CcoqvdYJyBia
27Fthgnd0/ui9DW0hqz8jmXxU+j27dO4VBhBomf0YIap6rDi0/PJHpDcoMeAWIwrbn2sL3LHShuk
rKwIz5ca7U9zL4emukapz8ziam5y3OdyVJql2he4KxhN3JWhpgqKKThjp6OpGZOHBhFYgVX+HjmX
YbIfwm92sT/vo1LXWKEIroEOF0Nq8woT2j5kWWA0ELkwns9jfL7FgFCFKjbLQRdRTtk+taRvQbWv
ycDJuPWd2dvXsUf2Trjg+Kh8qoWKw0O2efDyUnS0RmdmKqYBW0a0yOhhUgNOs9eYvhn/OG+QFAGh
KtwAeCOIT9tHWEFpNObHk+vsPCuEhoSi8Ec6ZCsE4RozM2RK6wwIU3U/QEB6fNTTSy9rfU/VSPjz
Ro/J8biwCXSxDfxHmJxwQDdJE0TcdLkBBVJnhzDelqNvU7R03J4fN4kW4QnYJy54E0ZNyWnZDQsK
83qc9wXb0mxrRAfH2k0kqNrbIgmq8ECJqnuuzNNXhnr8fbO6GaL3CKgC3FCdXTUIhXuHSNXVTbZh
rCGEp18de2FoLIDo86CfjlANwBaPPgCpt9PoplU1BJfEivlw4mTBYx6zJ76rpzLLrBLknE1U79ru
Tl9ezfRA29s5Rt+HP5Qcc+t7rY1I6aPVm/6jtRURMdk6wO6EIxT0PdwO+ZCvhjRkTpT2BPYWkDlB
7Y4/mIrtSYrgcnqTCVEckFlPEfSlrjPT4cwj0vpGca0nKk0uSXACWwVGEYJcXD9dXAAN03SGPi44
tWzkky6L+cHwDlp2HXXbygkiL/NZC4YE/ilC/bKVtwIWF0PmDlE3DAAGK93T9gb5mXY3xvzc1hfG
vxMUT4wUe9SlM9Z+zY2so2rXzj/qxbzQ4iQ4v75VFolLjJW5M3PWdgwBNWe5zctL3H9D56feHcAf
U6DJFvR6/ITV1oPv0WY6twlJe/d7212k49t5g2TbMErFdF6H7YJiJ2yOdW1DTrdD5Q8NLeQ6m+RP
MpiaP1bolhJP0bKFXIxKdUQ2iIiTccV2cPooFVx+0mKSeJzBUWSPXQfd8o2mP1eGP3sXo0oUSTKE
Btdp/1v6iYJjwT5IJRqV5gCr8xAVMy3nqe6cZZe7kDY8P5KSrdGAvgBC27yZIEqYTxdypKMt7wg9
g02CfpfGnNxE1R0Y0zeaUV/U5CbWyY7auA6eR5VI8eLi9AH7KTUw9bgi2Ng/ksk7oLQKzVfcIEpe
yGweNM25aOunJoovh7gNcI5DyMHyNjN6XaQL2km5z1YaH6ze2liG4vVJJLOMD4NbocYfNwiRCdJE
6VC5JZyXVqhs0Poou4jtSjc3uZekL3hNLm/Uy71jQvrxkFpzFjR9N45+bXZo89otoc+WLP5WNrV+
V4ZmGgb62Nn5IWyzHgrK49RdlBOZ0Ft0dkjgmnH9u0+HaAxMrZh+51Bv/hOHUCJurWme/DFxzJ/u
0NjHcpyzyzmi/bTBWb089F5jwCn07C1sWXJEmUu7A0GtLa60sveuM32oFEnXzw9cTBmK0sCTwJMJ
jdFOPSVPO8OKa+T4jfYCTwWN/J6r6zxUVVX97Q0g3O5RKY78Gi92QiG1cPPFw3foWGwh9zc0pb6J
43i4xpiO70mvtQfd6iFW4WT19JOWVn9TTiNSGPqQ1dtsytqL0Z2ahzyrENntIOj33CRWdsdyrf9Z
e9qiGBKZs0AXyAZTnmsCi84S9bqFtiHIQ7uzluw1ZzG3DvOOdd00R0IQBZopDf25soZ/P+DRHAt8
VH4+oi2vMBd4vCKa/zc/2t5DptB3ne35BSqb7DWAsId3VtRRDY6+gcAJwiaVVvthom/Sfw8oofAX
l3Uuuoj/ETdyjQ2sT3g6ijps2/fZTUl6vx8axZEuua5AoAG7HF6LXMBBeOmUxcDSMRsRh6ZjkGhY
tNPm/IBJTiQ8CCERiIo2C62mhNNhjNEOb2hgiDlvGkiIo6d1b0IIc/AbgyiwJJODLLTtgOrDO9qI
WcJBt+p8CJGJjit/KL83021XbVNV0yzJmAEFkQkMGu/QI/hYZnuJSWeOUr459DpVJS5Uvy88peJ5
WIacZ4fpVPq6to2mUjFOKgRh1lM9dbrChAWlmR2dIT1U9eH8rMtn4mOM+AaxumizOs7ZMsMGVkY7
j0AQZvrmIAT77wVdaN5CEXbjzYy51s0pjj0YdTwUwCmM+8We/Ij+6MiNl8aKEZPcO05w+Iiu7EFH
qXYGhatAweTdPFy34zetfzs/ZJIo/aktwkrJnNBspwEYS/SQhiCGF9vSTf1oPHTLtdncJ+VR937M
X9jRTkwT3M2BjKiWUO7OFtp6tpue6Zu6uiSqqVINoeh0cTV3Xg/zQvpo17dNNPkkC86PoQpDcLu5
WsLC7IDRRA8LPVTjBkxm1RVNunoQLES1Ih6x0No59YWemklktRgw5oGDbgceRMdmn0fWXP15hrZA
8tLkj22Ibptg6Pb5E6pOz5spyXHAVfidG13gEdARNcmqloEyXcHte7Yj7v1Q7EBd2E1sExaer4P6
p09X+b8Ly9poqclv31hwCLULN2LXyZa5MVxcTYsDSvmgt0LboBm2522TXB3WKCJhofEKCgkuoNjN
a1kH1nJNh9rPWuwgu7B4PQ8m8xfOvOdlY1zCVvDJpTayiupgFeVN0DRoPeQiVvrwBQyIMBg4mSz+
aj91lxG3HI95cJekfC+jqw5CK6pTXGoGwYGHxpW4nYt03Wps0jGZ4A6crhBz9h/C9Sqxf5nbex8g
Ilt3orGbLgtAuvopRO48+UrAy14jiCOFK8qcFli9Gqt9ZCad/iJU6T3LriOgFoDYDAV5nqo5nY1i
drGmR9BvOuNKn4J+eBvcHcmO8/jyhWm38AhHKAiUsr+dwFYnBiRtC2jSYtod/bCEQdQcQ/P5PITs
xOBaImBd/u35La7IvuoGvVvAvDHyt1q7wPsnqIbt7DyE7o56+8x8d/Vd5SpCvZKzHajoUoVRNNAD
XhhCO+5DByldbORoKGGiW3YSHhgeYpWKmMLnW3jwAAgV4dBdQ3JNXDlG3uetWWQgEzj9tiLMDymq
2VADM4H+ZWxBywCjVgNrakRf7SX7eX50Jf5+gi5c84Ys0zUKngZ4rZNf0huDKeyTjiMKbFDLgbSJ
Iya5cndoO0TNYR427Ex7n6YHLb6OVYeFZHMAwAeMYEcXky5pPMCQ6ApNFof4YIe7LwzVCkK4hS2m
RlmUFeAzQqp3bMEBjp7OI6iM4JO1Wk1aA51jwscKIQi/8t7jAV3LakU+UBbtR+EOHlx4ciFMLD5b
oVSVaRAXAxcDfdfqBE+7GGUDxC/LGzy4gQf1bege19Xz1D+HKtaXJOJ0gs79ZWUjOucOqabD4Yoh
3bee+6gP7JLLZUXEASML9eBTAUds9+eHVrIjnsAKZ2CSpxEeUzB6IQ9teJXb15PxRprvRFVh+XkO
8Q50oaFioTE4cmvC/aFoR8gD6m6KZKoe+1nPbgpH83M9VuxPn8eRJxcgqYdmBXgDfnoTdD3rytnJ
kL1rfau/rqfHkc2bkRx19K9AU99/59lypgmw0DkYq0AMyE914eR17WYbZJI14zmLH7T27fwkycZu
BSGG3u3eKb2wAkQNGmdjvZLeCdo5OA/yecf7y5jBYUVxDKPlx6kDzpD5HscJLamZO26dtA1G1R3i
85YHBIqSQrydkecUQ2WFpTmlnqB9uTv4tXa0ze1AIMM1vJw3RAKD9us8bIKyAO7cp4bAy4rB60Ef
KPpn27skE1rAP/WG4k0oQwHnHdp2SGQhvsHnbLVebW12jCyMgJKHKB5h4UOu9zfjorVHQw+1w3mb
Pi9TihfHBxr/mhVa5trpohH0ZC8TlvlW/WMq8yczeqOLeZi79/NgEneDiiuEFLCOoLpNhA09Tes4
ZAzu7FURZBR+TKBOOfXjeRCJu1E+RSgyBasXclGnFoGM3FUuVymbwLuwfVxl3HuclPT3eRjJdvBX
Z5vyJtugJQrbzhx7hcE4H8wNd9nyGkMHKE1Q+hVUxg7kXwSKVEWTSMLh009vLhRejogXiCUm5MqF
m2y8aIUXR9CSJTVtF1+3whmFInp4B3IkZs+N8eT2Y1Txb1w69IE3xqPPDIpbNd7IqDvQEJ1p/4+0
89qRG1m29hMRoDe3ZJn2TlLL3BAjjUTvPZ/+/1LnP5oqNlFE6+w9g7kQoKhIZkZGRqxYy9MHaYBu
em6G62GQ9NfMb0hFIrkvr+JSS+ZdrxFN5cxsw2M3pGgN9ETWu6YeujsqyPVDpUxBd1takf5kzibn
bZ7mg9pO4a2pZvI3dSrs2zGym+uO7RUxPJYRmPVZV2geJokExVDgmL8yuRgPs25P3yNpMp6Lxs8+
hHSyPpeJ3d3qTjIeDGw8lzaojzLP1XCXjU5/o6em+aWvQtidkilU3LEb2mmnBFL+UEQAmmc5bQJv
quX+H8Ho2RwgQCuuO3MmbNeDlT0Ned3Ot3RZB//JAVn6yKiL3XsDVImtO+ZhcW0Z4fRadnV4sKIe
JtBCgR+AgqZ5DCMNrQDfhu58F3QTA0CzGkqPqZrLX5Jq9p+Ltonon1hGdZ31UrxD8A3lnF7PG4+6
VZjf5mVS3PAZtWCvOcn0U63UIoM1Lck+QldU8s6GMPyQN030q2mrVD1IVp3zJrasLuFdHnRfVH1o
vxZzgKZMH9rxd8QatH0ddDrSGnmq3elhQ/mtNX3Jvbzl376hqYnJginPAiYB4OP8ZEVcVKFUwZWs
ZrOnw/2gSu1xjuVjBDWz32c/Y2mrcbV2mClJCK1rB0K2ZVHE8ANLzzNOmZYcTMBH3fh+iB1OnVhY
BPUyT62iFWypAdKxUjq5Q359edm2fBDLehJi20np9Ol3pGB/NdHDqD5fNrCSYEJRpHFboHdFi2IZ
i1rwqkXeThQ3ClX6ZvWW9TUPg6H2KjunPOpAgHnIfCfgFGZmP7tt6Efqrk3U7N860GK+X9TcltHQ
V7vLv2zNdchGyc+gt6NUvwj4aeCPQ6ADjBi6T5LSu2a40WhYuSzx/D8D4gecrK1dt0mh/iY2GtTX
RIXGEQSGMZU3ubphacuVxeY3IjuLLSGtWNPOAH1RbmpGrd2OFm9SHt5QeNMFOPclciLis8AmEKl2
qvXqwHEYGhtfZNUIjUXySWzR7z43oltpVA7oq3uS/dw3h7TbGdqGibVvAg/rHxOLl6EDZNX0Y7p0
zfgtMcxd3AHJzgc6mFvsllvOLLaXXHRFOUg400xXSn3TkJFvoRBW8iObig4ZErgHED6L9Yr6Se2J
ewKFkB9gHTxkR/NDCLGy7r+fyhU6hBNTi3UbCzlLJokSpV9GV4id5mlwMNpdK9+H4fuzvjNTi4Ub
FSvoE5/R1mL0d60Z7WBYTYtXXYbJXTK9y0Fg7dqARRNSY4RqQLMvjFVB0XeNwxIOpRc1kVuGaORd
IUPlGuglx1ubYnX7nZhbhIRGSfQplzA3Zb4b9btJ/uX3bp++XvZqbe+RZ1JgUXX1bScVlrPOSA0g
IyHiBwASbEAbyrzFzbRhZakZO+WBbEYTyWwM25QdPpn6i7nFnLy2YCeeLAftsrmeq+S39GlpmMdB
S2rK/sr9DCUezSI//nB54bbMLbZ5NCFv3qQsnKb9SK0fzNl5JZNDYfz5sp2VbgbMfeQM9OzpDwPh
Pw91Ncep9jtG5Hvu3czwHOOlUz8oE5WPaBcWh3babhyu7XUB2QDnjoIdTKjnNp0QjvWgAEyhFbmY
6NNui6770A1ltlfqh54ejuRsgCLWIpQDCz8uyo5Fk/rcJPnjoFkDXAPSoHd7SXsyks6HrSGXr0u7
+gIPx1aratXiby4AeMGEoPW5RbNr9aZKCLvFlFq02xTUhpMhUr6piS+FXqVXfnrMxi7bKKStXMGA
pjTTsimGwDm8eHLxifPEHGir5KFxXXT3ll8dL++ZleP2PySMJsgsOlILz6QUHXS9o/ItJ0m2N2Z4
Jc26GcFiWD//whLvYGYRHDEKuvBlLh2TQjBRKi4oiKjPnXUs1Wp/2cjagjF5LjhjmEl5U1JXZjus
k1oQu5mTOzKGpW0pj6xsBefUwmLzWTNSMLI2kRXRk4+fYvmgaFdZdldMf5GnC2Qv/VGgEZBaiU93
kukl+ZhP9iQwlQpDpJ3jleGPy6u1EpjoP9KKArQOvGiJIk6G2Cq1UoMgRLlRh5tc30/2r8LYesav
DFyJ9irYG1jjLf6/+PRGmnVTJFKKNo6Kg9MF/VXeO/XsWrlhBjvLCe37SM7Ch8AJu2JXF1n1MAxp
+iGategmzdSsOPqMd8duVXX6XjX99IMold+p8Qhxr4oyOyhyAwrOZhga340Lpq/2ZhRNKoWDyPiQ
OtDHeDRBzOu4aaqaZ48i5RtZoPDivFaBf+Ch4Uim6G0ve8n+lAR+TYOAl5sh76ch9z29aaTroRUG
q3baq+qgH42pG451X9ne5Y/59iRjnpkVmI1pkr6REUUpdIiSkrYidCXVobWS4Is9ARjJ/fr9ouuY
EmhOwDsA0JfhcHRiJc5j+otp10+upeTRdViatsu4zhY/yJpXfDnB9uVoKi/i80NAeUYqhpRR23Aq
m9vCNstnNW7t73apUcK5vIJvj4OYkiKoGjbwWwjyz22R2zhm0zNBWpaPlUYrCV3jfjrqpbTxqVYN
WaC50PszNXVJ9BGoZmXlSU+bGXDjFCm8V6MH1Hj2jV69XPbpbUDEp/9MLWeJ/FIv5LnF1GTC8dfk
j1NXfr1sYvUTwd1CI9PWnDeBvdIzzlyJiaEPdpmvPSVo8IXJtHFTrbz5cQVINn0+cLN4df55usih
ipdO9FeGQze/ROmtFL8G6rXBiHeEdGZ1O6ORHj+UKXDMj5d9XFtGWAyEsjZXC0XWc9uyJFl9lBg0
iJFqzrrcy6LDZQtrq2gL4DcpFGDFN3Wfzih8k9jrReUrWm+z+vw3Z0lEeRtiI0FGuOznTEFS1HPN
+OaQXMkZwgXzVUQWddmPlZUiDaSBw1fSuVK085WyjaKKSluB/mNSvC7ZMz+yYWHl9ICRp1ogEAYy
/5xbyCrGBkM/zL08v/fDh6i6t5xfg7rxYFzxQ0x4IRLABCAznItggEhm3iZ5knsDAo/6F3NL9Wbl
exM4EZjmdqfpsYyhedO1EzM8uVfCrDskOzV/1LoNxcWVG8kEXMCnENUo9u75Sqmpr5uUuHKvUo5K
9nGwj4X1WTevZePFN1BMYaj38sdfdQqUhhAIAOSuisfCScqiJCDVgwGDfXxnGK+h9TVhoOz/ZmPh
1JTIQVfY2JjzR797pGQdRx8um1j99v+5sRQIqMe5AdqNCX2eDoqSXk1MCbzfBCMRnBD+ZZZrEVCs
Qc8rWCRyT2J4NTItavTJX3hxamIRL5vICinvYCKda9dh3LnfeJ28ffqRYlMKYI85pHXLkGUaPdRd
VZ17ZhG5ev4x/kJjlRLHzqRTM36/vGBre5lkFZIwAQFDTex8a7HlnLSr2xwBrMepRz6ZaWqZnpoJ
/+Bx8s2jvCVbtraZcRCpIWYEoKhfRLIuDgunLHrijBnhz00W/9NtEfGuxbJTG2InnhyYWqslXmXY
kHI3+tU3n+VgF4cbG2Fl6Syqn0L/nGoU/fxzI+Gg+mMtDVxaxq1kxm4WfjCZgwwdVzFv0Yyq5o24
I3bWIhMG0kkmADcTLWp1cUSHRkVgcpr4Vs6HWbrV0Q8wPa0FdDFtkY2tfCTmNXgiOzrXwRsxHlvv
c3JxOffqboJCnNel/rEat5oyb6wI0gCTWVnBpcjVuThKssxUDjka0MM2YYZpVyq5a0XHyzt8y8gi
eFal4rT+iBHDB+ANv5iW/4XYmuAlEAy0bGjgI8scV1aG0RxHiAlilVq7thuC0rvsxpst/dsCNujZ
itHvxcXZdmXJqBwt77Fydnm1s50XJXU8eSMerKwWCQaj3sh0i7q++POTk+MXdUkaXVIJr1pkWJlk
mj4H707KGMRH5pcKCV+d9G/hi9QUoVELBas81J61rt8ZOfJ7wUYcXXPl1Ip67sqUDn4X+8IK+ElT
lo9K1D1q1hY+adWMxnrx5Nd5JS5OZT/yZjRnBvH61LhrR+3eAjyiZt37tzGqyGRoAjkkJvAW3syS
ataGaFFQ77YAmlWaSwPp8iZ7c/XwYeClIaehZKWQP50bUYsq58FpAgo1jMPgRHvmMo9DAJYnjV9G
adiF4RYFz5soujC5iAGxXVbW2NKsyCKdmep9VP4T+O0uYdJOTw96fYTp6rKT4m88C6PkBbyvRekP
VAdMEOdOWnNhlkZLo9a2G3J2C46acg9vw9Gc7Zfez64um3uLghX2RB9Bga2YwtNit4c+JMudUOYa
KDN26b40adsfi9grrE9J8qooz2H4xQluLptd85JRSB0VIVIIEIPnXpIjD1FWU7TW6psgpD8jWsa3
zei4Rb/B37QSmig+0WikgcEklbPcNXmSzlWBKVOVrzPNv+vSBBqj6lfntM+XvVozJZokMugsrozl
Y1XPi2YwenaLYfay2yhld2+HU3tXNpXktsH0F5GKoUmH2hMdJ1GZOV/FQbUbxRcU0LVq7um3QmdN
tezdoG92CDhpgY0nZX3zgnSAb7B7KHHBqm/tEiuw3DnNnyMlZfI0Lw5Tnn+5vI5ruwOMtPBN3O7L
Z1Jl1X1aCwEGuzd+ptN4VFFhnoO6cWM7OTTmFovYlr1FrtSMDViqEHtlFv2SwxZR0vFmpALfSNWz
Wb87ffm9oP+5tzjiU15YVZqwoHYO0670EZneQ7HFwrgS+C2AyyT7dE3IkxeJbF5MDhx4+DAm6nWl
Pbe9sQdx9/57/8zKYuWCrKuTWNT3x1A9yLX/pWure23+EUT1Rv9nzR9qgQIuSDJDafB8r2vzFMdz
PBGJ+5d0cBglk9xwK/iu3DAU5yi78z8KusurX2fyuvZhHYIgStmF8mc5+uw3sZv7zXMVIem6ES9W
zVlscqBuIPWXeoXTGIIuELPPzVzeWMldqv1bD9Xe/FnSF++3qF/Et1jeLPAakASQ2LCKi5gLK30n
Nz0ZR+I4P6QUQsc82gAPrwVA0jONxxNpGjxY5x+JQ4R2e0OspUp0LXf5rhumb7xEmKoyNu7Jtf1A
/mTxSBMV6eXTMFKA5+UWjZLYugJLCBL6qlHTjbLDW8oVjuqplcXlYepRljtCg61N9exfaTbMG3/U
6icYrqZPijRbTI6b5ZGmSkpt0mpu45JqiJvXsfOoOkP/wcz26rBFWP+257v4WYvD4EST4Ycmzkvw
96TDkQkPc/YCI0RXa1dUmqeHx2brHljbrTSNuGpg+9LV35nESfKtQLlrzdARemXdXkemdj1H3Z2f
jlcTR9Gvu5tEr9+f8Yk+1R+TiyS5L8zJzwNMwsvhtrrpjvaP1t8BuNrTScyjjfO4dkIEapcivQ5T
wHI2p0vLOU8FR4Di+E8ajORj9enyzbZ6QBh7Rp9UvF2XIBE1MHJnqoUFcMjRTS9nSnwcNaUK3bg0
/H/asC//Zg0pN0H7wcuPSvP5meynqdcDgR5q8+jYWfKXXC5vipKSg6XetxNkgtmWKs2ql6LOCR8X
zJnLSBNW82jETEV4Fk0BfZZhTcxv9cJh/sLYqDqs5q98LBHUMPgGe6dacYJIKne336aMxA6uzp1n
BYc4+TFarqQ9VP4HSz3o1kZoWI0/HAMOgi4wm4tlDelrz4ku2qiN5SId8wRG7+AjJnN5w6ylJtQL
/9fMEhnT2FOgduLQyXWwD9pXiWZBVRzCaUbjeCOkrn02yrd8L8pGMLcsXAoMSUHdUyR6I1Cixrf/
darB8qR2DKGjSY6XPVsNYgzC6TxyaBvw9jjfmIHT2zT5+Fpmpz1E9UthWwhSF8MxNYKDOqdfx9lA
tuIxNrdmXFYdPbG8CCt+i6JNY7BnojT7Msif50R7LinOejS0Dpe9XNsm1BJpeJA4Ux9bpGFW1ed+
EGMqqYzELQ39l9NmNzTWtgS31mIXLVNCikUNXlmyF0athjLgyMQkbfevReWErrZJ57u6bhBE8Iji
yuXbnX+xuBuzIW+xkVsAiBFEL2IQ9LoKXePG+3B1c/DWp8RDxBJToOemoMmZ5mGm22y2ra3ctI4W
pPckm+Xo6kgZAFHv48Z2zUFNHvTWCF/UUO1ubcDs76/TUGmEKo9XOUPOy0NhRGVnOxI/JKnbT+TT
jLWp8S6HRXYjTq+6DJxKVNBE03HZHYgNJUztiqhJGnyj2XHgJsgt+034ze+Hf2dHfQ0zzVOL/Enh
OXR5m779sjxaCdWsN4WiN5QzhjYYQ0mu49F92w8mFPHFLoDjMs9fLht6G88wBF6Nrqd4TS4zRK0f
jE5z6E/4zV1ufhuzwE3zKx7kdEY2fHp79M5NCZ9P8hXovUpt1DGlTKjqOXunIFncutC3jCwysd4w
mkoRLR2UTILmuyP1bvJuiQBQxvQ+uGaoCjErt4ghTHvU8hhQyk+YuzHT/iqz0oMmbZWCVlwBb0SK
wEwWAWvZOJwUkspSoaqeN9Y/dOWPlk9ADspg45rZsLNkYkakt0CcdWavZZMbltKhkca9b2zhjFfN
wPYkbmfykCUEXHL6SWoqk1Wb/N6T7cJ2HbOA56vz3x+sFLosTFlTQoJEYPmOC6qaSJVC9h+ZpZvZ
e9vykvjeLqKdXX8zy/BgMxM0v3tORQQlEBjUXhRQb/Zi65lRE8Z+hFU7TT/CDfWqlqQ9soRCGzNA
BsNuWeDsLx/flTghRs5MwUIJvdJyj/RaEKfdHBWM/siHXvueTsNxJiOf0Ay6bOlt5ZWN+J+l5S7x
oyJoxhFLrf2JwRZykr3kG/t5/Gao5Hr7aqs3v2VwkY6kbeED5cJg2FSuNZAxPsQDM26fI8veN9IX
awswvrqWcJ4xnycwIMubpbP0zhibpPAUYItT+Dyq00723d7aSJHfvttYyT92aCWcx8G6KOXSN3Es
VjQq1591Z/b82JOML5nz2Za2JG3eJiIKLkEqxKbEL22xjtYcDmFQE0Yq81adSleD/fry1lg52VBI
CQpbugAirTp3aKxSCg3M9HqlrcruJA/xPmmhbkG3aYsXfc0ZascmkGNxzpYvQjpqqZSqFu30oHQN
42kzpfqdwJ9XZRDWE3PPRBAQhMtEp6vB4NY+p3g0mtwtfePWyoz2IE3xYyhLj1mjGze+OtwpknRj
2/W1pBafqmq+L9UggAeeU9iET/SQdNLm/qZAAseXyMgCWes3TuRb6lSua0Dfov9PnsKanK/7UPdA
mJKwYDbIPJRKdiWHgjBe3pU9+mgjkOjY9+TxRzAbu1gJBNPeRrlx5ctDLsCENbUyCmbLtkFT+nQg
J0ngAW6C3nKD+gViq+O7txdGGJpFKgcAzfJcZmlWZeUUEAjIw/xGPppQ729q562ke7Q9eBzztLOA
zSyT6S6uckVLMFOMyT7vPlmTwMa249VcCTqdbjchPKWUyB4azVauubqOPCuFdXKK5YgjaWClRQa2
9RhOrLH1xlK5TcMtSMDK6REI8z9mRAQ8zcDyGhamDjNRQX8nNR/acEt4fSVqi5agDqKS3BW+k3MT
doWcUCYR3Mz6Rfcf+vwLxDrt+GI3X3T9qvM3cpeVcgMiSif2RLA9camdWtuforjw5mpX1A/J5EYU
v5XdMN/o0jdHc9vhk9RfvX9HUsTXeIYAsSKdOTfKLG6RlQD56E/Ij5NW3IyB8RhJX95vhd4Vw18y
e19dVm2gmARsmaLiaKTTvm6n66pudsB8N66jtU2hoSkK1AqM3Zsy9BDbYUU+xKZgREVrfpL7v98P
nQChquCD6MQt0mU1ZiCgNxs2t/xRMW40NAXSDR/Wzg8QOzHqBUSIzXf+QXwmsgsap+w65EDy2hQk
I+7m3bC2t+nZgxQEfMptt7hJA9MuHOohrJR52zFqAomJMjwn4S73f9bDLis28lixjRZXEfgQMbsG
+wM1c+H1yd5O+7pmHp0hZw1OTqsbXXV4bounyI7cNI7caks7a2UVGTgUTVkZyBoJ9Lk9aeqNipdN
4SW5mNa1f/QBl4umboEHV3ac6FuCGhEXObW6czu5ppR+GMkilaylm3lQoVnujS2qzjUrNGGpQbJ+
XJGL1bOTitVLpwKRkdsRQemtEc2V3cAAME8M6HKBjy/LZWpnwbYW8vdL9b6UKaUmdEM/Ks0dvP1q
cJy2UGqr9kSTkvwUJodlww18ijG0MqtmFeNN54xHKvGu6fzSrO/kLLDzWUf6xu8dPybCmQj7wcTm
yNzvi0Uc+rwaElIcLqb2ygoGZMa3GJ1+/x3LbY5bimCOoni7TCL0TgsLqG4LL6D4ADFEGl1H8n1L
Row2Zv9JnVx7fkLYJ4j+SbtjPz+GW/F8bauc/gL1fEMmxtiPVa4XnurP0g2KX+qjXhk/3h0GBaXy
HzcXMarWEoWFxM04kfcS/0UC6dqCcOyymZVXzO8WHOB8QCsMYJ37MjnyBNm2OFykEW1pe8qIrkj0
WBVbDIpr4UI0+/6/pd8J1Ul4Muo5isJMKbxUm68yHT4SJ97Pg/nyfoeYVaPtRMeEOudi3dJEqeKO
+pcXUHu2nOD7WEf3MhkvbElb2cTK4tEohVZF8M2z7xeLB7YxS7UAW2pc3nZd8DRP5tGqM+Q47EOS
tFey9qQAr00rFSrzB1X5YJr1XdAYbqV9r5Nkw/W17Ob09yyXuK14djcdv2c2/M9Fr+z1Wrkxyvwm
TsKnhspGCg7SIl+l2xRCIrKxZVcuIDgFkS6CXwWE1zLkDL06JUMLODFvHDdTrkfFQ1YwVSMvk8jq
vl7+0Cv7ySZeCwAcACFGaM937mwG9ZTBU4bqGNLOxnFK/5n7jXi2ZWNx0g2/SFLHD0uvjnJ39o/5
FOyqzaHB1W104sliywZVOcpKgyd6crTbrxJzRekujPeX12vLiohqJ+cvLB0mYjt8MZGACwArXPPs
U+2Pl62sr5gpiDQQRYaA/9yKrcyxxTYsvRQxdoUB+jSi+XS4bGTdlT9GljoBIWQ68lyLTy/d5/pj
Zl3Fkzd2G2iI1e1M3YDBJabz3uhwVbnlx6PFgkmNRtrRXpdaddfBss2YvuoNin9Uh61iz9ryicIL
IybkOgCxz5cvja0EEliGsm07pvLp3MlZfnRa5dPlBVy5wWBhoQJIyMfQEjVYJVWsTGXFXjDVe+SF
j4X//bIF8XBb3NIQ5wlhMZipBQvUuSPh0HRqrZEcWnaUwaUGMUASDsyXN/m3YYo74mKQbcS/tzYh
6GXOFxJ8RPC0ZaF9ziSjdXRSrDba9c5XXdv73c2gf+tk773OYQhqaDGjQ8Bbxv3IV7SuKUhzyu7L
aH716+uge63Vm3lraPPtdzoztAzoTQE1VTpwZyr1FyshZG/Jx4vjeP6ZkPw2aRfzloMRdlkga/R+
LtrWJMsYb+f2ycyPUvi5Dq6q4bZUb4NmA8y59oVOzYmDfRKDiiCPu7rDXFpO3iRfw6l89KNv0njV
xlvgn1VbTP6BQgTKRK/q3FY/oyHPSeMylF9bO77Sjfm50Oq9VHcunaWNXODtwRUT7AKoB2sc/13s
d0Nq46AQN8UwZK5lHQb7k1/uL2+7t2FP2IB4FjYDxNmWzAJF3NtTMaDB3BU/jemliu/CCRjIxuN4
bc+B0GbOlcSQpshi3RQFNUfNElaUZ9OPqIg8X3bjbVxFAJygyvPgd2RYLFUnV2VeVnHpFfnOLNHi
/BHoj1p8naHNmmyBNdd2wakx8WNOdlxWFWHXwSbk2bPuRsm1YT0bRula8nWz9eJa2wKgKcG0gc8D
4bW4+qCzHXIjZOEqtDfS+igE4Ixwi2Fg1YqQk+BOEvyBi9UL68KgbJyWiFA9Tw7sZs6LZG2xsa7t
NK7wP0YWq2ZXg0SkxcjM4Syum+jHrNzIypbI2+rHocdAvkgtBnXe84+Tl2VjJRFm7MS4zRjYveJp
Cm1pMH6zOvNeDfxs4witWkT8mTYpnRSw1+cWQyPMDdnnfvWzf8UV21heJV1LQ7lri+Plbb66hn9M
AQk4NwWZXtvERcF2mK6guquG0nUM0roNM6v74cTM4riavlF13YAZP92b/dcufCmj18uerC6aiXwJ
5UXUUZcQNAQl9BqoTemp6nMfH1rjRnZ8wCOeuYXgW3WG4CMDeSY6LIswIbP1g5bhzNBEh3LSvBiE
z4go+WWHVj/NiRnx5ydBIc0G20TNsvSSLqM25o3RflJMty3+IpSKaZf/dUcs7IkdRkRTFZJ9ng/I
D2ud/ZrPwd98/hMTi5NKbSxAHAcTffBiRI+R8ziPG3XF9c//nxeLM9PoTlcZYiNDWnUIg9suOVZQ
VoQ6OjObT2qxXZcJycmSLVN7qDiGptIx1uUhc6mDmBmYj5LxzezsXWtl+37Wd5XZxVDS9FfJ7Pzf
1nOZNZgWQ11wgf0Or536sdePfrNV0NzY5UsNHTWFlsAusZHWzs4KH+XWca0t+MzGHl9CVSuzGBCT
w4gS7Jx239sHQ72xtoo6q3uDASRwT1RBkN493+GaPIWhMmJlKH+g+VFN+z59Tv3As5KtfG511YAT
Q/LBmBpp3bmpULcaiJtLAp38Uav2afbT2oqlq5nJiQmRGp2c1zhIW8328cbMX+38+6j8kzheb3+w
B9UFUHM5CK0v3X/+LIKQ1UtpMei8wWoJyqOo24XjyESsOxjfC+P1sq0txxZRogmCXq4K1i6sjSt6
N/342QD6oWhf1fK+V/8iF2ZQ4c+XWgQMOuVJHehYU3P9e2pNkUvH8oB8yvVlr1bqXWSS/xlazvwD
Ty7pvbOEbbCv/Y9GvrNoH87x1djtCvOqiIju4ZUvb4GHhQNvgtSJ3cWdOysj9MUMsnp+nbz2Tnzt
jB8NX9hkMs2JPYVqdFX/Tdp8YnRRiyr8uQmDBKPdUB8y9bmsBpRcj2rzdUCYORt+XF7cjeO2bMOB
jq4SWRy3vAM+zExo3ZYvqWRteLW1lIsjBzevMfcZZuTihxF7ZXtjwQs3OVfh4E2O22xltltuiT8/
OeJBWobSqGHPn+6t9qEoPqrVh8srt/aAOt2Vi4PdV2lZOcLEPHwYp+/atHEfr0APzrf9IuiOth+Y
cY8Be2xf50l6UZzYLZXwGaYdBFCM2yh/LFMmBDJz68SJpPXSzl8EktpWKzmOMG3qxauWdXdxGtxa
1nST6tFN7cjeXOYQUZt7Y5Q34uV6DCP/RBOFgavfweDky+WMuXZaS3COJd1L5R9yHB7DbD4oCMxk
dXzP5O1GtWJ1r3C1gXflOfcG4a4xIDCmsThxBpIA1bDPFR3aly3w7upFcGJmcbCRrqydeGJN26g/
ZLbt1UP02EN9nGk/Q2dronx1GZkFpTQL4oJW5PkBMOtW65mRJC9oBXFm4jndsYW/TZ5dtfic9O7l
w7Du3H/mFre2DnF/A5075614lcDC2J+bYjc3B23rXbzl1yKQUPvzg7HBUJd8kHMGqW7a8bbVHyX5
Rtd//t+cWgQRxsWkIhOd9qn7x9KPOex1450S3Tvx7rKhLacWoUTgUju9wFALS5f9EPufHB+6rJci
vxvVvwkr9G8EBpZEytDFjzk5YI7s61nCjL4XRvZ1EX6WNcOLs8kzrRCmIxos4w85SD/4zlZLV3ix
DCqiDs3IIfygcKecGzbMxujmAcNRJF+PknNL+HyOa/O+D8Otw7Z235zaWjgJg2BeyDlRZFSTYxjs
huK5m6+o2OwdyQ1CHb41+y+OwKlJ8ZNO1lXPgrJKI9xr0l+ZfSt1v8YWnRQfTt4tUuu1/SIezhBQ
ggGiL3Zuqu76dkwh8/Dm5GD5DNh+U+07fyoOqrqzgy2W7tWL6NTcIpZkhaWVXYO5ipzS0q/TUHVh
7LYDmmXOnV3sy+xnZ5obh2J1u5w4uQwpYdpapSY+oXRvj8e+oGwIosHcYhNbC/+n3i0iilYwm9ZS
o/KK4Vsie3L4lEwbmbL4K97sfGrv6CjSLINV7Px70RrpArPihins4qEv/Rcyro0re8vEIoTkiPTa
RVuTYJX+Had/XzVbj8DVhRIDIYg+iIH1xQanYFRFSDMBPGJGSgm/NvLoxlsMcqsH94+RNzBoilxo
dYyEQmuavs3tx8gJryOKueP3RvoQR8qzDe/b5ei7unSgxGhlCnbmJbY3B0hgo6NNmWj6VjtP+tZo
5+pGPvn7F59mlPOpl0SKHZnmle1Ej2FCnzwopL0//U1dAwZBm848MCpNW3wjM+wjuI/xhX5n6gaW
lLlR195U4VZvbH0z/DGkL8qenTWmamJgSC55lJWf/2dsZyOkrq/cf0YWcU4m87SiFCNGyqRj6toM
+XefonDjeK6GU4M6OGJAFlOqi/iWS0072RpmJoHjDdLQCzOE0Ywx8mZndMskvRp48l3edSsZE+xF
zAnBaArA8g2AJTfiEDx7wVzIHmJ4vYeqw62LneS8Xja09nwWzGJMjsG2xejtIvokMH+YmemA1jK6
vT5lRymdDz7ymWk9X7X6T7rRDwb1qXgy72Jjq72+5ic4HZCKYmKV/57HPnOWh3yIAavoXdXtNMRp
9sqQOG6XFC1CMmq+k0Mooi77vHKkAaADL6X1zfTBEqCm5l0++Qq9p9TvUihcvw8To5aXbaywDqjA
VkXR9zfX7rKK3c9GY2YdjSBz0p+yHjwQ1tpbG42jG2lCTUoapSeKTdatQgrgqXP8D4O7IIfMPnGj
AC7n+P2EPeIngXllap0xwWWft5xUORs1/O6NH0b1IQmSHbzDrPrk+qazETdXQsCZsUVc6+iyyqWJ
sTEYwcxIxuSp0Eu5Ujh9v7zUK5cClmhU8jzjBbU8K3lFxcVpSK3qqUeBLgx6N40iaadM0nU1Rcah
Th3FhSDmZzsWHy/bXolBZ7bFVjtJ61DZ6+A9onklzabHvIyl7spW2+tb4gpr5+TUx8UpnWLqg01J
9yWYmgeLZKfKj1pZI40CKWxxddmptQVFg4BZFkjUAFIsjIXtXKvpiFNdg4ZupakQZcnm+Ipwj0EJ
NP83SiEJLuo+/iTXXbbx4F5bUqBnNpSRDB7BRLhY0hEC126UwO7NZe3Gc90+GW1T7SIDYap5HrsN
e2tLy1iQIegcNMETfG6Pybc+0BO8rRhl7LtXp7np/CsluI/ajSOxliozL/LH1HIebi4y3Yh0YoI+
Gr6rGL03FeEXozW9RPU/J119DUbxx1Sq15P8F0/jM9uL2zJvDMq/VL54zcVPPbLcgaE8SkXtJX3q
lrNlub0hPV3eSGufUjB/wiChUEFZvkTsuLLLQbSpO/4xZU/yPylRspuCjQiwckUDb/7Pjnr+Cel+
Nn2sYcf2h919vityBpeqJyk52Or+skurpjRN4EqhPgOae27Kkrqk0wyCTQGDYRBlR5i0KpRvauXK
0G/trSGFVXOCGoM1JMQtQUa+UWbG79ZKJwfRVTWbCnQxoGSmrJgenMxRdmnk35cpKnmX/RSnbPEo
gbKKyhCs2fBJLBEGWqUyRzmR9ZTZo6DmgUtX3pKwWHXuxIb485PgGSe55ssDNsbY+t72ya0fRR7Z
9gcyo2srrF1NsnaX3VozaUFFK4Sr0G9fosP6bKjsWeAfB+WjJHlO8NWar5vhY0ZzZ/MhvhZHT40t
LoeiU30Uw4GdWCBawv5fPYbCFUSkrP2TSqHrD7eR8W6sKqKVvMDo0lNuY5DhfEnLMOrlWJiUlPkw
Ku3N3EaHbjAPl5dxZYwQO6qY95BZSDhDz+3MXTU1lbjd1QFdTO1DENEig9EEgPVODX7QgOHVL9k7
I9sa0VhbVNhcBeCO42As+fJi+f+RdmW7keNK9osEaJf4Kikznd7KS9muqhehttZK7RIpff0c1mC6
Mmkiifag733pBhwZVEQwGMs5JYbLO/i6iU4Z6Kl3tHgxg9fZv86Cp8YpMJLwgTv+D5QKFkIEDLt0
QWD5LStHA2dq5fbzjK3Fmdq7HLsnA9gqNeeqKK3D1fF6/l9Zcuc75DlGRiqcq1v9yoHDS9O0iTFF
9TJkxa5o2qM98T4yO/IpNLPXy8JVF6FAPMRoGXA53/VW0eJZxtnE7UTqBZH0ieDex5BRRIwsbjrN
VIROmOQb24blndKCsMX5SbKDPdVJXb71/Y6D5fyyXuJPyaHsVC8poRi2Edu5YpZtsV7t+jvwOD7w
99HoxAQlqunYNjj3hcycsrAj+Psjoc9WvvywqZF8RATB+AW4DICmKInozMEhLVpKABNNakAnmiAm
uyxBFe/FLKRgrQmwxyw7dDotrEShKw7MKfaaaB2BAazbmVFF31Mh0j0NREgnHESN1yEvfXCkdWJv
IZbFnJjyT/TnZY2Un/1EI+f8swD/aO29BsJsbkQWcENcS/PhlWcWYLsY0DaYcZbntFFFLgJ7QOlm
zTA4hMXpIs7qF6scPyQHu5DwSgDzyd8GLB3wFjHeE4Y5O5jIg3cVZqkTyxp1dQflFyKArkWkQ9Ym
J8OGWVb16CH+EHPYTf51WSTe9NvrqshsPjvp03//RAI4AXPamAd4t6VNNoD9NgFeNd36NqGCY+jK
C6ov9FcANpvObWDtt5DWIQT47HsAJfrgOtfFbJ0MyXNyNEHHpoSM1d+T8tHx7pHpXj4nVR59qobk
N505myixQwRbbvMSaGXHbk7cURMndYpIDuMBj92eHUgZnHFP+2oPJuaIToPGmlWRHyAMyKEx74ln
pvgZJ1lfYNhkYiIICLKjMMrJS4WpyMr/2ZB/Lh+bUqETSeJYTySVZF6R20JSB1x2H5i61D/Uoybj
UhZ6TvUR+p5I6bHvtHYMx7YU26MXGhHrcW/mVuK71ctiTUlOJny4FY0tP3G3aYmattjXdXk/9Fz3
Y1T5w+mPkS6K1fVGey2hMg/JK8PyW7G1+xrQRkGbX3PXjRBCDtieTXL6gbkpAa7xf981lHwtx1Nv
dsWsWVbccf6jBwYW2wFQYgXPtfX8//qy8lZ1k6fhhD1jlH6D/NhkgLBsMDo162BQNAYUSn7nW826
tQFOE4usg00jd84iUBVf1kUVck/PTcqEmsXv/UIMO3rrg2XH9vI4jU92dUvXK6q7sXSyJN+rl97a
+Ci+EWe3zexHQwmS9WXcLWX+UC4ExH6LRj1l0UMgGwESDW9YRPlz/xj6qV17MU+HXZ30WK8O3eMc
vwQ0O5agQ47ADuLFlVc+t4Rcm/3a7f/z+eK5h/cekhp0teUn9BKmudNibinO2hzh7CdrQ7hj7LGD
u1yXuttApS7EuT6a2Kguo6x+rm7ds5L44BGOw9y4dy1k8t6EUlIRT2AKqQACt+b+bjXHyFzrq8ua
Ksz1TLQU72p3mMahhqbUuiu7Xd2/NqlGhCJ4QwSmL50/XGtyVbvxu7TgYpKj7B/LOTHcXUn26XIz
OZpBBKUuoOvCFgWKgOB8PT/GZa0srwhwjIt/Za/Xeftass+Xj0upy4kIyfFqw8+qtICIptiV810P
QD6AmG38iuiwfsXBSy8QrHD9VUayiW1ghFcdPgzgRWlxvXbfeIYh+h+X9VEkvKjvo1kkGFwwQiE5
WlA1Q74FsDjigf4OHZxJR6Gp+ih/Jbxrv1Z2Qbg1Q4JpPCz8NhyPNE3+uxLALQGiBJxIYDCcf3dg
p9jLJrptGTU5hteAZIr8l2pSHdUHOZEiF2KDbnbMjiFzn90vkxtT+6Yp36btcFkXRbQFP+e/usjl
Tzels5EX0KUkAEgE0D6/qcu9Ub4R577ZHi8LU30bsfGO+rIAfpX3M8IZK+eAr8DgzjrYqDb5Y8S2
Lt8FWIHTnJ7K0BDL0emHJAziSRmvMeOpg7AuWjssGbfpZjV1nWrV0aGhgxd1AOw/2PS5GXhhvlAb
QJ1xDiBscC6Dv7c92CgmlS15dPMfoUOPl89PFQ0ARyZG2LFyC/jMc4kTUl8GfjK0ATjwBZc+so0n
r84ibzWiwtNsFeuESYlF72CSobZEDtzswLocr/x63Mr9agESW3P9iZOSY8+pXlIgFZMfYSWWnRZ+
bwLKDRRPUVruKE3GdMIo+IOBJPzyUapM8VSkFFgHVi3rMiEjxpjVddWQLxMWjB031/VYVUYCG0Fd
HEj4mAWVjGTZ8DjJDHgxxxSjXb32wSvBbGZwtIqrNNek1upz/FeYDOLcTnRtAxvCuiy/YnWDtcv5
CrxPx8JtIiPYfts+n6PQMHWLIqpYdaKlvKadmyXzSzHy3XphNPcvPLOjrbgDJLHms1ma87Qlq5xT
7N8uQkVmd99zyx0ic/Titlpvg47vqOkkpZl/4uFX00+TNnwxzO5QjnY0+eyT3X3OuIsuDxjXQLf0
AYMSUJIAz0Jl4t0MjmPUThfAN7mfXY0jAnYx/dNvgyZeK70Spc8/ILqCPOo8BFgjRmIdAyHUNz+P
6fPkfBqaw/YrW98+oI4NUDtLQEa+W65lpF+MfkP8rEo3XvEgJAGWEHVtcaU2yAJA2yyACeVWAJjr
ad67kGL61SN+S1yBYSkFsAut2+vJ0l0KqkESTLD9lSdZz9ZuG0IZ0ik8a+1oMH9t+beWg598dvdo
xNxt1vo5NV+CcYj9WoecrXSSE+FSlKu4sdRVtiCgmvVN6D1TM32u8m0f4GQ/8PFOJEnBrXOsDcRB
ONa2usK4xlp+m3XrEEpliFiyBCyDg/30czvsOFvcsYEyRf5rcJKw2RcjVvJ1qD/KMP1XjJyedFVB
vaGCGHPEvkzXxlzsknzEdU+ESFZBJrLYxSCSbPbcs6t6fCqz4we+yIkI6dsbbZ2BRhh6WB4UAJeR
nWNcWRMcVYcFvGS86RCLQRMufZOMVnPqtBDS9rfgWhj621zHuKB8OqLxgwAkIPyAr3f+3YvOrKuA
m0h6wp/z+jnLgwgcDNixvJ8RJ3gZ2eVzSD/QHgE6+1+pIo6c1K/wcFkJOF9wsYE0YDJjHzPQlz+Q
wp6hEJ7+GAIFHaM8T9KjkQ7fRFx1uf1SOXidFE72Y+YepjsmXc1GEfYw0+VaqMpbyL3lPI6t/uZP
I/zTsH5hkznx1+poNGsSemPklD8va6awijNhknUHPLPsnEEYra9nPiD3iBjTdMqUp3eikGTe4DPZ
HGvBk3vDTMxmv9j1U4Vt1Nz4dVkXRYJzposU2NhomGOH/4GGnr9g2XcfTKhAkT4ZQnK3zs4L0Mt3
fqkzP90Riv9+Yn7+ZpOFUfG90G70MdpAW8BjakKE+O1SEnymm+RZYThnQGGFbhmADGgI3uZJN0ak
00NyoxklPF5n0KPkzg0m8LFDQKCIjqVbkaOdaSL++8lx5aCeacFmCGsIDv50G057PtjCnyJvonGr
sQn1uQGyEPiVeBbJN9FELeqREdG7W9vEGW/6QkdIpEoboNC/IuRbyBuHUMxYo2qRRzOLiHXLvRiA
LQGAlHkVzVaM9qCvE6uOEn+lSo6bk8WYrBZS696LRueR0q8dv11yHmVc47+aMwwk/3V4UY29qGT5
AJZn6yE0dBe52nP/KiN+wYlNtMbSdiMREvC2C1nEsx0rD7QSwP8AcT6w5upyqNCdnuSzBVppfKMQ
CABdLN5t20PBqnguEuZ8uyxJ7VV/VZMclzWEDtSEJEA4rzMqTlbUWJoBb9W9e2aCkuv2bjNOcyES
oRVznIlfvA3Ntwlrfov5rSmT1Y4WHeSSzigkN8YeFOaTXejlWK9z+k1bRtOdm5SuWP0ClHKOvz+R
/LuxsitAiL1Nnbe//Hl0Ryc3fSYQIyybMO4uc7H1swfE0pgB3BHYpvmd3ySNfe3p8LCUFyIQVIFw
62E89H2dE5d/aiMEhixLCmoeHZRoAuNngNH8y+opv9K/kt7VOwerMOk8Q9I6YLVoaKNu/Ih9n0iQ
npxtEMyzKcL5ACjYYPkJ1qRMB0mkvDJOZMixLuzHcnDwjbz6qw9e7+webWpeT9iTx8yp5siUoUEA
kgeYiwbSvBQaLIMFPbZk4Uv2o2PVkRUmfLydi0+dcbj8cZQmfiJJCg0mKee5coXXjk+ml3jmjnS6
yKA2gL/aSJHByeyi3Ri0YQZyhmVnONOusXdWN0W9FbcDA1MIcKMx+/Za0a/tErNZ42G6XyAFCuDz
Ib2coOXY/vKdn2hzXj5F5d1xcopSoNhqsqWUCw2b14w9EQs0GQ/p/Jl7CR3BydDphqA1BkKkNrG3
NanbgCEvzoDGFphxusUsA/hXHi+6doVOlORcPhvsbbaELaJkZojv9aVYvyzVtaeDIdVJklzMwbYK
C0YhiRmYWr0pjDy2xsjnP3mocTBl9AMiMIZXARCJ0uf5Zd9vKxBesd4Zm+GbMYEkwv8xeQ+jbjZX
6V0nYmTvsot6zESNagu+YzdkYbd+qqmoKk37RITkXFO4WHMgHk8sfM6nf1b3eNm0dSpIruOVvQ9c
XpyU3ZSRWWWJOR+c9J//nxDJf1a3D9kizslefDCKUezvH5zsy/9LiHzL0mEoJzyV8TTDPVTau83w
oqDQAbFpzkt+OQ+LU7qjKOBZwUvufiuyQ/0BFCl88H+NN5Ry4T7EJGYo0h4seMfe8losfTy0t1Vx
a2GV7vKhKSPbiSxhfidZsVHYeRX0kJV131PQ8mx9/WqWDuhszd1ESNL3dO/59OtlqcrL9kSq5DfT
ZPn1Jl5MGfvmdi8GYK6Xwd/XloWukh9GTVXp6CU1EUFGnWzzJWWhuN+nDvj+eUTSHbClIkM3yaGz
D8mfAr8ZLC5Us9djyBPK3rS47joRkjdNw+aauO5gH2Qf8Kem/qEdsdaIkIv8fRMa65z9Oa3P9fxA
xie30AQ2tQiMiotmIvJUObDVDutN4UjrNkd5eVWlLxgeumxnyhvH+StD+hizb6fcCiGjqNeXgk5R
wd19xdOo69qvjasbQFaaNfrxQN0CYjDKAefO1A8e5p8cXHAB9hcAKxaReb8MRdJ313l5NHVVY6VJ
o7vsYioUyx6udJ8O6VaRNYC4wvzqrtdhf8zbmIbHy2eo/E4nUqQI4VU1CvDNCsdxbjEvY/K33NCI
EAb7rvCEPRqwsUIPTNSenxsbatunGYqrNbbKzCur2o1AG7R5MmYHN+DRVr19QKcTgVL8GWbbqBwD
OtXhat/6yEvidPbQpzBXHaqL8vhORElmvoVdVfJtwxAFqR63Jo+LLLipuWY9T2kKJ1IkQ7dh02M2
Q4pfH0IHSM4P1Lz3dJPpCkIJMSD290PJkccHyjsnEMO2LMGiYW0OkZ/f992Ot68L9rCLGyyaFOnN
Mj6tJUAO9uRDD5pAbCUBAUWgbEq24gJik/miEI8KucNvvfWbrwsbSns8kSGdpoNOueuhFioeTbmT
UPojmL5P285Kf/Xurtdtkio/3ok46VRHI5vMIYVKrvvFW39a9mef3GirEMpEMgCCOSAwUfqX8QfD
tfbaRny7ceXx0v/IU40NKi39RIB0aszN3aILIGCYDhW9BiQTwE0u+60qwOKNDvREEdPRGD7/+Fga
NfIwQ8Rz1rZ56vLpmngYB9nm0ruesFhyn5kgBrDdUccYqvpEGBsLMTuE2d13ZK42b7hHGo6A4T8F
wSOmk7h9U+mesaoTdIAy7mDz3MZ+kWQIoOsxuj53hHvZSQqEn8zbwHznHC6fosISBMMfMBOwxxui
1XR+iiMwho0iBE+6iX1QgLWkZgQcNh1UkXBEKaifSZHujYX0AZ99SMFS+0PXAQW1r/eAuH8eUbf2
Ubi+rJTi7MBx4wB9QmDEAFj6XKl8qms35IKJfc537TD+dCYe+4apqVMrxTioOoLnGmSccvofAC4Z
8ABguV7K7kuzYI7dGh6IDk1DNS6P2qaAFYexwebEzzhJy4PCp56bg386DRtvF/ZV+WT6+Zetyspd
4cy3NO3uq9J/azEEGC2bf5dm1InMaesjnvbkWI2eDlVG9T1tECeLwS9QiMgAAstiY3+4Bz20GJxk
pN2iZvKtKEC+G4NAKY9KXwfAphQp8H6wYo/zlnHsch5koA6kNOZ8T+br1Bvw/28raFE73Vy+qkYL
uru/sqRkyi38pfRdyFoByUrzq2Ypo7GIze1+2hLHeVwBJzAYu8tGayviyplUyWp9MKa3I68BT0Ar
gc/Cg/LOttrxW5qG6104Fc4nK/W93ynjYbfPphnMmbVvpsfMtJZHttYN+gq21aPRyc0jsZZhicdh
RO+uc2YLZJ4GsX7mY+bvWJEhsEyYu+ZRbTvdVVoV2UveuGud9MaU74t08TR1W0W4xi4WPBKjgliz
lQdIHatlhiEAkDcPpGrO80yOACTM3QML7ppFMy2o8sxTYVLyzTJYrjFDGDZibTtixmD+trDI/DQb
Rf318nfTyZI+21oYVdtXkOVkT5N77KxDWsUfESHmVDGp7Aay7dudg3WIGe5We//w5gGU71pCK6UW
SOcEDzs2sOXt9Zm0ZcEGBBnTWw8VMyO0ElDL1E0dqdagMVgFTm+wmWI8Ta5n2PVc2fOf0yraaF3d
H1nzk871rY3FvHmtfw1WEFtuGXu0utrAGZNVxcPlw7TEB5EvI0dwnOJm8HxPjqdVbU7W4IgPBu6B
HZhj3kxisL1HsOPQ1yWYpD332RzCOjLN4oZ7hfE1KOsnas3+DggphubjqgLb6c8RYeEkvFOvs4pN
xNLFySMG4oNqu/em2KquKfl8WXVVhIHeFvbIcDmBiuBcVIM193ysShpj8QgLD3OWxmmD9461Vile
PaMx6RqtSokAKQIbKsYEcR2fSzTDhlWOkFg6vydrx9B177crX9dD0YmRAnYKWllmdRBTtfdpmXTp
3VzCvHRYAWrrBeUbWoE+biEivuXJt5pZXRVjX9E4q4Jyv3RtVJLytlzXz2R+y5v6bqjnuDeLt9k3
9k29HT37y+VPqLQWTO4KNI1ADLud/4IlG+nieriaJhdMDK+w5Yi3h6H4RXVTNMqAfSJJytlASAlu
LXEJDpOXkOpLns9Rxc0ox5unmNmxS5mmCqTKRWGd4NMB9D9uCEk3I1uXwREXIBJiHtGKr8kwu7pB
BlWkc0XagnExYB+9M8m1cEHw2OAE+6SsXji2aM0tufyVlBmE65pi8wfMoqY8f4tZ1cDtDSS6Zga0
oWu+vs7hfthuQ2D8gQHCCpJAtxqsGkYGvc1fmVIgyYoUHCcEMm1QHrWgI0Qk674vzr2T7ns72fxP
eR+vCHTGl96Oa8BQtGYy0aPfHkmrS8EVDN9YVkU7CkvRAoZJdhXSjOLRjl/D2puMRJ77O+WPXRkZ
acTsZz+Ntmxngclm+ORVN06bpFhs7a/nedexr3Wxa8v95U+iMi5M9f4vbQpI9qT3lJVSY3Cskcbz
wpfIFAnq1LWjZglLFYhcTDyCCh62BWytc/ckvEWSXs809szf2/il8wOA4IVYpP/AdCUua4DOEhe1
RRT9zgXN1Thyz2UUk9dHgu+9FQ+hbola5SkIdhgLBGkooHuk4D0WYTtjGYfGzepdBV5/F7TWlWGN
mmRNnLx8HwN1Fa8lAKMICJZzVVhVt1lNMIvFxoYU0cYs89MCjLvrwexp4gyT+bjM9nxN18n045Xm
zdtl01Dq6Yivhfagg3/OfwB4m4rNn/EDjP6YLV/N9EB1n0sVTLGZ968I8d9PLo6+c1a87CCipzlc
4Hbzd8WWZIuJ4bcQMIW7D2gEWBI863Gq+OdcnNNXzhgOQtxixy4ldzn3dmuxPV0Wo9TqRIx07c49
BhemHtYOKD7gUwfDEDXGmz9+Jsax0w77ir/2zk5OpEl2YmeFvbkM0vCwn+ovG3CkcvqCuzfv3qZw
17ZmFP42+yPwF6PLev7Jfi+Jlu5CcxvToV1xnl1+sM3rZdjl5K4xYtofsjoJ+/owmNd+N0Sj+zMN
d7n7NR+O6fxQ6HD4VfEF726B5h542M2VPqzXY7LVC3EGRimmt6+6NimyV7JpHmsqj0DCBrhIkMvj
3SF5BGF1v1rggQDTt3UYuLUPx3y3po7GTJXXJOjfsGVsg1kKXZJzO808fxnZIC6JFRA6O8py7x9j
GeYqWlO7TPekmNMdsGSnpxopaxAvDXqleBPQfNLc2CqNwd4GjHwBsIDa3vkvscppDtJqgSmzPXG+
NTQyDd2gtcpdTmVIBlxhKq/PN3E5ZMkWRJV9ZdcArWz3QBvwPzDAi4VqVL/AqSY+onS0MyBCcRlC
oWHD9TDbZVTO5QcC56kMOeOgBkcyChlpiNUicD9aR3vMfwR0/Ej151SSZJBoNQRG1uC6qz+P7b0/
feLbnVl+Kp4vO7ryC50cmhSmach6THTjC6XVcza6UQ3+aDcBwdrmHpB1a8KK0ubwoseDDPn8Oz7M
wZv8qbbEwo93E5aH2n70dVAJqngBNNX/E/HHAU/uHXt1hp714tzY28Z+2WNiDTHVrYGpcqtTKVJU
sgu7cmYGRSYwYtvzGAHB4vKHUR0VJjyx5Az2VRNggufu6VUdSo6ehVTEufWwbkoxdKorhavykD+V
cBPRFUUqyT0Jx/bZiOYjmiKoKx42rGNSvHnsLot4d5iaKinZ7rJaygB4KlO6WPymsnxEQcTzbIvc
5nbKBqzS3ph0z9Z4zO6BnYGRuctCxVlJl1koSHJNzzFB5yffIcaUlQOm4vFOwPDzIuDK6O9yRWd1
+OHo0A/+lBTOhXnAzhX1PnRzsScohSEvq+cmWLCLOXvoTWML0g+XaK12S+CDEe9XCIA/5n3prDUi
WY48eV+tNKrIP0653VGUiObxyuW3JHiezKMfPmVzAybSOgmAt6Ob+nx/LuKnErBj4/t7IEI/tzGz
IGu3UfzUetwV7MmiX/F4W0y8Ufjvy1/gnb8AeFcwkiIum4C9kJ+gIwH27Zj7NRhJwRffb+4UVfWm
4z195zNCCvFEyRUR5t13xsJ75zcF2hPYc9+ux3Z84cQGKVzjv/x3dUBFaQPJ3kEHSa7pLc6UVmRD
tmDm2XeKctlmZ/FlEe8CM3QROF6o+6NLZckDIs1kODWqHijodl9X53naAHXNIyvLoqZ49fzdZWmq
k0NFFc84bHHYgYwM4DTdWm3egDZVMbx6VnYb5sMryXSIfgozQIIutnNN7F4RuQtrgVmsoFmL7Md0
3oJ1fByR2V7WRCXC9izs4Ymg+e6ZaHI2cwKXivNu9mNglE6INDoYrHeOgwU/F66N9yhA8t+Vp4cC
i8bACKCxVSMFZ5+dZooz78lwnXhzNI3ldxcaZHkwBWCDuIL+VHLSIqULWWsXZxaiiPCPYSV0e5j5
6+VjU0nxgX4D8AwPpUsiDOTk2lw9huJX64nyDX8snR/YVLrrmhAMipsmGL+vRkMhIIujHiVcFOWJ
c1G9m/m0CSBqAGIzn68XB92YK9JeGe6N5cV82/kolpTsaxncYGjpv+uJhz1aeB6aMgCNORdOZuCU
dgttAMTdxnlwCMIj3pMRWhoaQSo7BHsSDBCT09hdljKE0AFdLVkhCANeMXjM73nmPl7WRS0C6S76
kTZQTiVd7NYcchfwhSCOzY7dyLAzuXQ/L8tQ2YWYIsbbC+8EbNCen1eWg00DZKsNmlg/QpSzgq8D
SIvN/0wiB5vAJzFhebB0PPYkMXNZMeIPOC33pu3JHXWDBLv2mm+iiHJnUqRkF+0O5lgFpAwdlvaL
AWQF7i/aUE2/RXlmeIcIXH/UQuXlk6nwStIuEJP5XwqwQ9Zp1I+Jdnn//VqcOLR/5eAyOj+0zp9a
r2SQUzdjYvSHjX9z2ustt6PcByUquW9RnejjWgdVpLiazuRKpm33pM6WVMh1px1W1eJmIVFZh7uF
u5HrPJmoE/xnKwSIsOVhxgHgPqianWva8LSY+ATeFsQu4JK1UTGxKHVeU90inuLTnQkSLncSBn0M
5VvOCkGjU9PnoHDsI9q77c06dN8qwE1r9FKcJEFbCqMUXoDFcXmqYDawMm45CBJjV70C1yyZsnmO
sIcVlWZz56Aol7q2RqZKRZAi4X2M3CJ8V1CpAguIyOXcxA73AXK2REuekAb0Dr2mMqzwNkT4P9jP
4lqRq5zFwoY+DBA6UKO/DmmTR76FXoAT6DBeVBoheQ1Aeg+2OtRuzz8aWc1uYRU0WvHuL8DFSx4d
UKIMjubklAqdyJGMIzcN11+KBbEwDQ6FlcV2QJNq3PaXjV11QZJTfaS7mKc5KlUU+qRbk1TVBpDE
/Rjs/DXu/Gtwq3Mg+/ZGMmJ5c95uCue/DvmItxKWHWEhSKQ9uW/QAEVYbJM3McEagWVUO3t1d5bd
Pl1WU5FDnYqRFxZSd7Zqo4aYLMczKP3GnP7ZNdtksq2rttMZo1KauIhFCRFNRKkZUvCeGyzcoBTM
wuzaG9P9URS/s2VMcrx+LqumuJiB8owuEPpBnuvKBmkZo4lpIajmFM2DQZ3boP9+WYLSFE8kSKbY
m+uQUQIJQbnETbZEmzU9gaFCY4pKRTwPGAlg30HiLp3aVDQrXUC/E49h9mgG/NkpdOtzwjnPnst/
XuZgaPLxAiWgCTh33rbAv6atB2Pn6VMq5qrazwGKHW4Xhc9NswPWZeDeBb9NAPI3dDpcPkdV6AAD
D2CFRYpjyxj1jTv2qbcCRL0MP5WoRTXsZzHvUnPThA5VoHcEcxvUDAGLL7n04FFm2QVGkkonuMNU
dMJbP0rXKiKkPiyhFRVUd5VZSt1QgCD4gCQAzdD5ydZgSmyY6zZAl3Te3IwffbDIfQtq56abvLtm
Hv14c/PP/hA8FYyzyKty6zi4zLxOaX/03MHZd1NPo8xyXi6f+vvuAj46plGQFosOFODKz38a+l+o
O4IiI+77MfJyJ2K+G/kLuimMl0e7TfceA7SU0c+RV1axhYkZr7mrsPGxYGx96VnUe/94vW6h7V09
DD8L1zmevx6c1pZLN7D/lJU5EupmChL0SqH6P1U3Hlrrpdlio73raHL5JFR+HHiY28TlT8CNLll/
FxgTOud1E1s9La96s3bjysn5XevU/kdEQUFkTwS4ibIvu2Expg2Bcu2w3ZEVTWlufvYD9nxZo/fD
m5ARQAomedHheDdshIanT02RlW6gAg2q/GWZirtx+b2mvxzGjmE+5ZE3mzF6uc9WwXce4NETwzbB
LTNbmoRf9UGBUI5zRR/c8+SJ6aHzLFasKZ6azIqcMQbgYdbvQTuRYiRvJZ/nXBMwVT4HBHawouLq
BBi7/I4BTm3hDxksyM6idP4RBPum2+JCNx+nVOxEjvSSCfsgN8LWQNl+eZn4w9IcTQ/rVmiPkTur
23fsA7kcgByB3CXCNPor5w5bIEoaKcvhsCGwxVFdNwwWjYOlCZMqdzgVI473JP12p6kcLbCCAmDo
gQVtNGHRItTNhKliMUIPPpMIjLbc/IYfUErmAj7H79P8jg5AvA6uiLmfml2u4+BWanQiTPpQuTm0
I61LXG+uGfX9jV0cRkBWXvY5VXJzqpEU6asxGzHJBo3WYW8Ec9xgkTBvb6fixV4+YuB/9ZFZGxcs
37E6g6jM+tqFV7x6HOzPvY6LVOlGJ1Kk+8EnrOKjBykkPJLube0+YdZ8YZrLX+lEKGnADvAGw+qV
ZG1ZvZQFxWMvc7KEzL9Nu0C19S0YAeJgFHvLMeNw1SWiKoMQUFoExDR4FskRvyhbmw4BDAJZ/I7U
fVQO2S7UwcP9WZGX06pTMVKCOFnAyzEIxBgol7/Mlbdg5nkspnK3eMH67GIzMN0DnLrxIoyIzDTp
LLJ8x5XMkpVYGZb4wqU2YqQEVvsU2sb0ymerEMNMIwkwMj3A1NYck05kaIMfdN3I0+IPdYeCgxU+
l2lJHrkPVJ6FpuPXHn8F3VhMbnypezDxTnmbVfvMcJcJzSbgZ0T5hH7X48BQUEtwN40AcS17gHDb
jlntWc6dZscYc8d9MNY+QGs3JxmHoHvo0n4DQWlZD3U0d1MQB9zr9j3mFmg2Yc91dNumjng+dyRa
0Re8J8NkbZHv8+aXAWrQL6tZTUVUBBhhjIBPglcVdzek1GOfzbFbdrZ/XS2Bk9hBZj6zfuHl3eyu
/oOVU8J3AF1g2S7gdv0JwMdzgrnlzI9yF3tobo0ZJuzamulr3hEe3OUUz8W4ZE7wyRrocMyzIdjz
ckHQXt2uNA9uQ8DyRtYyeGFln03RPC/1wRqmdk/dsGv2JZlGdBsLl91gKpJ/T828nGPGjQ5UQ3ZX
axIGlROempAU84eNbaDvg3tQdM3G9H5OnwLUlsLq8+Xo9b4liIwBTSgBSowyAaipzv1wLE03t0Qd
c+WfmvYKoHmluV/7F4DSRl15kwZHx7i6LFPphScipYuGh8sYNAYKLwPGkDu7z1EF6R6zbvt6WY7y
DNF3RD8aY2vw+XPVyNhvS1NDzsSHK4bZ/7YvX0rHf+pmpvlc6mP8K0vufPO1AXGvqDhv/pUV/jDX
x8kt4jX87na7bduNFajSdVwwikeGGKtG38hHPR37I1KkxoRHNmBAGLVAcpf1Dy27G/jPLP++tnHp
7Vc4bPEZfh5hq9Xupqi1k6L6MtU/Lh/z+0h+/ivs82PGFlKYTjl+xVJh0jF9HtYqaUwep3nCure8
iItR8259b0CQ6HhiKlkAC8t6Nx72Wot8asBK4MVdb+zdIjyyVCdGUeOFHDxI0E320dWUG3MpW/yu
3lrchMx/dgk4fpd8uJpycu07aBZTu2Jx7uCRNxXDsWhBjgVM7vC/m5b4Fb5AUMZjDSuI5+ebWphR
tirk9LR/LcjvKl8jZ8CpGl8N+n1Z77FGvG66Vo3yiE+EuudCTZrW2eDio3Jvuyot/8uUz/t2cDVZ
gMJvoJzoOqCcjp0zuQJhokeYtgBTBQQ7kAXp/UA+U9z89FMI3othR8c7muqGhd/HBSETnUNxpLgH
JbcBc85M5gHmM9Lfw1gBsvw+TVfMEv6+7BjKMzyRIzlGSki71gF0G8brtv4x0Z3FHi+LEJ/hPNM4
V0WyjQEUOhhTgSrT8LiZbcQBIH5Zgu6wJEMI7THw8gZKVJimRtQ+VkX4GADDF3s1GlHKQHJyXuI8
Tx4gtAtLdFWgTBN+MoJfxuhHGwd4WBql1i2z0mgEnM5/1w4eJabzQQUCXoZzkcTpZ85CVHvtyQXl
zqe1uG+WYu/ocFVUpnAiR15HY/norGYOObnV3IC2Zjf5dbLVmSZW6MTIls3rxZ1NiJkBLkKwbpTT
Ifkf0s5jOW5kWcNPhAh4s0WjHb0RKUobhCRK8N7j6e8H3nNmukFEI2bOgtpokV2FqqyqzN/kyRrs
/DMxBYMRMpGh4xk7Ce7O4gDxygPRpAKaB91I36Rz1Z2MRN9g91GtJLeQrqhfmYVwF4hBu1XKIf1u
dkl7LVeTA2RXgv+5/CEXR37yi+TzD2kopcpFml9kuu1z5krvlaE6RvZ8OcrSCj0d92y7SWk15oPL
/BrdV6vOca2DgFo8AjvwxZHL2Rv988sRF8dl8lKmJDZdL2YRvTyIcl+mCBwEprsLC1G7ypQ2oskY
rwmEL+USWFMTpgbsJNfB8ynE3632silU0yg3pZs9BKm+uTyaxXRPW2paPZi8YnV+HsN3o7AeRToB
BVr8XgmZ/iCLh7rdodsmWQ+y7tt1s8LzWcpgTB9geOqeXJJmMQXBwlahp/yr9Z5tSPUmHodjoqpb
Pa1Xvtbn6gYCLBSyJ6gb0eaYLiOyinIM5JTWXmKPgjO2ni3p30r5Nu2u0vLl8mwuDuwk2qy8YSRd
PSYJ0XzqXSZ+42JN5aGyszW9nMX9zjnJXZMSLbt+liaFsYyrdBrXoIkINdc7xUqcAORlXQmb0JCc
bvgKinszFP2tGxs7NxxWVs7SWPkB1L+AZU2r53zhJEmWY4nFMeTzDnWTX43pOwnoe9EKVr7h53oO
iZr6Ke1MDHQ/4fJGM7LyYGqwB1V1S4nc37uJ2Tj1gCysNQ402TVf/nL5Sy7tckCAEucQEbnVno8u
b63cCkTgv56O4VaZxNXGKzp32+TS78uRljLYBM9DqWAyxJyr0wkpTgSWkGT0F5X2TRzGrsTnWDKw
u6pU80emD9W9FngdwC3akzwHuZeuTPDitdrQmWARJZXJO/t8tFrQ6l4fGRTDU9dWlI527nNh2X36
XRvug+g+V+91fT8W9e7y2BdnWafqgxEs9aM5Rl0yjUb1Op3LkvBDULEU4hWfeitvk4USvMRNAugw
tW8D0uYs3eilm8gaWNKNIft2Oeyz7KEPH/WE2s/e1w9idSPLuzFQNx33DOlbIq7cAZa+sAm6QGU9
AZGbpzu4RWYKKnICJt23ZrebELf1g2beKOGx6wPbMMqVs3cp69FdQw1KZesw7vPvafI1pSpmxL35
Y5R4mDwkgNkrhKiM3vGqNdHXhQ1KIuDZNyUkuqOzVCAXWQ43q5ig32ZxXQyqiUtc6SOrrIbBVqHI
tK9rs3JXRrmADODop3cDcg1VW/BY58PMQrmJk4S46bDr1ftOs1urgV/c8vDFU+XW0jaN+cekj0aD
wpG0fyzEPtGrwIjCV4VZyPY9j++ixiJ0NVJHiXzVBb/U4tH33i/vkKVEfxJDmaOaBkNzNb0kRmWp
j7Lc2AnOBr34K9SiGxAJB3rq32tv+EZ905Yb6ZhHa/KjC4vp7BfMkgNlHK7GJr8gwxHYQi+tqu5Q
27nW697RQNkNQbiWj6YdOXtE0Sz7MI+AEPgJ4FTEStSMkppthNwb9b2gdeVbM3ruZAHY1U8+5dvH
QhS0ZCdr2LzarmZ43o3kqdHByLNW2TWxKl6Fltmt0YQWrmSo9Co0RTXw2zyPzz+53rdZn00FBi3U
9sJo7vJgDQW1GIK9BAEBuYxP1j2tnkSDMZCM0dU6FjJVX1AZl1fVwtktQbSeDCanF8OnN34zFNbY
aLwWkuQgFx4ufjdlINuW7658yqVIVPomTTpywyeAqZ6FcSR7ZPgg7Kj2ek5mXWnZoyf/mzjc8ZCu
UKSp5Xr+XczYVCvOAL5LIl5L4i+xKA5VT6YNtTWdlsUtqdITp+GInCBVkvNYsqDkqm9Ek7zendu9
UI+xRf8gxRFWKvdC9qI31412lbQvvr4Cfl7aiqeRZ/fLNpXLwC+5lYjDrVHcSulRloSNptwZ/os0
Hi4vkqVbAUD7CSVk8NT5ZLoUqr6XDGKWbXJLvVEz+Wlov1htvvW8bJeHtV0r3a0oRjemYF5Vkvvt
cvilsYLixULBmMrFH1/hpPYQNLXWYCw3ndrW66D5tpwpuEWbGLCJbyzW69pbU6laHjE3EX2qu8M2
mu1uoR8U3/UYcR9pX3qInsIgOb1UR5tI9250qYO5guNqrmw09z1R12gHSzcVbKd4VtIrB4EzP1AU
15eMtma3ZNWNmXOXP5pdRZN5AP99MK2tae0tdxejQhdSBtxFa+JzS69BSceJdVLr4OI7pwaVVuBW
DXbpmy48SjSiaoABqvDHJzfowiEejqp7i+fRP//SAHeRY/gAJswh/SCPvcKfDhg46OFNVJcJJj51
fmslSK83wZ0Ruj/ayKpXmvhLqQl2DBoFUBeo2s/PNaVM40Cus41aKPgUp7ahc9kF+SNC+Lg8woUL
EkoQtFbR8QUHPae5urlaikYGN67VfmEOskfTzql5F1p1eTQQyb8cbekr8p4A2EIoSrgfXYqTrdPE
LjrvFk8Krj7PHxbWMkYnYrSVzGLfVQ+tJW7axt15tCEvh16Y07PIs9QoZLjddNNjpnIfOjfc1Cmw
pdjbKcaa3ulSFiYUh9fkdslynd1xhWGE9pKQH+pRuVLpxXLy3/iC5yh5uY0S1U5yf5eZT6PuX4+d
vq/Etero4mANmfREsZJNO8sW6RgUsp8y2FH4DoSsEio7r58qusyXJ3UhE0INodeACqBC+3k20sak
acye5JorNVel2W5J1Ru9kH4JaX0Qkv4Yu2tmGwuQtMkKigOVXhaPp/mbRc0NA9lfYkbBUUPvRbuS
vH0ZH3h7pubBH53E+KoJN6m1k8MXzKJsnHM14775xyq63Kt5UCCiwumt4mx6ftY2itX7wsDvCKku
RHtV+WJot2bp0oq/tuI1c47FL/p3NG1GIWj7oQhotDPTGBPU4ldqDU7fq3a+lvKWEgLFDOaXituk
IXk+LDeWh65pRh79Yr0BXUGzpXlKpfzaV6Kn3iofL6+gxc1C8pGhgsGjo9FyHq8SezHgrZhtJGsA
xpdjy7GLGtFW81uEcFDydYMnN30NTETugi+Xgy/cZ6lU/R1bPo+NgbckljTNwS16YMXDG8lfw61O
O2D2XgA2CWaQ2gdqpvP6BVZfuW+6SEnGgrk1QQFo4sAtMDheHsnS+Qzaa8LyQWWdMCvnQ9EayO5q
TTO3Kq1sH3i+ao9q4j0mpmc5rdbHe7/JbkNDJzggmmpQQ9v3Bi6GnvaCvHp9bLNkWLnMfxxU89GD
G/0wd4HnNwcMJAOXhrDh45ZU8ttYsjucrAvtHV7mtSpOXHYSsPrDCnQ718q92pQbtNUPQfJQmvoh
0mrbpXca6sG1a+p7XxaA1K91+JanTlMM9DuoUKlzzkpbNaE3WKyCtMVMPrxqorfQtYGSoFX8Eqr5
UQ3epEqxZb37IifxLgxLuxTX2B5LC4XlgUo2zxEut7NUygeRgoi23CZQIOoEqtQfACODTK/Klav6
ciTePeYHXfHjqnlyBlO/K+JmesKGqnwwJf9QtfFWj4395SW5lLHo1NJ516gEQ1s/X5G9qAghRFWc
fcCi5NUhiN4DKMXqmlTBYgaZwNM8B9BO+lSmTAdoXHUIOTorXFfe+vj87DSxrLlICO1Law7GV6mR
pEPiG/lNZVTSjamX0rWa5ojqSZa3ltGmVDxf9NZUfgHIChN0XqDFpFlWtMmqoirtNrhxs/dG+CPX
WwPZZHlfpPt4bZ8tTfVpxNndZvDzsrIm08ww/VaIm1imLjzcd8pao3/pbDiNM3vkuYkrZlVDHEGO
d0IB6szqN0JfHbHaxinFX0kfS7eL03CzFdQpftAHHRMZ129jiQpA/twFT6LgZG5mZ9bu8nqVtCnd
f/pwNA3o80/KVfObxRgmoZEqnLGUQABnJmXfl/uqqMxqy5bRr8paLpStB6h6N+BW/SrmpfwgaNag
XNVG0tKrzKV+p0cKxh4NhRJvp47D8CgPmWhslFFR4geyT7HPu1Q1DoEb9T8iCX7BRhs8ZeuPHmnQ
M73ouiqsunNkSKMl+vxt5m97TSivYjETtsG0bJVUdpH4aUTp3arF6iBXXTQ4YmIJgdP6YWpsqt41
7zShCIENSmb+oHiq+KWQpfhNExPkuATJHLnlV6InbtRAcqEiZnV4bJJO4d46WGi0waLjN5jNXWu4
imbHouD9kMogd6h6ls9KoXS5MzRFt23CWvwOd4G9roqBDjMo8Xx9p/mFfOV12Abbdd7V8SapOs3f
VwnAAECMk6qEFKsTL0s8WIWMsGcdN/JoW3kPviPs04LUhNL9VRf5FtqFXmi+ZzhybIbGsP5EXi4d
E8UK9lQJBseKIWNdAapH66lGrM8uMibZ9qpwCB0c+5oN+EGcBxtRTX4X+dDc6qOVVWhZhm6DqGyD
nAbOLNqfxHLrH1JQD+Ym8qryV1NJ6XOGc5Rra8VgOrUpWH9ijel9MjLDu8NGQww33hBnkCPU8UZF
3HjblhFGChLHftpZ5r5NXbmH514fk7oJr8auS48UuuSjWFMGL/q8C2w59bG7LStWmFACo7zStIHu
eKpl5lYW2sBzEHBMkaNr3VtRzoXyMKSS4TmRLAq3ScPatYdMzt7kcgAE44IXVDflMBaF02G7lj3m
fehf6+WgqJsiHwvoO31RTDZlWaVt+8j3dqHfVXeCNkrPatkHIyBoTNltWclk6SHX2jTfNp3UeLdC
XSo3fSdXW4VL8E9I78UegQ0AqjkrI1l5Yiym94npQZ+NjKrMGcdlWbN6EhyNQyTWXHnvF7dy9y0K
7pTITsODkv0pR2dQbnRzlQC/kBB41VDjgfY56bjP8mrW1lZRRdwMYArfwBO707z3CPcPNF/2MuGG
rt3RBb8uksCuYlDwaraSlBZSIKpZYPlBlKHmPe8jpII4Jr7eZIA0JFve7LWbplPZlSL6D2tWfAvZ
nasw/Uz+4So+T39xXqnJYHAvyKIKRQZK1i7qEhHURkuOqcQapRJdwy4I85U8vxQY1hMsRghs2ieR
DkmItUqqBWpbDYDfuzzR6aceBveLqwQrq2lpPqmqoE4o499Blj+/lORDR74uQE27lUodrVCzK0ns
m9hG5xYRJdJX44yeFKX22OjdmrzNws2LTqYJEIbaDurss+i1MlTB2BFdxQm6EhsOMvcYB2semAvX
AaQCYemrPAkAM8zDUIo0cz/nOiDV21I7YEXBif3FWHsqLl3vgUpwX2UmqQDMV+eg97mSewF8P+bq
raBPSzFugE60qcGkY5Cqe/wKP4wGkNyd6ur2wCH33W2btrBjz4tuUk8yrv2qtQ6+p/tb1829az/o
hK2kxi1Fi0qPXCeqO/qisY5cuFy2/hpFZ6koxWwB85cn6C/43/NFYbVBqokNlta5TrXAH20/Trfx
+N1XUlvyv0OikWMnUaWVZb+0Gk7Dzj5TVKWJXIaEbbRumydflGHYx2uWgNNvn91p0FdRdYBXE5Rm
fhmtY6UaWpHLcUud2lP8+8hrVlQU1kJMy/H0PZGVbGyPEEkS8YVd/1Gug3/+Zpl61DSF0C+dKtDn
McpCNNq4wkvKFPOntBJ+eG68w11g5e4+3Sg/zdZJmFlBoAniUq9NwmCfnsf3GfQEP7gNLTu2tkr7
NdH3l++cC5mPYTEkWK06er+zJZAUVA8TrULwfvCdLKvvw9HY1r16JdeuYyTDymmyGA6hi4ncOnXX
ZuHCUS/0RuL+7lJtlcZ4qxU6VAh0vRT/Nl+zS1rItSo96L+izdYFFIxeCAeilcL92FW2LL9X0W2t
7Xw6NOlaMlr6dBA1oBCyg1F6mq0QNUKC0+8mWxf9t2psLWPfd3/i8IvVuU7RvPfqWot9aTIRgwDg
ZIGEo0R1viRVpadu7kUFaDu4kZmb22Os9nYThZvBN4ZNozc/L6+WhYRBdYA7LOT46T40+3yJ32dW
Nuk0ZBlQsV6/9zxtL3M7ti/HWRoZ10OFdzs6yJ8khsxhMAL2GtjaatuO1wiM2lBo/JLL4RrvczkU
vTSyL6IQc0yt4qJuMMYAqIzyLRNF4GgvA7i+3D0Ma/XapQWiQyL7T6g5rFYPIu5REih1aFxyedfp
hSOP+sZg98Xmj6Ry6jX5laWrKx/s75CzJRI0KUo2PSENLPaK/MXi3ib2yVYVogdQqHY2UWzpdk1W
F+I+tqxN58orGKOFy8AEm0JX3+LSQUvpfJnSqmzLcGSGY+xSA+SrLaG8rQXxaAKZvrxu1kJNCeHk
IIiFVlaESRuo6IuDWWiOwMW17iNoeytHzlJqAZIP2QInNr7obCco/WCV5gD8NGzTrYtPgSML2bPQ
d9vQSLZmLGz7Pls5gpaOudOYs3RmeKHutyExY5zt01KhQvh8ef6W9reB5oBKHRJ0xXwzuOD61GoA
t5hrLoqLMZr2AO7MFQHdxbn7O8p8H6RQ0dqxA5c8NhbFCuE1iKy7Cb4rGBgfeeq+9dbM0Ja23snA
5jX+rM4lfYwAXOv+Vz1+MN0/cn8Mqu0YP/jJs97+vjyPi+vwZISzUzysA1kMpnC+e2v2CJZtx/J1
Vax/cT2cRFHOV3ug0U1UpnksDToXXUhBPfKVld27lB9PZ276ESdbKqPvI3UWQWBc23J/kJr3Un3U
gl+6tv0XkzZp1wGWM8n7s+E0YVMbUsaktTQFQrF2lOCAb5Llvl6Os7j8TuLMRhRWVkMzmhEp03Jr
ol9mLm46KdxFsfVNc9WrPIr+TbY4CTnLFkbaaeE4EjKpKYy6ju8/VQP6mbQQtV9+u9bkXlx+UJWh
2gHUoKt1/s0GrzJj2ZiSkyfYcXuXg0Rrg0ctWmsZLC4OoBATpQ/xsvm2Gt12kMWEQFX8VUtuhXgH
X3mTWtuCetK/+GonoWZbKqUkZ/QKoQbhRoxkW06abRxfedRGouhGW+srL+6tk3CzxagEii9a5TSF
YrGLfPfa69b8xD97UqA0QcHhr9mbLcQksJJAbabZG76n+tOApbjf2+ZwVSPvP+6g6yFuGOeHOjxg
DbfRg5fOetLrhwHJtkr4cnl+F68Kp79mtkbBiyISr/JrcMZqymu6ebYBYrStPDvXry2uYLK4K6pr
P92uamF8dHzmzx4gIPgGoocBf3F2TxF0TKLMakD7wJS/RciYy0V3JzTcTaRoP1iZPaal05ffUyuG
fO2uuRYux6cog+4H9xSA7ec7pqUn2gUCTI9G0o+K0uJgFttp8yLqra0mCnqT0H4T94eql2+quJId
lvp/YGSh+NPHn0TrZqPPlKYFRcro2+5rl+qOK5fOYE5S6MWra8lHyrzbvI9YGv3W06I3qrdbV69v
ymTVmmQpdZz+lNk2A1CLyUzNRKQWJHd/K1q/eZmJhXdYWW7TmOZf/DTQbMZrMxEnOhZXNYPrb/Sq
mJgH5HaVfdHbBi/HfUH1JaRt4K/1kJaqLZPZyURQhZ2BUuX5xwZWELWFxXR7SmYrOZCRd0V8TKRt
iBFEFN77w13yLzCYZzGnQ+nkGB1VdlZTELOgkF9s5WBQYkcPkw7gSNB/g1LRPV2e4aVj7nSU05Xo
JKI/BnnSSkREuDIUrqMcQYbM9vuNIt6G8VqlesoOnz/nf+cUssR5NFcqhlDO+ZxGml0FWXXIgbQb
1u/LY1o6b/4e02csw1gCXp7GNPTNJnMLbiMY5AXPicUwx7Wm5mJKxIYNIhsFLNOaA2xiWdKzBjuk
jeZjwDNuRPFRU2M7N76Y+k8wu3E22IH6lrn3TbqyP5b34V+h52ibqhe0yBwIXRf9rpN3SdM4CQZh
wb+QVJhMpT6wTGSfT90No+whTMlESrJX392Vw0b2bmWxsyXlKg4dY9yMq/bIi5v/JOZsNxjjGKdS
Rkyd0kFk7GKR+jC1/nAnaNc68qTuVhecQPpxefkskSLOxjrbE0FrCk0sETdN2k1pHcv6TtNJ7tg9
3oDoFIXaoarnZ7tGtl19bY8sflMA5WCaJtMnZXbCSnQCQR6Cj4+z8qXpwseg6zad/xoLa9pSi7vx
JNL0S072ft23MerWRMrc2Ml931GgCedCur08n0sDon7M6lGAn6Jiex4mk9oe4A5cxViA/mCEIcQ+
jzyaqur3SGpWnr+L0UBu4gXBnzpvw5lFmUiCCFVIkCH6uwoIUX+TCMUj+pCbywNbmj+4g3+Fmq1P
JZdjhH4I5QtQkiOlpvkM3dvJdW1/OdJHgXWeOE9DzebQ0FK/bRNCZel1JX+XrQc9v2uKGz//FeGn
On4XpVfJPcjt1yx6QobKWjN0XcqpJz/gw6vsZK3QhNUrWspcfbL3JLkSzZvJYtKUH5Jgrfu0dCSd
hprdc9rCVSsLhPymGo0/kf8apYGd6a2TCywcEKmtGq9M7+KHpFAJPBLs1yf1dSHUhahqXT5kqh1B
F780ue8U7b9gcoC0/TvM7NakmD49NJUw3CKv60zdjYQIeu0Atm/FEGxhDuFVo4WoA4SGFzmbQyxa
//O5DKurtrGrWk4nJjhheMZDSFXN0coeKltblSv3iYUXEWJu0ARNOrQUFaepPl0naOT7SeJnGy0L
hCelSYxNgvLTygeblvtsO9A0pBM7+eIhKjXbDmOhuFmi8DBGPkRvHDFALQRFoe8mFY4YQyCpXOFb
y0vjQpmfyj22ldiezsZVZC0Vw2KCvcEqUKBAx02LWC7edI2GKoF2wBdiG8iqHWnCUUF30DC8rVYH
+3oM7dLrqFx1jqt321E3voiZZJtmTCU1QoMpcvLU2kRy5FxOGguZUMMwjSQ4CcpQMTn/FEOPBVWf
A2pMqwo/T24joR2H70n9eDnO0lrToL7yB9flk02h0aYCVSz68X2913CddP2jBwIR4Ry1Phjs4/8t
3CzrZlI5isY4hfNeMsu3JesubO999yXtWntV3n/pGYC0NbBA7G7Bjs8JtkleBH0l6tCYOyfGZ86q
7TCSnEoG6mtX2nHMbrM1WubSl5vkuwF1kJI+dRE9udF6P+4gO5ROrcSbNP6dDl86cY0nt5DUP2TC
/xtnlpAQ/KW7ILGNNPPQIgCk25qg2tK4ifNV9OP0UptvWTLrZKKhyLwA5qvR68tSDYhlSA+9+iD0
SLG1NgJ5Td0iLb+DcJ/lO2SXULTdm2ul1sXPaIBam4iuUxtzmoqTvJToRqgnQ/+xSGvxV1R8N7Sd
3CJviXUUugbNPu5X9sVSyjgNOVuofu32aaXzFfWq3Iyj9Zwowkq2XfyAJ6Oa5UFfV4ZOawkhFP5N
oSHWiBppWwa3WhR/bVe1J5cKIGzxv2bxQyTwZBZlPa5ys2YWjaJ7L/17A7eS2PfuqYFd5UrzLHjm
zqJQWatv1b+COZ1Fnx1qVmbVQ24xWr86RsW2CHuQjE9C8+56r6Z/k+XPkrktlS+5unKnXHoRnEWe
bZRAkOV0MImMV4UjlGj41P6Npof3pZ69VHm8G7oniG97wWudKHwelFepXVPPW538WS0kUvQh63Im
PyreY/cRRKNTW5skvG8/LBnSkbfY12rN63cxF6FhjMUJwHhpftQOgyf2qUpUX3LS+tmoHtxuF6Yr
C3npDEHg9r9R5iqgE7gxEzSiaCpnesPpuhulg6x9lyu77L5cPkEWbg8UBUTowVAyMcCZ7ZrAGFJI
/6Qiy4R4E+31/HWwhOdSTG3oV3h4yHas+SsdkpWg86e6CuPo/5nubeZk7YvmXoc8KH2NeumN4QW2
nq4c/1NCnSXcCY4HrQHJD26Cs92CwpzlAcDjjiQ95ohMyeVxaNda8Aur4yzIbGNoiZ64tUKQsX+o
eaXHFhIN3MG0lUN/bTCztR8IpgSiYIpj/vTLjlq4a5v/3IQJACMAv+mN+sGmPD8j0gIHTdwsWITx
Ro1f6ceZ43bQEBrN1z7O4rxBXOJ4p5jySdDCkkFVZyKhcvd+bH8X3bPhPWv1P38FMKC/o0wn1Em6
HiM6SrFAFMGgUBrbhbnV3W3RfPOUghb+yoJbOmMRc5ag9eucEeJ8X9Hp9ip5Cmck96X3s1MKfKpf
de3RGA9St+0aZAhW1sXCAUiB1jAgx4OnoWJyPkJAx6YaT5fBWKuxcUXNxthmgJ3Nm0INVsa3tIMN
siAAW65kQAnPY+HfmsmuOeFOMSDOoqMlvfjZm9n3tlb/GpVtSQa+nKiWVgnLA9kqLkzAd2aJaij0
2As7ImoAFoXa3QgqGg2j68hQlP6nUPP3PT2HSCuiKZTQbaI+OgjyVwVa/piZa32M5VHxhLLwqKcn
OLuKVZ7s5r2nZZuhLuP3FLb4TzOXhDeQ2vlzZcguPstZ7F0Dwo9v4nE0bvRBxqhBkiz/GDVGltlm
jwM9IuWJ1GAC7RetIypJu3J/WziTgDfIkjVBfWk3zWY/1/q+gh4Bppl2LMVVvXrQstaOoYYpmY/g
27fLn2BpLU/eWzBhufOr1iyXenqTt3lFPL8u7ChD9eVbz3VcFx/M4F9QVkBMwR/B4wbV0XlzQ1DL
rFGmsY1FKX3tZX/YykZ+WyJY6wBOu8NQITgw+BVMx9Iz2kA3Y1Lm4Kn4ab/6sQI9NARZrJW6+2qm
4vAElEN6HoNeljZKG9ffOl2JDrKaaH8KrbF+wF5tt1XbKKHd0/M5qmmlvbHjvcHW68R8MsNIi/ZC
pnadoxet72/LVo++ar6AfL2uVA46OtIfb1Sod0iSJ609bBZOJvxfqBfTj6QmMfczaz0fu/oBK2nU
Yu8yL7uJUwUwjPHPEx1qI4Av6fuhETQHvUNaNNGZjnJq4XYMx0OUn6l9W9FPpVtZ9gtpjmxK/jYm
wQr5E80wTf1MDSY+XGFDaM0H3Nmqq7KniNrvk8w/8j0uL/ylmy0hocRBt4fHPgcUmUJZ5gVejpBO
/4jRnkxrS01gx8mm7aNdZH3LsldPeQ3TFVGBJY72aeA5xqjPm0isFQKraEsWQOorwQmtB839Icet
XXQQbq6sYo9cbGBhY/xQGm+B923M7qo1bsFSd/fsp8xOl77GGKfR+SmCUG40ZLY6if524mjij9Co
Nkp5kJMbb3QginsIloCNTf+F3iRy2ZhpAvkH1TWnVBuKC/tKASDtIpQRave+r9titpLllm4JnKJs
GWisk9TmLK3KRi0nrj4hvSmSdbtY/uEme3NayOUuHK5K/Id0Y1VWeuoszm7DkwQkXpTQyMClTtv4
5Crk5vyULpoQ09k3Wb2VrdjR9MdcfpTl3vH7q0rdAhy4vK4XDpCzmNNBeBJTNZA7V01wmwKcmzGG
8T/8mDoFWhxDIQPCD+jmcsTFVXQ6zNnZ2g+d1xvqFLLcitkuU/fJuJ+QEpJxyKXaDvKj5d1SDa4L
fEQec+v18g9YHvIkssAK4sk8+7g8MPK4jaFCiuJtnjlV/WTWdM/HLYiRlJR9OdrSu5wZ/ivc/FEV
BUWUuxJfNRT9jSIfMutuaI9NsRESnIEh9Ln6ay4eaDgn+ntfqmvxl1fV3/FnmzZDdwHiOsP1xiO2
QmrwNYdjJ26G4MVXDj2uzF64EnPpvDkd8uyW0AWcDfI0w7L86Le/xfFObf5cntalE+A0xOxSnbdt
PPYis+rDzs9AUYnSTgMEYSUHfLTK6cuunAALVx8siSFHQwJCyXGOEBM6yepGBVD8aF3BXRRb07bK
n4G7N1a/2VIoaqsoFAEyVj45kFllorqD1+WbXviepY42gqWKtgpsuX5cA74t3HShr09q1vB2UOCY
LQ+11ky0pntoEwl9+fSG9/g2DH+1xeHyB1vKqSiNUz8ht/E4mV9CpFbUXWQLOMcaDQPk1FChiqmx
ilp9VWOBNlQiJ0pviemNLphwdpOw6WKn8PpkpVGyOL0nv2RKECc5D71dVWwVEaNyv3+sxl9Z8FaD
DBgieqPj2qG5OL8WCmLosKmI2s/m19QUr0S2AWTQiMWKawiqgw71W2YZb0IMYOjyLC9E41qE8geU
PGSB5tJWYoCQjZmFBZKQyVczr9uDHJglfOg8emzdoTxeDrew0UHCG1AASabaJ+cn32sDs7DgbYjh
aNpNEYHmkmTMGmt1TX1yaWQ06/CY15BBwDr0/KMFuK9aGAsVG0nJ936ZbtO2PfaBcaibauXKNZUc
ZucwkAbIBrza8cmbt1OarqPpWBHKDOtDYvR731iT5luaOCghND7ZeNInpRbXF8RCV/CpDWueyRib
vONthZXKaPy+/IWWth2KEfieklCgLsyvMgVFtzwvuwLsC8hnsbkGULG1WveYi8ZerMu7SC7w18x3
kmu+r8Se1vZ8Ig2kZrn4Y3JM3eX8m9G1aULfGIuN7A7b2h23WR0jONbu9KK87XSfc76yEwGhs0Tb
p4MfrlRDFjb69BEpXgEHRcVvdtKXTVpDrReLTd7p8EL6AemArr2jzeNv1VBIbNFopO3lQS992ZOY
8+MemQwWZSsVHEzYKxnfRR5DaYxQ9OUwS9thUrmVJ7UO2EWzHJZA4RMMV54YU9Ze7PpfhaQdtLE8
6Iq0uxxq6emDUw2HkUn+4iYz33qlFaujRjku6+RNCpxSbVXHA90Jtd+JRKCtTeEk7WvEraJtvf3/
GH42VLMHLeYVhK+a3tiiSA2hI+h2Xa6CLQmEYUMyv+89YbCL0PtpaOGNa5Y/V37Ewi0KXqGCrSTo
CCrzszQOmXEEpqAVGzgfDzoO1NRW+p3lFj+kQb4KXWXfAN5ufMuzSR8rl/Sljw2RYBJAAcMHu/Z8
H6VmOZilZRQb3kW3XdU/oZf6JHjiWzFa3y4PdGn5noT6SCcnZ+Mw5CZYFpNQdQ6nekiT+7DV/Y1e
qmu12KU0a9LmBADAvKJ9dj4qeahNBXw/hwcFUZ503zpV+3V5NB+FgHkGssBDGEBWJ1vf2WdLUDYc
h0jOJ0+1QnXE4noc3pvoEMeKnVZvfq1f697LkB/d/rmQ3kMr3xTxrZDvkvFgpHt1AIy5zb09/lqd
snJ4fv6qGHvzpKNkYqI+PpeBrHrNU7MWxrcEew5/ribxNoP8K7SeLk/CYhw8KXGBn0Qn57YrvdUq
LT1BNH3wZNdoSoQdzSvU9FZtBhYjMSS4ZB8OwLN87wt56XYBTn/w1rExfEKlZ3Dv++TH5QF9XjhQ
hT4q3BPwAAGg84Vj9bhomi51prqLdUyhMRBzXXeNyr40GHYCxfQPUdv5fbVqBK0qfV4Ybd7H11xL
hduslOH4gnP0hq5a6YN83nhTFZcWGyTRqbo6W6mSi37J6FJyKA2X+1Oz1xpjo2drSlJLc4eK9qT7
qcBLndOW0U1Rojjl8d0bh8R9l+O3y99mSsbnG45hQCxnLLB1uN2efxusT9tBTyAqJxoSjbabIATh
XyNrZofqUW1+X462PJq/o03/f5KtJMkNlDgiWvB/pJ3Xjtw607WvSIByOFWH6Z6cPGP7RNhOyjnr
6v9H+8f3upsjtGBvH/hkgC6RLJLFqlVr9cZukiFvTaztZRPz2fphQNBbOIpuUFcRd2npaKM/5byP
5Fa7lxJ7p+RfnOHZUt/UqYW+pOUJWK7xqF02+gGDriV2aRoND8BeOtTtPjCuRmiGhvQqNAGjkHYs
1rqEFtxvlsjlboMxmnz7/EUnM2kPQeR0g0buqS6RW9hLk7yNV1WnFqwA9qI9xNTnrgVHcHJv6PPR
bwl7EyPdmvlAM69EXiLaqGP0Pkbma5e/GVKyjb0nOly+o3F/Q7NI5WjbEh6uywurqB9X9uxj5r+f
DLnuyYp7cwzuOE8SWnFFA+dxuI25At3Gfs/a/KYDwuFM0i7p74ZhXDnGFiaDByH5ZC4/OgXFTh11
gHo5yocS2kD7lXebD7F+V2/iOlmL4D7GwapOrZMyLsTZ0HML054XShhSlqs2+Yg4XodqqltM8mNp
+d8Ns32Iy9haQRIsbEwgljAHAHGmfiOWAowGUU21aioceLoFuXbTZOXu8votTB/8BIC16bNiX4oP
mz40QjtSVVgO89difE6yq/HPcSUz3SK7AsoimFnFvT8Zdlx6sVFtICPYDhCYQLALNbL/5/qy2KEK
PmPc4JwUZytsk87vE+yUsInDZu5phzI82tL+8owt3GjzM9DkepmpBMWqSZXxIKXNsdr40q2ZPavl
YUIqca3fY2ld2NnoIsoEXTDmnm8rBwa9obT0ir3d0uBnH9rG2Ye9/seZDuYMV57BcrSHWsJFE/t6
SkWQOUsn5DWeLK906eO1yZH9xaSd2BGumDGFlzsPsOOl2j6YVQgs8xMUYZmbjyt5h4VT/2xI88ye
HEhhbGiR3WJqhFbARKq2N5xtXsKYrXRvlfk9qRC5XiM4WshPn0/k7DUnVqUm06auwuoE6ge2PUf9
OSoQlnEQ5a6lH2HM45HcNCpI+iNEZZend+GgADiACBwgz7m8JhxNlVNXWZR5FfWUaANOB4T0ny8g
jZgW9UjuHOWD4HFKXsMc5oJVhjDKCCzO+hIlL+G0EicsDYSQh34YzeaxLHJDdGrcFnkW1puwbGgE
2vSEcZenamFjEbj9tiC8g9GHmCADxELhHI06caUasNvfjIIjlaNoVjiVBWcotULrYUqtN0mH2DBl
LmVNVnPhLuK8/m1BOB6koZWHssBC7zyGyU7KYMUDrey5mbZSaFqyROcLCUro30HQzSt24tjaMODW
kGxuxvSmasg/EUT8yMNt4x0uL8yaIWFhmjYNwirHkIOH9QpymjxnqSuBUlgrfy402dBlrVqkIPT5
7jMEWxTwISXuyxq9vR4ht89lfm9KsBV+N8YtHM9N/13Xv0/1Pa91zahcIOCtveKHS55+8gnmnCo5
mdcyrVp5HPmECZx5Zz7p+Up+fuGegjOB2r5J6DCjoc8NSHKexYhF15tGUd2esKXyXFWpXLrxLy/c
woF7akgsrdvSWLexzUjkEcg3bPY3eng9v455GRv6XgtW0hFr9tTzgeW5pHS+ib02OmTFttIJwfap
sVEkt0h/WWvOsnRgnMyjeEXaBngpo2EeJyQeZJrOv/nN4+UZXDMx//3EF+pGq3Vk11kq2LiHt1S5
T9aQF8veMAO6yW4pvMHOTfRlFIdZyChmrEF52/q7QLsa1sSIFp1apw5Gow5QKlFMgQqUJU0tAxki
GeR06jprhdgFC3CFwWFBVAxyRUSvxXHlJaU6lhuTANwFpLOFSrxeiYrm7S+8Vimt0WwLnw+Xnvim
0K14aiJHL5Gxq7aSeVXFnykrTKgiFu1DsIYQXRoSWSUeFTbVhQ+4ojLRzakKyOCZiTy9mE35aQyc
6s8TI6RhfhsRTjxaLzIkqUh+9mHlop5w3Zg6F4Z5uOzJCzM3Qy6UuSIzl0qEQ6eMPCXKkJne0OgW
7MvOAmyDIqGbZflDWTn2s6eX5WuYlMaK4YVDgaQc+jc8znihGcIWarrAa20gF5tQPvr2rnUeK/NK
ie7K+GvdwAjydHmcC5fVmTnhhtd9hm/pc5vdaO5aeRdLxS4qK6K9LbohK+644CCodtCMZgJ/JbEg
jM3XnaJNnY7Ysjx2abxJQJVcHs7C6XBmQRiOlSQGKmUDwykAkGTxpo6e9fQur4ftZUNL83Y6lPnv
Jydd0EOAivw5gar8VPe5m/kIzJc3Sg4jM918l42tjUrw+cJEqDeX+2rTTlL5kAbxsGul0n8qJudJ
zhp1ZWwLpzgbbK4iIXg2n4DnYxsRmytGA3Od85Slxyr84XQrnrA0fTPhnk65GBICEczZlfGQjupU
bWr0bQ23bw99DNbopfvzLg06NE4MCWPxVA9QZ4whOzogDxPJj1a31dvtGDwH3UqgsuTev20RMZ/P
m912EUBEbDXDS9hf23+R4qDgBI0Ut97c3SfEC6MfDIPZahwNfkWt8j2iB16WVlI1C+U9ekxQ2GGL
kqv5QJXWN0E5EbKzhfytN2yTOt36plvLb2rzuUl29nALCmtyfl128SWfO7Eqxl4pHGZqPY/Nzn8U
ifGuVurOrrPP/82K8Lzs88Qp0p6xEUZexbRIpEl+rdlrfIhLlwftxHOhiTIT1fZzR/CcDHIhncFY
8q88OfTp85THble5U89Efrs8pn9jEeGSB/b625pw5qmBjlZZiDXKw+ZXOxrio+lMukLO3ZvA4Wsa
JORT9dgovrExsjq/tYBuHgEA1DtZSsINcuX1MYhSc9tXjb1r4uLH5U9cXFxgk/+mk2clmvP50MJE
b3rH5AvTxz6+T2gnlp//wgT0Ruh7GCSZRBOdnfh2nDIJxoQwcRfTf18Xbup5K+HHv3GZONszjRvi
n8QHZOfOxxLmWjam5sgdFqu7rnlveR+0gbqNImffl99Vy3HLrt0MBdAUubtrtFF3+3La1+2XyX5M
guooKfo1yYcHQ/a2hbOmArt0CJ1+n3b+fX1gqaUX0Xebx++NfpeuAbeWfPv092f7Jxdfrkd6rOsc
ciqHkJYep6bbWsF1FD16HXC7lRzYkuecWhN2EoIMUqSCY6BF6+tYzcmBN2MNALp0u57aEPaP2dpT
XxbMGCxvUfyq8dKLt+q44qALyBuVQijw9Jl+kgK0sDA+TPtDmjCUSX3rfYu+zGMFvDW3jnBvmPW1
Tk60XHuQLY3t1KiwWrWjlbZn4K199ymJX42E19LdX/TtMTRC1plHmrBfBLWFVtulkPZjpYh3YZnS
59a9TdmfC2GemxHuPzu1PTkuWSikpKZ864yIwEwTPFujiyKlq2sr9/nykp2MS1gyumbrXv7XM8YG
dUiQLqBJeBXcplq07WfpkQTa7xyotFOu8UUsef7pnAorpwYg2zWZOfXkp7D9ErdX1XB9+cxcCsJO
TQibS1KtfJJjhXhiSJ47W3VH1Otrq3qt6JegMrCSgFs6mYA+z9U+CD4+4OjKSTLC2sOcmUg/x6j/
liFRcnlEi5Om8V6DYIPuXxHb0Pteh8oK93tY2u8hbHpKbt7ZgbFiZilJTuvebzuCJyo08ZVVgp0g
DT/V5aewdY7mmECxMG608X2YpCu1a1/qsN/5/SwQGG7sMfl0ebBLL8XTjxC8U7dSJezl+cobtYfW
C1C2qndRot9Kpn9NkWRnoGeRY/6y2bU5Fhyzi1UDxm/MxpXmkvFxCwUYlnm8bGVtcIJvamHegPDE
SpVsbIYxfNLQadcAkPyTxDceZeDL9hYPypMVFS4BOTfjMrBme/ou8LZAnDLnnVavv7BCyxWuOVPN
iBLMWRLIaKbzasy0W3m4Mvxt395pykqUuxjC018KzpKyHllTId4KfYuexHkwYf5W6aobXle/LHNr
qQ8QHVjJduj+GddUZBcPkxObc9xwEhf4Ta1ZY4FNdJri6NdgtG4/vjvRfbPKc7gUgqD2DMqYnkOw
GMLwoPa2SAez+wz7rsru2uCu0h+a4k2bnkAi/vmKndoShtWq0jS2Obb0JHADc1d4Wx1FLqlf8fe1
Mc374WT6IFkKcxNRqk3QJrt8sBFZ+hGaKrQFDX322oYoZfefRiYiUxFLacvKn2exeMj9n1b3KYT3
x5FXJnDJL+a6PzgwaPW5TM8Hhtyu3EsW9UTDguczuTf76wkGVq+5UYuryyNaOplOTQlrNejJkLcm
plCI8vJ/ZOto+D//mwlhmbIclCmvZyIdBTaY8FEqvpfDn4N5Z1DG/6ZMfAs7tR6nnjL7XNjqu0iG
IVap0QcIKV0+KI4nby4PatH3ABqQOaOZlwzG+RKZTWGDZJufZ4P6NtHrupnMYVv1442cZDRiaO/0
eK7YXDpvYecgXKQUN2fYz206eqD4VU+hN83hoZtP9AZth22iv1we27Id4PsatT+waMLYfLiXdBok
qo2T9UfE2iN0PB3J3xTjivPNPyS+CwFvEgHTqDOjw84HBKIhquuJSSy7f+oCgKBGy/XVEO8gRNKy
nbIm1ru4r07sCRdWWmR+rw7YU6dD3ruauvWbL5ZylxV/jDamOqFA+DBL11rozZwPTE0lJWnCqN7k
CsHhrm/uPETB1OOfrhNW4A1QCQ3JDouYpFSPDXWcEnTPI5rQbkHhVsNWWnvqfZw0cE+k9Gdxe9L6
osyHqjsR/fc69exqi5wxwl9pASvmY7HWR/nxKDo3JKxOb/sBiBiN+pH2HarylDdy/e3yjC2ZACat
k6Elv/mhb1GxgdpLnV3j0re18svsvudr/D0rJsTu2sFp40adMKGOx8g4avIVSruXRzFHi+fbZl6I
GUVPMgVE9rxiJ/deIZWj3Cg2qbIQmY6G0ryfr6RslkZxakK4FnwtkocJxDzgM8izCv8ANcuubLM/
fk0xEk2WSQxBgKF8gLpqSdPkDSda3hv/xEFKcEyz0B1goee+b+x9ZqgrHvDxyMGirgF6ppCo00p3
Pnf6CKc4zJPEDAANEv9+csyrrqO76xgEmttUbrpWLfp4mp5Z1IQMt1dCJ9528w1Ld3te7oYy/IoC
4+1kdmsNXh8vJUzBAgjdBolDkvTng1NbOw69+VKCvOUm9ptnMyWpJ5Xm69B7z63cbXNz/HTZGRea
68+NCq5SyyVcrDK3heVPj10BPUNqf7ejaeNYX0fLQrYy3I+VnQD2kp7MvL5HQOVKtj7Jibd19O46
M6x9Efsrr4ZFBz6ZCmGdS2BEnpfyVUoz7b22uh+AAudBuTL6xRnnbCSVrHEriy11uh22rT2wT9Lh
q9noro6QA/qbkHlMw6G2JPfyZC+dxTxS5vQ4He4fKK8bGVLEyGZUSfql0bK9rZRP6fQr67QbOt9X
wo3FsZ0YU8+9qXRM36KISzalRsQmiw9xfZQdRFNu6uao2GtcJYsrdmJOOzdX+VVoVBVTOXme23do
5xjyZgjXajVroxKe4q1kylLnsUeGxnEl7Z8g3EryP0r03tk3lvTj8not7v2TMc1jPjmpOwTqnZDs
EH0jqjuE6rZsfvhDdkzI9/03S8LlWUtZFcpzKGVmv/KYUqfqxvVrZv85IIbdzskCOJVOGFS5zkdE
c6RuRYpDyKbpLrnb+2ZI3KCOD5eHs3jFnZgRVonGTqKqgouhaGJ56+WhcoDzQNtdtrLsC78HIyxP
FupybbcMxqxvadzba9bnrj8WzZUpbUr7y2Vjy74AYT2gIRSbZSF6N4ZscjwJ/4ZfeSO1RDdm7Wql
5QbZn9MCs0hwV9lzwWWODc8XqTQHRfNMZk8NYaU1n7Xy3RokSJ6e40zZKMWK7y2dSrz36Wyk5wZY
nTiN2kRVLyDazSrDjav7CqmOvHgau8/VGkXj0iSCiNZo4aOt6IOKe6a3ox1lhLy5T7NmV/nqg6pG
4VVWGI+QaDWvl9dsyQ3ngiQkVvD+g18/n8gZNqOnjT/zskS7VPXvR3/YXzaxMHngmRgMEGKktsS1
yg2/sqcISKojPYXdXaTB4VFsTbIXdrji7gs5rrnHnEcDvSPUqsX3VpVzk+UFCxVE8K9O351C2qK/
6BbhuA/JYlgajMVyP5IDm54zYw0gxuOR+RIiV1ovac+iawMmYbHoEeV2OhpxDPRSpdhvRFHwxfLH
eKc0vTyhOhfHr5kn9TtZ8/OjFGrp9ya3zU0HD/RLV9jBq9cQRPgjVdg4k5q9HYUGTx9buu21qrtv
G6WnxcDI8YhCi8vvtPDXn+Nk0DZGrRSfwfTbwWZQCgnum3z4JkuS8VyXtnVfJY4HI2UaHIAXDj/D
1ky1+8HT4Ti25jgtmWTzlzk0eb3VkkA9FtMg7Xp/So6THFgpDJ0xVI96HES3RkFOyqVuZciu0TXq
uB2H0bRAHehZ78Zm7qhX8KLrdHZNqR7sIqVA2LWWrRqYbR/0uwSdmZ3led2vrh2c2g2sKAg3TtQ6
2sZDJOU4KtpwEylSelsnaf9qx1PxVkvlJ/q3HzHVHYY8swBqy9PUuY3lwA0ZqOmsNaVq+7Drk6+t
1dibSSmS55Zk98GvHYU2BhXeyGwg/Q+gIKyKnW7GfQf0VzavdCPRdmYkR0clydRdovCqNZGcvGbT
SPAIVPVRqrry2ug6+zgCw+jIWw3Brumktvkee63iX8Pgl4DTTAsb6XozzHelXlnadR8MKh0ITLnL
ToD8rs1kGnqSCpESKsHFi16FEcFrzEWNqPpbWlRw6kiOsx86D4hAaZmta+u1/HUYIxiFWoQ4zK3u
+CADlciL9vSA07lZFp3/0k51Y78kydCOm472mvesb9JDocOfvTGnNN7DxjT+kC0fYE1F0/8uleLu
E5JDjrpVMs/Mr6ZSx6ZaGcE7somlfa37pfNK5J0eRmgUVM9NS0+7m2ARc1zYxGjeyJS2uR3Uwsqu
KeXoOmo+qrzLSjnI3dyh1OhqGRrxbp45Fi2sYVGwEfu827dZpr+FqR97SGpl2bWUyvKh8OLqMNCq
vrGrqeB4TwqdZ1OsWpkb+96r0WnKtoPX5a7VmmFPaVu9roOsPHhS49xqfRKq2PZjxDzkxj80SR89
Q8c8HUGtk/aehlDZ5R6M5vow+W5VOB1MVIbR+9sisbojUvKoAwzhoGzLSVN+aWEH903dhURSnTp4
rukP3q0mScmLbOX9T2dqw93oTPHT2OfNATS28hPOtqJ3h8iebuIs8rapb2hPZa1ImzCFVcLVGPPe
KLsYGKnkV18hsA5V10oL/4saReRDi7Cw+0cvy9JrEKESOVK5SZ70vnZeGrX0H1PwBl/6sR6tvRxr
ztXUq152mCypvg2UxOKuN0J/lzax+dQVCcLXvS0lym0jJ8WzQTfHjSqZ0a/cIE50+8khlazrdb+z
/ax1XDO2u/6l6bNkE0Vlc21O1rg10jTaxXQMjWtn9sKNhxgUDAwzYRqiyULA1TtWath1ytnAvthK
E9TWQ7oZLWcLoAPpoOiTUf7U0Sx1A07P1o2vv41+vs3yO0Mevl2+qxb6/Xiln3yMEJbVslzUfjxf
v4kPhcFrmqXbyPo6DNp2av1fefm99I3bwCPybGChqtceuIs32OkHCKFGgji7nQ1zyquPrqOs3bZl
ts1qFcipjqSRctD1ZmcmwTalJABdz/vKBMwXvniBMX6yFTOHMYyK5wGBJJURaBUuMLP6Fgf6NqiD
vZbVX9vkPUdkxa26fNeYub9NisB1imElHll0BpIWFtEvT0AxFwf0DEEuC4g1QOEHw2u/sVWuu+w6
o+qxMtI5LfFhpCem5k85ebrkEqoHTQtmXCrKbejs5Kjc5TTkoBk7dm9meDUE1626EvYvBOR0zs4P
aRh4UH4QpjeWE90jJUwkyT1oTP0bgnmHaZLhicqsTVHFz9JaC+lS/EV7CwQrtHJDiSeEeIEvSVPS
YjKsw02PLLOvBpDzHb1k06ypqyyEkwraUWQgFR4wmshO32VBrRfaSPylfW/83rXWeo+W/OPUwDy/
J4vGMaiWuY2BtilDehT19D7rvc8Jkvc8DJNye9lJ5t0m+ohGvx0Ekv9muYXlAtnBFQ54bJN1L1X/
FkTvvrmSIVycst8mxE6ZYJTGQuoxMWjD1hzqbV1d/adBiDF+5k16b6pYaKtvdndorU9/UedAU2IW
6aAmQKlDZH/RQHGMcazwjAgDgD5IiuRl7UqK8jlTi9suaJ6mAJXpsl+rii3tJ21mH0NLkA4uscE3
1hL6v2W13nS1ApHANzndEbNJwbSrk9dBXoHBLnkf/W4OsmEQlOHh596HpF1ba/NVFSuvZb5Lpm+S
dTOsnUxLVhC9UWDnYr+Sbji30ga8NWWN9Yqyh5pGT29wS40r/c/RDRqw4d92hL1kFE7Th7HMaOCB
lnPrUE/JbU7gmGTySrloyclRireJfuadJBYTB6lCEjZgmbj+bxN7uoVv5fDnXg5TI/fG/FLnLXs+
a2Mn61zdVHGk1vJpOcusbTmE3iZTKR79hanZ1UlFw7YjHuK9U8VJYjlzkFC74XCdZT8Rr7psY3HG
aFifdfhoYTfmv58cdKOStKUTSQxneIxlw/XUFRzb0tFmnhgQ5ssP/LBrRq/e+FSS6aly9bJ3kzWJ
ggUiTzYLraLAjPmP8vX5OMwwLIM8Nud2Nrk81FlM0sZoxnErBZF0DPK+uY2mkoRooRmpsvFtPXqZ
Srn+lPcoqXipMhxybcruigrW/JXQc2mOT79N2ADNZFcwDOIyVdaBXB2OudTvLy/jAlpwHj9KSzN5
ERV84QYp5SjUehvi23jSeSBqL0r5pVeDQ4wkX5FRekp/FoX81BnBSii7PLj/GRYlToBD23U4MvFe
pOx7K9hnyprc2Pzt4u14MjaR6LuZ8kApTIPewUx+awr14Hv11WQFm8LSfTcufaiXzce60L9cntQl
1z21K7wYEq1CWU1maKn0WCbfSunaKj5dNrF0BoNcndVpkW1FnevcbZFQGGzLY9logrJ4ZBoPJsAR
+fNlK4trdGJFcMAWwo04H7HShz/s4tiuYV8Wf59bmaN3xlf++9g4OUQmM+OkzNnjnfom9bexvOLd
iwthwgpK1ZzWJjFXXgHhsQaVUnBboXInDe5YPnWTvJJ9XbZiWZDQcu3y+jhfi74POB96RjHWz3m/
K8fHKl652BdNkC7k6iDYg7v73ISv2E3X9Jy25fhv+HIPWB4KrPpvvOrEjLDe9pTyuxYjKaOjocd0
Ihx0801OV2rbi857YkaYMCeRyWakPtiZ8ZAWt7F1bCXkfDaXnXf+2A+7/7cVXSj79k6YTYmPFdXa
TNGtXH2FV8lRjvawU9YIkhdHBKyPfyjaAKU5Xx8oKc1Bq8NmEym34UTDShQfo+oHfYkrcOTFBABK
fP9nSRyVQaLI5tBmVOOmLfa2eWMU78r4HmTHOMsJk45N9JSi3OyvlQcX5/PE8pxaPtmsHakGv8li
2jkD0ALPaXOrtW9De59Gt0P55wA8riXot2baTwB44s5NaPA0MzCTAFofKuSS5ceqdyW0uNfu2MWd
NcexMx8B6YT57yejIqiI0shj5UKYymtdcXvnWxccL7vi4jl3YmR2nxMjsVk1rROxaJLhucrwTM7o
soF5/4u+PpebYJKRZzCc8IaOiy6FH5u1mXg7N2OwmfzkLh+cjV/UV5lVrbwJl9z91JzgCn6jAb4r
MNdGnpvo/r6t/uUbXEMerw1LWBzZrhqULbHj2P+kwTUtWGNCUvbQRvvL87fkBacDEhbIaXujbxoM
GVSIYULLgyu1X2MUX+C90CAVmhvB57zzR4RznbZwQs/Ha7bzJdRVkhs/ea/0I5yGbXQjB8+S7sLS
Fuq3kfoaZxsvWAmqlyb09AuEA1726LTqG76gSR+S8YXMpkuOnWSQ60ThX1yL1BnYWLRkknMRoiBL
jtPJHjh/w/FBlX6U6V5bS+csLdupiXnfnewrqao7VZpNjLnylEUI9JrevoFK77J3LCY9T+0Ifhgj
gFO0GXYa58pJ/mmlHY2efv5LM2iVy7bBuEmdh2FNl3vhwMVNNBVxMUg2P8hETOiKEhBgValKV1G+
dS1Ew1ARKi+DR4WwXdkDC5v6zJywqbs8TBJqWuRI/OqxzLKt3kT7DiAoEdTKhC6ch2emBNeYCMns
3pzDmS7dVU187dfm7vKarY1GcI2qkyxtbDDRpQ+T8j4qL/b0kv1FXMZA4PO2kfFgqYR7v+x1x8wn
rqmhf6E4YITHrFlZlqUX2qkNEb6moEeVNQU31GgnW1DAW8dPXRjqvzRW7qp+uWvggULXB7q18eny
JC69js9sC/fKiGiHY/TYlvXPUbHr4+ukOOTh21Tu6uCTbxwa7WUsj32x1eUnzVw5QRZOqzPrgkfG
WqDr5cDspr6+CeQfFSq0ceC7Xi6/5cUaR8uaNdEpnSRI4jmGg71C0X7qHbLbWefK6Q2V5pV5nb9c
uK95bhPEzG2VOtDh84NLiwq1sz1GZozlvVFKtzIprr7xH8soIN3lfckzCuGN8tzH3oOth0gnfL78
CQtH59kXCDdBntqSo8SMNhqomNh2r1B4qxQohMq1xrPFiT0ZrLBJYPdJWzljsG1o3ASSvy9041pz
OjdWE3rRfvzNwEiKc8NCfC9GjrI/BUkGqffGKI8wHk45xdSryyaWB/TbhHC2JCHS6dKACYV69WC5
RTyRYriNu6sofrtsavEOmOEa9GzPjOyCU8qUw8PKwNSYHJBjlLUb1Ol0dRdmz4VZruy35e0O8RtQ
mFnmT6Q2xQnKXpUTjjMkimsQgLk51+0nNxq7u8SoXQP0qGr6OzP0N4miujli2q3xHWDNSsS8OMUn
XyJs/SBQhnrq5ggTWGePkE5GQx1NRdW2D1YO2DVTwmrKau80ZsCgJQtZQxN4VhNvq6p1o+4njClr
c7xQ1lOREvjfHAuxRBHBTG4UmBul9wFZ0paO6pnG2IcX6NUxH2lacMM1Eo7F29CGtAlVdfIsIu5I
mlSzzSuMem3sjuQpbLN4ooVAyddYfxfPlRNL85echGSGUdLjpmPJJ/8V0qfQSa5srbw/lo3A84J0
tw2KSThRQrtuYkNOm03fEJ7YxT6q7X0grwlcLM/a/8yIN29cD9IUW5gZ6LGXtpn3CMFQ76zkdtas
CHesTWNqMCQZMxYfjPFX4zxG2dZ3/lzjkkhy5sb5/3P2LzLsZGFs0C+jQlPMhqunOcp1+F3qsvI9
i6OfSqcFu8vn1tqghHMrTRrbiT2mzot/mePOCV8hC0j8/WUr89b8cI06FLzmFn4wAcJeMqzadoKR
d3XiB9pOL0x/q4/hX4WSJ1bmsZ7MXDg4ASAVzqIQySSecFcqMlce2nDAlS6PZ/G0d3Re8XMlnMaS
c0t5koaaMp96poXEkEqpCMbWfxpcw3mQwEn/N2tCCDDpbUCmCY8YquZG87raLYsaVuVOAdenyeg+
9mbopo6Tr5yBi85xMkxh+7axDrpjzlZU40uR0iIIqCebrhJV21we4fxDon/AaIQ+Azcn/RjCfOpW
1zZZyNbKbHBRDZK1eeiOqrSLyQDKU71NbWfTa8nhstmlZYSEj25+UJaQIQvOX4a6D0EBzt8M9066
CaoXXzn66begGN0qWlOsXHwgnJoTLrAcLq1O7jBnBVChGfdWFrm5fPC0R6P/FIb7tN1k8V/4zqlN
Yed1BbyXSYJNv0GGWD9mVeIOxj2hgWw92WsIgaUHuDpT8Vsz8aDJIXa+MYaBtnTbyEkEhZ9oStCa
q1oi3+m7kXY7E1pDdDjYW8tfK9//qz370YN+Gxb3fl96plRguPOyOYUc2f/kxaeSd6WEzqBdsj80
6Tg2sduaBajSapsb7VWXaleoGLuO0+69ItrKmbY3pTX26HnQl75N8O6mrP1Mk/Duidyo6j1n5udo
WNlBS8ERkAkEpIBPUOcVbFQV8rHViA0poDVrdDLJrYO+o36dtDsAcfcI0PYr9DnK4v45MSocTF1q
TfLgF4RIVv4pGvorK2i3BdjdMMz3dChuOh30dPmlkMObyPilxdOdrnxKZMnV4EnLYJHVtem28rKr
y/t62Q1PPkw4uGTTb4cO7rqNNkBLK72r7aHrrpLxu26EbgZtRnFnAQdrj5ftLi40Ol4zfygqbCLg
Iot4BANSZj6G7GBYzUG1fUrVa9W45YOEeiJnFrCLDxk7kKIpyDs2dVeNG3TuNvS87xo6yAw6dWCt
fNWDfNtZIEmnYGVql27yuZT5f6aFM0zvyX858xnWmt11WJZHpD9WXHl5Fn+bEM6QrJ/ZrWMWzwGV
i0YlR0jsFmT8/2axfpsRdkyRgStLyNhswnjY1k60S8x610PffNnM4tV2MmHCHqFI11r1fLXZ4dGY
9nb+7HD4x7dRi3DkoV3roVybPNHzG1hN8pH1SZRt3d+Z5q05/Lg8ohUXEIFmUeT1TjEHqFL+OmgP
q2Hc4u9DDWnQQQ0YS+QoheSXcHGah5A9NNVL6Rwuf//iqYX2DSxBtMdARHh+RyEYk1tJzS5t5Pi2
j01XU6IXo3g19eJQmclNN6w1U8+/+OECOLEo+ECZmnLpqFg0x6OJzDtoA+lg5D+gqbg8tMXVPzEk
rH7vyD44AAwF9kNbG6hfAitao+hZHA2IWlqL5lq9eNXE/SRFqCJzBPRcMGkyHOURkqpA/ixDONxM
8sp6LUWhig3mBzkyMAJi05Te5p6Xp9U8qEOtv9vK1nQoHqyc3YteAc0hwScqKaDyzr1Cyj2UUUym
zjeTbdX0bpSU3J50RviHLKhcKV95QyxO42+DIq4maPIiTHsMlvmVrd5X1a7Jf8r2q7JGdrRmSHi3
+pKNrGk5j0xCtqLZQmwWx99UZeNMK1WrpZ2rWVBno983k0fMfz95gPl14pSW3QEVUmnw7Xaqs1a/
X7JA4R7M88w3zf49t1BAKOk4Gf0qlEA2U0FjwV+AJoGg8P20OKGGawqBpF4r2qR4WHDibuP3oNq2
AZGs1K9cP4uXOLAWGOehCLE/tLNFTRd5ZQ+Jg6O8WQmJ45+mddvFr7H6FhnbIL7u1lJaswsLx5BB
sABvE49WLnDBEbyqToOhRMh+MD/lEJWkD4V+xSPLtgOyWw/22kGxcBrx1Kd+Cj040nNillJVYXwz
Feie5TLtrgYH5mJA6x33UrJWF17wC2gKNFK9vDzAD8974MTzkrAIO1pU6eN05L1djP9Murzi3Iuj
OTEhHOJZ2HHyGZhQ6tJFQ3jb9A/dGs/Lwllnw2SEggiHHS3CwhKZZRtpYYGRSeNt6NOezHDiPYWG
yxfFkvdhiJcCPNnkMcRL1ldSrabhbKYauh7QxaBi0+lXmufCJ5KBvUnuiuDlss2lNSLhiLvTlg/o
WRgbTBlFFHctrMx2us+84phY1cqZuhT4M6zfNtRzP5iMAPB+jI24gGkA7VmNjvJsbo/bV812okFr
2gbNPvD/PNEJoggGGwdUEfeHeC45WRE6dl/Bz3fveT/D4SVfEyFfdA2QZUCt2VQfkhXygD7mSJl3
0/w/0r5rO3Jk1/KLuBa9eY2gSSvvSi9cLalE7z2/fnao53ZlRvImp3uqJFXVaR0hDAIBIIC9y6fK
kkigfBppDDP7cn2blvQc3HP/yOGMeJhHaNFqIacoaaKATP1Galc8/KXiKJRwyzryBKjmRVXy+TYJ
RpSO4CCE9mXF/Rz75cYH5kc9KyB2ENVgAxa82avFMj8UUrgFJdsvawAAYj4H2cP12f5k1DmjiKEA
OBU9NHi44XNAkporvpSMgCNPxyAljWU0L0MRBndGOpafk5qj5zIeSgMkDbqW2H2TmzdhEupU6dDV
CIauON/ghxdenhho8K9wOR1GsxkMMMnpQUGieb4LGPVwJJSjB+DB6lCGQfusAcOyRp10OYhEDLTo
Lh9V7Qsww9ZrO8lI/IJA+CWyBqm0QyB13Ud+IkGBazKCyw0YpXJ8W3QsgvDLyQRXRR+5RTIV30Mo
TAFBo4PoBMDGupPyCo5MJXXyTgYCx38oHsHyAZSM8XBaYNo530kgCBWBaEJb8Pp+SKXaE4X84AfB
fzC+eLoHfBNIMjFszr5rY5DpZTwzADvjtgQ8y4RXYKKB7fG6OizZRfBCIXGFd1AT8DfcfOZKGnoj
Y6fMAmWB1aVIEk16ZVdGXz3WQTOROShkKqfSQHRAiDsy6k2erg9iwWGzkCZn/Nm4PfGceL6moT+W
KVCFgBZZwL9WHuMyIcB/7ofnMZhWLOaCVTmTxRlM1Q97dZogS7B2Vu1pYXsEs2VqCCvu9aIcpETg
6sC/vmAcjXucwTnAukahbN5PMt4INQHAUpYOCIRZ1/Ln62u4cNkAJg35MGg6jhJPBpGPSYQuZczL
AtHtoKAMcliL7BcM5ZkINuUTn6NvAdY3ASaYDmBNi8GEbUmT3fZrBPHLYpBUgh+Fu5N3CYLIlIqJ
qb5af9QZOor9x1j4fX21FiBnGarcHyGcGmRBqDUxU4PK+ElUoEdoTN5ycStJz0rqaUBHKXu84t10
KKxa042F0AvC4ZUCLwVVaHxj4RwKaZ78YFfrDUjgNkOTAUL/JtF3emg3aLW/PtkFN9gCjruIjkgQ
jGNVz/ct60HiO9VM5cth68eqJ43jO54B9kXQH1Q1p+KsbjVleLku9geygbtpIJcV5sLlRx8HJ3cQ
WoYTBn3JAZpiFs+4jIDFmbmzNW8aUyLKhBb/OPoItG+xah/NSSahHL/C9NqZBugYVJ7k9XsCdne1
GTYlAPNSuV9J6S4pGxL4cD0ZYB5aFc/XJkWdr1hpWBu5jfYDHtWLYtyNxuv1pVjagVMp3MmJZjPv
0HONw9mUw40KYFKgn5qJ0hBRj+atmDfJQyJaXmD4GS3H4e66+CXbAJZQFX2zACqBkT+fZOkHAhqJ
cKLisfFaubhRtP8QLKCv648IzolK+zhTdHZoNTG678XsIQ4Hyuq/rs9kabtwblhfKXwXjUfKUacm
mY0uR0xSW6igmV25nLdWNq2IMZZOKCNxRhyHtkWFX7HK8PtaVgtQxIRSVZDUwtEBSIY22GKW1Jrb
h5rumn01Pppd2d+UaZrYKdDj8E0CBkkiMWonYohhI5N4bAHlA5jiwha1WphoHcbJHYh4lSMgJBo0
QwK6tWyGALAfojge/N6Yd2rsZwC+luOAVJZfvba+BaStUMpa0uptdBiaer631KF8amJr3vV4KLf7
tpxNEmU6ED4KMFUFRCnLOKZwrVFOCwic/lPR0qB3CrkoNkIuWXYwhv6dOcgVbnjZGFxQseZAsFV7
T6lGKyZyY9bIBoV3dQ/AaFGq/K2Q+9ukEOStIWiOVM6Km5fG5M5DaeGN25pugTQ8e6omqAetQmRC
wrQrwNmXJyjEG1E7D0A0VdlMczO/TLUuZWQw4vJOmZFcJwAGaX0yAcfHQS9n/zSmo+R1VZb8EoJI
AtBBpOPBUgC18IqNXPSDTPBQS7hywHfLB2uyJTR5aiCIQmmccQDrdHnTgb9jqyL984J3cR94Gnk3
2qUwmjeS2cU5YCqmf895o+BJ+M8ouGspRf6xHDSMYrDmw5gYQGXqvOtHaMkWmTqAQdFbCMp6nqN8
gDvdqH0Nq2xK4K4LEXaXAaxR6Qpp8VGIBfrezG2pr2U1l5w8Ezit4PyVUTnMvxVZFvAilQbJkVw6
yBEthAA1ojmyjptSXMs1LTlfp7K41EXWxWNm9FjG0qgA+9KlmQtwt6c2reqHxhL+A7MBtu1kbtxN
F+GcC10BeeGcjiRKW9RMTsLBjKLfSZgeJyMsbSB45I6YAy2lMob6+/qmLtlF/AAgx6CuUENa6NzC
FxNAZNIWA5CqHsGQYhWOPw0fvtCsFaMuWUbgeSGrhqQx6+Q9l6SOVRHDEcRVpvqvedr31KpQgNsq
eOjWwBohoiS81oB7cn2CS9pzKpbb0bgoC19hqbWqNlimNTJsNYGPkCOBs0YYze4q3m85lcXtZl7X
jRYLWEzg85E0x4aWm+uzWd6ufxaRZytES67QxJBDI/NGB6D7MOzr5OO6jKUzcDILHlDL7ERr9lus
WJB/R7VAEIeg+CK4bat+pfVrTRJntIBqAFBttl4tev+Kqafq8KiYztSsuDErOsAzbMPqK9OYYUZm
HTjG7BZWYs+zXQ2PgJZauQ/W5sR05CTWyVFX1bcJdkjMItJZIwlLIGs6VbMSfy/KAfAZqq3Ra6ry
oUAXWK0iM6uotKFd5HatHUvVJIa0onHLcpADR4oVYQCvDVU/AZCoZAkoJML77rsGVJWqOaP//R+0
jj2W/185nC7UBRpSFAPrJsmpa+nVQdT8lzg1d7jQ1iB/1ubEubVBVk1NaiB3rFn+h47kDwlQCtLU
qUmGwnj4/5sYpxATGqiqZsDEBGhdFpBaT5xSfvLDtbtr6X4GX+A/K8ibcnlK0k6FoGTMidGNDnBW
iWi9zMpEmyi5y+oSIPLVSj53TSpb6xN9RxgSaugNh32Nd0Mq2qV+ADUsmSSgq2TwI92wzdzrK7p4
nE8myt0kYjgYIqjSEOf3so3ojkRS95jkFbxkgbbFWs/9mrZwN0jU1T0a4CAu1Sai+Fu9B7AY+GXW
KBIX5QDeHZxUqAC+oNMYpiKXpgkZed0q9qGPGhW0EgnIaOn5GgHo4gqeiOKmlOmJ1QNHkL3QwJv7
Sx83KO0A7UBOa/0/FKNbyETilROA74Cr4S7FTjaHMsthqDQFnNdT8ZcRprtKloGnheuxVscVg7X0
snEqkK9x1gyg/fUibhUE1luxVHd61OybQNzm3RtIFW91TSdSCDXNRByTdHtdORdvaITBEvh+JQtP
HOfnoRrTAoTC2MVUKO24UoDI+OFr/opXs6grJ1K4DSwyuejaGFJEhjXc9VsxjN0uQcCpFSsHfDHA
QfkH8KwQ1CLnxNkVE5mHOsggS2gduU/tRI7gfNsy0PtqlZiBPQYKUf9DF7OFZDlCaOBWskz2+TrK
nV5l6YB3omry3VEfSiKB7EsX2pU8zqL9+iOHp1+ZQmHwM4E94iQWaMTekage8o70phf7PdXqT81S
nesqwjbnwk08EcllrUdTzjVBgcgUG2aFNrzfPqNN9R5LOfI6K/u3Jo27WGezZLC3WEiVlVQ+BsKD
bh1D9TFEx666AoOwtpjcxTroua7mImTpfeXMgj3lbjvDtX8B2ksFeMdktQN5TSJ3uyalwCrKIFGa
YrfVeju2AmeYJTvAyfbH7DmNxlu9W2PSZD/22hZyZ0JCO1ZvFhAbgBcrq1K8PGkrjuRSzagF3w6g
gGh/x/sKt5hybsC6RMiCRsIh7F/q6q1t9kpgS/ImLpBTAI+uO88p8eN7UwyJDmRzbW90W6UEZWxE
r+vsolk7GQy3znWUNf2UYsK9/pB1k1Mme+SoV4QsruqJEG5VU2WItaHCjJNkp9QjcEf+A5gdHi9l
9AupqNa/4L4zsFVp2yPbKGAJpf6rUX0i5gSgOSu7t7heJ4KYAT9xixJVQZV0BUGoWyIFGi8D5UXS
V2zXpRAV6J0iEtAykuVghzkXUqNfDaBYzJCoAxX6yCs6FcGN9K+35VwMZ0HwBh0oiYK9N2W5d3JT
9J0palP7uoZdXmnnUjh1F1AABEQYTMacZTuLX+o0IpX/MWjv/0UO8LdZ7THecTg55lhqcarD91Fb
ELqb6qa2jJIoQ+sBsm+NX/vSPGFSwPpA5QjwGcGvcL5DMsNRHlXk7zuoQTg9KujANewQoAhAwkYk
j1O7oniXZ+hcIrdZWajoSZCKuM/0+QYxDmmt4P76Ci6q3Q8Ynw7aG83idLs3xsIAEzoOkZJ+5Pmg
vqL9xff8xFoDvLn0U0FNpaKekdVu4ymIc6bSUphHaVLx/pAUO0B49S3KLJAZr37hbef6pC6vSYgC
aZSpAXtKl2XOwM1i1XTdqMHaSru6fpX0Jynegid5UmCNVhZwwaU6F8YZukiUg0KYIUxObUk9KhrA
MyIimm5fo7visfadeY0+anEpT+bHbdo0gBQ9inS44WlPlC4iM9C24X/0/mYVMnRpLRUd3S0WHkJ0
necrQpmD3xeCgW0ryCgoZLSQmu8rQLj0dlfvs9frW7fg8bM6yj/yOJ3PI0MtYwPy8uS5VUkq3mTl
OyIMahVHYSLj6JodbawVg7V0tpG9ReEevFO8VHLKOZajECYpwPXgYfgxoOUtkP84UmiRpNzI4rOp
bq/Pc+ncAboMcMnAIEHdGxvQyZ0C1o85mSoIbNGkXb8bxcvof10XsfC8rYonMvgEY6XJpdzWAntD
rx/nfLa77i+weL+rLHMxSXdSqe5LDXz35uBV6I1K5lfUGa5cOAtVT+ej4MxmnEYhhoGZDkNJS+2j
8vP7bCxcyc9pBG68IYC7fBCEyKv7Dvji6UoRzdJhOV0FTqGSQtIyNAYxP9ZyqrIks/o6SwctvjPG
ldzkkhadiuKuowIJw8poMFUR+em6rElg2Er3pTQuHLqk2Rj9fzE+pxI5S1doSmw0MyQm01NceUD+
DoqMCGCIaPvnxgicUKS1+O9z4+dbypm8scalNzOpo/FcIOOmrt3rawvJGTgzk7SmYfQuTT6HBLCk
IAftSZNHh14pHEXxX3JUb8659nD9yCwZu9Pl5MyA0PhliZJemAGlJ9r4qCYtMVogS4e/43gb/fvI
n60j4nBDQrEwyoTOjcDcVnGDvjBEHtn30PYI+Elu2Zn0fH1Wy7bmjxhOSfAi3UsGOwHtHG/8Zjqq
reqIcrXiwS45faez4bQCMBCB2CgQIzYP+cAuJfYqTI1Y31yfz/9iUv5MiFMPpfKnGLjcKBVDQn5M
W0eLXvXZlg1PGdAV5rIwUaNzaOORd8W1WLyfgAWO1gyUqDGemfM9M8dGKmY1AOhkqg2/s0QdPT2Z
4y3ev028MmZ+/yCUavM692pl93VX7FS85jp1nAnu9WVYNGx4dAZoFyCwwNx7PhIhLJPETDASQfwN
zqihdkthXyARJq75U2uSOAViBVpxmEGSaQW0MJy8fCrEt6AKnaJMVu6LxaN/MitOiwIkAdSuDJHL
TF30QaHHvFInFA+VJNMitJy/StHL9XVc9OBQd/jPQnLqhNtZMGYd6qQZHigZhc4RQRYQ69Sv7b67
tybE6N2aHrHdOc864OyfCOVMjVX5UdcaWFOlvDdQDShq+7R5TWfJaaTAzesWzQlIu9yjzLW2dsla
BeTaljJLeOJ/KKneRUaNZc5A7xzGTwwkBmGMqjpGtPIy+NP+fG2qnK/jj1ofJQ2matSdHQ0zZELY
HD9XiU5r61emgCCjHPatlniVrP8ywI0gAli7H4eD2H8LKJyH7dym4qclhRRvMJ4yCl4c+Q9VHe/b
pqCptcad+pMJvRw0wyuEcwbeH04PK2UCfm0L3iVNOuDCowNYZNRwM8c3OObgNjVR3NyPD6As1oen
wdrp4qvRrUERLN5H4PH7n0FwSiJVc19jo4BuL+hglRneEZxGoIOZ7E6sgIHa2GOnGSuquXhdnAjl
tiuSs6RIQwhNaqJUmDneJMs1njjAli8egH/mxofTHWjuzV6DmGCUUGRUAwrZ9ZNQAnVXPT6DhVV6
kMIhH6gxhO2u6aKwIXEWdb9VKVZVkviT9SGCfHYP7HrrKLaZ2ZIgt9Tpfh799lfRJ9VB6hsf/WyG
1jwAU6hzJ7CQha48JJZdWAia2mgUOtKWpdWREDi5IH0x02oXxFq7Qe2Isi+MCkmlSpDuR4CoPhZ1
FyHXBOqsjR+W5mvWDP4uqQPUnheD39lTVyJhpwzzTW5YqRcLo+U1eQMqIwGEe4PZ5YcsbgwbubHa
ntDd9wwyomHn6xZop0DNgASgZebHFNVBtyBIN/4C7J95zLq57EhjmDJ69Yve0F1fU/OdEo6Jq/mG
aOco9wR9IFr4h7JRfkVt0t0VjRRltoVGdTyjzbk9t1n4JMS9TtIwM+/atJ8Moqg1UPv0eZY2IKzW
chRATvqniAXch1XA2neNTkQlsVWCermywnFjWng1Q9maAbxTxm7TWVb9Ys799ASagerOHMfwtkE/
5s7sE2lboRHHSYde/I4qub8vilr8BcorawuqC/xE36wzt5yMaqLzJLXbGrn0XZAArA1QkIFiI7lu
PgM8oj2G1aSXwL4U8y8fPD0uiJ46nwYorthIZlZmuPPSWt118STpRA5bK3cTc0IjaO37GvDo/KQb
CbLZ8kTMWJYeprEJ7lVfDlnDR+rfNGDcukMMCI5XvTKzd6MO/IYUcVBGWPhaMIHHbVgbUc3VO9FP
2h24aIWjpbcMsUY0YwdABNO33ugqLWbwy3vXr6jFSxGEnqoOlGh0a3BX/ZRCr4HaAdLgtlBJO1VH
XZ1Nx++Gv7LY/Ezq7mDkGLVWTNvrkpf9HQuZlJ+KNMBYnF8UUaWAWGnM0HsoNa6vNAktTAtcvJXq
1kofoHFUgE3GezgRU+BNCBKC9KLIV4I4dgVfWOOTUfBXdFsXpoi8NUVO+QboZp4qbOfMq+LBvj7f
Rat0IoizuD0AfwUkx4HJXXUdybukJ2XsHzRR+NVFJunnNXLERe8DZdkKK9oyTaQWzxdYSBMLGEsx
QE+HvSL9oPjUxqME49QGcBvtfjzGhvPvZ8n4JBjRHz75XgsVvTZdOkGmWH8wKrhBe9XBzWh2r9ra
S/jy/JDlAFe8CeAgPsgJQvCIoRwDnETiUzACm2KvpUeYXdtE6ZahuhHogyRpZYJLdxjgmVGLDNoE
6YICu7eioOzbHBwTc040oNeGbeSUCH2ur+OiGFTOAl1ChCC+GCnopqzqfXg2xbypE3B/CUe5/b4u
gznXvOprJzI45xtxhWIpMmQERlm5Uo0e8ApEbisLtnTATqWwmZ74g/40KV0lQUo/1EAMrMCwm9BB
tusxWHHwlxVCQcCLJy+k7vk2uEjPy1gQIEobamceNDLAiJrVTKum2GpVq5McOYywNm2QIa0dt58t
+bOceH0z8VAAxByk3dBWL4sMAO9kosCQL8DKnGXUjR+zY0lu6GZ/v7e/LXuzVsTzY5b/yDJlCdBf
EIKKezil4NvmPKnREIqhinBVlvZAGwdM4vZoC0QgKHNxChraYLimOj4RKdLWGelgS9QnMRFJSQV7
IL5j2JrdrezABc3mz7hkDU886PiXLl4yhDQQB8G0BlI5bFy93dso/aYNxjWTP+MyaEThYdLJHey/
R5XYOQ1snxq2ScsVy3sBZoR4WkSvFDqaAaN0WTMjDbiIkfkZiTlto5RIgV1bBDZKf2xc6cbfCNle
Jx1W6Dkkj19riyLzJ4AXz0VEvRj3Bcg+RiKEBJxB8r1p0Hz7fltQ+JUKwFZJtPXdcvPZ05TkBJoz
kW8AJtC1hxJAw3FHHgDcrDhbhvuChCui63MdrbK56ZUq1olt23vbPtr7I/7msg/XJe52Swj+OLqu
i7+RLfFasvU88uDhy//8QsCcf5AH4uE/b/HnA74P3+uw/44vlH1Q/LLZF0qJTe/v7Q0+9hvIstkX
fFJ8sG9h38r+YX/tX+5f9l/70i7xr/0eH1979n/BOPcrGnERIjDCW1FEsRG0QZEli98SLczFMc1M
opGCvP+tnMptaxtkciISeb2LmnU7o78Ht6Km4viP8y71hv1AOvJS2iL5/jJp4Br2tBNWxiZdqAtO
DqM4Ac2fCEA4nTOYqTzWWSGkId2/ZSQhAVvqz1fq0PuV4tAL2FOcUeAkqFAHHV3ekHWuDSEAG3wt
R4Qge7WNTfe8Q2OnBPtx/aL5geE/M1ecIO6mGRR5TKbIB8QvyX5MFuBMod26o+BfCibJPjP83r+9
2UfLOd66ZDuyiXt3nyo5qKSyNad0NOeT3MFNJXi+Ia+e80g3919f+zUCrouLhMXlgBhXUM0Eymcs
0fnCdCMawuUGGajyM1YpWtgQm/W76W34GH+lKzf9xS5A/aCLFqo4sOnYCG6/AT8j9bNQhPTN/XC3
v+8+nZvHYNU0XxaKsAIesHzhCQpczMbFc5tQKl04ZxF90Qj2mpADVpdQZ7OiVT8Pu6ebzeYD/wic
X6BZZhC+54sn+3JayAhvKMzL0X07/v3LhVU5wriwj78NBTMWzGJ4zH5s8b+zz59fjkOcnBwOFGbj
fvN9v7H39zAOXy+b63p5cTFgqKBD1xlnEWukFblrNKtaTfWLDvSLtKEwetGPxaKbtRbJnwcxbk0A
LYaeUIAkITHB39fiUGRJNmHxmTWDrcWkHbJyypZ2GHh1ErJ/YBaCT8BFGLViZVkVgX4xIfv9y94+
vrveK47Pq7OyxRKLHC6mcyKJM59iHki+FULS/njEtsE2/YeNQbOxBM8eJMkgQj/XoaiwiriJZibA
tt+O7m/iQR3oZsXWXqIVQAFO5XATkfqsCJMCco7v7x9PT08B3JQnGB7mrMz4O/4F0c7BoZvH75I+
fj8OhP3+nshEQvbHyrvbT6Erv7SoLUDBhAmDLPOIjzV6E0HWKUFT2HHZ3uJKxh2Ji3KzwUV5fZkv
86c/0/8jjF1FJy7rYOAW1ComDNc/Lv4H3PKY6oZd0NdFXVwB7KgBx9sE5vvPZcMFoyLSIlNrgemU
eR3M29iyY8/OP3MBftyBNZnLa3kiUz6fXmAlY9dULWSixpzgC3Dv8PUFs03ggf72Xr27w93h4Kxs
4mWKl5ssd7F2VS+HYgLBsIAFcd0n7xe9WTMqi+f9dEk5Q2sEklzWEZuefTSIBet550FTn9fU5PJV
jJsOd0PpUVpL6DiFoDfb3XqIbFa04yKe+dEOHS46CjRQxMN37ylxkQvJ9PdO7Q3yBgpyx3Zx+ZfO
54+ppBt2BlaKXpeP/4lY7vgnip9lswSxTD8S8tbRtxeAFuI6mGhrs/gFHqH7QHBTMq+jhddBvFcg
vv7EVClBQInfWP+Vi+kHrOzCCpwMjLuYTLAQz8B0+Pu0QIns488XHBx2eNiNiquSHVb2BV/x64A/
fw7Tj/ON1cIxXjnD7LxcGRVfBS1UftWJZ6NiI8OA/r692SjYWFgQ4PzcpGsjUJhK8yMAyABKsAB5
AT+GW5eisFJNrdHfyQT/xCksVGFRyCtmf0N3zEza9+6aU/OTtzoTjJ5SDTgbFmJb1FIqnKVs41yI
Q1PBhVSQ24AEJKMZ7clv/G0mI74GzJtyMAaCoXiHO/qwffC2joMhfX/ff8Hj2rqwPQhy9oiF7l9e
9vebjnwHiMW/Vv3Xi1yjDD8A8DsAoYV7j/Kjc8NXCboWd4KYgEWMzG/+d0OUzfyRfgTbYhs/lKT2
kqfJHj7WGC8uLxR0S1ggCEfZAfrokQA8FyykaJYf0aXKbq9b3KdPT+xKwRo8TgRe1WZtXy4dK/hU
cDUhDuAkgCbhBPqh2qJjVBaI7s2f0SbduvPmt+IJu/Iloh+g2qA6wTMGBUbVmt/OjPiZSjB3Dpc0
vC0AKcJJOZ/roIe6oPcGRD/L3ltvJy/pdhg8yUu2uddsqhWbcBEXypw8TgWrXOtEuYS83pUepbf+
TaYPCfUbW747DAf5YNiiZ6wc+f9FKIrj0WbBMihcUqtWOyEeAghNU2oE9nt0Px/6zWcDApPvfA8L
6OKd5blaczD5GPjvuf4Ry3kLkW9FoIGCWEum08N99i1SIE7TSNwPv14nO9s+o5pltZaeWY+LHcWm
InEFwA50H5/vaCfizMxssrNFqp32KXuTZx6r79Z+uotTMt2GWGMkj0j8LO5157p1vQg6f+Z8Ip3z
ViqrmSsVqNtk0siMAogXXDiAp/IdwZNf13CHfzqMLueK5wHEujLy2Jz2FlmEahPgEpH4UH1XLzLM
WbrXt5I3PhRv4w5QWrQC/SBZMxGLguHY4uAggED2mRPcJH7flQIEZ5mDeggHbTSVl++1h5QMh8k1
Xet+2Ixe7Kxmv5iu8lM+lcxZRcHwfdlX2fZibkTela561xISHJrA1olJnptN7t0rW+1ubW9/+mzP
RAPmAxTbGjgdkXQC4Na5ZvUgFwIueoaczogEZ7CxbhWC3iHbd4F96Eb7xGn32b1KA6RqgWv+cjd4
AJWH9cpJdtfcQgf2vqPe3MxeToutTAL7OV2JuWQ2fX6MP6cccSrK3i/KqOemSZWiA4+irb+MxHDA
UOooN+8lfCBU/3ntIdr1NNuGJL7R7tMHa5vZMAOe8FQ42nblMFy4GmAQgGFHRTcrv0cUeL5gFvoH
xKJU8XjtGjKJGiI7vl06TeBNMhGwhvPXisQLc85J5LQjsFB/lYKShNaCG70IqD2kFc33waHCcVA/
tf+HvDS7nLgVP5sk5820oKdBLTZEdrtcOJYZBP626EjFtygDQxaRMhvdUd71iV5GRSqIgXE5WwqW
VsOOny+tIuhzn496SHu7ugmIQcydcZs9AIeADm78rdsoOUBmOjnkN9+KM5CblIrEvMnIXwMJPq4P
5jIDww2Gu9TwTN9obQFq6gn5QI31uakTAbLkAcRnH63ju8BBqWiBlwGZ6AXx/3UFESef23V0DMhV
M2MxJuQiM9Lc1K7spE9AkXloN9Jm9p6BN+CmBCwrdnsDsK5dt8mptVLgeGkUMQwTkEN4DUfO46Kv
oA7gdEYtElHtZ6ORHjXi22gfOOY2/JhvxFvNC2gWOo61ldYOGtttTgfPJF9oA+onqh6SGwdFIv2b
+t15821DUC6jHYX36tBEOOVrBvHSb4O7JkmAokGSG5S2vBKKU6/HAhjLaHxQ7HibOYNjOdh6AY60
4sXfwZNx7E0KkCN7/Oxo15LrirdwCs4HwCleZOmZ4qPJmIV+rrCZIyIdzO/28PZlutNutIP9uFe/
ZUclqL3K98mTCqglKu5uWjwn+gRo3WsjuriesCTMiUUnH86lIXIjStO5TLoeflao0MFBW7yQwhQP
f83EtFvQRZLJjclL8gRPJKBfIghTV0Zw4f6wATCsXADXQQV/ouWTbJBqjkJiaBhAH+EIMhug3gZ3
A1n1PS7t3rkgbqaVGqepDNZNqj2mBwN0C6RKSbmPthl9lT9l17SIv3K7XaZkuMlxF0qS5QAb1iET
DxBP4k6k6q8O6/nbvI1ojYxe9pGviVxaTwDZoLUFXg5zss4NrdFWQtmLcJX19/EWTS4VnpVw3/eb
wDMsvH/OjjPYE7Qqs9eUacGuSoqG6ARNUWwzde5qMfV6lCKzTWmyiTsyPuauRVFw5zSAOqUCnoWt
37NO52PgjjNp9mtvnovLfSKfjxvEOCoVdYR8MDndG1u9xnVq2jMtvMHZzqzyT6KP14/0ghE9mzNf
exKNfdyFKgtNCoKaepLsjDewDX8ktPocMXk7dEbHfy2Pa57lZT8MziwQi+CsoP1Mgzk73+k2ktFz
Mgd4LzooX7U7v2U7dasca1xpDupQctJtrs91wX6eSeTXN24bHCJUw1Fxoup7sRnt+HY6Bg/9JiXZ
caSw3jS/F93oGYxPxm6VMuUiw3A+Y36t81jyxUiH/HAr3FqPAWLf6iW2k4P5NAXOvDESktPqSb6Z
hRUrdRmScqKZdTkxU6MUJomvsKl7/UGMN4jVaPR7skiH1vXbwR538h5RhK08XV/zH0iI86sSMLYI
DA08n4Pugj/Pqd/pgpzWCVW96FXF3YQ5HoqjglBpLzhgjtlah9FWYbRR/mHPxH96A6DxdtxFT/5b
9aWu6MDCGcN4GEwwI5uGz86ZNGDhzJqWom7Ov1cfJLfYBU5voapCduEvuIldDoSuRQmXr5WqDK8c
j6LIh+GR4icpfbL6NZAJpd7KE6o8AjR78jSUdqi/Cs+6ARp4/NIcANO34qRdJrqZTBkgRkgIoJTj
5/idyIz90JCasUpgTHpbfB4j0hMVhS0mgYIfzFsRVlTYty5e6NeU7TIqgGgg2TFqDkZvwvmHRZ6o
ACTGGiO3QqJN4Mi//EPnWh5a6R/QZX93XccuakXw6g9GLyC34pUWu2rK58qtqOlYD4nAfGHYErd+
a7e34Fcyqe7Fd7pt0BBh8lu704nlld85Lan1DCofVBhFa5VulwkJjAVtN8h7MsDfCyy2Jm6URop/
xiJT9INqAck3qFEH88Vt9HF94pdvDJwwzoQWNbDsiwzCQpShb+qvbJdQg6qfoh07o7cGZ7yoUvC5
4Xgi9YEXRu7sqGJVBb4AIyLf1/BA0+1HRIMjerIyhEHyne82W0BJmjfB7VpzzaVXwFb1j2ROo6x6
DgNfDxNapy4w+7+Dg/hZv8SesRJT/PT1c+bqTBC3ormVRH4dQhBAJ6zH4sWdPeTQ4F+rRP/KjtoD
Ygta3wAkUb+pn9eozhduY8wTpWCs/QzUmzziZWMItayW2NBj8dDemndqiYxHRRWfWjSg8XtxN+2H
rY483uuKKrEVvJj4iWTuDGlWWFghU6X2zdTIrTATydNtxSDFJ5g5Jrcmkd3so4/Y63O6GlCxn35N
OrMoJ8YqEkBNF+K1gFYvKHgMNrcSUP5eBrvcCV7krjpaSwYK9QSIF+BiIvHOqVOvpMC5amEb9fvs
L8TzN/NGQOVf56KtsaPlX2s4m4sXwKlATq2SVDMDOYPAgUqgr7ybN3f9Hl0Td4qHpKx4WDXBl3ER
5gXgdhVREV5eRE5gnGaa3me4dv37+BZV/zBD/Q40Y7KjfPkPK7rDQg9+93RA87KqA1AY8PZ+0gt1
lGPY+46CjSDMaHeTu4ADdCpbv+22IMP9jp66R3PtirsMiWRcb3/kcpPsZyP8P5x9127rStPsExFg
DreMorIs5xvCkUnMmU9/agz8WNaI8JxvYwG+WYCak3p6uquruDKG3Rzws317REVjXCfmJ78VkQMS
4OeZRaKlY/LLJN0mEwxBm0YG5vXiz1tpI9mVZewNq3Riv/ngP0RT204rBaf2bmbcckuRy+/R0twQ
STPIDeQaUit9NLbyabQNN0C8PLy0m8C9rPu7yWTZJBN4u7BQITAIoEqkHb7QqfGoXLrUmp+HfWWl
2/Q4ryUrZjkfcnHc2CGBAnA4RNGLetv2iZYqUQI7DbLb8xmpfDdel0956YRoSdtMfnVOHqB+hIjN
/3vvUgBkbFdcoT/oLk0CyOKGgisLDHHO2xGxijV48d3FVlywKazURxfiRFa/U59jN8Km0t1m+zCZ
zcr6+wOWIvOrD6DGPiqxXqghPmC0dwAgf8Sb2v9Kt6qf7CUkbdXcXLMIwJg2Kf8nifHYqtUA/7eL
ehMlKuOQuKoXn/InZYe8IuehjVxwYmA1GaMl1SB6pTXCNwxRBCK0Sx1ZWQ2VhiOjrTSSr3RUO9ty
X8p6uO82zJTJ0q2CNDgcL/jC8a6nSlPpiCfmVM2IV9Z1b4GV2xY/a93qEfGGrSkkdu0yhrfkCTUN
+k6IRqHdRQf6Q10Kk6hJqXV3MUzlgPz7S2O2+YrfSKfMrh3xDsZXrGO6GDYA3w7oF/hwIEFFzWou
p9EcF+R6ORmu7BV384pwifqts51sDVGxuQVPDlqTWeHSwng1CdA8UtFVERNS2Zpy7LOUT5QUCaLO
unyW2/huWt9zqIqNK8WtkZ3S1njeHkQz34cutzmRVwcrdvmxcr2pkCpCQRnifIiZ0POGTfcrelBB
sMCPvUoyCdjG/quIBL1dOcFr400OmtHMx524llzFgb+czacM26Bfh3aL8hWXmCBOewuc0Ip2k8ci
uFx4DoD6mex2aJ2p4DKhwiooi3BgFODgXh5L0QkfpHf+ZbJFdSeHeAcydt+tuwZAXUehAoKsSEXS
xXUt46Y6KFSSrmseuzcQvL9LdvRZoA8RaPkasOhPsNA/tTt9w9LEWyiEQVKLMIeCVhBfoRIX/2sN
kAI1KrRIpdYGi4CcHcoB3rSu/Qb5eMPiHmILedEtuMX33GttFk7pJVvkyNFI6YQMJ3PTUIGxA6AI
WkU0VEBDj0ZyCA3JtAT4FunwGlvSc+OckdryOuf+g0A74ruPrHGQvCc5W5BHyXa8Lc3LujiH7uxI
jnbMPd1hrM3tSfn9TUBpXs8PPwnhMJDczwBFHXNwwKDjtO8X3jxOdgmkdoyZ2HArlsMVb2MkpDMJ
5ynIlwArpiUlxwo9boURX6z6OX2TrToHHKt/RBOpG26lvVkNlmxGb+sOc9Wsoff2/c2/MvMfxA1c
H1B8hAY1IWxPkE7SbmICA5U+dsnFEqAwgsZtT1/zb0hfp4+Fd9nkkTWvx++xcUWTMeu3gT7aM0n1
GE4ZuWwaEpvkUqzpLUrXxV7YZB5UtGyeAyRNQc862nnmxBwZrZELScZrk/TdKmgdeERgUvRyP767
z320pgtPpKuo/MZae9FeOAmvEjqKajQfff494mXzBulwIrxoN3qHda5X8mUeUB848JEV3hF6SEz0
3nDmfWzFfnhveCDDGmyS2Q32hf8fsuiYgF9fQHljjeMzbkwgCD26gquco/sIMhi2vK68clMlQGlY
2toKX/jn2jTYN/DtnQ9GRzzqcMtKQBpp5Bz+8kNxBPpBscb4uVWwK964xhzv5NqByK6toB/azJh5
7NvgFRaBpeKh5ION9lM0+2UxE6Z5aAQsOH9ST4KPgEo8NV8ZMAor9dxqNvcQAO9mgUzWZnqVpYOF
o4WgmQj6ALp2PdooIzMgKxcEzvkzNtwh6l3wgthha2OhbT6BcIRVvDMf0ItjNiDEg1cmYZGjAg65
nKQ5ksiYs43m9s/QeTN5qFYk5nTMzeaoeOq5s9/Q3s0Kl5fWF52RKrnjMF4aTpkrcagXEepf0GZy
RlMKzQD5+tnr3PQTmYmUubwsg5TjViEtF/I5DCbb7jv3g3W/aUMTku7zNw+1DJOV6hKXDGroMkPS
HIHrDYxfLoyuNioRdUzwb7na2TBjqK+YamQet+bT02yZgNY7qrlid2MuXRa/TVPLmmQDOF5HmJYO
XWY3d5zF7VH38sIdectXfmk55uiE58HOH+RtCETJ395rIZBFGPlv7LSsd66DJHvmhIulvwrncF88
CjYu6OT8xb02R+G0hl65We9YhfWFxCa2MBE7lYBnIcXc62NUhEMQ5gFKx8ijVmip+uYOMUrZpZtv
RDx3t5ozwPrsqPtozUTtkB+nL0ewMENnD3QheAJTky4MRaNXTZhZ6GbqDRNj3qY7CCikfmonXhea
f8/x0g2BWBTdRipoyiF1RkVqmXqpe2RyIW9mzS4yCVa4Dr/qVfQUnsp3bG3pTi9N8VOE74DfAnQq
99Onv79hIZeBJ4OMbkr0OkHmk2ZQkGIFnCY6vmFa81/yS0UKvOhWs9J7xeo2YKpwoEjJaqpe2l0I
CpFegMQb6WWkXitRwrU5JwIyNLqTI74Fr6IzIyLMCjf8yvdAZR4M5Fr95MRyIrdZI9lA6Qu3Erw0
hCWoJa6DcJYqUthFTYKfzFozVT/cgrJdZyzuwhAV1M5VFYEWKk5I2lzv5PaSC9WlrRDwTKZyj2Kf
zT9m62Cr7UCJiUz9LvvMrWxzWTMDzdttDMsIOghiD29uOuMoBBDkkmsUkhNffA3e0KS4BU7ybKCY
F9jFc4+DuxoGIP/X2UHeR19Mv3k7yRClRRIJ/PAGEgw3qTkuwwtMxs1f7ZsTj8bhBwMApcH7vOwU
ewf5n8jWvCdhZYY+GM/RDFmiGplbOgr86G9nZgpvr2bEnRqSHAg9EXjSDMIlRFkNucDVnHSwAFey
KrbgqC03wSoUUYhCkjD34ORYR+s25EWkj7K6QaqcKItROyDOSiBlQHdjiafuEZvbkSDhZ/P+vC5c
SHny982KcZhvgwGirA2BSwDYAYKk4eT9MFSQ3Qou1uShqH0xRau40zaXQ3AENOs7D800NkXARjib
BXleuCuJacLVgcYGsEJRg5WltA3SFI5bOCtneS07nJO8y6d3Zd8j4W2lPvrEu9WUmYh8JQvMYd7A
8qc/AOdr/339DVS8m/AxeJMMfIPyIQEDFOC6JpXWWDT5yOneVVbWe2GfX42ZXOK/4s0ovkR9EuG+
iPxuV6Cbxg62EHdDsLDOTeHEedNTB3zMo3TfvjBW+jY+uB4q5UA56ONdZBFDrZ9BsefHut0/oc0Y
HExkoa32LnVZm2vhGAFYzhPpDpRUUbu/Hm0LMe16irGda5A1BH75PqMjrTIhKGCGB8Uqd/zdyKFD
jTHShVN0ZZYswq9JTjgpQQ+sDhiSh/h2Nbqhadab0eqeq3O1YZYdb2M+wAL+jZJ22wJXjXMlIshs
zNADjg7jQ9lmj3OTmJkX4D5+hiaEHd2dpXVtXRKb0MUnrMtjaWf9/grylb8GXYxd2QYR5npG3sRM
d5AEtaKz4XyJPsiG0ABTVma32YysbbU82YDQqeQRZdDlOGgK6GkNMWU0nPS2sur2mcW9ZXixBSZJ
lzJDoMUjS/R//88gdR93aBgVG4H4SE+4uIE33ocnAPhnS0Djy3+B0WF1QXNCXks8WiSoPdyBFTac
AjjIzho/WqxjZmouNrEpnmPgusrTaLE0rBYqjtc2qQ2s56B8V0Mc1dGVv9PN4ABI5hXby77yAUVw
FZ914ZE5o93g70FSc3pR2lrVehjkvfAue4i3qT86pcXf/X0yF/fov7n8iW5/7VGljCN1qGGmdzW3
S8zGVTCcnrElWVaoeyXJo0mQKjJ7H7MdnoKtWOD6kvy/x8KYsp/b7ddYUBIO2ssAK8k28ED08tTY
UNFzWd5lIQl9tRd+amC/7HSC3IbJCDvySYAzaze1A9bwZyB/Tn8PaGHX/QS4AGMjCw8IJXVBBILR
llGvo2Ao4BWll1b2bQCk2kikK0d75XbqObWL1d9WF6IAWCWEaAgDdCQFqNUieecorgIUlZz8Hqln
K3MTJN+M7cVvVODy85WUP2peaZ0G00B22tgyH3G3S4meewzZUKA2r6Ed99p18o1oQFQnQxBgZnfp
o9CboZMIFgIBM17HXgCGEAkAjl3vhG52BsHi31Ow8KC6tk++79cSVxCsbQwJSN1uPbuCfXHlF2E/
uaJ5edB3n5r39skweOuzrwzS57Dj5xpcdzAYvCqCOYBQ+7HfCKbhKLsOib9v1FVYY7yNM4lsO57K
PAoNBB1zPcaEn7haGbHMtc2dk2O178+JZqtbcOv05uwZr4KV2lVgSQrT6yyk0cExguWFAjpSm8in
X9vus6qKwrZDWvHcI3DfPheWNgM0KoP+YN9vYtAiKUhIVXZ3zN4jR8cWRG5IYk3BbRUBn0GeN+A8
htanTmU3pSEYC73FQ9IIXKUzxd1kvWcW3pPi0cht6VT58RZpVZ/ldRcyJMgw4vpCCGaA9pAu7/SG
UkdDiaRuhwq9tjLOX2i8+cAU1AjHAD7z+NWwMVbl82DYrJtlaXODagdMiyALgyA47b+SKtMFzsDk
x2/GPRQIVHPeqjaemiEyM4iSenTa6C4LXXfbl0tyMmgKRq6RvNlps2o3huCVRJJT7+3JkXeRLfqS
nW8m92ITWLZuRwCOmkUOAUc79+y3taU7jG77BUz69UdQ0X6slUot8xN5XOEhiZP1bmwCu9nF6Eo2
drpZfaZfW9FMD6WtM67anwFeX+nXtundVtU6eF9hGxsO7IDy6yvKqy8fylo/IDQ01RO6216zU3Hf
7ud3NQYzvCU4wRvD09w+Oq6/gnKtUFzJoSqCrwAk7KWCZt9olu/Zw7Z/5L71lXzXpqjY/W1TXHA1
aN1FvzyOG+LEHwDFL3cqxTHUU2ceaRSoiBwqCHh7LajitMN9opkfvBl9q/dPtckZVu2A99JGgRUo
uQ57UN13m4QF316AJSITjJ0PvJoA5KVGuXe1VbQ0CuQMj/oBhJ7muNV9J/VSDz1HYFVB+yeH/TCY
c2c+cB6zD+R2CWAeKVIcCCg7wf1cez857ic1E1QceWWTDjYQbG5vjqd4N5/ai1lx7pvIbN1eQPWS
7DdKG0iKLmAh51IpWqVSwBlgNma3RhW3TUwoF+Gh2wGSeQBLHgDU5UoCGV09ocycWUC/QlQd8SCz
j/w2ILz+GPF6BtIZEp+XBh8DrwsEX9LjlRDC07XHxMX688/aHbCwoOWLrT3jql0Ib65tU/dep+ex
kOaw3T+n39PaFkKnMuVj9/Khf87eiEdauxq2qmYmJ80ryGOc+Ry+fYVffwLlhTp0H5U1WYvCMc7S
c4/uAWmneGgut0aH253EU8liCrhFMCKHBcQEdNqQpkZm73rGOwCIhrAukNppvYm0GjY7uN5D0zjp
cWQZWxgfYBpQfsEOxz1PX+9BAPqgvNAgFbhvvOhJBtfjVuxM/nxMnyMnTFaInRvWZb6wp66MUu5V
5KIs1zMYBZGWF64EU4dI6Kp5KZ+0nbgSDwpouMHAkG0EkrL928Mt3CuoN8Cf6KTfSQQY63p6NWMe
yyDTMzReBF61S3x9HUIu/F08htZ4yh9jW/Hjl/QpPiceK4+0tKPR4AV1NZRLBYDlqQfxiK7NoSkr
XJxWfg9ubXTiKILdXZA6axI00ZIe1nQbejoI7C4O3PxT7jFjqdsIFpc6Si7ANgIKjH7K6xno2/qS
txw+onIukZMcswd9y/sidIbWpFNBgDTNfwhhr23SdxlqEwWnwGa91c6gECQdXsqdjE76DKyeeP5Z
+kFb5xb/vycNrw1Tyw2G8NgYoxrp7tPl2NukwvaibERkaHVfc9D+5BqPwmO/CyzFZuy0hYOs8fDh
OvJlAJHSjShoVSYUJBDADR74dXlWiTnRrXR0AE2sXb1oC/cU6GxR4AKS/npN46yfQC8yIRUJzTnU
pLk3o7cBOkKenzmuBZ+BBPs/W9T+4eY0AWE5bAF9nO2znf4ZuQRDLrriwUK1Yce/8wyBvYX3NUnq
/7NJHRyhqCZxEGCzcCJUdwrcjJFNaLmkXbRvzbXOzG6zRkntWI4XSIcgyoAa7t0P/jENUUaafCBh
bQMMn4J1WXc+q5i00Bt4NU5aaLjIekVtR4wTukKNg5IZ1Cos+ZxvEvuonRpQPf69SW/b1BQwmJDO
C7T4wyfR75vmIs+JaMQFImzF5fbvo529NWaNCnfVmN70UT/dkbOZb7bpATQfj2fuPlqXr+Ay9f7+
ktslxpcAQAo2OyCmSEHlegunfWlUZX0B+njFtZ5+4kFNLL60iqnaMjhcei/9YAQYt21EMImsCUZP
eDuB57w22RpDOuojROjnQ7Qd3d6H2IQlvBZb+QPkxyxXREKlq1cFZY06NyCYDbCDYa11EVOvADv2
hE29mfdoZx4R3THm82YDE3OGSiJJ0KQBGnQ9OA0PqI7PqsKSBBAEtCAAms0fDJgK0dxtv56tNzws
WRXf2wczzCIdhesNL3XcLtQyBkotBvU4IPnkJwd9d69+ij7a/dY8EmDowWtsC2eKixn7+BbZ/WMW
gCRU48iLWb4e7ZSHWlSXPXbPARXg3g4JL4V+j1gm9bRdsa0f1VW1MXwWE8gtNQBlmNpDSskNeZl1
2Kve6wjD8yHfDti+rnQuzPSr3FbwVCjKtQhsErN64tZOB8jw2wRAsOIz43Vyn9GbjGgz/N88UJtM
hV5QyKv4nLZxlJV2BtZzo4ILRTyXhd24o4OOy1W1jQ/pkwVVMcaeW7AO2mwU4FGCB3esTEXsSaSF
agbVeUt90F+1LaFIbqzgaMQmbggUkex5LQomt9NdNJIxbC/s9yvb1A6oknqqugq2wSD+nT3W28tR
2gCNpmPYRmnNllSZ5QP/xDBLfpaacHATqcCUYOMhB0odM4hfIfVbwiy3UcF6I2y1zbwxHO6rsSco
Cpj8hll3vh0poDoEUQpCJkAOVOpqioQhHrW+KEkVx+3W8b7YFw9Y2xXSUghlU7RXdSvtnjFQ8ta9
HiixCp5pgReRE6JDjCBqL8IFwoVWiZcWCnQv+Qap7R361GwoIX3+be324Y8E1G9rlBtJ27EBCVKF
Osq0yhwQej0SviNt36/rVeobDyD7cnqnRZuc5NV3sV0yM8vkpNyMl7QzEKl4tHhRb381KYpYztoS
iV5QsZN8j+pXu3oVAufow+w6GU3hJfGZy3t7iPAsQZYXC4zqLxS58WG/cjD9BUWGHs7Mmk4KOOBP
4DQp1moCvF/m508ok65zb7JTPwB0m+U/bkFSBDuOMBJNp0g3Ayt0bTwv+Yy/pBn08g5FjL6C0U+9
6Vg9y656Vs238huJLqdwgG730JfEKgz9VASpSUcJEoMHCwV0gOmK6IW/NLksYWt3a8IUMJ0Qspup
DK0jIEd4P1hNdu4kD/rT/47Aw8B/WdYp1zWnxhyGxLJyyPaXQ+sCfugcc3dszRltFeRQNe/9rq5M
hfUiW1hwPEhFoIfRtg4QC7Xgl4zrGxGqztDyg4A4SuD5m+R0SG4y81nEGVHTi3BHR+MK0H5gAiBf
8mtrpbGqXopIKC15N63Du2kfI8Tj/NDPYK1jPUpuXSOUHf5Zo4NZrYBeU8TxpXXZRuh6KLeRG+/w
1nRDb/YUr2a+rxcCOlgEczD6nlCSRSP69fh0btYGqEySozPb0/6CbuXP2pnc4Cl65Vwm+T75OXo6
dVApYJAQiwD27Npc2CYXcbh0JdRyHAGNn3jDxw/8UQnI431bsjhibvPSCvDtQA7icgUoRKTtQbu6
ySFZgz3qSivQzjqyBTmpDfcA1qfhBX0NlngPsbRd6QVOWpvpe/adMvfQwqr+/ogbnFWtjlmnwi+O
IXKPscMDVLbK0fEERg1ZtKoDdz+CTqS1GTfCwt4lcQW0MnmdJKipixYtONUlnWFXQ7VtNWRoM3sV
j4gxj8K+spMn3occAWlqQb8iutzyyqw2TKwd6yOoaC8KilxIOqxA6wpbAUJxQCqLzvCdWZCAUn2C
NAhQZc4fefcUvjfrR8YkkGuP2nG/J+GHCvjXAZ4krYRiHOwnW6j9eMJdjJaa8ainZo16PTKTOZKg
T6Ib3CVP6hNvDitx31mG/SB5mZ0x98LCAUCkhzQ14PYAxdONhpmaN9mYTSh33zWPDfRIIBy1rY4c
isFHed8wH+ULd/KVPcpJ49bM9aGAPW6lnyaH38VrqbAvTyVaqwQ/8ZJ1elQsFn5WWgi4UAuD8AVo
8MC4QcNY5ynpFakD8gzkXzKYWwTwXSHQcj4EG1kztzuFjrTWQCuCBI9uJuvER6TvZCtI6frjZnJy
D5KszlncVuccnV9/74mFhzO+6d/XadTBKLNZU7MKX6ee6sgRNiIgL70FOfbCndx8Hzi8/f23yaUo
4cok8RG/tqGsFGrZDDCpnZ9jZ/bBZ/sqWtFhK1ikxT8ws8iUt7Eroer/t2nmaKkTqMxG3VQiTHff
2v383B/eEYZ50GZZHzNvtFIWz9nCgxbTC5UywsyFHr+bpjqBYA7lFGMN7egeEPEkMi/fk1M5B/Td
Pw12eBaQp/GhJggZHkaC/qcDnDrwaJ9E2R+XGsrvtLfVjCCMarVDgt65AEACMiHnB+ew7UVAxxX3
eTAFVzvEprHnzMbregCNC+slciRwtOrmuBEcMAzvdXsozFX7PGFR+sfZC8xTaQe7yGE4qNv0OsDe
RCVHF0hXLlIr1zsjTcIYkBt8b/qINNJs1+/on8Dj66vzUnBx+tFWOQIm4HQrdf+/Z0FhHBh30MWS
blDEj9fGpTTh6kwBzh09UK9Q1BzfR9VWahdXf25Kx7934m0yH9bQ/QuCb0ILgxL9tTVNVfMoCXvU
gmqcdo2gMzWzf3kuPMKbon4WnqahBw2sStx2ttbK57RidfEvRI6qBukZEjkCaUdTI8j9mIthD7n1
+jlDuiPCqyxZB3cTmoMcxmjJ3FEbUQcaAKSDILQCRwsVOsaXNOziOkDngiVb/XmQQclrThBoe4w3
rS+5GRJK+Z0BunsURo+Gb3hdjj431YSabwMA0N+fs+QGfn8O3TCjFkGa15yRWflW91RUU0In3QUr
5BaijbSOz0wgyELYc2WQCi3DYarKIsH4Y7D/gi8OvWandqXB1PgYgBWj9D4ZQ7yp0yiInf/NuEr5
9XnIAqlPYXGwWihammBKWCfuEZ26KJSIXmr/bW/JqV/Zoy7XqBsGPatgr7XbrbSde8swU9Tc84Ns
8W8F2F+hzmjvscQR0jrYa//BtV99AHWg8qgu1Kb4+YBm14gu9pjqfoTrJ1yqgWby0KIGc9f/OmoE
kwacFXEXeBbRFBxx0kHKNkVENVmCXT+hdHL3jpOM5n08iCJ40+MaPRvHDmJzrFrkrQchIoA4Sxp6
ggz4LMpfCQa6VgetrbGJxVfC3Bk7Hy8J+vNjB1x5LmgTzBye8mGA8tjpf1cEgXVQqqJ1BWl//KFS
LLLORYo4dLXV4PoC+dAe9Dwwi9JjuOst6VHCWUbTbna/SpnNfrcvNdS+kEdCFxQasUjLzrXzDAd1
5KSiqS1xB+oysArrfmo9Fc+Fn7os37VsjKBIQEOHVmwa0DRKQSfHLeaZQz50XhkWiRQyf3ZQT1ox
XdPNG4EM7Zc1ahtHFy2cVQNDqxx1Ha45Mzpc7Dg21cOLvMkTxrG9BblS5qhNhI6XShBQ1MWbt7ZL
IBSgMKFd0PKDjJH192G5LU9RttTrVVOFBEDFDraGdee8j5vUQ1/AM8GOc+54YGaDbu4cyhy1QwW5
A4cVGVr73DnTm7bpQeYE2JkMYo/w3Hr1w4l5Jm8qqZRNKrmK7JM+CAVs6qdsFdmkFjZZ0RaCOVIG
uoIWFJ2jh/iKd3OPFTzdeHxiWwbFMal/QYyD8sADOsmaqYZt4cP4TN/cYCei6Ni5I9LX68JnLufN
a5KyR+1UJe74tCTLKe84AIsGhCqEB60CfztyXoQes7UuO93Kvb/30U3YQtmltmw7TEbGVbALzjFX
T8z3O8Xj/z/6D5bHR4J3dElBoYHaPxdIHkWC0cPDrUWv+8p2YAUBmi0DwVHt9G+x/xatuw26pP4e
3m1w8jO+f3apPWTkkpTICVpVCPeESlQZg239XjsCQEP5xXw4sfrSpUWfg1qAoIKyCtuHWsl+BoY1
j+HLSXRmbBvnIPiTdbh7DqAaQPpqtL3o7+KHL9WcXsCAYIauF21isG8a9w/MXCpxA1exIsYPqWWC
JwKySKFFKbkiEYo0l2vQkKPRNV7NiEtlUzmhlbsYUAKstjyIauZjx7Mc1NLpRXcL+sTADIBEILWz
IhkloGbia5Sze31VHhEVWo56QJGCZ0Qri2P8ZYn8/68ncMxDEyMbYalyeqit462VG4zR3EZkZB4R
EgFYTwjffpCCv2ykeiY3gabC/32M0MDEE8PTAO5QfX0LZs8Z5Y/I3A9mAcYHzRcZIfaydQQICnwS
urPp9C20rrKqG7GK01rM7F6ySjzgLMHDDr4bPPBqKGbEOTDvRITt3EBrsc3szbotBJE5APQaAEwR
jWI0x1GXx5GQFmjiVXfNm34XZgC+x8hwTB+ai+btN2k2pdfaCe95YNXKj9g1esYyLN16UMCENjrZ
VETn83qpSzFEXrKLGytDft4tD2jsdZUd/9miAlWCPkk0/sOdfmWR2lyaOHVGk8Piz6sfFKPD0QAW
tAUNW82qPtw2hRGF31/Do152WTmqIF6IoMLuqafI7pzE5i4gGz9PnvbJ8IwL5xNsWQKwvMhkY0ap
G27OmgtfQ60RNxzGA3GVzMReHtFip+7mF4axBaeIpyrgwzCFMh4N7xhjtSpDcB7jsWQceGcGXSAY
CyHI85aYiYejy7BH3Drl9q7sUddNGsj5LIkZIDsARp9kjzCLu+hRQHrK7gyzdaQTuXhKs9jG38o9
wzpx8X9Zpy6dMRwqdc5hvbMK8oDYv/cuj+K7bvPn4rO2oi+GwYVbHBlRMN6AbwqAA1qVQeTEaubE
AsrYOwC/h7XqKc7heEA9oFxB5My7mGu0AndIRfyHRkYiQ/zLNnVA5rrWxNaA7eLUm6gHWMEh9Xrn
u9NMVkl0aVV/m6JWFSL34mWIygbM6fk2OrQrbsedWEXfJTeHAUFYlkeGES2/lJVWa0WAnStiZQaT
TQtaGdTywfTi16uXyC2ejZ14H91NmwTBTPqeTozNe8tj9jOj/z6A8gJ1NnejwZMPACZ2OqnAJune
CJEn/hPgK7N2IhfQd+BThTUocV0N2kKRNx4M8xGE/Q5ja5HR0nsZCWYNJQWQCCDNdu1x0zqu5piv
AV5B8AK/i4xat4/geEPCZSCvYrsDmSDvsdZ66aUIGsF/hqlDlHMQv2pGGEb3y+zzuNx5wKYIhxUO
cFz+B3ULMu3/DNIMLH3YJBB8h8HXcN1U5lduilj3GTjKyeaR7wBzE2Nul1zwb4vEj/wKKpSxyjpF
gMVky1vdV3B/2XCvoNnZS6x65S0oixocdUovKvovlZbMphv5QP2uczvzDGChMLgUrdWQ0liJT/Ld
3yP8ec7f7h50TIEPD7VSupSvoE7Yqhq2snFW19pGegIbBBrMj+hBxNzybmk9YStbF8Tj/Iq3hRdW
mXAxYsDWRXoD+VKgdKhrLjLGC9/pGLjqIQlgJZ8RcNX7+MjZFwfdpz4Lxrl4h/82SC1ql+jgvUdl
hLRhIi07mE8votmcp1UBsvf/Mr2/BkeFQ02FkLUOYKtw+MBR0ReXmjwK0aDdfCJ8TaT4cwyOH+Vd
6LR4qaeoS/P/eykQgFVEhQBcQUQDWEPqpI5BJEADZ0Z06gVe9j277eZ9RnyqOcCVn8Nj6ckhwoq/
x37bkQerikKWFMyfQFDQaatcmwMhlWogRgtQ2jjZbvBGbGjFzCHAhs59HjlvnFkW4cctMIYYBqsK
ikDg673BfElVOjZ9jqeAJlrjploLd5wVO6oPEs/51Pn9OoOgwfgifLJEr5YOMVCkugFeTZ5HCYxE
Wb/8xVgXhP5kIgH46CbQmgtXFxxjubWClXwGJGkdyQinOuYrmuwj6hgDDG2AXwWAUsw3tc9kvK/i
aRbwirY10Ffah8aLNccUJafcBY4Ot0yIkZnh8EIcBSQ0MqKgsUVukn506erY6sEFZqUzyPsurvYs
GXZwbtzZmnxEbm4z2YxdtXDdQcEBrIUQBiWa75SfLGaBTw0OASnvNXeElwcdxbh5c1NeBVuUcm3e
5jd44TEc5eJuRsQKPBlY5QA/orzGNKOqn7Ujyf/Mz8C5S+8JMnn7eN0+qX57Ku/U0BS+mLCZhcAR
7U3ATGqiQjpRqNsdiryDNpUasog7Yz+AVf8pXZWreFevLw+C1UDVyw+PgRN8Gd0qfWc65xvQAo7S
b/OU55CaqOENYr53iz16b8DNmL/jEgSQsVlFBSuwIr7+ehtL0ANBWIcXNGEfowKraRDmMeulBs9o
DnG5iL8NgitpL64NF3Fe4TUSLqUEOOG15iMl01hIzLAcyE/h9eYzAFMyAFPlkQOnJl3teb3lUvw4
j+7VykIOwZW8Hp8CrqJVB0hWBDL31MvhsDmoaCg+Dy5Yefcf9hxw9sDJEjoyfAst3i1PczDwo95Y
4WP9oToCuisOqoeyy5fm5KsEPNzCemLQNS/cx9dGqSWPFQOU2MRo+zGhSVAz51W9jXFjNS5YeffT
inGgb13XlT2arLErRSIUCHuPpa9Dbj07caaABOf2yUDBsN0Ju9PfFm+P1LVByklPWQG90gsMamfp
qUXLBIiP73O2TMht8HhthwpsRn5uk26CncSvAQPe9uiXcEG6cI9d5BT+5KJapTv5z+sviF1WZnHh
lXJtn/JYoRoGckMWcnACZOXlfesmL5kDj7UZIWdFwg0Nu5j3Y3//PR7FgwjhtPg9wBKzcq4L+bHr
b6Hup4LPEylo8S3hY+cgswwObnREQTsNpKvJe/NcPnJesj9Hu8FKPBb3x0JAcG2dujMMZVKUlKzE
tFadwNMvpgGkkYBuStIWr3+kL9xJXzEzU2QjUW4E7aIIBvDuR0LSoLwZl40TJ7ZwI+prbreg2TjU
T8K+dDK/+KwQ17PKs7fOGmy2iLME3FMoUtJh3mSIFadkBgk2x2cNOkqZs2kRVMvWDJpKQj8RuOBC
eIA7NafCrNc5Iw26NNG/vgA1xOv4xxgqaUxnfAG3Asi8cnaZ076jq8G7gHK9+Ajum+PwVL8yG2kW
7g3YRVFaAjIZSVjKYSua3NU5hwVGbfYVGmnQGnqFzmbonyvwr66y1GLejLdxCJnsfyYpNymF8zyk
AYbKW70vrMLOVo99C6S9YHEvKigHkrW45478isnnS3Yrva1AZYN/pCUVHbrXkywq5RRJbYDsgzdu
xQfgCBMb7DErXEcekssgIjjX3rB5/J+9Jsb7zyp1gme9H6ck5Bp0peaR2W+Sb/T/olnEFD7/NrSQ
VyAz+88SdVrzXG3SWMb4MsBy9+1zjhw25xRouoNIbOsxeUaJH/xrPqmVrPWg1IQe9iAvt1fwPKuc
5x6KAH5w5t23ZsVUMlm4GK4GSPkFWR3jvtdgUPoAU0C2m3lLHMzuubkPZ6a43kLNG7yHeH6hTwFh
5E1BH/hDVKIrLNx0sdvnxhNfED7s9IMClBVj5ZZ2poYeSQSqBKtA17Kga1YZcxa2YB0M76RzbwNU
3m6TZ6jt3smy00E9sH0DtRIrhGDZpXZMnKtSGqawK3ykTvSY2zE0l0WQemuAtFniXn5F0pX3SJv8
fxkx0OxgACGsdAb1xo1UsdOni4Y7dl1uhc8G0phwQfwD4GXh15bbzW8XMEBLLK6PpSANOEcsK7oH
UWehUbZ5Ug08SK6xhQ7/j7Tr6I1c55a/SIBy2Cp1cttuZ89GGNszClQWFX/9V/J791pNC03AF7Pw
wF6USB4ekidUDX7kVCinuxZvIaX0XvnWrt1yJWxX8rQwI9TPoUEb+tYgbz33OkKqdWpfQeO0/W22
XtV5wx68mcom3cegLEcuCwQ44NZWXjkzvObal7jM2kp5nUh6PePu+41xI9zheDsWrUOP1KMOfeUJ
gK684THQmU8Epdqoy2TrtJVa6g2xjaljvY+qbT1H99JddiSzRN/g9OALFZDGEg+FKxo2Z6wrV+GZ
jR/NGOCUQTcqM8diEjV9XQG6McDeI+6DHGVskzfegpdsa96nR6W0sxvuM2Pt3gBSMhSlI6yOtgnG
HylFXhFtwhRTUHUijmwH9+HuNTpafBGa2ZeyvnYBpTIXhKQ3rTCYMMISVSoI+F1rb+RPcRxvwJU+
+qqv3RJf/BW+RvwqqlVD+hrlt3Ude6Vo51HObVKIckJUwrjOt6+PgVMc+Gu56pMWcMwrQ+ommkKR
EJOK7igJUm5OfISMkqPczSrTxlV6zH5AuT/rzyOKixQ42h0RpTjfpHI9oKZYTihS+qCohjDyVrMH
dzj0EohJ8YrXfrXQDwHB8mm45dju2n1oCc28NsrBSnOIWlDcSrR32csLRKHILD1+g+486wSp902I
KrLAy7nOcOUAh/edJTwQ/EIAgdk2khz18iABetzjyhAcJb8B0QJOuluk37W9uk1PyebycD8LlhlD
BiY6pyBXi7oNtibPkgYidTEw6cOcBC7Qs1zi5hdC5BL3T29uIRm8zEcWZK9f4w9Xkd0flFt+m8e8
OS99CGNnFUEJVp/iQ7Sb1HkihzSyM92RqWtCrwaVmtvf0KutbOEhf1R2EY95bMVjnU0Ds+rFUBOr
L+Zp8CHMC6KDl2Zwum3iWnfSHfUi20DI2bk899/r5k2UJ6K4ANUOIEoHnfe5lcdmSSChlcLU9vnV
Eedtd5vcQkjjATYO6i8bbPx++yG4pwTPvR9gS9hjEDECMb2pMcdRr+einIwZdaoaUu5kizaCvzGE
IbOreptvc9O5le/NOdoKFrzteHcZ/TPlzy72nCX5vMihz5bx1JkxhuEYUbyvcjtyxL2+17HV9REC
ujOhNNlpx96/Tvavt1CJAw/xPQTI3fSgbSo/B9cimMW5JEErhbmoT/j6Jtall2Jf14reIHF18yJ4
4V4Bd2hxSp/RWge+huQZ7LXeiYi2dlsdQhfl9uh4uzwta3eTT77FWb4NjfTsZiR1mSuZBe0ycECp
ewXkyNHMttYhzgKmoFvFlnH3u4y5FtE4w2T23ZgGXa2bwHwLQQl8NTyLt+Ot+FK5r6BBQRkkPK4b
7dUDZn3LZRJdOVzOwJkd0FtKYll5Nwc05j6XwgtGh2wECDb1kFWR7BgcviY3orS68WZey3/mmdnt
IVgsgpIAVthO0E7T7GJPCDK+zftV9aDeQCnN1Y8GIvAyN9u86nCX2IyTpyNuvKOC+VZuJH9CJh0X
37c7HRWfuivtxVvxxnKUjQqmCPJ8D5FW+wd0HfA7y09g9n6X07rXA3yCfFQkmBj17iZ78AXnc+vl
fvZSboy9AtqIy7a2Pu8Qp4LwpQ6ZbvbFP3Tq2IQd5h30bTCtBn61tbsXBdwoBuI65SGBSAFe/iAU
DZyfHTEQxkIKAtBzxeC5v5XytE9icfiMrkhutR3h+t4w64f3/Km0/yAD8TDaIJp30ieTm7tcO9+g
CYamAwg2WShQOgfXu7om1QRwZeYWsmykbW+y39ALcLQTTvcavEadU7zWUO+eRdN3nKlfO+CW8IzJ
91UcZ/owjx0UJO/DCzkm6BounRAqCRAuIr9nkfrs5uMy7KpTNSAIMfOCzMWMTEzCiJUeBP5IhNTg
WD91iFQaNzloRcsd2fag+VGQItcIPBy6qNFUk3jgCIkeVS5JyXdHA2YDMMlCNUEBgSabw22bQkZl
JVKpMjzaiy/eDxCuKmBxumsRlHj3L6HTvoEG7fL4Pw+y84PuHJfxrlITE3PUsbqG/WDu06vptvGm
m84/gUsKv2shi9Hi1wZI8O0HzcOd47nZCCh11Lzao9vkSXJQaY8zsLgqsE/7Zy7pxvwFl76QsUuz
KOq2VOYvvIk20QP4+CDXZ4LvCl9wKFESCC6EvWnLdxAziUBM1/FOvc8sFPsFCOngog8hk5mk73xn
qGRsy15G4aNxc6O/ovB+U7ug2LBrVEM59FBqNlLsu8J5xyXU/gsdOdEnruCn8E+88sEVe1WRuPv6
FsZe0zBEUaSEb0H+GWF9lHD8+WVBmiD4gJuEb8LtFz91u56JN7WdwA9QrJR1n30C2+5d6F2VpBo+
AYnhDJ1AMkTZ9d1b7WZvmq18jKBEKZ8DYe4cQh4efCgoa+lflbt39GH7xS51epe4vIbjzw1yYZEs
xpDVCRuLiPgq+RjfobP5F8jJyD5w33M73sg3BZKYzz3y1aOPJy9vG61cUs7nhDHSLGoKq5uXxdy8
tbDBbXSPHPJ0QuXU64TO0uSEkI1xZdwE18a8SDxW5u/OG5UBCoj2kK83ENpgTHSSLNJWfQSqMOFK
paOrjOQF/UCPiZD+kgJMfIr2FMpNB3wPsAIWL7OZUmN2Xcw1WSOtWJU6KmfLehsoNpE2HSRvQeol
O/qEghN4U1T+XHZZ3w8KYM4pehHJWrhKJgWhtqOQy3NlsKXcabJbZyO8NOc0WsWY2TMQxsU/kVnO
IasmqygxrlQPD5W8kbtyW5Z/Lg9kpT4KI1mgMEdeQs06pT1Q4plYdUQfQkHuqmC4aVTTkYK6Q2C+
dtVZHrLWHtCXxyt6+B5KOP+AeRoWVTRBiRBzkcFqKRlfdDT0DFP8LijlVmwru6YFZ+XWzrjleBkj
1TKp67sA482jDe2e4uGZxk8dN674PfQ1j2qWnrLQv4i8IDOqLMqkoiV4J7XkYxLNj0wePVA220oT
XnXqe4cXZdyiRqlV4r0qo9g7A2l6XjXQI9CjBLx3H6UpHWN0x6k05yiScj7OZOJyuaHTOAww5f1k
V/FhMjegRbM05K5FKGDzih3X7RjVqvAIBsQnGTuWLdoE4TwVuTnaZY5eUqHYqXnOKWVY9T64tf4D
wxjyoEo9SqUAk3TPtLxpJ1yeVd9MTWdEK+PkGEnjXd47vIExljtSKaiiDohiNjnUhM6VOUpOQYeK
Y7M8IMZmw0gvVamZZ9B4JNo1CtrtMuGVd63OH7JGeNZJczSRsVjVIGUsNaiSD8Co3ZDnPrkOx8Rt
gt9TvNGQwW50Hon06l5EF48J2QLwWrGkRGnZtnow18nHmm9W5qZvoDJ/HFvJ/8FCmUjboA0MvMYG
s1CEjvJUEOBozehM6i6aJK8ViHcZZdWRLVCYVcpMtTYS9HGAEr28ypsx9UMqvBoU9Xiy3J6KMOHF
p3iIzClUKIHcDWWOkoM28Iv2tdJQAy/iwtOGezkhu8vjW/Uai/Extz70TCd6WwGtq3aC9JjUe62P
TlPduwVUXhUz3lzG442OMcg8m7okroGXNoOfGcptqTe2aqZeTJProZBTzi5bt8Z/rYT1iiaVU8OI
YSWdhArO4aFu/lbGxyDcXR7W+on7NY8scQlqKOOkzIFDLflXQ0CaUie5cIAa+JWcZWjaGAbdy8G+
6ohlhpIKufsr0JJHasAbrXx+QDUxfJU0j7YWfNl0S1TPtilkBAxePGN1GdEsh32HymBwNJ0DWbKe
ydaIZYzKY1b5AzlJJeK29XMUbC/P7KqBLpCYE6AXDCufBiBZ8hMVMY9+jihCXtstMW3QVPzEXuae
0pnjBO2cjFdRhT6lcTevYwWkWHIzCBvSST7qac/JPK8u1gKKcS1JTUqxBCmAg9qFe1PuXxNtdPJe
39WaxRnV6lmzgGJ8SpMIOYTCMIlqiDyOpaNpvn1TTa4a2fc0JC5ICxzGmyQq5HU/m4dyUERNbo6X
ihyVbg7bqNIHCrkcejuZjkbdy0bCm0rGqxAjGtqixlRWimpT2SrstAYVLvRa+lzjuZSVOuJ5lGg+
ntus5/+eG3+VFSWEOYGmJcOfFDkjUQ5vzCHc0Sx+CfIMveRN+zeBXhKx0ENlQkckadykClyI8j6r
CMVcHv2Mxz5QF9/DksN0gpGXfYuWrRwhJAl11aYKKq5I97TCF3Q3tTywV/1gxkE4qIEOEGW+qsJY
lFCkmjLkNTBF9DhDONtTi9GdSlBpyyonUL9S/6KKSzDGrNJOKFC7hA6XrDoo3UHUHTW+6jO3MB5B
T5MiwR/zbjErAdtzTGaR8U6jkLifG8SkfR7fZBQTWbo0uSeKrbeuWhxDcUsSD7mrgB5Hcyv1+4je
GbFX64c45MUB1nbwYgrYFI0gjEqkpPicRgt/9aT50GWyKYeAkw2cvSlrSggBgc8DGo1gaGHcn1SG
hRIXgEmMdjPo+atkTqfL1rp2dCwhGLdnhQoC8KgXdtSksRv10ODwn4RbiTwF4u//BsUYqW5R06AS
NkbdSHaUnRqh8kvjoAm50xScmVtfoK+ZY2yUNlGQpRD4duCIHBEcBAIqNFXOc2gdZJbogfgyWgqY
AZHBMuNGwK4jDbolk8jJwuBQKjlnidbOXB0UQf/AMGOp47QIqmnOB+bHoX7Qhealya+LlPo6BJcj
kPtwzqfV69MSkdltk6LmYkKB2OaDExVb6w8Gp1yPpb2PBWcanbbL/R8YBzoyUIH5f83Z516c4h5K
27n3UQxR4IaeXcHovZReW9IDVXhk+Kv7agE2/30RDynTMA8R2MSjqFS8oY9hjYID/n8nKP0ulGyp
81TpqbBOVY0QyVMLDnvee2l9jhffwOztMJ/SwaoxYF23reDXoN5FBAeypwo4wUov6GvbVG8a4/Xy
PHNxmQ1fGkZk9A1w64nYUBIUu1MBCjnZL6HyJaSZXepI9KquhJvBZejV7bIYMbNd8qwTknwEctl6
qQgNAH3YdLwXzfrSzrpJuDhBl3y+Ey2WVugnsRDCOaU4iW5Doeaj0Pbl8kBWigVxGkEu4h8Q5mLf
WzU1rAFVA5J1A5lgKj9b1qYWrjL1uoshbfNsyZuGXpvFO+XRcqw6gwU0c9UXKqIKHcI9joJyjVYT
7Sl+ECKUsdWio0MKUDA0jjdYu88gdIA6cJRHGt9KJLQyT8RwmkskyoexO1LLNmI/KFGQoUCYmG7N
wuNM71q0eYHInq6dKafNmAOxMzZU9vTidiSTHXTQ+4uoreC10ZS2mPLqwFftEwy/KG6fW3fZx4Yi
WcjHa4C1xKc8rr1YROVL2G05o1u10AUMswEHapFeL5B7NoV32tqVcQUXbptB5Qjg3wa/d23cg+pO
TDw5+hVWg60VBud0nCG+3SsWn8DsxEGJ0jSJ5vR3lblipPlEvRvV4bZuOUfX+pRa0GhVQez+LeCV
1CYk1Abk9ArhqhlOJDjm4e7yfK5P578QLC112OZV0baAqHLkzI3S7dOfxAahZvLPKNg2+UwKIBc8
j0JDh2JNCjccDxGX0WLV6qFwAJYZkKObKrOzxVBKY8EESkqiV/x/I9XmtjZKLwmmY64pm14/5RDR
wVui4ByIq05lAc2chxCVzaa4w0solZ7KIbKttLP7uN21wavS/2qqibMHVl3KAm82m4WTriJJS/pu
nlBr2ijTsJF70SsL2c6s7ias9M2cl4hTyb1sKrxhMjsvG7pBEWdY2RKehOCtS6vIpsroF8ovqcu8
Xi45QYXVxynkUEBLixwTssrMoraRmll0wszGMnSB5eFRmspjLJUb00Qpl/QYS+N2CPEZxgiChwCa
yrYlPKMh1zYbqFPrvX95ClZ3CxQWRFQfQCGH7aBSh3hsE81EC3k1bFK5vRsiXk5tdh7fnMu/EGCo
PV/crsQbf4oAgfqSXrvGezAhG1P1leEnXmwBxB71rWZk1oAi3EAPnDiAihGN7JJM2zzixZ1X/dgC
ijnwZTMtYnFexo5uO/1k9s9U4p2z6+/qBQhjK7lOJ3GkGI+RhQiQKnaPyiOCdoCAOknuUcOT54hC
w0vXcYGZ7Z8HYPWPpLknWYQGYBDaE7rc1W2H+qd6sEd9q1TXlfGTo2ExWsYHmF1BzEQAaC67hqDa
Qbgxmo5zd1ldt0+5RwRFUSbPgCh5mg3mvG45MbdDDFqGUfcMSXEu76pVk1/AMI6lkvXRTHTAQBrC
bsu3ugDt3kzRkPhBMHDAVg/vBRhzeEPs3SjqEWDVmNtjel2CAW4MfzfFxHGXPKDZnS68tB5KNZ6d
AIrz26TfgFXPNpDpizmZUt4azYfFAkYrcQCQBIYgousnC7P7SBz9rGruL6/ROgwoO0EPjgQpW9IK
/uQoQ1c06C0VyBYoI1ID94Ms/cjgvlAYR5GTsg6RlwAFINW2khU9jFW8SXKLE3lYPclAbfjPYBhX
0cZGGramBR+LUMoUbdQg97R4S/FCr0J34gUEeHPHOAizDnq1LQAXFteRDCq+DpK7vNIW3piYvYr4
V2TpA6YuQ7DXrVH6gVK8KfsdpybIBkWC+FSV9YqnpFP7cNk21h/FOKrQ1QdBQlCKnNug2goR7fsA
bB/U06CK13o0Qo1TcV0We4u6kJ9uUUwQDrwxzxP37az8wv0sN1rYfh5O1dgRjHmS0M2MUoVg4N1A
Vq+VCwjmlBw7gaapBAgIGrsCRlEaWx2OVk4cMhBnRLkvpNVDnoIVb2TMRjByiDmlHUxGE4zdULZP
U51uLq/aqlUuRsZsAk2P20ZssGhWcayzHNU1Dwas8zLI6lV1AcKYPugsTGEcMQ5E9W1V2DXwgrWs
2A0WTB8gg76fhO1lSN7UMRsh7cUsb2VA5kGAoHq6h+7Lr8sQq659MSrmwNKVAGlYEz63QplvXh/z
oNi0+jGGbsdPgBTQjMuKpqC78nxjJXrUB6oigOTF6G+lLAkdOUdz4wCdCFN9voy1egqDR+YfLGap
6qpJqW7BHjLtgLDBINWuQl0FbR3g07kMtW4VX1DMEjUpymDyElCS0l4p4egk6t2QgYBBbMO3rk53
6Gb3+jKQOdO5bvJfuMy6qSKBLizBdMrw8S0I+vTwMRx6ToZn1RMvJpK5YSjoQAqUeXSm6tL0rlRj
VK1B1FHzy9rywsi/PJnrxvg1qPlzFk5warvWkjIMKg29DhmyrtwozS9V55WO8nAYJy+lfWdWIoYl
o9JmmN9+VYysHLlvi4TndWev+t2x/zMmMICejyk3hSyITWBZ0WPc70DGqRBwFrbO1EM5j9xP1t9B
fChUyvEdK4QRCE3+u3Zotz0HHgQ91acMwHED7s3kbxNYoW8Ook1xIamIsMnK+64bbauDKguenGUX
+HIHRUUFmgqdcTeo1e2YibyU92WTApvu+Wfl1FCbLsUa0+SRdgfNPNEi2ifpk67/IrXO2Sbr2xO8
YRKE5qA+y3gdRRpLiPnizKtTEcSJTlegfV1poBC1G/LfI4qvrIjjEVaNy0AHmyEhgoOnxvkABxLI
clzDaSNyaRuR19DXRvlT6Zw373roeYEzf8diswjtmCRNgKEZ1a7Md1kMyqr3tN5m3WmUNpKMs/aj
bh+r9DSqgXt5o64u4gKb8QuqWclUn890pdqmOmrRIbODpH5r+m3oim3/H6eU8QsQeZISiQIuzP5U
8bVaOhW0oDXOoFZP28WgGK/QWImelgpQOjLtNK39kFqZc1u/bBvI5J6vWSomVpnHgIgrtLDBrwkI
8gq3aeVfXp/V0wHcBeCsFqHpITM2aFqdTJMsRO5jKI6Cqhz1THzSa+PuMsz6bXmBw9ggjUrSBgp8
jNI/IzsoKV4CtS0JRIShJ9auAHmlwI5akbOr121/gcvYnzwKTdNOwK1RpVZ31T6YFBuPRzfIoURI
wBJr/W7y6L1MQMVUoW2iba4MA/XWl8e/upyLz2DsUgmmXOnp7MvSdl+q5aFBnVw2oJFHmDhQq1ea
BRRjnJmllT1eX9AqyD40GE6d4HFX+k3/DLrG7X8aFsu4ThoS5Mr8pgxrP4xiB1jW6Igq5+q56kSg
kaVDshjtfyaziKo66InRw0ircaM2f1D8VBaZG4uuRh9rseHs7tWTYIHGrJXVGoQaA9ZK7H/J9aPe
HWTrqQ8ilPke8tIfacvZgzxAZsVIEwhqUczDyxM7hDaUcJRq2a6L60zxNN1TeOGgVf/1NUK2S0eL
IhQby2iTQErBHhFpmBL6cNky1qtvFhjMpSJoUEGVDxiUmIonK+7RNJgWnV1kMqgf0uG66pMbkTbv
tdKjCFydHptg2glzSquOb+Jaipy6ThOvSJXAyTtku6DSndmJFQicI2PdA/5rXGxzUADGVi2q8KGJ
OO0FZDHSUr0OK0gqXZ4RHg5zwQCrS1ImBswKMcWtEhReZTQ2BCE4MOt7xZijpEi/gj6ROTh0tUDd
GoZj6I+dPtlN5rYUnBegWhtOos5VMV+9tYIBAJwPYAIAZ+Q5XtgbQ0BU2FJKnNQY7aK9ypDkHaKH
AURy+dZCEbKAdpGc13q3asQL4Pnvi1tNGFtCWsytZqNRbYSh3/S8FphVp71AYM7GNMo0HOyYygFk
dfnkl3rgEmNbqDzOmVWX/dlkigk08eg9H4qRJNZQ9DCNPLrTKi9GRYWIO5LqxR3vIFq1wgUUM2vB
IHdins9Q1QmtGbbeiHYWJhyPxkNhZi4LI3AEzG9OIb6ykPmPUc6Z85q9Vt0mqpfBVAoW+G+FvlGP
YjC07aCiQkLoPL4aE6cAbbPS3FiplxDwpCqcc2iFlkgFFSn62WaJE7DtMpurTDuSEQOQNLfJUbsb
b/WH5lq+DXwQ3r6APQdXjF34F1eMy75jbVMvcNlzVq5JnkifIZFpZ4IwGpWxya0cHlrJHZPTZazV
bsklGOO5QeRFOlzL5h5Oy4aEfQg5ILAX2vptts825cGabAj1po+VH7oE+sUBiFUuf8Laflh+gXy+
H5DSVGJdhflMg98mh3FEjOTBrF1d+n0ZaDWNtURidh6IGnO5D4EkJwe45HZsXUU8aBpKR5RtrfsV
aFwqXvDiu0IrzsUlKrMJTbML5U7ADDd2cZxw6bwXE3sIbYTio2f6GNwd6NzRHru/Ay/k5VoVnjEx
m1OeSCx2YLmCWmLkBw/6bfLcuIYXg6Jy3IRY0FPimq7q1DvtrnKFX2gZ3m3ADgrrLp1mi0McjOHg
U90qr7UvnoRDzLu1r7l2Ax2coPaBOrrKUu6m+jiRJEMzoDFcB/HgjNxja81BGVDZmvsfNAnKS+cW
VucZTcURh0ce2NqIIrZsE3A7EVYfH0sUZp1rdEKj9xgoaHQVQbJupEdovarRh9Iis58KviV5lfg4
iZve8rVR9DjWPe8TNqK0xGdWOg0EKmYG8FMFNaBNuBFRAKalRbmVExGl2GQfdXSjlsQp8coUkn6H
SqOfpLeWHzGfsotzWkWmE/WR+AipOPUCiJxRpZjlvMTj6gNzCcO+EWgmKBmBVeNJXpt+01xN/ZMu
6GhvfmmSR7HYatWumu4uT/HaFWGJyrwVhHJAWfncJatWwp5MxqFP/wpS+tyMwsdlJJ7FMkdP3YlF
npsYnzHeatLj2N3T4O9/gmCfBUmbtrkRYjAymRw5lp1Amfwpzd3LMLylYvkaJ9OKtLafJ031BbzI
cd1pzV0t33Sa10sfiXQoJFfUs91lXM4Mshf9MBo6SYwAG2ovNfJmnXTS5OfLGOu+9V+/wt6GNTNp
yqzEKsU9ala7CuEO4cU0+0OtyW+Jed+Y8fYy4rqv/EJkfMxokTpVAyDW1TEQcdEGUQjvprWKgeJG
8DGCAv1bRVLemA26eGfDaKPrwuoRHrHUon2/PJLVuZM+1YRQ56WxcyeiAqhPZyoNudLdUbBH8Rik
oysLilvpNyGydf8Nj5m5LJxGkswt9qS6q9WbgPhkvErM1yw4DXrNucGtGt9icIwrNsQ4IeLMhjB2
E+rvdzVp7IhwavJWvdEChHG1JOx6pLwBEvSVh65vR4wtvL/NGxR6cMyOt1iMu9XDPJGJCKgCVf4W
SlY8Or2Nw70iHwTKyS2tzp0887wZoFj5Fpo3aDOWaYDrEgTttbHfS2APqXj85OvX3gUKYw65KpcC
yihRY3uMburttEX2apcdS9B0JDYSt9Aoc5Vd7gjHzBczGzKjnsxZvxUhIFwMF9/AWAltVUGtCbZA
936j4N79hJq+j5cHWQOpTeV2jrYxIE0/PkOO3lH2kwbGP5XzDavlh8tvYIwIsdEha0LMQws+Kzfr
He1uODQb8Am+Ve/RSfFICeqrSvIu78b1S/Fi7IxFpbk86k0FXFBmmgJkvIcD3cofwQc4U5BbEn3Z
rt6QJb0BqblieD9gET6f+9niF/eUQFUJsWLga/dHK8NFPLjqUU+dAHm0zbv2ENzJ18Fkh2+XB766
aRfjZg72RG9KTZ+lExPQpSFKA2kTwWt4SSAOyudDaDE6g6DtATXcOJjqtyQ4aKlDks6eKs4Lef7Y
bzfOr8F8Hv0LGFlrArDizZMYZk4aGX8UvGQsKbJF5e8UiXhciYjb8kpmV53RAnW+By9QoWJYR90I
1Lb8EALVTck2gN7oaD7oiBvGjX95xVaJlhZb5PPev8ALy8wS2jl+OjqVYxh4HRsv+IE+WeNaa6Cb
+Cq+UUe8E67yDX1UEyc9CVfj5vJXcLziJx/j4iMoaPLgsWA3lYS90kt+oTqQYvrJubWYWsYjFSC+
7qLZbqo6twO9cjTIdRDelZC3gIzPSet8LlMAipi8N5LXtG4VvWvEG0llJ1wB8rWQ5XL5GE+jCUOd
GbOXFbrGHg00M9+Khht3rds2boTAm1b6Bn1CCyjHx/GWjHExcluJ0IbAMGm7QcBhSP+glJqzYLyp
ZNwJStMLyOACw5Ltfnrps102bUzU+kGA0p90TqSGs9/ZYjRtrOO2mxcuMz2h9WIoP+XYgslukjtn
tA6DwLF63jH9+feF2ZcmbD6usXjpDuXb8h4St+UVPVheasfHxk/sRnHuRv8x3XT73tYg23x5263e
hb82xKdvWOCj+yBALhMjFgj1QsNAKJDjXmbz++5DNdkCeT+IB1linq4VNEWVcbUyi6c22hnWgVZP
UeoZCmcoPCDmxqMNQlVkM+dSOfpVBDqkPVo3095tf1RGA0KGf4fEeBG967NoQLewIxbvaDbHzTRF
rrXgdfCur41pIEMIXmI0np2fA2OiiFKqz1xDKHHNTIJipN3l1V/fXV8IzA4exUieTB3WN0mJPcYV
TpfCCQz1qisEOw01t+kNzpH6Gf3/bg9fmMyONud0XTWz18V59UxkA0+8NIfOp5VmW6MpVRywYSZr
4Fol42vcqhl6i9Fmr6eGAJLxWFDe5HZq3tsBDVW1ag5XYj+Uv1QapXforlRBZgX6IRuVAPE2mxpU
rpZoJataav5FWWHw1I7i+AbtSshtVQOoXYkiWM5IUY9A9DDchtQI/IxqCm5tpUWORhd2R2Mcwx16
4UCKSemxobE2i92og1tZSvzemSNUpoilbSejUf9EYpVAe4NkiA0Jmpcow71YGtmGVNq9MgjWVi1k
8DkK8W1hxQJnQdeDETCY/7cZll5mDCYDpQGYXRBeCCj2HyY7S1occy8VpBGFq6l4RO7M6ngE2utn
wRcuE2XPx0iSUUQ2RyAncKIIdpDqDvnZ8f2FwtyMBCPNQbGEHVGB5kxrnaDzo+DP5T2xPoUK2NtE
yCXMDDrn2y6sLJXkI0Da5D6cNmL/OGkbgksf+jOy2Beat3quaPvJQbdAZe4M6qzkXA9ADZrfcfUU
Swno8A5Ct1PIPdF4IZDV5VqgMa4lNWINnNdAE4TXWHlX0W01Gd5/nEjWuwxFEgYWQJLyFLQ3snU9
iIXdFvsxchtE5vPC6ZFzKXkp8NWDQLFmTkPQgYBm7HwBy8hK04mCIsuog800DE4WR9dtH17Xxvjb
aLKfHHALOGblQNFo1K0MLptQelUrexRi21BslVwN3Bldq2RH+/G/I2OWTa97yxQEjMxK5J0uJHZk
bkvrVcCdXDIOJEJPsOph411eyLVbEQJYswAq6KLFT1G4xR2hAoGgkM+cd+OQ2XWT+mNOnL5owQuU
b6Iw2Y5Zg0Zz8fky7NoymrMmNwoKQerEljDm0DOC1B3k44MGB6xx6rSEwCk3ePBZRxFJ0stwa1ti
CcdcH4LI0ARxABwRT33aeI35mFCem1w7cJcgjGkatWlNRQeQsPgDOYuYuF0KigWwKxQHOdA5NyJp
9ofsWYtWHyR3dWlWFmDg4nTqy8EC34hOIjsNfvemjfplVwlARfTQ4sxroC6GpmFrpHYgvf1gQkGu
PaODJ4ANgKaCWiZmgWZyQ/6An3Xi6ZnyHuir87nAYBatyjSlJjNnBolktMps+hCtdAlu7a9y+6Hy
6KRWTcQEvSRqGlQdJa7njsVUSBFqPXZ6riCIE4Fi6G3QCs4bZO3Wh8D0PyDsCU560O8KM41gVTRP
Ua75OSrOf7IyXxDMYa2Xk5C3AsbRlLEXITpVjdTRu4/LKKv71xJlCYpyIEVkjc9SqBXHCdamk54o
cWQ9gQkgFwsSaaNLOaa+aggLMMYJIy4zyQUBmNXdB/qtZKILXntD06qrGbuI/qBhD17YQpU5JEMg
kHNuCEGbl0YgzcIBcrkJjdpOBs3LCWcDzd/M7t4lyry7F34XNKlaoTXYQIV1HaA0QTc2RL5NUg7M
mntfwjDJ47YfplGd2S3CKd+mVN00HcosFdMviWy34HDOhxtR4jGkre2lJSqzcy0ShFbfzqjyq9X+
leleth4uGyBv/ljvB5WXRpYA0dIB4TMLeZ7SlF+HHBxP0t1lrNXhzO21qjnzF4jMyZwbaUY7FXwS
PSxBlMx9r2qvNXh1L8OsDgmpjk/3A55DBqakRTJKLWA0PN1QyGXdtqX6VwmLDapvN5exVvYveEzl
2cZxF4RO9Ln51UmsVigpRv+aub2RobjUd9dKzCOvm9eZMfIzFGbj5qNagAuhQetLvS0nate8I2LF
vAEA+TMRhOEyFHbOhzHqYzySAAAaadwMfYyTpILG9GGqocsYCO9Rk9mNGXCSPCv+CBy3soXCMBA6
iSwxlhVEuhLWFO1lBjy4GNiDrp6MMrKT/IpelRqvzGnFMM7w5u9Z+IoxRFkI6iNQotb5YB1ImmKb
ZrupIZxxfcZhv63XYmDMGZhHup42EYAkdF+oO012qL4hjUesJ6P35SpHb892SDba1Nq0NXEh5VWE
r2y15VBZuhNc0rS+lPEF43hM/0fadS3HrSvbL2IVCSbwlWlmpBkFS1bwC0uSbTDn/PV30XXPFgfC
Gdb2Kb9ZVdNsoNFodFgLzVSE7pN8f9n2RZ1UZ0I4D58ts8Xzsn+JNHnBiDaX2LKjsTk2FhISZoze
qtAOleGhQPi1ccj/i3DM+AJSjehofj/fTDRezNNAOkwX4DGtY9xSon4aPefaQyMVdmAewCVlg37y
ss7Cg4KGzf9I5XyLVKZkkM0eczWdrzA3Jw4CVV+udqywywzl5C1MffFGfgrkbBYTdnkmzVCzbk6Y
a7FGpxo3ginhUqLnCsCYBnhtv/ReTZoZlKwcYK5y1N6MVji6cjWB3F5RwaZmYaIVuPsdhqFQGdO1
2QDuV7GFjSDSU1ko6HWAYhoIh863MzPaSUqGGWMFCLUDRjC6eBMWb5d3T+St10I4m5FStIfN/bR0
wjJnTF5SspNB2GU6Q71xL4gG7JS1KM5QWhmgbUEKfYzRQ3//WN5H+nNYPoztzsJ8+FB6aXIK03dV
3s3dfkgdNJBGkUu2gNxEPm/9HZz9tBGVKfgQ4fOAFlKqT7k8ucg5oKt+3Dgawh0Eq8bCBY1+Wf4p
k6BshKZ6Ao1VHUDv/kQkpyz8yzsoasdFV8qnFC4kCq0yTLUUUmI9c5XGHad3Kl/18nVY7QL9ujdB
xUSOUXJSTGfsXvXkdzC/N1vtnMuq8Q5+/RWctU6lLA9th3lhNfJM9BIOhdNVut2GJuCUkbdsN7IL
wrUFvy9QB8D2gvGa89NhUDNIJRPy5tkq3bTRUd8xyZve6lvZQ1UUa4BrVl+4ZheWW05UGldhUoZY
YB1EkpU3urqNipmTgBI6sVHkAbv4AC77LrbT3/V+8qNj/PwL3Oq35CZylR0us+cUrPfyfgvcVbwG
/3wY3xCNvE7VjQM+rKIPSRDa6nxI1I03i8hBYBYUDMqyubzGuH2d1WFK01zFbHj9VMnwETHAMq70
2VPI1myIaJ3XojhfFE2gspxVqNM2noy6RQK0gMtnZUsC54Kyqk2HZIaEApwojVLZyVY1SXhzrJXg
vEs8jlmk9RARxQcAYoSaN2RvobyPQTotXQXNUdlCcxJZAfgJ/pA+GxRZm/OTALr5bIqVxQo0X6Ze
hWGDLRF/Kpj86SYAIlgIChAS8wOSgRbi5RDDCkDketX4zc6y3OYj2j1PbueDCdgNnAAQHHZm2uiN
9rZa4UUuey2eswypyPR0WlSMADUqw08jMja1q2jeuPeFchDrg/ZBoSrs/XwpqTGgmSuCmtN4Gxmu
Fr8bxa1OHi5boXDDVlI4hy0TaViwXOGwgYpnSHuDoaN8a5xO1HaNkAzQESbYh3SQ5p3rMpC0M/sC
OUOLZjeSvKsxZ0mfAvbUzbaqF9eJdZdBvkZ9DIpYWydNJJ6AWoYij4cnFJBpz8Wnk8FCpZjQx7iw
9QzuaN6b4bM+fpD8UarscHbR3UNxKNRbsoXLJTjmS/qIoqsduXxF505EY+L9CXZOdIPK0k9aVi5r
9C2ALJGMBTQdzHh46+LBdq5fl/RNO1kG8m1lX9rKpPsg0Lm/bCiCO5WQJaOH0AGZUIvTQx4UI6l7
EDfrIQVcqTcDu6Kmv7vIa0BSHVH/sjiB9Z+J41yXEQK+IFp4oqUB8FsSPanSiFEexPT6uL8s6s/V
xDkUEFgiuDRUcCUj9XG+fCGg3evAQiP+cFVgAGNwANhi66D9crurYtfHmLQpvHf0+9n6t94Byh/o
BZn7kbnJUXVk28TQxeUvEq316oP4u1SyUm2YNXzQ3KHr+9dkhi5cdgiUl56dynr6iwcxFkBDOwDG
S8ELxh3PnumYoMshT1kowMHaq7nQ+qN5CfdWYr8OmV2YdjI5l7X8w1H5dd0/xXK+h9Q90pOAe3Ge
Mg/YFgxAtDvQK9nBQbuLjvPe8vvr1B5ty7N+oHSZ2W/W4a3ZA9pOtZnfvN8ALK31JyfwLn+YKIrF
epiAnsDTVQVv+LlBsDYCcHaADwu+S355ZG77AShL6gZH5inAXlqmypzs8BdoS2diybnYgKWSMi+I
wKwBkaXa2/T5smKibtYzCdxGq/Kg95UJCeNH76p7jDPeFDfxS/M9coIHHTlgmz1oLyXCSbQjuFeh
l9i//8dP4DY9KxOdpQxM0SBstYHQ9a4cNbf4fpedPl7Lk74bngMHOy251Nbd6XoLvlrUrXS2BFwM
aRHGUOfBEkj703ib/aYO5lCMPT18vBQ7DH0FuS390B7og7Uz7yf752X1RQ/PM/GL31slucYafURa
BPX121vqGLv+XXFHtNayexAulmBmVh2gNW4B2QhuedB9YbYKXSG4jXgPZ4GxqszmBFjTgdeUvk4i
ZMdTZzRcFGnk9iSxK7RUyLFD0ST5Iwq9casQILyDVVNDHY2AdwKF2HPFp9IsDRNEMM7c4nGttnYi
azacMuZ0dqp6KKxb2tgMIO1ZfjPTm3Lr/Su6UNBRq0F/XcUoG3empRHMVloH+YN+TWOXxYfcYsgH
P13e4C0x3BkeDAxlNzL2N8Cg7VwVR0yEf0h1+E1pt3glREynRKUaNYCQY6ILn1MpBI62oi+2BPxy
p3XDXXBPvfQwPtJHZafu++vxm3TKfz/oPxF1+LhK/AY80KPTPG+dKrHHXH0Kp3YdN0CDkLC6CfiA
3R5vYDxNYz9zKoxROiOmOe1+J/vzlXm4vN6iN84S8yhoJANIEJIX53Y1TpggUrQYi9CCsswcdxKx
nBaEqsOYYa4jmm6RYH3D/KpHmi1sG1HchdS4BrvCS/xLKQNISGpVTThWhGHS51cffLusnOjYGiBH
BPKUIeMxxcdck24BYwOrSsJpGm1WFibzR4WlYC/LWOVdlrb8Gn8dr6VxIVfMqmaqRkhL2/aQY9S2
bVRvor2TRMCkCF8vSxOuHVRDV6AMBBG+2tSYoPHqhqKFy4nQwtYcRzndeEGJEv3giAZkLDqg/mRQ
z22DxcUEttCydYpissFAZc+gPbVq6iVBcd3n+VUwgKJCi/Zmrdlz0zmFAr7bWnWIrl9dVpeIHAN6
IAG9DxcEwEHu6iV9xtS+q1tgiVCvHFtHs4LrbEp3YzDulZT4eZ765vCgFIaTyeou7aYDgMLtioIV
QI+PoOxzQvBBdkBo6oIfcf6WoKildyVQcdPTFNEBoA4pCqzmRpgmPGFAr0B8rOoabhDuhCUaCSUm
48uV6sUcjoplk/a1BBVmeKeX9phfG/ImwfbiL3hbXMtcVnN1TRqBXstyA5msSewI1elclRw2eJkq
+XJxO1onJU1tq0NHjd/9RfqQrIVzxy5MAzLGE4R3g/S9beIrgz42SuvFGIscg8rWpvfLxiGMCtYS
+aOXU70Z20VdsHpR5ILC/DVB4tLQXIMZ9lC5KjhMAO+pAj+rae1U3oHCJU9/DdO1af3a+JrFFC8t
PvceQv0kZfKIrwETqGuNxz+dpbpLRm8OEs8M7qr8RZYygDU9V+kviT5syBe0iBETST4DDl1D0ZY7
Knqi1FVIOqw/eawRDWnhE17phBx0MGWbvpWgP2arhit6cq1lcmGpFilKOWp96zTpQ9j7NLqaJFC6
qD54I+2CbXgmgau1qImnNAp0Cqpr3JHSTTnMTRntaFmT2q1kPVQ1BbcneFGjH325VfBc9ovbzzNp
3GGqA6U2WLS03OUMRnPKALYemG5hfEuGxk6ak6Zu3Mpiichxg8hs6ULl9EOrlpYnDWJLM0rB5oWU
nPYcY+S+y9SHofuN0UEAtW31L4jcvYUnG57x6GtBmx9nN7EW962hoycItJSNfkMAvE5Ibmu1Jw8H
knrSnDqahL7NN70rQAFxqNT9ZdMVXGpnX8BZUTgNqsQsrLRqFi95U5YHqyX1xlUiNJ6VmtziatEg
sWJp4Yp6dmAscgz9vjYiB5Ukv9X+oqkXKqHshzFjXFwa7wzi1szGGVtpRbJnktmh0bMSRY9tQf0p
htUq5YbxLN//xVw/Jeoc0B7CNiXuu6V7DL2FJUn3QcOcZJMPRLxX6N/BfDOeRn988uqKkQyNDkWM
xkIJTzK7lOYf8hZXmsCpYO0+RXBuPSBqOZClD06O8z0So8Aa9pe2g5y5I7DZiPRy2fyElmERMPxY
gJmC6zy/NdUxQgPZwjQn5XYvqX4T3NbRjqaOmk/uZVHiw7aSxZl6n1sggRogy5wL+W5qy5MVGffd
bO3KHp2aKpEeiBYBTwsZZXts0ukOFOmqV+nhVZdm8W1Ls+z7xjct+n2xnNU3cSfD6suhtyJ8U5DF
T2AB/ZHJ5U2aJh/B8JShAJgAinmQgp2exPasAdotYB/EAB315e8QhHoWXX0G52+LQu9iurSsguCt
t/QrBcRywfhkbnGni+XoaM0BM49J+bGkuckL1KkgJ2IOlXcmSw4F5q42u8NF4QkU+hTE7bWm92Ok
dljXnn7IYbczphYp0cD8zsJ8r6avhgWqRqCpqFPrZs1zQ/q7TreewTllK3lyE08YMbW2wCOEh2v1
UdxmFyjgj3KIj5J1m5hHDXFiQ3eZibkDTKqM08amCr3SShy3qZIkdVJNsNjdhNx36469W6Cf5m8s
B7u5cIOBApSLPAcZ9J9jjHa/qnTAguQDM9zW0XyVKBt3iHjxPgVxnqmIjaCfYnDnJflPTZ/vzOge
ALB67nbThxoMGx5dbKif0rg7pB7CJkKrKQ6EquLlastWs5OU+saSN7zS8kNfHcA/gviro8gAwadn
aKENo9cGWfNUdrM2A+b1cxW6Jk2uAUp3ecdEw/m4GhGvUoQeIBzjtiwJ0Ln4pxF5zsb9CKIvBe0M
OTCZU624SQAUKRmlT/WfXfdbz38RjM/iJQhyV8s1umzjY0Q2uv4WbldnnVRJnuG+aYY4t2v0D7hD
pYauFoXJ/rLeoi1di+K2tNSLlMYaRCUDO6S9Ari37gBSdwCEbYH3b2jFT7ROXTmSEaNFjq5Ip6JC
xl8le8PcqG8JL7SVRvwYK6wmLcwAYgIp3XWR9iwV6PjWW09igP5qiZMo6GQbjN1CVjT1sWdGqBtq
mh0NWxx2otMJrw6uPiBsIFXKJfaoPHRSpcOMGzY4KYgdjdZ0Gks/Du17pIwPA2gnNzzPYqb8yQGw
IjorKDJpX4hVBkQpdbhQraqT+t2qQSHQFHEKoXnlViqZXMa2iLzE+/opkpxHK0EZYLZqod81aWU6
TJqpV0cDuFB7favAtSzYF+0UA/UtEwdV5m/KTBmkyFSxoMCGOkXspwXMXyJ3OxkcU3Hy29RjRIGg
RCTdoZD7De+33I5fhCPtaxhoel6Sz+d6UiVW1aGC8HKK/SjWvyX9vJHgFy7lSgR38Ek8xnIxw8F2
RuKjrX8vp6lbhFvT8qJUEPBEP1XhTr2aY5fSxZHH6VENvw9hiKbg+4a4SXVlhEBVkF8kTMX9hatR
kbMn4GBbniHn65dXVmY1DS5Fo8NbJwv8PO52JnjmJBpuNBgJvdpKFGeSnW5gTFaDqJAa3ogYIp4G
VJ2tW1B2313WSnjGUZNRcc+jRZ0f0UzAG4u6K5ZSSh1Eq5hZz4F9gJiqzt51yv5qDT+lcdFLzZJG
S5fAIlBOBkUJMz5YYWQnW2lOoRtZacXZOigRZTOdoNXEst0YAj+l/G3JzdUYPvegxL28hOLd+lSK
s/oiLCqSLtNZUguEVuuUmO9tMNw2W2YviiqslVKc1ZM8ahMCmhqnnyLLrViQoBjd3rfm8MLIcNNN
Q+QwzJ9cp0asbe2cUDh6O1A6s7RlGvTc+nu0IslKBuE6oByk0h3HD6k5WFlkF81DWv7eRIoVruqn
QJ75vmQqBu4qCCyU3VC9da1rJc+ZvDWrKIKjtqyVHO5YowpbBXIDULbWxRFgXrQP3A6tuLZm67s3
6TS5ze3sZS57kI6Gd9lyhP5yJZs7573Vx5NZLLLB+K6nsW8S65CpW5eqODhcyeEe5LMOQsq8g5zk
TfOMK+Jp1NO/ld7k598qQIvistsB3HQjChZV486WlnuvsQGPOVouYp8KLw1daR942ml40n5lu3w/
peCLcurfoOLSN5yacF3/MGVqaAP+0miFYbOoCAIIpuRkKRjIrNzJrLfUW3bny4W6ksLtnkTaSFUW
y4nrnd7c6mDuydAkPjcueAtKVnhs2lV4m+FCsvrHy5YjPB0r2dyO5pnZR6UE2azVrqcUQuTqCACU
XR0Z+8uihL50JYrbRUBKAJ+cQVQuDTsJmDFkikGehoYFI0XHof79sritvVv+vsqHjWVQdmkOcYr1
Wir3xdI3veXMtlZv+ftKhp4iaYQkKVavjnA13GftnplX9C/Ga9CghsKfrKKfCyWvczFNq7YhTWTc
Qvl1Krl1+RFugrIJihQYNNFRD0NDI/5xMqq2LzNKENXp7bNCu6thKGt3mF9nqTlhEN3r5/IlVx6T
vHi4vE/CwGElmLv1oibHby6BQ4QEn1U5xQxH0gb2gL4oIwbRsKH/RbVirSp3BWU6jSaDLqGKjMHX
kZg+MBnHoL9XqqVXTN7Au1vs+svx/lSQv4DCXA7DfolV4hYjCh176ycMYl1exC0Z3OWTg8nAApwx
AE+xa3gZBLY8yVspI6G1rxTh/NSUtrrWNRDSdSXArGTdCQj1ZlNB+FVsBUOiBhsY5DJ1jS4+NLty
57dqKmUiE5ativfFvIuKuzh4RY+3xh5bFQnI6Znohy6+K8NDs1XMFwGOnAnnDvYwtEUeLaOwWuol
+rVGTsx41gGrMNopCmrVUdFt2m/cNsLQCHjUikZkgsiS03iuSrMpIgjNpex5DDHdEEfuQIhX6prd
NAZIEmNHziT/su2IlV3J5ZQdm5COxhJ3zmjxmSKUaQ1mB3TyxuIJ2ByOMj3lIAkr6JOebGW4NoVz
fqdrUtUEJhBCl6RH78KpyG9M/QN8Um5kXnXmrgpcVu+DrfSI0JZXOnNeR2IzswBNDR9AvCam91Vn
2HpQ+Yr5dHl1hdfQShDnbGRdHuo2hKDQDA8THpNUyv0F3OWymA19/rx0VzdR3OrxWOqLmNEK7GoY
n0N1tiVU95Wu23inbO3Zn7+vhIWJhrp+BWEx+a2U3qg6ATsEKOdXC3DT4MudPzZAP95iHhEHgpjo
1jE3bAColXNzRZYBDIohlm/rwWZATEpGhkkCaUfVzFbrYk/SCf9fHzQ59jQstDSbDykG4FLraVJ/
lVl3uLzs/2UpPr+I84lljXHJqcb0d1/eA31i6G/7FPN+4ZUOqH1T3UmolRitZ7GNYErU5A0qj0/B
XODWgENGzymWYq5ea6buWoPY42jcGpOGCRzTKyVmK/F9m01XPR1RsZMPepgdVPlBTcMrSw8eK+N9
oK95Qxy5IzCT8Ko3UUgaSLhrC+VXk9YeY4ldFYps9w1qHwtiyFBtEXcJw8KVIlxYSAwr0ScdiqT9
Xd8eWPxRoU1Ik102Thu7JXawn2vGOdg6KHsrWN6eFQEX50MTjDu5vFfaWw1vCslE2eXxsnmID/+n
QM6zslpODW2AdZRaAPgha9/ICkY0R++ymE0r5J1ojgnZvl/ORXYL9o6KAswms5mM5q9DkjhZ17kA
hR6UzWrBYmXnsY0OfmIdoFwYY0Nul1vR0kI3H5ERAJfRsQmiXaBdGbB4PF+6+D1BWmuMnT4/jplb
d72NsuWG4l8XGPKVZVQR7ZKyyReYJKNXGxSlEYBXgM1pkN/yE/lai4gbVNTN9Mkxi7taBuVi7szN
Nx1I32l4K0//HlHx/Du464RgzL8LK3xH2M6lj+TKAPwRoNFqeX0bFHFkA5Fq8i8rL9QdZNvI1ck6
ggbOAwwzSViiqwjHrJtU27PqMdmCrF4++8v2og2W6hpe2DJPi9bPDcqgEwZxAqNEjQD0DjooTKiG
oZyQuFZwbDDXsnGTidRC+6m6sIgjfc/3EknEhEFpUGucbgxAwmaTz8Zfl5fua7iMG2QlgzuXo2Ex
9M1reFCFDpVgNpv9V1tacCcymqo0GJfNyUKnR45+uqnSl8tKLB/Jb85aCc7mOmQGLEmCCDO/lcwO
YFKewY5t869zyOdrxQUwA/ZDWY6ZM1YndfxZYKAhu6fqRklDvCNoMkCWBdAABiclm4yBTSl2pCOD
3TI/aTe2XLxa/wjgISqCaKKTnEBAOT3U9VJXD4MH0gcb1vv1isFqga4dAGkU6F58zxYzQStkLasV
9AyAlWh3h+Ody0D/acRd/sx0KfkJssT2cQ5ikLk3aRJsvCKEiv6ZflJkFVNX3ErmsTbIhQZFCQsx
Jn7IZLsxEzvbAioVWrgOASDHQsrA5GKx0ayyqQG8JgboftAewz0BAH2M+8s2/jU4wHKuhHDhlRGa
UtUuQrR0R6O7eXhI+ydcOnbXNRs7J7TAlSjOnRYsUNJZgygaHA2MbeZd5lxWRmgbKwnLF6zCZnTh
GqXUQ8KgvWTRfgQL4XSjlN8bY6/FL8WwUUQTOW8FE8Xw3zhRXxAS2rGpQdRnIbAqHnMViCUY+a7D
n2H5oZk/ovxwWTnh8q2k8cph4HBA+I+q1rSv0nep3EjaCBcP03wLiirE8PmpRE3YwHoJ5tY/t+yo
yjdJidDaejW1lxgo6cPHZX2E5r3QNCPjBrg8/jGe9/KU0Zm1TtxrIFJU7KaM0a69FThsieFuotrM
rGwoISbVD5qFSUAVTmHrSiXCzVkpw91Gc2wQOi3K1H5xA+SKA/uhM7vRMfTnpU+6kzvGzfX8U30w
3eGFYhwwduojEGMvL6mgJQGn2dLoggKKkJGfQ1QrdUb3XIRZgdQlV6Mb/TBeMeK+D+zsmIDA0bMe
pXJDqFj1T5mcB6FSr4WVhcFbRKhG/0j+fTfHuU6c26hbKVbiAL8fqse63BvWd2sLTl5sI58qcEcr
i6xB0ihEGPRG0g+MJvYmjqLw1rAoLnNDXXLA3K3R02gGeQxkZNUCivOGjNOC29L8+zloHQNzcEuA
/zKWe/LcB8pJN+LiWyb3egMufU76hzSgIWZAaEfexyQs/v3A+rlEzgDmSmUSyzBQlQ/PfXklW98v
W7Vo5dYacQYwJ0qZ9QS/rzT7sv89qOBxn3Z9tpXiFV2FBM8cyAIuy5fuyElRYkxVwQHKo6sMoa2T
fS8f6NAg8NtfVklkcGtRnMFJYQ7CpwruolSRxpkTVw2fKxq5/5uU5StW16HUGy2LW0gBok6m9A7K
sgawtP5GCLBVjAXEB/0y50LmjlhGay2qgOgFVBoawNHCrUFnoQlgVO8/QrhIvGZoxmEhhESYWJrV
yDUwkJokCujGHy+rI5RkYtwKc16yAbzTc3VIiaxerOD4mNrCi3kbj/tA9vot4ipBYwxCV8SvC9Av
iE//JOdXezMmU0Qi5GWd3tScSjefYlDSaupc25hwt8HY5kwZZpsD5hvNVtf3Yl38u2Ytm7M+OrVq
MaCU7pB8djq9vpstZeO1IQomgPxAcSUil2jyAEcsnMMc9rK0dTDct13eu1oDnNq4s9A5VQCftK2D
xCW0BsLb0G0UhETHC1cgDAagLxoc7vkm9iYJzDlCqGSCIIcyQG6X9BjQ9i8eAipeUst8HjAQeGjc
LpUsDSEnIrLAI5guY33htkDlsir/slEK9fkUxMPjVlMxhKUBQarcgPBXqYP2Ic/KQcZjDiyYGyda
bJsrcdwVglRkMWUFwmgjGm0wjdppLO/piAg3NUHmEuVOa6E7drztynnrkSCKqZFwwfgIEi4A3+a2
Ts2VQBkjiucd8k2a9a0sQ2A7VscwIa6m/GwB03N5bUVeH70HmACS8ZyT+dkx0+pGrc0Xr68PtS23
IQO5YJTvSQXY2R5VourlfxPInz5qJGpbQ6CVFkgK/2aGbMcFgkSzt3VtfL4sTXTWMYEJJlbwrgFO
hgs70JxXDWqHx6o2Ai+VGqgbbPGHC1cQOCDoSTMRe/Jn3ZzlWM0W61TI6OaGN+mJXWMsHxD77cNl
bf5ESbzrwgwwSneI04EryJmmjDdCmjYtgsGDtW9fyEkF+p09vgw3iQMMMfJBD4M/3xj29/xk3E53
0+0rem/31t4EBAjGer3L3yNa3fXncKFPNczyHJb4nGUTx6BAUfjpsgQB/ISO9tNPjbkDERWZSsCm
3Dqqr98EJ0BO3LWuuTdvsqvuVXL7q/Jk2GDKgZbZMffarVBFdCGu5XPm2pKmQkMZ5GvA5EzTI41u
gkJyC5QqLmsqAG5fNKXgfEE5etnfc68dp2jlbAZMVOKYvki4AZMpd40RSFlGsEszvOG7FjR+mCrD
ECl6Qly56LZaR4W+z0RTPlBzgcyHgsv5R6SBMldagxdUnHRXgR4dMoPacd35HQESQsrsfrqLQ0AV
hj8vqy/y8WvBXIiDYnyF9xwEjyy3u2ifY4K1HQ+XhYg204RzVQykf1FW4JZYLq06MQyE0pK5mwOg
l+yo8a7PGx5O0Fmw3PmAmkCGDhTQPHRH0g2a1gERx1HYnQEiWkzVO1GS7nulOfRJu4/06cEoXzG2
68wsx5i4ckXycGNiRairhagU3bLA8OITnpJEiITmY+B3tKmD7ty4YHZWe6AevLymohvL/JTD5z3H
XG4oOmxgMXn8TY1ir1LKH3Mguz1hdln9nKKtdj1RcEVxCGQNYyRocOZ8ujZnmJ8YgVIQRCoYU9Q5
29cFkoPxGNypanEahz50SCEFDlHIFkGTyNujIX4hxVgSh/wFDTqMJq4nwDCo+ns83PXZr3lwxsYf
//0c6TJaoIJCy0QXsMqnWTG2ILGEwPEY9LlsDnH82kQfSfnayR9bsBmC8h5kacC60dEcjCcK52Tj
Ie8mXP9YUaSUu96fUNMafCW8VXSfKj4lYE4iz2QrXynM16zlcs51TMDEJAOLzZE1/+fo3Ev7pvbp
j2/SE629qPHqpw0vI9w9HfgWy7wn/nHuzZhTVGOWSXmaYjBXP2qyrSpvcvw93EJdFB0/upLE+bNU
HwoaLZLw/rFBZFfKb0PiaFuY40Jfs5bDHQY2mupIFzl5i05ZZd/bqZ1fqfct0m9udVcFjv54+cBv
aPbnClk93YIh/v81jJZZfEzMFs9FAqKp7NtlOYIpSlglUhFg8wHGHOGzeXNjFkBmHnH17gxH2SuP
fuGAKozeKj/Yw+zEu+oOYB6DPb9eFiy6itZyuaimXUjnCzrAKpt31h8AIccs/7IIsvwGH8itZXAn
rpdTtUgkyOj9lNjkCRzi7nigh8YNHopHZXBzRwVUnu6yt9S5xvyB8zfpnvUXcGcvjU1JlVKs7kzI
XTLLPgCvHAMNHTO966v6sKHw1qJyV++km+1kjFDYfDB2had8SKCrBu0ou8FYxTS4ipu60Q75ps6e
J1t7Ybv5CsOzH+ET9bcSQ/9l9ZeAHRCbmNTnVr+NTGbMIZy4vNP9YhfsDpljKLbpKzeV0wDUzdPc
5qj+Ug6Ydc538c74bvzFGx1AVP98Arf84xyAeFLHtdnFV+h+JcaBboF2Cw8qeJTg1mUNNIycs8sa
TankYtGy/NnVvy2tB13Og9H/vry1Qp+6EsN5umSsSvR0Qwyau5v+HdARQXEqyAj2883wVCwLqKAW
5reBCsRZUTIn4xwGkMVAN5B2qHQaaLR5a5nuGAOaBozBQaIC78rkV2tErjn1J0tv3LnWTlJMfSm9
G1my4Q+FMTMs6Z+PWvZh5RC1JguCXq5wqYDUuQMvgpQ51nSYQLZtvMzVnso36laebjGPL/4DUFAq
ejmxGHzzqlxbU6ES3JwZle+TzHjAef6LwA4juv+I4NRSw0QapwpBAclVr46dQdnJCSZq2GGSrsJ8
yx8JHcRKHGetTWe1UrggGKnIuAw95rlTJAJBrvYX1roSw1nrYJTK2AVYOCNR9qzxi1h2kR1xpNEt
twYZhSohiQMvg0jT+oPnuTIMhjg07ksYhtIACrUybK31/oYgDiwHyMwDFEwjiIu5hTPyOm0RlaL2
pvwOVbdBJk7V/ChwJODmZrETGkB12V9eRZH5WcpSzsE8nvKlT9KcR6OiOjarzIDBWKs36VBvOEiR
91qL4G5hqQK4bhVBLSlCyjS8TWM7B7STWn6/rIrIpazlcHdBVAGvCwxzCKDQxECb27zx5jG3w8Jr
t5g6t0RxPr8ihZI0GkQlJHeBClzWBGO8Tt0e0+jjslbCiuxaLc5T1nliABEYzwdp3012S2x6ag+a
ZznktrwGPaKb2omjePPuit6G377Hznfmbj3UlrPEO6n1N3AeJKu7oZPbxTK73Mtyb5gLf+gsW1eu
JYaGyJ+XdRYdt7U47iBUAN2YCgpxQFt/lBbkHSCHAhli2HJVQtMEMCjyQgoOAZ8kUYZqVqUOMbdW
+bN6LLUTZW/zlrUIV28lhfNUlhWlGemQD4qy3UD7vSSBIDe4HpvMK+kd28QcX14KX3ZrJY97SeQV
xgOCHloB+4/+NpEteFFd+V59BhMp6+2SOdLT5Mp7clP5rR+c2MNfbB/SXubSVgSMIc5iexWs5uEE
fSVULRLANEWaY2zR+Qkd10oIZ5JsMkLpz6IGReTK5DkCTvFlNYR5PBDcGCamT5fWNc6hzAn4ScZg
eZFJt1VxlzO0T6NP9SPSftb9rQF0vPLEpF0iP14WLDT/lVzOuwREmZNwOfHNzEAlggKuiYho61Um
tJKVFG6XpLrP+hkJWafKb7TilzYdSZfZ4ENiZQ5otNQrjB+X9RKetpVEbsvGoqysvFzsormy4teo
P7HmVd+6qwVSgBqKvgS0ugLxnq+D9HIpzy2BlDKQnNhU/XQo7ITe9kq08RQSDLlCxEoUt1EsAemS
meMpNAI9/EHp7XkfneaddNLu6trODsyZrq1XZaNaJ3AnC+EK5vxQ21+wyc6j1LKROpUNSEoCeYqi
jASG7LkLbU1ZGHk9MPRe3jWBNZ6J45Rs1SE1hwTiSnLMpG9KvFekb5dFKFsqcbaIbreBVkuetda/
DZi0qd2sP3WpC6RS5AY9pf/dan5Nr2V6X/fXen7XRLcNczs4tnBjdUVPSuiLcTKUQzHcyKeWlUbW
pXlA4bx02Y16C3qph+JNc75Fx/7Y7sNvnZ+BIHufHHNUZ67C780Ws5YguDj7AO6Y5AHIvPQEHzAG
fjD6ZeiG1mtv3ZThVqViU1fuoq0rOUojHaJU5mJ4DnhSzNZ+hv6v5PgR+/FzobjRgd2Buv3Y2dFj
uXvbSo5uKcvdjZQWaA+1sPNd5g6aq7HGrjMvYj/U+OmykW1J4m7F1CymNjegqzb9H3ffstw4smT5
K7TadLfZUEUAxGus7zVLgA9RpB4pKpVZuaFBFBIAAQIgngTbxmw2/RG9ntVdzG6Ws6s/mS+ZE6SQ
yQBRhDIRVqlbXJSVRKVHhIeHh4c/juvZYrrxrgrvPi7mC6fp4iAnonL/Hm9gtYwTiQRCfxVhpIhH
k/vPidtgUNd5eTl0c+7jqSAqsN0rS4n7Ib/oky4JaJAiLm5RzbD1RhthtPOnxXaAxSHHRN/1xYYL
sV9zTIGhjkMBJF8O6byVoKVtxXHoIcoMxGlhEEG/oT03Qi+rBMC4+dBTFtrK1S1VulyHUyu77tpT
oEIV4lQSbnLxk5S/d3xH4wsgVFtjdzFYBdkQcfe8N3V3ozwYyDu8fASt6E9WymKaLoBcrGyHGZIP
EdfW4+1jBlyXJDH4lETRdBndg0J3WkS3ctIbbW3EoZG6gE7CTRqwRnJ4YKdzQLaDKcBXbxQ4ZIKg
uxNhB0ADWui+A8ANV1cRvhObKvzrOHw8VEXZBjl6uXo8GcqZofVNbOtCvtIc9ASwBlLYoNlrB0P1
qMShhpRHiRh9kVi7HHiEAgbzMlUD+OSoB+DXhPvUzWdBerMKk9H5E1hzM5OBvo5XUWxpXPgO3qB4
NXUfezKQffkHK5ZGu3R4fpymdVW0GnppCmEskXWJyBcFKKDCLwNxLOzscSgrE6URQqpmQIFD2T0g
lvBsOUGf7PK2sgAcd6pzAFy1womz+1ygtYC/uXW4YVMX8houIjtNURC0EoHUWb3+17682amWClB7
caEX4YdisYNnYJT7DdJRc+9T41REMeQEux/35FT31dute+1xD05Ty4AaRUkNURFAYSeojrAB35JF
X+eFXJd+oPRAgA0I+Cl4ThEsrogCvxMky7fBrL6dfkz83SAL7Xt/1WAz1K7jaBQiH0fuoYxTupLT
wygu9JuQoGlMU3lV7WYcjVDR+KuurfLhDiNs1ma4GQrAleTgJj1/bhoGqTbf6YuBYOGApPoWiS+J
OMmVPjRvQ3Z+A6+qHamU9SaT+wFW0kvFWzvjB+gBMDi/jrp40/GuCzy9H1GEkmNE9FKgYOyuHWkm
Fq6eA1AyKYRB6Pgzkmrm2zke4z0NNSMIdPs6qugHdgbQybw3XuTzxG2KE5AtqlgF1KQqZrufrfxE
7YK76/SDEsw3xY1lTb14iqgU5w6z9P15JtSqiW8Ss2+neCSTq0Uv81c8kUknH2cOmhs5H9FWdOE2
FH017WflDKeZqsShSs6wu7pLo8107T+cX0nTCJVrI9hYqrLtYQQUwyz8MZ9wDXJf5/entqaiJSTH
26FXGXjlib0HZbVaacouV7RULe62WXeouspo6wRaEt+rKHM+v7rGwSvKw7Z2nKjkCxyI3sN6ESET
WN+kt+vdHTqzbVeqnnenfpdvGLVWGOH1wtWPmMNJ1CGOFMnqd+1MX0NjLfyh00c5N5KetygONKT7
3g/U1Ano2wngdySY8ifdEZVtPw7RvzdDBWr2ZR0FD1v4wlLOH/SQjNnAUL7moB2PVWFonij8euM6
mc7NYlQTW5o7Cw35ejH/wN9Hy6ChdqoGaQApXkdLq6hmZQF4Oc7HcNmyd+M8ynP3pjA3qhZO5UIX
hgNx8ii+t5pUXO/8IkXy/dHxDmXeQ38UjIrX6TD/kq018bo/sT3NBsRKw2B1quRohSegnFwY9Pwt
xkKgc+CvNvoOKW2re6U/Pr9zdffP8ThkY4/WZIsrz01WGGctqBPJ609twMvlRZODqGmYiiJOOTsS
1gkZRuzpSn61gnetyWtfl81xLBUiUWpHa0EJqVykZJDuJYIR4+jT6sGfcQN/Gnzqz1eS5jSo4do7
75h5FT2MSqpe5pJNiv1Hy0C738/JINa6QwcZlYmodc1wyj9kyMp/7z2227aKfobe9CInwsiCsMyV
R16ItU3vw/kxGpdXUdFZ4XLdHpEN6VpAdtNnTkumzhWBbc6xpODT7mp75w7QlYUfK03P7QaFIlYU
Cm5tyd5uMDbi4pu1xt32EYjXJNIdY/hbD2kFcoONVJNORfLS0IIPBYVogFqtbF8UqOQKEw7JzqGD
t/3t2rtyV+gdNuDX8cBZzYvNtb+4TNPxphh0Nzcrt+Ek1ngYyAQAu4iqAwSmq3kVuy1Abzwf2dYq
csndzBusQ/TORo4VWi4v0DF1UtgSeqIM102Ik5xMuEnbSfTQlZMTKBbSrWTURbvS1JIRk1wDJvfS
zSfond1Vb9fBLNp8CoRxJD+qopahfqYbDIWeyXGGhDeKqPW27nukh2qq1RsKwMfMr5XN4nKXuboc
PsBLguYD6yAaqEigjMNMS6LPwF/Qk+TW2qFlRngp8DYClJOsH4/QgqWIZ/HORaDms7LrDrtJH2gD
I46/XO2G4Xoibq6Crj/c5BO/O16sJpK/05L1ZKcAKX4cZXN3e70QgNPna9bKGqz9Z8uZWkCwlGBV
rIOBurvzVrc+jzKgEbq/h+Hl1r9dob9iMeolsFf9R4De9RaXK/lSUR+D8D3g3dDSYOoV7wFfI3Pu
QIku5c1cSUZrV9DCbCZKVyvrvRTMutkHW/6oIuC/m7nRNEDTu407kYP7tTv2Y2ORPyBu4qtzObsM
JE0uxuhZ7eP89DKAqTnLuA+Aitt8N0INytABJMn6Uy/+LZAdwFwv0GJh6ErXNlrYcR/81bwbGEKB
hjkLYFmgBZlkgV0FYmr9q7g7UJ0lH4h63/qtV9yg/UE3dPQUgRQ+W12ulRHET18FHxabS+Db7pIv
yUZfqbPe4hZurCz+oLhPORB8gKOVbQhDpuh57atb3c1GVn8Y9+JJF0UVCXAPRf7WE3KtFyhjxf2E
bKHR2hkCP7fpvj81nUhJKmnt0u8hLFQt912L1iIS7ZQk4+jcRJ5Eo2SQDh3Nm8Va0tN6d8I1oGyH
kLB5z0KBbIMirBlegi+qr6oc2uqiEzp9sWw8MUgjkia4mqE0Vs91V/dvo5620D7OJTTs9K+WCBx9
jIebhoXXtNBE1OFo5MrBlIJCkiNcavv0IBQKXW203Ue0Ll3DdNXv5aF8HQ7jWXFpT+RBOFiN0bYW
0DyDppugRj9Q06hcdHYWB4mVYxq8DqQxDL0YSGMo43wUfPoA7HdNHcgzV/ukPp/n/KkVRC+/cs2h
ORFgIWTEywAkZa8/h0ADC0MtFZrWR+Zf0X/U+io3Xc9dAzlJRPxqra1v+rowtUcu1rkZZONkuJjG
l6ne5FKqCWTRa6vccGtb4NVEAU/Xj+jANfFHG7Q4HsL/ODCS6xtvLOpNkANNq6xYzZ4AnJ19/q6s
XgnieLG9EbqX5zes7hY94qTaq9jIdhGiRCkiR0Wynnri5a7nT0Jgv8a5gYjTQPW2RpLzmuzagDVW
UF6DkrTcyd6TeszzU6npgXfM4BMkb1X1+FAlIXkYg+9VNIkZ+ZPVwL1ZDJ7c8Xawu8etpiHMosUj
Rcv0fIRs/8GVuNLm5ydyIsSqgOxwJOMKqCZA8nvl8ORdu/B6/AJmVBGNeGWjb6BcY/maL+7PD3Sy
vxgIhaFIrZAAaYcCOFpNqd7OCyU0bILjDXDlko82Q0OBH50f5HSHK6NUziSfCTtvG2MUgKoC23sH
+0wLVkD6Re7tRNB99JdF8GrdoAmb1lY5oX6Yr2Vrs8pR//k+WT2E4ihvwrQkJCglUFlY5UDCY9mN
eykW1l31ehPP3aw/8l1BWgFosQiu5XTlfemmq22DH7NOOlC6JKPcHnDbSvWh566QJpPtvBzhwHEv
RhEY/5hHU1741LBtTeMQg/vocbTr84ASLsBAFXbdgNuOpLF1xf8GSEBrpsz9+3AqXrsTUY+bMiFP
n2WErzx6pCGKIxLIE3pkS96pueq46C0xwambyD3tY6RlQ2GMuowhqVfSG5ZKruOTjTwasLKRqbVJ
nSjFgNJ1MnPgGR6ruvhe/pyPtmP7SrlpdEecOAYqK6wo1q5Y+LlsY8CNONoOAj3TeA7t6vX+yEdT
jQa9dhq4p0fbO7eOdjL1vSADWBIKZwbcrTLOloGnxcWQ18n7bDeWbmMYRraeGJCm4rLp3qo9iHgL
APIViZMnVWAFFwQ+v1vnSKxCSmt2mRMvlig1LbJWXAV0Ae2T0tB+NYggJYocqmArjK30C1pn6NKw
O9tchU+LO3kYwR1ys76zRklTj916YUVHJIQuiKlXbf+QKrvUkhSMi8DSsv8eifWjxcB74h92uqhv
btOnBlklx+5EVo/GI98fbabY5b3EtoNcl3lksiRotqkJujNGfeIg72kpXn8NnD3NPyDiczRixZiV
04UnrbtYofLZKrQN/NQjIHFm2mokDbhCi2+LgTzuTlAgcvllq8ufw6vubNVQ4U/M1pNVAyubA+AM
OF3NAYy8MFYCgSgjb9bnviipeZ6t9Ys8GqCiApBZlgOMFLo82UrI8g60TX+lr3rKvZ8iPTUNVeS7
IJQfoe6t6MMFbaNlGoLcuX1phSsd4AMaLy00dbe5zcN84iqCxuXRXBEzuPq6TtMD49TMJ3tyNN2K
Aslcxd30eHK7SRPpc26g35k0sufh5X2oxZfKcj3a5YPVlXC11TlpsNWLwfy7M2DoKagVw03o9reR
J4Jj691k0/vcTd8rjq4qH31U2JzfnNrNh4MFTSVxrk96Ma8yceOsYuivHWJd/i682W574/NDnDqI
yWqAHAGYNxTiikpFyLe+jOcp0cjA8hZRTn6T3ozEKWBoi98SzXoQrxJA6OvOKBqdH7hWbR2NW3mv
rRaRK6B/BwTb4Sf9cDdDlBpon8XQtpfnR6rn4rcVVow9tJQQd4mFkRT1o+M89p3hefrkhFSPKLJc
kPKC5AEYrZW8EzkObUB6bSCSljiO4fRY3Knb+9wfc753s25K96hbzfFoFTW4lsKdHXsYrVA/ptYo
SJpynpoGqAiEJDviliMDSMqcQEFkl+fZVWc8EuQsRHdEJOpU4Tw4vgDaXxblgGR5isVBkIxjZ4Rq
FtXSzw9Ua38fjaRUDmqwRVmt7GIkR+hlum/b8Di7q+u19YxWMSOLF5Bc6iUDP1M/5o6POjg/eexl
qGYQleBm4cUNEn+asYujBpDTProLI8/0BC8FHYw2QuZjPu4XTuPUQYKkolgLZjdIUoJDJOk1vATq
jpiqIAEInaFUZNBUzMm+IwBtaxPnurVI0e9jFgprVNcMg3iwZ/Svy+1/t8zg7iDr8d//HT8vgxBh
FAs43/SPf78NTb9z5xlLM/538g+//mHl78ZmcGOsT/+I+jcg/jI4XvAG9cPQT5ykeJ+aUXFvxqmX
nP/2ME2sghC6Cxw/eQhOSLzqj/br+ENCHXM/r4ciNP/2yzJI/YTMz3IC/5eXrybPf/uFqIZfTwjt
F3OOgGdgzekzKPcveqhD59BX9JeOF/jWy6+7Mn+BxpTItumjBp98IAoY6IiJf7T2k9nU8Of835yb
+YErZOnEh99q6V2hf6GqAB1V0Jt7/4E4H/NAwvfweOJdCO8n+YBHb4sH4mFXDsfqq0B+x/bzwgUS
qrHLhwUCGYBmgdK7QHWWIn9l0ZsTA76P66aVHAjqBTw3aLtFkDXIp3IUVBU8gtbHK/ogJocB39BR
IO63VizocvIFUIaQA46H5eFDywE5CirSJiUYB2/rCJBkp5Zr710gdI1PD6SOz78oXMBpiA86Kuw/
b27xaEPbdvUCf4E0FaRok+c4tXrpguBRos78Rexhpb6xrcdTrdXWS/wFQYkH4CbB6senIgCqdIGU
c9hW4kEOyPdviwUonG3JAwg5Cj+g5IWXg49tPhYDsAgQvxJa2x1Y9PZ4gNqDljzALYgaZxEF9njJ
HS8eBVW4G1QZDqmDrL0hpc/g6HMXAK5CE1RerlX6MncBtEkZldJv7taX2hp/oniBvDwJ6fffjvbR
zivkusN1SMzit3XigVfZUtph7wC+A/n7BCn8aM1dGebuHguwVAX4/m0tXm6r7TjhAt0zZKQSVA1d
5QIN1RC/ezlWb+igK20N3D6uMR7vOJTzUBvOX/ThnZMloD9+Pf9va7/VtksXObxvUekOC+6wRJoD
HEw/NG8B5t3LK/egVt7Q5hOMOOzJj7/wOPECVj1gNiTw8vi0q1i7iIgg4c/+8+bsO+kwox9fuwjb
lkCnAjTxYLxU7DsoPACfimpp35PX79s6AByBx2i3/8oFj1xYfAAXtf/QYiDLF+RpC6/eywk5DPiG
jgDAtlvyAP07YMkgxA/n8EEQKtpfVC6ICwzq8M1ZOkBQbLl6qH/EUmHfAyd5/6EfekQ+enCDgT2H
z5u79WGDtmRBFyyAMScRKT98KspQFi9g4+OdV3LhzZ0CnqSIt9IEfSh8IgMESmH/qbz0BLz04NoH
NvMLj96cNuT7bW9D5QIuTgWw/aWbi7YHupJ0Qb6DM+Qbj157I7xCZX6NC+i24z3vwwaOGR/FHhr/
oDQFTgkcRQV4NBFRf6H+lMQRDsS/xRX+ToUV9r79oy+JzXH0I/W3h4jM0bdlYGA/rZexXvhxOlNq
YkMS5gATyl9eOmZkREu72H9RvKyKRHj+9su7NE4iw3OM4xAICYp9m8lJrOTrkTlH+CaIvgSe25nE
nuE/l/RIlAHmAw+gJBVpfWgtAnhroovOD1e37q+Rk1NulEGng5nz/d8f7Tu3b/xacvJ4L87s5T/D
vntPhk/vOu7p87twYOe5TX/nPwdRRMkSNGJrqkRG6bmSMHJbsprpWU66LgkR0SSI863JBjEY24HQ
dy7NaGdaQeb4FEtI49LWo5ieEaVxSWg/eWjy1mRTzzIqvCbAmm3pDkx/bURuSWivBhjwehKBDRXt
wkDghjHpuE7tGYEyb8sEfWcu7QpZBrwdOX6VCXKjRm0+yyMjCswX9U3JGcFebsuKUWT4S7OkQ8SB
uGTaUh07T7jLEiMqSRHCJPWrNWGkMvixWZSU9nQZXJJjM1obPk2WBR8i06S5qzI4FXoUIMeBOhWI
45Qsqc2qeJWlcJn60DkUE2Avtqc7WZ4oBxiiDOgmhkfPluQ0txWxKzOqCBjelwzIGn7n2ihMKsWF
Y3EDzYwkq0hDnwF3Z05ip1XTBLjv7VkxRyK54VanzIDHMwd6PTH9ODEdms+kOKatYMzSrbl+QkWe
VdIi2ocj3cfbkr4OvGfwpCS0pysyUGvXgW8sA5osgyNyTXQ7RZXgabZlwo2Z2GZEblDqlkNbaAa0
gyg3aF3B4mpGtl/F6uFUBgfkLoiSFD0EynXv5YHExtqy+D7ALUcfPIQI29MlJ9qsEmbxeJ3vtWbk
+JQQI8GbwZxDg1YSey9UWw7PMwMPuui5nB/ZOsCklT/++OU8z81n+vIAjh0Lsk6yO5y6kthhygyk
7YMbgcWUccmzuD8++E5iPnemjm89B/SzkaSMtN3CRxhXS8gd+nZSGmMPFtiWODQyLijTimiBZvGq
mZvRU+Vsk/bsbWcMv5HZCb7AeKGvVDiP2CjmxAbtpflcfekhtsXCnpsGcZBR3Eb6Qx/V9u1Z8/t/
EvVf9zRDwiXSKhF5AhI/GhEj07hxuJ/nWgOoHp6Sfz3Xmm74xjNlpwiNu9D8HB/jTXfyzmdxOV+b
W6dirJHsr7bndw4dnHTu4HqOzL0z7NrZpCai5SXpvb4nOfBtR3rRy/PESEzKhNvnMbelroMAnAqd
d2szgn4up7ufPWIC5xQ/JvOqB7AOj9vTk1lRdEiahpf83BV+oP/zDjBCX7hAXnOAEZDwwccGv3iw
BA8a/uZNxEy+VCUBbfJKwShNrZclv1IE3vnwWi2JAVDSIQKGAPqJ5vhOunHlakbopRzhx2Y6TKMg
pIyrQ4ikcoy/b5oIFuE6rjti+zuiFe3aCNchnNeK7hwdVWvnTCKdJ2rt+/hxS04CvXPoBrtvK9xH
QBnF6sK+HTut3L5vjDsUW1lV44eURoqk9yM6hSOmK/dIQiM9SvqtbOq1Cg4yY1QEUVIElMEDDrvP
8RzSQgGmxGAgDR4CZ9k5vQpkdK5CqoKKshxRRMxbJZj8rdd1bcZBGCTGmt4qmUfLbrQpBMITmucC
QPWsx/y1TLw2LDsyn8ppE/2A5EoUR0Ic0PkUfSzRGPmc4f3agb5eR50/cI2gWlFFdjtAqvF27SHt
lcCZNzDz591SRDe/5o46kut/hjvIs2CPULcFA+fEO9+Ca6ncTCJiJ7fFEZteebdpQQI4JDoESnqv
/6HEvJYuXD+0NcnAx6il6D/17JSzIywQGJDVbYPyzbDwR9ybYfqEZmDklQwXZkdHrSn14OyfO5av
ZPLAXAfLiLgmOs3jMZBAHVkpETBXjjeApCi1FRY9ACBjABV4IET2lQDetiYLAvvXwd4k9L/yqKS8
H+fcVfPKbdCN0Ow8mtEzZXmdvZxfSXmwchBcSCiJJyWJbTkztIowKckQNpCWo62JblIjCaD3vM44
xZOCUlWkq3nrASIniWiyLJxZw8R2gpBW1zKD0/mAYz821hX/G8m4bcuIsfFEH8LmJK1X+DDsyjXQ
7J56BdETQUCyZXsG6L//n8TsPP/LJAuciDp1aPPXnvzU9AtKemseZuk3S/uVh3nmPFWtAoDStJ/t
DIZuYlOXC3yZDOg6TxUukIZBbWX3Gu43y4iXdB4IEARZkC6ChCDXH+ZI9BrKecsfyxf1928cQptG
Tulg1FMxIVshykAJX+MiXVY8hqSWs/22pdC+Dp3UBpwIVpSrL2qguzAgHeyI/oVrs6S1lwlSZ9OW
HzcOTPySzJ4qiytjT5W+iThSo9t2tof7uKs5cWykJbn9rE+dId9/Pu5//0fqV4BaUINWjvPjB+8e
LxPaWc/3GJixc7NY2qbnVRzSLNKlXvxOJz5InkXO1JwECekMAJ5FztScxAGMzswMKoFZApHQVvTm
SC+oZLCj1SoDuukz7ZOHq6M91YeAfqWhy257ovPf/1fQeQjWv/9jH2u5i37/3/7Sof20POk53pbX
DziGFVcewowM6Br+rqqgUV/VnvAH6+SAs0hTg5/ARVp3ZwTY0XKSRNvxLFK+UJrhVGx6nrT/aLt5
Q/hhEImhTAKexQX7+eQNsgdOazvfz876yXjKqasVnX/aM+KgQ+cn55tFzpfmRJ0HGHNUGhX89e1n
/e6pMKm9k9HEj0OlIRBHkbQARd38nvp5fthDWOQv6ImNLCLnFf8m1367tQDNl2hLjUXqixYZO1o4
WVxApDKKOqcsnod64AVV5waB52urV4bL1EChUkmI6G0WKQ+jyPSXNvFMVdwcLNTKyPDcP0z7YXBP
jtOiMmugGZcc+nH7eo43nQ+fbklp/yI4Gw97pavjzogMK60k15Ky9rbCcWdGaUnlMFsGb+YPUVqd
7B4Wpe1kH2Gv75BWQ7mS9jW95yn/vGugLmbZ9lI4Xg0RVVS+Hv9qCPVM6mH3RcFnvmJYNsoTd17b
ZcH3+W0X6crin1Ut/MWCC9eJE/pdxOBd8Q7ZwE+Gs6IJMzjO76I14oTU+WBwnjXDtzzj2YztY1XB
omDnGmoYpZIUWRYTRjspmrcsXm0agqW0SSowmCtigE/BM71nLN5s88jpzAzfpYSBhXscxg9t/rF4
BF4inNuZkv/M390fiwPHwkE1QaW2b1Ze8hwBAP6mcn6s8B+U6a3jWPh4royQFl8gp7af67SIrGJX
VWd4UrUnfUhpmwaVaCKQgdvTPjxfa2gzeBpPjZ3h2qcsYXCuZwYdgEeSenteIIffCE6OCItXAmom
kA1TkWUWbhgEe56djHYNA0qJBS88o6ieaRZx9xszpJ3C+56bbTUFMeFRo1tXyMApDETjDtWeJ4LM
ohz8Do9dJ0Sbd3oPz6ffvfJdM0d5kRFCbZTisPcqknZ7bdn9YBtOtW6QJ/iFrQkbK+eU0/BNsSDt
IEBT0tmzgoWF8QDvLTELq9LBs9BIH3ZPZg07WBTsPjpmgtc0xQ8Wqu4WACtB1pkkyH4LO792hkiy
CZK0BryHgLsyEJmXAaepb8Q2HKa/dsr/deoGlfssKn3nIRLZvKJO35A29gwu5mvn+Rlla0MjTo73
qA9M4HPU41fqhheuzW3HRdaxD659/d8amCX0EgESdzmPH3fhkNyEwsAGRY73//7nf8Uu+WkcFciy
wAwukSi0Nspdw0oO2oQcVZTHSAILP+CDg+S9LpJQ6MwLGe1SBNJaoK0CQ9TTNdxS3ONfB44RoAst
VvUeyaAGFeAhGL/oF9d+0EHgPgdg4IPh4hnprI2SJGEd8DORqM5g86YGmgM6FPAO/Hpo0EhwYNvy
7c7oek53CUybbhynJT0y/5cxGAQ9UIpt1VBmoINmRpjYFbPmwJrGi6vOu/TnOJbqykD+gn6mQ7Gd
35kb64A6GCySETSg7iD0dyxVTErlSbQi8GuvFwYPSj1YBnHnX6em6cFE/Le6YVgkz+3frUA7QnE0
8mwR4T7cLJRiZ4ERogdBCQ5I0248fM0poSNnRcdJWdAEDgLMBwAAzPeFpvvadGcZnXpRztZsvvKm
fwklkbZeJ16aszWn30d/70ggm03qyb/WIBInGQ2GwiKuMk5pw5V0Omt7AV2awLx4kdBDkfFyAOwZ
r/wdJVmoU2w/4hS36ROSKEpK+8uORWKNbkd4jqyN+GU59AAMZn5j5h3d8GoAD1igQNw4lQxIFmnz
j4aPfH/asJAZ2C03Bt45FINZnFnC4M8mjGUakBCADOVQP26D3znJ0nBwUGu0MaonGQxghKmBgr+8
prCCY2MretW8UAZCjUsqhg1X70M6LZ5Ovzuj/gBjcGl6pm/8t867eAmYL+Sh7pXNAzmxeIbhHaSn
vk0bFGcffK/U0g+Bi9AuJakAFm+/2Q/wbNKzZeGVfkgBQlSZLAPJ/IjtdeI9w0dpAodBuX6ielFj
W/7444frxMjkWby8dOIiNKPkq0VYTpTMe984XkYVLRDi8RpDc18Gt+GHA0DRi31yDfSqqHObwuMB
e7FOcWBQjNwjKO2AYyZA5Y0Pzp/38NljIfwFXzq1wA9iMy7Kz9uJOoyAthtzvJq3kcFRB1Dw567y
8M7Rj2Htywmcw+BG897IoqNWLIIp92lciSzxLFxvD7//XyRSF+axcgT8RPnjHyn1Y3kZvqT3/DkO
mDokiXJb9nv1Ir5nkndO4AWOV/M2pL8OwuKvt8o6IIu/3ioJ1k17CIzvk9Ef1F2A5Hd2tC5g8NzT
A5jpnfsKuBKLSP7Qg4fSy6rJxKSnXlvXBtwliYm6JsrcZfGiQV7RM8HjKad4cNczMKNvwOB9Ti5F
mYW36g5+SDo+wqmNLD4W2D/3ikD9+QG67c/VJT945t5F6RMlZFy5f390+R4GOmeDwJXoIN95/2jT
jOip6m1nMYKVOh59OlgkSZDZ4jjTp4OB+5ggNWiGDTGmSLNIYtONAvDKdQ88FikHekU6WDy4B8Ea
VWg01h2LAH9Jtx6HhUWGFVA4q+CeLJC3oeyfgY2Z0gWbLAqnLw2kvpfH7aDqGbgjryDHlf3bt1Vs
e+nBnUfqE6vV9CyQeggCckyKkKnMDO4sDtwr3XR36A6SBMTAoDIFeNLXuy1HDv7HqZMkBxfYjZk5
tAZhkY5zGGWWLul3I88CCBleUt95Np4PLtPgCaCDJVv2HjwWvShIPteBPzrkEmHSGjc5f4p8mf6g
O/jRQfMaoNuSqBlB3jpohZN0QBbhWI1AYsR259HBo75WyfMsTseH+dkRGAiyhrhcBUiHZ2En67Bl
kQFMiRSL9Jy5QVtFPIvAE5I7k84Q7cwQQUzpY8wCg+NwjGHCJPbv//DMdXHMFZFF6sR+AdcGRqCb
ApB2pww82IcFHG6Bzr8emkT92/EiSLfZxqfKz7P8D4l+/xRmP4xR0ibhmLmkHWrb+0ovwkpbOhax
lDGKEpB3ETlhOcODKcNAL03QiYwiygI5ZBJHhkkBAHAsmIu5bqi5smjFcRVEzxUWsCgzn6Y5TE9q
tiwwEGYm+lbSyHSAWy6H+fEX6y2eUCWVvWyxgJl4D4jliKLKIullbqTPTuddZFQhQljkt8wLZH0d
T5ln8UR9iUySOXeGa4fkUdG3H+nJ3lb1fER+MN7YPpXsCijm9pR/M1EsUJLZG60SAyfJTdCB0P1L
3KlmjKBzRznYjwv0mPSI6szTp2ckKQCvnjqKfR6t69uPATCgpzpTmzTE5mQWD+N3T2nnOo0piXyh
zoBH/3E/nA/vH4eD/9EhwkMS4U7kH5EQBMgFwKsoPGl23m+GEfxB+6Pun+1L1g916S9F7UsPOW9/
//8AAAD//w==</cx:binary>
              </cx:geoCache>
            </cx:geography>
          </cx:layoutPr>
          <cx:valueColors>
            <cx:minColor>
              <a:schemeClr val="accent2">
                <a:lumMod val="40000"/>
                <a:lumOff val="60000"/>
              </a:schemeClr>
            </cx:minColor>
            <cx:maxColor>
              <a:schemeClr val="accent2"/>
            </cx:maxColor>
          </cx:valueColors>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8CFAC827-7213-4775-A021-7EBB4E8D89DB}">
          <cx:tx>
            <cx:txData>
              <cx:f>_xlchart.v5.12</cx:f>
              <cx:v>Revenue</cx:v>
            </cx:txData>
          </cx:tx>
          <cx:dataLabels>
            <cx:visibility seriesName="0" categoryName="0" value="0"/>
            <cx:separator>, </cx:separator>
          </cx:dataLabels>
          <cx:dataId val="0"/>
          <cx:layoutPr>
            <cx:regionLabelLayout val="bestFitOnly"/>
            <cx:geography viewedRegionType="dataOnly" cultureLanguage="en-US" cultureRegion="US" attribution="Powered by Bing">
              <cx:geoCache provider="{E9337A44-BEBE-4D9F-B70C-5C5E7DAFC167}">
                <cx:binary>7Hxbc5xItvVf6ejnD3XegYnpEzHURZLlmyzbPTMvhGyruZNcEkj49WelquSWsMbyRDvCHSc+vZQN
BWTu69prb+rvH+3fPpY3191Ptirr/m8f7a8/p8Y0f/vll/5jelNd9ydV9rHTvf7dnHzU1S/699+z
jze/fOqup6xOfmGEil8+ptedubE//8/fcbfkRj/XH69NpuvL4aab39z0Q2n6r5x79NRPH/VQG3d5
gjv9+nOky2zMrn/+6aY2mZnfzs3Nrz8/+M7PP/2yvtMXT/2pxMLM8AnXetQ/IVIFKpQkPPz9/FOp
6+TuvBInYUgZU+zuoS+vK1z4DSu5Xcf1p0/dTd//dPy8d+GDZd87nvV6c9j1RrslRq9u9/TLQ6n+
z99XB7DL1ZF7gl+L5KlTa7n/o0ucxOvvKXnuJKtEGNCj5P0vJa98FkiqyO0ff6iBb1rT4zq4d+lK
C/fOrPXwjzc/Xg+b4cN3VAHjJ4RyysVBvoTQhxoIyEnAWeB/1pB6qIGnVvO48A9XreR+OLgW+ebd
jxd51F33WXm38e8RccgJv/0jCCn3Q43kJ+xWE/7R4Nchp7tevr6SxwWOHdxetxL53eG10KO/gJ2f
DtcGaaf8jsZO5QmCfEiUEg/FHkIf0ic+CekhAQR3yj5E+m9ay+OSv3fpSvj3zqzlf/r2xxv95rq+
/vQdha/YifR5GCgiD7FmZfqhOlEEYSaQBw9wrnFI8QcdPL2exxVwd91K+neH16Lf/OPHi/7Fjc0+
6rvt//l4gyAfci5D7suHdk8JlEJCnwgZ3j3uIO2nl/C4tO+uW0n77vBa2i/++eOlvUmz8uZu939e
2B6nJ76inPvMfxRO+vSE08D3KV/n0qcW8rjIj+tfSfx4dC3wzfMfL/DtTV1dd8X3E7mUJyFTKqD3
Qse9rBo4+A54H67Q4zes43GJf75wJfPPx9dS3178eKlvdKmrD9+zcBInDrVT5eR6T9yez05CEgQA
lcEh0q/t/BtW8rjg/9jDSvJ/nFiLfvMXKJ125U9X1+V4/Ul338/oKT/xOfOpVGvIHpwEyueciZXc
v3EZj4v+wcUr6T84t1bA1fsfb/v77rr++B1jvABWYbDukD0sWNmJkAH3VXAX+VdZ9el1PC78u+tW
cr87vBb5/i8A3991QzJcz9/P3j3OTgJfSolq9WG8keqEgH6SnIhH0fs3LOVxsX++cCX3z8fXgn/3
rx9v66c3XXVdf0fBS4o4T8MAJelBvA9tnqJ2CkhA/OAY7RGO7uP2b1jP49L/fOFK+p+Pr6W/3f14
6Z93N+V1/elOBH8eTkpYvZI0VIw/Wjb5J6EfAr7fEQaOwLkv/m9Y0OPi/3zhSvyfj6/Ff/4XEP+z
6+o6+3h9J4I/L34anDB+y8XIx8G8f8IVD8NAHJ0DzMJ98X/Dgh4X/+cLV+L/fHwt/mcvfrz1v77u
rr9z1EftyqlC7Ur9g/2v0I4MThwCRd5doZ1vWcvjov/jypXs/zixFv7rv0Dgf33TDXfG9+cN31OI
OyDnnWUf/lacmS9PQBuArYFybv9Wlv/Ucv6D7G83sZb77cEvZP4XiDfvrv7x/UTOQ5Ax4CEFP5r6
CueEIbj6wIWbI85ZSfxdnZmbTz9dGRCn/deW9bjoV5evdLA6u1bGu6u/QPTRnRmS6+9I1EMjKmA0
9OVDzOMh6+IEYD5C/+0fzt8P+6+/YSmPa+GPK1cK+OPEWvav3/542V8111l9J4M/H30EQGVIKFFH
Pj4EIX+fYuAnUgquFKXH4LRCPU8u53HhHy9bSf54dC323V/A5K+mzCw33feFnKhuA0LZrQJuxfsw
DjlERNC1vYv74cr2v3FN/0ED9ze01sP9c2ttbM5+vBMcY+QF5iE+6er7eQO6gqHg6MPeRZuVN4DE
l5hgEHedlXXr5NvX9bhS1tev9LI+vVbNafSXUc3TufG/mx35/yn74UjKfztU8v6mvlkGlMzfz1mC
EwwxBD4ywx+p+X7qUOrEnQOLdDwPZ7qfur9pSY/7yb1LVy5y78zaO97/BWDs3RzAQQ5/Pn17jhT6
vz/g8J+HrT7Pm22vzfXudlDtnmt8/eytbWF4bnXp0UgfVc5Bb+effv2Zh7ex9uCV7g4PbPuu6f3w
+zfXvcEYHJgmxR2VR9EqDhSmfn7+abq5PUUF8FUNTJv++nPAT6hAe0fAfwT+5abiej24U4KeKB/3
QC5CMlJMfh4EfK3LOdH1540f//9TPVSvdVab/tefXRujOXzNbUT4gaAcbqyE5KGi6HXg/MfrN0iu
+Db9f9XcZU0tguQ3qpJ6CqNm6UdFdoT5gV9virpNkjryhiluP3hWLlZsspSVtd0XTTNk78dMTZpF
k8yC1mxNReO62g6GxbXeJa2d8vl89EwSdlHHF1mJKDBDEHabIoh5ws5UVfR9dioUa/0yaspq4s0m
SXxNbFQmQ9smuzydSqwrIaiRyS7xJpaGp32Sc6WjsK1iNj6rbNwUehf4jPiXfKqSwN8UMx39T50u
qH4naOxWV3vE3VB1muDRNk3GqoxmZUp8XcoqMezM64vYv/J44ff91m9jQ+jFwpd68E+L2NNC7gMa
yqZ6kdRN3nzqCKfDtF/MpK2/zcUQ+/6mjYMR92/bzBvH54EtawihMCbG/0SuczytlaLGttuGEiyh
a1srvNPSZtRrN2ogbv3ZMGTYdpoz2X64Z42P6BzGulK5T9FYAecgKPC9v1J5Vxipynzq3i+8s4l/
zqWIl+kZyadRyW2bamXSHUuWYp7O9aCXZrnyTDGZ/IxWsVTFASMenOOR5cDgHy5H+pKC4eCgOZQM
wtVyMpkaFlobv+uBh2EaNieJTbdUTbNX7RplnajGKa2a9NJjZaPG5zYbMFi6+bpYKBD1aiFwS0UF
QDeHdJxn3neFJZiyfGh6/52vCy2rl2PX12N+2nVFpsRlCIXEKkoG2GO5RKxYWt1FXjtSmFY2B2Ka
9/EyuI9xmsMp3VZDIw195efjzL1XlS3H4IPmKK6LF1bHvHgRVAVVl1/fBfi4h5tA/wAkHtyZIEj4
AXm4CXDcojWymd9Z1uapjNS4cIhRDJMO59OU9y0fn4Ve3Wuro68/mhKULA8f7qODwRWDaVFG0Bt9
+PCqo2JIF568U5Ua5vjtMFaF3+5Nr1roMOale7ifjc4HhO6qnG2I149h+6JeZF/zlw1bMDgdpVni
PHUcabpM0dBr6uwi8dLObLuU+nn4Sg8VY/JUDbULJ9OYatxTde3ss4jRxedppMdlDP8VV0VumzdN
HebwYpF2ZV1FoRw8Ee55CbsOo77JY9XuZ6alc9y+L7HM2c4+7hzyZkDcmcduwIqqPnBe6WWZi0mx
ZxWUDxgk8M1utIXpN5kfpJ2/adrB+TZ6yzPOBYe7jK1ytyYmz7AvK3oXWGyTVjgY1HXitmdrt+c8
C+H3VvctHi40pSL9GGflMM0XPbfx1ERa1aT9gCBaQ8J1vyBS7xbSp6zZxiVTdEubjKRzHXVhlfMi
MoBzTXY+JxNV/mXeZAVUUjd+MsaXTTHUyrvWhwBZ+kkL5dnWlLb510hNiVvzuYa8fyNFYHL6vMyZ
LoqzPGY6t120ePAGBNhlNPjq1JRu1YGIG+wrzJPRuxKjcVGtOqyz9bLJu6qbHra61dJP0nzDZtZV
dD+XE+lplA2qlGFUk3joya7pJ95+ULnxoKbjrRI3t65eyUNEtSbR9k1VkX7atUnRj8mpzEpr2NtB
t065GTr8efmbGacgKKLCn2gePyvS2tnZZIZQDReMzD1iTB2zBCL9um+4Sa+VaygB30MKQqqFc6xc
I1Ux6ZclMO/1ILKl2MTLErb15hjzvLazEJkaiwVGM9U5xYeu2wmrO36FZ1nftlueV8a7DFngkjXX
rIMWzeR309XYxaTqt0PZFbCqMGXOy5pOUXUqqzzp28gWvJPiKqdWZkkWkbBvtLwyWjKzvCE275M3
k82lVc9bf5kJXSLJmtYfLvghgTLey+KFJn6CBxz+Qzlx9q0P1k7HmXb0ZR7kLmZLMXrzFMmsGmEH
3Szb3nvdUF2SRkV1P2qT/nbMdtSyGTv2kiYfwk3rhWRqN14z19AH0mOOvXZ+lsRmk4g8IWRf5+nA
/OfJEHT9RyK9CY5LjWTIsZwuQ+NtvdK0vXomC5HE4a6q6FLb00rSmqt9QWPn1LLxFpY/GQUfajog
CjSCj145oLlCJF5puqkER0ySxZWvFqHJvorHucg2rIZxsk0ufSeiWIgqzzbGhmWbRwHNUyov+Mwn
ROVFtyQT/2V2wxgFCG3XbCAsZF8CvSVrmMzmrHsnDZuw+WXU7qPs27gPX5hmlM0bBN9AI14b0tvp
Y1iGfjOfWhZMqfdxJobk1YuQ2oGrUzbpsQ02dVyOyC6VrU1uo7aLc+G/8IJcifMuyXWfHUa2/iNW
WKXogDKpQjTBMeF624tdydbKyRsa1rIrOndt4m2y0S5JlkcFsG2b7+s4ly0/Z95kpua0mwkT7O3X
HXmFVrAC+DFaZTBs4px5DRK6jsppaacrAPHCl79NxFo5772QVjD5wufFOEep6gx0TQPhtOv7FZ/t
oUD9j5L4ch0hk1JhAUIKNI9WkihaJirVts3VITYy2buADM9H2t+bmFioZSpZ6BwCXg84YtLK4d6v
i2MFN1DFEAygYQhKYjWCrY09LwbTpYr3UEjv6aqLkKo9PkQWL96w4Hdl8qovLnJhfT85tFa/XQJ4
MJCOj54wZoGEXOHGZdZdoYuluUq9TDX1awQLH+lkjEMPH8fgw+uhm/U5T8dxfh/HVJb6CQkAOq8c
nsqQSniVz2Ce0OlKFVMZ6L6owuZKp4OFb/ODg6V5De2dlcYgnJ8Ghe7gbkcQU1VzPY3PUx3nE4mK
Wi4839MidSG78AiwYTZkSHmpkS4hiEbe7ulwYw4gmfbnUznHfbKZUiu7IErbxjP2beZ5eshfmbgy
2tsRv1AhOw9EKgp1werRAY0pFqr9IL3AAYfOn7XXbUsmkqx7k4SBs+KGdEM+P0OFVI5Z1Hgxxs33
eUoYlpIdyjETdpUDQmqaXKY6hP98hPV96LvFgZw+nNq8fz5Ky7P4tKDEJQ3KsoSrKEQQleGejf2i
39V26ZBjaL0I5PhDBtSkm43fRLItDM4VdVlhsUJLlFoXy+LKxD2hsRfT3zwpy+JlHWtD7Yu4lAzp
yOQJ9riX3KCmed411dJlkZnjmGT7OIjjMYwmUTRjuxVBbfMxCspBzWaz5Mpr3kEuGpl2yZyy96gn
CyxhkTLFEvQBs0xdxaQXZYvx03mDgJ/h3MIMIt7ppIXLV824ECwlGxaBhZWBXFAGqqBLcTNp5xRf
YYdS1XNNgG5zvIDCrWEoNXIuiklgNifgmM8Jbu0HKgNGrFIKSDUa0fFyS/JR2OoMid4hwHoCXAAW
bWyID3awqL5WDmgZq0rk07JBhic7KmOE0B0AgcvV1HoeHidsyrpuv2SQVbrnVT0nsojqShTl+E/r
s2JOLoZB452+DStzP2532aCBR4gJ5VLs+7E20+9t7N+id2pmyMjLtc6nKMiLmPBNUo8GxZSX1LBx
xbM86Df+wTUWoxbEJ7MUvDEkitNqDLzn1ZJ0mSqipJ9bMm4zLw/S3yvUA2yMWIgubn8pSrNY/1kX
hg635bVY/OSsCupS9yYKxwyx470nyDK2z7wcaYlGZU1ygOzO9pwM+7ivkuVC6aTImpdVPNtwvoLH
LHppt1Us4jA9JaXKHHxlol2yrRejlK3O6cGfiG8M5FklTSXHbT5yjX0CpnGmtnPGCzzITzpXKByr
m6O+qUodPKoPcEpI393lmJW9wXORO/RnDyI5QOivB+4v8kfA3Dgf2k+AKjJcl2pt2dJJ1Dp9c8gf
YAwA7Th2ZC/lZEdkL6EmV4kIr0hRR2p/hG9/fQ1fJA9MGiJtgCEWAVQVuDXe457azNf52HnjJWFD
aS9TolXxYq5RTLz3ao5aZ1+HaYm09vXHClcD3+O8Aoqn3U5NY9wulHK996BZiKf9KbnCmzTLMn/o
07ROxXZEud+ad1UgB5VEPtirwotKPVAklzxJQ2iwzBPIaz8SKVFZGTbmeb+plqqfxLlIvMQnp7Bi
nl+jsHSxYMkm0+hX4Sg66JGThoYI3F0mgaR4EhdBvQkW3yvZpWJLkF2RmTpPlYU3g3WJ60H0+7gb
mAPVE0rvNDrix2RMLUDlcVn93IdI+yKnLiKUnhd23VUwe4wVG9sOrS63tO5zMkddHfaC1lEMRJ/7
u3wJFipQz9aki5/Iz7difCBm6JQyXwIOY7JRsRUVkatqklloujdpFodBckqrMAtzMEussd5uEnZK
+xe0TfuQbChNW1/vEPKKWV6ERWyW5V2Yeph/PZuaBU61q9rSD5o9TSbUB2c9kxySSpecQg5IHrHJ
Nx4t2/FNMssOCmxzkubTKWtEV9B9kvrNgCoTFTUtTzNkiIZvSx7zlDxR6gm5Mi+8WRUq0DAY1QQD
I9Z4gKp2mhJVDm/CelG0u86t6ACns64f4FZcUzw0osE0wEDqbGZOj1ostNtmCGvBW2MTgWMgyxwh
QEkPf2hQ2uILurGTn2/JHLemANUwOG4nP9xYeGmed8/MQK2YdqHXwdgiVRCEsQsfLxhU2S41CWDi
uYrDGeZSjX0LYZvac0mfcq/IxE3re8rKC7pkWEnSNDbttn0GJmt6ZptpLsod8YpOBBGdkOzjTZMy
apsqamMSDtmlbTj40TMQKeHo7X2AHMqitg8HGiSRRFofijqy8+y03Jh4ud27ySjZI0RWqn6iGFvX
C6izMUEiABRJwPBi3Aoj5r3NwngewksusnFs/gnipLCXS8oThDQHDZEk03yUkIZlwnnU10PNOsKB
cCYwAZT8h8nRFTTULVLaXFTBJZytXN7LQ0ideenDBFhajngi6iSE3v/6uVxipCb03dgqJugfRlbZ
TCqbxCIuifDwXNH0ji6fmHZpqLccYcUv8T74kxTgigHEGA+6CaHbceiaHOvyqEyz2nbTslyOFKaP
PZq24tnmWBUgD6RMP9OV7/vebgbp0cjXbYnSOIu6PJ2rHkyCyP3uXKe2pXPEesDNf4LJCaZpeKKC
ok749+MTY3gzD1OnKOkIFruOT6El1ZAJnl7aOBhQjAdF6gxBdKoP/g2olSfhluVV3L3Lxx7U2KZO
Zpt/RJk9oKQ4VnxxM4VLg/fETJnXW84br522XeM7QX9dpysGKWAM5SZG1yDdQOFt/ZVO+5bkga0r
+VrOs0UgUVnqrMgKPuN/zW1+zqY2zLeSDayaT0mXJUjgBeMxyr+vL+YLw8YPNQSBQjHu/vx1D8Gh
MaPR0ris1ZDBl8iA6eluw2Xv41l9sABH9PWULe+//lz6pRQERvfgVJgWI3gXYeVRYWKTpesEIo3f
eua87kbHcte1beNiw4x0LO2i9TAGDuKnurg8Qtuk5y5hmLCPgbqmYHb1i6TZgmUfic+qadU8gI2x
jm9m45wM2UuapItZtr6tNPCZ0FMhs9+/vin5hSW6sRPf6ZY6WLZ211DM6SLHfLw8Et9ho0P1aqDt
HKS7zF9U05yN4IyXelsXqi2Ss6xmvWk2ipQOliT91GI3pmMUiHtEeVhq2DFYwTdLI/zY24D8Vtzb
ENODIYi4sCEr9q2ypPQiv0plMZz7RqiCnwrjocZ4N3IMhXm7AyZjk3RceCZS16DpwJ3dfoBz6P+V
LpisBwXs93lid/5MmpKfKi8Tco7iWpGx3pVFyoLw2dCOxrtatCmF+XBUxzKPjvhbhtkpru9rzVEl
CqoTbC4padntxwP9DyKzgjUfKfvSpkiB2wG9OB2gRG2QU56XXLv1taGS83SKcjqoFhM1RSBq7zyp
SKMpig2LomPjjzRLu/8226Ady9FUU4C1mN5a26aSabIIvzCXY82dhy4aBPeHMo1DB9yazMnQp2Vs
zvuskE8G3y+SnXBOQUMiHSMBSmQV9LMwy9FNaS6PjLFgNUF+KYZA4fnZbSdRyIJjFWWSQ+lPbN+9
lvUwoEpEfaUkmsoAFF/sPzUiz+nSjq8TlbjiNS+B30BF82TIh42c4sWGWyxnQQncgtmBAtkiYCM7
L2w1ardjCeyxydGzAwIyDsaN57ol9aH1cqyaZh3CluJedsSPTJ2MQx558vapR8uqROlaSV0ymEqe
zf5YV2MUEjPkamvo7HtNBCoAUSOLyqxOK++JCPlFoFKgXDkHL+Xa9HQNPWypCtajR/76GKJQ9Qmo
/AjcOViB9kMxp4hhStUc1jKrtLaXU9U9WWetAalQ+GURhGvQ0SwQbN3YjKktZTKX9m1VGy+REWIZ
njEVQ4lQHQawx6/HM7ousGCI2I0vhWtGhmBKH1ri5EmV6HhI3qYizjjfUIImKI/oDJIQkFGn4Xg9
Cb+KI9ObuEWvH7GutJuCgArqorRBX+wp5/yi6sOsA0Tg8CBaMF+mrN6WZta6St8mYeIiycwLjnRf
oFUJ+HsAaBN6cfay8QbIpLLEAaTlNs8grYnihUznyWVeUEEQo1okSIw+85z2DoGySni1vPfznuXN
6eJDF2/aKUaXf9OXletqHwBoC+wML+zVDDR6bB9mvHdmrqoKJlHSEMgjSvtxxpRDpdAPjRqfxP7z
NqwNmTeJ5zdy20vMsadR62cDyst6yCoUy+PU3tJJXejwLBUVxfKCwXM1vT1wpF9X9xoLwOnRu8fc
AwUiwM87rcr4wdCMhGjHXB0L+KrzzbjXGRnjPRiAOc8j2cC9nwJED7OmdN00ga4dgXUj2H6BQVgz
Z0Hsa/t69khom5s6RpOrfI8eVFVgFO7zz1e9PoDC+2MyoLUfxDa88q4Y8/HCL/yIUUe7PzRpYRcW
aKTU16nWmFaJChDMnESpbJqu3spUjFafVcw4WrCQBPaTJA3N5SaWg/toyljjizHax9AYJ531rg68
zkj57L532yeVMWZm5EZSghoeWhZK/VuxgeNYjiiDag+sr6sfByPCOL0QAKM5f2YmbgnbDmPoboXU
uGAZAboQ3hXt0f/qNjQfhvH9RLN8sbsxX5rcbCoPDGIcZYeFeungNuZb5i6OE+KXL9MSpTs7r6YO
BPi2WRa02qICtJAlkbW8D/HMQ3+1Rv+oi/eyS8KwfFcfBDGhKrLzb5UFESM2jJqB8FdokI/Z/KzK
e6WGvQmtFO2Fsj16w5cJWGVsoBZt2wtM6hQpZJb1lZsESUMUTHVE23HJ7NlMcpfIRuB3VZ1J2zci
RUNPoYm5EYAuZbbj0o5YdcridiieJ2imQmGL41DJeQoYsMSvS6Eymu/1KMp42RjAVjDXaTmBe72M
0XRW/47LwC0l47VEm6wAG4WUdNRBsRQgECNArLaO3xz9OCSFAvdcF1OfNruW84XzlwMxQWM3YcUS
EEC8oAuGMbwucetbQIZi3ImG5VTFALTGqdyzbstgR6e8jXoCLplv077woHmEegcktNTooR9MyANS
gmJYTcPB28VmFnO11ehBdumu0aKFEAVtelgofjyOV95ZEc8JDh77RLbDSwLxs4wAdtszzEugcbZN
Bs/vkxdkZBhMiLo4AbV+WszZOPgvG9Jam75NY1b13XumComnN2DDIY3GH+Q0n6NZC8s8z5rW2XsZ
CHdu5HMoNiZrDH1+BCkYrABkemFN3sozLw9tskuY6FX2Km/TAmscMtng0if8+TYF/VH8wZ99hCx4
NRcUuQpdkIf+jKfLgNhSvx6BBES3XTCg5PGoq2TS1lFbawvoyI1CE2NzGMY4Tm0Eh/msOR2orEAJ
a+bmSphqktZ/72E6JUj+OcUwHR3ht0m8ENXggZjGcAha8S2ZyyredCEIOb1FhePVflQK/GjJcG6b
nkC6I/p+ro3Uty4hHOffQpKCHLUyRhrKEJAR75fDxJ7ELfC9dOwDJSIaZ5a2u1R0nldFDRriyWky
eQWapWjkhCh9UDdwtCKCeC5xWeWNjjXHTwq69sGxgd/mdYlme6Q78Hqg1LO6if0dmtRTYy5KSnkV
3l04s7L1gk1sYLHVpm1Hf263gVkEPiQXJqiihfpT/dsRxiW8Gatmb7msRhtpD1aPQZoDxEtZ4QrW
QyfoOHjDgtgN18ili7tXS1NgWC0K4qLBgEqdh22KVfJDl0P3aaari85F4hRoanbg8Ygh+yWJvcxs
vGpwnBpiZ6WTV0qZqoN1NuFo0KM54sfjUEgue7G0r3OxSNqeFXPvmlSsnV0jDkUO7+KtHMFoZaeg
CGZcfpxtiQ/gta0thxKPDbzjhBFrAJeQ9wlaJM2GpzGG8yJDWpX/q6dgJOsd6+VS6vO6AIDxN8e+
QQiTmzlGMz3MLTz7uieAC1tnNjA1CIjcRwMTzOUarInUKGAvk7yqE40u4g6ZKaj1HlkJEtj1YCMg
IjQVXdBZSvSQXh69OdRpUwXR3COYVecsaAuZRw0ZhuG5iaVX72Mlc1wLyVkwzXxM64inXbq87zGN
AegFQhbM14BfosTc4TR37gmue2gvfYEBIMzDhJU7ForYdSJonLuuTaNNVolN7wFFzrtxAOOIAauh
czdRQ4MiNSr6lLYfBDMAY5WoCtyqRRwBM1EHvqvMctS9YPUxVOim9zAZxQGV2il35IU3ERBBqKJv
h89QaGGNOYG3v4KnoM8e1aiT5+f4XSIMxF4EntchlpdjeTviZhM+D5s+sXE2RIUdAbH3A2scz0dk
j5EuMqUo9i85mrHFVTNhOPb8AANtVbjWfeYGVDRabpjVWfZDl1S62h37B4XBiFm2mQevR9fYQg3N
xQG3NoK47UvruTGIoOpUpp+NE0Kf3nZjhbpCe0WQTjYiC/iM4SJZKgdu+xy/5NZtVKEQVgRpZhxT
JQGMQMP6lg07cpVdOxbAlj0tE+Wf56p1YNZYRpClfNvW6RYUdhme1WFMw/lZTrtb6umwYL+lAZZl
usCN4faYlcQzCSl6JzjWx76IqrosO0DYVM+x2Mi0GDwW6ZwnyfBKkhqzuqfBRPKS7VmbCpDHUyEc
9535NsG65oPwhjockbmLrLDJsPExg5h5e5aVs2PatT+DtjMDzrGzPBmmMLnMxqlJunOWa5Wep5hM
Ro5vlmHAA2CUFiIlnshxNYJ/C2gwhx5652ODJi3Rm4wkXte971TjGLhjQgv4WLfFxezHNRZGNeIr
OzsKE4MpYul2AVpKi9nDuwP4erd4Dg0cL2dk6DsdcZwU2aZCw1W/iv0Orf2wZK7VgR9GabAuG1Su
X2is45g31ii/eTNnlVVqeyhi/Dp2MyCIlzCx4390ufS4FuWu07oRNrMYd7sd4Tk2UgrqBQk5oyxY
jI2GmTZNuh8D0KdXDci0AnBKss71phRzEwza023NL2RC69RsikOX7OiMJKv90Y+aNqFes9Uzcf6S
HBRmlXBGdqhEwwZ9oeKsG0rHW0b9wdaGcRHn05z3VXDBxKLGZN7qIrlNTMeEUY6T6yBQg+nR/VgS
BKQ9iN5Mtps+zXl8hQYGncizFgzzrHZeg3EFvT3uWE5dU5vIDhbTjy+1rl1IQjFYGLbRahjqD+Vt
GJnglogHSAONta+Rk/+Xs/NaktuG1vUTsYo53LLTZOWxrRvWjC0zZxIMT78/NKBd1qhK2udcyZKl
aTYJLKz1JwbBXMWU6z0J76uOA2y9BFkK3RbnZp2Vd51tuH13rJCZi+hpYh5hTU7Ck8+rCP0eDn5R
AJGx9VI+FXmsRcbyEMoRKdHCY3o2p90q/eyguRohTAk6a/bP3jePwgqUKGFmi4ICzdREvazUG7wS
z1hrkMthlrXHKOE70VTzHbkIfff2yRj5ymnXm/Pt3o3he5QYXnoQSyMvxypciewu15ajTsBGwWmC
ZbboNYKmt81Ta1VoPNHnJsJJaQiGvCnj0bXDovsUpDwy81TigNyaUznPaTDffUeuQQe57iQ05I4s
k6GTG1qRE32SycLkNJW1nfPaX6MXtxxsqpNdRq4fT/7WpyIuxjHgrlprJnxRHPQ2W4wlMRwvzpdh
B26K12LIrep9x19jJI0ttZdFmPvwr3lbyhXsgPZ7wW2+hvILIp81Eb0ONl28+V16Gexw6HYZe1U2
8KediHK59AuTk+gc5Iy7aRTTCWTzbe/NqHLDcpUIabn1NaUg5dtSQtRkP+Qi6sp7n5asb94n0S4L
Vm91CVe0Mjvx/3RnpkkbwzdLUR9aYRdV+LwFQTjdZrRyPCF9PbU60+wrUbgmhts5H/Xzmis0NgjR
5sJlRGIiNGTBzmAkpW2iQK4+nZc6Axd61GKxKnV6WSaVgkx0mVygSzPQ8Xxso743vHPeI179li4m
IFKSS/IqEw5AxnqFrrIhlXqBRaEQI9po1jTl+XqTKf38LizSViwPdT3vQ3HTrYw85kkEPmDQwRux
JiwXP6vlputEbrMaUkmLv1aMhv3rFu1tmKAVvW4T/QWnEL6JVWPWV6ll1ciyMCJ76F91iQHAZgM4
USEBMH1cJtUiPxnJkMvd1xW7nhefr6wkCaUCbfsulLvIzg2Tyxc+AtPmvXCbgkNQtLXcdpYiW6rK
kZ/TrY2c32Z1QA5NK58CYifZv2jmOh8SyUekeyZloXp47MtOzvheIyRJkWIf4HetT+PANi9qefrP
4SiPAU0llqoC7lfscLjiSZtiN3d3vq66INhQaPezA1B/to1wojh48yL1iZoALew0Y32Wqwv2ZSvx
R72u8lOKfpJbtKqyjmM/8CvBTq1dT/5rH3Z/f87XZEy825Gqaa53NiofdCv6e+tFpG+G3tme20rG
e1QUWbgGDStLf31dhKOAbejEE42YXxzTBRyfNsZCtBwcMhsh2a0tKu7feVHNXzN7Owf35oGZtffr
1BlB9eANdbnMKP37ZPkGGkuxPFZJMtHT2mMf+F9d/pBeVsEpvUgcZzyVmGOSIG4mnMBGnLqznIQ9
Dg9ACbL45CiLVCXknyWzfDR2Cuj6dZT0Th/v9eDxiwiDhQ9hVQ/MrW6bNFP0uOR9IaGMxnH4iYNX
yV8iN0fEBgbqJuuLIxCxfpXSUr6YE65yow7ksVRPMFVc7uTMzFpH5DJVb8d+YZfdl2rOJWTjDKGE
bMZ9lStXIQg0ECO/0ZhBqhChbujkwT/nuYSpJjeR6OGv54m30wSUKiyATLK2HZvN/QYny6phaJqp
dZ6WnGOmjasqWIvp6JTcmldcKHLljPaytzlqO1E4xb1ad7++ih+ZCJhvxNc2GXE2WuyAI0ZClv9R
Fg0S7y7TaH9Kq1bqYhU7alY0f1DxnEx02Ir9DzLz97T/j9g/H28jNWAIDyzUDvZPyKQQxtrWbrg+
2Y0r+bm5dwPutKYAAKnou9K8NrmMqPFVvx9ca8P/gTK1JZTxX6gDmAHNMopl12GRO2/xWQQmAY2Z
VzCMsqDrx2pi9F76Yw7GYRqHuR6dYjmJrm1BAKJl4kFleSfncugbKT3SMzj6wSQo3sM60/7GGf+O
zjZKSilsLK6i1TS4ykFng2H7ZW7DtBYfy7KRA5rWjebAin59SoGjtt/RDj/ddWQeESy5D/7FVpTx
0/996IGZGb5rjPZj6NTUCF0vy4wSwKx55ceLVci2s1FVulbMOOIvuSt+vQJ/BMVZApD0cA2mb1qY
sH7iXAr0qP3oJeIx81aps18FrTXHynUI3MlgkPW3WaQJ59cf/NMG9EjeJmw+gO8gAdd6A2zZU4hF
LXLnR091WcEAnFbeawp3dnv0DLoBFPkcZe63VA1rv76Mt99fais40gPsdKDzP6kV5sUSY1ov1SPu
I4VaZj6PAQg7pyVig2AqODb1ddX/+pOtHy2tUK9S0IG0HyoWVoCUnx/XQS/yFE1vYjxk9ShxgypI
GHZPYdF3wxRPPefuK1pPSYusCnSYw14ewmxaeZS7SZAmn62uKNCz//ra3i5RjBfcC48tHZFd7L2V
TfjjjgwgSMwHDat4Slw5zRFDmlqiS5NSpDQbVPu+7By8/0uRuq6E/9YFG6oYsYptWZC1aPXeFklf
OjJde3goRenuaHPVPUFyKcyPWzr17nycrSkwX6rSl+2M5QyN9dLPOB/SQ9RjhAGGToPIL248UWWO
/RuFztul7Fs22Ve8EUS+nML9SaDDMSMQ7EfB43dTnFqonUHrBCQVFsxJYe4xHGBSRdJk7bXHZf76
kXk/Spqgb22HGxUGbGUUUT9JmmgFhERzt8diaCvOZtGPbTg8RiKqkud0XQ0/iydjw8b3YVdOQG1u
zn2041VcwgC6T1PgbV156fbebP/tkiktXzLDws3kxP5oCaQW4UyLjhd6MyQj3qYhGu/FslPqMNAm
TI6LZIs7rrv3vqaG48szAyk01Whpm65iQjffgPH2r+ggEIh912vomt5jSuJHzgtOzSU2QuEtJb1N
i4f52Ie9nS3QsBiyd9ZDGNKF6mLhV+BOn1KcTXl2wNgXDOIExuyMYRNDGUhrpig3aT0zRW90Kd8g
m+f6UjqtlDqk4ShXcmVnWWaeAo9etjuanjNO093QZ6jVTqAgmfn866dn/bSGsAqx5xDkgmRZzJ4/
FoMgpMItMIWPGiXu1Nen9WMgvuMwMpMQH+hSRbB4A6QQhjUlxdYHV68sqWUxy2PM3Eup3N/dSUoH
lQdOf+0aWqr9Yq52ai7Hvg/95Hck5FsOEts/8g6qBw4kREJvBWsOlnMAYHN4YBjsvOZvvPmZ05wx
AjEdaQ+mdsvtjSFNCFg5GUdVyctEIBVMv7m/bzstUgG5EuzG1xAp4kt/vL9mYgIfsaYeljoM9+wP
xxumrrxFV+Ean0L6bBrNAGF0/adNEWPBrqKIGD6ndF2M6GkN3HpZTg2dQjDH+uKXqpUDD3LfMPzK
DO2MtzsFlVWEszIxpvOvv8OP8gj6M5QqPrYuH5NYQKv0pm8QG/qlAKrtIdiNaUAYMCa1kx6NFdwr
i/+/uoPARIzqObDJ8m0YiOt/vGtwJj0zuVc/aEJRd/C96s/JEcgZFnofobP9G23G2+dFGSPmkXcB
eSjOnJ/681L0UrixdA95VgQUy5rh2//6/fOrAKHo+yAaJfOWWAKT+M2vb/ZPn48kPHS8azvquo73
5ps31ZZNW2hl99oasVDU5Ez9g2urtjyED7e9jTP4dyqlny6Ax4zgCWcITi6TI+bHW+8DH/tEGox3
KOmuFdC9Dtn68EuNSSJrrL+6x8E65GPwx69vgPyC/z11Q4vWTCoXOFiinw+1cl1crKjpdl9QIPfP
YTiP4Tkb/QSQh4sejPHs25iFf7NR7bddEZ0gZ0GEEonOkDX35nuXniOcvW6He5xFWT8/BW7Xbs9R
PRT7rSbTG8IynD8ma5CsNvtGjrvo5eXokid2IfHvvpgZXMcAod5+wCoD5Hce7FqiXZqtZxKQpxTc
ZM0awohl0nALh+NxiAtXGr5gVaUi4te39W1nhTyWhY3IFO0d3f/bISfxkm5tbau4nyLhXE9dOy+D
mFiAoexPc1MKr/ju/fI2aJLXGROdMOWMjaDxNw/5bUkJudc85lBeFUPg21FkqaYodaatuA+ucp48
RYwG6Cs7OwUD/vrL//xxVC7YO4yQiGJp6X5c00XueXCYu3dHLEkAUFbYEu11K0EDO7n97wdc701Y
BvcYoBHlDTs59EiCevuR45isfUSPeKcFwMXVr7imdbc/z+MiuTbpoxfVfbZNOOkOQ+OPbvdkz9Pe
VWdM0ok53LsdOgnxoNFKbajyUlTrYCvRAKC6Vgkok1YWtckSYbfjzQfje2+fpyqJfX6qPBg2dBk4
45JNUljdMsqZg05Frt3KryU5liVwN5iwkHWACl71+JWSeHmzkHRWkNeSSJ+ydOCvh0ox1TaLpCAL
FINAs21SgZHlqg9tyr6FyxS1tHHVwqYbDaxctqYsKLkjskHku3mokh6K74CNClVQrog30RjSoLcH
jbxQnC0SlhzwxvEheiho08YDlhTdLL+STIn4bpEaC18C9BpJS7xdbrg2CXcarCGpJHSoJopKjoCv
W1r74zkcDDed4mUwhs2/jDWOnOi26HcM5wqcMc1l4XsXcCS7c/ZSLPbv1c3Sw4oux4XyGGvgTJMF
7eo0+7NGW8A15XRnXzEfhQ0Drkmc+KpBNRvP3IpLgjtwsw5KMqcnwdCO5M0MeiGtypoLbd1FZnzk
V5D5vzo7PRa4jZu7H6qQlYTHAYTTpTMDxuz+pUMOi3jYSQB5mdylwFfmpVU+xVi1PIxFdca3BBvN
r8u1sWxuoDHb0hCJPmBozh3bKvLvartbovt8Dsb5c0FGBFZA+AVvj46qtcIO1NCImUk91vChxAOk
zqEYXBegsMfp/4LwKQ8OE4SL35+E2UmEPM3xpT7P25TBWMN6GClieoSZIvYtD2Dz1FYllpyYPwLB
nMrC9C5D2khetQFSiKoYPcnq/bkrVqPyjcl5l5Y+vuCjBuE11GUr4lzD0MmMLPG1rlwhWzMgCPdp
MPulzA79Ppf7l2XYuC6nN6zlW42Kk7iMrNgz73nl5+zPcOvz/DdghuU+Q4qL+R3xOHVnnw2jM7bn
wN1XY3qHe0/mzXi7K2njEsv8iJyx2K2xOo6KB9YMAekCUn+JpejKNoW5nDQD8GoWK7Oyb9EWdkUL
mxPAO+5nLQagGlILLnsd+YP4EITlZMA9KYSdyiuxlkFVAd3ARZvv5n/UoWsVH9Synv2VLVteN64w
wdjT4y5Ce2xPYjLlMlRihcSA77jpDNsQ5UEoZY8a1UtMoSxMpeksbLvwTLSY5Frsx65PPDgCXHWS
v9COLr8ol3Q4mX3tzUC4VZZmGEWHRDwFpZMuCL20nrNZMw5b/U3VEgs3HxuYWcFlY81cnZ3sF4Wm
qq1ehlFo/CG8QTinSJUuzf05ntfI8nd1V05XHat59Vvq26QzA4aikjaRkqOKz1asCVAvuIQG7qvQ
pBJr6aqLehgUnzib1HxeJ7oLuDOdepCm/fSpq+0gO7WOJ2ogfEVyKIbKD1cJdc7LXvEAQWvkHdpX
fBaoE7gzUXpULNpumy10g6tMU3U/S71SBIHB35cywf5VB/1MC8yudxzQOVHgt+syDYDaUVtkliRZ
eivzskcvb/2dvBlVKPMmCSmi9dp6bMayzcyyODSRQfRGHBkuKpVebbZF/bwr2zE42xZ+ISOMpxsn
xZa0Xoxl2jJZBUrDpB7N97V9rXojd4EiH6CN55apSolRg8uzwkHKkThk5SlQTJnkvBR9r0UFSiLj
NoOcftJVMsNi9q+Hm4KONNfuXGdAXR4UyDgXltyCLlERPFdfSUMGsF/WZdOPSVWlh67LeaZRbwQF
hsmGIX4+NMYgPTEWgg/utyrieKFdunSSDuQImalZ/rv38sq+/+9iuxqAlm0f2feiKeXfdxRwQWyc
vAGN6ijTymRt6QdkmqsEPey9yvb8YzFuBVohfcy5wURPs4S7PNc09lO20xUuV7j6tjtyaQg3hQB6
dGgzIKtKFVE0qbrSWRVKvvMsGWjjhCbRM1tUDpPkOunTIfT+7JJZYvWVjYKNNkH9zlIA/qo+XfVu
6Ink4KAB/JJWiXVUUlD5csncUCPxpEpBUaDcOUyctfVYGOFmPvT+lWrrpi78OuCuyv5IIZebeAYm
Mb5VhR9qp3VVCXmqa1Kyg7PgQNSQ9uKmtJMyzgH5RjHLZABhC1astl9FMHQGNjCMeAB1SRo1pXM2
fDSA7cFVEvbRJQIMsKlb5HkCZuxW4QErTpI2Rx8AcB5Ps2kSxnOalHBdLdtI5RDoTkAf9wQmUQFu
896eUQKSE7c30SHtW9zlUKa1Y+znamjl8+UJceG6IOvGUS90wACJ2ZebFEFpfrYZOLg/6Amx8upN
csdKlhQZhBpgx+rwQdkoWa497qyaKq3xwqIj5UbRksqSiedQrhgYM/ad19gejRYZfrLOOsU0s2CQ
xmTrpwn+eWqPuTLtDCqSLrGZ5tq4sCA+icdw0jo7au0JIjDZVbr6J9If8hM50SU2WmeTlPtpbVjX
C6aOUKl4TI4CrmqEo2bnq/MosiOEWgaaYAgYVZ1U8zSo9hB1iKwWmvlNFc9OdBPaF8X86uW551eN
Y7/IiAXVkCqgalSdLbpjn/Q8kVm1jaoORRJ3kiIP7nVb1HwvhBdGKFOB1GqeU2ShaE/UniukwLmP
oTYctJ3DiHYsuA2npm/zc24mvvtaq4fd+mjNn6eCVASSDDI0hh8c35SEuyPSdBSfk1Q0XosnQRr+
CWGUcjBGACk4UIoeo7iC9J6ipEFo6gohIffUJmTEpZs+aA5+G71KoJ1L8H9lh3l0JeOjzS6F0qBZ
tBc8/36svL59by65g++9zqESULyVKGphdq/VWu8xZPP7MB/DMN8r/1aDFUa6TKV1SAmmyPy4L8QV
yeKULJvDJChGy2EzIXJh6ZWo0ak81qv8HIIg4mBLq2qiTl2FA7p7LVdDrkWLI5mVo2+ytiByQuOH
PUi5WbY+jUpChCG1mcITQ8jadkc3r9Kx+OvX8+RbjILwQ+I9YVJCjwhS9y3QuHv+2uZpU93VVYc4
GyG26ud3yRdvisnSNpP/pw/GKcQIDzwjX3kBefUWiqtKZ+rDds/uiirrw9eNSSFA5N+RwEISRW+s
dXNqOCoo87/+4LdkCBA/A23owpvBerg/qWANIyQMs26ym2bZutC9BVid/PQuImMGCTcShzkIL7vt
DhY6mn3Oxqo5uPnmkGbjc6YO9kN5LS2TSfJI+Q5F4Lx07399kW+ZXOjbMATE5g2jEf8JhPTjnL+h
dgmCTjgXLRZUcsRVx8UNhYR8zXDtKuNM7EyXBUWcrLx2+tM6ia7rLm1FyFse2/UAlD+0udGmB0Rz
aI3jmmXgkBOpcvr6rK4qcofyymiqePaGaiViiE7VyU41cS7guGq3eFdW4Ndf07rCn//ByODOLR/n
vMXrxngUZK7/+D1NpD2sTWGfJy/bjZDWKW1cMvN4T2JPjN1EpEFP0lRO73/Yl2hN0hNhu1n7zlY5
cr5Dx838GAyW8WrNFBWCqa6Eio7F03ps8E0kuHEdoAPPjiY5IMZ0yLK9HR4HuOzNPNRBlrkFvllT
+j6apZoDMkFIu2GyW4jrJaKQyWWjEPbXlDrkU5I4d0UnMBhGOBhsDnd5RrzqXKC26preOKCx2y1x
6YjUGXM4ndHrHlvawLK+APqO9gsBo2gXTptXO8FzuSceJtvANeaxPCViRxF839sJffVln8k4eEKN
tdUMMCh1uipuvDJvi0u1RU3yaMmpG92tFxnLcESg00Xb0zaModNhh84lauAZ4Z4ioxUEnm635oj3
bT06S5Ib5Un3Wt44hqvxx7YRH9QeRmcgmTVuMRobn93FND1iC9to2KpzSf6NHVzy0Kuo9cuGGQCj
9T5tVXrKxThCC1w1BrViVBKcTsHfxO1kxSVlBOkB7coGc95x6KeFZberIE7Npi1onAuc3sbGHj6K
dQz69DA5G5P8gcqI6vO2JrZoHj6jG9qxRpl9RJjFBybDIu9JS2oDcyTud+7KlzlbF/OV7tcOb+du
sKz0UK5JNcNvIXmAOdPpnWpoysNs5oEMZTJv5YMIOxmfpLwKOtJU9wIGj5Q2Qc1tYm+lwXkqO9lN
C4xA80gXu3hzHdt0eOIftZHSooHvywJ/wWbgb6SeDcfFaQUxdkVoFM+/2WLEQPyIQ4MBAwJT2omh
dpEMvCXGsOw16Ag671a0We6IGCVr2hafLWSV5GJSCZObgHwcD3aT4PcqGjpyO+wkuFkqolCPq7Xm
4GET7sZjRzzSw7JMHdjcbKWfq2omFidy63R5tIN6HA/Z6vp3JvdgZjNzXqblHWJXcLzyUEXTaB7n
gf+XXWq7NNp3RUmszp3RkXp1mbFF5MeszcVLMpZbcXa8fMEFZ1vDR2IQ8vbUd5NZHYY99Da8Ab69
3PpoOKtz6yRRd+yTNJgO+bQiSD1aU7la91HUdE9GsAUiNnH7BPFcZ8txYRrc4yYLuyPoTBvdpR6O
GjJ1muCB0IAmOi2oiUO+bBl8qprZepwHVyw4Uxz7q+VH+V21eqMfgxIVT0Mdzcdhyq3ntV7TuJyG
Fz/L+mfDssunyjVWK94nFxFIDFuY1IK4r4xg0gfgKrjw4+q5ex4dCmeoR/MBD47xTyRS50K+YX3c
MEOc0DWnh8Abwxu+q3UyjYwa1IJ/fPYJVYlHBCAEdUX7w7QnbhpHVbB9MSt3P8Pqu+1BWNX4TuR9
9z5xuuExxXdzLrfJ+ziFhnNJIrM9tUUnkwwBD+4h85qLyeRwtMBuZbRM8EjyUHrTEWj62ew876/N
DrMvyTgNHzbY+YeU+LHbahymMkaF6B7bvLXol5b95K+Fi+ppL9Zb05nm+xYt1LvWHq3TvgzFqSxc
m9gy0aUxwq7tny5cyk/97C7va9ec7ggpy56WwKxLtElFf6rqYb/HURV9InWrurPSxHsfoo5244I0
1xi1eHhvIn79Unnz8CUi1u6C4sY4gJMkN94wd5wmgG4H4CLDBTQN3RtX+M2nblqa9iA1+GdnE8ZL
auftQ9R2IB4MjZ9QZtvI7AfnsgSt/Wg7qXFcdrF/K4ekfU39nGyeLTGOrSgHQKnEerVIULsJ2q28
cXJve7fbxvTop2N3sTIhbrOlwMaU7Bt68jwsDvnQuu9JKg7XEznHDZ9iJSeD2fW+69wtLsJwCM5h
VSb/ojR+jvx2frU43i7oFKO4JOgBk5dHPcxL87NLAT4Zaxm+89IguHH2vCWebOQLAAt7n0Oaeazz
Cz7bYxu2zctcF14e44xuH1iajAlRt7BP7AZzF6Fk9Bel9ZASMPOy5q5x19sD7i/GnVuPcvKhbXMs
pORpPZMxs8ftLoqXrCnz6rDYDep5b2lAShILUzNRcKiEhYMPdamaVwpq7cQ2vxQxB08JtoQlL95s
o/9zM4L57OFZvS3nbqZmZHv5gYjC6cPCYQMbPzaXmZirOASG/uQjtrTjpG6tsjwYuciYkMHPV3Gu
0nr8ywqm5imjWTsZC6zzMRGBmccp0NwJ/+fzUpAHuM7tH9luT7ck2v8tRufZB/cn+7tcz8YclIc9
svszg09n3FpTX0YPYHX1DV+scg60R90THUUWnaE2E4EWwOZIzgzwHaxrHeW1QQMbQ1aZLygo1sMS
ebwiwO2Mv4x0shkHh9xtYq6q+sffG++myAz3vt23/iu2NeOuZKRhc7nrY+o6y92cjwWKD9+rjyRb
9H8tnB331ub5X4ip6z/USW+6xyYrp7O/Lf6zbY31cEwSY7gLJi8grZ+G+JuR1dmGJrKbyPewCRI7
Zd6YP/arMxNqk4zdsSu9oImjANdx+CekfXiwx2EjHJA7fDeL2j6a7YI0fffHjy0hbqfZLrL8DIph
fkxhAkTchHXCF2qpJYh5P2LHNz5YZMB9a52N8hPlzgNelCKPufHm3UIe2il05voz9kxQtnUPXxKn
Tb+USBrGuJUSlZi70H2yosI7F6tFKnueDNUlbcP8q+vP401gbNmrO6IfcJMpIBFlYTr0d7uK16RJ
2JpYbs8E/PV3uZ03R0K2QMHcMjkWeZf/E3ZZf6DxDT8MIGnEw7npTRXuKwP9OGGssdP7ehfdfZ9v
T1z438Xo13/3u9VAfpIS2JYOtbt3phPy3Jx/BUd3V7pT9IRpyT1tuTecnX5J69hb8u5YeIb34Har
Hwed+ZVsHfd+LVc8gJUzXZbIkpJ39u4xH7rqz921M7K/vXZEezNFN50rhs8+GUQkqZVl/mSkhn3g
EG4/NsMqbvzI2G9Nqtll2bbkxuWzi2MgXONjFgpBuB+4Z3VeizJvLmUaZsU3pa4HJZSK4j0PSYoo
d0tmhuR7L4E4ZRnrdhq1/JCTME4XaUdpjl9Lj4sqWUKhHjp2RKvaxkXqkz5qJXtJQWGeU7BnOJUZ
wCG+PAJSTxPpf1V0WKt02fPnAOMsfWzBOyD4K57KtKK5kkOp4vN28mLmJja7GeNUDIgAP7fmU9r/
kXhRvYrvQMveIO2g7ceVdhs1XuP+rbFXqAuiQA9jTartcZuF2B9R16TDzZBAb5BOlXZbF7Pr/Oap
qOdJzHEaeVNxmgnzy07GODjD0TAaAA0jabbwm0nkanJHZL1VY2IqafEM3m+wnHvo9+aDu/RJ8efk
pe3UEV8ytvlHwjwTywKYLSvbvIf0XT3/QvxB2ufxTKQsYccLAfrbaULhGBJ505dtTPBDik8rWQoO
rpjwDWmHGlcYN81wFlGFRW+26HSOCjGKrklo/b53W4TiJa+nbwQOlzMCSQwJ3j/fQ+jsLiwfF/jl
9G4zfbZYGLTdJSkTSHZwt3L3X2jIgvw0F8tsXNC1lM17ncpf71DjLY8jhRtULEmEAC5kBsm4jUEm
rPFfZlYpszG3RY4Lq1dLKAbfBd7jJ9Ua56YhYTRNL6Dqxw4a41Lrxw86Qk47uqLErXz/lDgcfsMT
vRRo+aLNTIo4cWZ7r4vDHhrjll5I+Or4TEUsGjsRgrcKH5QkCPlVV65Ea4WRIUn9KutcSsTQjktr
qaIkMvVnmo7Rxqt2sWUmeWYukhBWynM1R2g7hDK6CmUE6/NGQmxMQRK6NhfcKkQFKQ+M5pDU1ZRO
yLNtlHBZo4ea2RGWZM4wjCZNJYtPuFq3WSA8YdzC9Tk56TcBt6a9MH1vg/0uEe3Q/jtFfjAU98zF
WNFiAQNsdnd7yis4xMHGCNrhYiGHnk2u3lnRENU+ojDMlF8qbKHFsTmarqQukgAFCqB1YhnEgQ+2
QJFB4nmJJfSiXSNtH0o3Zp8twL2aAlV4nW+G3HRtIZzsOoOST22mg+kU5kQ4fiPAPW2hLJOw8QJW
jy/hxatyVioRsvCWYZ2o0bjljSHEEuzLTvDKxWqHeSNoXyGtvWuvK6KPwBA2sXhX9Fgop6+w7R01
tNGWwLdx49AT4ddTBhgNIjuKh2naTnJQ3zW86jF9h2UhqwFQ66TdoaREFskHmtCwVN5DUbod+J9G
HYOrSl1baZksJGzor5m1Fpd6wW9N75OUw0Y3SCwkl+La+L2w5TVQgfDcowEBhrdULsdeqh9eN5Vg
OO8QJi2OoiVLaxk407tfiAKUuZET+hkzO+QFkwNuM28NZ4Ibr4Y7zUNr05/fC8GMsrpRZnZxRa7a
+rySCza+ahtnG+U4hrWyYgSVyrmKZey3kcCTqx4hyrdoO5L8uK1fC8qC+dkkwbejOkdZUZ+xlgrx
laktf2lkyvACXx5Z5Uczq2Yih1dnAKcfh75wn7M9LaqH3Cfc/Twwj/kfVC2ZfJh9CLUrrj6lNZ4D
w8M0msXwt/+LpKtNp2lGbcQQyhZXi1zeUbuaKBTa6Kw91uKqEucNTSzJppslX0+MA542xBK1TyiP
0h0P7Frv6xKsVvR3m9FKv5beJAf9QUnX9Ka9miMUCjQmplR1YLmXRNDUYVL/WG9tUr90NhFlcwyg
tm5mvLkEKucHVY90FJHS2BBhLC8HA7vYL1sdoohJgsbtmAevuU5dtCD6ULdoKMuulmB9uCWsBcbH
9U/FjFpjm3KnXJUNv19jIhV/oE7sEqEVhatZXXna85JWec47ACr84ZKYkjVSeiZVo/UxvwUQNl1U
bs630UO3UWPz5s0AH7R3GWeQ1LkoGsjeAvlCgYpkVns9poirvc+qlBFMLJ11mg1XvPOoABSTeETk
BYvS7dfTKP/ifKU6El7ag6pLme3BveQlWusmd2onSJeb3+nwnaHGMNOCjF71nQA/0jOolgmwmTx+
2r6TX15FEfPGA3n8aM9G29hrCxki7HrljSeqEPvIBdjtWISl7Ae9vXTG5IIojuwYoWrmcan1Mina
rcgXKV5wePnW/uyLjSz723WD7iINtAQArunn27Lwg5Nmvfq1wGxxK/xKVgKgQdnzKAZ16yLpI2oQ
A7R9bFVtTqXXvgGVw/g9Z3VLJK8rcNFykC1KaKGemzZB6YetjH0tYff83H5IZbnxl0Qez7lyVARt
cCUErgwk6QkzFa8h5M8gjh5Da0Tze412GK5hDu5einm4SfJmdOYToTFtVd0Bf4b9cLFG3nYFHx35
60pipV+z+C+kd5UmrtUANEfclXUmXYeCaFEk9jOKBOKE4tKpcPHeaE5My4Mdd5B8DrpouVqx6DtZ
d6iaqpv+Hiurne1PzuDWbn70TLEFy9myNhkBZhINyZ1RHHorIukF+a6ho4GX7HlF+/jBvx45RjXK
g1alNqQMoNISedVZa08jLbH8qaQRyhtIOILsALorG5YgQ+RemSotUx1esGQ+9mlH+mkhElVon2j3
JsAxRnBH292g5yBM7q4l2ZdL26+SOHcyd+l1riGeq6MwGCmPyA54B9MT78RgND2mTrYG5VG/F0F7
uaKQ3Ar7S0HWURUhu73uZL2M1YZuMjE5yWOaG+uOJoi3P7T919FCS3VqeRmM2I7Q5y7fQnc6jnr+
eW0EzvTKG0+uy+sqV0vTtmVplxFSo/rkB2POvTLdQVZd7WHWQQDKE5crBQTxKFKQpW9gORRSKuct
lRQItfMgd2iRZJJYy9dAHrPdcE0BHWFPuIWDURCVQxLlWKAPJAOJ5ZJdQ3ZnN1qwW2uZhOahtUwI
4lMS7tqxp9MfdOCbMZI7il1JZZ1qXU6Hc4DH7Lgmo8uHsiSyynlqafp4OV5T4IzAFMwRzL9L23on
bqssqhmIfuWdBLI1MJMUwm9CMMktanwCmXiByUR3RFrbitXYOOwloi4QZ1SJNa+ZurbRWlqIyZO3
Cd0Kw8mD8fg90Y6XYfFcLPV6qZ6mhQtTNhl1IooI45V3b2C74Aq0adoba0lWb7wLCB6y2NzSHl7K
0rvmDajWFhBm4AEqRWY7bCOLTK+ZobMlEY+YR8bdTMlAev4ljBI4hkuOPetqDm9ox+jK5LZRIrKw
MuUm0/eV6G+5UxAXyG24JpPcveZCOfHiaCTGwzyuQ7fU9UGdbUDpUmuxAUYu/8PceS3HjaZp+lY6
6hy18CZiqg+AzETSU6JImRMEJbLgvcfVz/MTqF4xpRVHJxMb0VFdKpGJxG8/85q9pclLUQJb1BJ0
Ubc1s2UeiP2/JCAtKpBn27Efr3KYG8gSXwlBtN3SpBkZ31bZFZCL6X+sGWlYtgKf1iVRx5itl/y2
p/GDW9+dnDg51Kvg3qxY2M9wxwWovhxWVYDtwJZWvjkvL/QDNvewfAUhbGgda4U32LMmTt2tx6rP
2Po00Gb5RHEJC+lIOLbiytmObJBI4mzvZTTcgHCupPAsQdbE2K26kgAa9MoHdKWNyln1En1v6ECp
0nBOuohihZNv36NYxsusA70uOQeEImO0/id1hQWtmi/qyrf/ZzZX5GTYtGLyZX2i3uQCACeEWlqU
I6Df94KIigg9V/VMFa+XTHdeHJCbroyOW1G5IZ0tyviUnGREx1YY7ToPWmeLSV+xTY0dCg7viq4O
15B7u8gdcice5awSDNufKB+IKdowWoBnxQWttEZkY7lg66GBtMW6KeoW5lRy+EcifEVwIOQjlmux
kuKjFf7boKZOBAVuU+J5/6Do1q/cVRMlgA1wucIII4RxmKIN67VCeHA5EEt9vQfMtaBBjfLF02tZ
BGCp1Wox9vI8CbkIMZgCsLKyw8ERiqPWgebAeIdqKTKxzcRuUCxRR0HvS2hrLA2iCsirUt5AQnjo
JzEZM0c0H1ZSweZTNjHyTUtiS3oXA7QEX2LV2u9Xtn2P0QifKdI18V1eYpgtWhycEbDeToj6Aozr
gjFsgdysIGvyL3AtGMqIw797idjWok2o2VQwPYPqoIXtAtcNc0MyKvQHNnmDXGLZoqrwoss5TqpA
8qzB7nZ1481JlKmv/K06wj+KMGwFloIlJ7qvqWqwYMyX0siKQ9xEVNYoqn1BB+drpB/qlYBCJutJ
kSb9UFEbJbwJpHNltfFC+I78Z0PGbPcCrbaXatm61rexkyJtEmfbS7ll23FrrDkBCeE9NrmGDQ0C
4kNAV9fwKYBbzU5Pa1J+i4NMTO9a7pLj6qVMtuqAbD4AcpUOBQFe2kpLi+Bo1KfXSNXIy+jV8uQo
RD0inSmTRgDW1lCbnoKA3WzMN22xq1nIcslIEAH9FbcplG4RxirA28XNtNbnDC0RMXEaKCzzFaPI
RT4LXecQT6aHTWdjk3UAFyrO9zUVsNdTfhtqeBTiOo+oYjHrlvkC5remIFKnK5tyoql75upgqajE
8sZuE8nZEJEbRHQ7gLA6EHHJWv9aEyBpAjhwhceNYlAj7rWxtLdLJG9VwUT+R5Xie7MFQGsvm24F
JYIzEkPUaikEzIL+HrDVYo+MuKBw/8PTXYFE5GIi1t8SfMGK5kf+wfmseES2KVniuhy2EiZ2jjMy
UtgEwGHNXzBvW8mlCpPOUrEmmORDZEriPtzwe+tCXsWkMXLrGDwEmMScrGxA4kQDyLwmte0mstTA
uG6vco7vEg7KkM83WY2yu+2uiNWlaQR4dqP7bLfj6gezGSRsom1xTZqi7MExLs1wrlQ5scoBtlsz
4IgjhQL2uZ171ohXcexvSlX1KlH2D671JUYL4Vuyy7d6SklSJ8LKZhBbdUuVNHMUYUO5GsFsh9Um
Z7VxHYo1cisNWyiCRYBbCKhUuRP6F/hyaXbLRQq/rPKBLIhvhNCaoBcohh11E0oqQUqNafu2rRPD
xb7Z4LJ0lsULheY8yY2Ptr+tzDtqdEJXOwNKxL5cUb2mSP4ZvlVgC9stVh21MaZaQ7WPt2ITC8+N
FVy/lgU2tOa6iayE0j9Jaa2LMKORTSHwA8defKqVF7R3dhvMua45yrio2xeSzcZbo1668LrG0oil
sAUmwyoVs6yRFCBcASIW8iDiM2W75xfaNazZ6BcSzqEWHbEuQbPYW2khwYLylnocjc4idNxyyQ1T
vsYHykuK3/fACcN9VCt6l95x3InAHM1lMeC2rIspVWYaIxRDMRG1A1AeFizZ7RyPMsg5/GAHdY+q
xCpdsHG7dV0E0VWKC13pAncTh/sGQ982hRWi4/fVoabL7tsAz8EqrNGu0NCmiGaLnZlqLfXyrQCx
qmht+HJnasN+n9sdnD/6Ti+h6FZy3lD3gpzLFEZr1GevyjXjWjwsVtDlpiAwwl7QZa8ci3YeHqSI
Ii8ZpV0oynS+KNi6YDZh5lm/XFXA/ifjGroY0nOiVroEVRY9T41MDHWw0kJN3ncp6BrTj1RzMGwo
TkrYYzNkIansGlSR+95LzG6un0O1KodpB4NxSa9JtZVsZ1ZYDPcfW+RKdHunQnhBTtZYFs3aVwHF
IX8ZrMrciWqUctUmyHpdDDWgqMh3MjLx2zkaeu2smIsyeyhYRn8bEm3dh8zsneGA1u5CXzPJZ5Ny
PNCp83Ks+09yVTflNay4IPeDge8HikoD0V2y71D8MvaIIOg+Nb+ov50a1tYhV4NZ9qtSHpcLFVWY
XVomKoj6UrWIC0KOX+AmulPObgfLu9/J4wT+S2uj8bwxBrOkUkN+p1wWC4oaELyqxDwgbuOg/qMu
Y3lhx9kiNwe9dbqOZomN/1l80LNRwospLqX+SrLSKZs9sLkg+t2YFuAkuUYRjKmGz5lcaBbdWgmN
QK9fmnEG6mQn7YApGcAyffLKGKefxI3xlQK/HXE+mDuZbaBBqNdl4zIAZqyWrhSlg+WcoxQVd6ar
DYo8LbuBntV4k5Vm3jyWRgGqxRkiY7yARdqXB4R81QInukw+xshRoOwM2+Wmwkq3OqupeOpXTtaW
0oVRooP5zeZQrr5Vsmkm1EAlOOpf8gW8U7qP+mnQB7cFZl5RGUbt4KuZjfScECD/CA2F9pVrbJJb
L+hmloiA1Btc3FFHrdFcYnfsLa38YiyEV4LiNlFt20xz1sKhpYShdAkyRjVvAckwMm6jO3Op4U+R
0otC6p8mVDznhn4Mhdrp7OawSVFvWI9lCRAL5+oG/t4C5TXEX1kIMdSN4aNNpZ3kYA2RylBQAv1V
fkZdrZVWXfYVTT3BXk+vVjjx+iHJ2r/k9Bu4nNdPUZTF4p3wVKKrs/UyklwbbXYY+yCYdytIebtw
1pLn2iINUH56OZvR12KxWiDpZa8vKWWD/0f6BKMYdVmM+2CoG9m+mfSlkOx92ik0L+LYEinSooD0
e25xiSqBEb8Eov/J2URwNCk1p1sL96L80FV2UHyNu9QMnkYc4iFIyoOcv+uyTkdXohXcxvVt563u
9PKfVnR9PI8xFWYjkzuVZlCbPVjcZPO+pLrY28g8SuGk7ZClFfWJdNXIiV+ikpCXVMFw4E0dF5dG
n1S2P08d0MxAVnHcu6mVPszg+dKNxg2nN0gnWuyJlbElpIB9e2NqRbB86gk88CQzAVIOHsww6gV7
rUthhjyqmZookl+2WYw63Hur5eOt+gjUR3GGi6jpOf4kuJRzVDqIYcdxiGmlV1cD6tRTLhvVvm/q
pnYBTakSVDbsSK+ryakBP81jmBACGHZ6QPiqORjdGGW+083Ak9ADsByA65F6l8pSLV+3MKx2g1FP
tIyy7HMKefUB8e70WKp2/43Lp6t21iLP+8AxArg7c8RDMyvqLigionjfDNX4PMTU4I7kdeX7iCrm
dZ4M2rmdDMO+Hx02Ykd9WX+qcC8udi3GlI0fDdn0rdGBlLn2oo6xN7Z99bUOK/RZZjBAO1jd1l0D
WfkCHVT9EhEPrXCXMYnmg2rk9bVpTMlX4OL1DadbxiwneoSAYq7dR1UjHa2Acx7G6Dwc1UwZ4WKT
ZMtfgEVzqmVV2X0klg/PWyY/a9yg7DVrF4L1PFOpfj/BvJjOEWONQH00DnwVWhAMXlq16ldaEKlx
pZLmFYh/j4niRTS0a7dpYirkijmYfmgR6bkxbS3zzDCWOIXkYocJYDC1/boUOQikUDU11NLo34Gj
yBAhmVWIWGoi11dYJ9AtLqxMTXcJCRJ9u7o8s/JY2yWKNl4mQah8suXS+oLqUPwtjtL+HOSjdjNO
CqvMMYODU6ky+KVMP1fHNrW9jrr95Kpy0JwjtVF+5m7jZhggLX2WFL04RCH7jlTvvgd5/ykgH8KN
ekxuC9nJD53aOb5hyNNBQ3X/i5qr0UMQG6ZnOGl8GKUleB8lYHesUc3oxPbq5CHpUl8XusaRGkvR
sANhl9e+llvx01RKyl1rt9G0Twe5+Qb2dbJ2IBspAOqRNFRulYacLAEqll7dwIPEewntrExKq2u7
m5p2L/dqnu8Gp9AAmsrx4EMTHx8Th1xsV4St7Kl6MAAMmfSLBGHmK4M7/mIJe3CD0WzcKUWdHfok
wDgepf4z5O5CMJHdOAZnYDf7cM+5VN7Z/RxeIvba2vuKCO7dGMbjk1p1IdnbYNOR15KqbXa8iHan
CdfTW3nClohOdGLLXoUi8hWPhbQaBsuhHrr8WyYhMf0hsQccv/mNgy36A3/H3JmPhSQXwVGWBrO/
d2bATMaVPU4WjELS78UxPxg2MzSlnviROPQRUAfQC2CdBiokJ6mP1J56TRko2n6ZKQXDs+zy6QY+
VNpdqSMUkjPgOZVyRh0tVb7OMz4EiWc7o208hPAskt61FHYbZ4tKybjbTdhn5zeyrOaoJYEYRbI/
36WzZDqLBgUQC73kJsYQACRRR0ZDPHiO+A/3e9bM4y4vgt66muREphNdyrJ8Oc4hrd1igMfqq3O8
3JZIj1iunBrtbZw4cNyxMVAjpwGgCCTNTWQa7McZOl2JlwS9oh1eJx2EmT6s5TOWQabdJn1mLG/a
Gb7GCaOogkqHRnnBAqSC5fUJFh8RklkxQHIdtRfK4pYgdtxwmx3o/3nl6Nz++7/487eyoi4URt3J
H//9ocz533+J3/nPz7z+jX9fxd+asgWZ8Muf8p/L68f8uT39oVefzNO3b7d77B5f/WFfdHE3v+uf
m/n9M64I3cu3CJ9L8ZP/07/81/PLp3yYq+e//viG5XUnPi2My+KP7a/Onv76Q3GQnPqPG4n4/O0v
xQv89cdtCesyfMx++JXnx7b76w/J/BPTMNN2THTvcDVFxuaPfwEXFH+lKX+qBNq4q6L2ogO++ONf
BZ8W/fWHrv6pwLSBSaKoLyaFyIW0JYSFv/7Q5D+xHSA8MkxDx0IXW9Z/3n1zSlknjbH4iXPKiS6H
qSnC0gwdDMfR0Nc5FWOjBJAtupxYHjGgdQ0DPH43tEF9sIcwPs+LmBOh0vUA8mkaX8m9Gd19N1Y/
ef4LV+k7LokQS7JteEUAV6gdqoqQ9/pOChJ9b+SuEeLx+KbSvdR2CF/2qs5Ti+lsaOiOo4OiDK4O
te/aoIkFzh1Jd8rC6AS7pSQtF0CwqgeynM9BTHLhAoocP6hhQvtdqjJjODSFBSvJbP1ff/UTGyVm
B0FDGElMrWIZwnX+9VfHjK6EpFXOnkn9IcfyJFbMQxtXOlXDWbU+zTAus4MDs5d3ChY1Pis1ZFsv
Zq7V4A19lVPBD/FlVPTi0DIBB6ZqBmvp+3GsKRTmyE2NXomEzYIkPfA9V5/7VD5MSpR8TezOOFiK
nti7gDC6PBTtMATHxsk72Z+qPI7OsSwZiFYkI6D4L6Hmvs/GsHZ8PW7j9gJCP9fFr4fwRP0LmR+h
xGkiRwqXwkLc6fWXllKnRS11mrwJh5KcfK1XzKNZZiZVwDIFiJ4WcIY9JYwheaVgXcq3hu2EZiGE
hpD5sVFlYbvxPU6W37AkqUlDjhKsEQVIIAxo/3hcs5PoYA8SeNPSSRAiC/RBAuOOP0rmDn05oX7Q
l2bwnth4bPedTgq21xRELjDUruPuLT7IT74mM2winYgtChLyJ6e87cS44gRLD16DzokwW+vvKAKn
FINlGZIYrWkkXNS+RDp/kdToulomCDsTlIiAOGqpJ9L6RtF2NAfszo1bbVQvfj2XpxZMDCV6roYF
PQ8aHGN5IuXGMlfnplRLz8FetqF8qVUIs0RcRW4PsnnZGdVc4mqLrO7eIiqtPdPOhoMuwXbEHAsQ
iBuOiX2+UNnG85mGCHDbdLyojexrUpOqueaUNu9LAw4iUkwA53YwtSSdhjKIl/3cOKG+7+EeDjcN
quiocaD+E9xPVOLuEQTIhAum1bY7s8/t8I2FfMpP5KRWLAsJOwvWskpQcDJB1oJL6txbmTeESZV4
bNawd3NZDlJ3lHPymzLASNUbRz2Bc6XKH0H2apdoEIfBbijNIvBqFVmgN76WpYlt//3xagnlSE34
6GCk/aPeb+10I6wJcOBkr5l1plACOhu7eUp2zki0+DWBbIh0B+CP/iLLMezEMD7ZJyO+U3Nn3zoF
HANXQY/2zKpwgIP9e2gTquG93I8fKMJ9Ap+rnYF4GGPXyHsl8uiYW/u2aaZLpyuIp4sJTKpa3MSK
DrWK8Ks4bzBHADQLn8QubflDORRPRREUeCdk9xmdQ9hvTSwwp3OylwJCLUMGqhTU436WLcxqdfQr
LG08NNn8N4JptYve9xcqwHO6U/Oyuhilpg32OZWKo9pE2U61Goxn7IZvIsnyoagxscfiJ4ye0gZc
qYtkZCOWqmXvW3mKwHXEtXHlzFl7APsTeqrV9+fzNL1fsCXyQ+C+x6WaQLab4V27VIobsiKOkDeB
I09ox0EjKNJDHtaUtCfTfpTqjNohEfFVQO9hpzaB+YWz/LwF7rJDn9MhcJTDI7T34nyqAY3jZJIS
2naEfODSwyHfZaFqfKzNEBM+C5POpHbQX+gKnOgAyiqwWg85dMpdPQOPtsgN3leleu8EdXqjIjnl
KnGjuHjjzF6TNz5+4pczFnWfmnySvjSUWyPWaoKxkpx0i3xu0CY0zh0z7Z+nvq6f8i73EL+k7Nqm
fptN2S0qPtO+toMc24nuS6w6E6CZ4pk6at3unXoKIUmlLfAXQMnLO0lpkq+QCiqcMJZuwG1tDJK/
2661nmqi21tH782PDTa/z1WzFJ0nm7A+zS6SrvXEhNDfXhF3qHren5nWUhyxeKP0JRcXNJuds0pB
acGzmIe9Tla5W2RLc3bgziDNwqN/N3bdeAZZPDjTyjwv/TEpm+thSGxXscxGd+lo++YwlmdIZZo7
jN0LXx3M6EGbAx9gtHaRUMPaAy7Uz8M0oqRC3qD7PW45Z90QZsdlpu0POnwo70FrfRvSsOmZtKJ5
ROSv+aqOVKBQU4HbZcdqcWd0OAB3amaYKIlAOPJww40eHRTn/D6SUHLrgJDbbdV9lECXw/zMY5kT
XOHesVWJ7GIwk/HWdnq58xRFs5FHyvD3NlO9T9hJadEe0gnM8FmEuTb0PF0nG4o/hfTP7yiew1Ma
5vorB2t6HHW1/hJB5r2th3H0bNJtegDUdxl04Ox5bHopB+yHOglVyIWWSaHS1iHiLmrSuJKaqvcG
Di0Qj0POcnNiyzqpQlYq/NzmtF6uwkbBCs+QIYRG8VVmSJR8Ix0bGsOUL9AoLbx4knW/Hvuvlbz0
98hH1pRtW3U6H2MTb1mbznOOVeg5zNPbfBw+d70+HCbZbs4czHcNOHamsV9UZfxc0qp6R4Un8Jwx
Vd7Zox69R8ZAOlPRwAJlMRd+k1s4049R82GqDbnd5VaqH4mq4D3J8QPJX3JMLRDZLlxPC/SzBlfS
sqavg2RCA5izgJy1zROYCVV5PQ/KclSopx2xr2hwMg3m5kkp4a/BdkiKz11KLWeWILMwSPMR5E2T
ukiiYQIGTjm7TxcEF7Ikv0Ghdv7qLGHnUTf4Cg77GR+HMQVlIUUXWiNnd3lTp9fwdYa/p7iWiX01
2F/IhTl+kEjRERiheVQXjenTUuDNO0wKoXFxz91jevVEPbv/BCyvfJ8rOTT9TLPPY6mZPEyNGYSJ
cfyWw/2jZJNHQlzWdnZWoYAFgsHlhQa8Tm4PHQiDEsGoxW7yqKhSPLnLEAM6a+uueFBTW7tJYYO7
UJamS61sTUDnmK2oQfWovBhRd1NybrTV5LdVah1MWpjXzUSjrKLn5vVF0z4E2JhdZmOjns12Mj9M
wdDhPt6mN23H00Z+OtwDlEfLZaDAPUzz3kIlxw9bRVAdsvFjnBbdddrkg+FjcNoYhyBrzeVA1bq+
saGzunEzdo2Lh1z4TIsey5GKylGS5vG1SVP+YjQ7Zy8RQ/H/zmFaMjgX5nCFYkABtNJsbvsEFUjK
KbbXmiT9YT0/4FGDMi18ILdsJ/OTrvGb9DaoeqZ10Lp9EIzQsXFDxJhxNhQSqwEbRYrexhBF75VR
bVDuABvrKkAH0H9xhviMTp78UJOYXQalZFLV4daL6LnHLo9W/SzOe3QRYwv7okn61ljDc+yU6lkQ
q/Y5sfM8uYBWJ251TjQ3oJq4cyCmHNuZiLqpq3JPQ7U5TI2tfqgmRYJW2+tPUqs5l3aU9/T3un64
iXv1MMeVm0hVf9/mheIbNH4/AEOD9z9VWNKkpfrFouDW0u5gWHDEeTYqh+VPU+QWWmvjE4ROn6e+
Wq7hFPbXMbL/bhbGLRTgsVrcukplD/jndKHFy3xDdl4fh66GDgeNEx6NqV3E+RDeD1P1EU69cy7B
5Kzc0ZrLyyrQqZVDQLLA7qYXcUbWtbBO/CYZi3O90IYjjCIJVYKsbAg71OfK1Mc7aRizgy7OFhvl
Kw+Ws/3BgAYTes1AEw/winKgpF7CIe2yi6VuutZrGmR6MKWJXR3Ks1tLC/Sw0pAeOmOWr/GpsT5P
1AqPYR0o2FoGgQPFYtIVd0jJxGplsD/IuIsiWCVrn6Rx4pS3kPR/VkhMb81iQQOvzanj6SgnhB67
+VEd9Lsc2I2Hj54/WZ1zF6RT86UfsvAOHoT+NwYN6XPogB+M4yA9mJ1kHm00oyj4twh5ptAVAOhC
azszTbhLwFGeOnOJzsANUtEPZLphMezrsonSq07MmaqH0uwOBXdVCrnuCLjZcgWT0dVmub6DINyS
WehEFxOGc34yLYqnwUGoaJTF4TtVbUqYE+CznxRqFxeqil+hWxWSQb8rxo5KGzp9Dxt9fhiHSnoX
VQT4O2nJR8Wlk4pKHoJhXo5P2N2gGfVH1Gpmg1GxnyIVWIwopnEC6FHbU2+T51ujrFpS7bzSziEG
2DdSnPLuXRFNocfGygSsm2IvPdLoEkxF+b6XUlnZOfL81NPGi2lJwLE5GHFtfUbCO6ayp5T8k/DP
vtcxhJLdGJBMsGOx9i6iyUl3cCRcV87hAif2g1EWxUHJeup/1AYMdvuoO7rDod3k+nggsXVqAtZZ
WHNiAea8G+JqxiNw6cwqOuKQxHUe1GplHgOEu29ZHWl4CSUjHA9JbZrObpTnwcAbzeTACbG2PfZt
59wrUZ8/qVqH3TzJ3t8hclXcr6BPr6Z+CW+BVaauPUC1dZGNFUZ3stMHXmSZZeL2RXEV0bQsvIiO
QSEDL6UZMxDyYDD5mZs3uqyoMB5lypuhl8AeHvxehl6wk9uOe0NFpdnHOKLiFtOq6DKhwih5TdLr
XtoR3+y4ecrPeR3iJqiAALk3G7vtD7K90HEq1KwcRTMV0LQFlEA9hM6QPXWjZt/jzCddT2PDB2NW
aw58Zik9BlxbmUeIWaYQqq3wA+Xx4FFeMFNyZ4AkPs0+hC6wf7XvxzgdYRi3mfW5wCKm9SZJ6zof
WpPT7GLCcoTB0Rp9dJKu2eXZByJC84sZi+J9bnUwbuSyTa+pSoPzniWjMOBVqJF9MMemfD8RbBOT
2JqZu/D45WKHaiXro4rV6DIrB+l6QKIuQ3Nd4p+08MbxPA0K+x5o+mT4S4ox84UEOE/C6j11ki+F
1keXbOVCOpdlqe98woN+8ZPZKNU9WXbee13UNNkFAhldApRitGlsN4H8YNMbUdx+Um2VY1RivaoF
LhPE7jVCTYpsSI2rFxWSEBpxS3yB35L1gCV9l6CWzYzu7ao3xoNV2wTHBWgD0cTvHKJyObPe6ZUS
X8/jmOHriKDjLstk6OrwimcXc5jiSuon+3PUTNK0Q3VS2xega9+Xy3QeAry/reVAPa/URHpUEa5q
wQctDFiSJS1iKpUpoUUyRv6AxO6dETRcDbmphK5CB/qjAKi5NrgrcETT3CCMEGqPE4f3NWIsw98O
tUidbSSVRzXSO468qNFbN8lzcs6+UcfKT82u7zx81hLJXeiEGAe+umYeJoReCmDMUiHtqsjI31Jt
1k5Um01INqJVZVH1MKhd6qK8+l31sk6xdR0CpUUStXJAhEdkP0Lei6PTqXy8NRBIyRbJ0bhiE/MR
Y2dN9jokOmauaMhz0Ie7sLspA1RC94ptwDbWlMXo9iMtWi60uOs/06DKTCzixhwphbBCpzQaRhjW
LH/dNSWsnL1BrrPzMUO5wudocWYytT4LXTlanI62OVInIl5IDZjAWZu4vy78KKK28arGgCKUaG+a
rDsDpXYxSN8PQgFJHFMBdJfKJPyGoHReIMTZls/zaIXv+CqjJ2uV8g4cAwE/FzqdSXNROq+DeghJ
bU5ulEz4gmqxPl2/8eVORPlNiwK5g6g3klVo8+unX06uUbOpaqK+ljbmfRgoJH4NPaqEFVjnw+UY
2gjx6JMc77slMUrfyuqh9bAIJDf79XcR1cxX42TLKsJdwvJIoeot2grfjxO9YhWs3pCTZM0onwzN
BTIk0z40te6ABq7xhqT4ieo0FTjchDDmMAFpaoomn0yLXjjtGMdy7gaz/thJU/XQYXDilZ3pPP76
xX76JAfNK0wGbBbCie5VHpYSaukonEgx+m4QC7F0RLPFQ+tbP3t51P9aE+r/w/6S0Nj/f7eXvP4r
s7E2qkQ3Svz01lmy9D8xEjJNWyCCUAoSRcmts2Trf3KtqHQCbDwyKBNxMG2tJVWj6cQuRV+I5hMF
S0qGW2tJcf6kVUVTiVKuTHdJ+53O0smpYIB91FGJoy+ChQ1sxJOGRMmxQ5rRDX7b2vOh0ZQQ1UZ1
eaPCebL0Xp7i0DzT+Ac658bJIsfCzELrJBto9Qw0emsUi1TaHbtY0pzf208/POpklSeJM8roBFAt
0p1vBmBeHDIxww2bVH7D9PmkKSeeZKDqYdBothBG006eZNsjnDFV7f2ylMKdQqpBEAt7F6GiqPIH
XCh9hIfag6Mp7efRabQ39vNPpo57jTwCtuaLD9Lrg0qhQOlk0tj7Jqgegh4nIZfUyt+fOlyDWMCW
0PSTnZO7E53uVgnSuveVSpIuiLLi8zBXJbfpZvONk/dnL6RTlucGMPATMU4spxTMT6RFLnq/nQbb
tzTc0oOIS/m7jfmTXuZPnmJSbFd1gjR85fSTtUhcJ5B/QecDXHFuMr2z7ujfFr//LlxqNPqFWZGM
z8zryektDvWs0ju/sjv9Yi6n4N3stNMbTznpzIklyLyQunA+yAYb+fVTyg7dbzQSOngrRXMmQMMY
Bcv2GVxs6zyEpej1sPl3FCfDN578s1EUcYTJqaYTTJw8WU4kK+8Kwve+J4ORSr3aUwmYf3sz47VB
Wx5CMl9WNU9WBAgxlJDQjUezSykRfa6lS2Wi4KnUS3Pz62UhvvB31z5DiZ8Hh6HOnLGjT9U6waFB
daRd4NdKbp0vam+d5aWJAIZlFOvt+Aqh8a+iz2/LuOhaLoOfPAqHCYSJ0eYEa3sydl0xIFGRxxVL
XLZ20PowppXU5CAhaPXb04Qh/XePEsHOd0GfVk/QSdAf9a2u1Y6lnhoXU5i/9UI/LobXTzm5RGg3
9RXwuNJHCwvdb8IqfIFRQvz9GSK1JXa1MEuyTqN45HFm8taQd1nC+WhEyO46khHvEjmPd79+1E9f
6P8+6vQkGoKoC1qEnrFXsOwziD6Lb8bq868f8tNl8N1DTg4is9co8i1O6VdJbvsR2CY3GiVl17ZD
98aZdxLTvixuQlp0KTB1ocRx0vSVMUidA9kufRQyGz/scuMYy11+iO38G6dh9sZM/XT4HMxXTcXU
6Wlqr1ddFEowdZG48TML63ipiwovBR3+25MEIkUndiaAomd0mjNAbrOKPLcQW4q6B6DZ6b5yqOr8
5iQByCJ4o5kPigSM0ckkodasxgEEFp9CzIBuXdQ9aVFXQ4JsSJx//awfhu3lWaRBpB9AkKyTYeO2
Aqxv86xqMKfHIAwo62EUV77xmFMQisFtbtD7ViwCT1Mj0Xk9PaWh2HlUdJmPCl10DfguvizmdtyP
KV5aS1P0NwpKyVeSNtaXdZaqN6ljGx/xcgebrUg2mi3AtK+sXlRIgym54AZo7wptrt7AKvywasX3
ZNBNjIBsUE8n4xGoWIrQaMv8PuydL00XGNdwb2pfCnULDdLht+MP9ItNUiMBkjWEaO7rcdHVeCja
0Mp8aAoPszxqu0y2pt9dtTzEtkTD38FZE/Th64ekSxEYKYUAPw2y5mDl9bAPjKF/Y+hOAVtijsWV
SRtIwA0JYF4/Jqt7jaqVRCOYaXqEDaPNOxwPCtUtdBs0LGp3Aw3ehsr+gpwJgiSOX9Pv+8BJrrqR
2lZ3thKqICxr6zLXGAgq6gP9rnxol71iquWBxqgCHxGLmHe/uw/wn0WJQ9FNmdDzNKpREbIDGKmn
fprNtotAWHlspNl+Y2f/EDtpqgqqCaEOeociM3s9QlLoyL1ND9QPmir4PFdArkvwpIcZLOxFMzTN
JYzCZ2uJurtfv95LbPQq1BBPNgilmZsX57/XT9Yq/Ipss0t8JB5ReJqmRLszoFE9lqiogFnvLURV
oXBN7+ZETjGUrOY69aoWfdHLynbYdoJM+SVFPOpLGIFq88C7yqADfv09f9x+5BbEd0DVTBLQU6RQ
b+TKOIUx9CYMSnZjlnwx4GDhipnPqAZo/RuP+9l8IJSOyyRFECpV4nT8LlTJEM51KPmgLdoHmpcX
lNcMkXp4ZhcHvplW+pc+TU2/ms3i/tdv+uPBC8YIAV8qT8i8vCBJv390pDbJjCEPSKzALPcdGgUe
dfTU//VTTtFH7EkWHIUXIlnqvZy/r98QmCaimpDIfVzMm8LNZEXUF/PpfQtt5dyKG9oksxLdL3hc
eeUS6mcjjur6bii66Uylpfu717T4PiKnM8RZYZzebZAdFQURrhgfK3r/5SiNXhPTWPz1a/9kcDWw
TTSAAI/qLP3Xb90s87QAqQblEEmU0dS82itJ/1Z5862nnNwVGDTMfcV14Y+zBWGV+5yqeyq9cWb8
bOuyczFqU1QbFoV+EroHpV5TuNYjfx7yG7uQtbuIQjLik5FRw+Kz6p5uYD3rJurUZvwhK+UepzW1
jA52YspnMSqzBf/qqE8qm+rvarJie/f74w26j7oSB6jAm74e7w5BehR87chP+nE+5ou93AImSPa/
fsoPwStrxwQTTLZErs5wvH4KsBElTOIl9uM0H88NsBCu5PTRnsh9eGMBiW1xclzCL6M4DGpSHA4n
j4rGrAW40KFrPYx/T4l108Z64maddQ9s8pDY6tdfv9qp9TX7FLSppWAawjvqtiXW2ncnUWQrwyL4
5r6EKq2f9zT80EQNcUAihb+B5vbfpJ1Xk9w296e/0LKKAUy3HcgJmtFIVrB8w1KwmHPmp/8/mN2q
VbNZzR3vhV1+X5eFBggcHJzzC6OvNFb3iAYlnkt4vHkVGkkvfErz6+2fcr3KnBwODjVbQ5CCrm5x
SDXqDB0mIiPMlk+Wk2inyJlQOcYsbCcYXEf7y6FWwalcDGSDBobSSas9AAOIg2r97E+xG76z+lr8
f44nr4M/FlkTLe2QgPHUGRSeVVbGrzhNpyMcZ4ARrm7sHN2rah1BSJe5neVI63CqphfjJeQ6HYrc
kQ8zT7urAdAANLFhV2DAOWhPCrphx9GuMGwNOudbBnf79+1vubWtWGJpZ0mSaVlr34nISJW61djH
Ya3XH5qxL7/YMB+OgE+MR7Qho3Nt5xl2AyJ9cEEpnHsnkr3q4a3lB1YCM3kg8a/1Kcl0+HPlo6m0
3TBrIn8agbw3HLtjj7TYIbQydScWbe1f6l/QuGShlILb5VCIwzVaiEOr3zQmGLoZzlqK9xcG1miB
3F7erf2LNAiue+BodQqIl0N1SJc4PU7Nfq1G0QO0pvGcN2ZwTuZYgdmcJTv76frCMbgJhIZlMqHp
yrozHRrFrcGe+ekSlY9FM2i/VbsodqpS17GPUcgZqDLrTO3VmPuPU4JiXdW16Cz4ahkMX7Ek0Q+0
XTVPt4foOPEuQ7Ur2Sv5bk6NHUpyAOOFKublUobUGkk1CwhhkLv+Wsp+/BBBEdwJABvpEL4uqspV
LATZ7Ot5+WNumMVMU6Ykob9kIv8A62v+GRIWHubECJ71sbYf2hmuGqZQFfWxhG5lYU8vtjRMssti
2dk/rxyCy2uGn0NaR3uUKhWVuctZR/VCAElyltpwy/cpGdwXiLoKN2hbH90kNT6qSKY2BxO1u39L
OJNndJvEXYot5BOqk+G9gXjf3t239Sksw+GpriEFRL318kflqjYqsVKHflO5xr+qCoY2Bwab7U1+
1X+VVx5yjaAwXZJBigOrcebRmFugvKHfsx9+lHrlnrOmqR7dfEGuorfKe0Aa0b0btsq5yqvqA34i
016muKbq/O9f4eBsjXUSTZp1aZ69ABDGVhTPmJPl72JsxDEpi/6EgnV7rPvOoQTspic6wMnzEiOk
noOo+/t2HNlYcUoOYMkojNCWXT+cB5uQVQlH8XL0Ez8ojmqeHTdtdjb/RrSigUdotQkdUBFWt588
dih1jYoXLt0XtBjbpzjKgbybE/HL3Xlwbg3G8XrtMHMFuqvzbMSVgXhkp0htcqA+PPbO5BPmi5kV
ziNRP/349iUk6tM8twV8MWN11UYuMpt91jM5w11Oo5aOGAigYfcfRqFzatKodyCrr5awL0YSp75R
PNBS0N+shFwwmPbKNRsBGGw7z1+IgZwPe1UloMkRLTDiFW9ozOQlnJ0c0SJ59tWwRaGgHh+hWcY7
U5M/fRWKLgZdFR3RAGgweOb1As5fgPwbu0cUlF1/aEvxA0pFAJgYowqcEmzvzYtqcneSaZtIWEI3
vIw3KZThCaSg4kG7EL46EPUR51/826NspAVsRpAIzJIvaMh//0fkjyFzjYhluR6WbNlxahbggKWr
H8pYS463h9o4ztxjVHDBO4ABWr+GhqBBGSRqXC8CEPzZGevlsUHefSelko369RcjrTTJ1eVbiH+8
nBG8d7VBH871rMaYPDSIIuz3ggShIKDzPw1tLLwlUeNfVuJkALnMIfxZih5t9kVNfSD7w2nmzn1p
ewMyGzoa8EAqAuGxHZbqKSpQrJn7fnx3e21eqY+rfeZYPBQR83t9ya1yJpVHDSasseuZaVY9g81u
Ax+1+QbKppP3eX6XgLabD1Qz54+ov6CqgPB1/BN3ofQjOiDBC3JAwJ07TV0aDMJ1ozpYojQK8HVh
H77c/rUbm0amzrIaRbmfXsblEuMP0luKhsKGMhTa2ZVw2HlUsrMN8HfnOtwZat12xBM5RG1tcjyn
xVeHa6K91/VpxMhjCXa+wd5Qq6M+o6kV2GXneLgDtp/ARap3Nr2Td3XUj/9lVgbNVBX6H52gVVju
SxQQXLrDXq82mDIaSGb2x9Ro3I+Bk1vn219r49w5JK18KcIzedVqaylUfID+N47Xmd1yVCIHsuto
7yVt26PYZOHyzqawfrknMoafk4Y9QeUe0krRKocqKvKdGLKVlzCZ/zvMauulDoIAMMYczxjq+ks9
1bS9A0W80yr1d9KF2ncjMHtqArF5VHuQoQfLatO3R2b4mlLtjsDpuuu8BP9WDSw9XlpKkytYCQFx
R1Pc3Jnq5oICfLPoHwi2yWpBlwVqUAwu3XO0WPP5X5CFULK4+w+bg9wAUU3cIuHLXn42Z0ZpdcgL
x6NI/jua6tBDPWPYaYFsniwe2rIDwkNNrG7uniIO7022e4zz1XMUKdmXUXFMiC3BXsltb6jVfMom
x4La4hDXaZc/amTZPgpEC/DsKj/dXrqtocApyMuTpxNn63LpdAszBEA/6AypYXk3d1i8oXkewxPt
7P9whJEbIA8AGcEzbbWACLlJkCxHGKkNkK14iZzJOvSdqLSRYIG1BKKL0B/9KmsVlYKi7VL8EvlM
42A+1HOMBRxotTswogaEEJR6hiKqvt5exc1ByfCBNaFnAFDnchWHXlOKAecpD5Hf6iw7YGdsT0ac
+LrlPWXjjlaDEe+E+o00HBECqQECyBUZidXZqhrXHpyZXV/BZn/Ox9HwkHKrzohj2U92ZGRvjxgu
7XFSOar7vO7kWf8jyxpSvL5UpK68rkQgqY8xZDYhFr/9+1EHR7UE9CDggvVZRnlBndWBUTQ1HXD3
gwZS8KY4aVVdHJu0qz/Xbr93QW/VDujXUHk2qVNgwbjam0mZV83ASnskDElOa1JvP+hoVJSedM35
1mfESFEZxUvYVpZXxbKjhjubeCzSUL9HIs3eWYaNcwmYTDUpGtOnx/H3crENxOhRkzBszy2D+JRj
nYkIAAodaDH9l+9qmhoEHlB/LhWvy6EEIM0GEUDbq9IGHZDRhAqGmfJOSrtxE1C3Izen3aGRQssj
9MfuQTJ9RBZY2F5ns0d7TCZOcd9Gb79vEI+mzERCR0ly3YQN+wV5+YRRKij7XmL335dmKPzbp31r
KpZqgS2nqC/oeF1OBbKoWmW5ZnsoJC9nY4aD1JjizVAr+TF0gGMgUeQberVgjot0SJaNtoeyZnN0
9RIOMmanO59la5+BRkG+AEU12be+nIuhKZhXRK3tte3s3I1KqD0E2M59MFysTm8v29ZQvAEBB8nu
HUf8cqgF62pjnCPba+wCdUsMGc8KrxCviCADv30oiYOHdAbgg41wOVQaaYO9TKHtgViosN/t8rtK
w1UPUfDdZE7ekKtHD20ksjm6nuBs1oViTcPQrQfm4WmNeR+nSnrQS+VMkfpvPFHCAzyrz4Xr9Me6
UIkZrf7P2P0fjab/dwAgW4WnDA008A2y43w53WCEDYhHikX06gsPyV2qeqkozg1uAzsfUaamV7Ml
O6Z0QYi2xeqmMye0pnN1RvGm0pXHEFroqQr16Iiol/ZkQnU/wEKuz8gdDR+cug3/wx3E/Wq69Ai5
Hl4z6z+iSOh2qcLRs7zMyQTOy8gGDMTKneB73VpxBVvUlBeBjRaovkrQS8Ut5nioLU8psa4aizgo
kOnM7F+KVuuP5qKJU4ULHxpsSfkZFtzgoaTRvohk0aed33IVbPgpBE2gMqCXaN7Jf//HjJda03Ec
7NFOddT8UaAi+GAN6tfb50W/OptU1xCbpU7J853bZvVZR0ToDfTihIeabz+fl7rXarjXiIIe1KGf
UIHD9jVAFj9+qDF+m6gmjNHz7C4Vnl9GhDjhKGJtOnVjmU8+vhbIKwxmW/wuRzvFL2KyuVUbzBcw
fs0g1o2zlg5/TY2ufrZb2nbnQRvhNRWmNhRo6ajpTpiTwfLPbSvoqsgKLOvogltcp7nhjLa3Uw+I
8Dl1+dTyWkANzkHLENUk9a6CfvxZTXTl39vLul7V11EpEmGcDt6FVt3lt6vMMM11DTKE1SCQkaRZ
eLK6QUXtud3jpMk/ajVBohCXEVX912vjcigYF/iKcteBBclxkMGJ8mVZhH3EcV15idBE8bDPc753
i5Pu0BbWS0tVlJwJESXQxcSeNfrPRb4CH9plAB8g5t/UZX8talWdcuQh7lLLCe+mpZ2+v21hX8ek
8kyKKAe2V+czspHa0wc+p8ga/bSEUwLrDRF54HXzTkYhd/6fC0sFDmcjQI0EVwK8sRrKdBIlNBCK
9AOuUS/TmFpf4t1KXaA7KFbh7iyn/PPW41HKZ6sK2VaV6nB/nncsjed8GPranwqj9ctJX+4RF6on
7CRTKLYQkQ+00K37iXv7UTrziJ0JrwOOnLAssmAfQY+QEtnlD6jdJHOgJ9f+3LV2ejC54KCaTnm8
E9iu9w23B40Jh+xDdrBXh8PpoYwTeeFLOjE28bj+DT8na5CUg7KI7x2tN1BonPf029ZnUk6P7Qo8
n2IBZY3V9ESAMJhFS8ZPh+yfzMHXuanqT1CU9zhKG+tIuQjCFSUyqmPrD2lgkq3U2lz6Eyk16ijI
pKO+M9+99SQgQmcCZ5XdcJ4uq4fLEo6qVQ1N6VPrGb8i4KTck3sXJ7VQ0Ei4Pdb1jKCVuTT2HF7w
Kui2y50BzbxxgzkpfCmseRB2qx0oxmSn26NcHzgwewja8+Igv7ji06h4GcYUEXK/Dnv0qrROHGmu
+aPAW71VgubN253hZDeLTyV11lb7YUpgoBe89HylRPIU0FDoZUjp7IyyMSkeriaRCskw8OXrz6Sl
yYJPb+n3VvrVyhcD/RFxB8Me41hFH3aWcOND8ZGFJtB4lBmwcfmh0NC0TTKz0m8mdfmAu+jsja76
VlitfGBJdTpYfjDGwDlfjiIC1I+0Wiv9usrEuzHTpi/4vdc7K3d9XhmFioCKtjrJyZrPiqjq3EgZ
bT9Z1MCDAUWZXhuEPyFf//b9DYoSqBvhl/rUOtVKVLNOU8SW/KFqemTjMJZ3k37xbu/vrY/D7gbA
gpgnafQqWVcoZJuIaUHTGEftqFdLB+FA2Wu8bW04SLmAbUmTUSFdRVd3Qqa/qFxc6tPa+TuaW+3c
z651xvUNETS7DnYSrK1ZvfLSuDWoz6+xqBk+E2mtL+gxJHStHFuJjnmk/IfDykYA28Gepoz4msb+
kQyjKTPqqJQXfgm26Fwg/XDCwsJ++5ajIQRhAqIAd6G7+kJ4x6FgFRulH41DfscjA7Ntlg3Aaefu
DHXVCuAQ8XBE7Y36I8pgawAozrNY9CXcElRou4OTOICUja/0an8gYfcb+7tH6PN/lbP7WMXNTlt4
45vJqwPELoNLQublAR7R0hgpLpS+24fzMdEQxojsYm+KGweYPx50MuhOiIXWKsDqhMU2ECWjlC2A
4I4Ai5b4h9hp9sLedepE8d+U7FISfGDXq5HcpbYUyBB4KQsL3+26R1+iNXofPajk2VhCjAXAd9wB
+ww/ojre7lzFW8tJT1/S/CkE0++4XE4ovXZV9zFaAiXur42io7waxN3Ojtk42HQguILB4mpASlaT
JNFAVh8NNT/qEKVG9hOQd7yImpdMauSHIlWHnRGvEzWHliQsIktyGnlGXc4r1fJCGYjDPhab9SPv
Q15/YSmeGtwSosMCWxh7XDANO9F482i4BC/CvimJJ6vtaU5hWyhBRAibFppTfax8DjGpe3AaXfxE
BQMZELRbXrq4aB50MsUvPSifnR+xMXcUPiQchGSR/qP8Gn8EnFggVdQjbYHYoqs8JFOSPQmVmndr
dvBHE314AhHwVowBMQGMnrwdVMp+sJcvB4Xwjup4RQbUgBy7m9PIRT0n7N6+XU1yfElO4qhwH12O
EhOtHTPXc1+t5/DDElXdSaGycL5928l75vI541BGITlgr8rvuHo+RbZd9EU2YjpTd/H7cqn09/BV
i9PUdtEpqOBcJnWETEzd74mzbsQdk2ebhF4bvIvXWNEuRzrPaOrczyvkrRBqF4j7IkWLO9m482a7
wvrJL0bB2eb0wzchGbpcS/5fwENjlfuKZf3UKsw4lO6pixGkzJoXvRvurDF3ySic+3quT6mSnGsj
vGuq8uvt1d4IQZSlyZkpRFIQXJe/9aIOi45Ly+/7hgiYF/mhS9NlZ+dsrCwcYF778iUF/HkVglLT
KSotXDIfM/bmLhiJpMU4fFWUfD7dns9GsGNBeXVInDNF8NW6Ir6oFGkBiHkqtPjQ2r1zAsVymOPJ
y4s3t8T5ipJIx2YlwSCPWSXpmE9ofVfZqR83lXrK6qL5JjDt3NGm2Qgp8hEFcYVLF9Xu1TWBKfEY
GxouTxhTTP9Ek96e52VoDvi9uA+o0GgPyRBqe1zQtVyPbLvIHN0BOsFRJOG43KJoAiVFBG/DB5KK
kKrSp5mfw9i5szOr85MkHM9BPusfFi3XTnASaDkrTeaNraBXazrZMawWwzeD2t7JQq56b/wybjN6
vvLlLVsdl79sVjIu7Yj8qjRKxMmUAAm6CAk1oDvvHJE8B0Ece7oavrej/F1SjM95jRJWYk6/bm+2
jcMD5oM6IQkmifMac5U0hRjMGn6aYnXaQ9+6tTfP/bATEDdHAXhLa489wHV6OVtKjVNvFkrii3ps
QURbzUPQmT9vT2XjhEJolJ8aNLQUi7kcpC0ypxKzlfgBaLsT2sbL0W3hSPVuvzPSxgmlpcNGpkvJ
4VmDro0J+O2SzIlvTagrh/j43rd2yNcj+V++LmG69x68qs2zXaBLaUAwJKKQWa7nNqbSrzTxHdzd
HkxjKspDjizaX/gtmn7lThmyZ3FzajPHRb92jh6buUyOixXnOzt361OimiP5xIhFUiy7/CUyWZq0
IE98TR2a81LmylEBXLkD2d/6llTmHdCvNN7B6lyO4thRmEWlmsC8LUMPr6YaG90KAJ8o1J3QdD2h
1wIulQP3tQS5CoDqHInRDvLch4Ol3Itg+tGOQr3f2Zvy+XSZEjAKFgnyYqa5vZ5QUQeG2xdR7lcF
Ch/Hca7i+oMgl5vP8MyC9liMCKue02jC6GUcqhYha6qD7yWiHoxsMC4/KP9iVdWCHNepCdEQO0Vi
aj6obdoi4R+V1Q+ztMNfaQSlGKx/HnSPi9X288klXbWOOXD7X1NnxJ/GvJnu5zKfz4OqN+/TZGwM
/N2NVng0NYrcH+15wQY+zobyTiECflG7diz91pwxHyKWnWbcbP6pDQAnKBIYGDJbtfo9DsbsX2UW
6nxClnsyjk7jqj+iWpm1c5f1wZ1QzKU+6xUe5OiF2qA3keIskfFr7Hgn4Gzk0aw3Ty9CgYTirgut
s1onSacbMMSTavk6NK71rU5M5ehoSvOhyvEY1HLheEAU9Qcb5feT5qRvbciSyfIbqBsC3SOZXr8h
eILi4peYXDnWEnqTPiyHqTKlXqC991zZ2sRyY9HQYkB9rXrQj2mvti6qB7ijRedyDtITb/C3P/Zc
Csn0zRE3gASmrx5FbmWYRe02mR+lgXFnIlL9nEGt2zn7W3Mhn4RWKxWZaNJfnn0RpizpMkLiqspP
6gCfIghyZSd7vQ4wCMf8MchqKpE+Y841M0gaJ7Q5Eyf1q1i6KirpHslpcygeknSMqO5e8Q+LcOlL
G8ldFCHVFoJYHXgBgFXELeduZ1bXFxOzAq3zWtOlSbEKmwtonVm1EIqOmqp4QFkdSe6ozNVj1jdV
dMiKaY/0cp3YMSJ3OgUd+aRap48J2qVukzCiWbfGk03V/2iihXhqnFI/SnEWb0iMt9eqGJT6q+Q9
AXdZp3UpipN4CmCcZyHL/TCUCGXbEDS4hOe9hs3GZoRgwobnPUeHeM2mcaYRm5TCTf0Zz7inLNet
72ltK2+vwtKFlj0o2qYULl8NR/54ctttDj6wMRjG1MdnvS3bb10R5ju30MbH4kSRRfC2gDq5hiO1
WPCpKlQSPymz8BhVtXZfxypmbtCqtadxiK3T0NjODmRvc1STy5xHE8D+de4PK7K38IlL/RB2mocL
Qn3UUEh/xuxY9cpQJF+sBa+J2xfu1ndjjjSABCJHUAwvg4iFqrYsTKV+V2nDXewiWl7b8VsFyojw
+A7Q/iXflEyPVRRhKYXWll3qj0sdvpuqIMsPJfYIOxFRHttV8nAxjJzsH7tj7iJLTIjv+WbnJPcW
ea6NY0b+E12Z1HPj1vKzxIXoMOeR82B0gXhzQcg1uEnRySHxA/Mj6x1/jN8WmNFGdYCOaCG65wGR
L6SxMUKYhl4/Da1o7pU8D7/c/oIbTyS6iNROecWhJkZCfzlq3M55UtU1WhbmENdnLhr3Oa4aG9vj
1vg9Ok7zc2hU+5G0asA2IpnuIkXRfQuW4xNencHOjtoI4zQBAcdY0vWH7375c3Jipz4pVeJDbR8x
jcIzqpg19VRHRrRzTjc2L5qEUtmEzQtEd5WS5k4wY2LJo4ysojskWNKfi6Tfy5G2JmTL+pQgIZUA
wssJiVht8OzhqwZpBKMb7WqvUBPnycAT5Xj7W25OSDZsyX95vKyfZmjmBlptMlRUu/+EllM8IFK9
R/jaiDMGwAgIxdyBYLVWH6ifIkgvjp74hhPEwMYxgsLYN3yHT71yjELLugfyufcy25oZVWIyLsrw
dKJXyUoS5GWPc1CCuEAwHjCgGz9OQ1l/vr1+G/c67UAu2dciqbt+dCFtFgg958Fpm/H4Pg3D5qVI
sP/A5w9h5S4wzJ2IszUt6bpHNw3eNGjCy72RzHWF40tD4UQrHV9abXvKjNPs7WltZem8JBE3Y+lA
466rDziv5YNIhwSP72F8UKNxuh9zLX5nVH36EoZQtklksnsQ5fH3tl1ML4zwc9vZnBvngKVFYw2F
LMoga6G1NsEV2FlC4oyziC+uksSHWkW4ogmGPTrFxrJy2NApluIJgq16uaz92I+Tk8+xX5Rq8d2N
BbuzdYvT7WXdGoVsjOYZ5wE1oNXdl+DZW2C3g1iMov1T5wAzjRqlgtuDbK0aUA9JS+JioFR5ORUq
y9Q5iij2pzRUpN/scCw0Cx9t3eh25rM5FPmeJV3HaLyvrp98GQurqezI1yLlW4196yke9RdFSfac
BTcHYtszBEJ1VFou58TtVw2zjTBNaeOSUc6tejak1Y8WvJkXQuYAdee19EY//EqPBW9CHWEFHQ0c
UVP/a4CwCiV0zrc/0kbigPgU5Vb8Jl0JX72cUNKYmFwD+fPpAyIbAXsiiD27Sq32zDedzuNs2fMx
AACzHMYMkgePccXc4RBdBS/ePlQ+ZGdHcmLXb1MJIe3ClvOFiGb5Ph6S9jgA3j2QKdqnHD/anUr9
1faX4wG2l6VVycFahWS30xokr4rEH2w791x17A+O6MKd/b8xCv0AhqJPJqvMq/0vLFR1eXDHvuaO
P2ulH06qhr3c7e/3yvC7yPxIU6n58S6gzgj6aLX11amhhBzXsa9QS6joAbRgQhTk7rKoNT46sZs+
WyPeHbpoFN9OtB4vq0bPn2wdmcGwbdP86GpD7y1t2B6yGtXXxhinM45hs4dHlXLCfM48RnW/KEfb
qOcXZY6tnUTu6lTJOWB6SouG9xp9qctNmKMs2egdKyUw4W1PdV0IsmTHyrAmIaE97SyZXJLLJYOq
zIGiJW7TNF6zWkQs0iRUMGCYdB2Nh3Cu8d4LKJE+qNROgofWlqDbrMGuYAym+leD7d2zW2JdRNmr
VDC005wHSNvFr8gycIGf9SnHKtosn+LCHp6jVITnvg/ip3IZsZbg5B4GxAOPhbGI+65LHL8Y1OYu
H4VxXwcKfmfzHp/+eu8xRaQdoFNCvSLKX65orKmFBjICMacyM5/nFJ+DVOBks7OSVzVLDaU18g4Q
4RAy4ExeDmMlRqhlSR/5gR5jbLnonlrpH6O6A/jufml7/VHYwQtKfLhd58LjVXyPZ+hwCIrmGBXz
y1QMn4KBzsaojuqhGRuvznoDs8X4iDvsTunjek1kRUpyU0gwAR6uTgrsb1cRNBs9UQwztmalwE8X
poWys7+uoxnjyAcAABLYneuUJUyRzEDAwPHyYDH+iu2k+FFS9sd6AL7Ux4Uq7s6AWxOTtA6am6DB
+OvyK6StPTU9V4MXuDi8uQnvLmOKsrcmfODmJNpBcutk93i1pUw3hpVIswOKQzPei76LT1Jp77/M
BawICbqsBqw54ZZRdkuVM5ekm6OnUK3HQ5Wn8c7z6TrgkGShQSOfjWTca2Ji5OiYA44wQ7q6qk9W
HR0Gp/y3AKCyM52NvSCzOQB6iJxRrlwdkM4IuzJqHcsrwnB+HOuMJ7hh8/YYzPFzPVt75357PO4a
iT8EAb662WJhdnlNluXlsHv+GXuENq0cEagO4c3zWGrmTuTe2HqSiAcglXsbePTqTC14zGnoelme
o3f6YxCZyZma0eTdjjObn4tUCJwo5DWkwy83OOR9F/kyOSsD9FAEJuWuNfB0M2drj1C/tYDcRQRO
iXQDrnQ5lDE7SA8aCxQXqr8Py1Ib74eJfsfyDturamcbXq+elA9EBojOOkF0jczqYrMsjSA2vEaf
LZwjMcLpRsXYSfGuV0+24WipUgzlstNX36hMzGViGN1zavfHYqXa0aRO6zVQTnbqeFvzAQAhyI55
FIKSv1y8rh4yIoKue42rZADlzf6Uh1nw5kDEfAC/0pPmM3G9XY4yG6E6hqGBId+M7WCc9hpO6Vr/
6a17DhgQ7RlQaxRD4YFejuIiQRmVwah71Yz8IVo0sZdUpvpXq5vBzlAby8bdKUm24A80bc3tXQRi
yKUz6eTd9X07CPOxz+09IcDNQfg4gPyxcqWvcTmfqQ5UJIoZxMoKHM17G9/LUdnrMl2X5GTWwY4m
9ZCwinVVtRgyNF7zXPMWp2g+NVGH8xLBHqMqRZDYv2jB2LaHVK1SeGp4XGIdBrc6vC+XdkFoSvpV
nRfLHPYC4/X0yYJe4YEAOiX/4HL6aph3Ywy3whOhlf6bAbqk/6/WO53i6+hB2Vylki3pr7T9V0UR
F8++FrdblUWmv+Y4MzLzYfZuiOrqaOZZs3OyN4eDzklnWmqZr5W0oWbBdMlD1ePALPdFJXQvttBm
Coc8OkxqvqfLerWIrJxMAMhtuD/B618u4hDEWJ8WwvTEYLkHIP3FWV3Enprh1awYBZgotzJPM9iG
qyiC9y0CdL1jeu0c/xJDZx+bdhbIB3Q/FcXMd96eW3OiSMFTAJd0yi6rgD9VcdLWjWp6UyWyIyr0
1Tl0jWwn0m/NCdwZSSfQaQoU8lf8UR+vYSrGlSKE50ZW6E8uXQAxLON9W+HgV4loT4bzSnz+lXjr
EL1AofCmWnfd4p62TY9eKg6KAZ3Eahm6AP+QNmuOSy2AAwhRVRGlaeydjy2G7eahbsLxC2YcZnJC
eq6sjsag6/3RicZOO2elphhcHDXOlv3YAcrOxmrea3LJ0H3xMqN1wMMFLDuEEJrzq1OKQbOpJVot
vCbMpq8FoIvzXCjWyaigsqGb5LybgA3sPKGvY9brqKgMUwGRZNLVhdJPDjbZIe+TcImy53Ie3EcX
sY9HJ3OGu6jGPgKLNjwAzbBSCtbAcjwKgeWzKJPgx2BY/d3tq2djS1LYAI8GcVqKOa+OWYjOwyAS
iPpuEQlp/w7rIpvbt16jzBopQEROqKtK75LLLUm5rMNepkMdoxPzOzFWFlUsW3/78QJiwX2AHyDm
n+u6fmPoMeIfqfBmTDiO5oACdi/YYbdXbGvfoKIASFE+SNFKvpyLXqipbYyO4WHsUAbH3Mmmk+ZC
lDo01tzc8SQS91T03tz6laVvCGaQYmxoUmuC+ZTas5YZ5G8KjcQDYAQIu53b7CzhxuQcnR42EZ5o
SOC9nNxYiF6te1X3hFT2djXGOSO2pp2Ckfv8EBMU8d+0ui+311SG2dVZRP2AHQIqiYx6LfxnzZlA
b3MmYdCm8NDPU/YpGSf7rFWzQ0kr6M+lE6gfAmf+fXtg+bGuB5bNEtgfUpXzcr61ZqNbTuwhK+7b
czfk/XOKNv393Fvazkl7LVCsx0IbQL5giDmoV1yOlTZ9XPX9rHlFrMKzbqIqO6LA1jLrqVLSU0DJ
7WckEvMEYts506Tuz1ZiJ+IolrI7IynXPHBl2Meko+jTJkJ7bIy6ecjCCO8Xu0PuV6Fr5vZl/Fhz
Sg7RrOfHPtaqdqdHsRE0aLyC0iVw0MFf085cFLpUvo/muWZj3SlTmhwDGic7B21zFGREdEaQZJLV
erW5UKmidJqnWM37pg3sly5ItJ2dJ/+Q1UfhipThnxG4C1YJQNlS0JzUXvNiZSHqxsMPt8p1JMeG
+7nlrX57u21OiZzQpitINWANDi9iI+qDttK8DiOUg9oZ9n26YFB1e5RXh7/1pCixcyMTC6nnryZV
4A3UZFOlemqBp+4RhnTzDWMxyoJUQ5wfSppHX8pIT+LjZKDlRj1xGlsvGyhUHsKkV6FGOlr7uzam
oDo0yH7+a9jt8n0MmiE9TE4aY8OdRk18VBphZscGnHXsI+bH5ZWJfqkQ3Hat72Zeue5JGDO6ZvwN
8m1paENMEh4YxSFORPFPPgbOL5fO3r8ab+BPg3DGz1OnxALYjiG+Yd2QTgdY3uZXEbZQCKDBdNpB
hbUHulV3gLBlIlQn/Ktb66OTDqpzxNKE9gj8zvKvLB7Tb2FTY01tiFwfjoNa4kisVc5USNJM1h34
4bN5/l9OaduR0xaaNwRZYh2sEJDwQS2d4sfOp7nabmBnCbAUnbhsYVdfxgDXyaoF8JPq8TSzz/jL
VocJZ2cMoqY9FadrRgQvSWqloPal2jD2G5djqWaPI/NSL17EY6jG8LZc7nm2F9y9eR4391OTDFgj
G1HSn7I+tL5gPlL90Evsbvu4CPrjnI1USUValD/fvApS5IkGDFJHbNTV/pymukpKqEvgNWv9iFk0
WRfZw0Gv6r0C/HWA566WRiBgbAjya8UsYl/oNma0eE2gjWfUcoWnqM4IZnDYW/Dru5Oh5AOem0wC
klcPsl7tlM4pzRnpzYB3p1YH1QdtETOYUjzeXxDvwoYnnA10rG4v53VUoTKBchz8F3QnAGxdfmiz
M7MoENPszaO7PKRl8Ns1R3UnM2DXXO9dLi2Zs0pqBozjy2GqpeiaSXNbLyjH1L2r3W5WzrnQlhRj
+3n6R5g1+GG1DI3yYHWu9WWInURlHUYL9G3dBsEpKqdMOw1mnugHhG8VcYg7o44PmjZq0XlyK1M/
c/lP4hyZU/1pcpcyOo4BTuJglNFluMM6kJpVnbtT7YVZCx/dRIf4XGTBbNwtY1Slx6ml3Hog4KOI
gmdAEh7jgMLXc5XnGKHMS2Ynx9zUw7/reXCUY+UMkXNyi8p5BwwtFHdWWIMmtZtSWnCP+icVV/fw
MIy5QhYSJOFwHqwmT89BmMcfLFDEOR2X0OmOr8LuOHSroZx0M6ZHKb8q+5xakJ0Mbbaqgx7o+d/x
3AV/gdXPPgxOaP2qg175C1SamiJ6Vml/2bWmfe2N3lEOU+NkPXZOJW/sui1NC2CwPj6JTNNBDJuT
+77omzI4uKmdmMd5Lu3Ja6M6Q8zYVpbyXY5SEH3VpYTMMsRKH9J1c3iQ1ZXjxs+8v3LVWwate6F2
3cL5WCL1cz04WXxMK2NIkb1Y8hwzbDMPDrGB1IZfW1WUw+LSg+REP1D7KMYmNs5jprfVHb7m/RfD
jIzvNEM7BDok6jturOHZUvBoPzghp+ZzEFftYxwt+nKuhTtGkhhWGn5XVkVxdNTUOiXOlDsHYYbi
t9sElokAjjmDLRNRaOASNmvvh5EQe0jjUf2CF4toPHKQ0D2zVZoPWakMJZr6GvZJ2qJ31EWsCDtu
e06Uu7amA3lA1FEJiPLL/C1t05pFcxTOadQrM25aVct7bHArznAc005yA6P/6QSm+KH0Voc4Rm7H
Dwv/9Y8hrGe+TOOQtI1L2r6jQrIYXtUOxqdhcLP/4ezbmiPFsa3/ykQ/H83hLog4MxEfZJLpa9nl
ur8QLtuFECAESAj49d/Knpnqsrp9fMxDP7jcVpJCW9rae100cjCHKUR9aZIs8mYvgtGWZj+E3wWX
XmiqG/QOoeRAmri6aZCOvo/LvkFemFAx7VQfo2rvcFc+DKuBj5GmjcFXI2PRZdjsDKTFtT+dd6wO
v9eABaC5heIfvlmbrMG+5OXyQw51eOeZKaKQVvdcdKFUtJidocj0M5imouoICxyGTaqL9XoEzmZs
s0KVzs0UEfDUI7TscXaYstp3oLSftXE8A/nCK/nD68LiG9R++q8iBsMwHXEruh1R8PYzL8FVEoB+
d7gao3d0Ki/7ShYfjOzJD1yYxjrrJz2KDMKr9MmAOPCVc+25hyFpgiX3Jr9tL5oowGSbig8PYCeF
AkZ1LGa5p1ldpUM88WsBhC3PaLDE97Lvp6cKFZZbTE4BugDW0Jw50D596hKmaQaSORGpgXvmPbTn
9YdlMY48dBBMxr/SZFI7v3X9LtNQci7SVdb8A8qHVZM56G+5qQCx/vuYoNaxX+BTGe70UmCB1E1Y
fMGfVcB1aROldWk4jLjDnu4B/IuQkoeEvldkgWpcyOs49d1R3TS+hEAXnDUpVuXITuLt8O+GCZ+g
TKY+4KgXifGK/qyAHPmUI6KSd1EZxHAJmxf0xgO3G8p0jDw0FSuI39EUpTHzAanQOqR4g4Yjf3L9
i7iLlvd+y53McB/EXOMswXm/Ji7WrMticz56RoLZiiuQyiCsWrYpvqCBWRyNxgsSRtVtEalZ7GrR
hDBUmZzgrmBFexuxfozwCjsXXl6Rco8hiv43XRKB+UPRKEF6Bemafj8G8BogiRIAwOnqcoUI6oc+
8Nw1j6gM+3MBu7keSB0CXshgsJVm1VSzy5N9C9ZGYKI57xBtU77OqhOHSXMpUMwSsTjWcpgAG6la
YD7nbvzSoIo/ZgxdxUNclAE2XCmg596OJryM9QBKduP17rUDlFOUmZbrK7cfoenVwvjwACtL7KIC
jnrVOTyRSwWjEWbcQxhN2DN7MEU+DDVvHphHTHkIq3guczVxUR0aiFfhHoS81j9UoUmQo0qGrYmX
lfyGD5hRtmRIT0A/Tdw7OGDU6EgPBJnAgExMALlKYHcPPXbv89rCL/Qw6Ik6Rxi8eiwN8RZrvJgK
HJs5aecw9XURdym4jepLG1cOpAq4A3KMoMH6BRbVcDlbW+Xdxl7dnPkaDf+0Mn03p74PBv6e07Ia
jwU2Y2fnlZoSKKp19K6EAniUJjizrgYEHT2nVBIHGuFB06QeF81TU+kBQl1QCfqKjvdw0UG/tQDW
yh1QxpQUefiyyuWmSFYywQ5GtNjDhyKcU8o5qNOcBKLPRmhSnzVzEaYdbgMH3VMnW0t1CdrReDPh
7eMsQi7HUw+GX2MeSjlhCqD4AN+v8uRRiaawvgmqueQp0F7l1zEkrc7CYQIAHi0pfu7oUD52KLHh
AhfqkKc8cJBhIw8mctdwgSy4WJbeTUsZddVuWSi51C3kPVFUCdlXP1DR1br0pjpgo/TnnSQezjPm
cpLShMMkUbdBj/2y5/NNqPn4te2Kpsv8jlYL9tKwBlnKuLLYrcBp1GlnTDjtEDBNsi/bSd2vaD8c
ICm9xOeGVfWxH3B07DhFknpfh3W07qvalO4ZE4R9o84UyJ00k6szNKaqYxdxvVdz1eVjJcG9Cvy6
dzOxyPYSc8lxD6u6scuqlZQy86BVd702oJt+D5YZBVZdq+iDHEL/iSURGK7R2Bhn36gYmvACX1an
3MVxnTrxgO1BddH4rh6G/kn1OOgOEBMEYssfiwWXO2y741NpdIxTyUFdVhTO8tn15/ZpWl0P2UE/
LMGHeiLmQQ2PrMld3q6PMGKOv87NKpDRSVR/50IBneEBRhCnZKJRv8N7C9H+hDHkba9j9aB0M33u
oGndpD04u5+qmU6PuJ8gvZORK026eCPSuwAqgc3dKT25ZXoh7DA1DBKQCdyvphSIfvAxhlBpk0EE
Y2bZOq/g2DhJNX0YBo9+lnGovtRxNeprUPzFA5i/dZTFo0uHtC3IcE3nsfoRKuF98fxADlkZFMUP
bGw4mkcvQNkFLqptmWIc8V4Hwv1YOy29m/rFARCmJVBkR+e/6XdzhRRsh2hskjNkUdG8rzt3PotW
LCegaE+rpwZNAGojDIzRuFT0Fu5ZdZPOTDKwJyGSdet0jV/uDFHiqyzq8KkGHw9JNJ+SjyT0mA8W
f9g+jUVC3olhEVfcuPO+mtx62Qt3aE/mBZW+b9uuf1h6BUpWWxRy/WDASMOSqGZ215kESTsta5fC
sBBEwXQqICiI71AvIASLrv6ICaun8wnKKJ9YR6oGhIaOyOu1H1yymxwUKHcU+71MUbfCgcTrKqQH
6bqoW0JXoQx3Tam8CheVseXvHBMt3cexwqaRjYMfrLt6dgB1xE6gbiEkPshMJHRRaYulei2GwbkF
JT2Cs4RjsL0h8xJLKlEJbVOXwSM1jTVPlrROIPyXogkXlkcvga0b7N7moUrR0JV6X6u4/ATD2OSx
Q48JqDk6szVVwL7d1X0EFxwVOeRbCweSFZl0w94bD6doWlWoRM1DUKypx4CSSeeu7LqUFHidCEdR
ivNQuTODT8TkX7cQyPUOY6SrH7MSGjdrry52CZ9bCorXfLp7cN9VGVwipM4GaGqScwP/qQqiDDH7
wGkzBdj/FjJ/goPvMh2TeFXLvsUtEHaITtSjIQ2PURwziUdCVDAjLfOoWCtx7IHnv/QGpZZd7XOU
i9cmqfOi8roRQnJ++OPksoxU1Ig4POt0Nz8CaEnleRv45ZCOhBYozXhlm9WgGXzx/Q6RVCuKg6Qb
9Dy+8+DZ2x7LQTdJNpiwqnfuvM6fhK/0fQEIYpnVemJj5hkl76ukGsoMCEX6IPgK21MtxBqlcYP3
l1WwsQ7TgKjhs3LQHANUqo3vm05Dbg9cUtSb2jYsLyG73pO9oyKX7/1RMhi74WT20xmw8HLXRNwp
d2QtJ0zPWp30+cp6bQ+T14Kx4NGJV/AlgZTHIaIN5ChMpFF1LXnnm2voRghzM400+kgopGMy1yjs
2o5T0eOkfD2mThGjagXtWAjWgR+yAC+KOlgWllPvHPux8b2vDcxC9DUZRxlnkCkSV2wp++4sqRd2
3SJPiFJdi0CkuIeqr5DdUTeDCwvydF67kGcJQTKaIbJBV1tDTxeZwDWjQ8KCRnIa9wtH1s6b+g6K
S42f6kkkMMUc9WjSCELLAj2IZDQHhdcdH6oEThdZXLKJXXjCT5YLZEZwUqDSjc+aXjpAowloqmYN
p8Nd49b6h6ixI+5MvfTvDTpEt62ukfPzEtfDC16MDfYOsApg0SU7xS6JJMOcxssgJ/hDtjVUsasZ
ETcz0w0p1HeCe1DBR7aro1DezDM8Ro4EacChrtFB3HeTU3xbasz0bkBqV2ex6p1bqXskjb5xOr6f
9ESG09RQfYv6c5fsVK3VmMZr0vspFz4mTvleKZFPOp1GDjNjIaHGgzY4wG+he1FX2HjO2TSoDhlI
KT9T4qjqrAZx52vsQGVgt67lsO7aRMCQuzELdA6RQamD0qh+Qji4gLmmWuj81EKr4HycQlxepxWe
WSm4YRDfcWTfFtiu4nZKQW0vr0ZwNm9iJqNbj8TYst2+bJ39EveFl04RsmeUUXlNUSipWILP0rXM
EhYnqAisxnmIpwHyap6c1WPP0Xc6giFW5N28JsUuEqN40KM/OLv/8tnUSdiHmbw+XYi72kPy2JPZ
CbP/khGu7H2LRjzK8xQpuzL+BypReSpDiKplUJKFvRbkFBKWoghdBnhvfnOHZ05e06881e+e158B
jgfuAaJWKBeB7/y8UoQ6V9COHjcQemlQop1wDkX8YS4mFAPIV5BHANV8DR/650IfBbbjRHwBAQDV
HasI1mhYtyknVEBc8jpzW052FNCWDJLbb2bZADYMgRLsk+gcYLe1Cn3eOoZrEaolD2A8kVbIow4r
1HbfXNU7fQpQ28Baozdl2600vBVGBz3KiZKsexzua7q63Zslek7fBf+dfJKhhmFDEsqWGuoqsaAq
OkdpiCt2XinYta0jeU3G9S/eECSdgQqDCvDJwsOqH0ZwGZ9ir0GZskRrH+cJMoSoi0dAB8PXFM/+
XBJFxxkMdBR8QVz7UytYA39kXC6XvOomZGw6SN4xw5rHtxZeUQUFwCIG5h4ldrtb6lbT0vmLmPNh
Cq6gshoh6xzRR3j7SqCIJ6hgR9BqQOH8eTjxRZNJuo7JHTCNgQsHIU44y2sGDH/uhMHGGnabYFai
i46N9fmnILcYWQmLAPiEaX7VctbeDG3SnLtF6Od9F/uvSHf8BRTixAMBTPokqwHpPSuM1qr31zAs
TW4C+D+GOK/aYUIW58+fCGRx0lj0QdZD3jsNV1xSW37LI9wWh7d6Y4aglPknVqd/6mkC+Pn8iw9q
QuZaegq7FTdHI+HmJaB/8eaXiE+BjhIQ7PjGri25UXugW5W+wf5EI7DtBzoiDYav0P++Iv8UY9BR
RSsTDA3nhG2xIc2o/zZVV05QoC/MdMUbmAthNw4PuDY22f/+UX8KMfidA2eMjuFJtBXdnOfTpmYl
y3Vq2rxXdMwGJqqbca7Mv0Lsv58J64///B/8/NDJZYA7r7J+/OdV9QDHve6H+p/Tn/38357/0T/f
TU+D0sPT367u5fi3XIvHe1V1wv6bZ0Pgk/79JLt7df/shz18etVyq5+G5f0TWEHq948rn7rT//l/
/eXfnn4f5cMin/7x2wP4j+o0WonH+u3fvzp7/MdvJxD9f/86/L9/d33f4s/+31CeRhH39p883Y/q
H7+R0P87hABOPtqQmQXY8tTtNU+//4r6f0dLCoJT+Ecsq/Ak/Cg63NXxZ577d/q75tPJsRLiE6dD
euz0778Lw7+fhHJPjhcnXQN47/72n8e7+dc5/69XhNn4989/E7q96Sqhxn/89nyh4IMCNLwBKbEW
SNDrrugK1uzLRn9ek+V7oT/9MhH/95FtOFETlo4KNEaGombKqzldh/iVQHrhoW08QIW6ZdDPfg2C
N71xfHLTuP7b+nU/J8Tmv0lNPQGKc713jL9eQR14RjmqiXbbJsU6JWD+QMemiuu9O+VOF0II6jUI
6Etzctp0fgEUdgB7zEvs1vsVHJrzVTjoF9dLcrftuU+f+svoXoHWhqBds4edN83gA7/uIhJ83ja4
dahReJ2YIJprVO7q6Ahlvnvj1K/xGl+aF0TXr0++wkowQBGzwY20T4tyvcQ997jtuS1cUihmuHw4
qtk3ySEZ75tqY+RYMYnXJiWq0fUeDDzvegyFfvB5BQTFpse2MZW4KNOYV7rZ68U/w174oQ5fU1t5
YbJt2i3tDfrIjWj2PNbzRce1e1XE5BVM9UuDWylAqHAjGxZMC/MeeoliBa6Y22bEjsooKmC84eFF
ougYyRjkNNK+Jnvz0mNbgVlNENsKOlrvK9m/K7ypPIZydvJtT3760F/iEqCSTo6ubPbDsjQP69CW
ZyP3klfAyi89uhWYQRPUczeNzT78sgL9KzdOtxWSBWheaAliWDOiUzS4PQd4zt1vmxErKAUUJXoq
sEpgdnEAgNlL22ne+uRWZE61q2RfDc0eYAKQY+eqyEys+23TbaP3GQAS8CnA4RAnDTaUuMqAF3pN
LviFd2lTcQARWE0JXPce7aV2BygOygxUqY2PbsVm5GkNMBdGl/xy1B86+Saq5s/T2BYxBLIX1Uiy
NPsKEsItYF/pIOSbcM9/jG0FZuQDSIEOPKi+oN12ddvesy70v21ahrarfR/F4zgbVKh4FNXfhghl
Ulw7B7Et7m3ngrV1wPAOIr4vxioHgzQ4Li6ZD9ue3YrPplu0WzqYGK9pul0Rivo4RWBdbBvdClAO
5oUSvC128LlPncBk3vS4bWQrOoFa7jmrFN+POhhRlA8efVQON41t29sItXLSsLjax5C8bWf5DQ3H
14yCXwhNGwmKuzuFZCM45yDbok80oOFDW7nb9uBWZKqJKqA88OBoWp63PvqtqHHebhvbOjenGJ6/
XogH5xgWoMWPIHrdbBvaCk4x+6B+Cgw9UEXPgME9d4b5NfOHlyb89O+/nJp1AwHPYcTgLePo3++G
YONTWwfmPAbj0OI82wOVmTFAntIICgsbl6AVliPvBij1MSyTngTZyJxgHyXLx23zbUVlUxApat1y
gNmboDmgP7SEXykkDuS27M0WqKK0UxLkP75nq8pi8pkNr1GcXnibdtEG+AD0FnyM3JHlXJXSTdtx
/bBpWmyqLAAHHFCPle15a74Toi+LUL6tUv3z/LGl9TqH6nmGEth+8ufoPXfmjwDTeW9i4P4xuBWa
heirCvKx1b502RUA2bj3OGbcdirbtL/EU8QJqpbhNvg0lGcA+mybbSsuRxjk9VOJcQvjABZGdrOu
ty0/W5hCqAZXSrdmeyP2hgMuGG9MrOwWgFcGLrSvGrZ3gDja+UJ8xYX2bZyEP16jFZaFrPHYKmT7
StViH5MxSbt22JYA2VhoQVCnqlwMLquvCZN7xl7TMH4hJG1RUeJICKX7AcPqg2bKIN0E5QK327a2
XRTFft2+HRgQSRNj9ALtRQTQrae61+yxX3py+7gcTEk0QVDO5T0O5RoaHfBi37S8ba4M0KOu0e1p
pTRetwd25BNw7/G22LFdY6HE2XoeFLD3VIUQfT9A0GLjY1tRqUMPdwfgKRE3CqpdjklhzvU2L4+f
C9xuaID7HgABhPlu495JeQsJ2DIhZtu15Pfuxi8HPeczPIOIx/begqYFVAJ4JoHw2ZYn2zIrIewH
J+i6QzzZMddNbZ76lUQbJ93KZSGSW0wew1Y4kDhI0Xfa1+v4mnjZC4vcSZ4HUFDGZuoZVJ+j3uM7
aEoq9GJ7ti087cayN5S6dKAriu1KZqu8ieSXTfFj03KHFu2vsqRs71cEsEGTTHDhjuONo1snJjEe
/OFZh11lWVPWFGkZb0uTHSuXLTuAV+oeI/Oe78A+bdbX7HdeepFWaA5LkZg+wcgt6VjK/O+zRgVr
22xbuSwa3oBwnc612gzQjV+A7dbz26wBfoa9rYEJCpHfdN2I0NHJDNTGtJvg3Lzxya1Dk41NBE+1
HoOry2o5tNO2tMem0FMPnRkATNgeRoGXsmmu1reZXvxnOmLbv8UZ4nWOE4UnBioFoPFNBzz0N57H
uQgMnOPHAdlDDAijqy78gu22rA6oqz8fOumViBngS3tI45xD5hqg7Fe4TH+9puM/YUQW3zFzgOOm
Z5y/Z/74Ec5I9aa9CQ7Hzx97httuDS2J00QHd0N8Jfti0/aBpp01MhrXaghwkAXLh1LvBdu06GJb
L9ptAjIMI8IQ1nEPiwt8yepvS11hAvD8mUH/KpVqsewgQw37N2DLMt8k5aYwhPzx89Eh9FOPznxa
1B2B7YfXFbtYk01VJDD6ng/utxQeVb3A4KWQ9zSW7iUL1zeKrP8MyNg6IZskGiYOtYW97tc4ndh8
UCXkLjbFjm00IUvlwF0b+WtYD/3ntejAcPCpDudtEWQbwpWOA+esUiJ3aPhtDRNyHr9mp/tCcNqu
PN1EWTONiB8o+hwZzO6yqq23VdchbvD8nXZ9NNHBnIKzPYAv9G6Z5Stwlpce2wrOhfthBZwEdisR
H2ux9gcQhl4zbXhpcOugrNuaj5GPXXZRHsBMFIS1EYhGQHC3BZLtbjEANIdbGj5gIMF6UTf6kfde
8H7bYrSiVMtV+p5xsG+5H0IKNt28rdcNVM3z16mLxjMQ9kHyzZKM+TCsiZLW2TYntu4u7buKzDMG
B9fuCF3wlVSbsvrYVrBrIFyHUia2rToeb5qYuHnEFrrbNNs2jAkmOa5XCE33U6KmS+044rJHL2m/
bXQrhY0cCTy9glYd6HjlDng3cbaYPtw4uhWetQDFZhhUlJcTHPySQa1noCAuG6fdClGwmdTsqgo7
IUBRmU/LZc8iPm98djtGSbyCdz1EeQ1/r+NQrm4+45q/bUO35QgdeM0kg+gheqhle52E5bprFq42
PrsVoSIsqgVsySgHHd5JQ3+EoSBzX1vup7XxBxz450lnA4BAf5xESDg4drzjDxTEmxs++is4Kj3P
IRkbbduCbThQBJsqJR168nod3Auc3k5aVGWxLa5sRFC3MG82S4dvkUTitg96/6wGm2LbZmNjghzk
jP28SqiD6lnfhqSfjw2j86amwZ+QoxVyPsBXRZSDrBVBCFTFX1rYfG2cdytqh3Zlc60bCI4uHj+S
Gk6wU6/U7aYdx1ZuoG2bQPoLqwcod/CWnLq9Ml5ItiUytj0DEcTvHYqZARMU1EIZ9euVo0Ky8eG9
5weUA7tlshAMD2+ILu9J7O5asN83LhorbKm7xDE03vBae3YL+H97Kaf4NdO7F3IOG9fZ+Kgc8hJv
ta7a6twfw/lYONHGhMNGCIWOC9JFif0sDCDwEHbC+8G6im6bGBskVE1lBbUXTMysdAtBJdodAbtl
29bM77I7v5T8Emf0QRPGbtnGi8pn00XpEK3RtlMqtE7Y1l8gy2MKcOtBiD3McRPsJ6ghbCpXQtzr
+YIMgNfjA/itueK1l0OfQIGcDZGFTbFqSw5WBgV5DepNDqrJvFPOSUImCreB1mC98PzZo7rvR05b
rJlw8o5Ix+JsBfEl3/bsVqjOsCwfY+0gmEABfcfCstytvtttO2FtfgUIdTGATibKByPeg0genGsR
RMdtj26nwXUt5EnaIXdU91iPMjnzFe+2DW5DhkoI2zEH/tS5bqA7Uvq1PsDRaBsWFhjl5+8U3PRq
raM5yhfhsG990PgH8KCrTS05YJ+fj14HfPCb1o9yV8Xk0BbgtJPFh/zLpnm3oUOCkUTyYMTR1GsY
VsQQuGro/Jo/2gsbsC0wCMWFpXFFEuYeh1ceXNVB51v5awZSL41++vdfNrGpkGCdnviiAbjJdwWA
pjsIYiWvmR2/NLwVqzHVwTz5WJIDWtsXUEiACEc7vyb9+9LoVqx6TaLauUY09ZUXpbDVqnISs9fk
i0974V/kq7aecMyhMARloCiHIMGYzmM/XtThPJ3V3auyVC99AStiZ/gnr4XEVgaV3eULSD3DbdIm
r/oEvvANbChRBdV0dObxDYakE9dD0YgMRSws/p7KedvityFF4AvGWDRRmEMoNTpLGCm/4Bg3D5tC
yzaTEFMFm3HhhnkU6+oo3YoeRuVuLC3bhK2W8sojEL3O1zXmBzC54cgyRcW2k8T2U/JKPDiOvTCP
y4riEljQA3ABbxM+/3mbso1LmrDWuGBi6bCARHvIRlZ7gLm9bfdM34rbkDkEegDwtFoiZvZCgJAM
eYm30fL+eHYrbqGJx6JxxQ2cjGV77CpY06yhXLcl27aOPjvxWGjV0HyBSH8GtGJ8hL7ptkZYbKOL
XFWYCkpKp0O2lY+zHKMLU4rlw6b1biOMFLTiJiiGhDkYzd4e8jLJcVAV3Zax2hijyYGeMDptERwu
pgWm3KB8P8my87YhAKE3/fwwmWkE9v+C8cdl8QIwtCk9FFNANu41npUTw+CwFgJmrzngGOpz7IzQ
EGq66ZUM5/SUf7Hf21gjoGjhMXpalaNfT2XWoAOXJUmXvGuhs7srIJ6YarQqy20hZtvmTehQcI/W
NPfRDt6NwSCvO5BUt131bRQSLm1QwS9QoCubvodqT8AyFzzBbWmsjUSKZkgxORJJ8gJAwkec6tBG
adfgblsQWPfZEAtmCWbkU6Njpgt0FcHFHNQ2eOCfdBnRPRrquQyjPAJCBoI54Br2GfYgv9jWR7Mh
SS6a7k2JrSfvW2/9pOGO+GOAL/22F2tDkmrhm2kKKe4n0zzfTSJw3wUQ+n8lBl5ISH7Xdv8lHWxP
oiSUwDRm9CADOMEdPaNt0207EW1YUuyEhBEx0jxRpivOitjt7hQWKtm2LG1kEgG7S0I/L8nDQSdp
AQIcjCGR72xalrYtB+8DHQeyS3KoO0DOpWmdy2Ss6Zdto1snblCHsWCQgMjjEYQ6omnysRyk2Vab
s+FJI5TgYlf7SU6Dnp/JBaKNpZynjWvSClhRdKuOSZTkxQqVHSf02wdIM3ZP22bGSpIXcA4SePli
3iOyfAIgTLUpB3jz/abhbYhSRFmdVHRJclJ7vdqFaxPVWVIkyzZohA1SCh0xzgzS8PCMWd2rrlZJ
6sBNe9uSt5FKoX9yRBCigGGeC/lHiCDtoCHzNpuvn4marVHeVSHMaMAbzn0oZKa6dchRqibZOPPh
83ShGv2qAVu5OJWjmwujmH8OcMprtvMvbGW2B2jbgLJW1kORM4ncOHIC/xqyS8FGzMHv8ri/7JQV
K5I2ZlMBLQTH2ROf8PtWtOr7tkVpZciDPy6l9gTJKwM4YTRxLw8n9B+3jW7FK52hcYeCBclZ0rof
YXzWQFiOjY/bRrfiFVqZvoPkmORFu8x7HbvFwSjibtqFIdfyfNFA8nvgY9IUeTlCGJUMS31D/dp/
2PLsIH48Hx3SeJAbQ5Mtb/zGu2Iu6T/giv42rYT/hBO1oUyrw1oVQcErn/pp/uJBleq8oM66qaYL
P6fnzx5QLr1awzFKrHBDNJJfVzCA3lSOhtft88GL1kAfszNFTkMi9+4yF5BkYmzTLgZxE2t0aCLB
8mCCVtEUyj0w//xgvGEb+IjawCYPer1luIYkV6Ip17O+kf2dD5G2bXswtcFN8HdCp7T0Se7S2gfg
wxjpZlD0dzYFFLXhTRySPW4f4PlbKJ7tUEIuPvtBVW0MKCtc61CLeYTEZK6Xob9gcDY7C8r5tUvV
X+/COCqev1mc0x5d4hC78KKbMw98uU91ZNrXboSntf3nOxuu8c+HlxI3taUzJI+ZDsus0LNzAMtN
53V/kgWOuoium+5r1MY6AcIWN20wk3yBSSuEJH0PBKPubV4aP7cGG+4EO0vY9ZYrtmR/9s+doAzS
AXf0TekffLefT1MFLFVC2rI8QP7WBOeQsoo+wlUpHjYl9hDQeT4+S7pFzbHTQzHNLfLQD82Ry3Hj
7hBbqbEiXtC1tBsPXV02UFqGol66dtX6Y9Oeb4OeAh2yygW5/UCTedgpFo67ltV829YWW2ctZwuJ
Kq8lh0Aju2RdYw49D7cxu6iNfILNMymIHxaHcBGQx/U4iZ6CaSg3FYyojX1yQDpgY63KY+0RR+wg
U71ewXdm3rjqbQTUNPZdV8SQyaAycNLJm/SlknW5bVXaEKjVT2gFCbLhOGoVkJ1sSgkxEdZuo0ZD
IOf5qq+18Ntax/3R1OEA5wC8VQG9km0Lh1ox20Px1CmgA3uUHKofwA/I29pXZhM8GdrNz5+9q7XB
upwJLBTk58WE4qmhZvy6KaKoFbAnMXbTVq08m/yg+QZfNfkolXgNvAmpaTzkX+z6NgqqhiPVEnha
nrFF+eVFiGpR4R6ogqCduFw8pglEptuROxcSVi7BVW0MiSHi7C/Fk4Gp4alBJzjcxaEp2knNU0ZW
oq4IxDMnkZEaPrk5jQjj33thFihdes68+ClZ2sg7Zx3UGtvMX+EMm/Nq8uvvZPYleGFrEBn3Kz39
yYwEsurX99G8DM25KCBMfkUZ/JjPwzKW5VctNKQxU9mN83Dn9L1uZFYvSgUc2txhUX4nHkxtCrhV
eh1/JFD4NSs0v/VcfiwWZvoJJiKEYdF1y1C869yAz3B3mNdoyEZ3itXODdq6eC8niFRcdejbrmTH
gRnl72mva1gemBlGOXS3yCUcPjXD0LADOAdCniUx/A/TEt5XUwf13qaB4wNleu3P1iFIQBpwCOu/
eLLxxXXcuUlfZWYIoMTWJZPXt5kxcxw/toF0+2vKwt750kLY2XN2k9tCbD3tIGVDh0x4rIRwt6/i
etFnE8bs+93Yw9Xz+9o4IetTE/dwFYBn8Vw4kO4NZ49C6txDqjigtFNMMEssTNFd8wWGQLdDGY4Y
IYZtPPwEG/jthcu+BHggfMdHUfPrxIM62THB3UTiCxVBt+RqdHHvXGHO1txChlcab4cDvlsPLFzC
8WrUftM3MDkDzuAOQp+wic9UQmEIkobzWsojc9yQfIWm7DLCwAioQgoz57kVc4cayBwak6pYQph1
BzyjP5gMlLzF9y+g3TqhrOa4C7yWilnQkB+gKtVAnr6HzmKIZoiIi6jKXIjHyfvJH435qCsvZh/7
IuynAcoA0LupMijLzRBLIH7ps7NIww/kWzV6Df+hTnYfPAeQfPVgAB8R/FkWsYnPRwgx+417WFoI
uZKUQx3BhT2JoPjcPXRkywIxYTod/3DGkvmQFIaJI7iJPRwdyBeyKsioQ9xt9dcHF9oq5BHmlk27
A4tC9RnjElLEvoSrgrgQS30KMNor1u/BJ4dbxI6Jbkrmi6CC89OQc/hiKrEnCVO+k4XaZ4XY0bhq
zZOHeoN+H7flUo071akigoJw+TWah47u+ajiPnUGWLvuhp5W6sEdMUeQSh09WWLyWnc5F45o6SVI
7KP3Pu7R73RT3Bub2zaKqnPj1s5N4sFc4rEz0/9n78yW4zaybv1CBx2ZifkWNYGkSIqa5RuELUuY
x8T89OeDfOL/xWI1K+Tr0+7u6Ai7lYUc9rj2WjWcqTMfBJFntjetxYX2R8brByuXU/x3jE6cdYpd
P3HXIEb8oY3u56Lu8zdTny/WNMDZH/l5/GVAdKfO76018WGzhs1m49hDGadLPmusg1Ufumx202Sv
ImeqbwvUOMZ2DxQyztq9VSzO9NkxhF6/z0Y3Nh8d7RtuFvQJRWQRDJDRr0+JjHDH+wLPgCBCMbk5
Kg5YD2Nu4b+mzdgcR/r4nQphi4fh6sSoo6OjoIR1qP3BcFizoOgFI0vfACGHmMULEGD01LhpPmTt
VwjdQC8cZ4I5mJxhEMpRTtGVP8R+sBpWK9j2BYqrLzam1H/XqWpyvpqL0ccq8Meys/ht0zhZP4q+
M+unFPnx9stcl5vejDVbzfAQIRw7/znFY4ZKRbaIBsmEyB47GKjaBqaoQAxJmcrjFDsuMIF86cxc
vclHKUaJuBfM9OO+8yITHEGhkF7+Mg/TIg6ulTvWD4ToeUY3uo79uji6yBHkRymU7h7aMRsqOEbT
eVxRrIWi7n0CM4P4i2MdpijwZs9OywDXMPlvoe1DSfUw1mBS+P+41Tz9lZlIbHCbsxkNkwBe+FkN
p7xteqOFUahx4kcnMY12r3p7FTeoSvT4C9dB0Ccw2in6e8mLMXnKEU4ZHuuohQicvYmtb4VnlZIJ
Q8/24o84+iHLg8LLy3gMEg3j643XWms7g2f3JoGcAK6Uh9+jeaGmnTug0/XR8mXdh6JTevoCib9V
GbvWRkF8gs1/bvtp10yzGJ/QBLCze50lxUbMI1K5k4ST+T4uVh++TV3X8slNrH4IqmJJVYY07DQX
n41ocNb6idg+KxDlgGg3a+4Wt1ndwyR1M9/R6UOqIVCq0sMJuLa0lgC9t7LwoBavl/IvG/2m1A4q
P5koTiZtZzVZMCQwAkH2bMTJY+YOHSY7imbrT8jHiqrcr2PWyylg9qZDG7RS/BmfNRLW+rHM8wzp
jwSRoNw7VXLsPHGQMXpxd6quhF4eJ2/c+Kp9vah4vTfXlbNC36QvOgAE/SIisa+VUWblvnI4XIRF
mi25DvrVNJqnpvc0z47JzEW1h3WiyFcFfWfHlfdYtFP8NTLQ9CqRYurV/F3y7WsUuKbKxr+tafIB
pc1aVlNQGHPVh8idTeYuNkQ0tZsGyuS9E4MEuhr7Oh39wC4WUvofabSOS3uEanT1P2IBhUqD0Up9
4yiUMwzOqXOaMc9g6k7U8tfSrk13F6l8EbdZ667Th6pY9XhviaXuxcbMn9qIHHBEAr70hve4Jh9R
9OOC7JTuXdntTNuELHO3zKqEXXXtM+OPwV1cFQeZKsEpxJlvJt8zv9iEtL3BrOOTVZuoqezawmn9
N7ZokaraDUOdjxrSduRHQ4hvU+HvfbRaGiSVDKzTu8lwR0yyZbVW9dZ0IFq/ify5d55WkYsR/QAX
yvoMdYo+riANZU8Qf5CxCcqDkBSNhjyJEUUIkCCDm9qvalx5UNuJ3f9hzNMYf2+yyNINcOByGpZg
pBufffVztGSywJiKzPwsRz8zN02mmgQmiNA0Mmq4yeGQkgdkv5uc97YQENrBiNRQdofES+e8ozlr
+u/T1W4RBRxRqGkpwjptWlH+QpU1CRwUR5pbz4rs7FOxDnb1zVXIsiyBVZkzqkqF30nnW2rHuIFA
pU6Rfkb0KUKmJ/YMYp9gbmwEfUqdZFEaIIqYqE+6QDg5D9JRJMimtHC+c7WiJXV/SszUrtql0HZm
2MHRNiRzHXDADERQHWlxkJZFE90kyaDZwXyZ5RtiDsv7ZBbYxmOzwi+PMscKRdwXSIrz/Di3aury
wNKlGX0tV1TJn/gpNkYuGopS38G9rtVbp7TQHUPIB/1Qt6yGemf4eS+LXQb3XvSuRmeuu5FzUajj
anE+BNxj7X/s3WTuGHnU8fI1Wt0uH4IlMcyyR5RB1NY93PyGeBJLBvgsaFp/zZFziR27SDGxRQ95
dguNeoYSwDxWJfIck5Va6Mr5Ona/bzIAsgkagaZbGpQZDdbQLvFSn9clct3bOUN270sssSff1poN
e8q73h4fk7o0x4cZYEtyCxTKZdyO9HnybvtKd/0PiaLdeBAwl9pDMA4yqUNkG7LhS95Au/HeBJSY
vEOXxhxQrmRQefmUpzpvQ/qxySQDDy3b+hPCQsby91p6spIHsxtnZwoUTcLpQ+63ioAeNabGvlna
bEJQoIyzgsHTNDEGiI6jZrC/yyHPbPxrHpefJowI+0NFLrXZgxlhCbm957a9m9eyWP8UgPeeFlIt
+407bDT8Yz+It3M9MHRipl3qf0xTxEBK5J+szr43cj/PvyrYpbLHnCIEMrcZ7/DPWLe8yV1uR77N
VJb0TWYopfUdpQ/Df1pgCJhJniZD2GElIOq5oQnt9R/qQvXJX4vfeXw+pj5fHt2pKjZtumLpq/vY
WNCaUHEyVV/MeZMOaRrHFTdZEzftm04ks3kahzTPP9g2KnJ5MOYo1IZFY9UtVkCbnwbQWM3jEI1j
ftIZPORtMIrKMz4kTRur73nRT8MJz4c4RAWATga4RZdbKTOl9wJFJvGms4bI/1Q1VYFgUefZzV6m
g9d8nJE2Lm7Y5ZVHoFe3Z6hgcAjJEAybekrPQx5ViA/YLVK8ozf27jsj1rO67cbYcsNsnYqCUQTk
1B/MYs0RXSpXrA8ahcts7+qqG2q8TRxplEUzPdwJMSXOO3j8SrQikMwp+vjgSW+w3lGGs/Uxm0dk
F3aTBZPb0VpRjD01uvTcg0A9LtaopWfWdICoIaneEHy6463rxdI5lHqI42Nm8kJvy7VyooNtrRnJ
rpvK9k005qho8KLrNL9LS2sqwILIKe9vxNIP3l6R7xYPI+ArfTMgweczgVbUqNcM/EIndKs4dR5m
5KvNNyVaE8Xedoys4ccy/uUinoJ6+V3UOXn9LXZKT38ZXNnKR4SprYUEjhEl5zFudN4dOt134xtn
Uk5zY0Vtj82XwyhuUquT8xsmSGGgQL2it/w/8jpt5qOXrmP1IecVQ+uQrbI9dSZJzaMzaqshtPIy
FxESVOL98r7IkWN7GB02uip2A/oHKruxl9gy1j1wvrRKd5GxuD6sm8oxrmm4/5fKtntW2LPLVhp1
ZsU3Mx4R9hZEdDaFIH/5498VUc7q8q2KeFdjl6CRJdo72uviAenVfzcAALczpZVf2pdIiQwucdJ6
Y9eJDiYt2w+L10RP/+q3nw9JufbatWgaTjetk8pblRTZ5y1ivtLo+onIulD/OZ+SiifZxcuS5jdF
XSRNdrCcFb5GaXXRjQ0WidE1yBzjfe8og2u/lOAYBZza31M/J9fK6th+SLlIPQVTQq913lmN3y2B
YXULYqWpx/jh3hpKj39AN1YcnVRbo82R5Y1ygwI5qfjeQJFR38ZjKhOutaYnJtYFfbTX92+rIF76
wLPKImDppY+zebrxXdKH49j5/RxqJGt/1KKX+T6HROVaL/i/3GPnrM44t7lpjHrRNyO8d8YthPG+
Ye/NVIp679crZZjAjlbL3lNNMLxhl1j+puBMTob4u7Eg+RXgMSZ9kHZvoLxZRBrZ+9JU9htnjNCM
bCom5oaD1eeGj/BM2xWVfkhV4RCQ9X2DtBdsyWjldI8ABqfhAYqAhOQB5YT2dsOX1Uh3RDlZ9SHN
jCG3D8Vco2iiumRB2XDC7qhT7sRqPqH+I6cPJeTx0ggKZyyTOYiKCEIuslny9+XUInlBIaZdY53s
RLS09V4h5lQeythAKfbW8mZ/fCg9J4YPLJ/0VKX7n0f6/xnsf2Gw3yYg/juD/S5Ji++/stdv//j/
Y693nP9YEkoL20RE4H+I66Gz/w+CnJ5lmQ69KQQ8/pe4Xrr/4e+Y9ONs9D0QOcCS/Q9xvfMfWzoQ
RUlE6RHaBqTxG8T126P738dISYXBcqJ7NESU6yjzHBtnuoWZGQhb3UlaRBQhkdMsnnokeaOPqqLG
8TFBQuoK/uMnnO/XRZWwJGr3aH+a1Cwd+8wLRCqRIqsL7zaPpn1Tn1w0Iqo1OTqqoSzd7SKz3MPs
5bvvJXUsgQCRQfxBcW/X5yuCx7d56QdDM/xzi5/JMPxK4r8ZhV9+Fr8J/RLluopuNCID5w37Jo7W
ufTd/kR5fToYOWwvTmqaQRsb7ttfLsfbf/7QX5d6XuRHy4ClEOs2Ld+VnPP5/EtjROiiwwJzojJa
f4ht77Za5yycDNATkz/1QZ/D5/X6mmdHbSl6AWKTP1H0SjnwswYGdb2McSS7RM9L6uOKKB2CJEO3
h/isui2Jra6gKn7OAvy6n9uC5LCII1mWbVvn2OPIgGehU0S/7aZKrSioH6yqc3a1nbv7oZnafZ63
0alHPvOQ9K17Z9tdE2o5eTuk7RC/zvvpz6YRyOP1EoXIqKm8fZGmcxoM6bzujTnK3hnEaIG2S//e
ZWwROBcK2mAMvRNIwP6Q6tG9oZhU3hlZ3h6QFzf3zGW1R1tpb7e4EDc4uSn5XyXky2NpH1/f8+f+
h0dlOcyjeMoWiK94pFnPI5K6h4q2HPz4aDaJOPrFFl9Tnf3dVYDGSpSAELZBIt05H1dZ0M+IcrG2
DDaUajfZ0XjsjOFaH/z8eShfCot2qaOQ6fExHc+/Ze3AElIlso49SoSfGq/Cr7b29H5wXHnFb19Y
SnoKmBx2E0N4PoWKhmAJgjGykFFyUeZl5Y8Lwd3BW63h3esndGkphFPNTRsKA30+eFmXi1enprCO
q4ztAxT8K8kUxVqC99+bDOEy+CYPwpVwGTmSTsLZBmaqWhu00Zwj/Rb7sNJG2feFcW1g79y0oAHs
I4yD0zC5eS9gEZEeUt1P/hC6kVQ/qkauCcKLVvqjiHzM2qrd5r2vEe6+Yj03VMqvr93CE1lC2DYK
Q+AOzydUhEoE0zVjdIrjuLYCZyy6Lwz0TPmxEmn6ubfdDllAqmZBIbXyr6x+btywbjhLtGFgG0ds
6RwyWpYqaUZLFyFdkDZGc7eWdjjr2qWi3OXinRr9+BqT8PlOo6iEKJAJ9BfxGdt/MUtXzl3ZV4Zz
GqFTCbG68ZcGGBCaea5JB26tD6jk9FeexrlFsWxL4jT4F4aFJ7nd519yHFTqV2iovTpkaDIOEmHX
93DjpVcwNeev4ucqPnGGCWc2mlxnvkI6Ml54gHXY9rq8QzS3DpwC4blcz79HQYV5xDMIfASbiXyL
Op8ejkcb4J3HBzmdv6LZTpTrrlep4S58ENUdH1MsPOoxLxArdTszrFk14VSpmugCKv/0GPtWovYt
CvTWFVz0y+Xw6TbfJk2LyO4cOwTdQjTnivxmElZBcddM7jyzTHeUf4vfmv/d9s+1iKQQIbTx6u65
VVkHo68T21lCEUXdgx0V3Uk0/vxbQLp/VvF/Sg8KCwKDc8ZBAwqx2C31EsoSqGc/pV1otNWVwPDl
3aYE5OIufBNchHM+CqV7LptvIFDW1HI9ZFO9VEgfJcOP103+C1vBbgniIEQmJYpozpkdrr15bi1Z
TCEgI/XoDm30RomuvW8Wb93pZV6+vb7eVnZ4ZhlZz+V0hMJPQyN4/pjsoomHpZ5Dp7LiJwfU+UGa
OaLBZdnuW3/K933Tq4OXRQ5U7Wl95egu3EVkI10Y331BhH/On5ljL91EjVOo7dQ4RE1qpMGUiDko
YAz7+PqnXjhBlyvPE8MkCnE+UI8edFlUo5yQIUqRCF0KX+18GnPX6lOXvgmFRSGQWuT2m+q5FYwa
bWYZwq8hQ1XVn+yoq0Ov0qk81SxWX6nJ/KSifXaCXEefg/M3ryqdc+uh04F5RbMwQirdpndM6Bd5
b4UR15+q2DAeaMeV+mtW+t6HKfK8d4xfmR4EjDDmBjX6wdkV6/xzpuj577EVCoZKbFqJnOl2DL84
gXhGEzebhAhj9gGBcVrA/slwqW8e1Qo5/77tAXug+kHQu8e8C3nME2dsdhZ4GfeUR4g1M1zhMsRY
Aqoo9gmF6E8yTpe3aq7MbP/6rXjxABxyDhw0Coh46RfbN8PiP5TmuoSZK92/q8gQG73/0O+STtl3
iDBnR1qS+n5AqPOgxHKN5uWFo97WR72SG8PpofX6fLvcfmhsq2yXcDHbKFAVYrASxueTWZbdF2Y5
0zcV337l0ry4oixKbm1K36aDhbF5vug6rP3MsMMSbt2KP3J/LIZdnOuadoms9DUA78XVJDp2hH+O
9M+h7M2Uz92IcHPIdPl442auTgNaIO5OJUpcuX6XthOhT0yn4umBXnr+ZTz7aBp6Hl/R03dEuibF
TC/pEPp1Oh3o6c2H2XUB+75+i36GNue3HsuC4J1QiFiez80n0kxWV89LuNY9KsxrUgwn1ZvRWzP1
JmuXiSoslvHYNG7+WdCSerRm5xBXZr4zkUtAb2hM7yVpCxMWmzr7lcDshVfhvAkDYSWyBaWN810x
UtdAJTcT4WL19i6p9PIBJIMxBUbfd3emKK5lLpeOwadsg/qhzVGcI0EjBv09WGhEaBdOsctpFt63
pq4/NlYbHwZk5k9wslzjkrq4KIaQ8pMlqE1tf/8Xy0O/ZDTsRK1hW0wFKIbM6g4w1rTvVdol0M0K
uPuzpjavsR1duN8UL0wKrMT4lNHOSkY0dkmq+lSE6eQ3Fi10XxuHIhq9v+lcd59fv2kXPtIkJgUz
ZPnEi+dEAcbsR0XuukuY5MLgFvXUwO3UGR6YJ6oO/I4hoK+pfzeQ2/wYEaMiYpS+cz4E5IyMLJmQ
LYXCapwGYS+rbXdiyn6T35BY7udCWONtIz1c6PMzhHjYBC43r2GZMZVJQpWHtGOuybS+CAVYxeGd
8lEKl3lOICPayIWRsJZhv3b1uLejqRJ76dpAL18/LbnFT2d2wXQV5TRhMegMke/z76kc5gCi3JBh
2wkxH9ZuGdo9EoDxujPjbfuk05QfdB9b3n5awYgETad0vANr6ia7fiqEi9q5nadh6qX27w3o/LPb
ROggqbm9kifz/NdFflQ1wIZlmBVe4+/rLKcz6ljJeq28cOmJ/LrQ2bGSqxbRYrIQyorVBhlsDRE0
c1u8kx0yxFd2/UW6j4mzcNcO7pwg7PxBtm0/1FNeYX0Mw90BqzQ+0+pUN3qey/elrd3HtFPdnp4J
sJ3XD/xCOGFBUeNCOUuQCb3f8x1doilfChdbsMCz9sGG1l7sutaf3+EXAOMCtRBvYiNablEEB2s7
FmCzXv8FF+426R3f7kj+W50nKhuVees7WoROmRUbcZ/W02066Mb/LST7z8vDzSb/JBe3PPu8Tlwt
tOGrvHdDEdvWviiaea+Xvvx910WGQoSEbxVbXf75hupt3tafIzeMbMPpAr+cZn8/Tmn5DUOU5Du9
RtaX13fwwmV1tzIR0Tt31jmvDau8Bu6QFG5Yg6nad7GrD+YC9osU8BplwQXH7OMlMXVbzEwF8/nX
ERl5suilRRm67/8o8xjUlh8Z495vy01AsXa7a01c+ZO58cwmkcRS5cM9Sz7wzCZR+7ZLsWZOOPaD
n+3ymSDg2Mu+fTJEbDkPsCKZ1QnoRp+d0sEHm5HPyv7Wx2gVH1XeOxkXtxrtg4Pc7acsTmjqaQx3
fZNmaukCkH+Jdxgzs/9UVWk37NI0Uuk+Hq2s2Ilqjd7XShafgRCWD4BSdPvFXPPOBCsu58fScadm
52kmpvYj9STnlMRN1BwNwGXmblGGNd0ledvDQWd1SMz54+JmO9sr5d9dN/YgYY22fpPAVKkB7Kr8
U2skJYiqsnfdQ1ro+p09jBZYWG2INWi0dsdDrXrrGyoF0wLiK2Lava0kWzIthv9l8Et33sGWmHf7
3B4ND+LB3p92BuDublfmZvRIW2as32UmU3d71xz9NQC5U0PQlLUavVFyL3SrWk9Fh7Wy5j9knxj9
IzKt3f042WC9ncTu/gCZhYx3QYnpTx2BLb5ZynQCAAqs/lM/NsMHBjoq8Pt6lR9M+rLfl05Z3zyN
XPIJOsHpyfEL2IjyOQOtsUbKX2BQIaEi+p1t86mQDrzB46Kipy4VxhIsa++/7XUjJWj0OPqWVMDp
gzGLmodeRKMb8k3jx3oY7OjRGWKMtu1koj0UdVc+DJVs9A4qMCSUO3OCAx70YPnHJOgEnEztFcAf
gVQdonYaQKyPSxwO/Bl5UEqdyJ0dCfsbaJqJ72mbqrpjTFdUO3ed2ySI65xOhGMNYDKjgR901GXs
tce0Ihl8EigiDkFZtVJRxp31sPMKU0Q34EuXcdcrMakgMcdc7xCbUmHeNbU4zYr5612tSm3u4xYF
4gDwj/mttmPbD3IpJ3eXu91Y3iJrUvw5l8P8jchtvVnc3AMEKlVXB7ZqkTXrvDn6K/ZE/Zdl9qU8
1t1QiJ0bCaM61IsHYj8Wjt7nuuhAtk5grgWzM2HOPQN+JPoJqIRB754bMtPemoq5tA4xvunH/xnz
eZp11pp4Lb390QtFxwBAfnNtGvqCe/RxL7Z0SQBRkd/+/i9xcmY2fmtE2grBPnVJ0ImizQ85gmVf
uhjgQBDbXRV2TDkQSo59dC3jlls8fG5/6D0p06FhY8MO9Xx9u+6aRcrYCkHat+5RL7BJBklb5m87
mbR3yFE37+I2Hn5YvTmBUlpT+VSPhVNfSf0veEqGSCgiU2+TTFif1b5K04iqSTQq7PmVDx0di30J
2OTKKtvXnH8txpaNJj2kjXO22/My9GZtlipU2hjrJSA+wPN7AkRsIPCgAKjAjP6VuIuuf7zuyC55
F9wzfTGTRi5e9PlGW0Mdb6GCCpciA1BbpfZy0qZY39mN554g/Pn6+novP9WhYS+2ug/Zpjo/2KiJ
KkMmkx2uUdnnQTIaIt357dQMd0a+2k5gaHudj8lqEP6+vvTLO+1a1FAUikaMGL3o59J0kiljGRvV
Clhq5GFc8684zUW2g6IDRE1Zu9VwGBRGPgDT51/LPS+U4Sjc0qrbkhZys/PEpV8Sx1qcrLxxUieJ
UVX1EqYT0wpopRkTZx96UjpmYgxYOEL6AA2kBFZnwqyiRf/RElWVX9mSl2EMrTxqWqAFCIG5Bs9P
PzfS1pwLQFttB7Bxk6j17xYt7duxS70/X9/+lzeNtTAqPm022ATOp84beGerWhT5TeWZwyExU5SO
pRruE2uCHMgbkyvf9vKmkbMAGWDLqVzDqvj828YxtRgiW73QS7P8NDPjFzj2Wt6b2SJPoIRlAMZc
X3nJFzZ0KxAij8Q3Asc4W9QUM9gM2/RDXEjxQEQB1nRx1kM8CHHl+16aJijzMBjcCQcc83njhNEX
x+1t7Ye13aijYQ35bZ8t17rmF07NpTnjK8q1dLLPA0EZodwCVAU0i8gMfFlkvNfJNB7SSUy8Uplc
qSL8pCl7bguJ5Omn0RvkqVCNf35s2bya00zWRm1Y1QWlLw/zRz3DBGA9teYTsi+Tc8Ocl2auUUZR
dMoSmTzqqXPfpgYTEYE3zbQWQUgbH6LF1fEe2HJZ3GfKquyAMaV1OOnG7p8y0MjRg1st1tc+WvyP
G/79GoDiwn0ACEC2R+vOs+WLIf9FEePafRSCf50lOJAIYSrT5wIFS2zP+e9fPw/4D3ULltxKec83
z9Ce36wgf8KmHbwl8KqqNA5UjbsPVlHWv0cMvGV3wHG2hiQ6fWqzq89XaxfZGS7zb2FfauLceHS+
Dk7ZXcEaXbjnrAL6AKgRfZnzngyzejIqiiUKa6Z/iYpy8P8fBcMP3pWFLvgHz2T7hIef2Azi88/J
XWtsHauJwtVN3XVP3K4IQ71tBmYo7aBjRPDQeHOCqthaXisKXLooWzmA9JVrz0TD88UL6sUgPlUU
CqNPPxCa9epLnpnVR2UwnPXhdVN8aTFKg6DwyGEBjJ1VI2PG3CZ/Ho3Q6KCQGtvMzzbFB3EzSj89
vr7WBQPCxae+S5+XKOMF7GZeq9ySixHGhV/ui7Hv9yJW07HvmJrieVyxihesPs0KkHlU0mj4nltF
W/T9DIGSEdIaTx6VaLs9/O/FG50XVcAQlHHTydK5cnNeVnTAqVDSx71TzhHnrq0fk37GdxuhAl0v
grgUSbTLW6ntw+DANLZ3ysnxAzOtpj8NMOQnpfViXeGDuPTl9PnoFPEfkFtnrzGvZqe0ncEIKVxu
8kx1BDBsjO1pOprFuIj96seMM3vR0r1//YgvvVBomax/qklgZ57fXZ5iMg66NMKiXZ27MluNXUxe
feX7Lq3i8TbpfxGu2udlM+Dcq915NSebL4kbTPThzH0F4e41JtZLN9b7GaABTqBBcfY5zuhD/Bcl
fI5LNSnz+2bnp4wSxtRcu5iZmNd379Jj5FnYW1RE7/l8ud5Ps6IxPR9EjLb2lllr2k+9EyzZ+C8e
Bz30rfcKLI2rcnZFIMNYhBqKKBzyHnjY4GXDE/xXFkjGcihVUFkNn5e1vv/7RgB76vOXDaTLemEE
aq5+v/KNQ9T3IWXZIljl6nwsRgpFFFurw2/vKXuJv2ViX6kXca1dUFTfstqwkDazfpFEeTPxTIqP
sIa/vtSFa0mTBTMqwEBT5Dwz3LTyK1MWrQ8liJ0+FArpvwFuuNPrq1y4JFsIhssFusjd3x7/L/l4
DDRgqonkwzgv5juPwatD3Mr4ux/b1f71pX7yTp5FYPgGH8g3Js3jpjxfSxUNiP0i88PM1zWTQSNE
2ajHbFUAJwagbxX7oo+YdY8HUHp6HIOGUejPnbnGp6gwvCv4jwtumbF/IgBgcXjm81JrQYWl7ObN
/+smp1Ho1Q20GN14G1PQ26VGXBzSziHiw6G1V/bi0rabJo0CkM7k9uc2NQU+5kIQEYX0WrrsDQy7
wKG8ygKV6yBAdk1j+eJy5KiYHQz4i2Q8NdMG/hqbaBH1gpvEmU1vz5WY3k5QglwjSbxg5nzbI6rn
vy0eyvZjfrlSU7T6jGVzzAx4OIwYzkZAxGMGTIItgS6Ef+WhXKjpEJnSGQSkrPjrPBZ2jHEqKrv3
Q12ssGyUvTLL3aASaz0skeiMo4NyS3ZHmV/npzLWY31IKhhbKMzOS3HlQf1Mts9vOa1uG7Zwj0Tx
PPXNJktbGcPCoc6m0tr5FGHa2w5ehOSxqzvqvgxIedEhWo1x3htFnt+NZTZ/dxZn+JJAYdMHEMQ4
MTQFaSbxC7IsT4IBrltYcExEspkujw6vv8xLJ7ZFF/5WGds6k89PrEIxaxZrEoXoxEASjnz7V5Hn
9VfwcvAAVNloqyv3/+XbIxWjU74lFaS056aAicjITmTpAQpYp/Zk6VF+jRiSFnvQFQX6NE3a5RuJ
jfV+1dr/PQnfLcHwhEmLDNchtjz3zF8Nts79Nco94iqz83dz7GTuMZ8B+F3xTy+N+LaQBdgRmM2G
c36+swnI36GPPTds49hDX62obobeukaI9/J5swpeAsAaxRbu3PNV4CPcxjI1q+RJcZTraO3LrkqO
4BLnK9f74geRAjGeAhwR4OPzpZKlHhJwym5YRIBofOYDwkaNw+71C3nxgwgjKBxS1SEqe74KIFux
6sVxw8Ttqr32ZbvrRmHeuAYDvP9iKVJpipFyAySdnZAyY6YIm4meA6Zi51ViOTR+Mu/WpZb/5qsg
96Dx5eH+zi99xYQvzki4IdppnyVgIYDYkz55eTNdcW0vH/SGsHIFwyzAP6gIPt8/JsjTfHVmF2BX
3d+ksvKOosyn3exXiiEh85p244X1ABED5gQGCJzsvLYSJaaqQBd5YQW14W0NlRlj4as+VKYed9KZ
rpn8S+sRbfKoPMW/z+cgqrxKCBx6zIebibcDre4n8rZWv4nK0f4mojpTVzKxCzeSGQjAmwD2timl
sycWMyaeD0bjhYzvL0HKYHxAB/8np9Y1QYVLS3FwBAeEmvIFnMuFAgn8mOmFa7V6t9Bf6D29qHlf
WdV4xQxfeM1UDXnIWwi0hYDP7wk0BabT43RCc6RK23fwDc2dMV2595dO65dVfvrvXwICU2bgeBft
hTwNwJe+Wmg+LiMzyGkfzpA0HV5/0hfXA57vYD4o1J6DAybCN9jVOs6qXitIOmp4DeBmC+K5ro6W
lYnfr7F4lFeY7/C5GJSTzoyi4Y0uNb4a6ZExig+u9oejAyCPdtt8bZpkO5Hn0QVFYKYTGatwqAKf
09vCyKUJCJAbtjuhdn1Dhyy3uJF5uea7dTJF2Hi0wVsmFfZ21qm/X9/aCzE86wNPoAoCuI5+y/Mb
09crUo8Oezu5mdWEqYzz7367DtY+Tz232JXK0fXbpc276eR1ym0JgEz9Hi49fctA9db2nhLoeF7/
WRfCCWwBCE/mXMBUncdcVQf5RDebLnUne2mYBq7lfdZF7p/D0EKEQ//b14FnjsMP2dr0ol9f/dIr
osvFoAslNiYJtwf9y/0uN2h06xPwOp2h93MBmxuDnsbN66tcMgtcLth6mOMBH3Jm05PYtebUoO3g
5u3y0A0QVmTj4u29ufn2+koXAuptfBZP9XNiiXzh+Qf1PKmVAg+a1rMaH6eKXulO0udwdnNVOF+t
SmdMzvvxdCMEybYvp//L2Xn0yG2sa/gXEWAOW3bkaGYU7FHwhrAtmWQx5/Drz1O6i6thE02McHy8
sABVs+IX3kDbuYP9ff93bMwrFEnXlT09EoqbKA0nFgg2s3dFTip9RogRDQiUT19+YxQeE7pVHujC
9c3e2GaKOI7mXZEAScKf1RFQ2LPb7fH75aytjq4EpkOxoMsgy02vZzXOIwnwiMIrJANM67MWG9Jj
kzXp5yxDAfBhFFn9ZGgdOl33v3DjPtTJ7vk6eJy3nY+5AQJQlBn7M0u1x47ZfkC9MHoyo6Y7FLO7
52K5uX8k3hBoH7NK3/n1lzolIhBaqlElMY3hW+qG1ZMNw58eCb0DfC6nk5UQo0J39S5tKvLzqKEP
9vaPpn3A/oHAjfTWarYnJPSWNqGLhd5Y+m0SZetdbCcXnl8VBOwn/sOS7jw8G0eUEBxCOw133tX1
w0PZYzRyj4fO7Zz+0Cxx4htoSZwFioi/MRRjUbqR1zBR8uspNqwZVVEr5o0DUfGSJZ75o+Vytvw4
t9CsvD+XG9crWNX/H0we1F8uOORspsKayWLsPlbNg0IU/q1fsjaYgI8VfrxE2gdQJ67jlyCEp+v9
0beuAdIN2dhHfEtd30Y6vUfTmxX3ikxq+Yw01PgIU0DfCZm31o4cSl40uizKyD//9RtT4omqn7le
Z6s5mUYSHabZNk9xXYU707n1QVRKaSEDFL1lzZhxtCxqRtQV9qIO0nBJji4CKr8xChBMmV3LRu4N
KKATcOyK1L7GqDRd8Gopj0tSVzv7cINy4+qyLUhYrErQ/WojUsCeqsXO7WuJ1D5cO639NBtI8nLA
qekh1Xiowjm+VPqUHNsqVH0EBJ1HUGw0Lc1eOaoKglKOUzfPuYhKP1yEtbOyW/cudUL6vmReqEOs
fmE4yFAxhvbqCb0/qGWOru3xpBaxepo0y92Z9s3L79fhVocFLmWeqFFkX6th0P4OO9P4zlEd8nNf
NqN9kMKZV1HF5Z8QBUxk5QxnME9euNR7sJCtHQ27iMtMNomJil7v6NLUZ7uyB/uqjKL76uHtfgBI
Fr1PreJtYu0/6yl0aXEWlkVkQuDVFLPyMfqiswOtUzEOoEqWYxQDvrx/EWy9YxT6PQpVFOBvwmxg
1GPics1c43h2AjQ19aMBaowyR1l8qM1hz+t5Y+MYbACpN+hQgV8XiCG9VV3lhUhjDUv/LhyQY2iW
XHlmBqbDZFkF8LH2Ny52Wt8GoTUlHWpkqxaqnnohqoEManQZktCY/B4RtLauem8lOyDqjfmEgwBw
RvZOOLzrnRovA3IaMauWVN7B1szkOFSoP8Zumx4g8e0ZC21syFfjra7YTO0XMQjhXCM7SQ5NouvP
CP1PZAi12HkzNoeim4HqO+QYQsjXe7+anKwH+Gtf80rgfgX29v2ISuVLaYfHN29KOP3gB2guSWDJ
aut7htHWALuiYCyTwQ+TsUb/zO3eLaMrDgL49eX+ePKXr6JIRMEl6xL5B0knff1lQ5IrxmJ0UWA0
jpMFXTgUL6LQtPKQlsb4l2ujUneS+hGRT5tff9elgwju/4SN94vSBugMelMEtOvqXBdPKBLrbhT0
VaudrIrkjzdoz+VgI+jg6oKNjECIxIKsdoulZwluhgaSa11XPaITMjzZaEY9OY1tP0ZhV3oIgDtd
5DudF326/4VrJR5ZIJbNEuJ1IgJKcvLo/BINdOTzOaKucRA7pVcTCQAApxuUu+Zj345gnTXMDLQD
wp6ofFpDG4cPVjbQ6RyUvEJmKuzNSzPZ5nKWeg8LktrC6S8I07vp0XKrBiUGTUKmnRG11K/3f/zW
xFlwapg7+f91P7sHzm5UlgcwgjIuMsa64pzDPo4/ZMnSPXgqYCU3bdFRnnP3dH/orWPHI0CnSQK7
brqJoVOGmdthNKDm6nj0+kW/hLk1HdMSebP7Q22dA+A7UomBKOo2x+DQqXmxJEHR4+l2qUF8LAcg
11n3lx0a+l/uYGjfJsUEgZLEpvuYamRAb1UzYJegE6XLfI5mz7rTZWBJ3ZhJHweuNiUnz23C0+xE
/7ZzvOzcMhtPkUnVmOKjbHIjM/N6P4pURKo5JwBrvKq3/Rj3GO+QIAO6HOIccCS679gsnhIw7+Lt
ry71HhIoqhsSArYaGmsCNtvQKleD+nX/lA+uqP1mKMn5sTC1PrVm3Nc7L9PGPjK5VCWkVdJE1rWO
KU70yhOpcgUj/ZLVXfGiZvlL3rnDzgpuzSuzSQAIlggpAPnnv5zzDPlXRdPL8JplzYQavpKTzcDl
fKhHZ2j8AWhBAWqizPdy8q0vhM1IGsBy0nlYPRuzqnV9l400n7Mudo9ppRToatvo+PrO1Cw7IfDG
lQBWkNUzeDa4Fla1I/RiM54S2s3NVOnRxUOyN/bdGe+IaymspkTZy7V/xE4W/VGgfDrvbKHN4alo
qzIvhpK42kKpMsQcVzcEoKErL5qXA6ePnHbO/JYwY3rsYfKWV9MVZRPUyzgon998V0gFHKr39OI4
Q6vPR+ao1OZGxIHIB2f4DrEDVeCS/TccF32EgVG5uHXAw0jR48I+rKlQOWyr3yjsS7g/6EZbpVG3
PsQA4eo5rYAzoT4YvctcvEjcrIez5ET5zgHa4IS7pktDWHIt2NnrdLYs3CxdFEe5NrWNgqVXGZF6
Rr4kxiJiNsygdMoKAmKvtGgjxLaat188FIqng6pHuGnXCPyLiwNf8sGaFKV/NyrK/Dyhq2/vbM2t
g8DKcLXx4N5mKVY+VqrXRApo6rG3UK9Lo7+UYWjMQ5g26CXd3wkbIa8UEKT1zGXKYqyOHTYpaGjh
PXeNC5vEyKpLZKfdeDGCyKiivxPOz3y+P+RGtMSLCFhcJ/ekJrS6Yohx0DtA6iMwZy0/t5VTnpfR
1k/3R/np8byKCwlUbE/1AHzJMvjrmyx1l2QqXYuIpcFG4nsdpVryrrW0OfEbfUknPzH0yHuYO6+Y
Lr3qLEpQ9iPq19iF4AIXobkuvtSmGQsfH4ZmfBcWQ/8cj4ndHTpjqKzDvAhnhshh9/ODLpyq+YSe
qrB/KERhnT/m1URUAwViT6dlg94Aw5NDA0qXbvDN8R1NbUoBuCaB4mWGF2j24kyUEYC6oBw+e9FT
L9SqOeghiiqHfmmZ4dwyW/1s4BDxXHkpHLz7s721ptSKOMuIV5KmyU39y7Nha0qrjoadBJoTVkFS
29UhzoDz3R9l42gQ14BPBrNOL2tduKhr3UWf3k2CHDeHB5Vw+EPaLdXFSQrt2/2hNj8IeAP/2FwY
6+doyTFIahamWI+i6TIBvDho8CB3pm3jtZV/N8ccugwR4mqPZmqdqlQtk6DrwXUrToPjztgAJigr
iGuVqXdPkRZXl9/5NiYRHS3yz3UumC2DUdQdB1CPtCj3vdlUxLGs3WxnDjdeOcg3kluA6gSUBvnn
v2yKcHTb0o4ygdB4TErEN1KkTBzdqPw8LcLp4oVuUj1T9R9eUF0RbwdEk+/wgRacemSn1hdNhFPE
ZKbotZhzQ1rm6eahzuvquWjU8Fp0XXy9P68bdymfitYQJBGKI+tXHc2HqKKSGge51YnzAiz4ijuK
cUzmeP6iTsjBv3k86pmIwgIyoLG7vuFAdTmQEOooyNO2OqFrb/mjSIoLyk3TVa2L33iZUH6FV+yC
L71t6znGGGW0LqJgHhrwIF1WnfHK0c/wWPfIKRsnnaF4AZFTltp1q2eJq1uMcZ1GQWsneJnXtv6u
VistqNATC+7P4uZQlGvZqhKIsg5CUFPVslInOxxGaK8LNknvwjpyH5S8H3coNxvHHc1NaoJSd5Cm
7OrlW3ACGoc+jYNlxrHw3dCGRuNXJITGsaoXqM5zLET41cq7Jf5y/ys3UHh02cCV0ZQl5rvZnJqV
1rpFdzooF7SeLoBIYJROrld+b+NOf5dOBJ5njM5C40jTfJZmX6Kxz46dxNnBFn0/Y7VVmV+GVpLB
6753Hnub/3CyLZE8R6plxjtB6tbCALHXIHj9Hzzt9fWRwk0C1TJ417HG3DSCuHelCpQ9kPnsSQtu
1ahJXdHJki38W/aQYgKHoKnrSRiz/pw0tUkgXErLgag85DVWv2PeTqc6TJJj3cTqoe6SPVXhjesS
9RO65oR+vAjr66pt3RFHikb2Xavhv7Kchgc0MsxjiJjpYTaT8ZNr5T9CUQ87e2PjrSPboz4BZpSU
b91WXmKrRCuXhm86hN0VaRD7gzONe6ojW0gJIhaPc4Yg9S1lapqr3phUGHuE23iYVq1ihsc56fr4
rOdG8w0YjPiCc/bwxeqkyakp4oJcMy7L8qwsMYZeTrd48U40unFpU7SDC6+hp8P8r1KxTMvamM49
WNmmSZ+wm1n+s71oQRJpjv1qDquv9w/ixioDQ2OiWWH0nG/wgqMTIf1Cr2ts6Lt49n+OlryPG/up
juwvjWb8XRbAVe6PuXHvSOIpPpdI/0JYW4UZ7QgpoMGt47pERvmtxZn8gH2cfoomhzLtUn1XMRDb
ues2Ti9Hl8SC0r2k5K3m1TbyuCP0hWzhiW9UmroDjl70mpulOd7/Ovk3rQJ9QkEJ5qa5Tatg9XV2
Y9kIRZs0thNzSA5KpyO7hBVSNfl1zWnzSxsDnGMZa/U/UbO04cHLG+XtcDjicGaXJaV9ts6jyiZT
hqSmoKBVio7FYqraz61jhRCD7K4u3x4I03wms2FMuF7rQNhqJyCtJsWSEdc4kChl9LmxYnFIjKH+
nQ/7ZSh5efwSxA2JMkRTPoTXpBXFpe6Vb0YlxvOspeNvnEQKOpDlED+ie7Z6HXNEKnQR9nBm8kkJ
Kj1WH5eGy8Gdy+7gTq15ub9vtnYoZEruIk/CXNfhWmUYFNOyOrwaaooIHgLPan/S2y7/YWiYwfzG
GSQ3kioL9LhvemdJodZq29lwPWyrjfwOLxxsOcGKpEd9nisKLELXYh8VjGSvJb31oYThgJO55GU7
8vUSegY+TBgxc/xdgccTE/JclLl6MEqzPr19Tqng0VZ2AHndYLKUKbFnN4b3VJfRcu7psx5aM1Kv
Wu/uVYC3vgp8MBUScKGglVbHvosHtQKg7lzTcsw+5KoWcfZm5zAs2CPtLN7WFUPgRFtQtltvIu3R
8Yp0UWkMVmbvfKhRTAj60FQ/As1HNEDrxvaJNKsNIJaO30ZaM3v59darAZYSc0Y4pARxq3g4MlNl
GXOLxDAOQzXQ67Dozwtlkx9qFoX/1What8dozIwvRAvZHp5va6q9n7oVFPb5BesNRA+PtoPnXJ18
zt93uT2dK7fFFQAM+U4ssjmUi8wTwQhwu3WTyynrOMEB2L2W/RDi0GUsx3pI0ge11X8Dow2Xkvo9
A7Gm6yvb0GdyK4WhWs9dHivbQLIGkNshrgVeYmmzt2E3NhGTJ8E04MBumyORJYo+wW/3KtG/Ldgv
a3mpQTE2VKLK6NtspbxeDXaP6N245cOst8mP+6dzI9ADlMCTzC0rmU+rIzNHXbMYJcAhvbKcQ9N2
2XFAP/90f5SNJaRXSJ8ShAV0p3W7zXCRQdRj4Nr95DrnsTZjWAT404gmtXfO5c/QdPX2E7ajDQZ9
YEN6Is5djH97z7sOvZoOV2tMUgNfHXob/yAaNnpftCoL8YLo+6z5ESmd9bjgx/msVaFRfV5MVIFO
5lA54/OIcNJ0Hrt6zj4r4+A0QdrNjoayVBnlT7kW53+UFX0XH0LQ8ox9Uq8cZiwEl8eh0tQ/aAB3
zUlBOry/4MM3f/dEhc5GEra6cdbHuT72YEKLwzh3cRKUGRYCsuysoSkFxTh+mLFhbbzM+6o54zx9
RJjPaw+6kZjatUja7A9tafGsaCGND0e99cr/WgzcADlXbdUdRF7oaNzZSfe3UuKchUpaz1Zy6zb+
ZKfuPPmVnZpFkHVDPdBnMCv8MQsPtwy1Fx0AJJU22UnLK2vx3co1n4U3i/QLGnmGurM3NqJtuH0k
25wCNuD6eM/NsAiMat0rVS3lMI6iChQDU8e8sJZg0Av77YES40mgE+pKtyohCSFoaI3QU61RdT6W
+Hs8dBXAq0H1ds7W1q7nDoRCBfqHLqj881/ipG5A4QWl2SiILTMtz05fRNEBI0O3PeuJKPYQiBsh
PS+ftG+AtkWzdX2Ua8AO5M7KtQcYdOZ5jP605qnFpSu2j8I0zSOV43HnuG1+I3+rFJMF27Q+2bXd
1C14RLqQw9gGLF74jJiX/R6ic3e6f4lsXZbwzxHIRROKRt3qwWudyZzHtqEvAWBloCOkRxQtrCax
Ue1phHs0srk0D0mmmg/QrVCFE7Fj7NmCbX0wuCPZcoVyfPPuQ03PIUpQLaziMXoBLVvgd9y4n3NF
b3d26s9HdH2VsUupnYOYBZu8+uI8aRyjQ1372hAIzn/0+In+RT/UweszS8z4nGXLOJ97PSxwbU8U
8Rh1NNB80af219Qx3Gc8UL0uMDJLwUh8mWy6txaIJihIiik+YjDqFYdkspzEV+K+eamzInUPY9up
yKDhTpYfCnojf4PdEJ8JVQvlDBlbe8DnKIv9EYGTd00UJr/BNpNi8560qgCWud7HEzU5RcOpDtWb
/CVNDe9SzTYSzOpkXO/vqI3HT2pwMA5S2zzBq/QCP0zdQ7CBE5N2Ger2OXdvWSU7y7hVSaLUTKuR
xgy3wTo1K6vK9JrcZBkTc3qsSwNZDEtqeXsaUywK0/yngot/muz0K96pCYJF2o/7X7pxyfITqCIB
2t1Qi9F6CpmFp3BMUQO4KmaajT62kssJoJB21tIi2gENbBwTrj0K/Dz2pkRfv7772sVOx6xFeSQF
3u4X4ZAdTE9JLr3C23v/2zZXkRiYa+9nnWx1SuplMoTVG8rVwvDnirrXfB29xnqzAgboDhJ5mVwj
77MuCiVFjUvMGCrXNjJnbFoAxusdGN7737K5VyRIDiFVSuo3OWHpKok7zRTw1bBxAg9K7LWYDPP9
YFP5trxp+Y+etWr75uDZj0ZuLfERBJj98f7P2HhKEFRxEcPjRqeGsXpKJm/McRdKKOunU3ydYZke
hr4RJ0JTlJ+9qb/QNtzTHdwaVGKVgB+ALYeN8XrL1HSmcjMa6XLHEdrrqhI+GFpbPGXIiWKeUNSf
9L7udioMG48KqjFsUC4CaeqxugKatk7saULYJIqT6rOGSuop6mpAiouRHCelyd/hnmwe4omXUyt+
h4Eh8SaYYpHg3FZt1GTWpTYb55Im51PRVcVR86ofoUulUZJu33xUqGsA7gCHDhPvpv0ltE6rdL0N
r/Hi6H86uGxLuuu8c/ZvMlPJggCKZUqgM//IA/tL3DPrdVd3dDWuXtW6H5uhwbLYw4C4z3rnuc4N
BxIeVsA++KU3JxoMDalEajlSTiamfz00dmkhNs5Of52GuFexGo7rv1ocTWffKaxwjyJ/e1qldDjJ
Ny0p2rW0JV4PF82uuUCyxQ1mII5GlKBUMiRBxRK9H5ypto9aRSH0IG3VZ/iGVab7mT4WxNSWJcQO
nmVj2kmQPXqWnB4p1PP6xwjR2WokioFvL9C4TQHu56eI2fgi6t796qp1b56j1nBGmkoWycT9O2Nj
eCrK8oEhPOI1XV3D/RIbw0iH/0rYYhzKjsKS3y02JutpMjy2BajOKsucB73Pv7x9ZIjOMrPkLb9p
Vng4JlFkaUYegLBBo6TK3qmFiQe2mRfjRVsi913T1P0RaHUY3B/6p1vKqxANvSewjQTctIgIV1Y7
AIUyPEA8a8QAGwvqtOnM9DgXoX7Uh3i5TFqrPFaiN755cz/QNUowtlaN0K/tdpE9zMZHDS/+tw+L
PdWfm9tUClHx4PMvkEO2ISOCXw5haUCMjoU+XPtRsT+7BRJYRbU4FzgIy5+NFxsvvZmNL/en4ybM
oPhmUcyAcU7iw4P8etAKcE1ktXp/rbJKVU/IW2bX1omT96NXYoULWdHcs6y7ef1lvc9E4IyOjeTz
r3c9eu66iKrh6hXkvZaezCeVMvjp/odtjgJ2CDEMHosbqFjXNmYRhu1wbZre+ge9/+o95QXjN0Yh
R+MVAi8geySvp682M7doEooWzehaqEZPJZY83l6nYOtbaNg7KihZ5CPWsLd2tsxqHsbhanbKfKia
OcY5Ld7VeJFX7epk0M/GugpAl0Ysv4oAq5pKhY3WwNUcHffS62XUHIvQ1j6IqLaSYwU43vMpgFjP
S1KWH/D5LN0j6lfYKsxV5u49fTdbE/YGOBLk1Alo6CjI6+vX8+DA4ceMfZHiBKnuGwVVF5TQ1TL2
ba/UFRrf0/z9jbtGjkl5Dec4aJ43TbauKuOhBQB2VQhPP/Rm1z7nVTju7JrNL4MsCxOGd50H6fWX
YUFpWeitLoQwyPaWJvaNok/qT7Rv9YuWxN4elf/mpqcfzlGjr0aQRtS0OuXRhBg4qz5fl8wUJw84
26NTNOKPyYgrf9Ii56JrZX2NuiR6awdRjkwvgf/xxlBLfv2pdkIzCBSIelWUujqbuZF8NGd6Cban
YE1+f/Hk3/Vq/8qxeM9YPQmKXSeHrgFXs6uU5Qq02Tw1+Ng/do0d/zE2Zr7HdrwNJBgM1Tt4RgS/
RDCr23qiQ4jsHNY4Y6bUX4xRj98Rj7rJOR+bwfMHEw0yv2ut7t8x8sxnd/Cm90JQEdyJIW7uBto0
Uu2LuwE6Fy2b1xPsRl01YHuyXPVaLz5A1ujOIMHQir4/t1vDSLKhp+v8G+bK62GGvCst4bBl2WCh
8KMa5YuDp0XTXu69N9DqdUg1PVfqzFiuWq6Y70Qz1Kc8zd6MumLWfvmcn7jTX+4W/EWJD8W8XCEb
t35cDMvHyhT/hvoyHBHCn3YirZunXQ6Hf5bk/EhWqfzoX4ZrFqQeY2QiruhhLacSw5QgMc3pMoql
9gupATTmFIV/Y8l+GXQ1k0Uxa9ZiDsvVtSbtgvJQ/hDVo76z/24PHX7lFLz4v5Rpwp/81aelWOuY
9sI5wON6/hDrc33qHIErM1SHnaFutwYBOxIdUDGRkbkRQ1cUEXetORjXQknjoxmD4DH7do/6dvtB
chR5pKk4wzFe3ViyYgnmENMAnKrrgz5n42E0puqPpKf6fn+Fbt8BACtsDBgEQEdvUllh6lmYJqpx
naFO+y6uzqd5ad1Tl+fJcQSN++X+eLfbUFpgEnhLzgSMJv31WnXs7gyyOzYBXjZcMBOr/ypLgXZv
VEXJSWTYcPtAWdWdQszWjMo+AYqArB71pdfDllCEHXQizCtAzvgIUm84ZBrN8lIx1J09vzWj1GIk
nIJpBYL1eqiCTK5WsSm71llaB3HXpy9RbS+PCzYqP7yZku3OvSgP0es3B6wZQROvAS/PjdyyhXhu
UsWwP0cs0f5GG96pHyB7Q0gwqrxEERmPAuuSNTnefFT6g8LUy3/vr+rG9Mp+LlES4QSR7uolCvWx
zaqkQIArxE239xyMH9NQO7mueLNOGj0RTgeblujwtrE7zzFdqgha/FIa8QVSnH1cmJvT/Q/aWESo
MRwKAKrU0te4USigVj5wjRKt1A6tOQspjcrqjxBHqwsGHzia3h9wdbHQieVhQ7uEGBPkDwWQ17vG
AQVQ0GHKAior7qMVIlfdmfFefrcxChRoXhYQJACM19l+1vRYmLZZBl8nLZ6xoGyOS+nukTxXZ1x+
i451HmUcHZ7nTXPOMes0rYB+BqZW9H7Wp9oJUYt/nEFbKt+c0Z7xI5AQOzO4OgY/RwUQQ1JHDZk+
7iqi7btOg2XRZMFoJcWfGOS0D0OIaSu6w6L0/DKtJY24T0CNI7ljfEhd+mm/8xskcxGMBRyGNfRS
Mcx54lHNAtSb3U+WQcCFy5Xj11EoDnayNE+K4tW+PYv8a2Y21cv9TbQ18eQ6tPNIpsk35Z//8sZX
Ga3foWzKgDYzCpfzaHwLHbv2ic+6g67oxRPkMG69N49qQKlHPoA+PSo8q627jM3UenNdBgtks49R
p+qX2p7az606uU+iSn8kYDC+3h9zYyOzv+jYOzS5bqs3WllkuPwNReCVtfG+LpXajxU1u94fZWNL
AT/gAdap1YC4X9VpUGoCIFcrRYDyrvuXWwuRnsZ6TKsrkQ1qV7keFSX2SpGw/bT0kDep2rBJPt7/
FXL+frnf5cYGx0Zpn0ifNta6tTV2rtdrVlYGspjwNTSHf+ditnwl6fU/74+0Nas/QYdEiFzk61cy
1qoFt8K8DOow7M5eFlnnxZjSy/1RNr+HO+7nU0FpWc76L7s0bpO4MZulCFpB6kkLsvFLI3TIVJQ3
wp1+Th3OHpQUIPpIN+zXQ7WWVYoCE6LAcSb982hkMEJ7hbP7hBiwjID1crCDSMSiOlKItPK3Hw1K
M1QywOc6lOtXdxI6MSBpk64Klj5Vjm0/zAGejP1pLM38iH43Ec/UGTuxzsYqAkJyDJUqutTxX83v
KMoIU7GhDMZINc5G2Je+N417dowbqwgrhh6I7OODn1t9moEwP7l+WASxlpl+mlTVpTJ0VOgUZTjd
3zBrnppcRsaiIGKSVMvlfL2MaUbtXlU47W0dN9PFaMK69THCyT9kI1545wrg+WNkN8N8HNDDSR91
GHvKqZmdesSl1yv2xAK3phhtHkzjocfpN/KOUx5H/aLNfPwwFf/W+thBhscvdCdn2xyG9xOEFYW3
G13TfmrTmninDNK6bT5GY+oEGNAqx/vTu6rM/Jxd/noQibIPckO2r5NMbyavLgJr8FLDLyhm2kcj
74V27qJ4fDDnGKVpMSjiUupIQO6s7sZHeibpAPVwKEhs2NeL62E0Fynt0gS0Pow/FascHzSv13em
cmsPob9MQC7FJyiTroah0zCSl+RNECmm+uIpTfi+alTnojRae6hSUzlUWPgdhmHpzpg3egc9neo/
LSVPd1LIjYNDjxbCND1LjXRkdSclU9/oXRw1ASiQ4nmwreILZaIaFcVo2Llpt6YWzAnZKkgC/pE/
5ZebVlTJMmnCroOentZpKCDPsYfe2IKVYCWCcakDBemEyG91E0B3DhUy5TRQnQL11oydxteM3sAZ
5flUz5Ti2w+RHo7RW7cOIxPpSGwCJOAbsHxWEAqJGmIg9crok9HB+4ae2u8QqW9mkVEAD/GAUIwl
rlwtWOg1XeFqqYBD5vR+Ae3RL+Z676zfblA5DN0C2K8GCep6g+ZZlBChhkkQDTVnfM4hIfhWk3vV
85DmY/iix92iPoyj3hrnQR0SwOy5VSgnOgBL6voIcgg9uH81rOVafq6tbItKQi4Jyjq2C6ui1Z24
FUFRzcbEu6USPs5mlNMbndhwJzUP56BqysXxY1d4/xpEv6EPP0wV78I4kY2sLk19tcEY1J9so/2m
zZCTzpjJxX+2TZUWCCKlyR5T5eaQMZmoQIBBhzBKiLFaM7MfihgfpzRABWZ6J+wiCaYywyYzy72d
53ZzKIIL0NRIiNzcX4pHkzj3ljSAjZRelzbW/alMnWuyZC/3V2NrJGlFz6YHqHrDt43yEghb1AkO
Wm77ndF0QRZOBsIKmXK6P9Ta1OvnwkN3JY2ThShuzddXx4BicYSBWBoQa+rfS5M+GdQ1w3tRYHTN
WB5n+V81a/CXEGoqHmxYt66vRb36DZJbkx3qpjcNetup0j9Z1WB97LLOUk5OljjlYdLd4h81DE3N
H9rJ+Fy6mML6epaDNh0jY977ms2J+1mZB110e/frNUh+Gu4icEYMysAQC79Wm/ow0FjZifi2LgtS
eMS6IXxzllehClabcQFuWQRmggHw0s/JI9Ct6Hx/ebZG4ckG5yY9yigZvV4dALmdlzmOCGzhuUcR
I3tUJrN9fPsonHzeZoAut+4FmOguFPP7JLDy2TpiN2ec4R2+0Y5F7jRucLAfEuwqWTuvvyWBrxKX
eFkGY6pHHyYXVW7L7vO3X+KMQhwJoByU/rrJPCv2WBh9xCjq3JzgIaVndOKNnShjY6PRB6ECJkXb
iVhX106jeCXVv5S7oKhn5+REaYvy4uS6hW9XmPfsbIObyI2pk2wSSWwlhlq/72keI8HYLSIAHjJf
+8EtIJFksPI8/Iq/TFqMKLgqjL/VTOxlVnKHvUpK5dAk3tbPa+9GLa2NHVsWVERQeo1xbIyoVmA+
aYtxnTDSfdLiafxcAHX7D/Vi53utWt/v782t8aVks0ViDsN7fQLs0EqLovHSYCjycj4T9bkN7OGs
dwPbS9MI88C6+dgCv+tP3FiYHRiLm5Y7AZZcz/UsID4LaAFBwdvQOUMi1MB9JQ1idcgvxtRyEZtA
tz51mij+iFOR6A+12e6VmDe2mUGplvSDSJJdttpmCKKPqN9a2JKOljEfQreoLT+h+g32FhrD2x84
kkguGllSIm9fx3eGAxrDKoqgrEdV9zUsuj/Vbh19n4zZ3gvpNmb01WD669sgNcPaspqQjL1P83eK
K6IjOv2q34oXRahfy9Aqdw7RqtQr7x/kAWi1oITLlbo+RH3SjbVXmWlgoRg9+Gkmxj/bArVhrLAT
1ZVKSvn0dH/3rjnMPweluW/JRj/FgTXStWyR8xxwug9yt14+ovMeIT02zVe07nCztovxPODffJyE
rWGrWQ4H8A/Nifix+aediz36y9ak8zCCS8dFDUjUqs7F7kmmVncJLCzBB6tD/zB5bvXYR7E4huRN
wMVTXI7vT8LGIyYvSsJqSrao3K4eMXSc0sJWyjTAnH352JUAwGpVcf+5P8rW8tKJgUIoBVLsdfSO
RA/W7h2BzBK7yrnAIvuMIkH9RwP64FOKX/vOo7l1NjkjHEvOC0d99ZzZHeF56ynMpUG9eVim8mRF
PRY1dr4nzr89FHE5dVAenXWTQp3sCeOMPA3sRrd8q57+qUxtOcyetWewsrlU0F4ACdJhvbkCRJso
SgZoP4h7UTyqjjI+hNTWdsqtG88Z5SQZRUtW2Y2wsqc2be+MJFqmyJfhfRG20eRPXrLUpwRV/gYX
5sjQj1441c5DEZfxf/e3ylrbS55KdDu4CRBEIrZaZw2L2TpOuxDKp4WLmCPIcfUaKWgNBMrSpONX
Q0uc7EtRl9g6uxTVRz9RZtTn/c5zypc5EbZ5FJVo2sNiCbM4FThp2mev8rQ937GNBeGXepADeANu
+U/gjAsjbjg7bUtWk2ZJ/o7ixs7R2RqEfUxbmF4mw6y28hCaVH9BVwcJ7fsLiU3qW8tc7dRDNg6o
zC3ZxODXqZWuHjMUhIpByoIG1tg4n7RwTt631pT8PVdu9lITq+/ZBWwNKLWSqBf87Fiu3jMHRKMS
50MUKGVZH7sELc1uiuYnV1m+GTS/T/d31c/QchUkEKnTGwXpKjP8VeWpCrHrGMshDrq8Lj8a9hKb
PlS+2DrS8y7+0MZwKJ/cULXhCtLxvI79MlDeN8f5wZ4X3TobfeqKYyFbbn8LkRs5uAARz0e7ywfD
V+c0Cg+dKCbz0E+6BpZYM+LoZHuJkVLVdg3qMHB8FL/IhaYcyiZKEdCVEjznTM3Ls+cIpXmoQ9fo
/GbKhHHMhdPQtQZ/6ZwbbSqTt9+RFMQJKHj/yC/XM1LqhelCY0VDZjbn0+hioATZxjiGXTvvDLW1
2HRVicU51rJA9TqeyPijkfIq/IDJm4Ow0Is/u678H2dnshwn0rbtIyKCedgCpdJkDbZly9oQtmWR
QCZzAsnRf1f1v2nL+q3od9Md0e4wBSTPeA/yCe6inVWN5f4vp4tZJkIgaEaR2F8d5wJeha9KTF1X
R0d52Xk3pePTb+LEdrnv1nvSh299oyw8mfUTvE6uVL/f364aWwPewUPWtqe88oIy7zHneScyv5Fp
wEkjRXXaUP+5nbbRIS+HJLTOHXe2oXYNztWkxukjgiDNp79/Lm/d0L8vdXqh/5pZQhBDnTlGRmnC
ri7zrUYdow4xqv/hKjANGAoAmUBE6ferhOG+ieXEmCnlOKYNc/EjW7z3PEDfSGgsDQEdIv12YjK/
CqCyEpvEx6G8KCIPQ5DGsQ7QwaszaLXupQpHcSxjaeelJOb9/f7eOvbJP6g8H84G2qC/35+2Zxfe
EV+Y3kyVTXzyx26RTpo03O66qCD7+/XeqCAZXWIWedISoZh+deoTaGH0oRGSZb6x7v3Jic8axn9n
psRhDg0VCXHWvAcIfPOiJ7MHtkL86/WMambZKusgFher4xaHZt2XTI8iuECSJsqXLpjPE2aq71St
b3wKyDthhokeHBzV5HR+/3U+oykcCsua0LuJW+emb8KZZjfSX6wl8c7+/lDfvBQ8KtC5pHk+8d8v
hWFjuMSS/NtWVXymw0KmylLlTTwsz//DlejxgJCTgIPXhKa6TVSgehTZ4mAYdOZUGCiwYOvUN4Ut
5nvY49fA1VOdBcGHAo9vjxz8h37AVop+boS4mGatr/3Yas4i7O69NI7L8NO0ouZ3CNS+q8wvJv/J
77zhetiVem89+//5IaflFx8Lq8VXx7bsh2joJGrklTN4uXCG5ojxlz5b3R4r0yWx6AGHhUfhdHGG
ahZRqdDj4e8P/41v9RQdyFGw52jC3N9fM6yedg029NinRiOlVkfPynMnJJ2agMFKGP0PB9hj6cdk
FyA/k73fLye71XeL7mQlf5rv5d2mK+iJs/gxg49+T5jyjWjOaWLPxRSZgfXrpcbW7bi8dL11Xql1
zWDmjZemse2Lvz/Btz6UE3jxpM4KLvh1EjRqCHUgIf9ufTUteQBe69w00LrSZa68b3+/2Juviz4I
/Z2T2NnrdZdY7bDrXBiHAvpWkLVzx5srHLYgdefk605f8M4be+uKUBAQ3GLQ5f9hpNX70UZugcMO
EwGd/NhXGhhDXRY30grNnAdSRfY7Af2tF8dghBX+CRT6BwR16C0aNanLi7qq+QyVn0ASCN+7ylsR
nLKMuoLJw59z7AJuEas9SvGxtTRAjBDz4OMIYe0Mlfn5amYLge+4J4Lj39/hGwfmtGpGXxPGH2Sn
V1VhsjJcEq3NsQxq51KIrjo03hqlBbCBd17eax+fU7ALT8CF0yoKVnN4erv/Shiofu8mqZfqYhGl
so+uKuYhV60s9kyv7mh9KdZgCM885arqvA0Da8iKdgIZ4+4F0Bi7tuNPdizYo5aN1503Wi0PUk11
eFYHRWC/Uzi89WT+/WtfRcTRMrWcJ4W2CMCR3DcL4nXr7KZYav5Hb/v/92DAi7motePW9Lrxk1PN
/o4dNfOffflsb3uXdS2rY8+ahttO934+zbN+582f3uyrZuxEkqKCBFtNt/+q+UN6eRy6kZohapP6
fl4dk4aWIzKNk3YWh9LK0cDwv/F67HzRibr/+8F741MGlXMSZmDWeEqDvx+GpRPhvNaluAjd1mvz
cpQsTuNgVu6x3DDmSI0d6fd6oDfKUNoDQFAUunQlr/t4hSAZQEzcFBLLra4c3U1nwbo26W5Jh0PE
iNXBAhCooPiP1Jt/XjHFGVUSOxeG5K9udyv7unHBYF5YfRHedpHds/ATTubWY/TOi33ryUK6QfPw
BMZjLfL7k41MCFZPnXYhdXEq6QfPOaqwcY9hz+SytIf9nS/lracKl4KuCPgBpJRXF6y1qj0QgvWF
KJfy6zo1PYCroT6MgWOiy2rSSZcSMpMzundLvXPxf/72V+cYt1IKbXo+wK6vR1WBdgq22gNPVota
Qxy1/CGX8DjEpYfoyXgo625h37mUIvdmWl62IMJ209GL21tLTOtDOVrAYpvSndpbKKdjkPWlU1xG
np6b+6Ko5vtkjMcPaPLih9r3cb+fjXHQte98EW8kGuim0JiIkNgovj6c2ygGHylScTH09XaLyahT
phoLqrO/f3hvXSZhZ0J/wsLojykTtKcGBUIpLtrFMtexRlSp9aP3REDfiJ5IxyKZwRFES/l1PRlO
wa7DNVQXfQDrJfdgoKCLbfUg5HzGwk9/vyf3jSMYo8EFwIflKQiqV2lsweSpb07LksKb4vKsmPpt
SUFouZ8q5a86C0XflinHdHaPxjV9naLPmcCwnjYjn5Qb1PsZ91HJ3NRGP3tovu2Zv7mjPI+6iL9g
UxYK9DqJi+nY7eV2v0LNWG99W5TrpzkMyybzW/w8Mj0UpXWJou1Axlq0vPJL3d7DbNqHd17kG48Y
Jh8iOkDvGLK8Pi8IoSgdaU9RLbdqz4phWY9e6Yv+Qtf8850y6DVV+xTB8EgF/APjBz7q68vtsp0X
3P14xNXixBk6V9LJtLJHlbaBLHUm3Fk9zZgn9tc21HH72JdWvaZhGTFgAlc6xam1jI5mPu+hy7ju
qh/yv5+Dtx4JjDhw/dT0CGG8irKt7ah9W8Dbt3XM+7d7fWZtZkoDKf+j1uU/jwPSKLBPeGQgvl9d
avY7IXB0kRcIpTpniKHNPwtVtJl29/blv98V6tFwPU7bVfZDvwf08rTd7pGAubDnLj4zjRfmMzon
Wdi0n/9+pbc+I/ITADnGs0jqvhqWrEWjm31S8oJpzJNUVXxIUJ9MbURT7v1kXTKsXJp8dfr6nVbi
jaD0j/vPyUEWENzrYqSYg9JWAU+z6+b+4BkTfTCAv/77/vakCsNUBqEvVENeRQk5+bKdxonjgV3b
+d5Y/UFs+H1Z2nlP2f1UHb7KSlyKeSSZCYjS65Kumu1COXbNDcWluBRqbbMxpCOrtHFIQJbIoPh3
D39/fW8c/wQEBCcEOMKfeOdiPhmgLFBnKjNOgKGm4qp2MGzrouodEMkbB+XEM8RAiRrjT52duXKT
kWjcXKybtewXiYtc76UgmPbZ4G2wO/a627abBahp+KksY7d4Lxy9UeWctjEEZRLMn7CH2YzKLjsb
Ao/tVz8Li5k9XtKi/uyEUg7pFIXqM2JdTGqR/qvDj5bpIdqMVLxhqgO/unVnPLyPC4oMV2C8MJbt
17L0U1lArz38/b28cRhoelhMkhFhBr8eKlWRv+i6YZvWU5IdlbuFaWc3+3kXeHsmFfV9UW3LO2Tv
N18RIE26SeZLbBl+jxpx3612ES3NhY6k981JOvlgunalL/fFsZ7m5lrxfElvdnDx99t9a5hEhcFX
TDqmY359aaZHpsUMsrlwIyOw8VZQsVOYKnudSaTYh5xMIyWCIl3fZsvSOB42d7EHRXsZrI9//zFv
fRNQAE7QcYpDFpW/P4a59eido0CiPhkOcUp/7z5WpT+crFvseXvnTb8Rx2DJQJJhFnsqf06/5l8t
Ll22El1PAgL6F0FzmBBiRF8u/+/3RL3LNOJEX/tDh6ikXmFwqLmKdKJ7QLReKmzTHkry4js39NZn
RjHKQBsa9mkk+vsN4T7YDNYcwmALiuY4KRVVmbeJ6OvWrMJjX6Dbh/96c7BwwRGBp6KYo7L5/YqI
AkPaT2p14UrE29PYx90Q6cV+DtJuxwr+71d7YyhBJcz2k8FySDh7TUxpfcaAVkEciZcYVXHd1WhJ
typovmAqTifjqykeshmCYH+fdKso06JIgI+bMbDMMSQRG+bD5VIc2jWsxSEc/LU9DK07Fyk2FIP/
n18IisVIM52qDshtr7s7d0LXpEXm8wI6+Xioki24RE4FW+TYbW7nZN7fuV7A4/49kQEsZzsJRgfq
0B9mHuDpeuYuXX1RIB2cUXaMWR1j69B6S3T+zrs45d/X16L6YEDKMAqax6v8jHIYfmnOLC8IKmbK
hV4QZA9PstQpKhL25462/Vshp6E77tFY6cxA19hSOKp1CVd66Jt0mJUIr0Clb5dyK5NnQEyjRgh2
s+ExlOta5lBdwzVf6pVs/M7vd//8/SxE/tHXBCbKMvX3oxvtaOBGAwCqKnLGu4Jx24+1oK6D6unu
YTYWgf+LxjGBBaUSIlAT+fUn1TTKXIetRCNZwKep3il6/vyCkanhfAOMYfD2h1Y5z1PjNHdK1U7X
f3YqK0y9NUkOi1qch15vX//+EN643GlyT8ClxvpTc76y7HWVSyVhztGPCFTLb3S9A2hKQoY6/l6/
x5r5M7ny6VIVAwiI38DK1D4h3moCsD/VXH1cBZjszbYN5H0/xhrU6HPkzut36p8/4zyYZgTZsSWi
YGWn/vubhg3QwWFrlou+sYfDHk/ypDMdvZNIT5/Yn0eKlSlNLVUO/LnXm69QVYW9NDK5mMrRE2ch
LJbypjVRcEgcY4lUrZibZ6vYom/OvHbTQQTbFOXIJiwmVbG1PGPC0ronWlr4OG9BedsXUqibYJjw
UhsdtQzXsErmKVvbzXSsmUdRAulxy+lYmAKxs6Gct+VuWlsZptWOz3i2NYXEfVjbakTxPkq+j7a0
Hv0hUHeKLFsyxnOLx7gsxZ6GkrIqB3Zovewom5m83ZfuxlHl/N2YTarrZN+2n4GzLDXUiGBpM6+B
15FxK0KmKO6hGQhgbPpy+oRFujEWDc6GORAm25PINHcolcnPdquax6h2u0dn2+vxKFw5fRExc+2D
U+37nspxXXED0kXT/EIiRnQXmtmQlcaJFGvaB3i6flqLdsZABG5k4x/XNWR1klja9N/LymNGaMwQ
fLTsLv5RrckQHCrq8PXo4szWIKPQzON1Y7EqvVbQpcpcB5tsrrSyjH0FaNzzfiwyqawUcaV1/0lE
a1DbGqQLXN3Z2yKrEiM/KDe0yHjj2Dt3si2GTyqwinKBLbIl9vO+DUl7brnD6n2ovY7dLFbAm+0S
miOrleMFntoAU5/dWOgwA4fVbtS7XvDMZqENr2jgzbEx+zBl+uSVc74xcVrOZbzIZ1G4+pGFMZWK
As7woG0kuM83yf+QgrJc27yejbulKCxGGAeBue/xwhPrkAEgKl/itvf8DL5jvae6VfKpM+UKuVuV
K0uLIY4/ImzsSBBhSnwdgqIfoJiN8tuMoqvM3HiiJjckuwSMG8C9A+YjakhB8zh7qnYJVEeObQLm
Csb8c1Eiv5Y5DmAP4PilKXNwaonMGfduXwojnBvKmPkbIKK5PYh+asbDIst1TEe87nQaIvcvszhB
6jcbg3164RsP8gV4xb2ZkrZKKzOH11arY6B2EYtH1TmNk9GJNFld9KHOlkRU99Y0IvsboKesU2j+
+qqpY9lhttmNX8qhkVd14LVHq1X9D+OFKjm6jXH6fMI3Q2YJIsT31dyFdWq17rJlHP+mxiYRRZd0
3IPol7N4xeOOU95lV2/VdoBVgzdYa0tP5rNNnrkWw+BCLml6/1Iwr+5Su1+nK13VBuRuVBb3zm5X
jwkpVCKrXpWfuqaoP9vBsD8Jq572LKiEY7LaLcqfOCEJK63cRVZZA8uyTC1syExeNFEbn/fOvH3x
3MG7S3rp6bTqyubL1uzBQ1L6es32wYQ3WoEszUUVrz873zJuqpeO+eUYx52AwaU9qP9TXyPgHanK
zkW3GJ0m3b5Y/HedHOpYjwVOE119i0Br6XBnVTTUuZ66YMg9M1XmJ7Q9PuUpqQKRd+z/5Lk1D/61
YmV2uxciyRUMdZRMMJ00KbBDf8/QKF66vGO5p1KFdl+m5LR+tLxwnHIzr+6tX3qSfwTtmKt+j1W2
7WsgMpXo9rFqRvmCba4HbbjtHd6uKaOZU9i2d4PB1T4LTKW/ilJOZTZspdpT/E/4QJZxm1GGDtrh
RxNgepUWBDOVTzjUFmezCMMvoV2vL1MYyy9eq5vtMIfLHGTJFIq7oLfC8gieHCKQaQdd5kKOgQai
xSAwp+BPHKqcspjStbTcoz81qjzzOpZI6VJO44etce2GSKfWh8J1GX61PnVz2kW197Oyq1IczIhg
1FnTmJjRDtuXb97e1iKPGZVh14oI3MNkiUJnqgqDr8z3xvlQW+XYpfAy9xeLPe+JxrbFe7o7lvmK
8XY7ZklpqfPRp6nO1qFxEJtAl7XJQ85MkjpW397BcasfAViAAVumednSJLHnp7IsBsyT2s7+jl/E
/FWCtUDCYHKbJxmYcDiUyPqFabLO6D5GFdfK6qo6cSxgmwVpXVT9y1oBIcrHIKzVYVm2KMqG2Ja3
LnSAewdWwpbNmxAzpmvC+wKTmxmkXem4fyhmO5xBpC3t9/0EMOFzdKzxsJct1oluhNOg76jZznF6
m8csjsT2pYelQ2mKZW2A21OLRXWDtiZ6KLgYOOk+ughnMrRF4zds9z06xNYagcGJLOAL4FQRUfXR
D7zo7CIojlPXnxh/kV/xUNyNiX8WNI1rZW3vOupQr5b7hfFANyD2ugLQ013nPU8qST7APoJuGBk4
LumgOt3ibSnNvbct/XXQiClK/XIE3ESKbG6NO5oHv2v2h04OnFWEwsKXuKCOO3Q75TSxo3Evt7pB
81WOZTyc+Ru2dWnS69kAq0QONLVq5ctrb1j8i6rU4nvZERZwRxSiyUy9DA+T74nmrF4guSyM+btL
pHj2gfWPP11s/eR8x3ywxh6j52/QqL1XhHltl4d2jNaXftk9JLUh9jBNVhNh0J665AMkh6LMjTbR
0XHbaci8IgjbDM3P+VfQFjJI994W4qw2c6T4ysrkBRL3iIUs0cRK945smSlggAIz1worUHbQ6kVX
4bJTW4iOWXQnfZM6wArmzCnHUqbO2ia3ohSIptgm2DIjMbdKfW+oHxepxa+ud9clLyIVG6baVnhf
enbH9x9YfsvGSQYUGKiaAlAisTYD7zn1dTvd7rGrp8xQMn8sLOhwZxOx/0KHW5Hkmyoojnsykcus
0OgYOHWF8i1UPbJuGBbjV9fv3B0QTtl8Hs2eyEPbAYBNcZOKb3v0BpY82grOZOfO23TewFb75bVW
e9dYLYY6gfLVmpVx3DfZWifLlpvmFLXYYpj7reyq8Lx26+oDUlXYV0zY9YHnCMblrsFBwhxNB8n/
jChh38U4wm8UBY45dFr1yQ0tfH2PvQW97+gPkcrbwAB1M9YJLkG+MUTkvZT9wa5sOad9aZN2cGwT
EYI40q6uLavsu3QeO9lnK2QL8uOy9XyiRPtf7T7Xd8il0f07vsAzFleS3T3f53Z7ThxdHqewDRK+
l3n73IWmuxLGmz/btiINIrnP/qEdpqFIO5cIm+EnodZU+TbJ32oaZFLiCNxBOK7hNxnXfGH2PnqX
Ra3imTtg9JkWI0E5c+Ta459niaVLS7cLP9DLVVsaIWDb537tafuwN53rZpsYiIujtwVBDkgHGJFE
ncHlE0niW0BAOHNEhSia1FpN0XL8hHU9IUqh0n6YFv6wWpLbTrK3I89EuAoXa7Kux2VmZ8j+TFJ4
1bgG/OrdQFcw8yligVMqjErl5HJWCqObZ/xvtwKpZOF8UqovH6xAJ4/RZJPkS0lM1zU2T8dViGI8
G3HJRJoodJ2RCXVvdbjYbKHFgW8tVihh2z0uib30TO4afY7vq2jP5VZ5n9WopUf/4VRe2o8umMZE
j057Zg+WD6A7AKORs9VA/NBe2+LWj0+WysJnUwwWKUDqkg5LYtZpXLGeCVY1MxpkFjLQG/QynVph
0PzQbruP560vrI9K2YgUTQDVH5wTQCQLRgTU0joEPp6CjnDPW2Vt7O9QgMV6bFv1p6TqBztr5nh5
mmynvBZ4yZisGT05nNMnO3UGpYJMYtHsNJSHyr8Z/aJlNxgL53I1lrMeFbC7KZXxqj8jkxLwq+1A
YvRlQvup6ev6cg2LtcnaCLHSbB767esAaG9OhTOFK0bA3rZlQo/LnCIDU/Q4jq+NODiaQjxLWjqb
nKPqtBmrpPGnaPwFtaKkiuqULGPZHxwLIMgVzUEkUxfZNFqpxVUfh6rqphTpH/cntPOAEiRpEauO
hl4d1rrlkPkYtawpgh/DXQmksUtRHih+eNqZv+y9Grd8o/hoeU6nTmBUmxrzxTQzg/N4a8a0YGkJ
+mYYqk9TvSe3EBbI/3toxvVsokzy03pIyp/z4BXfWXs6KgviwV6ysPB7LouM8E3HHul59AMqbGGH
HxWCgWPaWmNzU/Y2C1jTBtt3DIVQhk8ceNCZ3/XTmhsqrx9+4IxfTwpj1tlKPfJo7Y5+QbVPNXBI
dXwK0srMaUP18l3JhdtzJ7MwXYYHcFOwj1nPXEtWP2nRthfZSzGxEJAcUV/1Y0M3sQxrWgufIFxs
AT94XR1EWyQ9hpoYMRXe/AFEQ+BnTdvLn5hHjT/9MiFrSB+Bt3QQ017lc235j76mN8v8LVofaWgJ
ZAQscJIx4fm6KZVfZcapFpFT5vWn56OQFJl3aZ6CLRz6FPseesvA3b0niKJUPla1zFveBIkc4S8t
3WNVVOtzoBVQjlrROqWAU6xbKvaA9lUPsjgug3LWVOt54zXLYKgOGM1PkBfAWc5kxc18UxUidOkc
jbaVkeDrywIzFKLN2Jgf1lpWV527TfV96wAF6iwVfhEQxZuzfjUJZISuT7wrBNCrPo8nVR7jYpyb
nLqzB8DimKU/qgV5hnQbjVdSZxddC+zE1XTOynf5rNUmM7sITwNjVZLGcWYZf2GaGzfpavaKHpDZ
nzyckvbTbvnbnIZAg5qcGF3cbINXvYTh7Nd5MFny4+LaVZufDvVVh5cKhfsQ2kMGr8DF0qGOGLRN
M+i5lerxU2xCPWbTum52BiTEIv1ZjX5uih1OWmLtXZDS5G7nbZ0MTkppNT6UsYm3LKpRoEitcbS+
S5LGj2ILu6fGK3dUl2Wiif1BF9ARh1Rdjr85MeGvt5Kslv301cgoqLDV2cbojLxvPtV2V30HJjPc
o7+knsZwd6LjtjjDnCWIwZfpFJqejKFa3WViVxHhXwEHThUdDs1xI/zvWo/zjVdx3bTCEeR56xsl
6br3tUBHoPZINeTqILOHbb2T/NlHWVmJdQyVY74VSiUfi2Wuk7ywAF7xJQwjmdlngJ/+QxFKBbCG
i6UudpFZUnvAweI9cPN1bauHhtr3mKg4eVr30CeOJ20dEO+QqU/7vkh+ofkzNCnF4DgekrHw5Rm6
CHGdebEgoJpiVV+pGp3rFf10nfp94ODGHjnTdNbZQ/x9K2rz5K/ufBk4J406rFvNM+GasxLPARdM
lG6JkiAGy9RhBPA8myC+1dE+7BnisdUP6qPET01stZeQMuaIKYUGccA8YCguRL8zR5oGe1+PdbLW
jOztmuwR7mOU0NB66ljTmW/nIx5jFqT4wHIOYpLTB3ArxmTVHFcdiWlgBNVaJW+/HvQo08ltJenM
M2t8ZfWr/aDFqG+hfFMM7b4S1xTNtGtGyLIFJTEtGFIvLgO7arc86kKQfjIVPfr7BxW45b2Nb8h5
67rdx3WfJgszC2xn0sKJty5fCxH16R4va4tARBxXmRCGr0NDqWBctrjmEPtC/tgXJ3myrXms8d1L
HBayw57odImNW6Z9zJA807r3Pnv20j3Vc7JhcjrG68rweertC/pGvVKxrmOV4W5nO5lgsFymQYzs
aun39BvhMogb20rkkFHRCesMYiLbDniQwcdahE6bS1ejpesx4DKp74QIntTR1j2HcsGmr1yinVyf
xNOXpt6Kj+vmFUXOksH9NXE3N03iwieMHBnfb9W88RtVfWIju9FTASRLpU1NU5ZOBUPt1B+T8vuM
nGOZqW7oyTCliIdDT9f+y/XWWOTIiHeklXnx9jToPWihHcDim8JT5NSBAc105pwYdpfzPiy3lqyV
AA84J3d9OGoCtGXvDDai0Ztzi2lre9iDzuIwsPF2Ulvt7mWnu9DnBxfhI1ousNliuah7y3fEB+xB
tpCJ3tZ9jYye/MwOq+3zWrslz6s04aU1dlZ0Cfw4dlgs6XJD5LaMwkt8zLeXHm02bB/Az730vmEs
U/o2ctYKOAr1yiz1cx+sekzN3LjXVGZGH9WJ6pcmFTOebGv77XakjH1qk1CjU8My/iHBLk7QkE91
hx6kjp/wrZOfF7wVSBUbMqngIGN6sWbvlrsk6WpBp925zsFXuwqhVEX2JxaC1njRzvTWaVK44Y0M
Cu8SoeHETeOl1E9bGagfVHDui6cMuwCBjzDmdL2HkE9fRI2gYtud8Vi0lX0Fh7QfAVYX3ZbHa9l/
rzxtYlZoSTkh4pCE02Hey/HLwqzNpXgvm/5ALcBoMdJ7hWC0EsOLtAd7YgdUqJ/LWBI+JTPbOF/j
zuLL2zd1NzWOeAGhQ4/tDnr5vDvTdmt8sX7jfHgfQ0zofgimnE26TaBDkcYshieFXsSHsuxK97g3
S/ndUDHG2Vgb9oBJRDOW7o3bfS3Xpf22N479uLRO/2lEK+jRUtMYHlfwg7fw9aPvVVUWPbKIpqnz
gQlcm++Wsx3BpYEqpMh0f+2gwL9NiBg9ynZTW4bUEY0rlar7rAxz/hwlqZAzp/lIdOw1COfZTvM5
9Avk8xq3AFTik//tNEGaOUmNksmYBfa2bcdkZMJC2dLNX1hcu/d1lHSfdCC6K2eoouZ8VrYt8gZt
ED9bSSZbOgvPxgXFxScxNatffi6swZTs4dz665oIi7C5rVg4dN0Y/GqtyDBOZeXzuFcaxU0hq95n
tN3Y/YGdz3rZh+sWgXqI5i9O6YqBoFZ60bFFQjpOOZdAnrk7pAaMtq8JRIS3qugKNq+9s7wAJSSq
2EbgH8lyqbPOeF6nbR/H/LPpo41+YabLufD6bQ1S07FHTPuk2eKU0mN5GmANtCm0l5hZXE0tm0q2
Am069JWPsclMhEkVAOyKlYnmYHmlK39NDBiYZzs2YMxx8tozH2yhk/kzpuu5ESN0XGgihMbBkrTE
e4+qShowKDR5x/S0BEoi5Z1uBiyrxarCjpzbJUlW1sN4ubrIu/ET66XOFQbmH+SgkjDDrMn+Umxj
+DKxvvjUlgs1xtxwPjVI35E5YdD5hKfJSvDrk+1Xd0asPN2qqHpYtLd4Dxi5+B8HoGR9exb3LL2/
srOefunBtYjxU6xxRj1O5LrgiB9A/6FxE00/M6jx2qnAc5wjwLeog1m64kkTOy6oDDd1VvdgKDIZ
zt2zXxU1uumFjEf0W0NGz1jdJbTO3aIfhmkVTFmJ2eK4RLP+kMwzXHBc4JcXMaynjo0G8T4wTX9n
KidqUToYvZXiv1Yf1t5x75pls6vDAEGrSuNuMi+1Cr2rTkTmc9A7zVfFKQ1QOh7WO7N54/euHsIv
LYt2JmhVSLvZerV+kMCtu+sI35yRjkiutJWDS/G8KKdmJLQsAb0EgbQabnqmq6NzLrvYWxqGMIEJ
PEb7tulmGzRT5KqQYcE4lQe2Am1ElVMbKncbYHBzEKNT0HM5XnXZ4//Hf26xUUuteHPsfCS+PtRW
493FTE4pN4Di/FoRAfqqm8l6HPktTtqi4W/YC00O9ES69edo9nzWK7TIXgbioL6cmWn1uZj60xyQ
KHODsKzsYGG563CoC34OW40tvIQa0fpntoAg9Cwd2Mqpz/J7RnWuWKhkEgpKFLno6AkOwNBmNNyK
sCpugs23t2wxKvnUrsM2nLtI9ZrjolB5PQ0X7P7cXWniDoGrtuUgvbb82lrgZBlfjIx0sFEUYWYj
+1rnwoh9vrLDsi4Om7dHSd62YTyn1dRHa94BxYgpS+b2I4wNU7OYNwNQ7GjlQTTJuH5iENFNWZ1I
+/84OpMtN3UtDD8RawGinRqwXX2lUmkqE1aaUyA6ARIgePr7+U7O6KzEsUHa+2+Tf7XbhbCCST27
93rxjvAUc3vWmR4F45lJyq7lZWJMv0AMUYagFxaHKRqnPp/6ftrBT7FuFMIbXBZAWbmkcaU7Ao8z
dbHWe6UNZ0W6yR33w9/LBPB/CG+pjmMgereI+sZ+X+PFpPkmYoODOYLKOgWIL44Xfr7Jz0wE45ab
NRkfuLT7n+u8iWvadNPflhusvq4oc9tzsu19c46mKX3pV923OS8LEELjx1PNmhG1aaE83KInuYQM
iBKAfTzfrkfvrtqkip8aFoW/ZRdQXjet4kOZeld503nDcLKks6gs7fCqkDp3eJ/hEDDZnIDDTHTx
4tE3r3sol+MnoIfVTwcQeFQEjDH1qey26j9cfNV+8aDu+oeeyiNWgqWO+++KDFL/7E1EYeSAgsF0
h7S4qc5rPNfqOdjH0p6q7YiHuw04fWYTDWgK571gCAaNlvt9LwLt/eTYYqNJR1wI8iS3eYlOneQO
frZuJ8NXJyX4RJycdLemwDzavTNVldGda3s1vyj/JhBrk3D3895Vxz8lgQJ/Lzfz5sXwoBleeRfi
rpauVwiOvKaQFX6/bDVUpnPqDr13npJqYTfl+YFK9TZC3CTRwYb/U5XBPWlUkXlIb0P3N3pDEvu3
6ZxF8wZz+Jxa1ke+Ly21fSZ7deFoU24zk9XbCfEUWxvJe7bdvs2wRzQA6dtWkxxacuNHf1UUjukF
KL+vsi7R8CN1WKVrATeRfq/31EELOB3+X7EH2r51ZaSXQm1tm9KRvDKi6gkmN+s9Jf3LNu7T9kTA
rONdnEZC6jm0qagz59z0aYUzu/RCl8Q2GLjQc3d427+xasBB2nK3G8NL6n2u/OHrIxDc1J4FIKb5
FtecQZf9GFge+X68F+XiPstGHApMuMTwiMwjXsQ8+s4gr8u4UrBHXM/y6NGqOP/jYkm2DOZp8F6d
ckpEVidj6rwGDHAjYQ3Hsj6n5ZZAUfL+b188tczbE1h1HPz0CASJC211ANOidn+7b/ZkM0+8A57J
2DJHcjoNL0QeKFzyp3XVofvXg+ee80QCzd+JrevGO2Bd0gXQ33OJGPwImnOLy+I6h2as8zCSm774
C3KiE86V3X/vgIf0qW83F3DHBUrPpl3Z4WmINXdBxx6r820eEKhbsmv6U0cSdHdCKOE+uN7aADpJ
Me+ZPwapYTUiIPU+BXj7d4w7HDPadG0KFtdSnKupJAmw4rxYH4d04jmC4j5sbhh91NfmZp7grpLE
4tjFLk6uqJRu+ZhL2aQFmoDIZqUy6y+/PdYgSzFGHyceOBNdqy5uzFm3R8QWkdJXX/jDOphsDuiu
zTUNhXtRkjDn57UJpv1Hm/S+C1kZLNF7qEcvvk/hVlkSyTXMhDPwwWm+M9/myZY4XKipVtmKydRm
mm7nI5fdulJ+a3Zj7P0t13vP7RHIpsBV4/PPig78NLUzb+o53YbwjT+cC1Lxj/uuzaa9/DBLSrwF
vP4/Nin9TAhStV8h+eofQXm7jmgWT9xHt7budh7Tjcki3Jg3Yewcxrw6qvrxvqkM92JbO0eUowA5
YL9NLMY9A0adxD0dRsHXgPUW9V1jCLg7AVa2A2tDuRzf1e5O/YnixaSEXhhgflW6lOXZXd1g/AYR
oflh1qavHgAyUAFoaQwYM/xWVHS2RoiI7kxDZVedt34Hhq+r82FL0kZxSkRTPtL9g847TIx9HpbY
eQqRVyR3wAnReHJGV3oPIdjHt2UtQ8DSGkEYHKp2OMHmdACaC9qAhqQY5WHW7YJofO33Iwid15f1
2cRV1J8ayTZ5Px4hmcC0AnpvILOsGH03k61n0gEktZ9L/asOPHXkajtkmfXRMWqq8lQg82ZAv/Mx
9j2Tr4Ceak6x6IbuOiup3Ze0xUN57tc+cZ9c8u44wVcgAzhNeBKmHqwBIiwYIQj16cotMhcexoMa
9llj7ambDpDXQ/nrPIsS+fmX8JbI8aM1dV1DBq+wtcXYlOy9Acrr8OsYSXfNl5WA4X+NKZMJsoBz
tGM+B78BnHV50CeXJewSzECWz4fvNTJ3EL6KwoRbaq5DFejlnKIPrL8us50ZJ3DFDWfrkCQ+duuu
rhttzO89edQPMxXXc+5Lc8AqovPIRe2Fw2MsGjXeccv1KA2tBCKRRkMUzlKstNcL2f8E7yqjTE5J
WVMLEy6f/WEiSUBAtwR3YzUTyrRiBfk3jp5+2SC/fuJtt//HTVyIAGN2cQYqdnxqhoAH3iluS3aq
24J4yv2xcUqyhBiJLSHIkF6oC8R5GIgOfCe7Bsl6TBfhf82i7XE/cAhuhbPJBBUIRx45+CO0zcbr
5r+hv1DKzfoW+Ps/1W1dc8Fx2vbZDI8d5/4QR+t5CqDpsZVZZ5nUKT6alvpv113X8akiVnwlrhiI
5hHNq1zPUaOmX2ZGGwVGtUiQxdQdiM8g2rPkRKyoY9f+gUG/W4/5B9tEv77MYVo/4iqeq0s976s4
K0BiUIK1hbfV6eENyGwGUVJg17Y0j28mQd0TzYCCenKD+BTiSutP1hHbk4SzTy9y4zDJPA1lmIW9
9XfKtWa2ucXRcjkP7TReDGKrKhMUVdWPPqRZn5cLjuFrQkAWKtx9aPecquVlzJS/e0duqlAtGRwD
NzbXvBTw2sHiZHsYV0+WuiGC1IctAdlL2/rZIOFESVQvIf8w6R1FJD0jLns6zB/NMFfPK65ltDCS
z+0RCNyfD/ao73U9Rc87n3vI0jJZ2L4rqX5stvN/E4LQvgVhN/6qSq9HebEewfF6U94kT55YAV3R
LmlCbAC9R+r8EnWcNhJkf8k2HOuTMEmngUAcqukqHaXH5bDO8J8nebHPnS3NcKYHMQwvvIwmKfw6
XrszyRGIpIza9/HiO1FrLxGKAp1pWcXhGUOQLt/XhWU5n4PgdiEMxv3BH+bNj4aB1ftN52waXpRy
PD9X9XbU5zGJdHreG8pM3pZyld+CJuDVlWouP9ok1SAYNhC/oHvQcTXEhn01O4BhYast/DVXWEhO
EwseXDFDC688B9N3DeZWZ2U9T58btb99LuGGnkEEW2Q1kYlfiQaYETck4dqcYdctb5Jfl+7JFUqi
N1KLOxAWWEUg4707fKuVTb81ezR+ohoOuqdgdyXi5R7ng7+qrs9iVYOxha4c8bRNfLKvJpxUfUW6
RbehXUGu35f4RlowaS9fom3a/3hocXrCJhN21sRR0z8IukY+UorIhV9GkQ4exG60/rmhl4zPJb1c
wWWuOV/ufQeI91IdWiz5pMWKZsbfeiyoJYtNA6Rk7xYZm69E8/KIOk40/urxsv3ZUF5/cVKSnLOh
ImSGN5I26WtjiQvI62mlZWQ8Sje4qbMEraVoYodLOa7r22HWnn16HgmFMTD0ae4nO9xR5XQGuK6W
dAWMI+stYo5t11eETMuWO+vkvmIxAi1T9TSTK8q+W5971sH/1JpYyKk9hoyeKx69v+1g5+okfHv4
oJirne4Q/fElMEiMJ01FSH8WtfHqPLIm+GC/QDIAiLb33xdlNm7wZeVOoogWVvuEN0SRjzz6ui4W
QNjmqVWN/F5vbdfmk0o9t2jjZVY/46kcIn40AYsiaMk1V9czwUayUO/+MeWGcAcxfnggqdrWP9o4
B2kKk1zMFaUQlQlxGNKmnmy08eSx34YvLvPw9q+jhzg4LQJ6LttcjYO4G5xaofCaI3mug4Zs2ZTM
PdL5xDh+33ySrs/zNtOgy5nUioL/dvAmrHADvI7H86yn3mz4UeXx06ubcriQ8Ev2GbK9wBQlDyqw
L0r7b01XufHTFJUVWoXKeFVhawOG7qZOdL87ywhYVMdTB4cz3yZUQjHDjCo4BCMVxnPA1cotUSRB
wAx3Q0clTL4OSWVztG91jcxkBMZax8rQnjsmoIOeip3v+9CzSfF1fbhOQrHuMmIjg9mH/s3tWkMT
obV0EUFwQlP0WfEr58fSxfNVQq7/PrQEPovBjlfmuKpl0JD19L6uMl3vbG29/yJdR2Uxg39/aQ6N
yIirssZZMcbRjZ7slwJbdoSlxNZBDp8Yvk/IaaICS0P5H1mEaHNuITqvR+T3zSUteze+5/hc25xx
W/hcEePERhweLhoi9vn6XDE2JpeQH/7T5fuamG9NLC8dQuXut55Jyj8xcsBJn2Q8+FdogeoeZ7yz
3GEqTdubDuYYs6i37Pc+EOT0piLQ9JM/JIB8ukk8+8C52WxZmI5Jkdy8YycDo+BdQ4Jb+wuLUY3b
r2rr7h7lcmsRZYYaY3oM0nbmCR/aJw+Bac8bCMpRYNgv74d5n59qw89/PqLF/Qp5tr6liUh/+YMP
611rbkcXfNrl4UGo6H7KOXXak4HYrHOIIE+c29RCboDCdyjCLED4Msn5Ld4Cd8tpzbFYOpdhTE4G
4dyGcFlvfgHq3kL6edJHPw5GLx9aOk1m7HKeqSDywbV+xoNQzqMUDAJ5OkEDZ4HbElfn175zfEGz
AfJmpjKN8q1zw6cODVj9tiuyjRp6rHu9ZKhS5FNnrDe8iGObIfn0XqcX4Uh5S9LX3puLD5NwPkf6
9suUqgrzsDua/6wyzfZgwYDVCyPJfss0SErm4cFV7gXqlXEkiMzkv4JMKVM4bNIjp2vS/FB6a4OT
KP1wfj/Afxmn2gpsmCHcOj+8aXLWx73zYOcOzCXhM/BXt55pEwiDb47qDpEj67JAx5EUyW1L2fBu
IFqqc81gK0/t1hiHr2lMXxsWNOBriFH3iqA5/RCov5uzWQKemzTtLFJGIfa/y5ru3IHtBPVcoaTh
oSpN9emMc7q+IR2HeA2gVefXoE52VKSARdvrIZb1F4LadkbSinLvNK1H1F8CgxiqqEzqaFKdd60z
ZeP19Vgaf2WQLdWHYRCq8J8o52MfHYbFLvRxNaWiX7f3BB+I+RsBCiMlDzaDOUYdo/16UBzivhoA
IyQT/hIE01VuKxdUhSLuix/vQQAOEqY/Bq9zf0/pHH8XKPWX2543ffRV16Rf/bJBPO4ffZM+bu5Y
da/2EDfEKpHJdPGR3aLxFdxW2ehD9n45JMjS4zxPU/rojTH8QmDW9muIzzR6dsziNxcmoNIv/BYi
haaidHXAuZxyZrONKmkfmxA8qtiWaP2bctWuma7HkaNaK3egCHZi1S89T4P9k//20qBJ7E+RHBfk
FwOb8OsOgKRysr6G8sSk0dPdOh7dekIWO5OOSSUd2L29pRmwd61MLeNB7/HMMHZrqDtKk8XzroDC
lL+IrOJ7J7pqmTbFdBElY+Zy4N5GWHyDudrhvgH20VDel7yCabZLMMysnfpEMb+M05ARg8wnTNLR
nT8P2wi/vumjl72YUz/0Mw9Y/EO2W7ed8IAKv1jiOg6e9Kz4HQNNePMTuRZIqMfUH/V7B0Z7nHc6
Sm5PYwoohzOj6bIj0kN3DpCq7Egx2W4akjzQRHFfcwmuUfjTGwGaMiZdr7+0jh7nh21t5bs3j73O
Vt3sTr5YVLowsgLNcgB+/XLQwOGcKTvvRTGMVTXeb97U1A9BMq5MqmJFo8lXw/w5yG1/HghNIOJr
6hTpqrZRDUunHjSjd7rf4wdpup84nuMriaHL2yRq5EN2GsffWxh3n3CRyTvtNEDii18iv6cA9cl3
w/alw/n8ug3KzIWFqUDhuez+W8cgDOcN3f0WrFxCcJpEIDEbbbPJys5H/uwuej1vgxbpIzClF+dL
UutfvA0TVykQANS4t9HqoJhCP/pkXTFL7DNyuL0Kk8/Kpn5VNFK3NkMYp8drWk/is3eQtxZRh6iC
RZLOPaJzp2aM4KNb+2fBAvDDau6IG6cd6XNwTK374u2c8xk0hj/fCbmUx6VFsv6BSgoThL/3ybtH
8/H8MiLSM0BWsbeBsySlelmSnUNaJysxdqtNwt+1bJv4AtQBW6YqLe9FvKeYGkiw765c6gbpaVy5
RRzGc1+gaUU8p/FgPhxMljtKOwIG73sv9b4oo9W1HBSCJn8q+UftcisZZJQb3CdxzykrZqU/1t7x
3XNcN5zv7O0csnxIlqRWdtH02+NC+WbrSM9ZTTyOKNywFsm1lwz4BW6oYGTKGUKyocpKxfheRpRl
TbT1f22XLD/23ZmWeyd2t7vWVGvwlpgj2QOIZXn8c8cNW08w+FABG1liHzPq/PDh4ODKEZg3A67c
cUrPxxKyf4Hd2ro/e471JBaGbXmtHWf4R+IH+/DuuvMvJbtGnZFqoVdu1hVoXw2jCpnPB/cH1Wm6
fseHs31jQ8FTZ5M9zfeDexPVhHBx18zcwzuj+h+qDjebO2rhIKMgG3mWKxLkzz0r5nOD5vIboQLQ
bcFUT39jtGrmlLTp+BALRYt2Ui6AOfpo5QPQB88PibdWZ0nth78oDm++7zKR8UlDmNSneUfmgfda
Husp6GqJDutGHj4mdM/Ywis1c2VsPJTimK6RcmzC8UFQ9E76lyFJ4z04+greAp3E33jB7XwXr9uB
j9o9ovkc+wjFs9K1YroIxrTyxuunMlshMorJqZm+SLBXfyUvYn1vBmxrgIm+3+XOJjhgF0cFMxcz
I+1j30NpoOSf0JagKERAP/gsBEWnE0cXY1rZZ5KTtujPwTdJzgoTo/swxkGPS6pZ/PVcy3QRRbSJ
vb12sQ0mvq+QM6I7OoPjZ62tzFlryK8/WQZJTecJXAgg/ah+kb2F6YufQsgcbvQmOBrd9I87orw6
oRzv5PPh6m4qnChB28VEEgR8ucHA2TxMa7mcZ8wy+po4gO5QuQeq2dl4YMwa7avOaRRRKYqbHYmv
ZPzGuFdRI1aQ6O0jbanNcxtv41McG13lcW2q+DESu/dHWLKLYVbXLbgALNn9omW6jb9bHWs/kysa
+fubWmzMqcUAAwHiS9Y8cipcXowWSXLV3tY0T8fkqb8sx/sb51krLzhp5JOjo2W8bLaS4QMi8fSd
eCr5dzDLTsgZKucAWfAwU/+lBlmzUhLhferjlasZVdUg2UqQnWaYDbAjQd9WgEyKNfFMYhp1fpMU
XM0I8cKDUu3VBK8Yqzx5Ln3TPBLDfJhCM+q2z5oN4zwsgtyt1JlmTksqED8p8Qmae4SH6880KOVz
wKZhc+SI5r8qcuOfo8B29Zyk26yux+yaL3FnRfvhgkAc345q3fprYvbK8IziIsmHeFpTRoQ21ndN
FXO3cPh536xH6m3WBR2nHMM+xy434EKuKFuTJo3WG4KLsy2Bk+NVGN4AsOWnclbn74iMj71ugU1E
Orj0v51+YEKMPboLrnBGkSzCumsZnxpbFzSr3iivREgESkyzjzOIwpBPLjJdvO2iDYrWi50Q1P6I
/wy2hrzzVpxCTC9Te+R2wGVadLFET7gSwyaukYOC5NIsh/8RLyiqcg9hdndxo7j8E2181HkpFxKP
4ONecI0gtVossphbGg5aHtMPu7kLwb7PbbTbCcUDz1KPIW6Yf9TN6vjQPLcEwlmEm71MYJ8Th0Kf
/MZDLL4gr/D/cKqv0U1L1VZnwMap/urV7jKi7eeONl/qdlMwOKhMy6Lp7b5x/YSyvXp+5TNnRzvL
JTL3QeUO8PhPNdXBchE7qxacVqX6p9qnRAVvX6mWV7cOR52v074+tms7oDdFHMnqJGACnzBeKBdZ
rDwg/3sx0iwZGLnYq+MBb59AWL2rP3aRi87L4u7BtKGbnECg4SFshil4oXOins+Rc4Nh9JrKVz7Q
8AudMd/P6YAnY17bvRpIgabl8asoLaTHcqwGmS+R9rhiNrXr+yZWaV+kLgq1Fr8dWnzCypMLZ5y7
Xp0aASviiFRzOgKWvyNQ35mfw8mvnqp5Gczzlh7Hgg8yPlAvuNghoC4Mnhe9YLW/gOmX8RsfagC/
xbpTZlvpim+lgtjNRk+y7sZ1nZaI8QYO47RGMri7C7bzFfnAY+k7YXweMD08tC0P/ZfYJTnpyp6O
QJ8dCxFdNHlO+bNr7QIeOqjtM0SIcNyxds324kDzinvk8gya0dCKM1L3jgepke3TorwNdSoa+Xfc
U6i/eE5V98bwmf5F8tjiG46rZcqwdPlsrASE1u/RVFe/0RnF+3kkyjNkk6CbD8dWEPvnqf//2klS
nuC9A3P/62/jvJ3Q0zZPYESzvKfpoV/J42r1p/VrUG7AIHT/E6GBPEDTwK8tGdyPsxsu43GveJWr
vAukfJVV3+DQiHmVv3M7D3gBUAZUTzVq6eQeYbkU+dJiR0UsCY2bl7uZHvpONGUGgpf8mAidai94
B5lklr5txrt49tr63vOlol2TYggMOlBMpGdSfQ42W8J7Z3MX6PHHplreMt9vCLUkLo0ahHBwjSlA
u5PuBaEuafuR3XGn7P5YvVAdp7h1184WkABBWfTNBsQ9OiL5Rq+6QpEy7Vv5xEuGxOK2zH11q8Bb
rt2RMLmUccIREYUYlSLMvkmuPc3Vn4pRRY+LjbEdxMAAHL7eFj9tbXT8lHOIXk4DyqdZL0pYt7R1
2Wn8Zt1fe/4evhWcCpIXeGQTaf14kJmLfCAsBM0bW9ELfIHF4AUgFKoC1zstM0qrLKr8oL0gx2mT
sy+TPrhYB7KUTK5hvriJRF476V3IaxCVMjivshY3/VjYvBizlQqNWxuNL0c/y+EL76+K7krP2ewd
Rgrg4i5YXuoYJ22mxnpFMMqXyCxOfJXvjt7yREKQTe7TcR6eqx1D+126kzqC/KU92CHknqB+KZvP
A6frfAe9yfoEJJVK97V3wmQ8EbHWBjxtzdHlvalDlc/QqH90D5VfxNpRczbFYEiMWEf1ReMLsL8n
I+DIJBNbW5SIQ6LLuMJ2Xcd1jpkcqUf4FFyReDxi+plyN/Kb4bIuwbq9Gk+1Eea+bv8eb+T481dE
fYJhQcwPibKVe3ENutfTclTQE0Q+cLAPFX5FcKiJm6dvkcKcbBt5fNCygfcAnOuQK7tO9C+t42rO
Kt/WMkvmffKKnkjrO5tyfGaoLYk5DQ8/mrm/7Ky/6bU6Ingq2pUUQxOj9Vwt+zfdlsmXCorHY3RA
0p+7gaHT20OYhN5Z1dieB+KbcXV0od5OYRlPv6FCoO3TIRXssEGN1JAvR4JZMBe2V8TkXlv4Ij6A
aqIlkLBgmIoL4nOq+OzNgP93O1IaQKsB+SkjWOtqwEDkdfkUb9LJmlZzt5UkPwZ39kBQfg1tn/yD
c8CMBRzUVIWwkxXFofr9G28xdCJmzP2UeLvyLmIgi5ZAhTV4n9AfqkeVbru5r6Zw/c4LfmvoW5eq
6FOl/gkj9k/kuhIH2eTsaMIShudoQfHJpZHgfxob8HY3VQbGG1NdenGsPubMVmV5FLMQ7E887q8K
jdQnJHqaowG8eZFApuefx74eDR8uYhbeWDewlqzV9AJJNTEeWjQvd0zuW8JcPs/JSZUHp55IiXjI
sN4MqqDEI0T/MnEa5bYmFv7EULv/WNPQfBWTpz9sH+/XjpgieT+BUz/EJKXdTKwb5puOIhV0vDH5
/2BaZfM4oYH76ddzMjBaKm9Ehs3BzSMfT7Yg06oE0aRuJb4mm5O0+S5qrEHpRvJGnSB2uIwI/Yh0
cKYERUJSDa8UhU0fxN3Wb3JvnQ9vGSB2+pjb5JFsrE4UAJVrmCF8Tx7jxmIkoXEnQAjlUuon2hiB
RF/62/VGgkLtIboHV0dh96QDO/5xqT/eisUGBBEQqIBnPE5UFV0s/R0piCCSozezRykLHnfPiWUp
/a7R4kl8M+USETNUhu8hauYGisa373F/TD+ioKV2Sniq/m049WzRgT//mRwUXydExpW9kErv/uaR
IDmUNcVlL4o3+0LARHBLzDvCgB6RuW0LnS5av9LzMiOqFof3N5qOgW0EHm7IVUyadl4d8fhVkv4j
imlcqldJhNQ/LvM4yp2l230WaU+grB267s8AU2eRoE8xe82xBajsRAulNa8KOdEhGOaPEc8q2tik
Da+xz3KW1ejuAY98MphP0Uw+ReZ7NYxGYKuUjApJnJGBoFkubaXWkmt+i37SxL7hbxF9+FLFFbuQ
16Ti51rGvn9ZVGy/NLKruocI4cpnFK/yp3ZG3uWed+v/EOmx5CTe9XFGNFL9PVaqWa+TPPBrxFWc
Xp1U+Nsz/jB6vtbULugpfSn2+yRCdcrwuIKGqJYO01NrbPSxbxaZgF1SU15aaOkHD9OePI+0p7iM
RvoGG2OIDC6Hc+yPy2S25c7HgpfmUcvSiuNwS+MHWFLd8xJOfApnUQDR+DSbFg6UTIk89EwzPg9V
ScQFT6/7reW0GC5Ituh6ckS767c2WprXVu/HXw+3w531cFXeeHIK6c2qporW+D08MCclANZpGaV+
FoxMAXdDNAUuUhSHzLlA1m11CclmgJQPA1XlNmC+vIDI194vq+32roLV0WdMjdHTYap+vkREQnzI
hc0CeHXs3xB0DttpC/nieAxIKsi4MUnb2MroeFPdEu4ngIQd9e7skMNWeRFqlsXZWXnY9vfqWoFR
Fr5rYfgb2XsBg8s6/TN+wpJgkBaYk9kiG7DtHOWXfumFcxYYCP66XSeiu2DzxX/LMYY90ErkvpZH
2yO5V8ny81YhjVgE4z+jQjCk4f2B0JKqd1JDXgayq5AyQyYt9/u4hscZs/nwmgCAc2uQQPp7w0AP
aJ6E+nca9bVztwCvfZ3wJzQnLNHy2aAibuCAxuDVAwrnKdsFXIC/K1k+4T+U+DzbOX3RXtfZC75M
Snj9GyODgmb66ngGYMod/LQuQtNNvD7ObJaXdKtsVexbR5WYJvldXTmemLjS3qPQl8exozrIJm3H
8xSTJSIHtCN1BTvGSWQScRn9IES/83+EqL85Q8E2uKayHX/3Q6jsyhPXo2JicKphYshwWZAGenBW
f9q5Tl8arjfSYbhIfkXYu+Z7WZeVXzg2Bn8AkNhEEZMxInOst/GbXx4ekncx1j11FXP8auqJU14v
DHlOP+GOJRIH3R7ABYTcCT6hEvnRliP4mj/GZxdeCo3TUIswW+BewB9dV70xpDHIbcr1sLppjqnL
EYr9pfM4Q0/rDo22hY28jdAzePOxRg3ImJJ1Ji064NNaUqb0IEa30zc7CqPkH3aaOCYRJPRf+J65
S8LQpTEMP/3+JSCP60epJk34Qi3Q4R+SE+RMapeZ7102mLdqi1ts+OEokQhhqFpPqkGO/gTsABBW
KR18L5O2fDXVUT65MDXlQ6CiI87I3HC2Ik03rz8duxftD2MVkJ9mjdt/0j44fjj1Un7fEY8edy2J
XJ+QH5JCswEJxAlUcSUVfKrBxrwy7R+Jh+bQFcFa/yHPqI4vhMpRlrjv3R6x/hCLcOfE4/RS1pMH
Ah+xeBXhDNXHz1AP+JjCqBTX2EFEjx8/OlAzztMMB6ESLw+GfspaygbDK7QYVAXqmKbMgyNOEK+h
dKZ7o+2W4Q3Pw/K6N8v6RfRKc0wjaNeo8Wv7Yw5u+wn+kfWeLAZkY0nbx9sDZ1zpfuVpxEgR7WJY
kayFoVdUJWAJRlD0aycW01vwvmu2hzKxaCVDJyQtE/Kuz6Kk8tzq1FKx9N8Ew36TrOE0PgHarx+L
l6AAZ0+Z32ozItknDedBoZIKi3KHgiO3qcKPVopK/qumxbM5knGiX26ZGf7pQPJRnkNwF0NggEh/
hKVffyeqXX1treTFkcFgrnukXBcapg4eMOhU/qnhoSH6n3mnKcJWkCqxSze9qLQRj7CyZqCNG5j7
ZVg6NDkA1eG7SZNVn8ZFzLwIyH9K4ISKGzNgfNTPRymn9FQRVhVm2htuLu7qf6SdWW+dWNSm/9CH
BBvYwO2ZsWPHjh1nuEFOUmGeZ359P6Sl7hijg9KtuqiSoso+wB7WXutdz0tcc1R8Lfoq66icTiWF
lvaBnzp8qjicAPMrpUMGVZp6c5xoN0BPydkleV0mFc7UmOoXkE9Uf5LELn7WTmdVO82XNkdF0tK5
gYgDzYhRNSgB/dkcYR/pXhqeK3VA6QMUB+sOskF6fS8mJ3wm1S/NeyZiAjNUyNY7aqXJmUbyn9K5
36K2Jmlplv5RjXuIMPyvXXkEfwy3ILImUHj0MwL5593Sc0X6iMQraAcrOlRd30SnGqRtwAUr6O6F
6NQZImAHd9OkK/aT7xnjczovRtITEbfcInfks4oCBLyBWcS3fmUnOoQdp/7aUfQczik99vcpBwJ2
ahm2sD5lp5yjoe2/N6Ch/4OYYHwwlNQAbWTZnr33DUTUN3SyqRCci3xwoROZN1WF5eKOxhZUEROR
FfOVe775XSMh+kVDoUnYhOaIhCbtm9aTFIleHLuqk5BuOJD3NU1GLiCKrjzzZ0G8q/uB5ptEyEI9
6HQWpSfbaMfvidWT2Z66wPEPghtw+p2krH2kxXdO6egVcTPXO0W/IChsbzq9I4+k2KVJXGKZzivV
M5HQhK8F8/kAHZp+iaTXnyGxqU9DLZKfCvPkW50O+V1g+OPcNuKxg5remP2kUV+dO5Q10mUOELv/
glTBzI76ixx2I+fXrcNMH28TI00elDiKzf2ELjjamRZSg6+QMXy63fAhpjsNPDN5+4mbIucMxeZD
MxT9pyGKpuZTTrmOvimnal5ScpJIQwHRf0Vh0dtn5GN6iQooY6fEFNIyd2XJxfPSq7lSf6cwrmZ7
0Ydl8YG8Rn6TE19N5wpZjDgGqq/Q0oCEC0hPOgSPxCHiu+Z7RJ/ZhGwEzXaDBm5So7IBp4Pzw66k
rpSTVtaL6DxNzkhHWZYQPBdSdZhzQWYQJrMBDqeUKxy7QF5rxUdkrvE9zTRV9KEvEhMpkJoiuop9
PUMtHBn+0SSXXBBCdnMdtITC+AgFjdZ1UwvtzEUlI/U9uizvFQKXHz0UrVlFJ6wwRHashNMjyrRF
eY+Bc1nutFDlV9NoI8SNsJF/o9K2k3OipUlwQ4I0J27DnqhDlVWP6tfGLpRf3MYz3m6fW4+jTA2k
l2NUyR3YyDZ8KpF+nXR/GNtjIgZu/JPoagSwupefUNVFDxqkI1BReV5M92FZ6tjO0mqDARzqWz+9
/x+UgVJpwqZ3pd0FN+A5C+uuE6Hn7CZrHLTD/whPrwxEsak7eR1OWVqaFRnIHSNLjj1U4OGECl3N
+asmRAl5VIyXohoz65i0nFhjy4ejcSLuN+ieKyBRSYADXhO6K3eU+c//QuNS/Bwp9BStCzBa3Wtm
rqMLQb8ruGduwaFn0OYCJAokhByrBEXJPwuQaDTTQunoad0WTMLBA3p0DKWw70fgMHsyRNZ3xZu4
TzjEgdS00Z7lROM0Akb6Bn1zDRRp6VjHUxaysGVaIEEVpjTpMrV1a2tqTi08TDDZYXe+Dt1cYWBK
CzicLfTZ1UFf4CgVnzTuyDXEbb3qiQ/of9FRmM+1RcUlf8AlqkxoyL4+qLb6lgHga+iZMQ9aeppk
tED2HklHt+867QEZg302hKbsDQoyJ6IuyEXoa45pLadD0cflDnNTZ1/0+ZYp79rUAtv1f37IzCT9
a2pBW6qsSvKSuzSFvofMyra18JZ20W7DonX1cyLXwBBqBru/I7zKQSaWUbWupH581m3dvJdg4zaY
1aujWIbF29J1hG2Lz9mhT2k1FKKuwJ2V7JRhXvK+Mo/Xv9/qpPlrlAUZW298iQpraN2CpmgXhwr/
aFMd+gKJK7uJKoSUxHzdxnpY+VRY/qiYmGqqha/w4tEwkHdINBqta8FDPJrF2Ny3ce8Bb6Pt7/rz
rbxFtKCoaiRyJWj1CwB6C2wJPUjUuhjVCfpnG2mfkEpSPP/XcQSzQdVxv9FA0S43myBjO0fEwuyL
av0+nwRS0WnwN+bEe64uoxBG6oZFj+Q74iywRnThJjPPA7d4svNSfPacQRlupjASLnlAT2xYs8/f
/+0mih8VlpLsXRYA+eVcF1idWPCIapcQoX0JTK4ZSpTExyGTPkjlmfUfyxz6myfEBvj2j1HHYmwL
0wRHwhzHb9Wav+3fK5qqC41g4eQ2nSI1N0boC3rJUBwuwEUmcrez0B26VUs8dqEqIEuuKZp507Z0
J5xi1Sm5V3n0FFOjh9tiJtaY7mmJ8MxLRjstIoIUDiiVVtvxb1LLpApfIO/eJbTkp0fsoFDIpjBP
UAomk/FsVZNebGyf76cnlGsOBgPFjIF3zcJ9UHOSPAxDMbqBHctnQFHoGKZAfbw+Od+vt3mUeb6w
Q2OOtFhvVazEBjWNkVIVmIFA6RuaCwPh9sVUn68PtfpAjnRsxwChCJbp7TdTaVWdbN9iKPyyj7FB
ZnaWDm6s6rUHwuQCBzldGpJE+9tRAEg5VeUYmAwiJtqPtQn6YOJSR8/CltvgygIgs6mSW+XWY1GV
ezsU2uaMvkV7cH0uSPkuSXv4UG0/I40AGIrgA5jV4LV3WmS3IlHGYGNjmf/+xSKwGV4zLFpWqQss
NjCyqVHaGuXgki5RSCGm1GvzHpkeGYfbslSjg9TzLRPylfdrkwE0cSpjm8G5+e1DF14RRlZTjW6k
hFh6yD45WlXbH3WwN//+KRlq9kkwcPDASPLtUL6MgMjHzM3IGL4aYmjp7qLWK3Uj3Rhp9U3+NdJi
0jSlAkKmTUe3IQj9hHZL3mdOPtIaIzq3hHJCTdaWp+vrYXVQh2qijpGOSsTx9vHoh+MCbdPQUSPe
+MGK8X+mBZcXOxPaXaq14nWk8vrj+qBrn8/gzDN4qYatLnnhtK35FHXi3vXpcbkpU3qsFIOOB1LU
1cZLXRvKlsJAi+doAiLh2+eDPc0VtS8GtzeAgvdGSfNR2P3XDr2zcRKtvEnEE6pJ2YOzAA+qtyOV
o5FnnSZ7N6q75gGKqH4aMQ/5TGm3/GB7PvLFUP15/UWujolVED1nnIEoM9+OGY5kFLW5PNohC06p
+tbJbQJi/hAOgJNgBKjgf0bU5Mbl+sDvD3pd0zgP8KNV5Wzw8XZgtHBZDBep5NAzA9qnKbYneGD8
ytM2/08HUuJvfMf3+zYDGqrJOYvRh1yaZlUsvD4QdQnLXqm5M8KSS+Ow3viG66MQ0hI8C/buxWzR
6gy649CUbpoPyEccZPuPTiTFxsO8n5Q8DF60NkereP/ZNFKnRuc1lVv18MxQ79TTWZJP7A8B9OLf
1z/VymByPr1x5QLpa9qLT0V1a7TKMGhcgDvKbYP94CkYvPR+VIstw6V5ir89C3QQnERDUptNFZbO
XE5vmhQUvNotirpsfsFr5hYl2jG5B1CIarqj+Njd0OTjPeBglHDT1Tjqrz/uyicEgsTy42zHDG55
LYEAOXkxKVXX9IL2g9q0yF3oN3q5PsraSyVacbjN4R9kLk89O5xy7KXy1g1SEZy8KX2lczc9WgZq
4+sjray0eW1j9m1xeRXL56G40AfaYFWujCb13A62H5HDBgZNzblrzyBXm3+3nOZOiJGvyhWIo295
JhQ5Zgo6aAJXrZThgdMAqpCcnFtBY+7p+tP9CSAXU4YDnHOHJT3rV+cd7q8Ymk6/AB0MUCSD3s/0
Zjasq6iY056zo6vCuKnNKv+P1tj+FTMCcWQfVJ8FmO+N/WzlezJhhMCCRCduW55IKJsHUYpZt4Cm
9xl2LWVKO6yVy5gir7/+zCtf1NEBDrOd4YrEMfj2kS0rTWQbhq0bou66VfrC/OyVbUrDX02iCAwk
HjGHfx3SQEDO1mkgUMFIaLEHoNTJsiSMaheLCUgOpjxSe60PKtjzfdbTsX59uPdrkOEwYcRcRaWM
aC0imakn3RU0duUGWtC6AC/ys8Kzbozy/psxCmHvbFimkqtbvMcEXbHh9V7lho0z3YPbsc+J7yCu
nlEv1x9oORRfSrUkuTpOHolr1uJcUEoDcn+rUECvuvKmzvUapaqVn3wz/NeA5c9QLHbdhjnovLNs
pACDiqxKVBcnkexC0PKVxsF+7sryN97f8istR5rn6V9LTwPgEMdNjkFFUPSnvvXkwVDAd1x/dcsz
YR6FFhqVa7rGrWt5P+miUeOkaDVXIxqBuGrKF113LJeY3Tp2jRYdoUI6d3im1McBxuHGYlt5SJy6
dNa2RpzCVeztQ8ZYJeNdBDJSILq4yRS7vYRzs8H1h1wuaR6ScMhC8EKjo00i5+0owLykEbKzuFls
0pue0ocagvHERyZE1Y0dzD86+8zj/e8YRTAnacN5O147KURDnqK6FAbVbp9OcfS1qix4dNefa2Xe
8+aIg2xUMuq7k6BD7TMqmRR0r+DhStd0NMFYakjk0mMD32BjuJWPhfKUF0g6zKEdbHEYmHmJbpz+
A67NJk1IZRR94ONa7vWH0ue38/eZw9tjo+faIVQLI7zlxiEaGXGZRYXHiq+dlzDPAhIcRl4/l4WC
BszG3S0kp+IHp8yoR9wvSiE4bicomehXO7FX/FADeGK3VnjyHbW6MLe1el/ZDgrncgpGXBDYVmlL
p573mFdZoxwA6siHCa0OqZtE0Y2T7OPQ+QaYeYSGUogO/TX9BIKiGEYnN4Onxu0egkwW7HHpUdGO
o/gcN87ftQ9s49SmqdQ8LBIWbyfS4Au4M1BL3UC1I3ei33AXKUlOMoFms+uvfWWNkDbltWPlvpJK
iiJAFvDkJ7BZQffFwsHGpR2tP7RGW/w3jN2G2/J8xiw+sk7pQGehzPmR5YXBrvo2m1SGw6YPrtDk
p78xmrQ/+zhV7IHfio+wPXB+TvEruf6gf4K/d0ObXFW4sZAGXZ62aeJHdVkityK365u3RWaEX9FD
OJ86xTZnr1Ubpl3Q+h+nVim/irQtT+j65XPp5eJLDwnhY0fK8Hj9V6186T/5XxTqvJR36fp00DQ/
jA1sUGnQvvhVU9/A/cg/o6CLNl7A+lCUtqi+yjmv93ZSOcYEykCRfOlGhRmZV6h1zDC7yxUEJv8P
TzVn6QVJIPb3xcGcdqLEV53TEpAJvUtAsptDogTBJzrOm4frY61MYH2+P0lS3AZG04vHKkdCkKi2
Jxd9wBS/+MR2nwfEBHdtAhTopxCjsnF4rY5IJ+OcedL512LEQElDX4uzydX6wqLHHqQkqjecXlqf
PGzibzlTL9MJbIyck7pJlYCo7d39re6UwirjZnTjwBeHQdD12BUoqZBnpChF/Z+qo8t/jLz/jMmc
ZCMm4qH8uJgsATrO1DfZgDMr/4Q4hH5OJMDnvE/C/8+h5uPnr4Cnyalf+509upOwo/CYYT7wmMZo
g3ZKoopxY2quvkwTa1lL6ngaLmMCUMHSDpCBuE7da7c9gP9zayTJ71k8f/GnoniBi1tszNG1pSfo
4jKoYVNWWh5tsyiv6FuylSZNR/cDgMFzU1QhOCR6uK8vh7UNlrS9zWCGLa3lKo/qij7vzBlo0xcU
Kfy8vNCmqNEuGUP+6ol+sMXCpRQB7kaWZmvkedn8/R2Bn0bKmPGQKBP3ZWqhfnJGoKJD5lyMQWt/
dUGNpqCSebYxtLY29lzDZbFhbWsvj5XSLDoK8DFftauqnJO88ToUjWPYHcAER/Yeq5FgOGRci/q9
RGLsjvS1RiD4PecGjpat7VQaAIK9nRk+iGu6o6GrjYNn7yqzrDErmkRPX3QP9+d4/YOtzQ2yQAQ/
1CWMd5F4GqSeNoI7c8vETk69o1gH0AEJ0aNqb8z9tY2LgEIVxHHsW8v7ktqBeDb6aXK7qhxPfh7U
F+xy8oPqj9OHIMjH8/VHW1troAIpAxLkm6R6384I5MC67wN/dTvHc8TJaPX2Dm2L5z90ei5sN/Vm
qoQW182n6wP/qRctz3oUI7QfcNQTKS9Glj7nnArgws2VQRSwJULjtXJwgXEbq7Srs4EOwj7h1BWH
x76KA+gGJe0v6CwH82sPNiH7SNdJLEDLh7QzebnR24diDEHF2+AF4lNN77d6ycsu+pxCQptZOV7R
0sARVP4NGvzpc1R2Khql0ZRISFGvGd8bn3bsPT1Jzc+pmSZ4ETYSoQPdM+Xz2EcWima7HFDltxDv
bqHm6PgGXX8xKzOAbC2MMIfThCh7sa0PUVZLenYHQvl2xpgVWqLcRnHQf0duGyWnum3D8vTvY2oW
KTLy/KT8l3FXgadE0DUKGfic3vpDWWQj046d4Yjg1dNoVu1Ievy/jEkF2jAdnZTuIgCpfLLDQ8WY
o2F5fAQNQXPD3nAylWF46lRnY8LNZ9RiviG44KhUddLv1DXeznQAhXrnAaF3/RTvhp3XYGOzNwF3
bwlnVpaUQW7a5IokJXHB4gM6EGJpPEsH14D2EECYUDUFtk+KWyms1hjMfzBNH6J6jF6vv9GVbcow
QCwTP/MvisJvn3Dqo1qqJrU9AWYcewgZjs4Ryx69O3bCFBvly7V5yhzVTEMDd0M+7u1oRjrArKWR
yi2bqYVt1AACNUJFDAermeCVSADmG/vwyhFCCcNkinJ5JcmzmDJ2HviNHpQTiiSomndNPLcHyyCW
SB7TV6kod1Zm6cM+sxtv48yeZ8dy9lAuncN/zcQTeDE0NLRMrbmeuuwp5YXNPzmmDQK9yjYiF0dZ
4yKxrTpkVaRMu6Irq423vfZtpcPlGqMCndzdYvaSAk4JzjV2hSZ7tLEScjE8+DHhwnK+Pom0tZEs
GOJz7sch/pr//K8YIdagamV+yXclTBIfg8gkqUrjgZIdoPRQEdk5U1rc6VZLbzCeL9n3si6zCyIt
+0VNMx0VIp2NP1gFpbwJ0a00Lmhl8kjXf+fKcua4wjXEEERRpMfe/kw0Ko3lpMPkGgG9m6JtIIHX
dCFvjDIv1sV3p1+G7nryimS5l1GLIjQcBMFCuhqnfnL2urQtbpFd+zct/kA0Knd9pdNXo0W3Fkac
0J78bPpGHjfHnXSIaW1BQJ+dVStE9G/RUPyrVlF2Q1IWOiYnk7CaPUQxaH7wemgx4YqJ1ZeXjrR7
RI4TWT+kUgO1BQmtilvuh8l4sesS02VpWHEPyDS1oAQXzchHCuMCAH/DZv2hG8fox2AExaMR+v5v
Uci0OXi95tO962HAtsesFKMaSPnVjQ6Vzj+kihwzHHJ6caOrdZp9u/4m38kJua5IsvfafBOkFrm8
BCYAY4El+CbX6DYUP4kKiv6/FtjPF/qrg/pBNWqDO2/Yyf62bAeIoRkfJtiTSBt/W4jE040DaGWi
k9FnKZGfIyhdVhNsDcBlUmqGq+eo3ne+qX3mlm884D04PF1/+JW9kjsh9S6b+yiPPm9sf60p1amy
Pi9MvDUV9hZQbk0JSiey8Bj2G/pGP1FmCP79QkMahRwkMhqGXG6W/hSKEPS/Dg0ilfJC2OCEp17g
QfN1NDRrq9o2r7fFQrFRBZkA9Oab/jKECOqR4uKk6W6q08Ot07VwriQWAJDX0y/It/tTqhaP11/r
ynnAfCJ5LA1qGdpSLMTV0eqaLDCoalvoTwEdCazF7bR/qEqH6LnsSFP5U3xLC7S/JXhe2YAwpEfs
iHSHLdlZfNM+nei5x28RVSqEblqdwGeBVP/3bY6DHGUglVIaSZZKuT7EOyUeM+nGrdnjTWlhsx1o
W373K0vBnhVBs2STEv4yKx41puMZBGTuAP7+4MDywmqtUY56TuXw+jd7V7dkH+AOaIKqchyNtze/
17/WAjp8OnexaHarzqK7XKbmB8NuwmOomNPFGq2RTHHafDXaTj8Eih0dJnxPNt7qynqcFSd8ORK3
/JLFb5D0IMCUiizXpO3oSxKZDVBzzTvldm9+wSfc3yoMrz01omJjzusJxLH2/Iv+emq7TmRBs4+c
o90MQ3uTdpkpo0XTMYsDtSR8+0bsceJ+gMLqhz3mjJO1seGtPrVNlE+IyI9ZLpd4VMchSFQLNKdj
nGK6cve45cCrQlJwyHUr2rryrywRRyVpLdjzZ/32QgNJ43siI6+1XHqeIhtAiBNDqjWyQ2NjbWIV
xmx7bYefED4AjrLVGlt78v2jGVW7jpTvAf68fQ5h0Lxcn4RrP4y8p4GPlIASoy6CBy0HQd+risna
tY1PFiHuzmw7f+P5V7ZE3vT/HWWxQ5gAkjBDD7G7iEG9cux9x5defBl647UDAHxT942+Eab+KfQs
tmEOGirWVHZppHEWMxs0PSG7zSlbVGmr7ApLaatTng0Fdig4Au8abFzo00mABnzM4FnQq1QAGLoT
EUzhD7HadN+AtY4XXG687luYKAZ+DyIDwDNCSgESglILxCLtuv6+6vv4kyd73Ixi0ck9+dG5W15J
hhdqOAoOiL5fm7jzmbV1CFGsnIO4gcGmY/1LxyEYfyxjqkjzDjiTmN4n2xvQJeX6nFf0keL7h7qH
7QBk1zS2SrirC1In1Uc/Kg0OqiHeLkgLOBYc6VqSCstH5xRFBG/nqrTU4KLFeL7u6spwlJ02htZF
k+0IgEGgfqUhK/Dk+fp0XNl+59IOs5EWEsTYi3XihK02u75Id6LScIykjz1aJDD3clJ1Yw9YOTIZ
isz4LDWfK4ZvHzs2Y9qMbMGp5YfBr5geJ7jFBf6EfjXe0fg2XFo4BDeU9M2tUJq/eTkzZ1UD6TM2
BYqvi5FT0J/ROEm3noC/Zabo9sYQbtXK1l4lNVBuiURZ2H4t5j/4xTEObct0+2nALNHXUna2SP8C
qPbzv380djZaGmzkUkSQb58Htww8YvSUk9nB7zmOw/wVya1+FzbIKa4PtbaRkCvGUHoOVikEvh1K
ySAMFgXzIx0s/cY3lfJZpqn4EHLp/iAGcOuWrDZiq7UX6XC7Ij/D4mALfDumHwFdi3AjdS3db62j
QhCW7kOzK47wVaKNy8H6YNwLUGMTtIrFYjQqp0yx7zHdEDdzdoZ85pdr0QXEk7GxAN4PxbVVJWCk
IY/wWF9MwzEMzdjo2JQdkUy3ZTWCq/bM6amYgq1c7vyK3s74+YasY0pBQpdQYzEUvIeYTVWYrkmf
Pd3RHPIp0MPT9ckh3y9pbd7G0OjOwrN3yTunC7xAtJHu9r5ZOueBqoV4NNu8D24xfs4SbPmc9nae
V78ybCqgF3OsAgur42csDNVnx0BXuK/SqARbpUWCsjm4NgvsK15qeC3UjVYdIq+xXwZL0nuuBSL7
PdHb8NQV6PNPXi4NMpSD5/2UCb2MO8UM/M90iuXpBxsamr2LWnKPO5osFG1vd578mbSxqZ9DIIE/
LRPWApRsxfwPp179Z4Vx30d8Ve0fDXTdfM8VthvpSxcFxoelVZ8Dp2itZ3rNSHHF01R2n+ohibLb
GIeGxykz+/jkdcX0CwfFKr14OfD+w9gjCQKnWYrnnu54NEglKt89yq5MO5GTw/nFSLJe3/lgAn4m
sRd0x3yMGkghBMx3caFITPTSslFv8GGECaipqbprrRmnnki9lRvH+MplmcI7R7g1XxjJcCwWRNio
Kq4Jse4SBePQCObK8X+oZcBpiEG1Ztx1hd6jo4gjDC0D6STwOIXVP3BkaV8mu3CqjYjpT0i8mMwI
Z7hGakxmzVpeJ7um66FFqhQm0uDJxo0ZzEcEkAye9VDd2aPVHPF3Bn0RUbrKFcM5BEYQgRzSdWpM
CvAgssrP16e+Nr+G5Y8iUU5nFncJCrCLPXhKc7CSSS5cIxnbGGyIrWQfwgweB7PN8b9YExqWy5CF
EFlqwOfRPnXUSbmhN6dJbtIiHaKTEaZ4VG78sHlHXv4wisoE+oi8SVUufhjlL3SmYw6uKsjzDiqZ
V0THZOxL52501PZ1Upx43HV1bOd7cI4qfgAUsvBaMfARexFpM6gXBdaTftBxyi3AQjTNK+X58WMR
at2v6792ZZ8S6HrsWVVN9LG8DZmYe2KJWukUy1P1KcaxdNiPOiDHjbfivH8pJOBRFiP9ZTS5OMa6
lkYsO1B1V+0z51vS+Rg4IOL8qBOqwrbBriYF8dwDIBrqBOhRiZWCtiEMeH+Ucrqg+gc+QvoQrSC/
8a97mELvN5igkj2Z/3jik9rQYlMBbgRivA/adnQuCbLIjavA2ivmIKCqgzheQ//8dtiwgOJUNxPJ
r6kTWPCm0Q0XB7GxSFfONmHoyAEw2NKpYy9esJfQyU9PiuFSBcAmHmqK87N1Cv/RQCEdnf551nDR
IJQkIU3v2XKLIqrvhgwotpsXqemOGII8Tk3kb+S9V14cl0eLHC+1V8QOi0cqezuLIOjqLmGlf+Op
IG5o5irvrz/L/LcslivKDdR6wiHVy43g7efJpsby9L7s3Sz0POe30wsZH+grMKBf1izAu4ya9caY
KzPRoJeBRmOCg/f18GySg23ltH9ppV5/79VZnQJuZGeB2TkUsAM/jDlOftcfVJ+fZPGkGBWYJD/o
PyFhN6/Rv+Z/rWNbHQ5653YxliZ3qSjRyoHmp3aCnKl64PXgZIXVaDMDZH1q3BC/zKNv1kExQ+Lp
zemLAOeQME0j7eBDVPQ/DnQXf+7DiTrXLNS4s5Iyw7cgDgrtOfAJeXaI8WfP5ZgN91XHXCX+VnBU
vSpNoOWXmA2jRsglQuvUJzGg2JTo2v+U2F0qd0G+3Zy59u6ZU+gySf+ofPm3b8EKHN0yyqZxo0gf
nzwMXTAKASyInKURp4H8NdYoWtl/uv72V6bZXJpDrU99jr7bef3+9fKDrATgZqBf12iiekh86Odw
gaw9La/2I5tVs7HhzrvK8mOTo6QWyQV3bhJ9Ox4psJYAGiE5tqrmY59p9U/AXcEeagLg0aqZfiK0
KffQn7KNebaybLlbsgeZXB1404tpZhaiLryKGmhr1GDQgIydTd8cztffp7byQhmBVTTvDjDDFhF2
OdlRXxaSHrWwBVnSmJ5aX2SkCVcWvfSZsHk87TArUpRDAoZoujVr5sRTiwlpvMNR2Wt+VT4GASc2
ug64magEup9c6T8L7KiNjd+7Mu3YLamrzb1L7xuKsBfBu7iKKOKBe6A8LIuHMUmA73eNHre7sPIS
Nx+axDlcf09r47JFoydA8izEUlRSRDrgGCD/rpJbxSVpm/DRqHI8gbtY+8gxWQNkrcKX64OufJs/
uXEyf3N75LK+33UDRPW5f1C3pwJCooq7k93Zx6HNXzw8ptzrw63MOHz+KM5yvqpUpRdLuspi1eiw
rnTrugX9YXUONgxGkWzJM9ZCc2qwc7RJk4HDRvF2UU1mSTkQE0vXRAs9HXpfD18zMkwz2jcbsUUO
KsPV4Pd2SDXi8EmFty7OnVGaGJ8LY3y9/twr39YipNH5TARviA/f/pzByxR4smrthlhsYuedhNZj
wTw+N63Ib2MwY+KoJUH+74mWOVJkWejzt31X75niWA0pSdBR2AEC9zzcE5PYry8dYcHx+iOuxI2g
l8l/cLcl0bK8eozOyF01LGo3nwJtb/pS25WV6uzVKGxOg154Z81Tm1PIWjoFmOk9Xx9+JVWoMamo
JrGXkqNYCjqiCW17KIrGBZ0xeQdhtSCJMmwKHkJg1XSpW4CwUCox2496mBhkWSPN/6IGkH83dvSV
CM8ihiSCpV8QNcJiXx24ZYN6pHNniNvxINHoyJ2hDG11qLu82qqxryxhdnA6GFhXSNGWxyT3XaRb
TU1vV5+j2GuC9sI1q905eOgcQORnG9fetaez2CBJZvC1iZTfzuUAZ7ZCd6LGBdRM03ZZ6XgJDdno
f8OToxYfr3/XldORoizXMw4qptZyNAr6BRTFqqGbrG32raIB5Te13G0jTTlZA4TgQbPMxxIa1MZ+
bAoe5O3BTLplDpt5zLlGu/iMyFsiL09oIKLDL2apdoTqGD206bQjjaFSAqN15H5K7P7JiQKMFHPD
Hr8A/1b6Axo+jyy7bXvy6E+TbUOCLlQso2yvB6DXNzUmD1M5hLsRDwXtAA2qqI51nwCvq33EMmc7
zoeZoj5BBPV1T/udOnjPwHT0R2tneYX1pBW1kuwmWGb3XquZv2NLU4KTOVA1cHVyJs+570EC7qqs
RehRt09OD4Di5NCoAQawMRWdjzdiTtlZvdNB/ZMxYl7MyA4mXYnQdQKv/50HAO5cmvYaa4/vi5kd
KliT3l6TIU5xOzMFurz3y0CaG9Ps/YdnKaPlJF2mcSdbKlxkNNLoB4rNhZ1dGE8ziMH5jb1WG5zh
o6MmCdKKXpOI/dbbEbKJLenb+g8gLiJtoWrvJH6lH2DpZimcx9Jook9TjbYGSnFd3vlEc2dqRtE9
4o7640hH6dfrs/79miZemksexB9sasuaXFhTa5tifYK5zJmgWnBGVYzkdj0QldPYExZdH+/9mibg
IAjkVXPdgTbzdk0nsRWUuP3QZ2DU2TGEYH40K/W/pmv7/fWR3p+Eb0eaF91f0fUgRBbiWqG6DUbo
x2ZwWgyYOiD4nIknEWABZA5jeb4+6Puwg0FZxbZGPE8qahGBNtFIP3rA4wmPJGof6vZNN8TVRnBD
ifj9jkEU/SdnTf323cafpWPfkD+Zq+ZR1r/oHbjb706Zx/prYdFUcasagejPdJthpt6EFXxxD841
mPgExuLRqIVTuoQqMSkpxGvRrpBjMx0w4xVY/ubpZO50rSnKXYIx2AzQK4roNnISkuK+jIsW/g7a
2gMbTVu6dWEk3QOxxSTg/9vdr8Lw6IwNwrKBPR14kwL+X8Mes4wHqzuUQc3eqtVaA/k78fAY9nGz
6+iiGfX2QQksolBE3cHwjCRI+SzDCDamn/itf2t2NqZymMz7vz1pxdbBKKDVHso2pPJoyKDeTT3k
wf2E+XV0Ju9f3FPRDpPjnF2awLaE8qNBrSQAO9JkP3OCxJNhetqjjfj9oeLH34rewbnUD3wVt0pM
wurDNJGKgMcdReUHGppNEs8w31+0RrPjfYAH2cDjNeK+b7Qp+lpP2NPtyIw3ZNo9YgGOx7QqvttR
a1c/miQnKQryywluTciB4/2kKtFLM46BdyjLus9PIE+dcycyvfmJKU74BDg0jc9SQoe+2Bh35Q9q
zpL5mZETqHhepfCxZZQ1Sq5mEk+w/GF51X0bJcdiKNr8ISppTdurg2mHr6ImPXpT2xVHi8KL0fda
WgmohmbWORfA/17osnihh0zYbdBFXjTA5+NKG2+wiLXtfRbQgvcxaZBloYvOMJGw8fzwvskikjdN
I/DxIjlOel8n3ftVMau6IyWuxcNzMhXCOdh0v+gfvTAyiiNdD2m8t+A32y+9j4Dww1SiInyRMLjz
Vz+OFW0nrKq56BX8NdL9qjXsjAhK6Ael8fx+Nwwt0dVEydq4rabQiC5+mlfcp2qU5DugwIqGE/Yo
Qzy3p7I+AUzk1EvsihqAGpl68aWrQ6v/UptKLXZJKcSrX+pBfZuHGd4ffh0ANBrYf9XLiFvogJvI
HM45jZ5/NE3JNknzpaWesKRQATpKAL1Disj3wIfIqkNDJj4EQCs1Izo2FT7pqPGm5EbN8T7eT4Up
vmOt50HVxUAPtWzSjI/YaOGtZ/uYUjlgm3X+Uw53eRqPJWjNLGj3MQKLH55XSXJDcRoVt5ntDL+c
2go5o/qCz06iasASPbBMxbUaWhV2CR6tIS6jxDjHBF8IueMGgR0fR7NI9nVnNxqG2rb+ozLRQRyp
/FDhxz8U5lIaNHV68EWlhodsUML0oqWtliJX88D1h4UTveSYF99K/Nwoitte8qiajTSPdoRW/Ya+
nm68KRwtrE/WZHkue3Dcf+QmEd7hNaLm56SXTbXHtpuFZQUjxcUhGNP/xdl59ciJtG34FyGRwyl0
mO4JtmfG8QTZY5ucoQi//rvwwadtGjWad1erXe2Bq4Gqp55wh+BBVtpeu0tTuX9JUV56g/yOq66e
IkDqTYbZhbu+FwHmOaUUo/po1l3i+Q0ioUf8BqbHsbare94aL50JNqOsihFU5o62nCv7KXYweQSM
YnZfBrmtrd/QPTosaJsOuy/uBR+z6lrl7h2NfDbNAxICjYsr63eOu4fyNqiy+DJEbf5RSVXlswFN
JjhGYRqd+qHJlN1YYG0GbrGq6yN/hHYSNpWXW9QGIxuEgraS138p4iKF/DfzI30Ezk4D8fK2w+G6
QJ7ENk99ZQeShzmF8UTn2dA9ui3OKxDL+C8kBwO/KbBwpTvDUGuvqfvcRLsc8IVLg8QqD6jaScXR
9EWv7LAOjpODsBET2mFRWdu7wDHL+mOftWpHiByD/CWQAKU+jtME4RzGxGwnQo2IfjM8/95j4GKf
xFSPNLXiRHtjPNepb+++cpmDc+ECcgGTuwQSVIWYRpQ9rFNb5fFdiD/Z/STn3UaOfl10wqWGMECm
CA3j6v06TiRKR9Is2tt98dyNdfIdo7GixAa7VTQMwqzwnGeoPLtqXRVHnG+qr7efc2XkRjt6HlLP
LRTnqsNuJ6URxWlkn/w2CioS9tA+6Jmq/9TRCHxJ9FH7URpG+liXWv0YRYF9aALV7F2rNsIfgcgH
f4/pKzYEOEkoG22HlTQSVSg0JNB1UK/RHJIZqfbQSagR+H7lEdnKw+A4w30u1+O9LHLj/ckdGo/E
VgYcwODV+ff8J7lrAzwL25J3EVP6f6qxShlcEpX0zidchW4emc7rWPjdl9vfYCW9AyKs0HMwaBdf
IS+wkUIFORmtk4PuyI4+hHjwGc0ebq+ystdAkcAuIKoAA1qe5Y4T3jo+O1pKNSd1qft9HMPjXnvK
NT35Uldhfq8bpXjANrJ/nuqp2jhSK0k6GmYmPS0V+o+2nLIg0xirbc3bxR+o3TUaUNMyAAU9YIB2
d/tZ1zaOBsyU6mduYSxxJTKsY3noVJ6V/qfr48lO1c29j5OA86TActs4x6uPRn+K/jAaE1cJuho3
Dc4UnGNFDX/qgVmdp9Qxn1N/kjeebG2vcFSZ1gNAmqPT5RYFBaEm3BjAK4OQ+jftlSdD9OPz7fd3
XeWgCMKICjtWmHOI/1yu4o+mWgllsE9GI8n3cRxIWMmGFi+xLe8Y+hRer7J7bi96/RJRBPh30cB9
mdk3l4uaE972iaBnq2KMheYmvh1gBAx4B0LZ/y9LMZZnhzCmXZ4FfFkqX+5rOpljFB6Q+9TcUDfG
Yxb74caxu/5gdBVBozH25mxfYavxbYtCcnf7VIVwKCo4B48UNtVGm+l6w7MK0x4UiMBj0ki7fHdT
Cn4q7nXrRCT35T243CB1tcCwcPySMuGiV4og+/tfogPJgoY4Awdukcs15bjhNODSh2atOqfNnALF
I9eSPLOt+o12ynX0ApluIiGLAhTKoMupc9M0YYtRknHqZlcKF8WfILzrqzQG3dyDWN8Ng2ZjIU/y
joEyQM8dQ92h3jjn/+S8LhMiDXwKJ50JOA2FJeRCbqK49lH1O2m9las7cCdm/tInZd3d2zktUg9o
tZN5KSXSq8DOtME2SsYeGuZ+1H4P0ZTtd62EJdUdhDb8wmT0W6v7Ku4tbT9KPSZFCn6SW7TolT1I
sU8CZ8K/nZmJl18qnSypJMXSaVoo0z6KlQwnMQw03r0f5twP0Sf6XuyJxR7scfx06sgxTvnsuNwm
DAncMiIfnKpU3dItmuPc4kNoaPRxpGgbz7SCy0eK8V9pAxlihERN7HXOMH4TU2/FmK2E40edDKby
utCSHyKt3ZS1WHmfGk/IYEamW8IrvVxck0WgJSY4+8qibReMZuK1o7EVOVbIy2A7kUyDL4vgA+j2
y2XQRGmsuursE2q17SN8PB5vxDD9U6NKaNJRl4wSjTW5VSuqdFJI2C8JVUGSS1oP0V8OFMztzekn
JC6AbXReA3LKIlYKF4GFNsNHZ8qxD6Gnn+7tJK7PZQu028M0NXqsmKUDRE66+rspuI7wlgrtTuws
rgZ5DxnPebOVFrUtvHG1Jyejyqf8U6XCQ78HJ25tylG6xTTC2Ugj1l6+wTTWgHUEoWp5BDOR+fzP
2D7ZXZPuMa/W7jRgOO8Pbog/MgMh6tA9VRc3YOHIvhkMpJ4RvHxvaK0Ep4EcX6Vq3Aptqw8Eahd4
zD99j0XzUqgpIRZXS5KHRt7RAzd2IZncRndv5XadeVP/v8rigWjoxZWuJ7w2NZpA7ZTZIRh88Rpj
KLSx1Er2wFLIaswwbK6lRY7i91FaJkFonzpZ6bFeHjGYpNLB5ZLe0INTMayHKm9tpA8rVyAMJo7j
DHG31SWJyZ9a7McUmpd6iAmNkU79Qe7ximSgMOxrnJQ+3g53a5+NsY6FjRj76woWmMn1IPS+t04J
7/Jpwl3bA3xmb9x7a+9yHsERWbnX2ceXMcBJQQxFAkE2OpDO9wKDbwfLTvoqeJ6dy6aXThhIiS1d
8ZXNAsVOn6l2ZCxXF4ZNiy+tqbtP6YDVR1RKwQmTN7zinNDeSMVWPhvRm0EcFRD0s2WqSXQHp5fL
DmpTYU5Bkhjqm6RJwxNTnvQRSmW2Ac5bmbQCkkMCGNw+NwdD38tXOmDuEOBD6J/o/gaP6GtZvwFK
al/pTzmvA/jHXZ60BMQpcXaJmpmfqrjwh8Pt3bOSz1jkTiCAHBPQxPL+ItMpUIQrgnNh0lrH8z3u
76d4HNApQaPgS0j7wcGzKkxCz1HzgAxOyctoI8itvPtZ/QYfKXodqF0u3oQVZlCpAWGfWkWeRteR
pWwEBSqNf/PJJ6SGZlhsRO+Ve5t6XkX3C0ABsl+L/awbCIiGgyPhoTNFpwH8xscCrzxPRGN9F4XV
4OZOOLmCdPN4+42vnFd47TMqE/qLdvXZ+yAzSmeieWlYrfWxN/FRc3In3Tiv/4LbIjFBqA3BJEqZ
OUucf8Z/eggxRNJgcioJx4NBVnBaR5FKKLh9ukkPxsAFzi3/kSUr+RjDi8bUyhmjDzJmoz9VZTKm
1yxMYt81SQ5DUmpjGp6KKCsyF4g50rKlUpmK50iixZklkCLl0LaK5ePXFMv4B3WBQ6MTc/lpLyCz
PjRwK9Er6VKlh+CU4g8WmqONmfoY9cmDSJkzuALcunFXBoHyCpPB6e8U0NXMNgKhPTd9439Fpyd6
bus8VXcJ1tzNnlFK2B5HeLCfJvSvMFjqZwfwlnoVpPpY6djOJrPDsIj04cVM4O97CRJ8A7bpnfIB
xwkTuzIjS59FHmbmDtfU/FWQreHwaJdkGq0v4VhlRMBKvXrIauCYVWs1u0w4Zea12NCZbhsouM0Z
zIeeuWYE6H4kVzo37IaKWU4x5J+MIsSxCS8GzMPtPB3Uj3mM5BCQcQ3D1Dixx3NOpfI3M1r1bxcA
8C5H3vG+D7rsB6KUieMOtLMbT2Zw/QuusfZaZ1H2i5Gm/72rg/rNTvFeOMddPH2GW4Upns2j1khv
dPYDVFqIXLElpQfswuiQ+jQPsMVEVCqF2hbb+udMssxw4+5didxz9g0Ai8HzTAO/3H5jZzea0nUS
fPPo6zioJtOBWrH3up5HGxfg2lLoSCOSQR5OlrTIKCoMjvkZJCpyng+fkF8pPua4bJ0j/F03LomV
sztDGlVUMSAHXN21DPhiHxM5+9QyMblLMPl8GmMMs25HiJVwaM9sCGNG+dH3Xbw7E2MpjOst+4Rj
ifSND1jdh5EjRzBVNJuSqbALsbu95NqDgUMB+QOqSiZ5WXyuuAliBny0s0dkNyRLiMdUhbt6e5W1
L0Xux3tzaDPT8rhcxQ57pYrAi5/6Rpl2iciGnd71b8DJko3tt/o8RFg46zMnV5uvvf9EP92UUtMM
eR4LO+o7/CcxOC39rXn4+vP8/yr64nkkiKB5mgNEoxOWegnqF0cGR5HXwoG9u/3q1h6I+4qe8Cx2
g8zB5QPhb28nmPnR5FBwqW/ohfxuJCv+9e5VuH9nO7yZnHY1bcD/2E6lOnROQSOyvdYV40Epivz9
pwgOocylBKaOlHLx2mLkHzJM7hxcASJboULrfecOV+m+3XhpK9+HiomRzCxZOstRXL60Vp78LGtq
Gtpl170mfQxQQNVQT2OKXgUbSczaYjo7DXwVmK4rPoLqC9ovLYUNZAx/B8seFG4jBhdXsS1PuJXk
xQEKjD8a/WuLSvfyuQIzJ3NRadSntD8kD39P5uN+YseaOxZS2QIIEPavPMQNT6Hu/nR7k6yEJxSS
+XSUOKROy1gRaihYZRNNWcyrM1caJRxB+7DUYdmW4yu6JsHGZ1x7XNCI0HCZF/D3Yu9PKY24GHDG
CUGI5A3cL4a3ovGnHbOg9ElKwWDCyJCfGlGjj3f7Yde+KjQJBqQITdEOXq6NOlnUzdUV8N7p3JrC
INUxausR+IeubsTHlUMOvUvD64SKAE2txWINAcSfrMIClReY+1pzsic7U9ONVa4fCVUKWup0t+eJ
4vJ1Cq3DXLFp/JMD3OEOZEPjdk1YfBisTf+PFc4aisbojxmwdBy6posnAmCqMKUO/VNe0ejZUaWP
4W5uG0W0MTT7MyVF3XsYx5r9rmmzZvCKDNdzVy/1HFtcXSc/3FtDY27BbK/31PzDGKnCxYCzthQB
kVEYMps8mvOTKQgO9D2TXwiM6gcciJUSmb2m1T11DOrITQtsUfe3t9Xq8jOQirY1wXZ5hga7wHBD
VvxT1HVG5mGYPQrkjUB/ulLQFPeil7Wv4CLTaN/2KJu9O8PQZdI8GiNodhOuFgGkqDHFxGvDRxgc
1o8uOc4ul0uxz31He86CZGuOs1LrcqFQV9uox1DvLsutuq4qxm6Ff5I1/NOF3sIoRe3API4dXqed
0sp7Q4lxASnt/iP+xdhL6n35fPulr218Ci4QJDRMravhBE4LommcWjqFQ695ozNAnk3bfK/mlrFx
xq5P8nyB0jIlZsxU9sULtpLGDIq+kE7qgEWFHlNPW2qm/Q+7iAEmOmlcPLNU+eU9YE1tV+a5Pb/V
eDzISoqNY5vH+yFBSqrDOmWXJr22iyxEHG+/yvlPvqwuub9xiZjFNEFMLZtcYQcxz590/4Tur+lV
pqY/Bl2Ve7Ys5R8kJhBbt+uKWrYO83s+q6x5PQrE+U3H6Kt1ThPYgbluyxL1BwphQfVsiMnMDnnW
5V+tttU+NyLXU8/C0d7yct+OCvypi/qvgLr3SSsauju3X8ZalAMPCah61rUAyT2f9v9km0ZiT6lc
l8zrUyPJDqJPkhfZjFXEWlHn+9qPslIeoI/nP2TJCXQXafz8kxZZar3rOyuevEoqlWRjC153doCg
ko5w6oy5z7T4UU0yq6HUlnWKI/l57LKHAhnyY+Q0xnkMlHRPevAbj+1pF6RV+u32G7nuFvIe+Isa
BsGIKz9AM1dDzczoFgaK+djlyS4Jaw8gUvqUFiGwN9Q2726vuHK2gY7ge8u1aTMN0S4/QRCIRNKq
yjk5fggA3JHFPkwV+XepjO8ffdPZJankOkPVmBvkcqmuHOF7gTM6RVameppUdzsoX+3G51t9IJgm
My4H3a1l4pFEGkkqLZgTMD3MTCn8qDCgGr5MvUax8f63Z0Bz549hUkhafvlIaFCpuj9QQgcmoEKw
p/kOSRwDn2d/qwact90icgDGJmBx7zHAXI5N5ALWui11zikzjC66awUUMtcfsMZwMZ0aCk82I5Do
qrCDFxnLx63DuhK5WJ80i5qAfy3RH/Q+bFIs4ohsS9POhhiwn7S22hWWSD1Ia1v63is3AUBwHthi
YAudZRGj4Z+qyjgX811j9I8UQzqq+tHWzHPtqWi2QNIiIeeCW9w3o5CYA1CYnILRMaOzESjFSxZp
hGG5tPxuj9jQ+7HuRGGbYS6SBCtj9x5LyUYNqOKsXvujyk39UGaT/0gnLt2idq6dBfRlUYSh8YKh
yeIdjlLWOT179DSUco+8K3rHNT1JT0bceKM7u7IU00FUu8F9zLqgi6XkCXiENpraKbRA0e+nnskH
LTND+luGTZLtb5+7tZuD1iw0qzlwoa6xWC6plKmfUC46geys/vaZhhgYuGM5ceOUGvk4TkUxPGt1
P6G2H9QIxAgH9vQuSdSaLmwDm3U/yKWcbtzvK7vWBjVBC4q9RLdmEeMQQKmSLIDCn+pS/XWSg6+D
kUvPt59+ZRFnLuso3xCnupqUyaGvKfg1myelVANPoVN4kkbQ/bdXuT4ac0MLqAY4du7nZerZ+JXS
6TOqrbOL8pNkds6IZ1dkAhWd4p/RGOgbwfQ6wrHgrKFKI8VA+2JxFhOULq1GQW8PHp//qTX17DBE
TvlSgBtxpzEU3+Aa5Z4TG81G03/1UecLnx4e0OxlGG8Uv9ViWViA3IfxCKSoZJikmZ4K4ZZJpPZ+
VQTU2w2GnNwbDMKvok7imEz4KzCbvhiOxeArd7XorXdf7cj9zM0oFUFicsDFXuxUhDbpEVknyMvw
vGQteMjr6ZejiuL97w/VUhpF865n4r64BnWrE4naA9dDNVt9UjsHWHTboDtbS8phkiNjo0t5nSYx
aYRIg24eE2MUdy+v3doScWjCvAJCgPh5bEb1fkBpwhOSP5ylWB89hHve61qugxuaWdkmtxHX8HLi
BzDDUaemZKZaO+YuKrAHYUOV+1kB/vPto3d9wIG0AV+YJ2wOdcqiCwvYp2P9wb8bzCj8JJq+Ptml
0m/Zal3H7HkZrlgU13iJS1bwqLVoXMLtuytsXSo9SVGKHZREPHhlNdkaAawuRt8LfOV8wpcayUgk
64TGzL8bZTM9Nl2JH5NZ+XehUm3BgP/NPS9yJWQrGeuTk9AsN67oawpmZ3Zm1uFZGm1AeyHyHNZe
7hJkkOpRb9/GrOyHXYHyuunKdYoWUWe0+c98cuJ8H1hGjoL/MFRfc6PI/vQ5TadDN3VjQachLX6F
rAtXrOor39ONzkq9eKoAww6aLVkftIBvprpBgF+tm06xbiF0FHWpV+QFCruZijrabuqSwN9xmY5f
tcqv/vRjEoO+B9jVoSAFoIPIPqJtPDNaPWK9hV1iMrLZ8s5qhVf2fvXBkCZaXNkUhHhVTlr2dcp7
RLKmOhd/pzio78AVGcouzB0Fp/a+SyF8yFPyPEw2NJh3btj5hc8mOkxm6TQuayYYiFnu44B09ocm
2DHqyU+5CsDh9ipXWwgEJieQM0jFBZJwEWbkUEKioB2kUwMm7LMul9ounZTuKfS5028vdXUC/y31
Ty2Cla6wrHaIDIRhgM6w6ibaa6JW76c82wIRrK7CPUA/aW4LLHP6Ke06E30Pmml96hxRkZT2Ofy1
jWe5ut2Qa0G+ZNb5BIV/1fUuJ6eOhW34J4aL6t632tRTJDX65jtdfNbrIdryNlj5TnS50c2dgW9c
6IuLh1FYY054FJ8x9kaytpGtow8Wzw1DsVUVXQM6eTis5plSMMWcte8vr4JCGdUKWKZ0mkK/+kxl
qbW7uZn2oLTxJFyaG0LsorRLe6iOU89RCc32jGVg8Byr8fCs5oP8MhhaG+JIN0idWxRqbO85uPkv
Rs/11uhr5ZMTldBZmeMtn2PxbpTJjIcWKtvJyvL4k1x30Q/IlfKGbJC29glYgmkHY1DgOYsbUgkS
Ka1MB2KVLUUM4cOgd7iTNUqMsYYrd5eIwZ7cxo+QaB1xvZLuAob2eIQrrf0zixwt/KTlgSRQfBfG
N5yAYEyFSEVpd0me1KPL/LG19r1M8LwXKPYknhEadfhJ8YfEQCwmM2NkZNXWOEpRJDUekPTkZz7o
YvQaYYBXRBkzJ8KhMKjtDaurqkOoGX5Bq1sGawHOaPpLF7iC++b76pZD9NpXINVU+Ye6CKXpy10j
GbFi4F5AHzfWQ4JtNZ41v4JQejuKrH2FmYSEehBi51dRRDRqb+Rd7p8qXcrfOkMLH0slHXTXRMD+
3ZgvTgIAs/lqRYvTWZZEikDkg/a8f0pjkUA7nFTXUNPsASSd2N9+rqtMfV4KngSdKnqGV1NvhNQ7
X/OZTozRoHu9ie5DlqT2fpQn8dDQ2DpKOVY61WCaf26vfNWcY+VZgI7gQgP3qj8sQsQqJbt3TpUD
RNEtx8S4izLaAmg3Vp5kI8mominwusyY9nDWio3Mc23jgJagcEcUipCz2Di9Mslcp41zMnI/PPeh
OXmoAWSH20+59n5BMMg0bZEegD51uT3Ry5yE4UvOSbdqJO7woxHH1AjT7zPR606S+p91bzUeoLx3
dwx4v0yc5uuIKQe54eXKUgF4C6dt/2T0k3Ysa00+DqCcQBeX+Xs7BuTvnGVOBrM0ei/zq/5P87fR
BQp/83717Tp5yFU5v8+rzjrUpdiqLFe+GlsVRMgsZnzdphvnFh2aK8EZRfHmS6UFM+MzExvyfStf
Dc7NXJcwXqZWWLw7s4D7OOgI0GnCTv4GquiPuYBhuy/r3vkxKZlGXDPy8Jglpb+xY9aecGZx/IPr
zpOiy5dpJZJtt0zBzmXRGUf491q/k3XoOLvbO3N+hsvMGggyvQAKdGZS9Kov13HaKckZGwTnCerX
Hpz53ZSJvRO1wx2eJlu+2itvdOYxwSGk1cFuXrzRURsjXQ2D6BxqZbVPU8s5lN1oYqpjxp+1Sq1O
qp3V31oIJBub86rCnEkq8Dk5foQ5hn6XzzkkhYMIZR2dUxOM36AI49imafIKnVK7T6f6L/x4f6Ph
8i9CL14uYE4EuDCpYDC1jOBjZgIztNL0DDWh9Pf0liUkhOwiaFyrt7th3zZFFh/aKC60O39QGnHO
QLQBWxNh8DXFz3dwR1Ti3mDyq4Yr9Cgv97T9cQ5Rnc5w06ZoWlcTbFO30aXgqEiDqbm1Uxs2YcyQ
PwyhpqTnWphteW7C2m/dwmoxTY9Qv/xtZyNcAsmJTqLsatUtCyd6AlsbfDPx3f3mB3L/NwpkbLqC
CqyXG7aO+gbeIv2eY1YQ7E3EgMInw8CPt00M/ZkB7fRksWEh60+yOXpoLVevt/fr6nfk3FPfgli9
6u9WTq50fYpmAT1y5l7ZpLSKm6lOb7hNFpTmsR8xb/MGCKPaxpFcuaooqlkY31R6FP/YIf+Jb+i1
REiZZ+E5trq0PaYiCcAxNoFuPBdJUz+y4ftfEnjpD6TFnfqAtitzrduPf90nZR//21NzPk5wWtxX
kaKlXa9F0XmMkzb5lBpc2+AZmdhDJCEsuR2KqpMn4Z78C4b68HHAr0jeQQBtQk+pLPEyCS2WNiqS
67E2Pwt1Q3D3SP9BkVmEK3Po/aBpCZVF3jRiz0JN6YmqhNkyMIRUXCdTIuOoKKJsvWasjNQ1GlPP
XTvVlY2qcu07ASlGUEpjknOFVNE7ABO0A4KzCmd9N48593E5+k9pCsbKz0z8WaU830UDbLSEofHb
7U80P+ry0ANYZO6H3uN1AeOPouhrJwvOuV5Xri2NxoNPUr1xDlYyUQTGMTIBpcamXM7VR5sKEKIV
qwRUmsCe0ERhlUNfTVuhc32peXjKaBe09iJ5oQxtLN9JuCIS1dm33aB/0mKl36FhUW3koetL0Wzn
sSBoLuvnMujIYuIgOMdZ3+JsJeu7LJ8mtxPd1lR4dctSzuK4hQXmDDa6vBHqPg3zAvvDU5on5j26
M/le8jXjVZPy5mmIChTC5Dz1ZBRCD+2gwPTS/PTL7b2yepxB/FNJzJ3IK72BCmexKFRIZDpltL4z
5ozIgau6/NDIaYySCZax2XFI9BBMd0J4e8RPo5h2RaD13wtdkRxXNXNty5B6Lciyg2djCpyWruCp
cpJNFlEkOHO3iV9IsQ9A2dNA/mz5bXOPpCb6E2qPEdztt/GvP7k4OohGUYmQj+NFrmuXnwTPScEE
UYrOTF3QoK8wTvlVgEv/WQyj/D1Xu+pZjFaaP6uxKFAuqeROdmH7xejrpDVFqdO21jMKOPHnCRnd
1M2sSfqJN6DIvXzqlFetdMbQjfKqEq6s9ZLuoWKjdDvbDEe6ClJZH0ShqxCCHS7Wqi8b2HhdbL3g
iZAaZw3uH1ZTYY1vbTiFzQ/GF3l6n2F6+BvLX0Hln1rlHke4f1B1ZG48FIBCYOtjGj/HY1X9luKo
6L0CHgAAefRO0EbKwljbJ3nhN0TGsfjZ2EqhuAjYV+iyxVr2kdJQKr41tlHcAxBttJdgGpJ9pjdT
c181Q/xWhanxJwrC/vfGB7kOZRffY3FEymC0x0Rjd/ZG8lMVkbUfa6vycj2Z7t69EoxsIOuwOBlw
LmNMN1I49eRB51EH9GYIfLvyXli7PBqMj7eXmn/0YpPNc43ZK5PxkLUsU/KmQoBZaqOzKJzivp2g
zZtFXexur7ISyVD/pBZi7oWA9fJCtADBYjkwxGda4t1X3U+ip9zxo0OOe85GmnmtTQpQkiQTZAtg
Av5rEaDpzqLnawTxuZec6mfTy9OPEWbhFxlhkJeubPsPfV1mP5VKROVdJIc9Pku91pX7Xrf9H7ef
eyV0cO/yZinr0V1YTo5CA4SxqMhPwL7VT3Y7oUGENcuBia+1N4pY/eYYqbnxSVeKGNumHUPUAKF6
pfZQO6mUV4USniu0tvaQESB3IID8FHR16+FhEnz+Hx5yHsTRplzhiiHM1U0BT3mOo4ge06xW/hIo
ucV/ppH/nen/MLk6XShtI0Ku7V0b+UpmIIBGrhA3xEKknZjZnkPK3cjVcnvCjjq0n28/3zXGjB1F
vTLj0g3MZ5b38IgveWupY3iuQx+KMgBB8SrrKaLdra8je1YG6UcJDuZblfvDqRFlitRagzvrvs/6
ymtbOVYO1SSqjQ+9dqpmbiJEBjb71ZwwUKFK1F1I9q8qyVMvWf2x923nIZmSrVnayqueBfcoFslD
5u7U5V2UhsLMi7IKz2oo5B9WrWqHdoIFeftNrxwXB4FZeAwECzzDFkcXE+vKmRw9OFcqF86gTbuo
871RjkfPT6Bcdeg9vT8yAefgmqXlR4t9GWr7IUd1s8XKNDfSdKebgXw0FQbyJiofG1F95VyCrUV4
Hs8FVlw2FxATiyU57aNzOTbSvYjt7mmKYmn0UrL+9pBLhdptnJCVDgNF4SxQPKN/GCpffrYSRK8S
KJwQWUvrx4rM+6Wx7PEeWVH5HEZhd2+YjS0x4Yulbn/7Y67szvnQMM+aj87VfF6ok2llskkbsdSy
o25F30UlFR/Vqvpze6G1vYmrBNwU0OtAARZ7c0xAGYn5eBZoDX8ALvRTBm6wUUatLULSD1oZKSy6
iIs36eOKqE00Is5Kg8/OgIJouA81vd6iga4dAS6DGQADCu1qk0iGkkdhy8N0rXipaEMfmV1bB71N
oxoio1x6UQ23emOfrH0ralWQYswdr3HYZo5uGU59RBJJ9z/WZZ95toIvjFmMWybO/6LlIuOY+e+0
8qBhEVgXNTuMDa0JzDI9Q+Id/IPaNVX8AZn87m+tGyg/Qh9BvmtoA32n0W+0XGYY7ccStQnAs1P4
PY4FapJW5Jc/G6BCb3IQdC952qK5mOVGWbm9U1pbyfj15zeYy8zZBHLFwDLUy4PEEdKbMRvTc6nZ
WBF1vrJHa7jcaBysrTLPzeS5Q3Y9t7GdjmTXCuiQ9Xm0i9FF2Y9VUr77YLKNNbo2fGqI3FdBoQuH
sG0rJBknMz2w4dNjXSvlKalhW7z3aDKsgU4yD4EZ2izHl1Vtx2rT9/HZksDSl2lT7usi21IXuj4z
cKfoAHFcFJrty2lgNrZdFrRxfJZb9F9dta2m1kMfw/rgt0xmXbUclHovgJxsQTH+1WCXm5mJFGnB
PCeCJLmcBZsUUyhLRtkZfJA2JyKNantC7ephV2ILErqxMulOT5EVFM2RfqxpupI8yD/LVO0+58iD
il0fd1AquU1Nhk2iyd6qrFUwkaoCBO9CMAHBg1NEIeBXYOJ/aEMOHwz0U00PUoT+QXfC6LlSTPRS
KtWpQVIUmTbsplZJsf1rW9vco1WqASkPA3U88r3y0YvSCeV2wxd2CoO50WsY2krWenY9S7OkTaZH
XlHK+pdJK6BLC8cg5MTFSAGop7WNmJDB/769V65jEK/SIG+nd4bM3XK+ACwePKWmcj3mbXxMsfne
q0WZeIWVOBvBfG3DzFx7+L9gda4Eckp/DHtJG6LzgMCpC2LV/KUnNThfS9QvcFJwaBuad2NxuQSZ
xxJj6cKhBL0IIaJrFa1KSJNBjih3zQjhRS4cLOEGVdoB56w2zt514w+4CgWdSXEHpvmqo9PULUpH
eXxW7MJId1ES6m9xbfrKTAZMUIrlBjpYo5P3exAv1psaVMiU3/6m1/nHbLZBuoNh2ppMZRwmUuML
8o8yzn1P+GPwSi86vW/GPnswW7k66WrdISvD799Ye20/UW4y5uC1XyPKa4BYo9qzdp6mjjfjH2cN
ZR1V3HSr4bsWt2enM5M6hE788lUnUkWJk7GffESE94Odl3eFk7Ubcfs6f0Rem2QK1RM6Qig7Xd5B
6ahNnFszOatS5hVplh19+u+uXCHtAuxiIxdXVt4fnkNz0cojXUthBHGaSEYBhiZQOxVlgDEw72LQ
b692mDf+fo4Gw84IGnjHtqCb49ZVIj2IDFRRHUWpl0tYF96ZPbJhng9R/T6Wgy2xlH+wukX8pbM8
T7CAgHJxLt7JEBDx0DXjLgtwBjhOwF9AwjARwJapRR78QUF6Tt5XXdl9CPxBbz1wXqLYR12ZvspY
MP7FCjib7k05Kk6GKrezrHWtY1IcxdbehGIX72QR2RAQU7ksTin9L+mMT04qPNue/aB8hFiGfeab
TQI2MxbNxjZe2VsAjVAEsebSE/HCy69u0smIxo7PoKAG8qpnuuNq6EhvCPRZs4rT8kUyXsWsE6YD
iMnFi5y0qOQeB2jk2PUwniP04hW3MJmPAc2T8voeQCea211UGconoyx0ydMSxhduY8xUNhVYXoaa
19j7XmzJ+YsfTDqiHjDSB3fo5JaWbqN3qN4Ju3BVbA+yg9MBTvTiIE9rLxhG+5F6BAjjaJby5HVy
Er0lrd4xipzMX1k3ac9GMfaaqwCRi1y5CaN4n6iDbe6CTjKaXZNC6dorXWWqu14w3qXLYg1filrL
dE/0Y3BXFEbfulmkyD+qMvL/ZKVvPinmiIuDBSj2NepT7RcUegSF29wpnXs/R7zZLWl8+ocxmcT3
egozySWIo7SQBlLc77MOQu2DFdAddIu+l+qdg5XyZzIsKTlMGI2dxiSVf9t+bvWupNftr6wSI+cX
7GaAFgqq6C6djUh5jPVq+KLUOK8fbAjwBnnBqG2VuyvdMaoYIFo8BU32q1t2NEOciNACP9XNgDQz
vdJdrNeBF8jZ8GHuEz45TVwwMWvzx0xqu13LDMWzrE7diGb/KuvljgPtNBdU4LiuAfiBqmVJP9on
REs0fe8EIix3VdxU9dPkDBUnSw2j4D5xnD4+Zi3ZAQr3UhLdNfFQG27bOr1zBKbljwdN69Ggz6z/
4+y8luREtrZ9RUTgzSlQpmkjPyPNCTGSZuM9JObqvwf9B7+aIopoHUzsiS3FZJEkK5d5DdIqGSK5
hmvQmrefGJvMw3+y0ia9h1ASbe+C4/JFHowuxwF2iZGMj1r4PZMk5OpjPdiiPld9Nn4vcgt7AHTP
lerZthfn2VxmU/fb2Gzfp4aUfrVrDF4hY+hZwV+bOn55X8yzJ3XWmLoSagLfkmqRs3NhyT1w8Tmh
MFlivRg/Qirng5kRRi8DMQ9VMHbJgK0wAWbyc2dW3snagl2c5XDODoLJTuJDcbFCe/jMSQzWK+a3
oa1oEM9Zpsp5UGVcchu1aBy3p8byR4UzIGVd48dkuger7h06lkWgAm45A6bteC6sVsBuK9kPMfIE
bmqC3hizovKTemCaNVS5Zxdd6PUd6ais1uMjqlvtRevmI4jtTj7C9Uw5wm+B6XuDI0FjPWX0wQ+B
WuaPTba8SOrUn5hFGS/9IE+o2hfW2TCOGsE7l6m6alsgBimvmt2bKG6BG3C0ej3sslOewy6VvbRx
9PMq1Xi5n3PttCu5qJgZ0gnhVd+0KqaSUauOD8CDnU39B4R1sP1NbTDYbqctzIDNIls+pIlAct9q
ZCaZEMKG5PMwSss/mop4QoM4I2wnN0pCuXwzwgzcP1nMypCkkr5p1kxYroyrlIgttfkpS4ol0Kax
OFhl75yvkzPiGySRG5wXf1AUMyR7vA1TieEWwNnPc+a06+0xOME0ZBaOzEacHGWCyk7WvTIbmLUb
oF9vEHQg80erb2LpIQrzbjppbbSKJhaOAXaFP9JB6Pc1osGGmL9PRjL9RyzqP3JuGK6W2axg2htr
vXMyldBormSbmeqHVi3+ngGaMcyzUulsTy3z+5Sa9OPB0dn99Ws1S7oNpHo7p6GdPCpqBD+9XohU
4EiZaRtp3gESUAr9adawsYD8GZ3rSpEfpzBSW5e62PDgg+kvI14pXicJ6Z2jTdJ5sQf5UzR34xUs
ivRV07vpEufSkabPTlqMYB43GrUzMNRt9T84i9U5MZBj4kj+kC5FfBlrvfgvnabsc1JIysEm7XzK
EGRWJSa6J7ftxjhr4JT0rAd9Kv+RwzBpvEoM7fuIS/+IebC7GA1xCx9sFBm27ekeZXeM60zpYZ6G
1KcFhUsLrgZXpNiM8/2Xv5NowlUnNK4IrVspxwr9N0RieC4GyZOnLLgdVLOhHVSle29rxThzonkc
3tvrG4gnJJ2KS2qEHOhJ3Sz5SadFdIlIhPy4Uo8wdnsbyG1HFxxK2k4/FSpKiz1I+DAV5uAbZFYn
CR91FzWNtzdRieyrCBjTGAUr7k1jUw9Da8qj9dGSuX+CmSojvWxj+pWL5CC+7T4VQF3adytP7AYa
0I+MWYdMetBrkTwPkjM90LXs/imU2HLvH4ujpTYvDLMZJZ6ilM8LUZazJdu01uASf4nC5M2y53TW
uRZM/mFaCrbh9dmwwACO0HzDhxRLntgdZq31MHsZr5NFELn/WDs3BG0RlBDWgpr52RoJf8uEpLZX
UzAl8M2zITp1+pK+xIVIfctY/mmG+D+9U8aDi3lnJ39f0t7kAGO5GNlkLM6DYibQw3C3mz5VaKcK
ktPuCEKw93y0C8Cs/EI7b1OuZoXYyJhBPNS2Wb5IONQ8Zk2nP5Zmh/rsGI1cgot10Ffbe8LVO2Ht
utBX2wJa+T+XvhtCG49VOQvMeKD3Wi3qOTLG6uBY7sQRvDBXYS2GW+jcbo7ljH+r0vWklJWQen9B
ltEftR7jPD1JPEp183T/vOytt4qyrhg2VOW3M2DYweEgStQdskGk56Qfl59jZ3zT+14NElM4B/X4
zk5SndHpYQxKurrlmydKUkp5u2JN4hhNYgNLgwLjnQvSkkdmFLtL8a5+3Z+3PNqpSuAtwjYICL7j
k1Ya8wtdH/P9YMM1ur+JOwAvAx00BLtQ4mCkvp0HGGaO65kZruqjjnKe5kLy6qnU/QlcxkVSrJlC
ZIFYC0HtpdXq/q9izEpPVWrpMYroeN//OXtPztjXBLfAWbqZRGkN61eOCrkK1dPTDAHuSk4nnSI6
tQeolJ3PEf0ZTs567XH9qa/DjWhFOFoCbh9eaPNT3VXRVUkk+dwuUX5qO+P9JFXpAfhk/QQ2BTao
AO4hxvX0T3+1fH4LcXJX5Ajbz9JD2pXRyZnL7AOziPZAr3h3E39bZfNktVxUJm5J0oMw04R6HFtL
N3WaxEUXGvDS/Te2V0mCz4f7ytta3bw3V8QQ5oveY//2AM3D+hdTdONhRIrCFyEMAVJRR3vf4Nj2
2IeT85fSZLrlJYsGlKwJ38xyp7qAcLFOKygzbmppraV4TzVSs3qW86A3rTxwIufIgml3e5G4W+Vr
oO5vK1ZJTq0oLeoo6DRjCuwcEI1txP2L4xR/MKxjT6EEkCatfOnN3o4gCtOmAURrTzEQTNUpr7ko
Pt1/g7sfwqr6RvuBxvz2ikCIwGntEGh0iGeVO1sz3llmhtNgigyuyJPOG7L4wKdpbw9/BW7gO1xP
W50QwEnKZCGQG+hz1NEbVCvMYdnNLIQ0fP/xdpdaRSWIb/zPthipCJ85+mXoR8PA8+Y5w2yjk4uH
EPm2g3x9fR3bzxtQByLdEEhugd1M0NpKbqjVEGjNL8Ngy0iuDNkZEdXUL4Yx/UYBZnzpo+kPWtKA
E02ST5AsK5vjdTAbJwR0EIsmise1c6mQ3PKtZJgPBhB74YsCi3YJ6fQ6O3u9Cgr9ymjYfOoAj9EC
aSX5IVPV7OAOUPYOJIXjqkSAFROsv9fLWIPCuNVBskxqjSVykahqQNH2YlZcE/+i9hpai/YfAzIG
qe2iTLXfdrNoL0W+GGvfahK1yySgd3zLsYDTrmcjdqt8KX7K5dJ2J9qb6tEoaO+YrSLK1DV0Ukhh
X/9oVV3iCbcu6aEU8hwsdpv/cEpVO5nWpPzBB2sB3WeKhyjhDZoQnax2lOuchkZV2P4Ko3ITUx4u
dV+Kc5bNpVtUVXrANdt7Kb9s39Buo0tvb04YyEYnbmXgZlI4CrQfFSwwMYI4ZYb0wbRn6ApQsv7g
013J8CblKU26bWfKUeHRqHiWB5YS6Z+yqk08lLjbH7O1fLsfJHa+XOdX05tVqEq3J7tIF6XuUmBu
UolSEuMEvX3Ukkh5wRjNwV7SiIpPZq/XywVo6VHhs/NZUZsS4OlE0unZRigrxfwIB9goMCbAt67S
ymA2UcCVD7Zzdx16YHTCVpzJtnOhV6EZN50BS77N6tEVxmidR2zbv799L1d7QLB7MvnVdi/jAiWJ
RRc0MVFKChg2I2o1AwZl3hsGyM73nhNBE8Ty46jc33tAWovksw44t5vWjMqwy+xC2qztUIiPDLQa
6Cbt0aW8l/FQD6NfjgCNxTe4CYMhvijW3EBZjeNVknVJms72ISusGrv1vNDGHMvaOhWpU4Qu1JRx
onsbjwxLFm2wPK0ttfogmd178pVIC4YBtOZNM7uyp8hIK9j3hS7PLx3dBxgB01F2vvvkFHgUCysY
lOd/HeSMHIHEGrLKA+wI5TrRmQ7wzKr8yITioeWSCh60iF5A30yuEw/iQe6dxh9Guznotuz+knX2
jm0CEMMbmt1oDJLgo7UfcgklE7+IgTDACzeSxi/N2TKvSBANiDjKDY7TKoXKqUakpT1rQA1sN5PM
MT34STsXgAOaHujKWoveKJIYQCvb2cjCh2xO8nMLSudJSyflvIIH/+Btg0lb1S4A8N/oAhdLFSIu
lnDOLTk+GX2TnqSpOSIg7dTXSCeip0w6gbDh9kab5jLUugZfCjMDQRU3dXQVspIBAWpDv17SH/fD
xt7+gXxj61S69TcMPYdiusqr1ZnXhOIvt0hD1KXAQUZk+dvvstXHb4UZreTibeeA/kSDNlUkIWKW
hJdO61LJ1c22fhLdYmhkorGiuZkRL3/df8SdO5Q0m6hIaoLS0hZnWSGm3uOeSqmED8OlHaQ2sK05
egxTG+sLJAiCqdOOEhNtB0fgQCghMBDyKbc2N3dcQ2/HZZL8vpZK/ZTUiC95SYwWC/OPknIMIucQ
DHh6a26qxe2PobWx6rIaQHJQMUMuejnTJR8SijVfe6gamTvAgq68pm3n4WTH+fhhXhwJ7EmbgRRV
kmFKXaw40n9pL05M1oulSM498kdfsWbMIg++b/tN7mGevO8cIXCZAwR1TevWtjxBCIsOUsq9652Q
he4sYpYgkDZxy5LiOmnqmpazFFeIyk9W9tTMtXNurJTOcxF31UPsZA7znzq53H/pe6EZCL0NP5/w
fKOwmhuQyEulQcRbVZPT0Gj9pUjCIxTB3sfqaPRCwFatS61H77fOQlUwX5dHrj6pSfOrIbcyOFVM
n8PawOKk0rKDvuIvdPWm1uGS/f8Lbk5VW+MxDPEA1VOrMumvd4W3CnS/iyYAgvyb4+ozxkg5gDdX
DdH5shImJfe3dvehaQESpeg3Ury+fmicxdFRgZdGyKibd5PktOdkiVRPajTDjZzqaFJ6G6Lg7zBM
IB+1kQz8NWn8bZOlpktFjGYM/iUCd2Gho/wDK+FkhvlREXQbKl4tpW4erUoBGDnpKttsW+X3pVhG
z0FNyWN2p710zKnZ4+JIKmjtsL9+pzzUKt3MyG61sNi804YMm+km73RKVfYzdMBDAkI52UmYCzc3
u+pDFtH9c6QOA6rcfLMp7soYBlGq8IlCHt8Wflln2MukDnGgaUX8Lp6W8skemnp5SAG3hgcneO9l
8p0gf4C+7K0UVie6UZVwsg+yKMpftLDrcVMJp/d51acH9/XeUlSFKPb+Il9sW42THs162uaAW02n
9vvUxmQIqYJTl6F+ff+T2FuK/hdWZTaMsxt6m9yWtRz1MGOTOZEeZ0XKf3aa6H1r1qbP95e6/fro
gdFrIAVbhe+2faN8KKSZaweINbWn1HFbGNoYnbNwzHyaJMvp/nI7KR/rrfZrqwkaud/6e377+tou
nZNoRDMXqUT7s2jL0J2WEDSyVCgnMQwzCDRTO+PIMPsYXWVPNTZW3pQp2kEb5PY2odUC84BOCABz
3FFe/xAzH2NRC35IOPbpe6cyHE8zqU2RLbA8fZoNN2kksN+lMA4MPXa69a+XXi+b3/YAkaPcEMOc
Bc0iyx1Ina7ujZNsZNnzYqPR59btkgiX1jME4kJptWDAVKAOhjyUzx0Xc8/uNdpR4Ni5DbCiQfMC
8UM+4RtJg2lgiCWozwO1xDaiLDvz0ktLck7FRLlX5PWjJrrU74WweWltfEmrUf6Do7+qL+KQR417
U8N3uoJdBWckyHrD8sKylb8pw9B7Ju5mB+9h7+jT61mtk2nL3kBKhBw1tJAgUmX18jdSCqXs2ajR
+FJXW59KOgkHAWR3f0lgSFaRncbjdXMdaLGOVoUhxUGYDvlZjRU6XMlcaO6ghKZfaaF+MlriVqUq
8TujoWeLBVF70D/Ye2oymRXTS/5Kjf368KFTb5ddBFtOaVL7H7ntzXdizsozshrdo04GdyQwtrsg
+4tBJ/igGyqHpaRpmDvETcXmaBmFnH+cpbR4tEYp/pCjDX2Qqu1duhQ6yC2g8EAE3USYKh4yrcbo
NigGlCqsccRlsJwwqiuHdKa0FaHfprr28X5g231K0B0r/vNXm//1tsYRmX8q0BxqHTF9m+q4d0sp
Tl9GI2RYGyVHXeq9W55RzS9uDNSm7S2rNm0h96UdB1Zj4r43IhWjFOLbbIYGmvzFgnFgnHkz1bJb
5vPP+w+7d5JRcUJSHmYJ8Xzb0zNERZvewcYyZE6Fu2CkIHKpKKgNXaTeXM4FtlmB2qrWGaOA8Zl2
mfaxFFjJH5Tra6Tc5DoK/VjYdYiCIf68eddmY0xxPg1RkDPPdnMEFj7VoyQfJBm7q1BlAuPW+Gi2
6C2bHbZzm1nRnDTaTzpzXxokCf8+2NOdC4k6Hecsxvz0EbfnVqPv0QyrRY5cSovh0iaijZgsSf88
yDU+zjMdgkC2Y+srX26egX1FNNUtBehSNx/A/LpSHC6tOzscRhfb0CHyFhPPcdwgGqP3h1Ks3pJV
lklHl/p6V25fw9qqI4juGX/l5NlOUiiU4qbeOJ40xstTOsWdfUmGRJevKTlOReqp9l+jQhaGb9mT
/KiEWf1v1A/hk1nlduGTC1Rvth9Y7c/JohB8B1h208Yc4WHkpSEBKpOi8Tw1vXaOwdL/VPNK/jCV
y5EQ3t5RIXOhoYhOwsrrfh0GOCqWJBB5DlR46YGhhogPDXBo398/LDv8OLT5SaBAKVEt3szD0PuR
YrpgUVDkaW67kOTif+PQ1L90i9pwEooQNUOoSdG/6mAp07M0a8UVzaJWeAvs1+5Fm6vMOqnFWpNA
75y+xZYJQqC2Vcm+WkZut4gKifkrKH/reyvSXr4oE1+8b9ppg/DBUhSfKjvEUNRlpmP31xFFMedU
DRV+bwY0VNtdMJ8Yz+OERMN17u15cWe9qh5B9zmROwol+1TOtWo+y3E61LRhh6i9qGAl/rH4j2T/
62P46UBr28g6dTUp0gm+TBN9OtjJnaNL/qvixQhs7iaSWeqSVcvcw9CVZy0AvW2+jF1XXu+vsnMn
MTckYBKtaI5t45RwkgoBAOYudVrJj209No9mmXRBvmTFC+zDL04VKl/vr7lTRFAWEUrAhTBO3E64
e1F3alFx9NFZqL2p0IuHhhmwD4MkOQgAO5cf0AFIx8zSkQzehi4u/TRvFkBDc1P9qB1b8E6z+RNm
H867MHLK4SBJ3FkP3g49g/UCZOi9htLfEug5tCNAJQUQgVCbIVCukIFzk0s0rCJJaycPuqWcfrm/
n3uLMpRYUyYKzpvZIC69eTMPInzoE0k5LaP63YqXzjXnGmnGejmyhNh5ffA32EuYowTWbZe+sZIO
ghLziaGtRvLtaI3e/G1D96pESw/e4E7cAsxJ55Z78ldu+HpHI12rI7lZ8R9Vg0KEjCkemEHt4CLd
2UIkO8HBoi6ygrm3CbAOCbs2Ga+2MkOUc6PSnfhkjk4MBNppl+pUt1Vk+vff285G/kIIUWvSrgUb
8frRMIw1OtQEpYdm1Bs0DxfpnNUp40GK3YNd3FmKuQpQiJULwYBl83x5N6cxomUAVhpRnS3K12dR
a3HhNflh4FJ3Xtma5lK8rOJiN/1vKKCmpC5aHljoLpcnESrQMc1FNoRrGKI13YQy8kc7WMk/SVEM
hasrYsqgaeX6f1mWNs9E3HrxtRbm8qnOVDSepyi2z/psK3/B5bFNL3Zq1YF4NcARksa++64IVf6p
2ZGJYUqVjp9s3LSO3Mn3noskS6WzT0vnptWqTwMdgknKgjpxWsTu59oPsRI5iMh7q/zqrdD1wHp1
+3np3ETGFFGDG/qSX+sRiRtHm496YXurgGqEFUaCSvqx3gu/B6pIiRJbE3kAErB/SuBleV3VH5kr
Hq2yCYdDwzKj2uVBYgAl0CYzPqtmI//B4V7D0co7IMXZ3ifA82GyQy4J6kKWvFGjX8T8rTrrgFMP
4sT6g1/nk2AFCBKI4f4/cavX2wZqZOq6Jc0CJYyS1qOaaE+hWdgfhWIWka+NhnVG+feqWVl8UKTf
fsJk+bRNf3UusVvZfMIOeaEpT3oWLKVeYuyUyK6mizmIpWE+KF72nhLUIgMsawXabnFhMeJzJVV3
HmgxJLdL3KXdcG6tyY68vIRA/0O1BHoFeqGFQT/NEHDvB8bd9ZkzQ3omk4S89nqXkzYbmUSzy31t
lI/6MkYv9E9l1+6M+FrEU/oCjU0+wyjrDlbe3WRErcD0UzTc8Lp71eoTcOKsvMjK4uERb383YHxG
rq3WR+f29utAFYjPD4MZlrzJg8qxzocOJf8ggYyNx/wcP8HMGy73N/M2w4MxAASJuAW//8Y7JNXK
kTlvCWEaSb0S9b7JKHx0CLrKFWFDbG3iPnw2abwcDY12WqorWQE9ENTrSC6356iVo3LotKwIKiQo
voRVOz3neWrKpwK1sB9xb4gPfVdaPgr7w2OmSVHmZWVe5a5p4yr2B6+Wth2sajA0t2T6CER1iqZG
Tm+z/tzEhfUQG7HqwzqOP799xwFLrCjRNQ/cyj6BMlb7wYyLAGR6jrawI3+Yoay7Tl53n1tnKM8W
KMiDofNO5wOBHZSf1kEAMoLb+NCJht5tERVBKar6PJsRGhOKMb0f6TT7g6X+nJvBuWRtjyhj3pUn
eh5Hs+C9A82b5qTRN1nrls13K40hegVWFrQ0yC9DY2teCq73INzvPimoBKCkIFFuJ86SbkeKHBpZ
MDlt/gGjU+G4sjo5qZsrdbyizMf5qeqj+GSbSVG5ZW2OXxYcDI/AybdZ4wpoXW3sAVzbN9EiVEfo
6tjcBXiqZItba9b4vc6gfSKdOUWnUsn+5GNmekZQVoBC39CA2gEt4YG8YKUQ455jc7k+jh1Dfy8b
Q7NxhywRmdeqojUOPp+9d/v7yuuf/5Yw0P7G16hL88CupOVFHxszwLy4Peh8765CtUuLgjkd6OfX
q0w0SKOiCXm1nWOUASTAEJ3TJBoc//43uvvqAJ0g8gT470bUN5ZHqg2HKy7U1eZsaD9RovqO0Zfq
lQ7SzfcX2wnBRAPiID3YtTRUXz/V0MtTZGVaGmSjqqafmZNkf6s4ZqjvMtMKLxghVA+yPEzX+8vu
PCPUPkZaxAV4wduWT6/POlNqA833bgABLRaqAy9MaYElatY9quUgDro/t71fxEsRhkTBFu3AG8F3
YJ2iTlp6zWY50l13x2ZUmydb6iVQsXYlPi6yKrRzUyZ5/L8ORar+XIxRr39++4MDll2FC2nv37xc
FJXUjKWTwAYQ/QyltfJrtRXA5KroKbaGI1GonbkZzw2QHj1q+O43XCFBQGQ0gvKMrQ2YZMVh7Ytk
1p9ae+kvrWViHRJnSC7NaufhldN6WOE+ZlKkfCOtEwevfe+0rfcu6KoVvLW9dRFpH3Sdxk5QxRkd
zXzQpeJsdM78F+pciS8GvXtwaiV6u/QgeGf4UuAXVqDVtvcRoeIWZgVTqygKC19fytxv7bNSAPdP
xJPonfdaapUH195OwCBJxZBm7Q3cDqQBCoFgEA6jMjlEvqXurRdnqY64YDtpIaugArhKKKyqea8/
4NhRC4dCCcFTQ0o8yBnteVHm0J8LPGvvn929pSDqradoxSZvW/olgJbKWhBxcpYR/lPTt7g+Zb0T
ouYscJC8v9peiICiBMGGBv+KaH/9YI0Ey7iLpTQo5AmntgR0Sw+A4OosyfcFXNXboy71Ge0xwEh0
B7Y5SpQulZ60ahqoXdE8MOa2/XLUugdKxOyUhkZ3kPvubSZNuLUdTcV+g4grEREZVIn1xNjFQTyG
y6lHVcevkBc63d/J3aVWZCYT+x3KSa5Ms5Qgkx5IBUlJvZTqKZs65e8eH6aDXbw98xDK1LW3json
UW5zGrsucpy0nrIAVXrySyrPk9pDh7z/QDtpFsvo2Mtwg+z0jIDgmxx8lWUQGPawmc0uazlzqp3I
htav2e+RD2suFpKmrqRMum/qbXtwc95eKOtvsHD8orJHdW+TUU5pj5TQTEZpGAMHhih+nYQ0P6W8
b2+snclwieeVi+sX2jpzesSFXv/7r+t91kdrEHVaTuxNe1zuIxOFQZt8RO3a1DXN9jGzu/YUMd/z
BpA/rqiX+UNvZcnBl7n7kvkwaaHh3c55fP1l9ko3ILNesPtF3J8WZNMvXalrbz61vxrjTEtXoAls
j9erACctkyZDyGqKpdCr+Fve2CqWH3WtdBDY9rZSQeKSeSiZ6w24e+XRS05fs1TYV9fRsvpzb0y1
a8mLA29qks+gKMez0XfGEUdrRyCFx6TOVqnKYPxsK7Ku0XtFoo0RNKK0PkyVnv4ohAH6d51EiAut
Scw58lhKnpm81c3V6a3kxEUw+ObUJZ+7JQZrgrjjm1s6/CzGLgCOSK1vcB6RJkQpaQZ5YWQ2M8it
NPy4IAvZ+VLbAhq+/0HvnShYBcDH0WGAYLg5UVNU5xZ20WkQIp6tuehj2Z8bu+/eLgHIU/GxAohd
SVbbM5VYDN6XpEqp+odWnFMkHb/YiAML9Drs6bHqC2p7yMl5hCKhFh5UEKqy88miPITeLJDNWyl9
Sxd53TtFGizL0mQf1aKf0CzToiXylVV58O9iqgVSTqWSoC02pqM6+xpINs1VFcTf3MTW6xhfhLSs
XCkBGehPRmd313xZuq/9pNZQMoZaoOc4h+a5LuYpucqy0EJ3mfVYOwiAt9cKymwr54JyiLO77W0a
qN4WVZmlQSurRVBk0+T3tpFf+0U7Oh+7AR/sOJ8JSjq0wDbBVg0dpemESIMYMNW7SugaSmWoVJ1m
9NlOSZNMz7YxIucEwe0/u49B5CnYJr39lKJhhCQdHD3mTJuIlPbJEBkGArLgDPuXaRGSZxWFdRD3
9r4FclS86JjCkzdumqlIEsdlbwNbKLJGPBhWK13RDLOPGgR7b481EMLk5aHHsdnRRdiiQm6O6Wqr
mH4sJ6bX9TA2nTyyDljZt5kcDQiQceh8AUO/UdwiaI8QU0aynKXunxUE4rFsp2U5CUX4i2bP/v33
tHtawEoyNaPPRRdns4VDNqG9uDox5Ysmf0cNaBan3iqF/pgrVqn4Lc3wxs1RF8xdp8wq630ylPY7
OeuhMN3/LXvbjCbv2uYkIbqpPOjZRpI9I+keQxLybb0Ngzh1rHOKQ93BY+8uRQ3PjJfv5EY1UQdF
AhkUWG8FVlD4Si53yvOIzpeHeQtz3/sPtvdSqStpnfJCb0EiMdYosiVllFS9UXoTkKbHKAV74CSh
/gMQ5hG8d/elgg+BaUS9gyT15o5QaxTVabnhfBOOau6icZg/ar2u11d0jpfMGyu6B6hTRZ/nMk6b
Ux220TWbau2oP7Ozz4grr81/9Mx08q/XiUnHrowael20TJbJK5QFRxngVulVlGNzcGXsrkVwpT5g
FAvD4fVaaj7wqvGiCYA3q1fTSduTY8GnyxRIKPdf6E7cYdRLv4lVGKFv9zcaWz2GRszxQSvwUhRd
fQ7l8IiPsncHkutgLEo3hqvw12v+rVmnzRO0XQgUgYlaq+4iSDn9wFdK+Qdgk/2iKWWFVccYquXj
UImayxDvwelftNZT54Rae/2ld2Z5OOnI91+rto9kf6zTMVNcTZmxRVV0VKu9lMq7dTE3yVYAj22d
9LnOnbd/2kBgKIapvdFF2WZueI4zYUa9OJBMDUvexlbcvIiya2bmxsGnvfOxsRShk2sHDOq21ihE
ogl1TPKgQl/8WZGG3vZa6EjfkkGazpoezsrB57138KC4QBoiJQbzvZ6W315T3C+odRRk37hUzM9D
p9uXRop6RBMH56Cc2Mm+cfEAdEr+CyZz+3D1XC0CWh9TIDtK3kulkz4sbWZWFzZff4YyZwXMNRvs
KOEZHrzDvUNPEUMeA8qI3H/d+N8eEy0poBsFayfoeJxmwJin3kj6gyfc28xVGYsrnXDJfft6lUoT
Stiv0zSnKRrTBdZkoNEupf8zFz096CvsHRVwpGDbqZluSVdoaqbI3Pc5Pm1mekrUuH6cpOhjrYrK
Ly17PNAG2lsOGMWaukMK4MS8frQR8aF6BE4XlFWh+x23zV/RAL1Z0kV2KTTjaIC1t5W0jMnB0Ixi
sL5JW4wks1pdL/JgQZfez9Qx9DmSpV9q0ttHRvgE0A6idQjH/wYDQ72ClgoorUAORfio1KI5pVFx
NFDefSDEHhiaAJK6UTkEXj0Muk2bq58jy5vozb5UtaO7C/q8X+5H+NvuKw8EFQcCNz33m1ZhJirQ
UXWeBXbbL2eJuMgMLLbfAZ0tLl3XZQ95E8pv7oKyKHIW5MvEyRuEbgmCr2mijEDSkCobkSK4y+qf
959s7xRCSqEvSabF2Gt98t8/4wLLdBXKbKCB4oWC3rqV08znaBaNLynlwT4erbY5g3pTdlwLqGCL
KjGe6rz4N22y7H3Pp+fV3Zyd7j/c3gkBzEauTpsHrfXNco46w6sooyyYBTyDAciBJ8WwT6OKL+D+
UrtPBigZqB4KsTcpJD68C4LGHEZdkpxzoqn5Ve2i3kvSRD618STO99fbC7+ce9jsoIxvaXeaujhW
adN4cTIlP5PK10G4qirfX2VvA8mdELfgmr6dcdU6Vr7OUCECZwvnZEDDPc10Kq/RoLZ/8K6YMFCh
Mm4hSdy8K5uWcT6ahMMoVZNzFSax5kvTMp0QfxbFwWJ7b8tCUpfBDl2ym2ZrFS1WG2nEQimWISkq
8eglFkLO8sK8zqq6IwTKXvwAdQMyFdIgALr19/z2lYE6gXlSco3NTlF+aYu+cxHQTc5J3clf0JdZ
TmoiHcFWdxYlSeSGoRLm7W2zLM5h0WZrn5wN6IIqRzXZzXuz92azjzxTKjAzHtru6/0js7sqMXJV
huLi3qo0SZYKx9Ra0qArsTpMqKAvOSOic97G1iMyPeV5WSrl7ed0FexkNmkoa69+U+HUwllEnbYs
OnfZy1Au8cdUSTK/UCf9ACy280lQ99MMg19EbbF9laoV644I8SWcrFixz6GZN++iDOTkQ2VS2hyU
FjsHlXiyYj9gRa4qGq8PzoSbR67FIfV4llv/NHETXsTQdBcjGaXOZdY6Hlw6e6+PIQQl2iqvfQM7
ZhOXUggsHqHFSV6S4CWi6nF01WJVnEvg8Z4uY4V9/8ys3/amIb+WA+tY91dCtHl9amMPwsSmPWhK
pX5vKdMLZax5Tix8Oa24SS5zVE6XCbOuz/cX3nuZrEl5gPTdbV9KKdshA3hCIw5hr9TDrwfp32KE
xSRMM/yDd7mC1mn7E7dv2lOzSsqAOnwSaGYV9x4a+XXn1Vod0wyroFS9t0su+oN7aeee4ALkXkex
HbTCNuvDc7ZYM17ocOusxXTK/NnGg+vgBe6tgo4YBRYZHzF88wJTs4EW1dPzbgqj9rN5bTfWojyI
2jvQM743Rn4WxB8Kq+3DpFE+1khnA+RTSCI8Qd331Wlq6X3LZ5h6GaoVpduVTVm7CkwgP4p0I/aX
BKCJbGn9QYdh/+es4NSVNL1aob3+OCEnVAUIRtILDaxHJKrCK/HPeFKW0vwbl/D6a4lOOd5RUnHN
mbv5Q9b0z9GEauT9Y7z/S+isrmpuO5Sx2JlyvlyFgjrPjNabJz15MlIp4UibuRN0YdS/tEqrn+fK
mN+h3Cw/xy2e8rjo9G/nuQLSkB2OA/NnNI82u4I1sLmUFb3eNot/5GjOULWlnYvoqnoZU6n5g6NH
1kXkJ+zf4oSjvAOCYpiklEq6fDSsJnsXA1U4+HZ3AoVG5q/g6rCK5W0b2IhvmHOEbnoA+Gw8dZr9
Y+7i/kyqXB/cLzuxEMY/QYLPaOVtr5/a76mCCO3JKmXI+G1V/6vHVTo9FHaXv8iwF2q3i4sSzEuD
6cVgT6Z0uX+S9lan8Yu8K1pNANY3iUq02HWX064IJHqvDICB26RNV52VdoqvWaOblxbfgZNKIDt4
j3s7TBuSmT6BmLt1/WW/PfcQRco85wWtbjmbT6kl2X5shdmFTlV1EEd25s+AB4BHQMUnJG5PKEou
ROFujIJs6fpAlvsWG5Gi8Ioumj5baPi7JXZpFyvGK9JlyPp2liAF+HoJcOMQmLejfmwjRsy7ecWz
yE4wVJbz0i/wbPou8XmzBxu7c6MTMfmZUA9o827RIHieV2gwtuFDmTqoMUmGeLKtePZauZ39jLnt
KR7l6PP9c7TDGFwZkGg6gx6grNw2Kzsy7yrKuRFkXEOm0xJZ/8fZeSzZiXTt+oqIwJspsG1ZSSU7
IWQ+4b1LuPr/QecMVGyiCHUPNOmQcgOZK5d5DVNhczbz/DDXJQ4vA2gx1Ku1tFTgDY/m+8ToIij4
hhkMnrAq5bOihNgW2Pb4Wx6jrPbVFCsGr6lz6T6tgjCDZ60iUNvgfmWdhlmE72JFdDpuQl11F5Tp
LLvIcoTJsWva8ovelMp0opZKM5chfPedcVEdHRl2NZ+wqI11PjqKqf6UObF9Lgxziv1cCcvnAnpg
7/dIQ2Y/aY9T3KHlMB/mrtfDs6jLUPmsqt30gv9su4eU2DiOKMZCTWG8y8tcT11TJBMhOMbR1ciC
+pTj1HAcenTwMqlK/pdUDGSmoIgg48Ty+e0PuLFroCPQwEGxjsxzPTaMAqVuipEhl1pF5RVfSdib
Iurf0fVAH2MIGwRR0z3s/MbBJH+HR4+tCGjndW5dZ1jm9A7syLwPq4MzZ7KfIpf9uVa1DJWerDqJ
sBi81gJ/Noiy//r2M29kMXQLFtNCYEwLeOJ1CCqtIUmhhZKgIUR+aWMrPsrZ3OwogWytQqcFEB95
DE4NqwBf5XhkOVO6jNiGMnTx8R38MivETntxexnGEUs7AsbpOiVrZ66HCPSiMc5F7uZTmH8vonLP
2WKjQEHbiIBNQPuTYb5+Z+GiU8POx+4xcoyHysaPKG411W0RTPDLcd6bZ28+Fsks+jGQdtgkr9fT
RpyinIIkuuik6prYXfZBZMPerGV7FYc5qMNdzB+vV0HY3+hDrnr6faj8++EkG16YZrH672kFfsfA
OrnvyMLX6A0rgcYOEgnxolHvQndQSuqt0mqhLY8SIPd/39+sRLcIWpUMOOX1U0WloiZ5DWYuK7A/
ayoQ2VGzKzS4FbNg2cACJi0DlbJaxez6vqpBIF31UJMeOU6WnyDudj/baYuypbB8IkrhKYr4d5Ht
P9ZU8G5UlDhuWkiz5MAVS4GNKjMDzKmUsaWbpf4drMEvb7/JjWSFCfmCCoaTwShztQvHyNZEk+fx
NTSr4WtpFDVPFrcvAqD0zkfbOmCL0j5UYIZKN87miTNodtzh6Yz/J3OIxrl2apZ5ZjF/6qLu89vP
tbkY34x+8LLt17kChHtb0lIds+8+7B4cI47cvJftY4U790HwLnZmZRvnbHksxAVo4dPkXu2VeNbV
bNRKJGryZDqSSEyXGS6p//ZTbXwtViGfJXeDbrdOLeMuG8WkCMy41Xh+Ei1uOCbTwPu+HfdQnBub
3wRjQ2bJCbtNtkwZ7yAMUKIrgxZHvyZymiW+OffNubQlx8Bb0ExODZv0k1PP5k7I33pOoKOQNpgp
UZeu7q9CK/GNwWfoKsasSf1gzJUPQTImlS9H6nR8+6Vu1ZzgCUCmMOWkqbk+A1IWBoVZm8U1Q8Pw
oExa4KeyyNzE6qTjYKnBOVacFwpFPJCNwoGUrES+3ac7R3Fjyy5ubPg/cP0wKlz+/191A1rzddAk
Q37N1DK8FCjheAKs+tHIHZK0IdnLUTa+8EIiXALcgjFaP7Yql5Jex1ZxHTUhN0iLxNEXWUhq61tK
MJG5xOZTm0axP0FI/PX2O984LoD8gI6AVWG8tr4uanvkMg/0/NrmQPz4wIHxHMpWt6ehtJH8AU4j
7wP4j3HJmsOu5nNnSLA0r9k4hCgTD1BjuY8PRQvIr0bS22ubNj//h4ej4wjmB6HTm8I3TCr00Bql
uOqB3N7lepNfmjGpd8rrrUejJoEFSxsOvM/yef/aLuBQ9SqVpuLKZMj42Q6zeg4UK/3qVKUGmyZE
ygnt4XQPs7715ZaRMo0RA/DxWhcXmArwxSAq6Iqn/SFtrBjRTXXcgYttBAAmPdAMmAgh4bDujwU0
vqEeZeVV1qpSdoHxaF+bpC0HbCnDXVOzjZNAQ5qTR29awXhlFbzrjgxtkAJOQmA6/dm2xvaBacvw
pXWUqPAtDeikh89ur4C/nERpnN7eMFsAYH4ARChGlxQM6xpFD5SUXWMzxZkF5JS511PZBSfWfG8j
J8GIrzaq+TwQNiLXSsP8l4Zr/ac5asWPulPthN5yFyquBNc62Lm1N74ENzZHSAHktQG5wj8eDUGT
nxaipSqH9nS0tEw/U/nIO69hIwCSgjAB/xOVbghhEhB+kx5YRi5XV74xl8M95og91miL9TqU650g
tPnaibQEIaAft47kkpGFsItBfvRO0D22iWk8k/vX9hG31ck+xkKWZvwDRSr7LZLP5lXLzOYDaquo
uFu9lMiXOU+1Mxh85Czf3hJbr51qZ2kHQkvDYPv16ZaqaCwVwY4oEyP/KcUT3HYJiY9gNPR/h3nz
xpcLYLERvGn+SqqdCfIN9Am0+LcR6M693fTDUaP58PHfH4rZFjQUWpCLddXrhxIwhoJYNbJrOqWl
P8lxTHWFwFyuTtZOPfKnxF1NYpiUL2BTivDbFBqXTWOK4jq/dlmQfBuLZn7XjdkcuGPqpBdldPST
SQfGdPUkR3vHLo3D2NG++efj4xBYGLHZFMi3WJVEKSQnKbX8WmvKqHswC/vUB+u2gNomtdmTCb3d
Ng7NejKIpdxbyH6v33CZ9oMtR6DLrSVslumUfZpM8ztCr9o/X3KsxISSfBQi7E1zfOBWLwLE568q
DlquIQfzpS6zPfzN7SXHKugwoWqJQ+5NYKRNPmqDHTOYQH/3I/tEPpPEpT818HaWK0dmfxhkNOZ3
vtptJAIOhqsTgQ9c303PKOXOTupEIEo4m9kHlIBVGM1l+2hOeh2eBi1W1OPbR+P2WmVFill68vAC
buDKVtlQoBl6fB3jEKftsct9qbKUnQi79TrZFbAsFhzETdqllQS7lnH9ta2z8NyUpXKY8t5+jPFW
O1IKdB8WOc9/P4qM7RHK/VP48ccqU4liChVlppqNk0J104CjNzt95NEonD40KNv+HpmWXpS+yY6I
EIZuBWe82PmkWy+YKAcQaZnmkBS+PhmVrY+8E4Y5dNLzUxA5wR3Jy14b5Lbvx9AQXiSdKhOE8jps
g++YFKwfkmslSVN/mmLdOUtc3i+hipbfUe0GWYb/HmXvAeDGvccktXn+950EwpBOq8pOIu68flBk
+8IuVyO4A8EQXjRNUvwRsdyd3t/WCeFogtmkf2WQH71epecl9x0GNVfVDmdvykX/nDYqeuhh+CPJ
ALu8/VBbcY1gbtLDAjh8g5ArUHHBmQf6gKwQ3KRG03CliexLh+zYzkbZOiO4OCoLQm4px1YbZchV
je1nAe2OssrvHQOIOVqkMEwsM1pUlrvwPBdT/+ntJ9wgadMVgby7cJS59tc1bz9J1SiXFNyhUYvA
swHaeEIE8n0I5PW3kbdN58GZV05GmE6OS62oB4d6nu0nPLckxjtFaP98+zdtnZnl4y4MXLLidUWa
o4BoN9MQXdsx1n6koV0868N/MHRdrmm6UEAsgVCva0HJlmBqNIwGbKMLrtaIDIujDtOD2ch7kvl/
BmKvswI+LBJ4BEDGVTd4TmphJKccAnuSxhlmrqg53Nf5mE/urNUtGI00xCYttJD1OiZcoS+4Cebh
jyYsI9gjavt5MKv+Se66vPE7sx60k22x5WnRdbPpzlGpKy4SjhozGAEq9mh3jnHAMadqT1IvV4eq
tfWMdkIdf+k0Z5w8rR2YAyhiBr3lKHFpeTN4Xc0VitQOO9F/43Mukl30S1GiuhVKRXSaXE8CQSFK
50XpM/MhQ5h9pyzdOKkswh7G54NYuI6AoZapXdpp8RVyUefjF85MQJ3rO2MY5Z07cyMGAc4FE7J8
ytuqSY3SaqoXzIs+ygqa8vP4NHZq9GDNs/q9kMWwExk211tmnezTDSGvwSqQzLe4o6UMkcQ4Nr+g
w5mdB7qXTyj42jv35tbnQpeDupBa6pYlIVXOgDpGhE5dI/fM5xRxgKHe7ayy9b14HrSI6bTdNrnr
cFbaEublVUxZcqf0ZuWXkqp4UMOqnaJ+iZyrw7dIhpMALNLh3FCv74wSPUZcSAA4RI0x/UzRmvR6
5vdn0We9V0l2cm/hFPXcJbumVRsPiWoi9dQylaedr75eWekUhosa4mQObSDjiK5n+hjnSfM1S6Tu
29tBc2OXAFKijwDji1e6VhkyG21CWnmhE8hTfMTGoey8XmdmXKSt1LhNoas7Bdy6gUkLjxqWNBlh
E+Bu5rqTFwsM2hgj21fLfQrd95/vHz+82xuPrTKbmzWWa/OvdpMzDXrFyNm+pu6Xby+hex+4O5Fj
XY7fLLG6eSezyuvZYYn28O7Lw8tz4j/P3lfZ3XuUdW14s9DyrH89S6032WRMLHTnuIr/Evk8TO7v
5b07b8xYmMB/rQLd6P8/znx8enK802Pj7tHQ9pZY7euaad4QZHz43P0WeS+d+6i6e4+xEYawfaZm
Z6oHfXN9PaeaNhcirvLrHEmlZw6FdlocjQ5vn5qtEwpZhebXMte48b8yJQPG6xzn16bVmZ+EUXzF
Btr0gDzuCcFsLUWGDkmA7JVJzCoMoarWO9jY5ldU3ubv+FWGgce41/wSwwD99fZjbSSTyA0B6TKY
xZNOrtYauPr1xMCOt1TH7EER49R4Qd6qH+JAjQtXqEqJFm+Z7dz028vSosWIUGGCuHzTv7Zev3Df
qwmUdmOLond7Lq3KHaLMOERClwyvQRPvOsmjs2fmuPVumfGBKYalQA20et6JGPz/SGqj6E0/xr3y
pdDw1c2FrL5/+9VuLbW09JnaLFzXdZ4upYYq0twi0egKAz0j7Atcq9KzQz5qgGneXmzr6iKbAeMN
sutW02TEgHvKTdxe5NEwP7eZUFBP1lrrYmaNcUnmSjsrcNMekiLR9yjnWw/KAAPyHy9Vt1Tt9cfU
wWVPekfOatiQqspanw9yHdfHOLbDnZtk6+76e6nVvsn6MQsroYBJsPPkWCR2exzJTX7PWoyjVR0F
/z7IB1+PZ+Wf1vJC3Xn9bJrU1lVc4HHRK+PvWB+C+6yN96CAZDH8M6vMY0mj2C40Hun0ruIkMjsx
QywgeUEVGfpLTvE8ly5aDBKs716Vj9kct5YbBGraeUg1Gb0X4Q9BMwbaEsY+RZF7ltJL08msbbPy
ptCQ3+GhpH222jy0XHhbSYNbRS4MX9az1nye5rT5nUKAS1zbbpyXMDWK4uyYiJmcNLtWwkMbFWXr
Ssi/XzNFkTrfydNA9qJCjL9NubDx9ylt+YtiFo7qh2Bw3w3DGLxPB3NuD2OuFpVvqgJ7ACcJh3tJ
OG13rJ1E+2IXkhh8Pe3D2isybc79jBvR8VujHnoXi2ZJwsZ2nh+FqlXmpRp7mBSjBKHDcyBR/zRa
2hbvA/q4xIzATJWTWjUt5NppZgowIGjoTXGZZl4XSJZwJ6MD8DEDisVxc8qL9hE6Gz7WdWZnFblr
KX7kyFmin07nEtxTEYpPIhTpR6KUNT+1jsXU04VJkhm/kDIVCI20SvS1Tep4vOSV7pzyAUbSRVLH
NjxQKyqJp6WynR0COUvNg5yHOh4leqhqxLVYk7xSS+LHGTRK5uMk1v6P6CHMOzUTsXoIJakBdTcm
xfAxmSih/dnW8+J5Luv2Q5XU5gPijWHuzuYommdSkqhys8acv9hG6vwczXk6OgKHNLePkZE6S4rZ
WKdCrnP0M8dheOzTQk0fxnYcRhd2c2j7dC1GisfcSEN/zgeYyakz6vNZxnkxdEOZW++ACYSV+crU
641XjSa+mRWdz/acyoOSu2FW1brfdE58V0xj22MrnzpfULgbba8ThfGxdoy2cC2gYPaDKo3j1aiU
MUO3Gka5J3PRiPMQlVONqIid6zHmOW2uuJ0DLw8aWTV2fgb6rr4oaWTi7MZlUbv2EHa/ah0RSTfI
JLPGDBE8g9fWUy7fVd1sfOqlIAJeaCSFl/UFkp1mCgLCncBQhs8DrYrWzW2zlj4VolFNL4S8f5Wq
dv6gJVgoPBeYOM8uFUEysCnJLy8irpuPw9QanatXnfa5qtVZOSLja5a/MTxVc0/FqmUvv9kIr8AR
kYKhN8ifa5iySEQ7Z2ONbHbtlO9EJCYMKoORqrVJj2/fIttLIR0Csp2YtwaJJENRhI4MDzIYoavm
RTjDzqiMoyoFey5dS+BcRzzSDSanCPjcUjTiaAbraReMu+ux/rWYlf1UegaF//5AizQwIXyRTFo3
VcMYaTu4DBSP2sC+amaROJ5tJ8b3RT13/vdLGEVMgBHcwjSU15eF3lXa5BTUjylCBfdOrI2ngfm4
OJmaIK+qnVhc9KFQDqWsiP+yTTD+pivIsB0MzqrhWdRgD+mQJVejxTkz7/RGdlXWvRRS1/27GDAY
ImARyBKD3LtBExVmLHfRTBtZVZA8SFXOkN2JU4sXy8473cgUl5oRuBl0HoYsq8eqUhHCpobkZvS5
9gzJIXhxasf+mdP3/FC3yq9GVNPOmjfHYCG3Ia9Hekiqf+NC0ab2aNWws7Aqm2KvXXDMVSwlh0ky
fry9P1f10bJRSL6BStFGgdu/LowFI1PZGK38arZq9tUWTv4u1DoTPKeTdF8qtI9PfdqW3DuT+AQX
IqkOb/+AP7jmV+dwAcZyVbJhcUW+qWtUUzJLBH+BSyRZMvpLO/5uapz2x6wX9v/MSOe+knM7Vd28
aYqH1Gwi+2HSK03yu0iys2MgsvirHBQygICRtsnbv+8mMVp+HmZ+8FyYvN8cYAxhJx0z3PwaBU3h
FarGPdLOo+ZnlfN9CC3tYNsi84Kg2KPn3aSarEylAHdhASgjAvs68yuVOBrDus8pQwJxkLQiP2RV
NZyM1Jrv1diY9rp3G7uOiQwS20CWqRrWewFh6zqoIxYs8My+lpMsiFrVewhP2U4j408cX390ONoU
Joy5aTivGhl4Kk3gvy3m3OocDK46hvABhDoaoa9rXcO9GNR26ZKxLJzduqgRTJ6S5puaJuU7GYuw
F9WI9cmfJ/QWzkOPFLtbxEYbnTWntj7mbWuO2IxU6TfAKNnXTA1Axk2CxzsMaqnMh7HW5p+FkJCS
rYYA6AxyvkqGMWPTqJ8IKX3nJu0shndNRB/4YLVQlpnhot/gkvaYtGzBgH6tw9AQLuWAFXv41yaO
SzAYOjcs8RZ65FZIPzSIjAWuMtnj57c35s39xfaAlcpEBH1F2Lfq6+1RFJEpogLThJhnPZhz0H00
Yim9/IdV6LEyLIffdRNnZSvBW03O8qucdSrXSCw9NHm9p5m67s/9CUNMP7keKEJuZ49xkmRmBmL5
OltBfMqyYDyQ78i+iJOe768EXpSp+lMUdzEehsb8LWos7WkEFeG//bw30Z63uog1kflBUYVj9/qt
mmMg0ycFVRKn+nTA6oq7VGpBPsia8FNbYk9y9+wch60Yw3IcBR132xviJifNmRdYEz2QsPhfaOTD
JZFC23KpL61joJf6N9iHyUOA5PsenXPr0KMWtfAGQLeQAb9+YLZWxSGriqvZT+NdI2cDaMYA473B
2ROX3lwKCW0a9qx2o52USBXl3gKMQ+rcpn0uhfCgkKIQ6Wzv5JEbn9GWGd+j+UtTjmnS66eiigi1
CTWo69Q65WnS0+papZZ5UBhkeVUdlXeyFRQ7i248Hw0ltIdA5TKfXOd6jVabZOZzfkXIvfum4Xd6
ipu+691Yna093KaycT3QL0OIimHLhqUqjTMqiIFN01A2us1gKBezaXK3bDOkL+NJdiGDJIcm7e3f
I4Nov4pBdKam3J4TKFonqZiNC12wbtFCnd2glve0sjZyC8AEdIOQAZNBsq4usEWXShGC+yQ2LMB5
yIfmBEskEI8Yh5QvWE21X2bQ6UeRokCGlks2nd8+zZvvaBnCc2SXeeYqRtY2YKqGUvs6q6l5J/fG
M/Yn6L6OOTw8/HN20rat5Zga0gxmKH4rnFmZdTEzz8yvla1IH+2yRdbCyNG1rYbsMFtTJ3YWXPfp
l7i50KSxMgUBdzsSb4eqcLK8AxEdmNUjKLXwkHdVhKqXkSZfcb4aj1ndVZanFc70EnTJcIFJV+7k
SFsbn4EOAhDkkbfus6qQsibXgXDlZhvf5XDrUIUeareT8ngnPm++YnzZyFTJxYAmvj7YeSbPtZ2O
+dXOzO5ghbFzQo0nOztVaN11c2N9fXsHbT0avX0d2CV4J57x9XpqJKpxNHvY1mHUfmMlY/bQ9dY/
GsPQ6Dufc+vh2D4cOuaZqPmuDkyPlXmIQVqKkhfe7amSzielVutTieyN11si+g8PR52B3yotTXbt
8vB/NcEzpUitYMaHo+KknOageD84QhxiDHc//ftr/Hul5cn/WgnMkhLOpEPXDgiDD+gwpe9F3w13
4r2G6dYXo57AeGuh2xrrM6+2eAw5ChX31FalW4ISfcjaDs8yuJUf/8NTLYhkuqGwJ9fJwgSrGqtn
sHeJXHTX2OKw+6VNfBsx+ZN2OgnLTlulzAshQGNq8EdNb/UKU1plMl2i5NpHYe+NtjbdRZU976Qi
W29vkW0lNTc26uqxNWO9A2yNCvqsfUzmKD2IzpiP1dzuFblbD0SBQ7lBZbVMnl/viSFzqKhrxsBt
mKF5RTv5CjRsDx+5kVuxEUheuQbAUqyHINi7m4mo8bKDDozqrtxGrm5P7cUYzOgQ2bRn43poTySE
e6Fq61WSoUMQAmV6q1aQmxmYFS41RN+SGDaQPJ2pw1MvE2l5fHsjbr5KbjgwSMABbogxrSmwMIvM
7Ep6DZd+6lBsHaw96OzmbUM2BZ+Qmpj54Oo6Rb09Eq21lByB0x+SNplplMrRh0mbkyPJZZa4qG91
By2d6VWMfYsdtlXuMJ/WQ/A/d97CeYIcw8V3k7EGPWqxFD8ZTvWdGh4SNTAFvfREPw4JQhdAluwc
zrmEjINbFk7Tn8oyRy87TfEDptrOcxegSn8h597rKW5tNmIOv4yW1C0VoBnCpAhUhgAFYPy70awZ
YpiW9JzH5Y8xEPJ3BynAbwMjh52bY2sDEBooHqjTbsnjamCbkuZU2VXIg/lgdWP8GSGcPeGzraya
Wx5oGGxIbGJW3x+rE7VIqzy/WrEV/sx7EX5xpG5yFYGEAgA14ToirU9v7+2tY8QjLYpPC9x4HWQ7
HYMmu0MszMgN+SFXprxyA8fqdBfAn/rj7cW2PuCiL4jvjE3Hb42/N5vWnuWcxfgxELa1eKxOqJEE
5MdNpJ9QnIoeRS2PPv25dqfUXgL4KsAvSHjqSyQU6Pis0BBRlYVIvhIPGSjp72tF+pWKzPmN0VtE
DdwPzc4oc2PPvFpv9TWbKFAHZxmBd5kyZG6hdtMPZ1YT/+1XurkMTHtYSqQ0Nzk44R/ybKSlqEOU
0oNUw4ZniLuTyWyFJuQ9Fp4uwCL9Romfrykzt8Qkb4jUYTgjY0UraZIS0zfjzFR8yTRjxTWK3lTd
qOmawsXDKc78HDe7fx5HI4eGODDwccpPDsrqppattCH4kTPWZf5NM1I8qu3e9MA0l/9+W2Ocg8EG
MRnPmfVkRg70Rks6ZEz7Pi8/daVN16oo4Z5mk/kfMoPlI4KiWuZAN/DwgeG+1mc04mxUTD5UVmo8
RUkV+JYYrJ2ybasdtDQFCTU0JTj5q9QAk5lCMls0+4xW72E2TWr/O0+r8kcj19W9SJTgqGRtjUQE
Dn0HCLrDRdWKXnFxStR29u9G/GFH4QUNrhGNE8d5naZMbVPZkkKSrJpR+LlvJsUzxrK5Zlk4Hd4+
Km8vBQzv9VIlJtrD7ADCi6Yg9sq+r30k0fJHSaNwfnupjVAOKwWdTPowzoK/eb1Uq2E13S4JeZQq
YJYs2C8iSuKLI7r0VKO7f56iPezEbSQAuQQYlf1KAccN/npNocZ1lxQNrXQR4O8XhMYLdaO8pzh9
G0dZhs1IA2jJy9clmxaFljE79BKHwZ4OcRhrD+0oFX4gFeZ93LZ7MhVb66kIZ0I4Z9PSkX39WGpa
l9qs0PaJo0px20oJHtQxSh9VbTDBL2HL9Pan23qN8IkBaixQRjLM1+sVpnC6toYF3QaD9aGXlPSx
k5V6Z5XbvYgFGbYmTHw1Mpp1GRXr1PImkhvXkdT/J4rMwTHtI/GgyemODOHtnctKFKCLNgDVzboO
SHXGhVMEfA7CUvVzdvDk8qxONk52IBgKoIp7MQymT7GNHenOMdh6l6y5EIuoeHA9ef0uwXHAZdcA
1ZWYdl1aIZT7WFR7OOWtHfLXKurqi+lBFOWTWrAjjU5+DtUpPVbRNB1Npf8qAavfyZi2lsO9c7HG
ICO8wdcmPYk5GgwIaU9V5xWjZCUu9ijhXWz27anl7+yo4219QcbOZLwKcLMbgIDZakowwnm9Nkot
XDOygNig0IGQpAg+SDADaEoOydehap29OPbHUPJ11kTPCVwU+2cp+m/qO9giPQVVfh2TqQMbYpFB
uR1e84o3MB95qepUIYrKIFG0oL+mopfu4YRgk4bV6GfyOfM7Ar5p49oiT3Jk0IJhZ3/f8lagfDOr
5sSSUi4GF683ma2mxsiwAfooWJD3YVqmx7EZghcUsoZ7HMnnMxAvLNIzDGvq3JZdFME1Lxxa+yEr
rWjnYP/Z0+s3BqCHX0RRTDRe/RxDBg0VdwNcbuQiCrc386DxklTTr2M+2o3bR0YR+1hr5tNRGsuq
9G2BvqwbK1pme8Ca9Ny1g8a0PaDi+JqHShfFz0nStJbXDQlud1Y+g72KI5sOv+gaVd55hOVUrp+A
O5kchJAAbHQ5AH91k6LajsrYMfOrQ+130GkiHXv0q2Ac282DGqAd5WTIEE7VWKDw2+wpJW+cLwP7
VtwfFoDsTUWCxbMzJZFaXO2hkZ5GeeiOipEZp6acHI+e0J6Y6EZyy2HW0PakMKGTvo6QHC6pCEPs
g+rEkS8TLpBebWifdeGUtWdM84wJV1UC8EAKYHisayP/BMtO/OtbB6HLKVskoNBXublXy8LM/lgm
XfAp/lI3ev6MuIK5jF2Nc1M1+ZM2N6DA5Dlb8FjG5e1b7yZhYT61ENAhfC8OBOvhCg9mYkQjzIsj
wTQqwY09MTsaHhg9iGOuYqBL83SP2v8nerzaacixLwBaLigLousaoS5sZ7YTOXEujo6o5b2mmlCg
2jHV0zvdEM4nxMxtJMSyPnbNxq6fh76STTfP+yTyU0TjnujlydI5cCYmh3OQhh8KNu+jbKK6O+vt
fEf2oO7VHzf7kx+N5AVS3nR2kXRbwvVfx4NGtRBZKdmXoY4+J9gXnnQrTI8tQhJe1+r1Tta6sRx5
sQmdGfD7LWMMy8k2WOx4L2iBiveB1bYeE2Lc5adQ+mHXzcu/bgSozoATaKotsrDrjWBboTzouAtf
Sq3QGGilQX+vDeoXKQv05xxJ1DNI0G7nSr3JhvB7wdUYR2E6tzo9y9evVORVPVAbORewXNPF1mvb
0ye0K8cR6cy3n+8mJWEp2nRwOBkmMt9ZBbehL0UYtIItZ6IS6dtoF4ZnHQzIr7fXuf1sUBUgoS1U
I17oWm9wMDhN9KqsSz1mtp/omXSxetBTwRzHx66qlZ1tchO0UT/jsyHXxUyZdupqV3bqaNe52toX
ow+bd05aducaQMU5NKryqghncCWrLB9tgZL+pOV77fPb+IEIDMUOSof0tW/ALbWeOfLcKdYl1+Tg
CeGQ7Ctjy55VjcL4hmwml7Jj1aH/9lu+3Tgsi9gblwUJ0k2y3jcdngRwLC6RJc2nFHyxh3itc0Sp
PtnZOBsfFPovSRjNI0Yf640T5iGaltogcezljwC01csYy9YRs/fCHyqRfXr7yTaWW6xlEIMCLs7J
X6URaGHm5aK6f0nMZsxdyITt19FO40dR5tg8jNM/46FAR8DL5CMy1l8muq/P4NRCz6QT4FzssbA/
SHUluwmKol+AnTPdUZrfbz/fxoZZ5EyX0p+wxr55vVyPmyS1quJcgqWiG2FyP05przxpklW7jaP0
l1nW+uPbi95k0sszIoPBpGfRAlinitBQgKfMjXPpct0JTyE+epXr5AvsYwZllF6QCJW+GVmhfC/z
ptvzwb6NPSwPPGPRDFzC0OqbovTbj6ZJKG946ONka+k54CF3ulZbq/CvI/7LPc5hXHbWX/eTnWha
H3S2c6mbWv9co1B7LePwn/uOBpuFgY8BqAXliHU7NQ9bEToS1GwrLmjDS6166Kt0L5veON+vVlm9
MbvR9ZA+P5J9k9MeaqcCORloskvXYe9a33htwLDZk9wJfJ11wA5Ltr0eotdsdXPtK/2kXrTeDnYC
1uYqfBrArir97zX3S0SVM0pk9Mxn8/miiBSsfDj/sysmH4dplcUcB2IFF8LrLaCEipLXDVKiWlJ8
mrsgO+WNEnu1ZY47WSsVKP/W6xyOPH3BZKCsSFxcQwbUvB5VEWPI3Y629WSVdfhlQB3lSZnlKHF7
LUXAKi5iXbhjmSPhBy5EzT4Vg4FgQzD0JkjIKAI2rY/xGbkY/Dx0mpJPkZQlv1M1hAPCkQZNvTDJ
0ofYRJvOj5Je/imXkdm7UDXU91ZnARItaOvhW5oM+kNk59nk5jr9ZzclpcUiXMI9xgLUHHtOFw/q
MVO6Wn0hKc9l10DhaTggbm+RaGa5nPhljQelh60ws67JKs1nc04LmZpHsrKDNOrcbE6v2L90O5Ur
2Ash903aCP3ZnnpqozacndmNxnqeHklyjTujbdAjHYQtfy+Fk/yOIs16B4E8DPxRws3ANfHV+R+8
0OJ9liFoeCqI/k8ocAWlP5oW+Eu5l1LNG/AU+pxIRfmtHfrc8UbDyG0/G6pgxF/Vil5SG2aN30G/
O2iBPfbnoBfmQz1IoruWfdxkvtQG2pekg4NBq15bMDtRKh3GXhOha6LyKR1TJa7vczG2sTemUvot
Rg4tPheIygnXapXGOeK6HhWe7Ug1+NEYKRH4LwIxu1416ifc85TaD0SnVp6e5bV+mVskw1ALSz6X
uA7U+HtGUFykeO5r12g723TNNBokH0aZ1XtJyX+uLRnVE5LYUurXAVR03yRtk/lIpkQHouMCfpwa
MFDMiibtzsot0TxIaj6179pQk/9XlLOieWmNpoc71PVcP6tBmp4Ss8S7JaRnJblgXZqfFd958MY5
DRKvbgs4I7otynezJUbLNRKnbs6Sqta/0bnIokvDknwKFTKNa8R24jybSaXKT8Ng0pqhMGnvibUI
dICEq0BjWZn1HeudKIUkNeTJ+wBeabmjhLIVUiiUmRwDa2GGt7q4zbhWZMhl8XXqwvFO0drgYJhF
s1MgbkVim2uFmodE6wanPxGFBR44aOj0Y+zD7pmZQ/eJ3wTjniHT1lLUvzQeFkG8/+PsvHbrRtJ2
fUUEmMMpyRUlWbYcWyeEPXYzs5jT1f8PvYENi4tYhBs9GDSmp12rWOkLb6Dd+/b2wgASldY4Qzl/
lvCaIvMAJBGnJ7KgZkcRYGMoQiyo8lRqNur0stqIwUgq6RIkreYlVZ0fy8oMH7W2d/aQMxsRHbwD
nBV4W/CFXV+UrWHiuQekGf8QvTuYk5weDGFk36U8zB4HPCPrnYh1Y2PwlBFxIM6/dFhWIVYG8VUV
fRFcZqsZ/Rw3D7/imO3V3zaHWXoci9vBrdBZC1Y4w1qXeINIys+qzvGcGqd7GyEV1xxU/X9GX6dn
c8o1PzdD8dBX0w/wfZkfzmZxHkq189pa9Of7sd5GgEkVFjU/Ymda6uswiA4Jdj9zaF8as8TmIXQi
cOqVfGgtW7zqk2mciMf2kCIb+4lBQTgvFsO3PM+AC2nOgBVfOmqmfoDOyrGfQ5rcnWTtHPvb7URJ
dinr8yQvQu+rN36abSQYjVK9KGGYdW4UjkH8pZYhAg9F1MTfxRDs6Wfczo7tRI+ZyjfNQypVbw9m
WMAsHZteucTjYPs1GqOHQAW9nRRV799fvdtNtUCXFmY1s7sVkQpsgJ46vgMXshXjnz4M2i+Eynuj
AAJfRy9MhQSEv5ZPeYO5KBHYnuyKPkyi93Z1wMPbPKpyGJheGyGj4U5jaf2bFq3Cq5i1ie3Kem7Z
R00EZeLhr2B9VmmBhT4FszjwxyGEh4mY5cjbJCzhppraVH7UYSyPN7BQn2Mo6SNO14KoCMFmPT1K
zWC8d2osoE9ZMbWvGTDnX0qS5l8MZwrVk0NF27nIIf4OjxoXo+7lNHB5hJxR/Wm2tdEc8TQZvlnI
NU7nEp0m6xBQPfunwI4phuubNfOx1bLsOCtDTwetFoZ1WZjW5VFxksn2zR55lgepa3jeQ+SPdN/Q
s9jxZGnokA7Blyc4RGIEXqsQUb3mEG0FviV5lbgqgHvDj22pVd1ad+qPTQNJmOfZBgKA3KKleCLo
SMgR6tcs9Nj7OnIJRUTgSo45qa6ehanyz5gLUwAcbzLIHamW/DDiOg48Xs70fyEdJP1YxI7zTSpt
eB9OWGQPjeIE9akmOhBepptNdOzgqP9IcyXIjp0xti9KWnYJThSxGN0CnlzmCq3THod5HuYHrXSi
8MlJJbv3AjBQ34whNon9IgtB8NxJ54dInobMtxHYab1ernGT17tA/GxxCMZgUSDa6CtxkEpwm7Xy
0XaytPeQ/Jl0NxlD7dec5flr2rbaA243YjioWTg2rmUlYXVO0kY+Y4Mqt27n5OAmhkL6qZqIUdpK
bbxOgyOd017NfnR1U32rC/wy4Au8oGYkuiDWz1mgOR+nVJuSQxMS0x2WOxe2r5knhRvNSf+LRa+e
Eq2blffYLpjmwVb7LvuAHxm2sj2EzNqvVGn61McjDJ086/uTlEyxdtCDvEXLoIydZ4S3pArO9hDT
dzDn9pDbahJdik4LhIfBZ/maZRCJXT2ujfbYOLOcni0z0H+JsXQqn0xLAgkWNXrqZ90M721MjeBY
yWFZeGqrd7FfNF3IFpClsZ7cQRmblwDq++LGLrTqUQ4Jtt22aAzLH+RAS10MICFqj7PUns0+m50z
5XykNEcseZ8rKdI5DebwMovAeWqELn+cIvqB5zJss9jNezP7TN8qm1hNPawPVWvb4amxtOYVKghk
qBKGZf89VOdB8XOnUojW08moTlEMmD6Pmzp157YSkRcpdjn4dtnn5zFWytrnqldfWiUy5neONDb/
1MJ0flg4REgP49zL7UMUhYTkUhiLhyEyI/sQtskARGbUMsWFQNA+16mWQa+Eei2dJgmNM1iJgfMZ
G7xx+IjAF59STdjhnE+ekmdBoNJ+RJ41bj7MatGEXpeRD15ZFRUY+tx+DdCOM056MZefSlFX8871
fPP4cG3SHOdwg8Onkb0K0UxUu7tiEdlCGwvaQygn/cE2qGzGVaG7DoHxTixz8/Qs5Rp5oVLSl6K2
sYplBjnCFbyFThwmkNZbSdYeEMmcvRDe4E79ZGNu1NopA0AzwKl2jaOw+kCCX4YXWR5W+blKi/RQ
Z217qoRcelD9d7sgNxn0Mjcq+0TwBLuA/94+q/QqDbONh/Sqt3E2+RU6fBKuwlr2IZeSuf6lKim3
ZqSpA02ONJreFyMOPX00KYo7TQlCEkYxWufOWhx1//IZ5qdBWeS5X8xcYN28/WmBHuV9pGP7KmV2
g+mQEnxogq57+S+jgDdlgSljr9UxHK2eJTO1KSF0aulLaCK/4y7rf94fZWsL/catUCSHD7suvfRd
ZXRlga6Pboj5Maimn5k1Ydoca39tlrvMBB4W7VOLIuO6h6Inw9wgU5gi1wzVqy/Io2EcSC4+2HvN
y5uy/zIUk8FkDNzYTdewpfMuIwkLGEGg0RZ2tfWPAy/omKG091UI0/zMlPtLGYdQpCTAAjtR6C1c
ePkBwEooAtF2wMbz7Q7pe8sQogzwY22tajzlRWw6rlbJTnmwyqAIXI1qqvWhxnHtl92WSuq3DjUh
7P0CiKRZasO9biPTckNFMv6afcePowJGV5WNdSuEjySJozWGyckKE+VazqZ+omwinQQmfzsn5Sbd
WIZaBlmUpYFhrb4D+hsTRQUWAvdNGFi5kr0zCzN1h4FGnRsF1GpEM+81zraWH1gP/cGlqn3DAWtR
DEdyGelsvJKNA2RYboihMk8aEeCppXb6Gd3b2UuH6KREe9YttxclAgG4DJD6AQa7uRwsbcD3qwSO
XUmG+IxvkuSGyNm5Qa6lqYuDhryTrW99YzBnIPBpEpLXLl/jj8o23mVyILWgUEfDCL70USh5uGYE
btoO+VNXJvMSaZc7Fc7ba4NZ/v9BKXO+HRQKJW2nJMbsHbnik4FG8MNQLXy/alcd+SbpYQ9hbYzH
6FK1vXlVQWpVnQ3/6tqPKuE3NYtnOUjrHYT/shPfFGx/j7I4EyKDjtrZsqx/fEUt6mCzBUyIMqb6
gtllfmx6o/BQONEVV4y5eUqi4ZukNM7h/g28NT8Se4JD2q+3bK8y4prHgDG94l2evkuQuH+1YuM/
jUL9m2Xh5POSv51f3qdSYPGeXHvK97Ct6o4b38nO9+eytRcXDDIAH0C7N1U3O8c9Bl46MMEq9kZE
Eg6q0umHLK5R9Jkb89CLv2bdsnAL4gx+0iIdu6akWwJEEchHyHn5MBzbGOu2sqkjn65GfbFmK/Z7
PZl2tv/WmnFx0cymUsp7trrXilL8NkpBSmBsgi+dmuofKAnv6eJuHTJEQOGo817RFFytWa9o8Vwj
hnvNxir3gFApHsI91Uuniz0R2q3tT+gKxHNRE+Sqfrs9qCfQPcfa40pi3cfu0JUY8NUphAekmQK3
xasSRLTIjqkWh9/+w6b5DXQhquLNXo0tYpp/TQfwGkNXy2vK1qIrr4+HzGqJasc4lTxSYfn1/qgb
HxfGA7gmQBZ0adaxc55HqHQN3NNSGduPmYT4QmVJySui/HswgK2hQFawgFhkspirUBbBkJZQlI87
z3rq9RPuL4qWF36HTdpOmL6xMdmRCBvay+N+A1TR7KDRxwzjNbVQnmMqjA81ck07xc3N+SzI2UWs
keb/asGMFqoxJxEVoyYKcEUOQhfPjuhT24171/LWUPgfsylpqiKcuBoqSPEjSiGvXYNWTZ6mMTM+
BPk8jG6bjkO8k05tfDzuEm5IMD5QANYQP3QINCccUDJXzVT2Bi2Kj5pS75EDN6bEWV50JznV+Aqs
7o7JTGdBHzW5ikx6TZsi90cpVy9ojA87GcRGHIQMFDgb1giI7M3VWIGkrKYpvFap2v8I0f6Zeclq
hb6+Cl7XRTPMqT6UhWX9T5sKuX5AIDfZAwZvfVSYKXQTFmvjG3ELpdcqqNNFiMO8OYHbjMKjLok9
3uPGKFBRFmARoa1ykwm3sxjJzemOJCgUPDjDGBmelZT2XtyzOQ4lUXSDnMWJYrV4IDLG1kTbDrZ0
rGDWnIXPGYzAnedl4zYG8IjlFV0Rc+livb2NFTs11SGXpIva5YVHj9bBNF6ZqX9V6ju7TFQvwrHg
fQhybCcM2tic3PPmb8YNUIx1OqgakdzHSGdf4zBAqs6QggO6/7bfhXO0E7dufErKy7w3iI/gG7yG
nYRaP6ikBRgyI1zwvh4s5TvkuGRnlI2IhHiEn8hQv8nZbz/lHFdxJ3VBeBU2bqUHpQrVX0ZqOqj9
jFltHyGslONFhFRn/v6W/H9sLDqDQKTW2LOs6Gthq6A02oHKnxOltR9Pc+mPhRRd/vot4xa2CVvR
lQU/tAoUBqWJM3BsmBSUMWa6VDwKMIphfMQ9S/0P0yLVWNqQwL5uegNpnyKkH1ghaoZhh29PFpnn
CQ4qbeW4GPZEobf2I20qCkBgkCG9L5voj7B8qA2nluImvqYVaaOFPpM/VIHh27G01xrb2o9LGQ2s
nkUtZB1t2arS2pk6U70rgvCJUul0krTh3/srdQurNukU05OGkrRoKa0fNOHUxmBSD7hSzykPiZbW
H1CMyr2iHrTDmLSVT5yOx20imYcgHgyUOae/BsLwGxZhBOTykN9R1y3QKLa6RA6o+QxyXl0yrVJO
2oBWfxU2085u2fqonO5F6lDhAbjZmVLsyEmBmGqaRe3ZHpPpNKZ2vMMq3fyq8JBBj9H9Q71llY6S
GtAzhkFwlUtF9SOhWkcx57NrQYP3OrnL/AFBMU8gQuPWU5d/qAL9r8lLy1eFDQLYHtm2GyhkPE19
FsplDJVWiGNMyRbApRhcQC/ZzlfdOhVUHrk74cMDvF6d9wiP9bJr6vAKcBUzum6y3Hoc69ep2W0G
bg4FyxvIHFW7m7y4srRIN+CYXyHdJwcVVTRfG2N40LH217BV1FUAWXI4KHfCTVmFyYu4mOZkSg7H
vqs/ApyxviBMgliCY0bmTmi0fKFVur+kwgwH6gAdjdULK3G6Lb1A0kXK2v4oy3LnzgsFW60T6SQX
pf3j/rnf+IyMx3C/MWg3x16WuiRUZTRzunLOI8SH1fZRo9D3HrhWsLM7Np48xGOWoRbg+A1Bt9fL
Ac7CQnkEWJD4BrGej0KCUyCckOb8D3qanBC4tT7en+NG1AI/hReBWgbE1XXFXjaEViIeS5qjivlQ
q2XM/SZnz1rfyGjcJg1Ntk5+LrJ8+PuohdYL8pUQVpY8YXUexjyXOCUGEgjtMPpGGEU+zpvZYcx3
3ae3rhr2KCabizgjdanVVdOYE0peGZ71dKv1yrViczyUqjIek8I0Ye9ranXsTGFdVQnglS/GqjMf
Kkfrvv71115CQ5oktIBun6tSMuIwUyXMM4KufoqktPHoFtC3ToNfqYpXtIwvkj+OsMzuD7xxpTOw
CTFm0T2/2coinbWpNKnHRbnqPEEV15/aMokP90fZODCksdzoaDzxdNjLJv/j4S/CrOKNot+kUmL5
pMjdcFTDadHS2NWQ3ZzQH0Ot7gKcaHtrpJV6bcfS9B1lznxL7vZ6EhunY/G91snIFoXV35zCPyYE
wjUqm6VMmw5D/h3abvhZhb5zKok5LnpSxAkMQqOgB212xef7H3Pjtnsz9up8qNrU1zJF06ue5sUB
WS6LQhKpO7eH4sZ8250tcsulX/j6FP4p+y+h/braKKqkmRoJUSmAn2EEICLMLkmb2l9pi+AxOXTI
WbkNIClfnoKQmTuZ9miEYn5CNTDfA7Rs7aVFsoBmIhLPCKW83UuJPrP6GD5eefrR6rfoED+Z4DJK
V9eG7tPff2so7nDcNQOY1e/74491psU0ag4QDXSFyteCatkxStCthuQY+5ky/jW2ii+NUsnyrnDV
31QiHRSMQKdO1GJip7xGut54iaVLfhSaxk5Xa2sHk5ESNZJgWzfm7WpUBUOk4dWs1SBFgIsG0YdB
EmimRx3wncEKabrWsRmMPtis9O/3MNHH0s7jWriNeSifT6OBnOBVjmcT2FH1S56QujHUsvuQWEm2
s4U39gyCLJgF8YZyB62fFGXQ7CkDeXzt6759j2qU/m8VDtU/ZS91ezfq5lgLs5RWpXkLyrMN+ted
iZBOaxnjYxGYxkUBvHfpDOiV93fn1lBwPQjIDcpPNy9lEdCu0xSu1ajto3ezNMxHM8z7T4lUqaf7
Q21cq8S43NzwWOjFrsO5tBhMWQRUCbPRSN6PAIPPgFf+wzoRlvLlVJhTG+sUUD6ubHnpklfRP1PT
Vl4L+Oip7xptZ0LqxgEAksBzSzoDJWZ9tCUk5JIAlYfrYM+WBHi5tOqDGLhKjiNwodjT6jzpPLhm
YMbUwjJ/BIWOwG9Sa/JrO2P7TWoiJhCuhpJ+avKRfyVqBxNzFKlv0PHNQv6+NSYDOudAIGzluY2o
VYd22GFUp6T3nMiRYh8vKzZ8KHLtF27pQ3KUjQADgri1QSHdX8WNDUPLfon9IUFhHr26O0Gmdc6Y
Q2RARrU6wOiaDg6Ck89RM7y/P9LW18WOFAAlShokUss//+PilOw0aGrU4tFfUVE2BsF6skczPeHR
IHAAzHNP68IRp0cMFu+PvPE8AqxmUanQLxzI1Rw7q62DXBU41vVJfkj4Hm6VpsMpacPWzQu535np
xskAEwxASOdFuu0egc6ZMG0CNd6ZengQIpi/gax3dsLxrZX7zRdfWsMbDQ41imbwmPE1mOHnJb06
vEgDwmQI7+5F/ltDgYnBvwjMLXn+eumoExphKFNQqE3hV3FYH+GIZG4KWX9nrZa4b5W4QcJdOpjw
rHjMl2/75y6ZIN3LaoA7i55Iw8lsteqbKiFi5TkiiI/5mOQfoJmW4X84Bwv6CT0wArgbNE41KNYc
JjbjRoAc4UuN/+TB+K4LrOrl/m7c/Ji8Oij4EUHc1BHoCgAhNoz4aklhgtJcqHuojerepIi9IHtr
4y9bkFo2FYubR64dfjfWpxjtnyn3TLiy37Mgkz3DCadHq6KAcn9qv02R1quHdQKBEXxqtsvqpOEl
ZoJTRQHIGiLjG00H9WsFCviDDEL3q1Hm0acxqzDnia066lFiD9R/BWivjzbEGtmTO0uaPOIdHGCt
viouaBF0k2s3uDEO2Ou2xy6x+u+90dglgJpqhOY0GlXu16owHvS50PdsGjc6LNQOmAh6RvzXujzJ
W9HrKMYk16KzexrqUv6zJO/9Iayk7j191m3qP7U6+jPw58/aYDfzzqO0dZcgA7SUnRbm6Po8NIY9
WnVlweyfDfFVM+kRizQcd9qKW6eO/iWoKVZuUYB+e+ogCbU9LoOLx+9UALqMm9MY558dZ6zOAJ9r
z8GM+3x/s2ydA4quC7KeDtZNoj2TeTaBTuuvt6QfUI6UpzJNorOatd1OwWTrGNgLn5gQjOLTOj+Y
QwoUBFzg+WZZerUlXfmuNVkaoms2i8ehKfa0xraeOgcA4W/oAAzB1eeMHOxQTGPxg4/q8pkjMXlO
jNdUKdm6K5dD+0VrpOmQZezd+x/1diE1ilkQLSFJbMA4Gw1qjxDc1K0zZAf8vQcA4PZ4sDEu9sYO
t9QqN6Kd3XM7XQYlj4cOiZLbTat9rohgkgRHWCloi7Mq6T8GM9W9bA5VjI4y47kJhOGrGKvu1IU2
cHiMzMlcxKrpWaxPhz0ZWh0POLbooky/AeXJDHeI5xkWIrYCByjJ8J2TOkV8oHWkgXvHcL4ETSPe
VXg6qW5DCKt6TZ9Fe1fvrUAPfS+oFQt3RNsAkaJ/rqokheQzRmJ9ASVY0EVHRj3wDaUvfmEwJgyY
ElLy3Ext8SMPZwIivVW1f1LgH7NL5zDPdh6528uE34S+DWRfskoqam+PuSJGIWUdwbScd+1Z65E3
NWs4iff34O3BpqwAdgB5gi1xRqtIAFUJwi0nyI1rL6V25JVZLKlupzv5nmnP1uYjhQNDTDFiUd16
O6dOyWO7k7ii0yiWHvLMkF1HzsYDyaR8ymVtOnah0B905H12QpXNeZJMgTRCuPTGmwgKDczHjkY/
aEeoDT0YqLriGZMUNJfuf9KtSS562rCDwCPf1FsqrUlymJTEemGUXyLILLFXBI6k+3YmFbjBTYH9
pQqa8iGZkWzd2Ta39yetF8IVVP0WpOc6fg6T0Ex0VvBaaVPjTVmcfrBCK3JnMSQnXU2jnTfP2rrF
6KpS3UYcZVHmebumgGmnuBKLA3qvJU+x2g4CDnBZtJBGauTfsWXMaxYXlog3CxtyakbH8ruVOo19
sOxuFBfoJlP9grgb7JdZs2HPRkM8vOu1ubW/9vEgtQdqZkn+NFuq4FbswG/65HeGdK7NdAxO+FrH
qdsEk+L4kY793XGsnEY75D2ofKRcg6JxKVV0GgSJvnoazD5pseIKTFS/VCV4yNMe2oSwZ/Mr3Wg7
dOWoKhbqj9CfgrKLZA8kf19C6m/FS2bFqIoOo6SJA/pLeXyoZ7gerpXV1MxC3kUcLfSsX+CtGjpj
PY0/iUnHAgIRcDgczbpJG9FtMvsfBjwB1R+M0aLDWfcZhzy2J8srmhkrWdVoa5iBjVQM/iw3LQyT
sU9Nt5yNXvWzJjDto9rFkeJmpZyPnN9IL69Sko/dsUMMvzoTx2mf86KUu6cc6krpV2Mvv5fp8Mdu
F5h95M/toGgv94/A1mlbVDsXrTOauOs90aHtwMtFu31KQs2nrIMrIeHhqRraducR3RxqsS3hPkHy
aL3fW5rVVWxmtNudOT9ygdUeeivBQ4Mz/f1JbZ2sZSAcAWlv3sRdBuT1OY97+pqIPGhuV5vJC0mI
eWpHu/1hVPIeVG3rBaBUTGtskQO+Cbpaa+7BDFXQpnOrMFwpCCscHSWO0s6NtTUzGIzUiBdG6I1e
lGx2Jm0EXNtnOam9gXas3ylV61KR6wnupz0hsa01ozUFYJP6L8/u6soYAx0dcRsXHU2eyxN2SpUv
0r556ehtHu4v2uZQiGGRVWEZcSMCEvLQ9HIRJVdT7vqHEHnwq1JqzWGaTP0/7EQCZOJ/DWatsjZT
KCbw61ky8hWLQj9ITaq7VRjVh0iHf/T3s1qKQLQmzSX7XilFt6Y5alGJkPKUj8jwScOYnJERCwLy
L4TO7w+2ccFD4EV9jvLIb0Gq1QWvKxOCE4unoGannjY7dufCFelcFBrKU4uA9DtS/D1cxG02RzsN
uK0GY4GETlv++R+1hTITKI7KhAr5qMc/6NhUh1RXKtutjRFrbQr7Aa0KEzwxbFbH/BxKnbMbF95y
b4Er8a8jIExBH+nGtz/CkmuuZJ6WK1Bqi2pNUUnvJGdAhbSMquwRHRY7fwnhB9fo3gOb9HC4KT/n
spzz9MbotewsxcZBBa64+CcttU/6u29/z6jkam/GAgHtUSCEh/iiWydCdY2oTg9mG+yRqzZ6R4tj
Ahx1NhllCXn1AZxqAExlEU1EaqK67eSM56qbbTcpI8tPjSo9m5Yoj3o4h4d0nhPqsF1wnW3cEu9v
wo27UCVwBOdK2Mh/Vj9E6Q05zm2ytCTLurMVGPEHJ9eD4/1RNudLhZW+Ch1lhAZXB6umE4goMt4h
ib1AEezcOeLprGN+jkJK09vFxXJKxABIEbzaQFokbMC46NSed8KqjXsLbBIVJ5oD/JT1fJGyE8JC
+OE6TmPoo/THZWKks4fB9l4haGtTQc5Hco6aPQHcelOVGJqpJZ82xd7VzQFGeBPr/i4hyPhphla/
845u3Cc4FhlLP9JR0U5anexcEXMrVXFyzUSnSp7uPObIT2duIIfaz76Qm5e8t8ud/bO5skBW2EN0
QZae79ujkzdxEOcA5q96UGm9K4vGNmDtqvVPYsTyGS5E8lnEnXE2oulxQBmfVK9QL03U7Mn8b85/
ESKClsQNbq6/t2oy37lkaY1GgiccZf0D3a3uvdnF3YlkvP5C1WHce542hkXyATYsby7sjHV5LGxb
KnRUVC9KMWJIKGY7UjwNFdNjDRWg8GDlIx/UlDbyjfdP1cbIyKjRLVxqY/xZK5RGaYWN2bepc9GN
1jqqZVFcnMEaT5IO3ThB6wdzmWJPl2vjwgAyu9iuLJzDm2qghkKLFRUMGuPjcAQjkx3MnhrH/alt
HFPcvmjJUJ2g9rjmhUJ9sukTohydAF31pSoJ/VrXjg108J0NvDEfXPooQ3PhUhxbx0zhPEdAFbn1
S1AX7qjV6vs2TNSdUTYQNUgCM5sFjMhA6wwdC1ajxVTFvFSYlQ3e0FbSS6LYDWHhEMaSO3elqT/J
cLIWPH5ZITwbNSJ8rCjsJH8fu7F0XMMOwhds2tW+QVs2sAK5Da8ByeJRoMDweUgtw42seU9acGPe
C38IVDKv3BLtLEn9H+EGoX0G5g2Ut1lgrlo4wTzxmCvKj0bN58pLFKdqD2U5Bx/jRefCK5Kmf3ba
Wvt5f0Nt/xBCYl5deIs3fU276qO+4xm6ojcRYCYlYg/XWy12KZQFcK4b5dhE5eSpsTr5eTyqrhro
5q/7v+J2W/M1UB35zTG/NVmbKmGUWP9Kl04u0Xfm9yAUZZuIDhv5zgnanDAbjRuCMIMtp7798qXI
9agPDemSLkZlnhZWiebGQsMVNgM9cUYiQW1PIpKlxLWC3oiOuRHWVzSQYWLfn/bGIwHYkflSGIV2
gibq29/CcE7aGkZI76yJgG2L0vyYoPP2Lg/L/n+JpMU4OM36y5TV06UTyFwfMAfVNbeYIzS67v+a
2wj47Y9ZfxhF5j2eYYyohVy8RIaFotegTNZjlZSDl02KjUQT5GTHDt+X6IL9/VVAvAewlROIfiJy
UG8/RtWUWtejfHdF0Rs1CZ005jcy+gfmDcS3WVo676ZeBEe0/BaBO8m58i2kYucWuL34Fqg5IR+E
dWvxWnv7MxKdzRiaXXhNDas954Y5Sd6cxU23M85tGMSfTa1iwS3SWlmvvWgtJ5IGBTaJPkITthJw
mYbojrNhRi6iaNKH+8u7dcYWPxFKy47Oq7wKgyJEhWbdGbnd8lLym7EcT/Xcdy6yKc4O72JrqIXx
DXiG6SEO+/YTFnYfFvbAnZIYUuyGNPX80J4R6CsQGtlJUTbHApMJUnDxb/ktxvjHRWolRpEXRRpe
2yRqoKIBijQaeQRbZuy12zaHWugBNmk3TZRl5/wxVJECIBgjE73bTI4+IIyjf87NoX+H2Zfz7f5i
bW3CBQ9tLXgdk3L826GaQMLc3kxgb+n9cNDLQDpaaZbvpB/21jALOwYoKcEEhZ+3w2h5aIhgmIKL
E3djfLRiXW6fJmQ0wvetoXRf4zrNFC+3ZrrPfVm132OYO8kJ8aki9SLhCMPjgZhiMHxO8imfxiY5
hj21YrdqJ/nnWPN0umUwigahozpO8X1pM/1UE1nMfj9PVC6byAz/jfWkLl3eIlxoIi0eE0/UmdX7
bSPBnp8tI448lYrSvwXSIOQ/hjG+x55oDFzKYNn4XAWC7Syjh9l6g6MWJMZJbVnn0JYr3eujyCx4
UjPtCHs2rxAD7Mza79txdA4UNtIeLwawRE+yOtufEyUd80dsfFuEqlHEPEx6gs1ig0fWObOKHHyI
VUbJeU5N7dXMMANwg6ILg0M69vl8srJBag5KK1DsLOUysx8J96dzGKLV6S46Nu80SYCJngap+1Lb
WR5cIq2uf5LDO9FBksv0Sa3aCsWoIUcECKJ92x1aMORoWAUx6pA1IizCbeQm/EhWCJM0CvGcdRsV
qze3KJQJIaympjgYS7r4Tu0/TnYeio1zABpoaZrKikFStYpdgph2sIqWzyXRh+yBdx033ywE8jFT
bY52zvdtd4OEfzGG4amGQOssP+aPQxfUtdDCoo6vjhnGB/oJo4te+Ozns9we0ETxizxDfdGK9ga+
zSJAzlBmWQqGBgTK1TvQqaLTasuOrrqcpl8SnBe+DsqQoMOu2u0FV2He4rYMzZ35brzCuLEZVKIW
PXaoOm/na2tR0FWpTik7Es2zzUc5ozr/POj2/JA4+v9oa0qneuwpxIuu2rm4N3qm1CypoUMMAlaA
ktHb0R1jVvS87eIrMqKFg1ZYX57wZaL41rVwEJta78UVPU21caEW56/gjLr3neaQTCLXmrqjUmun
OOqG8/37cGPLUY5ZGk0279cNgNrKw3yOaxnUlMBFk6eT/DHpRn+kKbazu7fWHVdDLl2yAJ6V1YaL
kZJT56SO0BSITSilc+dlTv5L1kLhJp3jHOgZ73Xmt6bHFawrMFIWeNPqwYySKc8GG6IimjDqkQtE
uQQIrD0mkrIn+L01FFIQJJFk54saz9sVTlvgZwRYbGuFdqtB78fva6XHEruYTvcXbSPCIR+mk7xI
TyzWL2+HCgbHBpyi84glU6C5InPCx6ETfUvbPWlPMdQweef0bAxJO3LpRy6+lFTF3w4Z4tKC454d
4jJWRgc8BoxP9J/CoxMh8JYao7RzYDY2y9LkpUMDIeu2ficSbaCCgUR27Kg80d34sagz8Qou2/Rm
rknXGKbpP9xMgJP5sgtZCprp6mbKgINb5uiQO8ZV59W9aj5LU0HyPDaZh+5y641l+dfmjayiYlKQ
R40CpXhzNaiJHKPdm8R0oyEQfQypu1pewIGw/sMSLtEIMSo5KTC4t0uohI1AtW6WLhqm1C5dm8jT
EmH7iybeScSZdLi/SzdiICr/UHoWJDHF7tV4QRrkidWO0qVO6/LVsovOs1Njb6Msf8pb8NvCRKa9
QMuQqtj62ElxPydWakuXrCnU0zB1hSfmwvYaURt/f+xog8LPQQmCq8RenfBpnJwucxhKV0PxNEgQ
PnLN+ZYklX3A23NPh27ryP0x3JpQmoBhNukPk7tHTuxGkaGcJq1ofSPK1APotL2exNaXBIzG42jQ
4bDWiiGtFjWTFYzOZdLnwUViRlxRetW9rpfaHazu1lAL+xiy86KDvy5OTSU0DgURz0szpctcRHnW
y5Gv2MEmv78Lf3frVhuEHbIA0Ghi39ZhmpqzlVoRnnCFWpxNpMY7QAXJcLFp3j+NckBcN6S1kx6w
sU5+1npXD+5A6RmgUjdxInVtsudzW2ioeWckz+ZHOXbm9hNKx3p70PGRkT2k6YPKz8UsG+8xTVNP
dpEaXxO9FYNngM15iLLC/GiJ2fiKsiuxu2nOmfaOopwVHHnmxc8y03IEQnu7fQrIhcIfNoHn5ML7
wNkrHgGWeaOqRLFvgWGX3UEKbMctdSDyLjL/rf2jmftWPsBiDV9jzEomNzMGWb/YdSEPXhDL/bdU
TYbuhMSa8YV6HI8UGQoq+VqEDI0uKWHq9lYzgT2YrOTfnNI57bH7i7ERc1KG4K8lf+UhWfbFHzHn
bJqJGZdoYEdqaj5kQxr4k4LS+tIFI/kgaZYAifzKoPjunN2NHUfRFeYQBHtEzNbXRKMQQMk48eKH
YYjjwP/Dz6KGes9kjC/3J7lVCFuwEoS4qIIy3vK2/THLtpRacGaa9H+cncdy3Ea7hq8IVchhC2CG
BINEUtHaoCjZQs7djXD154FWP2emOKVjl1e21QOgu7/0hkTDvO92pbaFIqZVK/k1O1CrVy0keM3R
mLv2R7u1XlFVG57f/xHnz4uZC/h0xhM2k6fTIUGDE6J0WiCJjeiDyAXGG6Wjt322RLVdCdXn9zyo
8T01YIRNqXv6apvGbr3MZR4/M/26JbvVbutqkL/ff6BLq/jI/vkscaHL4mxgePqW9B1TR+OhW2c7
QZHXvIb5Ms5vXaSv0HxjnuXuANmTREcsAyp34KxA6/ny2WBq9lqpZXMjhC9rFQGxpoWOMob4SDUr
vuAusN2sBbTYYjPcV8irxa9yHgPAynr+ecVG4HZmO395/2X8gQa/vdRoszJyQjeU5Pasv0m7pjb9
ds7vkPye7jp6NWuoy7z5rTQ/u6WsQBrVhBr4sLaZou5tts/NVs2HvtS82FGeflSedD+q3N2S93/a
hY3HtAZpDsY1zDickyCZy61Y8IVBet6f1A0Og+Otk2Jv07pGHf/9UrAGgPya1MuoJr09Z77mMwar
kVURmtRjvZZ4LrRDeqit6qqI0YXtBxwdJgZhBCzn6ayzJS0AEUc+mkH6flW0UJuwo81Y3aSWnF9d
FGP7SFK8ZuHgpPIjGB+lQiBN4tWlrSEeRIb0xWJPygYSRrcnXrbA/NkD8cJ92YcsEyKoti3HPNMF
rT2tG6pwUNb0GffG4ps/NnMeWsyyb1dzKeu4zFJjb710y4/AAYwb646UT/2OxY4td0OGftIM9M2a
ZkEB08ic3oE8pVuvghkM7d+6c8ZQEUN+L3OX+6HAisBlILGWQ2TiHZLSje6KT0O+BddAShd2yA6p
pMKmG81IaP/3/3M9aky8qilHV6XxCxWZy9YeTGDbz4vVXcMn7Zvt5JjsSAN8JJg4YA1yshllUDtW
GlD+bW35w5BWfrNpjoj8xhpj05/0pwA2RIwbvR4WrViv7M/zGgY+IA0Hxn2I8TDAfPugBrAKX9Y0
hker0uNmDEQMDXmIsiDAWBheCLDG4Zo0z6VHtsjwd/dWZLdOD0U2e02lIXV+t+ilfxiZvyTCnfbx
vJzTlzZNV5A3aZPe5H1HX2GQIxDh98/lpTt0Jy3teTLzBnqgbx8cqZx5DVIzRcFbVOy7oG4SxkBp
8HvF68L4FdBokqFi8JEIUJPFLeZOBMWNMbp2GFvbfJqr0v9qbq3z2567GTEvT9G832btGjzj0uti
GAF0n97Qhb7MYANV88Y0adzNH4CHAJpDcLsgB+xpXrmhKArTg7uzLeNt72a5/sUoJtu/8souXC9g
qdmpYILAVesnKUNb6FRG1Uh6YgVrNJtu/WS3ov9rSgYFEtsRxsDOVD2tyERVeRPa81qy9oU+x44W
5C9Lhh5d1K3daB7RCu8/v78XLoRTNr8HOQkyzXlXJKvJMatJpIlV4foZj1rv3kyNWoMDYKTgk89w
/8v7K164XkDAsP93iBG0qJPNNxkp0PMpS5ORC3EgqT4Ii37BUlfNld7Zn37syfVCLo+iGCJ6+7Dp
JAA51ZBWxSq0ZF5c7dHOg9oLKUY3PSr6ZfnJhtswQQBwBQK5b5s1qUqj+DnTu2ljre3HV/wGrCGE
bRf8l7ooQYa25hqPTjU7TziqLHM4GUNpRJuhL0gqN5o+HUeltc7davZ0zbyJDvp/xoSeS2Rm80IO
kPZZgDPDMr7IucDL1FyXFGxfZfZfnGKiqUqRlDfYz1BKHpQaFBCEVIqfjFuQSjIXzf6sjI3h0tgH
7ZPGpDQJ6GdRsAjNDl7ISvR7zMsMI7aV7XaPXN+LeGZSBcral2WzxalRg/tW9rA926TcWuS3QQUN
t2m18baoWjT5/XYw8lgzRxt7NVwVbwLoqPUzqT+AHrNb0YoY/WBxIvwOPBEV0tQl7te9/DjoYmzo
nnoMT/Na/yLhknySyDqNoZZr6rGohz5DdIYrOdoWIJxdE/ifLIuCCuC28j5YAN6++sbU+QBnkI+M
i84b7GPO1BSc+1YuW9xu2zKEzagYdmFumY2R4L2ocMtwZAqHNs392M9dn/uoSWsZY+BTyhg2hF4j
yLIFEEyWroZ3YmaaHnpV3/4DUwJfJsS6y6/vb/bzEIPnJxR3H6YbIp+nNbsaheMz+3MSnWbyQWhm
8b1GT/6oNwqt4sVZjlgtXMu7LhQ4u9Mou546Dk7xaYzJBcWM44xusqIuhkqSPdjoXNnd6jCTBOAf
utaY/VePFl5ndCd9PomZj2t9D2Gpmq68gvPz/vbH7Ffr/6QTyBDxcTQPdn/VZHGLHeGhcwfzsOhX
HfUuvG0cFaFr09dixHxKtPTchoM1m3ZicHNGwPv1O+l0eYN75RYcNw7Ko7BQF3v/G194QMCzJDFc
MvvAZL9i/+cBYeaJQjbKShTX5k3q6kOMtAHcjPmaZuyFlSjMgQrwF095KixeCBdfhRLTHQlAPR6E
U74IPdfvB+nk399/qLO48EdVD6COs8PYiA8nDzVrRa/MLEh6U3vZeK13xjx9DqYCDcHNyq4FhUvL
mQzWCAg84dnY12jtDlhSicUpfjuHLRd2RDJhREGZWpHdbNfsN8/e5D5Z2ysT8k5gn6fy4bie5E6q
b2D0Uq/5kiqRgq/SsDjt2027Jj9xlsPsi9GwQxKBaHTWaMUgMHNqZAUTpyqK9LYFR+REdWs2h8F0
Jxlt64DfnsJpJOOWzOuPk9zaK2Jxl14w+d4fFqRD4D35npvJOAJbUy/xGVs/Zqvt1TcKSO1Abl+3
9z1X6JXM4o+2z5voy2OTzli4glBxnpVkNrd3A7AnSPLKd6fbwZjqLbaYoUEMhouhAFXhf9IahQMH
LpCtFRtCpf9O7WwmwpOQl3O/yr70RT6Db+inaoJaX4trPa+z1I6fSQOGsS4wYHr9J8dX8zfCj4YR
7ACM8bOJH8B/nrL+Wv92XwXpQ6hiQD/Jut+ep8CErYZiNn6v7bD86JvVBWO1MuPPUEj68v7ZvfRE
O00MSB/th7PD1FnBnG7MMxLUTpYDObG8L/rCjN9f5dIRQugkgFS0ywydHiGyu6ahWGFXl3MVVfj6
3NBf7cM0oKf6/lKXDhBFPbgQuDlE0pM8zp0nHBdB6SeT0epZ6DnK+t4Tt5+lbNJvNaiEHOumbCR1
TRcQfC5jk/VKBXDpAAHUQ3lsp/Hz0G8/oIFBF6Zfq5+s4AN3O1DaBpDBJlXSyG01PcGM9NpzX/iQ
tNI4tZQE9u4l8XbNFbsMUnPTTShp/Lhtm+HWQnI6ef/t/oFcnhxUKizyFC4nLsTTsZo9Gr5W6tjj
ZbDI+inutmkeD+QX5acGQQFxKClk/diYhklgg+Ui4Yl/WD0+oWAKhGYrnG6I0DLXnB8jJk9PMkXS
PAQinmWRbmxi/RAgi5N/SL28+y46R2j3m0QYK1oDL/tX2XZDjq212xG53WCKdAerMzvVMAyTOO5g
3DUZVp30c5d+Fa1X/uvLqvqEC7blxyj7rP6taeN5FM3joH7o3grGZLHn+dcs7O4ahP/Cpt8FkIF+
7IIO9AzefhF9Vr5XzZiwef443hh6Nh1bZWnHTlTt8f3PcpbM0A9hNEeUR9WQwHiyVFuv+ehqmHCv
5NoRYJAgnOy8jGG+bDeO2VAyISN2eH/R88blviodS2adzOPPUBi0cKveQTYxQaJHO1KXt5QDzG8+
dYZh3BWkklnUMtN7XNTgfNymqnnUaGh8FG5VJq4KIMoI23R/BMjx5lfquQvHweGto1cDjZ9fd3IN
ELicrezpBZia2/1KNWd7XrNl+P+8d8oJiDgmBfFp8lxakyeKwQ8SrUOjrkQgqIvSOrfHBw9Cg0xK
bep+DWWFoPj77/7CLUcqsgcICoKdPP12b41mPfZjqdIEYDKjnkAE8bYEabS6ZXuYy06/E0sdHISR
LS8Y9f41CpYvT/uB5JINbp/tN3x51wrPloDk0pFJL4Ii0sq6ua1H2aNmZdQPY9DIwyRn89jXjnll
SnHp6QHkMY8JSMlgfb59+tVwy9oYCjJA3x+/7nIOHx2r03n1Hmp9xtTGg1FPIQXkHC2efhUdfeF+
x0STcLaLwvAL9pP/P1k8z7v6aVunib2zd5HLm9qn0q9LIxZyM5+WzdRaKsRx+K/c5pyNV3n/DE5u
34PomA1EkzdruRUMMn+kqU2S0tpF9rTAju6vbJNLV1AA53zn9f8RBXr7Q9exwuBakbq2xTj8WMzS
AyxQrtThs5XNV4L8hSMH1g1yO1PHvYY9OXJetizamFEGmKBamZQK57e76PKf93f+hXdP/QRAAJgu
zZrTd9/mRq1rWkcAqjb3FuUt40u+CnHUU1vTIzH8NccN9jLzsB3RgeLuWfZfWWLs5zEPkrlq05sJ
IfHy4DVybK5UhudyFywExtQyAW8xmvhjOfo/m2ozkeJISxKX1hD4MdXG6vr0IKT1A3cMrfsUpKv6
OZk24rgEAvFq1oWNN1hg03v22qK/K72+UH+/gd78KPPtBsKj1MO1c/Ax/hzXI1rx6bOJxfJh0NPt
SuJ23onYXwBoBSIZaCiSi7drDVbrjV2v+8lip/JmzsE9FTCQQ68L+tuG2yaCaGGFHJkCl9WFJpVs
6+rKJr5wYrjYbLr8e1eEwPb2R/TlsFVaP5HhE24fbVeDjzZ26R2qvdd8eS4ttbPNmFCiQ3yW5rdy
G1enYWd1tsh+T0LJA1bl4qvndp/fPzMXTiYbF6z+zpLnxj5JDwyHTloBdi6ZnMk+NGnWvWxT7l3R
krlwMlljB0SCXT5vD28+g0tnJOtFimr7queivJ1xC3kqeNVZVAXS/fn+Y10IAzsFaRczIBTSkn77
rUTZCC/TWz/pJmDKoTcPxY968crle240QK7sLshft7GWL0sNDzlSaKheOyCXdu3O/MUrDrUDdPlO
fgSizd40tLOXoPw5/2A2l96MY48lna+stgxTSoA8hMzXbgwkxvEejMB2t/qYaF05P2d4DAqNvbVE
PN6nVKfX77qlaF9J3UmCnPZnJn0rNJy5OpQGKsdNX4vnVW5a5CAldCUc/4m3J0UBbAnO7K5vgkLg
yaHxMHPz5mxwE9/rve1gL5N9HPB79UNTmZZ6QOSyH0MLfultF1jp51x46ecy8LYP61Sl147whWQY
h60dkcwlspMb326LlBIrr+vUScxmnLDQ4/uEM8SH2EUW5Wj0Y3/wm3F7fX8zXjhjSCR6KAkCDD5n
gXOhA5IfGjdppPtj2Ib2Hi5CfqUzc+HKQFEazDPEb8zsTmeglJU1LHYeTRTYkzX6MqAbvsr1Jw6b
7nB4/4kuLgZIg+kLAG+MVk7eY5ntnuQr/eiy6ZIW6Za73ew2DqbZ/vtsnQ40OE1G2vu85+STjXrj
prW7OAldHNAZTS+Oq+5UV07IxX1K0gplnrCISOFJ1rzojTWna+kkm70M1cHX2wbln6YuX9LBKEU0
bEb5IIuurCI8bPMPsgfaFLbLjLtzqzcoMv/9G4bTvjuHMT0/G2kHXjdN9VqxU80uv1c0lrpwhndX
xbrybXkltF3aobBXgFcAeDtvLdKrtJfNn9xEY7wXCWZJEZ7G9ZWS6NKugXQL4BZiMaH05FPauAyp
tmMVxviQ9Sxnjip7WI+gb+T/4/XBwiee7bgopC7fblCkDHunb1kKPkAV1sG8JEG5BHGajcaVpS69
O7YmN+gf0PRp1pkXo7b1EEQT3dOaO8V6IB2Xa2agF4IJojJ784/5AP5gpy2DgFaJDx+cI1c0wb8C
W/A0Sjch5nBzV6SODaCp/5IjuWgcNVuN8XjXVrFlzzS13t+a58GcX7KD+3YZWbLtk3c7ZUzM/cJw
Eg8Q1aOqKgWyUriZwvDaax7MVZjX6odLS+7wp/0k7P2lk53jglgtMlLExISpdgtvaZe9gXJ1zDCX
vFssea2be75VaQ8AS+ej/rFlOAndNNFVY/mFl0AgUHHZjNmRfpJzaEcQhe+/zotL0ZBAOG5vHp9O
l61Ft0BIOm5SY2UJa1rHDRTJ0uMwlfoViuj+mt4GY56KmQ/ZtEcOe6qWQQbGoBmrzsTqR++gp4s6
rkK9GsViH6rSoyWa+ynSWQMGDWt5HXS30+HO1qf+2/n9rgua++2p1EtLy4H/eMmCMxEYiGz8hGOW
ca+rFFe/wZhvNmvsZFjhvFSEVpvPH9DmuYZVuPTCuevohgFZOS8TFVS50rEzL9EnozmakCsi21rr
W8NkXv/+t73QB9vBhXxdYsvOUd1/y/9Wbh0IYzjfbgLoGgFVBMDMX3WZrxQtvva5BsFwozlN8Gkc
FzdZlrYwQglN82Gr9fl+9K3hRhaqfPFktfx+/6fZnnn+NdjeiIggJ4jw8Ok5tkufRwfzmaRVFqhX
0q/efp6d2tAiS7O84WhvLgpmHqJl5gOsHgFSetXWNdwV1ozjkssRB+jWGVAAKSrQgO5z32vt1D84
le1UT2T8U3EYGv74UI1LV4TKq4bfYNn87r+1dUV2HAwQrA9Cb0vzYQiY7n52CiqCUGJS79+ZncqA
C616t/2T18HURu5koxunOcGKnY5rZeUroJ9hjpW1SutG86zGuBW+Iawo6FPXjtD3lulvD5utBsTB
ghhbxCQ7Kx8nNY9IlEJPX2KFZjzhyO7ka+3mZXUEkQ+GK28QposyDX2RqPVlI2LyW2YSE/K668e8
NBWNey2Y6nAay+FOrsWchgWchCVExh8BOzSfzCe/6JigjNOAwk5VrUYTmVYxkXsCj/ZBGi3q5+h0
yo0KM5d5rA+S/3Ms0vwJ6bxB3lXFYKS3WTro5gEXO3DbUxbM09dKWo3pxh7Nce91m0cjO7b25KWH
3gLYfVj8YsUaAgztVn8DnuH3D0tZGO39XDprdxxrSoKfc9csegS83VVRu5h2dyhaiQpWh+zn+KzX
vVajM7qtP8bBae0Ypkf9SaBCr/3EgbP7kHWVpcew6ltnTqZtMnoRSjfT7cd6xasmGmxredi5UaAp
lHB+etJ00ifDneh2o3A3fHPcQVUx8sKAxwyRg8KCWW3qIXJwqP6iO6IrDK9S8yu0/vw/w5IBGZe5
LA/NAFnzxu3ZPi8QcJtXRhzeENKtr/IQeRjj+5qa2vQRstZihKPRCuuBOY/1wVHuNiOJZZf/SuRL
+695VtfrDf3m+QFxrK552ggJ+aHIHLMMS1WtUygcd7nDJEelx3nr1FekYMwgXk1tfjFSx7nX9Ur7
Gqz8jWbxuhKDC6+J5Jqn/3SUdU6oj2ml4lmsG4oIgdF6QSgLL98iaCbda8MsN4tsu7eeRpoc6t5F
0QdBw5VnDK1GWmvUWwPWWzn3yxdvbsWrmHxpxkFTMrnQwevI+yodG+um0gpL3hZKtv9BternuBVt
9bMJZDWEVeCMVthTjh434RavBbIhPxoPh/TQ1Wt0wjJtDr4UU64bzL0qQ4aZksuz1mvkgmXZF1MY
OAznQjm4hXG0AXYGR2QO8XzRKMPjJU2ZsebKM6jxiqZNREkn+Laymj7lR9rFY4mX+L9i9o0hNox+
+SKz1c1jHHr8JxeRvFbF7rhY3vNipI0dWUUqnSPTdegKo93ngupMGvo3C3NkQmXtZt39CCMi1aLR
Fd4aW9CmAfblDkirtt/xiKPtUV/PUx6kSGLMDpmftCztxbP7xrun3ya+NII536u/VjWGnpNM80dj
LA3361Ku1S3JKnD6ossnkLpDvczifqkyK/3omUUxPpZO73URCpPBPZNyUR4yLVgf+0BffqpyowcG
cQDTgdIY7Oc+r4T+tKFFFXAVog3DTVrbvwxGIFUEXzVY7ix/stUNg8jpYaER4IY1TlpZ2KH7gook
UG7xVJQLSMpUDTgibpBEwtQyFMizsWy/zXg1Qniw5TZDL6c39yT7qf6goeue3qq0r9RB0lHK2HTN
6qBxV3Qvfdca4I5X3tjgbMOnaai6+auRy7Q+ZFwvHzcpSg+6i6b/cHt/+IigLqbG1jTpBtzuTsBq
pS21hqhbb17oC+E9eai/2fB9kF97MHpUNp5h8Inv26hxPqzMHx9Hl719zIkHgEXHyo90F55OhBr4
sEauhftW3KLduH7D/qpaj5kFnO2+24wCH5hsKbpvuTYJ48aGof4pl2vrHfm2fvCBYL/KCLcz9bFP
u2yJwATO82O/ekDRUIXxRGwV41YhFYHMYVgX69SE9qDndeR1tRqOdWW62bFvSacJcYasD5aJID4J
idEdnQZ3s6jIFOgvVZnOL2kvwghbadYIwFPFhTTy2LwrtmGht9bdywLy5aehyeI/zxutp7pBOwY6
Y1v+W0zj/K9eeW4Z9yqbvHCGWaDHs1ztT3TKS5CpxqZDkmH/fSMgT00cyG79JzCG9JNyl+m+W9r1
9+K7C1PjepVfFHU390S7CBHifjh8m82txp251rbxWDdG+8Wzpv6fPjWKT/SScwxvqro/IO9pYIhR
KP+HU9EzxuC2Laq4Rbrnt+szF7hL9Vx1iSHbLo9nlesfO1+rhgR95+LDJv3ZjSoQ5XhcK3zmIgSl
8i8Ib/ceRQm7Oip1r+kTAfyzjJl7u+uD6FznWw4kKMUcQnp6iIj38nv2mdigpIVxlA+Z8HFEANkO
ndFBZbh2nezBrtu+CmG15Oi0r2KMUzVxnzmVt9EKFmLikwEPfG6YtzDlFNmyRVpbFr+2Pt3sA0UF
XkK2sKcfKuuM/tuy+M1XZouzBhWpQ5SndXJuWpyVNC+Ra58nPk4THfeGFfyY1dr/snGxsQ9cRY3+
z6qWwTmmY2rg1ZCvun0QQ99+ML1m/MdCYpAgP5viUWqj+Z1+gtgix5rkElqK+iXsTP68m75bCzce
pgXYSyjqrffvPLjSFtywSY1hNdYFshBo2yFq7nbt87xli0Pru6lllE56mpBKet9dir0qosWWfvZb
hGwjfx2m8YkU0iS+1EUPazcogy5eNW371XpKd8JOYrISj0AUqB09d7XuFmH6ZQxXfzUOi1Yv+o2p
nPF2MoTnxFpXqvyhNr3tZVTdYN/sZvIZ6m/b8nWswVNGUpiejHI/qGq+yEDBXY1Ac4EiOZjlkS/0
HzBy29ZbB4lUav4s3b6ILOcpA3C1L01XzEZkuzMCkctqNVoOJzfd3H9bMQ3jt/fTXjLvC2kv/qs0
IhBhAK9zUr42ZBib8k0TdbNce+3RVkuRjS9QEHe30aqjcZR6FYlWKRW5ja9vYTVN08OQWjqQkBYD
ssOawfjDQAFf2oQr0n81J+xXwpL2ahnama6GeNQ5zuxSq8MFZdCD19UaN6ShdnWcuPaqDC9N2xTf
7Expy7e5Hcwq6u3W+a70yuYdaUUFpnLrXYRxU+KFjqBxiflzA5h/G0XPla3QsyAP6QvtUJmBSO/4
U9Ltvrf3TUZSYYxx3tMUrhAZnf2PKSPv9WUaPL84aKrp/ZtlqPOnsddX+8doWIuFh46JRDOxzMii
nl4DYhQ5ZyuL6z7QmlCHG5PeuNk4k5elxvQSBFO36/fuRj0fysaQyy1TXhNtgaJd6PAOjeZGui5S
GduFhZafX+qacUMHa6lipWWOeyyCxWhj7t9WohHhDt3tsHhE+8w0y/6Dcg00BABSD+UXD4krLfTR
sCzuoUwO/cHr7R69ExyKcQWyQJ5/sakePm4L8N6odIUlo16W2xZlFuLVoTsxWqXcXPWnpfFV/QiS
1Pm0OUHZRXkAYe6g8sxoDkaQdTgNozkNnpW+pH3bq257XZbN+JoiKsIt0PR99qAZ3tSGtNbZ9nbT
NUg6FE0x3gAhGp5ksKNGEENoAq5oc9n/Q0TgDiYuHNDL6LPl4Zpqm88AIuu1g1BjISIPtRrKJOmU
U9T2wfSsWX7jhRlHSBw1MfAOoqpbrc9t79YyC5vAnQV27rIePjRpMYy/y21sv7l64ZK5OPbq3xeG
nz2gYIhjHWlcJSNAA+ndMFY4TAat5iN+p9fd9NDM5uTcrppLzgRLtPkatPXggiA3Hc4B88dvapbu
Xd8vZnAzrUYJr7PJ1jtRO2MX9oWTqhvs340tFq5ff5cFhCM00JSdh1jQW5+k0wf/kGGVn5ZgMO8z
ZiBaJHOnqR96H4BeOHatFtxCzpWPtb3C9JqrzStvUeqe0miq6FEeRV1yZzXgILsYuz/ZhxxVHamX
wfQ/VDlyKuAhW2SMpiFr+8hVTfdq2xh1cQTr4JedNfnMudl6+8A9rzMKyTKQ8VCijS0yweA7CLZ1
6kXqrV096DXscChUa/rNbpqtQQDcL74Tnrw6cmtn+xzQkfuttkHfDkNWL5+rbenljQbTVSD7bO1/
ZrkU1bEalfuSbWIHi+ueoAZtnfZDr+qhY+biWP+SfWza4zoH8tPcIioZKtiV+qH2i6GCQbB63k3q
y4JKs0EV/9gxJv5Pq91+BVwPRilUVmM16Jk76wtqW0Mb5bQ3zNBCQb1Jgr4db4qpCYJIoHjcRfoa
ZHpE9tC090sBRgbJH73gY0kB53ELpNWFuWalh6Lq0yDUNXeojiSTFoklRrZ8VM05WnMuaawa6XIv
TSXLiJ7n0kBG7JmmeZ2YP6ti9JmuBOb0uRw7z4yZaLpuZDgkfjS9a0xj8av5nk2Zbd44Q7bEaal6
lI9oIOeRyCY9qUZrUYdmHDUZVSvAimQxM4TQDZWWT6T77o/GlPl4ZeJwoT+0d6nRANinzuiJvO3Z
dEG7GM62WYmTduJgzC2V90wxFiCdcqU/dGEpVgJ/gdkNfm+nDTGmzW6R1pOFxqeT0oOYZX0Dp9Zd
D5WETnWlcXveqUYXAoCwjVQV/imnXVTUJ7HL0Hwz2RSoIzIs93ETtnNl5HchvpJdMINiwGagA3MS
X0usi4Z6yHTI33rxODocx8Js3AdnhXShdL2PVqs2/nrEtg8YkUhhYH5BExe1ndSzC11PsFFp7id7
qJIukNekNS49GgMQJrmYU+7jr7c7wwdsaNp46yRALf2PJs1gWhFiesIu3v48DIGehmvOPP/KhOHS
sozaGGOwQzzUnd8uK7JGFFsh9cSwev1ZK0povbVTHBWtAjsyKkBcYReUariy7vnYGFzuPktE930X
7D/5kkpROdh5ZSSN19hJpZVyjoVeQfywVtrFYaan2f2EfcZDKT1juNKsvnQ2gMgaDBl2NP/pwANl
Hb2m+jeSoA72hlZWPKGc0oS9W17TcbuwFEQP5uK4yYAcOu2LU7w2tSaoWzH5mOOMnlPkpel0u4r+
r9UReSDMgxiA2QaT+NNuf2fpWZfPg5O0k+UcUnxojhlx9Pn9LPfCvGQXn2XIbTLRI9F9u2M60Uhd
drOTwLfSSB4d2X9dqN8+Wek8Hl2Um3+9v+ClN7jfKzvqj0vm9GQoe+yauQ4gr9CDOxhKmA9z66F6
WlfXhOYv7Mrd/AbuKzZPOH6ePNuiEFXAotmmTOuM4bDhv3FI+zVtb0WqTTcoF/t4Qoq5pY/QG/k1
17LzV7tDOfYdSXRA5+rkDmiqiVKh6yDPiMw+enqR3ps1PCQ7UHqM8PB6JRqdX9qoWyIywfEH03j2
KWsDuQUUiqxk23uJYCKm2FRZcCUQXZh/swzIRZ6IIdSZJpLhtVTnQ2knQMRlGc7ONH0M2rIdyS7n
9j/gJe3HdWqdmypHZTcM3LJ3dzK1iYaoVf7z/m46/8REIlR9dbQvuXdOt6+/4bTu0QxM8PrqHoKU
Ro1mmvKOBrj3TK+7RFA0kKFvN9XN+ytf+rpgR/9Ary6MqEU9TKY3EZCn0fSfF7kYFNtrc7Sl336Y
jVT76yuWJ93N0MErIqd7em7sHJnPuR+sZD/HXOKii/3BKo512v1Ig8b9Tq+goWk/quP7D3p+YDFK
4LTujAs4Z6e3q1Yq2LmWayZunW1owTkyXszKp72rr1eWOg9fLEUfFyVAsip8O99eRvT4qrJ0MisB
97PFdTNlj4LU+iNS/OWxspj9K9dz/zrXAdmK9fme6uxEsH2L/c/gTbnr1Mmt1BNhD0MSyPSXs+rX
zEou7Bb4WLw+/EixITsFNPQq7wrsNPRkMYQ7RL6cm5/4TYtHnB2C4TD5hXOF2n3hs7Fb4LDxD2C6
0+SqcCV2B5m1JWtFPq87eYGeWFscpeY3V/K482Hx7mAOZCngkmPqcfLZ8CA1VedII8EJaDtso2v+
3DX2biB32ncj0iQRwXtEhUPS7kJH+MqNdOHdopfmIgOD/AnZz8nyRV7VXs3cMlHIIR5GBZa9csuU
JslWRnK2/x8HAoDW3hT6ozxzClRrKkbCjdC3RJmjHvVb1aGHWqjEcVR9BQ15rhJJEsnm3DFovGCu
9bebc3TcuXWkqydN2nGydc2bXneziiE05nz8FdSYRqEQZ7V9WJaBVkbE80VAmR6ND1IMFZxfT1f4
hS9B+9eZAz+NlAEFzR1rcvoabNJZV9IJQKO3cF5Gy1p/Gmopq3j2e/tXb9BBvHJSL1wP3PQABFEA
xM/odEQ+1NBdXa+CnQTsKFH6tMTrZuFM6vTybncBjST87fdvvwtoGkgplApcSIiTcUe8/QKEW9NW
8JgS2tfeToEZmczWo799Q1EfTM0wj04aT0TeY18syIIZomn+j7Lzaq4bybb0X6mod/SFNxO3+wHA
8Tz0oii9IGikhE0kvPn18x1135mSidLMS0VUUCQPYTJ37r3Wt+JCdt7vMmt+8UbbDuYc5vOXLPof
XzOtx39iVA0b77IW24SG9sHUO2djNN3vNES/+FWASqg8Lwviz2+09Po+qy7jGbtR10nm99eF0UMs
kZq5+fvr+4ui5fImuSiwCA/kjfr+8mI36+qOtJaDyVygibXEYR7m1JXxmzXqV78H9CA2Hv4sjtE/
FGPmnJZZRXrNwZnz+gqtv4yX0dR/87T8ohxhDcQIiakNBeuPfw31udQcZesHd+b5x02DvWY7L3lu
bv28UWPk9EP+ulAVMkruZPG7Y+c3OeX3uhmSVwhMu2zUvJc/PiOYM+xBuIvBZkZpHXbgknGvFJLG
G5PHUtFWWiY9RJJu3gOwYEyOT9R+gxEXPAeust70Yp6eE2LRyR9i1no9NLTsozm94MQnppefC2sy
xxfTGGjqtozvQ31ARnuwABzcWNSBL0XqO5+UmaVNTNC61kVe5w2fWydfT1ZX9BrsOjwesVpom/6m
RvrFToBo99KKuYCMf8r4cXK/7grEfgeLYAMa3jNwck0w96XfFeEzG35Tcf/4mmAJ8y+HXp2bfpF/
Xb7+l9KhqyxT+i7mvGFMWwZnTOptrVSRVqXq8PfviWPys/56Z7/5a5EGIyBEpc6i8/3vAihW+UwG
ZtahnIlfR1f9utS82bxeC4T0UdDO/QniAmEFmsjST6gnp+GIdwyaXs/I24zyqW7r59xOFu+6QQIc
tWiRX+aEMPj31imDK33qO30O/SZ1Xbq1kwPAcHSMIgZc4aQ3XTo7TMlbNdTRfAkOi0TpJgJ7uad/
WpdgJb0Qami/nUsdMqqpmnaOtc4tu0i7uK1CQtSwVOtr24j9MOvzR0czU1Sylcsf1Fe+L+I0n5S8
naap2zpzPy7XdlLRPexAuwZ7ewoy67YxRU6jSIwFjBP2YnWgr56JXU1T0t2jy1mIJPSZtXz4+zvw
4+7DDWAfMOgvkE77sz0SpEqp8R4Mh8xXPsAH6Go7K0mG8jQybR/3tPrN56BOZ/E7J/BPexC/+qJE
v1jb6f0hDvv+3hOWYtqa5o4Hy29FEfmpIioqnWrxWa8Lb4xSEkO0o9tDlD4YvWY88XZCNK/KFXX8
//dVoAXJq6XTnkDKenkF//LIe0OOCp6R16HrkjGuQSiEuZG7b4GNgsFVlYpsrxO/Wbx/OnNyAWhR
oIxDI4e2+0flLEEBdNtVPRwmdHEjJxE3uDEqmuFA3iagZrk9M4JJl6TWz9UsME40oundWMtVh0bH
EPnvsIA/vvoePKHLfkKPhvYe//3+OqQyyzNolcvBlnVwIwYtP/j6ZMVr0xW/WdV+3Lr4VVztywNA
4WP+pOctcY1S408rbYwh39t9VR4Vcrvd39/YX/0WeDHI2uFzgf/+4RhUFcGaaOaoH9ZyqOJ0LXAb
t+Xv/CW/eJQtjuvfsni4eD+J9B0gT5NfsERnBKBfyOI6XEC/23jNYMRmcYmmx15TZ80p0Br32pBy
+s2i/fN7zCegVUCTBD4GXcvv71w9deh07EU/DFOZ7FHYZfsGA+428xLvUFjtEtWuWH9TGPxUyF9u
IsdL3mBop1TNP9Q51gjgrpyAK5LViR7HTDxiaTU8zel2kLN+GFXR2AwKmbEY5tKB4rP15oS+Lu2h
/DEQTT2heegi4aT85rP9ZMf/9tkgK2BqYG/5aRsrRQCrI+3XQ2mU5qnOJ/cywfWbV28lpQYRy1jN
0OGYlsbdZVKIBihY5UEfWzuNkFgLGaECBQm1qElmIV6myty3PdVFpPXkgYYukK82sno67lGSTu5H
y+rcOWwV6Jl4MJvu1uUsMUc6oo1PZAp3Cq52MzK1ZJz2MvH238xVmrdhcilfwrZvKhnqQp++EmOR
0fLpvTwLnZ4ZXViiq7+1odh/0ode/S646scC73Kp8AlAjOE2/QwDtV2VZEHfrYfWMZJr3ZHeVZUL
UjTstQjeJSq8r2QYD+3Wq1v38e/f0F+sgnTbOHqCA6Dj9FOtjIPM7Hh/1gNi3azeeIvpfC0EbIrQ
LipvvoirkpsmH/Iy6lgcZXwpGj6W/Ux2g2H3NAX//gP9eO7nYpgQKmhJXQog2o7fv0kaRgI76Hv9
oKq6zrYNNIcRHBZ5bIYFODrs04KBrIHCq4oX28pQ6/IQvfz9h/jFQgx/noKbxYt25I9bw2xrUiRL
Ox1U3ea05fVlo2tF8kDhp36zRP5i5YD4Sf1FD5Pi+Edbp90lCcX9Oh9WBqM3TV+g76gaFU1C6UfJ
yh9XRV7++yL/19v8v8SX+vbfJV73r//m/99qtbQZb9oP//uvc/aGDKb+2v/35dv+zz/7/pv+dTN+
afuh/fLH+UV1f7BsvL/0WS1//J7vfgS/6T+fJH7pX777n43ss365G760y/2Xbij7b7+Oz3z5l/+v
X/zjy7ef8rioL//8860eZH/5aYKP9ed/vnR4/+efJlXEf/31x//na9cvFd8GEIzsZR6Lf/+s//mG
Ly9d/88/Ncf7BzoErNV0Sb4R89nYpi/fvuQG/8C9BwOHNRX1BWeyP/+QddunfBtfoo5hDMiTC+qE
Rv2ff9Dn+/Y10/wHSckcfS+uZZy1fN//fLjv7tf/vX9/yKG6rWlid/wxyAd5Ef5SuzPjZGnlzSXo
gq2P+e33L4o/ja05wXjZjEM7i03iIvZAMGG2w3iWZMpMj5pZwA67JNpYJJTX7hq3tWEvr87S269C
qMT7TGMhF5suIKcn4vlcEPS5trgoV2gHOGFfa/K+x6yabXWFeiMN+zxwRAiOb07RBy3SuGlKvw/A
4KlpRTJnOc2Vrte2r6LK8tLpURrKOU/51Mh9MqI1tzZj4awA39e+aTqEJ81SPJXkVhf0BeqWXnfr
TV8njHafc9Ga3tbvZRlmi+duJLzOOAmyazwr82M7VJKFv/Y2WV7faIPdbYpqmPin2ZM7DPWbNiEM
RsxWx55YXvXMt07rrB2FLpIopZGEuAgsyyqRJ6sM/Lli3Lhbc+0EjkidisLhlCkKlL+szweQoifE
EuWNVUjhxtDXI7opd92yZnHRqibOlklsxrIfOTpZZcicw41rL73j2OtCNmivnWFOD326tA/DqNwN
IVv+AQwbWUeL028tp/8iK2OOjca7Ea7THppROyq//mpoyx1oyUsDQ2jbds4+lMOIC30U69Zb8vqO
/fU1oCvK0au0YztRzQeFEAhVViWB3hSvmvA/y7m2Qp7Leufq65vlptqNbg1qY2Y5yvV2nePC5+hs
1tn4gCH6mbxr4x6ZkQsjkfiYkvXwQ2EuxWe0lME+U64istqdo771J8C/VdmEvjcN82NGxpb+Pq1N
8UThl+X0srzBfWhkthzcoEqsYzeOvfWejKXv8UDWmhZ1VuVM5nWe4SCm4YU2fIeaUr9SJv23TVAK
ouHTwfcetLmXsJjDRRtByht2kxlTbI2Gvwxnv7dT99ZbepDCG/hg0vG/Kl30y3KFwa8LzFtkKdqE
8m3qdSM7di0WvZh5+tjsGqey0g2xxMO90JFGnvxaR78mtNZ4mJRjvnirR252v877IU+bu4sa4G6c
OlCTKAAjY3YvJU2fpJEL3u6Zx9aKVm2A/gi0C4GQXvX7tGibc5vk6qslsEFLIeENXTCACOfEcj2A
4ui6Ta2SUuueiJ8F3e7ljIKLkTwsIVC8GrN1K7zagu9rVVHva2MWMqRJ7bhIcp5ifxrUeIJKaWFe
McpFebuu0Wgf4l/jCCVm7TTBqNj7AZ50O3Fg0mmYNYLUVGGaJU131alGILwE4KLHnZwTOjx1sQSv
5K8k+9IZyTKe0gSVry1Esh8STYQIPj+kbe181iA8h37FUCJUkzZtl0FRM9XusvM0zdgEmkEoJxjJ
rd20QDADoSI/8ekVVXYZMsl4XpWjhUkvm4MxOVqMqwXtY9rCiEYVfJehpDt2duXb9KZtK/dvuszM
Tm2i5EGJlhfWaWkz6O209YXdPtfVop0QAlkxSnH/7KOtfUGYjspl5rEnCpuLYYkgtJ3LPwEMEE6Y
mHd+Mfm7rjNSgYrUy05+O/o7vW79nY+l48DgSI/ywUFBn6ngCiCjf11L24oRQOh73c7y05RO2gkM
gf0hc3Q8V+IiCOvacrOsOfnAc/OANnOGAnpJjOyX5sEm5IvS+NunCp5Ey4oVTmOAPJfbwe/N+vb5
2x2sO6Xv63m1Yt+8/ATNnb60cyv3KOtfilrLTvNka8eWCf9BpHJ+9BcuCWtvctP3VhchGCzxJKns
IEe4JB3qn5PfTNN20utg5wxIPj3FED1rKX/hvJo3jUd8nQ+aDNSsk0aoVT/52JRfvv3+Gs31x8lz
0Qx1/Au9EcH1t2tYY4t81OHWEwthp/NZlE76UefVeyct2z9LK7Xe57zX77rSy1+oPmXctStNPhK7
nqVM1te5Gqu48sQA7nVcWPrmzv1UGNp86LE5PJKJMT60q9SeMoLVw7IguYTUWRObhPSvJsMtosr0
p6+gXsW56HzvFEBMjYxWBsr/SLmH1+ugknzWi8s1JhiYV31FBXq0ZlflaVSgSYF8yxSFXhJ8tKEn
RszgAKVI1Txosi4eu8xBuewt8w6/1g09ggcmI/eLK/czHAWSWKdN6kw7s+wO0hu25rDsB8t6RWyI
BC4XiOxFJ4+61/DwK/9mspoLDN249cX6ccyCOrKKpo1Izy22a2V0IMV7DRruwMO0rMs2a2G5B6Ir
mA07agPRwIpQOPmhr2ViI7JADysfrk9n4fHTU1Jx3DGzIuJqjdATjti3Lo94x6nMiJauf/Eaw4zm
oR0vcR1POKgzrn/9WJjJ56Fletkg4jak9mC0U3PNXhIwBFvknpZxtUGYw9PtsRQPoM82I5i7PYJW
98Nc428z07V7XgDXb7zR005tNmo7TsspZlZj3rldeiAsd2Hhtv2vM+jhdfH2ujGG1VJObFnZeg89
bjhp7QwXz4rHybXo8xrFjVlo3hkIcRr7Uy8wxmX+CSeWHhVFv6kql+ASlX5IJEY0DXN9ODXdsenz
j02/7pRrcoIsR3fX+9YaNkbxltkZeX0uvPuyNtuvPRFHBP51OlQBsmXbzMBvZyz7ddAavCxetdGD
WcaMBSLNnvytsOuDTfc/XnK3vBKlclAfVnNcywk8ZJmyDDqedhzRrWPJGg68r/lOmxd3Mxh4FILL
Ws3pvReLfMmXbGZT7K27CaraTkxjEjm0VG8rp2/uDZqwDD9LPZZ+6T/UrWfuhFysfVER1RhqZTbH
ggBz5kdkhqL2tuUeJXNwlzAEpxpEa58F0CmLEscaD1+Kl4Kj3U1Q4kdlrR7T0Fg0/a71k/Zju9gu
oYVjNhzwI0P9t2w/D0XNNuIuZn/0guQdA8dynZjGdNZlX0Z1AafXV6q6y3QkpmvTCKRjo7FJqjZB
uxq4fZzYGCZbEpVQUZCpmOiy2bZ63j5WqrBblra6jge3WT9LRMI7b3DaeHbaLgJaOEGordzjYjEF
yeZGO2WVXxwc8Hony829/cR69T4PteKRzLWbnBEnj6koroygBc6XSma6rk2qFyE9M44tLaji1WaR
STmiLbHZL2bDduiZa5j3aFyJsZ7m0HTT4CpbPREDEhmoFWt1rrO6jfOiKLc1fjxoDHr7ICdiMheL
itH1F2Tshbd8Hk0ImXlpZiISrSfuOR1MMfjHdQPAIf2SO7WzQXib7xpo026YWg4PxWKgfanIU9Cp
1ONknZZbhQz0TiXdpYSet51baNdg65M3fnBxG0x9uekb1v9R79cP47zsXBBeISD2/LBOwdGaFjt2
0bF+Eegh333l6TsNhTEo6yLOCsveZ3kCojRJpt1s5BMboutlcVonPfUxe5KfJ1+Dqso2bul5IXvy
M9qcDstaVt/ZBb6XSdZPDZmjG5Xq81G2RfoYUDLiEnWyg1szLrF6CtB+GdwNkXnZxvfkV3b0+9Vs
EaizlYVQda7HYLjHgc5UwMwZBSF+HfZty26SBGl1R6sIO5w2s6oh1f9YBv1jTml/pD/77gXDm166
1F6OZsXMZuyonAw2M2Gubs9yKdvtaOZgyPMgHi723XJl91urOjSG5oaZK05FZqXh4gzstIpOFKVG
FwlQP6Fb6GWk4zvZjL13JrTWvOIsUu3kjCIAKnf6xDzHyEIVlP5J0F6LaiV6SmUzQtJbh0NaT9tZ
so62nO3I3pBqm+nmi5+X/H25Ll/6yxNBEX/EAJTC0K2DfWJn6m6W3hRd0ntOVVpIbhNpEm0ZjMdB
x2mQ6cvDwsRoj9IEM5KF8ho/VhknpX0tHffFL7sPOWkHWx1m/GbpBwfNpqttuybBR4PJjZd+VfcX
93LkC/9yU79YGXKgjBiJW1FP86Yvmi9Tp1HoNnDRW+iKYWeN8sFMveEOUnxfh2bmmsdVM1VEHEXO
wzYkT12jNBVTYLnbiWqJTt7aHAroi7vAS9toRhM/QpONCpc4NdvmPiF7AhzIVrcvLe2xIFXC0nxs
YPak73srI0qmaM6abaw7La0IfwlszCE1SZc+WPwQa7K7VbieonLo1t3EZQzZtkHQc0gXB+HYPM5U
4DF6Vv0+SS0iQXtISGMy3y1yeDFWVX6QExkpva3uO83KHxGHm7vRbq1PnKu67ezr77hp3GNgTayF
XnOjz9rNqtfXlSd3E7EON1JoKlIql4fChcVv1BYdxiB9LebsSue6fkR06YDybriPBuh98gmOhTvi
uk7we/eOWGIsd+VmRLu4c3oTQ3JQKvtqAsd3P9l+v2000lOWxKjCwizQ4gZrvy9wVG9sKYLTmAjK
M+2zJ9Ph7AXjHGNpGr8kOTxCKzOqmFzMACfP5OxZv6BfobJ/shxbXpeZDgHBdZLzZGhsYYmPCWL2
Sxx61DwJF9PVJ3E7eZaM16VzbvCmFtgcauKB6WJMZwd/HFw4yzk7lllFaTX02HIw9yLnJ/aVttY1
M6Vqh+VOlyE+BStK9fVd2sEa53M6Yl8stR1jrzykWHFDkAUOB+9meLVTe6Z8I8K+NJBWcepJZTRr
/Ws6ZlRKnptFC53ynZs5w1XNiz0VyvjkrBOuCT+H+OlA39e9hVqnt5+XqRRRk89FuLBmf5Sa1+6m
JvEey87T78TY21c5toUomfHnIWBbo1Es4pTJ4u7ilAhF71pbaZYf/Sx1976tHIyUvheVfTMeptGH
sJU2E8sGAY9bl2iEW/46UARdfW2vVYFtBHz7w5rbn1rXXsPZLVKsrMoObqWU64Ysyu61dnEhyxz8
PxVaQhClTiUyDGh0ksnFuzCJEj+bRkwCqqTYHzhDUW0Ed7ZVjg+dbwrO7CgEYlVby31aC2PDWbjY
1xgNqf/y4Yojar+pPeEB6jS6eGin4rEOqvrekgvbgM06e26sct1XZd+eLFzy10Pij+/LXLCOY4Hf
YzwSD5Vj6WG5+nIz17b23FvuDElrsMKyleqmwq35SW9sdcwGLVWhKPJ5azQsLgj/06cuze9SvT7b
HP7JPPlcOqr74NPOgqfnlVtYud1OBkmzW2fnQ9aUzqZwluq5QfF6VQjlh5YxZR/xe5ZXQ04RYBjr
S2uOapOXybIbWme9sh35RQ9G4wSher1KJgw8ho1RzCrmnmoCjX7q88oFuej2tjTExtFsRN6JeKtn
q9skefI6Nt2wK9vqjFdtD2igvmm9Wd5hXXS/AqcoQ0uI4QodhHOntUm28zLSqUJ9FOqzlE55xaUj
T6/07R3N9SDW9bS78yjGbwcOW3u/TvSToukQ0ecsDRKxB0aMLi/L5Roloce0yeADrdLjhQiMWE9d
J17TZslCYpTye6LCLr4y6e2w0/ZR4FTTLpCexvC+0Z4BUdgI9dY0rpukelinco5EKhQXJm2OinJo
2yl6jCHWpp5zj2PyEFozRISiGdNNtZjjrrbydDP0SXNdEBt6PQdFF1HQVrGcpf25XvhQ3XiZn/d6
4+4Z0Vf3K2X1BiKm9sHtOZ6k6AiYyXjFTl66BLoY9K2Ws9suhX4IiNsgvozuWDDTTKLXUJ7tsWx3
2Byzr+WalS/SU8Z2Kvpy72F0241NtXzqYGdHukAvErLw2W8uohNsg6v/4js1cDklh/3q9P7e7WS9
XWjbPJf6sGzyjLlUmA298R7gtHrqfcxFoZENwb2hfP0GVIb+JjE0bpzRJ5Wj9+wvA+2kWBSLiOsc
wAaBjXIbDHRoTJhuNFBm9UQLKnkdZF5fJ3lP9FXv1VdC9eQwTXJ6y4LhoyXs4noSWbNHVEBh4wRz
/XmZZ/venHGRMW2eP/mZ6llCbP91zNb0pDR93Bds3FU0T4t73zla/jB2CYtwfZkRVJeDtmRMX884
37omzSJbsQnVKafmUFREccEaNPxzUfjZSeVD9mpBnyduvMyEG45mld/27UpK4UhkCRbFzKd4aAkw
cQnfOE1rkKld6lpIIyp3o5H1FtvKA3VJRCSbTm6Mp0ELmoOd+AZnNdEEN3LOvXu6bcXZUIV4KU0A
j4BKKrJeprUlzN0fP1aG0ONkYf9v6bk92sJNToE7aDGhhebWBM14rLOMpDMYPNR6mvZlAI4RYui5
xVo33uKmn4+AN+ifFXW2S4yGtbFYz3hfxG6k33hFPk5yp3HbKEqX4NYExkqD0/Uj9LLqrBI9ObK2
VtfYS6xN5TTzDa9HH3qL6N8DCiFVi1eUTK+aoz/YNFevNCk/9kbykFkr9dCoj0ShoQTyeEz81HzH
GDdESLg+u0O+AfHHX2tV4kRzsXxEQXHJvDdjPPcf3AnPqO/TNNQXsTVgxYQTUKbY4G3YWIsZg3nq
Qk2BSiCA1QwZA25lLhYsaiNLvMKfqRZ1HGvRP7Saz2PTFWeMoybLXblux5wg4RTV57GxzDEu++VJ
yOG5boImSh24x3Lc1pxGQyPRx7Nh0EFMkmrPC45b1NCSs+p7M15pcp88XXp7gMmKC48sNLJQ0ogg
RR+T90CyXbffL3O37BYiV2I9KI51m/RnjkmIJozZfh29PCfcnp2fZJ07q26mPYydrT1aWWRmltip
drW/uLpqH9yi0zYojmjNWhykVvJCI6s13P2U4uPVeqh3burgg8uKgNb9UJwnGdB7rdATMTeWnCLz
/BkzZhV7qa3fAjPWzlmjGehI1sHesKUENy5Sqk2QjY9VVhqxAawm1JapCpu+N6LGscpt4ybp3djT
PdAnT4uxFp1X4iZ4WWjfDkMrDkFHGNElfWfrtRPnKItDdltz7RF1AAIxtKP17S/jcXiEkXAfyIsX
egRqQ91J1dc02LQ5WZkBCbQNbkxcsvMxGeDNdJ5U1/CxIfDnHxUi9VFp72rMtVjLzHGjgyC7BtR+
p6MjZ2LfLxH+J29PEJAbQ72n+nP8V9/FQil8+UyLp4Gh5/J0mX56WEBfRCq51O2Vua1n+r94Mzca
qsO7UVk8ABNBrdICx8NxIspXrYlK8m7gtliwMmf82ykvd2Sb2HbHvKgO+IKv8GZvO7N+niAihkvp
cQxufJh6GSpWRskcH5LQZTy0bewV6VWBFNNoIE0wnDjbef04Ozn7W0tPFuDIFflNkDhbJgbyEhXb
WN68Was52+S+2rqlTXcvVV1YJ+ASzLawHj2t+zRglg4B/vkAZBhW97Z+SkjWjIg4mOIq9buT7U8f
ugVXKC0BfVsp/Tn3LcHSUox7dwgea5eSq+mt+WymWVdEnEV3oKggSjrDvefidLcBVV+XdMYtugCa
AnA3Z1uIstvAHD+PafDgJLRE8jrfsdIPcdGbCWsvcq5hLvRHysd8lwVvQGgt+neSpq8ePFJHfhTZ
fMNBow6FVacPGaPXhXkOolhyMwfdk2d80O/oR2g0qVhHnGW0vdoFzSr3kzWkIFvmHTsmmeHDJU4C
QsluuRwDglJuS1u9j311SGvzQ9IQNlcX+v2a2PUxF1V+1VacbAMjj81AvpAxRX+r4txjZCOjrcTu
kKw4lBcJ24cmfXm15vmRU5I4Tp6udqZmvJWGehRF9jJmmXHEQW7siykv9xXi8bigYD2JXjg7i1Lt
SncLnPyFP+27Ohg3i7sGN4tlvgNIKR8K3ZwPtQZ7xUmVurP8Zgx9mYK+gEcVcXhv7wQA6p2Uw6ds
Zhu5msCDZ+kjS/p0KKtJhVY5LDuzYrAzuqjX1KzQf9SSR1zv8oi669BPOYCdRLtITcadJatDOa2f
qsG46sSwXa15Dpt5OJbFcFMPPIC4yYutUeafltq+43ofZguIB2Yki+cO92Gjb+i67roie5i7JJ5z
Rn+Qs5LbLOUfjUN1apsOd3Sn7pm03Vtzux3M9KAcP65MEwQH8aFGhfV7bRT6yqSP5ZDeDoHxpAle
dYUes7BSvjq8F7jX40QzXrtKR2bM28ejsZuG/Kx0/6CZ/gN20TIabTiEnTg6VrHxbCtcgwLae14b
IfO1IQzoUMbIpY9Y7XES46x/Slv57OQ95a9Un5pZu3VI8LSN7sFuII51q3EgQY7MUNo0zHnVs77m
12kykw/Xx2xR8VyqD3pK9htV7Fa61rVlqG5jYI47DADBr0VS7+s+S6LWz+xNRsoKk1lmXSZSI0A6
ryuCrqPW+gVJ0NNAmZU8O5fKwtGooKALxC4OwlANotuUy/ypSvVpM68kWnJscfDxQrlMWBt4j8oA
+Ja6COYYIGz9xjsKPw1OTQdlJiSAzvtIQwzuiEDOQ3DXdIOS6tSs1HEuR81N5aLTotWgnu126W9n
z86PWp5l5wCwJp0EL6eb6rZhabk7+iwZLD3N3fZmiQOCwaJ6son5foV13oQdPNaYh1yWL5nrcFqn
rrYT1nxlLdpG7+D7zpRymireXXe04VSIlIGMjvkpWJEZwSZbt5XeMc+j9ZSOtrexuDOuF+QbGVjs
3pQmdmLEXtduwGHNoaCbAZ3pIfP1Yj962NXtbnizQb0dMJHDEerCYcgO3MGIarCmqT4QQYBml0XD
cY7mVN0bFeJHTWpbaEZPdiLhXRSQ1HT91h3WYmN6qoyqpHkq0+F2Gs0PjEKL0FXM/zXXzuPGEO1B
ru0SN47/1orG4GCuD7sxBxY+1KN39O38vl9hoSaBtR1wYUXWbCzhYK93ploVBvuxPrbjGrvlUjKP
Nz7hoeyiqVF55NCc72y9uHO4ox42jbDKHApX4e0WBqOhT4PWusStVCW0ZgJlr4lnu/ckTYvOG5nw
o3Rj99mPaamHiUi20Gc+d77xeRhnWCvMFDejgnrY5v2TqIe3QCc9NQkYpbjOZrRFxnNs3abDpLZ1
iQgTyvGbW2TVXnN98E0e8zmPmBhKB3Mz+msTD2V5avvxQvxyD7WXf9Iw8VdFaVIq9tetNlk7O22M
7do1935icOR27nvXa2/E7M1xm8zuVVsD2E162ttjxa7M8mkdfelFgKzrmBk0ScRjZm9XA1pJUFC2
Mz6nmZ5wCAXQjgJb+E9GkHfXMIucc9pnp052w8aTYg8v4Sa3eQzha14XCQeMNi82Vd1tmFxC/kCp
SAeICS4h7jeTDuug7uAD5d4iAZ7CkhgY2EPvolAofBAiF4rQofRpWqMB9GKNY0GYlOOVU9oP4zq6
m9mZ7hoLxYju6U8dSNHQEUAWHFzIh2w0X6yZNkZNoJ2Q6J5MWZ51YZcUoNAHDJuDirdYnG4qzZN0
cTnYZbSF0XfO1tNoqblEQCOUYX1ZTZU0cYLvn1PMWtaomuvBK05QU9wlVA34iDMzWQNQrTMW7aHz
sZFeNapNNUWromES1QpNy7dOF0xtTB+9fSHDsaRPjzDvY0qrbr7raCWpMKMZOe344uSce86fNaAM
d0n/N3nntRw3sqThJ8IJeKBu0WhDI4qUKMrcIEaiBkDBe/P0+0FnYpeN7ugOzu1eaGIiqJlkFcpk
Zf7mkfs9qD/WSjH9PSNHWW9ptZfU6zPHUQ9ZZtXJLg7yPtS9kVZJscnCqlB9adWKdg/6g4TQnpzo
e1UOofHQWqZTftJpipFNs+6T+H604qL71Nc4DXtKiG6o34FRym/zMBLdTtDupnhvic7elEbVq/vC
Vmt6zclcJMpdSO11ehhG+Nd+EBSUtJAywAdJupLXgif6HhVWMJDDaH7Lq2FWb8WkzcgJydHUWsQu
We8fY8ATrOMBWR1PU9zJHzSJr4OWueIRNIX7gED4T6SpHqEK4zLSIyuZ2nmML2gzfILzABZEltUB
xFsgF/3c8Ecmh/JRSRT4ZnXezvpGV7lLN2qOZy9Aj09z71jPWZh8C2tnZ8uIArgWbPSs63dhYjy6
Q/ZqoO6Dpy2vFDnVCIhi/XsbKqDpN5yG3fxixp3r/t3Xtb7E7+07kTdfhrK1OWCinRIGvyKz0/ZZ
6uyFrPclBDOa9feTFWsogmjIJ0mkQzF+wnN0jqk6OvqO5kV60/T8MJcgXLWswEq0EsB+nHZ8qWbr
UCI4ehe0Oo830t67IZty1HJG/S6zoshHuRjrVSs3KH3X+1oxiptmFNN+MMqfaOI8RLqA1BhXt0NJ
jsfraOSAm6uRbWlFWyXkHLX1EoP4iB0ytI72JWgczmOUXhGvUU2f6uUElEEGNwp42q/TiFiPMsxf
ESZ8LUg6/Has97KZg4NTIn4XtiLfxLMlv6L686pPrrzpiu6hcOpkX/TDc4R06V1P5eupqmC3W4OD
8Fis/kDgEYPKqOGWMdDs8eq5DFEkc9BDjnpZ/IWxFkKR87wzR/rkY9TcBC1ebjnYNR5VFY2Iarql
aWccoJ53vpj0cmtqw7RPIYGQJTjfukjyUs6b8SlER96zrSzc2LqQlI+DMAbRID64Tv3JzN3y2QHS
68lutp/A9InDUIWOT3Ol+hUMaeINsQi3orJGejONdoDvWN7VdcNbQtKpjWo9RPGXJgX3rOJ1dZXf
sNupu7poGAGmea1oHFDcn7cGGlzzR1efVNg/2LAGEE68IUi+JzbvzwaBJyTW5OdE9uMmc0d3Sxv2
8zxm2QeRBLR1RUU26HT4ImFHPr4UppGRzICRuqXh3U0gLZh7j7IoPqeoccx/AQ+D+ypSq3hqBY9D
naq+tstTbQQtMBWy2S32mbeWzMqfcy+oB3o9A0W0LkNuR0nNr0msxXQYi/ILyDbrDtBjB7iaBidG
H7doIxaT1zZB8sF0y5x2WH6fAhfcVCo1l1JgpQYbAm5oo8wHcg75IpMSs/cxGm4RHhtvOcBIrN0g
TTZ1yTrY5kE9IKLWaWRdDYa6oPFh/0vPaLvRfeXRlzebvrPE1h2DHD+mxC/Margdw8L8pFh2c4vc
re6PkWI/imzE3MW25EM7RfmnqMx/6XWof2AT55sE2YynIsmedMctb+paMT/TFtlTOv5t1dL1lVre
2z0ifsVsIoLZLVraMSR6f7ZDGYABiub2zrXDH0ZafKHz2PkIIW6hoCs3MuCJjM7mpzGhkYcelOJz
Dx8gxyu/8wqMQSGcTTMVe6nnEJeqebjhhNhZFqAel02yzRQ5QahKExOpqEDjZraTD6Gjfu4FvT01
1fZ0vkoEvoa7EmnjG92A1BaoQt/0MRqpbsLcQ1iKHx3VxBRY5PQjW/zoqgn7WQuAwBe9bJ2H0M6c
hodh024KCXHYcfX2RouSyWsivf4yy+QFhQMu76565QHUfgKCB8qhGD5HHLvwfYpx/I0VzDMFImjc
9Fvo1H8KMxUrwhqjkrIbnklBpZepnBNVlwy7pCu/ziITlGfT4RZsNJ9Ga+mJDzbq+gIu14ApijeN
opX3oWVZHg105wv6aCjzIie5W7hh+1HoWwkOaBLZvF1K+cSmvuXKmTp4ZxfbDHxte+9EVW7udE35
2amuvaVO5N7oY6w+uKhVsutYYYEGTmWoXaBpRqh6jbTsgwE6YPDsdmo32pxoD3PR/kisavjQJVqy
T2UzbdEvM+9oRjYPxliZXq/mr2gnB37ZxcldVQNbRSEy/G1HMUihaju0446K/v2ks9NE9XnoC+Bs
NC0OWdXfO4rja6KPDpkBoMNoZ41kPI836K1g7gKhmfwHBwUM3wC0N4cG5A+t91vRaYeOlhya9amf
4aHa1yAiGql9FmH7gHblfQZon8pY0e/KLARga9ZW4qem023DWZT3UtYK8B0ZeRZIJR9XTrqp4aD5
6K0VXhW7waFBM/LQUXhjvAC/YjG9ZFpbbFInopzPLKEoEgLrRdqmG+UnpVFelBbh01zH80tYI4j7
YZq56q3HIuuTuzS36GnRMY+DrLlTUOfYAQaFQQTUJ9JIyYuCQqWRqD3gB/d7GkHmMkfll6FNn+ey
0zct5fdtUvf3A2qXO6W35sKb8LjmqDV/L8Xnm2F2fmN6AfVaQ05lm5AqeHBH55ucyfoQ5F3OC+QP
+PsfGPoRwPp/ke7/3wDxBkj1C4D4+i86KW/x8Mvf/wcPr7v/QS7YBrOMloaKlDysjX/w8I7xH4E+
Anx2hIt4iS4/+gcPb/0HuDs+G67rGII++8LloNP+Bw5vGP9ZpCs0HBzAuEI/cd4Dhz/ma8CaEVBY
iQ+L3Viwtysuo6GESLiHsBMrq02BfyAbWe/pllLvCklr2t2bmflnsbxF35+GM2Htw9pxkacC4rbi
qJSKE3RJa440yZrJeh3TBJ1zagsxN1BoAjP6dTneAuX/P6j/MjwTDh2XvYNDCg5gq3gqnWeK7OR/
laKCx3cM+xkZarl/TxSUbpi4hcJm27BCIZOtCAX9PCPMt+i/Ax/ofcSnEIo0zGsWwguX8//G8k8U
gOYIUKHupesrSmCBxlXgGqhVBrkU26BDAbzOx/QHkrmA6BOhXOGWHs/dEg+spqqqCAIsmmnOipmX
otlDo82tyemEuYvdYdxFKbLV7507uBhIsDgw3mC7rYmOWufGXL8B1X0z0r+qcZXdtCWCc5ejnM4d
UbCMWAjbrAN34U694cnWEKwxqBK1NyYmjZiIBiJuFbVldWj3TAWJQDVEz5djHq/1P/OH68kiErSo
9ukqh8LbmCI3qhKtnpqiZa7fqkpl+X2TyA9qB8Hh3aE4YthQAkYLzIfV0tDRNi4gZhMqRbS/F3jp
lnFXbhoJO/VyqDMzCU8TGS+HaXQ4go5HZZV27qJvTbE2bnjsxNI+kGS29ybI1o/Y6jlX+KFnVuHb
eM5iTfLmy01tMRd2TzwSixnPQC1AdFX2dnwlzpmvZVsY1AB2YXi2WE1hkLnzFBc8aKjxIscs5Swn
4E7d/MMI++pKsHOTuLhZkxpD7bXc5edvBsVDxnabBaIXTnrid32tP0S2DVTVpDZgj+41nu/ZwaGS
RylpYV+t5TZ69LndNgadqaUdNSQh9W3c6ggBxnN4ZT+fC4VbKI0jW0daaW15qSmWlSijCkChVlOf
Yq/90MiZQkkW1lc22HJ4Hx+IDOVNqNUG62enrBuNUZEIfYwiJ+ThPlUv8CQX0FdSvZDafru8+s+t
xrchV2dib8bKOCQaExlBnjVpTe7ipg2vbOezUXD8cW2LgiDyBsfLoxFlVM9KRPUb9MNjUlDOVdzc
uKJmdDbKQmDH9960UE49joK0Cw2LpQNQNGAMjLFA1Lkv7Ct347mlDs8aPqqqYSosVlF4CkGKqEBC
44Rm2BtXpMltamfB3xlaAM+C86q9srnOrkAQCWjR8n80zVVEqVDbiW1jQQE59j7tu+8ISfzUK93Z
vn8x8IhU9eXmQmVz+UXe7GJ826NwsJYaCGblQErwaDdTSluXo6x5xtzDNge7CVcd2TAuktWJGylu
jL057bHKQDmfTsawAZUktyUkswUVhDuIbe2DIEn2VEMB3lVoctPCoxFy+Tc5XTCYCpm4qEKg/JOO
HI8XyK6Ktjq3DL4sqf2UY0fe3ETIiDVXvuCanv9nyAacXlU3XLTu1qkH/Tg30saiBk0eJbfoOfe7
qiqN56KvPyBiQ+WkKYttndClMxYZs3GiBcc3AMaF+gtKyldSodOTBr0Lijsk3Ii9WMZq2w/4RMAZ
G2mWqS7UiiGEPObpLfVmf1BDSGBx3YMx6lq8B98750TWXW536LGn6dGkGyPdVm4K7LfcTb3YGM4G
oN/LUc6O702U1RKb+pIuWsWhPfAQBd+d6tR4A2WfASyZxHc0CKp3H3GMiw/MxKGPSXXmeC3BeMwN
MsqKnjBQMUVAa+0X2+zL4zo9fIhiY3bp2obG82t1z+aFHsCwasGmA3D+VOCxsDWSRu7VLpU/8duc
d5fjnZtHliz9YGIhx7I6EYKk4KVocSPZcjBLv69c5U5HtHXjulnzAUlI7KnGkCzwyjivxV2N0+7C
saooBXppltd3KAsVN2XUzR8kThZ3nYuKhQrk7Mrxd25yl2wTdRISeLj+x59wLF3E2SmceBRJrW+t
0o3dVhf9AuYQNJOiXGm/Xp7e5f94fOGL5eVrGDyBuBbXuWCHv3luNWEF7hw/eBtMkG9kiBwo+fj+
tJNUmgzGRnd60dtc7YjEnOdksM3Sm5D23tIL6nYjdbZ3J9NoCiN9wiPfRUTPXH23HK3LwtSn0lOc
ctgbCQBa9Jmf1AoGeVqrV1bn6fl9HG1ZRW/uqyHU7Wak/eGpcRpoODXRFd4Eej1PV1bGkp+svpMD
J0tdVgcCDWsNT/ZxnEbRTH8QVcDbyFWyfZFnKt1Iy92Wjt0/gw9XEnrqUD7fvxWEupRFyK95kBur
QTo0EOek5faHCyE+0yrRP2LUAi1ft6obVEBmzNWiwLoy4jMrU+jYsJpk2DbrZnVB8CaxWyDVpKJa
AMeJJqxXahQXY7VX3n9Ww2b8k13bPFOs5Vd58xXdspkaMwRdBc0F07Gu6m4yo7VuY3ycUVJ2Wnwb
wF1fmdYzn5QSB3UHEpE/ukfHUeuo0ue2JarR2TR88Lhx/SEumlt0CbqH0SwAn7mgCSq0I66EPlm2
y6VrI20M2pMr448vzJsBW8GA51zFiRKCZwPKmhuUtZ3+fQKti5Dbcr0iJaaiZXlytoAfMIDZsmbn
uNUKr8F/xOeJmx6M0smvCGidGxGnC+mni8ai+KPK9GZE4PzM2CrbEpBgPmKy1ynzj17RU+fKUjlZ
lcuYzIVYuEhi2etDLJ5l6Q5qh8yglkzwdSfzTkVO6gbIVnPlbDkXCr1yALf2ctGulVHbIciLIssI
RZkep48JScF5+h4V6jt1tf98KHKh/wokIX22rNQ3k1dBzsWYsyy92lTjba2Q60ZDdM0o+8wnWq4Z
rkYm79RxtQmdiL5OzBGG5AYYjQY4dZG57/9AJNRLPY8Yi07k8VgmLSx1iXm7N1iYAJQcVFtMNuUT
cIz5+zvvToTyqVJaCCNySJHDHody9KyKlJDGmYki0g6obrNJjF7iniKuGJqfm7q3kZafv/lAOVjW
YJ5A1wi7f4GoCJ1BD65Jop4kHwyH8uRy/nHuUks+DqK1Y5UVmgL90C7UeyhJ1efMGIobAVcN/6Vh
HPeX5w+VmdWltkQE/y0MyIhEXWUEc5VKxO2IaIaCCay0yB8BKW8CAeHMw/AwOuRjH26n2BL7XK30
vxXoBY0FWTEyhuTT5V/n3CTzIZHEQSobybnV+MM8zToXPAosF/BfuD1KVBbz3+8P4ljoW6KdSvV0
LZlvA2eJm9IqvDGudYhig4SA3ACqvSb6fe5rLqbUHPKC82Mt3xdAglWxpsCUVubjhu4msKhB2YE4
OuStMl3ZdefmzrXpDbgOLids8+O1043Ir2R9UYI5sYK7pJ+qm5JT1H//5GEXgcCczb2FafJxFCd1
amMKORFlk9X3RRdlYLpQjnt3FKaNRxQnIh9qPXNJXihoOEAQmwbakukgEKyLUQf9N1GoVXJr8Zgy
lu/3Zku7c4+GwrL2k9jIPmTTCD0uyN3t5SinlQ76WSqNKJSHKSybf0yZ34TJEGJCk84pwKIE8b0y
4XGF7fUtfhjCs9X+wR2sTxB7gm0VOcEd9e5bW5Tl4fJvsXz9o+SVX0KzNNx2LKotIFqPx4orVCda
VAhwQux1bdsCvskfzdFSAed1w2DAJ8Kf76buhX6tTHtmG/AaoOmnI25DmrVcsm/GrxSRpXYZ7e4J
i1jIn6oNUqyM7w0zNDddE/DPy2M9sxO4fHRq0MZi+rO+tTvdGbNZ5RQxI/CHQ2OglJehknI5ymlu
AHPVoUJGDcs6lfSn5hyOtcNnBRIQAit3ipspnx24TyK6soROZ5BQLupzvL0doDGrhcpZCXbPYgaL
xIoVfyrSykXiNtK+CGxbXqMhG65Jki/n/vF6oT+L1B2VRo4vfLmPP1qUgIwKK6y3yjxDZwT80EvV
DfPPqnNSX9NyHTqUOt6VkVEcslpvflye3NPlqhkUUDASWQyGONWOw2d5pYb90BUgY2oo3bbzmtbO
DyunQFUJoJ+deS2rPF00S0QerXTTqLIay8/frNJmAPCqA6H1kB/n0Vp1sAXt/prfzsmDQ2iIOKOc
ZrE+uXtWxydUKajVBfz4Wio1nrx5HH+rYEKbfg0x87FKeqiiiRtRM3LStLl2R5xZs5aKtOSSA1I9
WjeqweM5Ca6biyhIUO0sGIwQRAMtei6a2pBXtuGZg49WCU9lRFKoo/AmOJ5SqFt4R6Lw4E1288i5
mDxrAeCu3qwhXJlNZH1OjMUCDxRq0+50YKCOpzRNhX6UidfA5RV1ZubpxwIGcFVcDkAnHP8yetpA
bATp7uEIynbtu/bngDudn6sjlogTaLcGmHQVRu++ypgE2uhUzgAGoBF4HFeFAWNVQPg8azLTAj2X
wJj3APbi5sp0n/u2PLwAOxg8JzVz+fmbBYwAhQyAOEBCwDn6Sz9Jw9lOmgju2tjsnP3l2TwXDI8Y
HuwUefizms0WGYQIWBAufVTWb0sNdCgGS4oP42Z4vhzqzOG3+O4I3BhIa6hDHI9LC0xrcnLG5Ugn
eJWtNn1xW6ffJ3maHmhoRl8vxzszNGr0wFvw2sM7Vl3dlKmpxBleTpzrhQNmMKKBWdfQ5wv+m/d/
Mrzp6F0uQ6NavFobsZ2VYdMiGy0msw6BRXUw5Kw5x4BPB9DoXx7YmTMVrRIGximHG8Kf9sSbBSJH
RFPDTgEqm2VyEyBQjBBSReNvE7iN/tpONSjxirvmysvpXFzKjYRELR8wyWqtdC0ic1DyiDvAO/DG
LjYfQMtCTMjj6MtQmMW926M/eHm0Zz4jAAVSAIfki39ZbYfegQLVKrABF/SaH+TsctSPi43jNPaV
o+XMCnU55zAEoGaMZvFqhc6Imzg93GsvaHB3TbtZ3+M74B4QypI+Yn7KlULLuaHxrF7aJ9SLeSwe
7wgEFMNqdAXQOiTbbnRl1v0MD9JPsxu/06ORsgTC2LgkAcsCt8UFeRwKrScdBSq8INUwTh9MCDK+
RClgd/lbLet8lWyQFzqGpVt0AxFZPY6iIvKU2RanSQU8e1sFqnsXKdHw7loYY7GpSBAKlytneQq/
Wf9I7VEoneBXIhwxQltW4RcdTElfzZ8sV62uHJHnVgUVquUdQ1KBfPtxOFWd7bqLObeUtv3ct/NT
BuUZohTZi1Oh2HJ5Cs9Fo8a3QKgoE/OuO45W5o20jZLNXU9VeJvHNUa6CWIe6jiWd/Mwd1dGd+aT
cSJTiUYpn5jW6pRMHL0c4HUhCtWXJX3ZSIVejpc5TI7LAzuz2AmxFMao0ZqqWJ2RY2limhezj8e+
R+IZsZrOd5IC0ac4DurPl4OdmUUmkdYkIAXEftfBglEb8xa+tGeLyEIMVBXVr7xeZDeQrddMKv9m
9P7TkRubaik5CSn3+tqeCzcbo1HPPdlDjkyU0Dd15AKazlK2JhpY3jgipHd5mOfmlKQaWWLdXOpM
yzS82QlRK5UyU0xyzCa91ekmbtPMQODS1K8V2K9FWu6GN5HsElgYqCDEdLsW9yqOalTJcqh6KEgm
JZ/y8sDOXDWYFvGWX3IT7pTVwDLUZ9MIbQ6vHed2P0+W8jjbgYCK2FRbBUrNrVPFwdd/EdRejhW2
A6+lVdA6E9CSXSNHPZFJjIGCfMkm+0tkoy6m2pWxG5rIvBLzzPOMg5+sWld51VNzP57Xxp2LRhqo
pPFS0jxUW24F7LevE4bWvwrcl39YmVr7lqLWN/owZlf25GkuvXSFOELJqAH4rje/ahbOaKTw9Dtn
1J46PZ+8NKrDv5Sg6j7MrhJsG9RjPyhlc+XmOz11luXKTiGPpqCwvo7yFk36lvok7uUAh2hphFtp
SP3p8gc9PQV4dTrUIYGVUUdb368g9bs41mE9klBHP8I56iO/RTo935kIKv5AMS3863LE0wld3rmU
1JDc12nLrg65qM2USK3JILDWzZCwiHPrUcC2xYactsrOMnK4P3moosaJTOk11MK56H+yeIwfIFZZ
y8/fbNJeKdRYQ4DBUxHITH1HYWNSu0c2diOGFDZsjAbr4KPSVSbQqBTt9+XRnx4S6IeykLklqTVQ
KT2Ob9ORIE3mkNBxZr/hz19JaSKVGrnu7t2RKJFSGaKV86fAfhyJt4Mu5pRbMg+Ek/v57A6TJxJ6
+juIQdM1P+3TXbp4ubmc6+RpHAyriW2kgr5V23CdoFD1ygXiI4qQ+FoSUIFr82IfZlP1vRycci8n
w3y5PNjTzUJ0SukAnvHRoSC2GmwHxaiDWuKBHJN3WmlDtpWoFP6bKC6Nfro9QExXiQA7xAWljYYJ
pW1xKyfzoXdH5eZfBHH1ZdeD9kTh6ngoDVg/BVQaEznM5SOgdORbY4xor2HBzux8itsYDsKZAzq4
bifRP0UtCz4JXtKm5YsKTL3QsvAGvN9467qoyFwe15mVTx9uaXZgdMTraJW1NaE+FdXyiaAaG9u0
d9MHi7rXNgtH8/FyqHNrEeSl+t+CJbj04ynM4Gfy3oJ26jhDc6PKytxQTFi4RkN6Uza1ikJQaz1B
lCu/R05UXrmZz5wxpHFMKVUnAPFrbLCVJih4qSTfqIbAj6yoKD6aKLNSxxyd+lnXFav3EGSsns04
nOorgz/NC8iw4EosbWPXxFblePAFyg20lFP6anOhfudjoCaY62zGTReFaQPUMUk+hcpo/YsDh8Dg
CxaDB/xLVwd7G8eLQBWPgAkDxY3Cb3iDLED0TUO06Eruutru7DysJEAV8gDgDCezOx5j0Ed5Jswp
9tWhsXwNmc+9VvTyygm6Lur9E8blPFNhCvKoPw6DE0emxgZCR5IeRSsQ5sB4QNkWqlQ2lQ37j35i
fpsYymMwBuOuotv5FHTtO5fzya+xOhHMUh1aktvYj5GC9UYLyUYSw2FfOJnhYzO1LWxE9dnNFN4A
M24vb6bVvv0THYAfiBV8K8HIrg72GqXMWDpdjGh32N1alY0fTAgJHbeEa22Gc5/1bahlX7+5nO3Z
cCYr62O/EyLetkbq+vrYFFc+6+rg+zMgsRSGXbI5Hj6rDYLGc2JFsYz8IMZu4xaGtRlsmqlEGsGY
pFA/O2UbvDObW4KCpGc3LoZgpLOrJNaYzAoDEBH6QxCFqIUalb9Urq4kq2eG5lDP06FBwMc5MQ7u
IIsECgUmX4yTm92hm2skiMdmjn6AF9bAAXJKTvzLC2R14PwZGq3LBalFbB4jx1+tCJwgiif0ZbNR
RdQql9BI540zN4NW4zjgjAK/hqgf9mFX0W2/HPxkydDPZ+2DVgBsz1m7upJr9IhNJcjNjVW14UGt
g2ljA3y9EmV1ops4PgMSJ42iTYtf1Bru06UxBJZC1zZhvPhBTpCmP8pqFFvFHpVtM3FbZzn8cXjl
4ZXj/GT7Edql+QweTqedYq6OOiELNUhkZmw0tYi0R90q++olRqlOMRH9dZr2SjfqXDz2BXc+uRxw
9dUejGYz1QMF4eYpgXyNVpTrwy9MN0ju1P7lb3cmFLV7QQkfgBP7cDW0EkZXnQCpwckGuc2gymd/
5F7mSEP9/3KoVUawfEBQELTY+eMgy7paoxIhCm3sBkbVqMVdFOTlXglmhCYUNMnbnh5/gK7URmaj
cT8Y1nDlI57syyU8rRGSOpA7rNTjLaIrAluvPNI3LFJ3r8yt7pl2TWFaxZ6oMgv16fJwT3eFQYbF
tLJ4yBe11UcswxFXlIBjDSFlE4HkHMU9jO+uTOrpqI6i6Ku9hz4eloIJmkZ09J1FKBxm9QjyTovE
U98b19zRzoVbnBSpa0KkYHzHk2jl1E5jJAt8DjE1l7sSzaoYqSgrRQUN4TQTDR00vlP0gd4/mwCH
KAOQ+lP4Xs1mRKkRDL+uIANZ2N+jhDYmtrif3hsEWi2gaCo6dIDY8cejS4spjWxXNTcTw/ku1CJH
Fzovr1TgThcGBAjMLRdahkMuvppD2SORjQA84nc6XR/LRapQQcXu5r1jIcpSI6IlSmFqXZpqCmOI
ShfJudLUycygvKL23lxbD6fHh82RyBMXiiYdV3v5+ZtsgVJ9MBkIrvtKPxVehKPyLkaV5zAGNOsv
D+jkilsQTeRUBo8XyELrKw7rML4aGlB+BVXs15x02bNlhdWukjD/G7fAWYsi6pV79dz4QELgh0x5
lvir8dWoJtohgue+xPqZljFQ9kZHCXlUtOHKTj4Xih3F/cJ7hbrIallYKVriUL/o4MxG+7GMUNIq
elf7bgIwfPdmWth7YJCoqC9lvdU6V+cqnsrOTXw804q9aNK/a8O+Bj04/V6sB9oR4P6Xa3N93jaG
BkUdZisL0Jm+dMU8+7NiRvfwXpsPalSmH/JZqa/1xk4313HU1TkR2FMBZSuIfUPrkV0r43ZfNL1+
uLwWT3MRmppU0Lg2oaDT3zxe9tY4xUml8ChR3C5+zJIOm1A0uTeZWep3WiSDzIuHwDiYURv8dTn0
uQFyifGy1cmBAFofhx7nplSUceQ9ZNsjIoV6cp+gv+P/iygUtenuU+2FsHYcxZIdiKfAQjdc7/ud
URboUVbatbru6ZLnTcNBaCwSDfTiVo+qwlGzXGsj6avdHHT7YigbfTfLOskOVaa37ZUjcVnWb9p+
DINwEFJQauAVxWvyeFB9mJtVNaMZGMyVuQ+Tan7KrTj1Zb3UqkTXiyvL5MwWoOoHBGepm5Mer75V
1Jqm0juD9F2HbKNtNXpWjlK4Bx4qLVrJpXvfO02TbS9/vDPTynkM6IaoWKqqq4/XKkvyVfXoRnL5
oBQr55sAeVckKHnMXyPNn5lUkn8sqpbjn1fValIRBpocEaIG17RtWEA/I/XbgD5w7U1siyY6JGaB
s8a7R8gzjjIWFxx6FO4qlzMdpImaDkvnnGbohtpS8GwPrXGYjaL/dTnUmf1G44ptTqGYdu4aQdV2
Dl2ACDsw3DCdTa/11iadxeu/CUIlmjoHVLD1c1jVyhA8X4tFNTyNbZSreCsNYr5yg56sC8onXGP0
/ajZLEDX4/U/8nijuSgLH2559ZRSdvfRBB32EUb2Xy8P6OSAZL1bS0OMLBE6zxrdltd5vYCrK18W
lvEcgMwKbuJ5guTqF0Gtoj0WVoOL4OtQVskPOXTCuLJEaKGefDreT0AlSZAXJAhk+uPx8pxLIH0m
1XayMGGuPWU2Uj197NO5wXAeg4smm/EnyuYUbxi3brC5Vd0MnS3ExcSE6JKIVS1DPA1VpegvLIqo
R98MqVsqL5GDJUD7NZgSmcuDo/SN8ppnUglwaYxVlH69GHnQRG5xLFEDfEamvEckvu1p98p9i9Kf
8dyPpVAKlMWjYfn70VwZ3ysnytq/tVYth68zpkHGQ505dfZaJWaLwHs3xdpWKjiJo4yIdWp225Uy
vlUdaUuaY7Kfvo1R3tIgz7uwls5ON2Os13Ar6wfh0WFz6w9quqglSCNK3RfKO7p5Z4d9o76KBu7T
l4QHIbKLBbQonMiYmczx+1SRyLa2fTEGtyh2Zi1C3F0+fMamy4YuWbQyCLAJLrBakfhf1l9G06jl
R1wZFeOQChFQIGQshfW9SqcOdzqjGkbHOtTVHM7Gtu0lXiqbVE2F6Rxq9G2HfZsBtUJZdKRbjapv
7EKmzUQlMm+akM/3iyjAWKToZi1/Tcvc1pF5RJLma9XwnEV4vi5K5QG8bBE8tDEu8Nuq05qYhwru
BX5mgyz5pnWhCqnVmDE9+YyGFJhWESIdsR0btWo3nWOlEoNVdGgyXzGUTny1gslpfpQo3UfdhiJT
3n1uCknR1etzmdYRT9lAaIfI0Nvxkx2PbcIrIpy7in6lVBUk6FLsceev9uikIfaMbl8pOxQEhj69
WUxVoycn6sq+96DNuGhJ4rKAwHybhsMk0aIij0L2arLH4mvtwNjn3YViYPsyT8aAMnKMlJXy5DZG
mP5C1jvRw02mKNj8+fNQS92l469a3efCjlTrtz7PZphQlMa0Qd1EIWr5SCm6fa01SPNihIvKsijQ
uvaQRk3FswwmFASzrrTdeT+FVp5/d61ElYkHXiJCKrBAqXhAkdHsddVrOzOZH6vOBQa5VxoxIays
y7y28PsJW6Orvdid9eB3U+e6xVIO7AbagjJNmvrNxQutgbNujnPdb0KJNvf3MhKzdjvoGFV/MfO6
Cz8bAqfOZ9itY+pbIlCGDbSI2fFctQ1yvy/iSf2QuWEA4Z9i/PySKqBHWr/obILjIejcTxjlmS+t
dLt55wYFJxDKtV0T4TwaFFqoHKoppfPq5ZU5Td9zE6PTCHHkCZkGz0nUGYhILpW8Vu+MWs9KsVla
4EL1o1aJGlS0I5cyoDfrCb0AXCpgcuIA2Wfd/GpFCl0sP4gaUECeVkxqYe6ACOUujDlNmSfNk+qc
D99BWCror8IqR6dQ1xfLLg+dH2DJ3lS4YfKXVdUjfg5OqGIoZUcl4gmwdqZA4CvcApHpPA5Yq/uV
SfxHEOjUsSvpNgseomluHRy9zPYhKVQrrW/qNo3Kbl+PUIORR+RR4Nh+adiBdZ8b0s46tIuQF49u
Wk5rCUZaEy3a52jYWBsdH9cy2cTd4Jb6zWxkHF9fcCaZuu5TnhhVIpCOFs6gfamDgrcP2R1qtXLp
SWKhOGJrO95hkDo3+rYMZ3PwBjF12rZpJmSBfKEMsn7MZDVVhwo9DwTStawt8E4Wlj6IVzfT6Xns
WokfTlvGg3OnqUmj/nBivSmeMwdGPqg/wEoADyGSFq86On2Bp/dkC5thjPv+TrVLJ3ieeCB3L2pb
1Ok+TUNbv2tc9Kg2HF/qT6dFphgriQmlx2BO9wOqiohEoPKpeXY4hB/sQI8+IiOa7fRUJB/pq5X0
ezJHNNazG1tZsqXcVGMeQNO7iD7aZT9A3i0NLPO+6Qa171+MKTa+tbZsKAt0iiL2/Fq0HNBTRJcT
HEJq7IFbq+ldM+WB5WMj15mbRAq9+mZ0uquoqKPj3X6vWIlIP+lJjE+Rxg0cPFZmPOJDrLblt9nU
pghXDlEFv5w5drMnmSiu89RW6iy+gQWqil1TKLGDnF7ZT3ty1an1epzjJnNbKVnwuxCNVj8CW42z
3YiLgPjJksWAdpFCrOKn2tbz/FUEprQhFtbMAwrufW38js2e6rSnFLXOqmaNqOOTZWS0p5R8au3P
+TRX822kSDxFAKci6PkShG6r5gfzfzg6j+XIcSWKfhEiaEC3JcvIu1arpd4wJI2aBqB3AL/+nXq7
iZjpUauKBDLz3rxnm8IpOjnBWBj3ytAokGS6k9Y4/oP9uDk/IC6GFpgkrJMFnvMMWeLLG41ZfDbo
W/DIBzY0VvCzJCEVhUkTkOIQBoABXVypY+kPRNyGlmjNn2hpHEenXTxMbMtCNpmTz0HWTv8WVbIB
gxB2POglQeDJDj1bddYnbZhwz2ZuOUhjkm3jeNXsoKN7DPeVCDaf8P+SyKC4M5znWA+m5YPcTELd
2aEiXNAj6dXNFD4QPJZuB60xMF2FrchRlYzfTIFw+pZvovmvaPs6ZlqpV8U0uHffXMHELPN5FgGC
A09uvqdlj18weHFjJ+Romuew3cxVwfuV36nSB1zG6TO8xy7C7wWjpz4mTD0vmiTX/+CXzc1VD3rq
ud+28JnF02L+/7XwUcQuXCwP+OdNS3Lx8otKAfZDUAZJcx52wi3OBJrksEuiHFia3yVjcLVPBLmm
2H2bt86N+LLAHhOUap1LtnFegkDvSTzIMOIRRxAMWtenGgDcHd2NJfu10ftnJbi/r/vZGyRcx2nD
gj3PzXEEmXoCcenKk3Ta4kzzQWpIb1VPNDi+oPLQkzfvZOBUAB6iXkAs53r78PFi6mzIuWOyQK18
KZXVJAOtuFrnzI7boq4nEu0t+dEx3jHS4pKCBCGzkd1KxLWB375om9Y1dBrVjLMhsmaLwWIJriGS
UPlR2dJ5Cs+Hu8C+Gt0uFAffeMbFZFeULxx33h+wuO2aejaZfss6Kn4Hhcn/lSg7z0A2GsMnIoRz
KqsOHcmJRof3oauTDULvRLFKcEwf3vV5Y9Rz1+3tdPbkVPfXpmNH57T4s2eApQO4P8ghErCJgwm6
hup4NMMpaeQxt7HTZTV/5vHyPTAJt2R8ZnOee8ALPfLHLmByqHBhYhsukTpqoAO0i/eZbEFDgnEH
sB1nM+nbbOXM/rkS+8BW+V7Vfzu+miqrNi1OPpvfAX/bFktRAO0c21+jvIxmpznVUvOPjGGpwQsF
ciP1a7d4G8kEza9kASkNGG6J4TOsY2jECSCgR6VhhZwiD6ZqmkxLCLaefHgk/WRXSdoREG2hFuDs
TUXglkBviEsIjpBm+pctmprgV6OKGiRTKABPNCYiN1qVgzH3QQRC5NAXflJkbbFF7qHj++wfoMV4
V4AbmuC68zVZpI0RkuoyIls49dkMWtM5mjnMpr2S+tQ2q3j0sFZ1Xy7c8lTEnJnpEBJ/DYlo4H/r
qyhRx5W8c30N3TQocIq34KF1HckzNW4MLEMnrfpRUEG2n5DglfdG99wndVlVMEWnJBlP8144/C4u
GcRUS6D32g27x01uxuDNC+wU37Q5ewBZ6a/FC8zY1kl7nPe3Zs0pLtdto8hb9z7xDmEHlj0jeCq5
QANN9WQHz/s7yaS8q3TXyHR2/GLmMEzqKmvzlYNx2135e/Qc+1d0Kk9SQZyX++ItQAHSAItD867G
AcjSQU3z0j7wWoICww/PzRfmlSOeSuraVzDGRLs4HQj1zg2WBGrvyH83qU6BeSrK2L/iqwrW076U
oAxr6oeXlXWT+pibas7TAo26vAKwPYQnhVVHAQ+IASHkc844eBd5U17Chd13uYmLIYptzvrEEHI6
Jv6KGzQ3ZX7evRXCzBYURXMW1NM9Qfs+0I84UhXgdIipbCRr6GdkCyd9czWy7/rE7M3TB/Sj1b0e
otllQ0zQs/B+gbpdzyRpmvqqlTFIeGoVujbF11IT75fw/3HqBXbJZCTr8CywlH+Q9Zsfz92L/8q+
2/4j/qX83Aql79oAb97Jp0t/2utFvba5AG3j8EC9gyVzwM8qv30dlXA4Mxuy8k+RCTVFgZMn4hBQ
UPjn0DWuuvZ1M72iswfFntHv073tc+u/jOzY2SMbSD3InTrkLhDcWhk2XvKxgLfGFcVgS4O6Qh55
QpUnnGJnmSk54dF3xpOIxshAdk0AH85SUQ7PqxMdd71yD4GnbwGl9OTVVWkoRPlRF2zOp5jWnOa1
Bl03HdZmyP0zR3F3j4kiZ8XX30PWbpYkTOVekxWAkSL554ye+efMIvk3yYDOdoVUZrPFWQJEy3ji
PsNgpyv6kMY75gHtOb6XS2CkcZvhc9s2Nl2K0m9gTyW7/41YQg80J2Sr77MYf8d51H01MOz8G5/t
9LPrhDEUuzAeB7I4mAKf2FyB9FcHOd6TEnbG29rlK69Ltxd/w7bfHsJd5p/JbMXz4nvLcyKSTRHk
P/rYJ2ewQml0CZM+VnU9nDYJGfuYuKBCUug19n4btHHgJW3mKyKSlMR3Yefv2icngaQXwFQHgFPR
WTvj6jC4KfbPyYFOyM0Zt3AX1eR/Ab2HI5lY2332HB77MVri+t6rPeeftzTbwyqYg5/8YQo/10LX
ryWJ8ZqVRj3dLGFBiRQgpqypxeOzXmlMuLBUtqr5ZwZHfJF9X3ucb9b+qjpA6OnU7bp8rKtBIps2
a/vj6mm02WYTpY5WSK1xburlVjSmh1jU2uFfEcr8r/X74nnhCn8KdTl/lHMAwWTlU/uOhnm8Nc3g
Uuu3fOcpGSzGzbQS1IFal5e1XTlhW3Ck1YTeluXykIy04dAh1ExXZctLmxAH1ZPrNYZAaKcKmMi7
JBqd1smuC+SzKojOKJfuRzirICSfZBKPcgx43T3WLiMGVfTwB8NaO/zdyER0pTgJYtQmYZPjBqMp
4k023c2O5itPoLDJ4veGGdlzlvN8jmo+6zSZG8gO3eIBPFimiIcsX6V8zIe4fMN5oV+BSTMHovFb
YBb0yQAVhgQGsDJhbF4AmgY/BHvre5LXoSkRQQ/4KYkpYk6jaWIAmdB0GJfnLkjzIdLzyZgkeeVO
76rDGlTtbc2G93w9djr8262+uDe12IOTG5clvK9kX26iYkxeSghJoJQmxY4BM5Ygz2w5DMfYNZG6
GlzZwmSQvfyPvHmQT3Ob61u5j8AstqWfszGYQui0nhVbavlmzrDune20ruX+nhegFu44LYIGPpny
yFGP5w2+XU80t9MXNHc5vzyfjk3sO023/xoov/ilRhZ902oeApiDghrg4Cnr/NNV3dyy7nc5wple
hSdI8H2UsUUzP8GgWwnvJduBD2DfwmxnLeuRXDffZGW/h226xiIcjgVle3DhEACwWjd+zYQlCLIg
mw2MOO+z/Ebhy387vZz+SOz0f5EJ7G2hl9pkc6mTP+Aiuv+YBOqncembrzrY/euOX3PMUMlpfw0q
EWkZeP7xwW1Jfu23k475uYvliRIgn46QzFYvdYEx8clyZjAH8YLpRRPuQbPv4Yrg9IyGJ6B7aksJ
8q3d296K4O8K6Pg+CuvxU1dK/vEjJDSIRHr+IjedGHIDbtzPpgZeL8cekPd0XKb4E4WZInkpk+Ju
hy45ppYP8Z7UaAcybGGWu34pKFIcd3EPNo802D+SCUAe03d8CKxZkEBDyd8bzAecqsHtzrKv4QDb
dTS0QKyV0vzvVTec80Zs9/A3SaAOkWLhHZVeVGRT2cXLkaoJdI+c9vodm37+5C3htqYN/dEOgOZS
tQ1y7a7akEzCdO3DqMsKn4X9m3i046e3WvkKrk1ydou9fe7aOf4TFL5rrxNVqNd+rrvvGYv1PfER
nT1VYZWYtCMF490xDFJTjxuY5f9qcF/02nIF5CXRmRyxYQTV3In+LH5PK4eLWL6VK0iObOssWz/h
qIy+mZ3av4XJzIp02PrdcvBbV7xXcUc0HT1DTkMaS8KcJqqWu2Zv5yntpQYgxysefgkB5vlYDhvh
R1AauKYKpR5bn36CORCa8lkPOSi8naCEcy4S9zqeVPRTNLK9wb9OFaNXSgx3js0rk+UItlOb51tm
YhGXhzjoMdAD5uaIkuzN31eITd+bnkGQz3PnnYJwpaJv53oHdzmO04czbMlTiLkPr31LJEmqgkaP
UHpVd4uU2YGHHAHKFY2aAYjP8KUJZV2pvQC0DX46+0Xzixx/UPBA7/w9m6Vr7iTwYujngNZeYpJ4
o7Tp5yo6+fHinviO+53KjVXnxpvEB+Yi1t1ZevcmEOPBdKfZjtuuFCrRayS2sbwhOZLLsaSsLlPO
InGVlI5Zz07RR9FhDGK21IOCQ0YyLLvJXb0/TrMekuNuSnVrWzuCDR4D66eJsBO4oJBbrQVFWR30
MgKujxCKoBkE5XuQ9/vnkBhnOPAdqrvFzJ57SLaJh1urvPkzC9V/JY2W8F6oUL4RGex9HW1zeaBn
bh9mY4V+cohimIuXpGcIfDCdPxMBny/V+OH6cDIIBl7k8iBzrwgPcRsP9kvtwpnSVs28BSKe+RYc
SnU6w8lX/vliAGDFuRqT7zCoxvY4jNO+fWz54v6KEQ6v7OqUvDj7ClK12ZLvZul0eYrdtn0jPF3+
WTpRj9nmi+bDAbArU4eO+/cu6oTgpTDpTu4Y8pTCut30UUxLEh/NkvfV1cise0q9FrT9XaETahYg
qP2vUE6MF13jkQzgM8DWhwqogkmJK+3MMY7rTjHm8JtfyhCcQHz63orUjKX5mGVNGepFbhsdG81f
5tCtAz/axEM0HZzdmnuK54Fe1mo7ZA0TverIdn4DEBVN6FPYNYyLb71fRgrWGYbnuBZxfPSI66HY
2Abgx3sVtEymYNk4mbAGjgPTubHPOjTtf56NnP+D75rKuwqSrf875AtJp3m0wGlmxkxbYyN/YdID
FqO/maQnNDGdPsBYEgY4jsaxL5us3ffgaak3dbc6YmsPBphjlRU7tr2sNCNB8uU499vJ86gxcMAU
2ICbvhlBAbHc91KPi+fwn6/dg+vX1G223p0GeFpnZQacKnxuNK6B1NilZ+KmmuiBWDofQHkfLv+x
EG+WlGGI0x9Cvub+0IyiZGDVJ8XTagnGSRmUKOe84trdDoEhoZM5dAL9a2ASca/zfHpBVGno7W3X
upfjGzagkQvHNBlu/PGKajoVubu+ertMHvsGOOsZu379NLWFCw+YjIjnOSHAkUxvCDBZG24ecpVb
LlQCzgQb5bQkjIzemrIu8HjUxepmXddW+72SilYt4Bps0nheAnPsd0F4p9BwwG+rMXavxr6f17RH
/38teapmnDU6htbJlnbBYVzxQlV4ZYrUYPeiEQ2D4rwUfrwfCCfukTKhXRdpTPB4noVLbj5lq2fn
XNKlXjNT9R+7aAv/lX4CcqjZCrC14L9slAZa785J7YXaod556+sWiEakrlvZiWwMqSNEmCqCxNz0
GL4t2VgmxnTh7xtjXvywoLTJUAsydNptoNrf4ntEovF3jkXOQfBnFEKe7bYz9XNnhIBqG3ZYKfmE
f9SFHJxq+HJfoqx2hpIyUa85Cj0wwkgkNhP0B0+Jqamc2C6CXuo4EDHT0Gp1nfsee72zQZZJA5IZ
2kNE5TpmCxpfwze5dzQARgZjFtS9/JWMLn21y9LlC5KPywhjcBcKoWVR6axgI/IWzP3TUlHyQk4d
1HWjSmqMtRDrcFi3cv3ycuto6r0N4AvMI/fam3PxOkLQfMb7uzdpMOcJE1anHcdjg9p3v8OcZw+o
CObf/xcZALwl/Y+3jOZRgMB8E3k36COA+PoHYijXab+a/WuzYnz0bVv+DB0RHjQHfv7Y2zbkCMo7
723VkszelenTVeR13ncOUuYPvyrPGLrovhwW045/o1YwmN/3lcStJS41K8lEuZDXVgdH7jn5iII2
vdCqQtf0i8C+Y5IWf1uUCS4yUOpTqhdX1PcklqInFfOw/uptXFr8/jvog96Lxp/RIbOFaj38EQQ5
OhnNaPzgeVvNpHc0028B75vx07w497q+nDSmLPPnlutzzrYZajniCNu3GJkjkebV5Ib3JthliDTT
6GfjWupdfmT76BkREm24ct/F0cphNUah8zLEbT3cTnnkgXD1mjU4FJFmTEmMduxdLYMkKisgYSU4
zG5r//EJXQ4rSk2V9YxT39ytZFiqFrqtNJCMPQqiSYIrLkGXuXaTI4R7e9M9q0vSwClpPXvHsedD
vCKDyKZhLLp/uWikzFpTDrTCq9+91CaZtgy9vJpOiWwJfQGU5D7D1audLMTl8zRR/o8cB3GJ+MT6
yMJmvHFA3JeFIQE+b/oVOLFl5ifWKrLXko3Anzioa5k27iKbjIfEvq9LLV4Ltx4BBNtx/GxVzrR2
hVqiIAit/VNIPOn3yM3zyKTZfSKzt/OeBrzwOSO7RoHfuCjEpm7d8U/O5M85175dnhrHnZrbPJz3
PR14vcITy4jof7W4hB5f8oaPzTRRy/txlVS4eSYBW2n1y69WMZtliXKkoRWjUshEvSqfPLZhl+M4
r+OxyCckfoOVj8/XehQVo3bCZ2BQauCjLqgVOtygX45CmD62E0dxZmvDExt3TvRv9h37AgRsnW77
OOTKsezcuFm0BuaTOXgkswkT8jkk+haspcQef7nmyMTs++5CO+8K5nbE0Hh5xlh3f6/N6n5YpWM3
XT3ojCy9dz8hYEWTEfRM4CrssOHPoqM1SrXToOEHRTRcNxN44BRc6kBJKyMdZIOKg3/oHgFqBy6C
i1jcsHPVyok2i+B455vZCWPxlkNtzRTyoXdnx8b5rYUcPEiCe1BBYtTxZY6cI8ZHJfPfA1ly3Yva
fPtlcHJ98AtBaaHZ0O0RQnUSZnJYp/m8kZ9+w8DH2dKOR+gX1RLg1cLPBXy0eBf+GTCY/+EEbfWG
S7X8uzCb/SDO0y3P6NTN21BXwc+4dyUgW504zPzR5r76bpD3JomHDcjtmrjfGMf7PfXymhAAaBRS
XTtKb3/avRhB2Jbg5g4zbhAeZBY7//E+moHp4YBOXK3aUuLhvBmOoRJlf5zGSt5OpE0gN5lW/uR+
wyTA7eL8UI5buJ2iasdNWC2BI+gYOgGJvQCtx++MMiAyw/NqocguQJcbvrub1u0ctGQWMn9Uv83P
fbtT1Ip8yoPMMq72AUcHps56R/vO7Z7rMYeTOAQfwjMoQm0Bse1U08C+REq4fZYEQtjraiy9V+yw
JAM4bkltEHVkuHSzy3SmuNQBkH/z/lG3fq853Lf2lxiRx7ilIX6ku9tHz84UrsVpE3PzN+qpjrKq
ZVidalEE3Gee7l/nwQT/sXPBfKZVSxel49yyfPEuSTJ0731QzvudGoFFgPPKmTatRRA94tXt1SHm
Ht6R2uOBQ0kEC+t1K+kQpwKAiz7neojqW4/jg8lzOczuEShS9VqrwjLuCTYBUxpfkmSc5zFW7udw
zzy74B521a7e2OsKm7Qhz6Lgj4+AgVtvB0lcGTSOhZvmZyJEVx5QfNybcGsu5N82CW9CFQvDQH8z
0O3c/q3fd5aMTZ1UYBAVZ1+2ll5J5HDbDf2JkVDxNEEUbNjwCN03Ac36D/sevH7tkmNAsU1vpkMp
40lCl++xYsg89q6nmvfvE58AB6SMWoQuz+ewVZRZvJytN/Zw1BkxEG6COZLcxIkmtgqHGTZQ4/pn
PZP7xm0Q5UcJwxxCtLIQtNdZ1HeB3aBcxsYxVVqsJBNlumWgehXbMPjpg6H803KklHwI0XLduZRE
hxgPlHzZlV7urHS66o7qLLzbegDy52Bt1yoLggZTDZUD0xrXXd3x0KyeYACzFzw8ZRB0HytY6PIw
+FXx3NB0/TH0BKz4iI6Agz3u898qLnrLNuUeRRmDf2QApN7xtu8pU04NM3WV6d6OC+uz/vjgLlv3
LbQIqluQpMEV29fLd7jq4Oh45TI8MLpH85pZirQcSkP4L1mb6j+Ltvqjmb6+yT7EOpH3JPpkvoLm
ms4DpTmk614+ztg9cIihwZKjtFqD5LBKlVmPGHJCN7fxM6o7DsGlZFrOTTJHY1arauKr2CIe/RnI
pUzbcpJvCdajzxKQ5pszRPGSNl5rPltCot1DXa7imXpix6Ey8JeP4ua3lMv4pkznJClntVuzA4Xv
BOeYHClabNFXRB6F7U7vtk9zWhEAw6iBBHnGXH00xqm7GPkZuLP87TvR8iwFDWo6xev07TlFSz1C
E9QfcmTN64ZfkJIuX/zbipIUkm61Th2eFXKrCfv0CaZde0wWvPpNf+YuLL8iuQUz8dJ298l5Gqrw
IEUQVYecD9CF98sGfMZKDADyyvMrbMtkhqGf9xi20suZzNIKX7BMR7BSd23MuBNFTvVvBEzp/5RZ
xw4X/q4fW03lebTQEJG1kHebQ1Kv0pxMjaw9mLAZMhspyW+WsyV63HMuGLTx2PztlaM+aQjY464a
sb96rnXYWhHD9ioLW794dnUZGrkbKhzXR9dn+DVQpnU8d4/rnA8PjfT832NLp//M2MmX2YDz6q9l
s+6j6GzzawoVJTYO8BpPWJX7b2VgOzbwbeU/CGTu8qpri+GzXLuLA5EeBDAsMW7zeXFaJdJ1Sbgv
hF1q5CTExNcwxNRSl8RcptvQzj8rCxd/Q1rQgnrD5/30KRKoJtC4kmMXbtWcDdNe/HZnFzNRj6Jz
oWqUyBVBt/E5Vw3x0+myeO6z8UFKN8DJekaXsv7EUUcTYuf1P4OzuEnL6fIUT5Osuqu9V+17hyDM
A51oU2WCwYCToh2UADc1YzhyPlUJ7LsHFD5Kb+Qe3vhDp6GUSwneo2Q4rh1h9ZVscoxDU2Hm52LK
sVjUF6N9KuVWWvxoi3inN9ePfsCom0++Fo/9OBdPrNMQnpu7rbz23JkZ8HixKPHCBQEBkapb4kPE
UO2NoWL/4RSbFxwjRzOXXcfKfcAz2YYZeyUMrujXQlTp2o1sxjmLeYPSq32GsUqDJwafL7yckZIP
vAJseRQ49t5FCe0b0rt1rjaB/M4ZXphPYLb5a0AVw+cUiuXL9XdUfhI8KzAzbmBp1MVWvrl5FeQ3
RLJuj+1AYsyJV4GDDWsed2UXAN1DgV2HgsrdH5k3NX3IVWG78U5IzpY0motZHWYthx2Ep80f2bdY
X1Yvnr9WOcvxyiUz5LbVSPFUbl2OLCmDT+Z4G8dfNBZXnc+GPbPYqjs724Czx0jR3/KrTlgbIq8s
M8vK1U/F88NPIMP9NDlN+K+XpQ6PYlzbz8vxQJeG5kGWN5XEdZQbUMgavfRjiDfYy1XpF0C38bwx
nmFG8aBHlguwx4T5wx5piH47gzi8COXerYckh5tOSSSrmx0OtZ/1OT51Bhi4P06DsOpBJR2XZzM0
m8fjM/o3KkBzIvPG6TQ9VKhenNnU31u3R39L/OAYMkvf+TPtA01RoEndkQZ+elp4DjuGxeLklOXh
6v/hKazvsOJ/mxwGdAZ0mWovqqjPoz32SIRstXNVez1+JrMjcnJg10N5rGNK9nQVdKJpjVyH2SjZ
vGtMOWV8JOkONlPYCv+zxQzHaeVzDdft6lyV08ArweAfRrnX+089E+j2kG/+9jF43Jo8fHL78lpw
Q2mt6vB2nfB+gYHuqrfNIpcxk9qCe3awN55wzJXlccHYN5IN1Uu6+UihYoSj69zwxY14NZQRryox
BUa2iwGxCyAOnddhrThw8/ZjZIn0ffOn7qF1KuNf1bp3Tq0wszxzuMJvjWZAvxLXBCNBcEDME/R6
o1r0T/eiJOKpi9OIjdL1yiRBg97QVOHECeQx7AWUwqIDWfnI26uveJ/4EvIRH9MchAgfa3wPTRWi
2eQzHr9nqYzpQWtUGMGWGfHnMpZgWsG9Uc7HtY+0f4IUxEi7Xvzxvau97WdruYNI5EJxPtSzHX5F
iSv0HUbf6haavGiyaLt0VWjM/CWwy1QA7Km93skhFbdsLSJjR/tWf8pSbj9ofPzUUU0qOTC30vHj
KBsGwhAOd/oB8m9RXds4GP+wBwe6ugy66jemg3mm4Fr7BctMJfCMGFZZLvhpHFhXBSO16Y512ul+
xWi+ZDHjrv0KQmJflY9orcZ7xWGxf1F4rfjhTSTz6W0uFKsgx5EIruhaIOV/kvK9vZvCN8sZTT7u
DgldMR6LRZAOSX/NcLuIdvGREIlGbFccJg/lopISN1gZU1x33a8JGR9jlVM5XwJ7RHvYKxXkR8wh
CdYoWtPmICc8QijdlxdALpawQq+N1yGLuVNCKuwIpxlKX/I6d0P8vC/+5iBW7vyabCgPZ5y22/2+
gnLPwp2T4YAwsrwUmKYX9CFXDcw0Y/VWEY/gH5auG0n9wQVIkakay6x4CjhyRlfR9McYQ1wsY/M8
40sRpUJiAMedod8S46j6PcqvBmbLFSFFFLhZ50DaJtHab8MTsWM92UxEqcUnJveKu8n3kOYkNnIy
48addrkdVw/RCljrL4rHbT2WJKjeECbjMmFxWiFojice3804pCoMdWPzVFmOd3REBj7XpILTTGM4
ifB27bX7GShPsT/cEqNJ2uqqzKHxV/lfubecgaKCRpMKv2FGm9R4gNOFw/pl1IP+jTHR74909eZt
LcqmvBYU3mgbVe8/R4VHwpZxe57IOWxnF9XQde83ipvPoV7jX8QFJ5iPoBXlR53srHTuvjc/jHHl
/S07LwoOdW2c6z0ouv5xTLrxebNt4ODdiHGwd5fSvsl9NWbSWXCFUZELNq/bcPrTlpo+tyYWlEMe
E2d+YDIunzkO0JDYMcOS67daCMxvYnnimNrXzK8VHse+JtFoG/5/D8g5WdPO6eZ7jkZ0YnxE+Tub
GPrKkqxqgLlr5EFsPsOHZT9uOgwY3oYbuCnOv8K0sX92BDO+jDGBy1XihBAkOVxEfHQ3n/aT4PH5
v6bwpo2CWhVvZOyuz7YcV26YPiw+h9naf0WEze6kxkR9JVzS4zHkxUKJGOp4IIKmjvCFWkrOjCce
sVuWgveGLQYKP1pv9c2Mvv3s+qjaUpdo+DdUXGY02zTb+67bkk+yX3DzoBgHAyrADsYa0SX+T9fN
/lXRW/FbuRpP29JEq8zqqg7mi5wXrJlTRfpvRbYr4B53Z91eMqlD9awuOx3TmmAWbbsd3j1LQHz5
BbLdzbRZbwbh7W0B74EUJS6juhiPcZ9gu+ZuAakUF3IvMgTZ4QHymGMPkRM6d0HRAhuo3E13Z+pH
9WfoOJUp4rAeLV7P0Y/hsfnGblo/sdc64zOsvEYccYTnTzPnU5lR5ru0aVW3/PLwiv/u0W5egxAd
QXI73jWd9l9q7cv2eai3haidpFrtlRev5tdUTgDZ+330iQHq9ZyfbefXL0vvT0yeNsvSinV2po3U
LoSm7l6s4iNdkgiPlexoF800hOPBm3lrjsVcGc7HZBvb61Yab2Edd5Nxwmw14HwI/Jl/XbLO891X
ey8ystY6Eg1q19ZfcYdx4kxExprfr/Q4GLqifH0x+OZ+JK0BX7V7CXNpC2btuSyxk1kcMNgbZkd/
baPJX3Mq/f8IhbqMWa3ZJAcBNeCRVRz/g30QnB4N60EfQ2W4yMfZTc6D3hQqKxtCzZXB3/lCr9ID
Nq69Cft8wHIQUPHBzSbNJmKqPE9rHCYMSQ55zpoMdWQUPTGbptoM2Aq4rUfsd4cKxGSMeLBwPWGu
8d88O1RfJsbZm2kdUeWy/TcO2eDE+VNbS3xGVP4UuciupTp1fhP+Eo2HkWchNORpEu68Z0OcL1vK
+htupj5yulcVVfZvvITurxBByzm6+e6IQ5kkiBOwoYoqU2NDaaqF3z678Ry/QG/sPhwxBRiWuq7w
Ms5DxofQ4do7VtJEy17z6H+SJ4/hEztucz2yeLUeXXLf54y/j/Oas/N8s+9bh0eEAep/k6qKD49p
Go7awTQVSiyPWOr5jbA4BdeL7xKDG+YALPB/8taW8oAjaUeGj+L+jMOeP+njreu491DfKI6x5KeL
T07asRjn6GGuA2E4qrUbMPur6/exV9VrkqvkCdmQicuW57u4DLhMl8ahYLXFVJJy33KyfVI00Gp4
uCzTuWPZIWWxKv8KS0YVpykZanmweCESfF6zvZF72JB14VxumNoZdHWUa8lYVuPo8I9uE0ePl74z
4FBZ9uup+x9n59UcuXZs6b+i0Ds08GbiSg8AypLFous+bL4g2gIoeG9+/Xyo1oxYIKMwrXuuzmlD
Mmu73LkzV65V+aXjNS25Pfib5NuqHdVPfoQXsyG4DFEg4lmyNsuccAby5vJXR8PfbVgktey2pUi9
PDTpKmCm2ZCOVhd+bLfjILzQgMga9wOU6GY4Ss9Kb0DVUoC7lEmNEaLZXZTJNN5EqfVQR96o2TzW
A4IGT5I4EKIsfOpCZfzkhW0jAQif8syQwTVf1VOlFM7YkYdxRhQovIlXcKDgRs7oPhlyXwA+y7Pa
HhRDOtAuVt6Zlg/g2JASIntfNWrEoqy86/H0lOcpOlPqHfuo89YARVV/G0uV9SCkASwalkXF/kZp
O6oZlMMr18PtV7RYcNfv5JNqCXZVo6Vcp6XAW7Sm7L7isZqeaEM8ZdmDPEjAAsCMVTTReCL1Lnrk
mlXRB0PulmIvqY450gLt9GLTfG2VTuhWXVNKp7UVWBFnKrB0Ii0AqCPwOd8/uRIpwfBH75OYWTWj
ILVOktEAT2A2REAurEIO9/CPWcmha0PzXgujuHCVdoxp08rA2B1p+aGo3dCnwGQUSvJDilKpWg/B
6PXu0JOyWvsBgbErMYulO+LEiS1OVKmY2DgXJLJCsvcYFgaxRIH0hQDQsyUIGTirP+O0R1A9pO/j
MasHGF4KZAAOCCLUL2BmVYqQWaUfCo26s6OMQw602MxPcDGqngTyFs9lCxRS7iRPAvLSk0kFidcB
y3Zj+od+ZF4+fMpi6XRUQaWLE2CQ3DHZWIOHaJb/Mr2Wxx95XXKFZA+JuE4aBZvaiMVXIr6udnii
pISgbWkepVwppI2nmuOrL3TigRbTVryhmUz50WmSMiVnYuCZaAn5OxLDwUh9VEyPNBcoEhh+pQko
syNw4AAC4kQZ/Ul8CBA9iJxMFVmwVhS156YqKSsXjU55NxIrazcIft1tOtb7aeQG77cq2YzdiezJ
Q6205JDgOGtuAURwS2agT+6IDrguYrHKWnusSGJszLAoSWDJdBM8kZOMCUGyVgYvlUbmg55kgGG5
bvxjEYMktltm+S8Q6u1xeugBxRFj+sEEIavu6ZP0vkc5GWSnVXpeGGpvxsBEkFT5YgUDh9nPg8EA
nxWTrkhOEOuuYMNTv8ck22CGlfPgOVDTmpevaBVf4BnSY5Jsafzdl4oSFIQXkVKimzvOwaSn+bOU
gQDAyYK/UDU4j+2wQpTc5RQPr9agjy1xvAIWpCNVq4HCIWwEJ63Gj2pIL4NDFUr/ppml8cAdVCnr
zPOpc7N1y5VY+yUhfpkruTN552Etn0jurE59TRpbM0eAkYGZHCcM6uAGfdEfiFzSSt/6VLSHVaBK
ZgG1XCEcqpZbcxtlmbIzyYnItgnBPE/4rM+lY0Uz4I/SE8ejTrdobXcAK5ptPZJ/u6f3zIPbVDAy
5iZQtWyFildt3I61HuefeRcInwWLxChloFwEn6+fiHLrLpe+xOmoisSAPI++W/6pFWyeX2AUPYmm
qU1egBr/y0A11KLkYqUaTkIhNQbO1icJDwAoHD6BLm3R27BoXVorOb08dtYMaNFe77ieuATekhsg
HgD1J3QNIiRnZCFnzd2xNGhWAfCHgrAqvwpN5tlNVDQbI+r6e0GIIXsVPJ+lqxs3jhppc938vOF7
Mo9WK+34JjS2VMEue63pYS1rYCuJTesVz6EYKHOzFUEJKnR35kdqFJY9aqp/U/YxsODrxueqYgjM
YV0WRaqOij7xp1xaRydM1yjdpXbkceWuSsnjICXIAq4iXhUhsCayaD6d2dTPQ15U9IiuohS0CUEM
Ce9Cr18WPtG893z+iWYUKwCevaJMWA4/U/HDlDDdk2/JDqHS54JQGMdDLbykG20V150Gv5c5bNKU
DIDc+UDDB1IO4EmshZmaUwCcPxYihhPrraS8YxYrejx0o/IkThOfdCu9cz7AjphsZFRleuZen4U5
N8RkbWL4MCZ2UzAxM5qUvFNTZN5BggAHNr+poaEAj6NdirCw1/pvCP3KCyQ6H21DKPckXZv2oKTN
qC8ASFZZVFGHpx1QvteBmRDmSmBxa7HfgZ6zNnlK73am6H8m/zBJHOogjfVpB2Jfmu1AM6MDEfwL
5T6I8Gi5Iv0b5p8SlbtgRyaI0vb1qX0/0Et7s/016AKNKXlO42Eqdrxou+EwYPcGPIYCVryo3cIs
ikdLi/31dcvvdzaWIZ/RIDU20KOaPtkbyqdq0DIpVNnZKCSJex9sKxdvnv0hV8t5PhEJZNvQkUES
59IKpkPFKjjRSifVe22CvpmJtKco3z0Z4K0X9s37cwH7Nu6D6jEFQVbz0pypWp6VCOzUsuY2q0kN
O2Qc/6K5Rtpen773Z0KFZ8NAjZxyD/y+0/S+mT5aucqyD7kbvEIudkQw9GLRPhw6ADzpSi5J5y7I
rn9oUYGIiQ54WhPm7IUSL+wiaTjzeSB0372BRJdVn6ZMYhlE97A1mgs8Ix/tEKQTTBohTOif5uzi
HYoQKpVbvHHZ8F6xxrzK3dyo2vS/2IpIEMEJL6kqqzabyxAwOREFczkWRgHWubbAHPXFgpWP5g+6
cgnwFCooYOIvV6wzwOlGAVZqEAI6rYXWuD0FcrnqybFSwScXdn2LfLQZLdECPUBYhjebnTA9KzV/
MKctIrXWQ5dCDOL0vm8IqyYmqFnwJHOSoumkWYohMosqrBFzmZLMamJiYDqPS8lPvoYU9MCHRkBX
xvzWrNJJklio28/Xh/iB++JigIRMwlci/CZfzunomaOiARK14RSgo1MyvE01kG9VktO6iD2TLISi
blQFwOPCcD9YTUhgqTbDyYRzUWeBSiuHWWAWnPTKa8wvMo3XJ+5iqd0iVtasffqjV9eH+sFpmAIy
pFkUiStp7lqqzqrB2MXUsoCHuhrMlutGUJZUyT9YRUOG0U2XYCmC+nk2LOhq/FM6nTlPjqQe1HtU
nTZKVUniWkpF0MjhSRyOEvjfYMGhfWiZi4AWNsQC4Uu/XEoP3H9fowZmn8yGdzTNMJ7rVZwNkiSV
9A3fDti1o5XTWzD8wTHBnkh0Adk1+Lbpg73xpCUt7wYdpkxslPf7KhXbFUywwoNFBmXBo30wRuj/
FARMOCqTXPilqSIW5bHTErrz6f1zhRJoWa+VNN6GFJAecmDKL5FkLfEVfzBAa+KGRz9II4MiztaU
hmk4mFsOSShBoCOWwJFobfE2vkiXwh9vUgvMh4XKBrI3kGBeDvBE0zn5JAboQQjkWjU4pq7Qlvje
3h+FSXFBRGRVg/FNn1MCiq2JikeBDowAgcAx6iLwfMGpXQjFPrAycePxD94TCv2Z+2zoV0lSzaIY
bYARzaVUA60T6H98rImiOXIyHIqyCPvZ5Yz1YtD2hO+ALACNJMcScp3MzUqhXjpfHwwHxyzBZi9y
ybETLg1RUVL9lPypPXYwk4aJXDoAFhcYh997xbOkKHxZSMQT/sxGIxOwdH1KkpPhRnucZziswgr8
R97T9b+iwzofvvzploOMF7FGIOraJK0y8xshsG7yB0TMipLzZAvMfJ0Pfe9et/LBwAwTv6iKXG46
77zL2evgb/XLqOApbhWUDOPAuEVMplqbRhM4ee8vifN8bI8nAEKmxHdzVvxWFhvDIK8DBEGoqP8h
J0p11fPptDmJp+yh6Uvl+/UhfrBBGCIyZtwycP6/e3rDj0/XChM5BGlI525GdSGrxz/f73DykBjT
lMnrWjOiYavS6XGn6cBuYtG7N3sanqpTNCyoV76PC0hFaVwlBnclLfGzs+vpAXRTE32mgrQdSG1Y
Weia6Z6A7FsbqzPpwY38nhJeVSeb69P4wcoRbsEXqKFVKJFLudwpbSiGRYFgiZ3pqv9CC5D2Qmue
Wq3jDNoOW4+AFK2vm3x/rSBMwVROlRxuz/mlHXRyanWoaNueko4bDVTWayxQkbwVZJ7n9x4dvJKd
FQH53OuGP9gyJrSeJgfQ5PzNuWbRvSSAhW/QbmGrujtpamJXed79cRzL8Cx4L2UarqD8nt1fWd7T
y28C/LJiM93Q1+hB8iakBkchjhNtYYN+tHW4mskGTjMKaO5y/RoFSSxwqrxLzT7cwO0Fti4OBVjp
PeN0gI9wOGgk7TYKwfXzn0+nwTSiNmKyfbRpa72JRIyQ3LWva6D/ATPdS3A+rTI4FRfeqB9tUEPm
TUwMqfFUncXMcD7lCozzIJP1yLArAAuvSg+rJ/jbYkufSLX9L0bFUxqiW549uOrLUY3QqWS0CLI7
1SwPXbrccx2YFyRZC7vxw4Hxyp+CD/5tzt76MFMBC4WhAQYXjx4ClIEpmFSZ1cfbKNHE6nGk82cp
E/aB0UkkhXcPk8kVPrsYRhmYcj7SZzOg2EaNihauARx8Bq+NnyTu9al8H8mxOXiharxTuRWUmW9J
uoguW2h1aImqaS5ywrEv4hd6v4yip0N86OSlV91ZF+UyHzxJpvCyMplXoofZ6vWJFfg6pQnb4tgl
q7CtxUPXwyBmhXW69UxKR1JYVJsAZCQagALlKdsfDAqCCRx5C1v3A39jQXyCS1d0fPs8vAw6kJmo
Q2Vga0p/hZAuED4fpvjrs/zxmN+YmZbhzTk86XXcih7qN9449rpdNhO5FlKRquYkilUftSQQdmJH
fc2MYazNY0rREJebqPKcxAWdqo/2Fyv+W1gBzzA7rRlkcp6hMmQf7Lijglb9qZRFBCRM9PdtxRvt
+uA/mmKS39wl3JyTqNvl2FV9RJsCWkbb0JQC3jU6iIwh6RZG9dFGNhASlyDHV1jLadRvZhhksBr3
De8EKPSKL97Jp45YyP5XhLeXQoEPB8Sba2IoB9srziYQdmQAAhIBR4mIuOuVIAIp1AQLAceHVmgq
wfGQ+8B/Xw6IviYvl5FNRSbYD801NEVq4/LSogP6+vp8NHPI93C1kngn+TAL40uCe5OmVgwJtbgW
QKa7RtYaDzkdw0//jSmIn60psEYD/HJMSdVXtSWwSHlf50fTqwMqnCYwXtBE3enTf2EMtStScITY
0vwVDp1NADs0AW9LAWbdNDXClyDE3baOk/V1Ux+tFSEaFyB0zNzws3GBYVL1KiF1oyha8gCVhXmn
m6254KumnzJ3nJAkG1N6iBtizsWcxq0+hCP7Lq3ATdoNWNEdzrH7HJChWucN3T7Xh/XRziDZB0QR
tBI1rNn1p9Q0jSc6pTP4tFLnNNIeV54QCSOuDxYW6/3YyJaobAouPjIZ87F1qmTFFZjqqZu63ARe
8ZCZ5R6onL4Vy7BdGNgH1kx4l5FPQPNlgptd7sOuUQTUximva52g7/3EEp6RdqJ1R2rGeyj6vIV4
8/3+ILMuIZxDHCHT6To7y6GoA9gXMpraqbF/yaVxIOcmd4/Xl+tDK6gccoxJZVDzvByVILR6P8LO
BKINBla19cs7IJxLmkofzN0UC1Fo4XFA0nn6+zeOlnQ93VEmuPq0Hdp7SfImyARdv3s16fS/5MKL
f/3xsNiCJJlk2Oqp8MyGpehxGfoBTwIYxgjWE/lHmBp/qFFNYoH3gIpbwqFzecxDSlmAbCIdW553
mQKLbgV3DNllNXWAYtCgJrJmC6f5/Wrh1zXkN3lTEmLOC4JFm9OB01rg+eKiuTXGk3cQm07p/ti7
01IhGiiXG3h32Zx5dzMB7wMAJIIZo85WSZT8HCeoWamflmSw3g1IVyRe4IbIE1lGvXx2qGD6LYVG
pBFRKobwS5IJ+Sqqgz/Oz2OFpynhxCSWwIAutx9AUNDeBnTDJW24hR2lJlQ43dBFyqFtcmB7p8oC
REefPIcfpstisU720Tgnt8GLHA9CxfHyE8S8dKaGX9BLZQxWJiyV4FYNteRP73+uk0lji4uZmxnX
eGlGhB6+Uac0Hm1hpmsp3c8UkPH2+tmaYu2LK4WM5yQXMtXCren/L42UYVqVdaW/NvQI55nwoIfb
RDTWmSTbKN4Q4ND0hV7Dwp58l12YrNJsRFpXnQiDZmsIlhC23l5/7Zu9FZi3SbuSM8+J9ZM7ji/X
Bzg3Re5YpPqASA4ZVzqgZ84jhFdiBBpKV7De+3ewnXhO0yXtjQDf+krU6VMjsxesrhud75CzUWr8
1DRlQox5au8E65DWZX1gw98RPdAfEK9GczDd61bmt/NvKyYxr6JMwnqz80YR2ocOmKEFtDl1gEqE
KRULi5JDX/kSYOIDY5NYCH1oVLyRyJh5/TLLkCnTJjRi4GGry81HLjRuzL72/nDjM64LU7ONr+me
Z4wFpuhN7GhiSLwN5Cp/GrJNVsj8oI1BXg1PMvOLTSMFIO9hZ8TJaJuOqjHFttFYX1+j9zuB6ixd
EPgpsk3kRy7PFx0H40nTaU70wjznFVsFMCzGf+p5qfxcWJmdYh4kcAL0PB4hBPVseLO+iJH05fpI
3m8A0hFQsyLOMVWbjNmq9LFQy/4IlRqiRfoPqYfPIaZBd+KVMJakks5b961bIsDAGCkCqiXUl+YK
dR0cCerQUsWiig6LDDGjQLO2Ud2WQlLcAb7N1rXeNFvIX2WnD0/yDpbceME3vls73shonkigt8yp
h3M24qSAYT0JjBcrpAOggGbR6fVoKZr60AgID+aUio0uzo1A+wKNsP8lGorEWimFou1TtOqszR+t
3oSIUXkIUULBEPonM1/RxHFvBXrf2YjhBSCXc/MTvCm0kKqnYOGNNxvRb1NEuUi1UsNGzvByyyue
EUYpwa2tJzR/VwzQbWJBWnIS4qUdCroUt5g2VWGBuCXnxQX+SBKkQHq42R3Xx627Xtv2+uawXrvu
+uDw+4PLv13Xsbf8yj3crHf2jq85HPjt3nX5u6275+9We37JV693u6O75W8PfPOOL3WcHT9tvbH5
kfz46UvWGd+/e14fdzt+ms2Ps1fTX693a+eVL+Ej2M70J/ya36xs29k6W+zytfzE+82RH3/juvyo
V/5kt7JXK37ii3uwd7tne7dy+J7VauWsHMeZvmzF9/Pzph/m3PKLAyPhEz1O5jdbZ/95tZ++dLXf
2SvnznH5NaPebjIG7/Dp1qvtreOsd4f19EH5bBu+89H5yk/d8qX7u6ft9mmaJiZq+m73cEjsyeyT
wx9f34PnxOV/TvW7FZsXapJTWanAlh4O6+Prbv3MoFbOV2e7d54WLJ2TPdcszZx7XZWxXLM31u7D
y7ejbx/t1Zc7R7QX7CjTsblmZxZdVEWV07+MHZboZff4yDo7zDdLsr05uDeOs1Dtn+UR30/h7EXu
SXVxgkn94eC+PrNbWKfrawTCZWFI07F787wDn03/EexIh4eb9c20odeH8z/89/i65mwc2auH18P6
9XAsbA7O4fWVtbRvN2ys3eNmt9lsVpvNrX3HDts7N1u285fb2/N2vLWduy3rzcnjWLjOw41jcz5X
+wfn5obdt98uuPDFjTDdam9Go4pIWp6YL/fFfebcMGNLu/oc7l/bAzN/B9UOTYyYuFm/Hv0Vx5Lj
fpwOPNP2yP/t7A2/mk61bzPC/a8tXJ72L3e73f7q7IenpS1yrohf+0DzK6U2lVMybcrj7vm4dn5t
d6G93qynST+s8XHu02FykywMC7Gy8YHO9Fv3uH52n3ePB/clw7dt7Jebb2t+AEM5buzN833L9Ll4
kcfdhn232rPPc3t19/Vk759YateVbfeBDfFq2Z9Wd3iStWtv3dUDfmh/mBzM9a16fiBfG+cstooy
oVckdioO+2C/4HNbm8/9ZbO2H397ZoaHE71x3Js1H2KF373+CZRzHHLtI8wCrxFqw6GbpvoF935g
Fg6TXzs8uUfXudnt8NbbV04LzhqPzy2xWa0K3Ot6zZxz9WynW8B9YXHWr+7ueMRhs2+Oj75t/8Uu
WrMm3BKrPafwBa+9t8++bLfZHXePP3e+/fNx+qHfno+vof082t98e4ezww8dH/ntz5/sRnz+1rl7
wsfy34ft0+pp+8vB5W+f7Gdukd62fXvDUf3r9u7ur7v9dvVpt9/+eHrgpnAeuA6c1erJtb/echFt
H27cJ46ovdrvb/HZ+y1T7zKr52lm5L+Ybi5XLHK3bA/cy4cbZ7u646ifv/DzE388OYUn9+bh5YWN
6PxYWJHr3ovI7fK8I6uUCQZXDLfkDf9j724OLlceR9923P3vS85Z2AdI1V11mojZXZqNWsNoM8xi
k+k4HDn/HLXJ6nR7FzanyP423fW4S87FzuYL8Q7rx+lWZqFZeH71yDfs7DsCgjW/mr53t9vc8d/t
E5Pm7p2Hc2DDtK6nW5MTdcfJ3Z3Dhe1+z4Gctvp62oPH9eROA3vLFmL68dZrF398My2ju305EOm4
26PL91xfgOl2+M+B0M/BH4icc4yJMvkcIDpmGeyeaUADdCBDjAtRza0ijks4qnlXxW8zgD4mTWSq
CNpsmaEzbIE1CXQ3tlq5PfXFcAu5b3OnNb62Cahj0HDfa/Bj0FbfRWjbwV/T+DsNOj2HSHvp/TV7
G50/jg5CY3oZkad8VyY2UxlmYxi8sqGP7UqN4pselql1COXA4foEn+H68xmme0EmngdTScrycqup
aoIix0B4HZzK54aeaxhNlc3oRVuUJLZaVr42YffaSKgaqt5TqjUvPcDAgWRcUUc75IKWykeTm519
IPIrJnkWS6a7YQ7ipvMVshQT5SJRKi3lZwItf7RPK8Bn91Cap9E6CsdEfoSqN/w+hoiELIDIP5h8
XdcVEQQ5OFY4kS8nxCtHuYGVvbVB7COtoGeZS1tX7hbBKV446B/s7gtTs2iikAY5GKZtF9S6sIvY
ELfkCJuFGOxjKxZPJxoMphTF5YBK2Ea8NOYMNaMfrGWrF9a5DAXo9Y30oRWy3RLILLAh+mwfWYhf
xTDiso+y0+kVsprqTmgF/fG6lY82BwhcjgRlKyB1s+AIHKyftwlkN1EonTZtQrhMo67kr3zVr2/F
HLItucnzvdKe2k9/btqU2RDguOX3BwXGm1TqEhgfFGqmh17Suq/IVQk7GHi0+wSyXxhtdf2eJ/lS
y8b7qaWfkTQ4KHJynLiEywUUOhA3QnmCVs1Ui8MpSrNtYFVLIJj3U2sCzGLpRFMk7z6HUQRi0epi
ngw2bAmPoq59bVXz2Rv1fQuxHlT69dZQy4XgcgodL886hWIZEieq3zKdU7PQkrbwjmpIOkAIAofU
i5Wj17LNJSXUHZj/8wAq7coHGwNz+unz9eW8vNmnm8WUSCcAMwUVA9J5ZhpMMz3+EaZNnT45pfdO
qywPihUSlPSg1uVSQeijoargVGiYAkxLOuNyEQdp9FRfhqaw6mChkvvk9Ffs+96a9rcTnBNGvkUi
YkmW+b0vm1BaIMfp9mHnzEEMARLQ8NVAew3PpOBEYia4kVpZ6xzaU/f6fH5oilIK3BxQTHNjX44P
/twRGW24/yB07mQuEDESV54VpslaOo2Svr1u7t2ZQAoZjKuusmUnCOXsxhZ6KG1MjcZYrYdSTSih
Hc0j9GyvW3m3SaYGQkxMyAwNpfrpzLx57lkeL+gRalD4ixOzWhGbn1I31gPtBy37JhS1+UldXzf5
bh5nJufzGMPLYCI05cDAkbuSGv08GVLtJkXcLgzu3RSeuyNBnhJdASfUZ/dCMA6BCFNl6PhD0eyg
kEscWrbThX3x3grlJsCR4M+4UpHUuZxCyN7bk1FAHmNFlbYqgnaESFMfN9dnbX66iF04VZwrdrls
QhB/aYWGeQkpTgDIjeeJj73VomXpN7tBMVobXcj+sc2GhYzhO5PMGPnkqZtuaqabp+JjyVB6paK/
NaxKye2RldEcK6uFewnCy6Nl1hON8FCvrg90Wv63HpNaJelJmmzOZ5qc5OVA475rWjFCn7Neh3bj
dKtsoxxkd6niNEsM6TiNSzuzO4dosdGLGDu5+/o5dZFEs3/s779eH8w5TXxtNMrlaHq9CiBkwIq8
AedpI7G2ku5g33ORpXO0FYgo+6a096ga2cNf123PawLvRjht3Ldnu4xitZyUToWt6nQOvYn2d+Ng
7P/0Xp3P5HTg39jp4xSarhQ76oO3KWA7+kyf2d5b2Bfz23tuZXa9wJJ0ioVpNOMayTYHPmcndfKF
s/zunTS3Mp2JN2NRwlJST9N6HYrVt8h5/qltvn5+WhI0l6Zlv7YtZm6X/rJ4kELMFCu6gRxooezP
cKAfR8f4BK36bmEnTHv5mrmZy7UQEsd9YK5zvsHFb39P7f0v5+nzgpkPHMbbozuvmSRVWhkwtE+j
gpjUoYbnIOXomK7uft18qdxPUDguLdiCu5j3pZO6y61gstm6POw4YOHqr9H+/ukusO8r9ytvAjuw
TwsXy9L6zXseFbjT5Hhav8H5Nq7FDUKlq2od3IU7z443jb0wsZdZ83e+Sp55kUiF2gLWh2mQgZPw
j2pDxE56fmn/z+/m2fafI6lVAYXIAECZPTUa2q1Hh2pWNvs2MpbGtLRXZk7DNE6VmU4HzdReGm8b
ImGRy2jQphEMcUs4wFna8f0EzpzHyRRkDR7Y3xMYH5HPco010rzOp9ANXbLKA45YtH8tjXKWTn9v
eOZPOj9B4qnAsPIk76vP2V2xV75591SBUUPJvw7P6T48Kvfa88KOWZremYPx6z7Us2nHKOwZCLHY
n+2WKM/xbMPJV+nKd03HdPQFJ/0u2TLfQDNPM8hpFFfTwQAXtg63kvucOCRWPTtnerO1bC/e4x85
AHBa9FZOJAa011167Coyk1SctmyxQgKT86G4FpGD6lg3iYOy8kN1j9DIptyot9ZuYZY/8qtvbc9m
GZq/IQa3Qqzidiv9c7wO1t16cKN1tZO3Szmzj5YUmAdYEnodwCrOHgQn9ENOQ5lXdokojyhBigJr
qDr8bNLSPY0P14c2dwRT4Yw+JhlgJL2XYEkvZ1WvQ9kLYnV0BKVW1tBWInYhlSHSt8O44MLV2eWE
KRpuwF/SGm4a0JVemopNWe/lFkFTD/Kgm8xKU9q0lHjBh85nb7KiAiziNTCRmMzzKqo0oMdUwUJZ
Q5ZyhAvc2JdtXDniICfHU54kn+gwl+7/eBbJ4PCsImgHm6ZP++dNNJHBX1VWORLa6IDnK+jy8alq
nTygIhQv7cXJhb294xkgbzgSN/RHanTFz84BIonlaBnC4Bhpm1oOlGTVJzh5obYstUyJnmOpreHh
T4y8swEcVIINZXVyH58G77NWp3UGr1Pbtrsi0eUHQL4F0o9lmJt2LiJneX1e3gXfQOGALIFBAGVu
KUCKLidGRdssrQ0DbXGpbZGCE2J/wBsiJRC4faV7NLDoWtuf1gjPt19LAGHf/cryTVcCtDWuT7mi
LxEPzePL6SMp7A9QRzDwIy95+ZEEuDNDUcp7B+WrCP0HRbbRCEu+gMfQIJLNW3M/5DLXbtj2C17z
/WFTWDS6BsgHk6E/V5jfbBMI9oVuoGnXKWvztQBT+6mGE/IIEfpS884HlqYGZx10JFkFINaXg/Sr
SYnYkkdYjk86CFda0N1sOEHiDnzo5/VFfn+uSWGS84LNiRZacY6U9A2xTzIYRh0DhsJVXfbobhb+
whv13SOHZYPsQqFTBlwfV8A04jdz51OcUE5j0zqeEHh2j9C7fUp8xWZDJfuwGbOVEXvxShZP6gGQ
ZfxTSwZpwYO9P3p8BuDQUxM56P95pm0Y287PCk6XicSGvvIzT3hSI5FWDauGonCHqgQMe388u5Mf
o+8aBLZEpv5y3IkWJEoWe/AfVRnEhIMarZPEULZ/boWes6lYABQUApNLK37XUpsaTi3se8isQ1CJ
+EM2iH88f6qoMBCJzNoET5odvWhQIqMGr+uEXZ4eYrWS3FCAFLCD1N1Nmt5b/+moJigtjS5UQNg5
6mzPyINYxaNcI9szhv7+lAnjzkMqb+GR8N6hmLIGlQaDouT2rhcEMhZKeoNZOYYQpq4oQksYo52z
FU1NWJmJ1kHY31ftzhOqfyPl/9f3/n/7P7P7326/+tf/8PvvGRycE5p/9tt/HcLvJWv/q/6f6dv+
35ddftO/ju3Psm7Kn387fM2rv62b9MfXOszS+fdc/Ags/fuTuF/rrxe/WaV1WA8Pzc9yePxZNXF9
Nsdnnr7y//cv//bz/FOeh/znP//+PWvSevppPh/r7//+q92Pf/6dvNSbVZ9+/r//8u5rwvd9Khu/
+Tq8+46fX6v6n38XNOUfU7eogasnxcXh5fx0P3//lfmPqYUMNgMgjCqOi02fZmUd8G2K+A+WRwEb
DZp96m7nluV8/f479R98j0my9t8/VP/7/x39xYr9ZwX/ljbJfRYiJvvPv888NewQU5sDLXNTtQIM
8Sy0zPS6VdG7l1cweYhfKjRW11S3imfIz6CXfDMz/7b91tZsp/62JU1JPnKMZIJn52EQxVAJi0hZ
GSls15Gnh/ctuNY1GmQNCo1C88SrHlGGEnbO65Yn//EmaPltGZtQaFnku+evd7NHxQ0aH2UFhTi4
fZo67TxZyrZ8OJV4FdWkf5a4dnLfb66IBIVMJcowEmrmU4Xkaeq1B7Qirw9lHtP8HssbM7MVk9oM
kUoLMx3C1ncNalyAcUvhGZJvuKNzr2o2kz7AYAdxk8EpEf0VjsNDQLPiH5KmnLcO5ZCJlYygc+60
U8QgdFWIldV0LbmFpt0KtEIurNy5beTd0r2xMruAuhjlQZMmklXniLy5Kic70Ay9gaB4I/FvCe3a
NZzCdunETu2aDx3PTQS3nWpPt9Bu6YU/X2Ng9qT44SVggS1ob2bRr6oOHdK6qbKif1FbC/Bv3+Ww
mdLD02fb6ws937MG/TTwXemE2VxZ6ApcbicVpZVERot5hTK9ZBeRzIrWtbGwneDRmZ0N7FBY4FGE
owJ1OI+fxEaA+vyEnajsTx5CGlCwbmX4Rkm0IkGZbtS2CYJNHirqN9DDCAnIuqfkr7VPgTWyac6v
2x1Nih4aKh2qPbAXB16+ET1IfR+itoDZzQYPpB6hN4l8J1RyCfkMK4A2WuQKRnIOTEV1U8ZwtUNn
jwx9aKe5Du+Jcqo1Rx1QErWzUxuhyCTEsnlIBmZmd4pyzYnCbLgzAwMJMO32hCriyY4LEdZgISoM
h0ge/tTuzKXamc3wyejqTHfKtlDNSc+mjrewEtbxhkpRZW2Dss9PT4qMTkRadkWNDOtvltY8tT57
BQWRY6M0vrVppg6TiW+zFWz5TPOanClfm4n9dUzQUOHsTaSwvqdBECskufDZJKORwYZe9bQKpxBt
1SqSP06amH61Ri84kB0xKdVNdSacRZcKDYkcZcy10leI29L5qLz0gdSFLlqS9a4/M9X6oyAcIHPO
IkRzavOHema1tc4Mt9aZ7bZvvQwm/lgKm5XWiMKBvhuocTuzaodVp8fmD7ore8XcGFZv3vjCACut
ZQyVtxYUsxBX0cS4q5zJd+E9hYg3DXs5d3j0wT+fl0W6SroqFdDimch7Szn0bF0fzPsirdL7ulOM
B4Q6oPk9M/7GcR0/Wm0AD3AXQHFmh2d+YO/MFaygv/0r6JWycbUzm3B5ZhZGUKh7jqBJ6O1B72AW
B/gPDXEgTZTELam879yfEBV3Ult8Cc/0xRWKec/JmdSYW1T9DodteOerieDZHFgfqaYzD3Ju+HAi
1xM9smqRt7abM2tyJ5j5r0gvh0Phhd5338+r+yAZR8LEsIdgXTaaM/ly+tcQizhYP/f9Y4hESGAb
E2VzBfMgWhtp1eYOEkHtU9/WxY8ODuh8N3gTKXxVCDA+x7oQ/DUWlMtRwZ3ooM0zNbQqlfFdfSaM
7guzvm3ONNKtXrUPMgKOpZ0pQ3enIPESOmobNk8oy8Gr48MS/8mMI2tXntmp5djQUR0QRY17YeKv
pu4Kl7UQtiLCFxPD9Xia2K4h94b5ehwnFuxIyFGPFUrUVdDbELbimTFbbUIFao1IUn7wyIZTO7MS
8YAw2fgq5xPnNqTK5rE7M3HXZ1buZiLo1i345GzxzNudoZf0aJ3ZvBHIy35lMI98hWUZtm+rzE4i
Wg6QgKcTHThbKv4R+AEc4d2ZL5xXQY4yD47yDt5Lpuk0kYtX+BDJVs+c44U1cKjHiYrc0xJYyRUd
gvKhNZNDfmYtD9kxj8mZy3ycaM1TBeIouzyznSPTC996OAB42bRpIetbFRWXG0g5xtJB6TjWtpHM
4UYLLS8QZZNTJVmpkTGqq6HsqsRp5AaJ3RBN+cClexjpHjnIs1el06BYD6Cwu4eFXe3d2DSLn6Io
QHSsK3Lo2wOCzbdak8babRhNMucAi/4Pe+e1XTeSbdkvQjUQ8K8wx9GKRiL5giFRIrwHAubre0JZ
XVc8qhaH3u9TjZGVSRyYiNhm7TXTBZanvVLXa2PXCCc4TGrYWpEJ/E+aAjvmhoXwqcGVG3e+sV76
Q1I2bRSIGlfsU9Q3VH5Ws+2AuVqzihvi2nbrpYaLNeDAchT+GqfynraqmuyrXlcTH0t+HPhbTTeL
EMFRt141WFbfrkoiBHNeWqED9+lvzHjMmtDUens+lFHUES82Pb1oIAwtqQbe1JOvdwVwKKO2txem
DtUYxJbR9P7K3gcdCRP8e8nQZxnkWOzgvalWqrW3ugkQddVZioL1uzbLvYAYZnsGIGemYJY6BbwR
C5wcZgdRHXSvlROoB8qkMuZpVSoWm/C2dw4mqFOYp+rYHvLBmR6M3ETR1MPzurO6JlX9JGIs8GIV
POfAKhZsojqZFM6hMkaCNH2dzdtZTLDgG3vWTUg/eQkvvsLhKdBqfvyuNBm1u9BGYXbYp9f031ub
HTXTuuaRADM2QieR8lrVVGAkcZ4VTrgJBZugpqSg4tms4h6daynYmHgYtNa31MwSl2bOQH1Yx2ZR
wSdK9CIk/xXDA1hAbHo3h9YvJg7n9sGYp9m9U6yIB6ZUVTvvEqF2M4TQhsk/1pcJE2YblPcbzm15
HFNwf+FYk2145qhVdFswcb1iWwU9DAbCOhqLqA90+9d7zQY0BbQiMu+LLDdwuY5ERdC4tPhPjo1r
QQ9PTJM/IYouu3QcOb01fW4XQVdmuKRhHQMq3lkrGLt22hn9qdBc2BrbtkNJnnvD27GyxRcA38XN
kgvraRiqZrlUEgUGpgFQCIf5zNAvW71PEpAyzBPvuig3Xn5GVf+bsv6Ssm7CxP/z/3LC3zJWHOvq
8luKwuCf/HdLcrf/4t8Zq2X9C4XONn6JftfZhtL+k7E62r/wcRPbaPBmwPfz//p3xqqZ/8KdkYRV
IFD5WWT8n4TV+BfCtC2XRRFHLYQZ1b9JWN8XwdCYUVnHlw8jcqQqxOFnPcrUmafCGftyh6XXrnLy
y2m291oyXxdSu/vlufyXfPW3S1mUpLZkDlUdA+3WWb4a9bo+qrmZ7mz2L5yQMSULYzU71J0T/vlK
72N97unsSmepozWpIGI6riT1u8m4L+bHP/997X1bYrsAFXuKvuQsVNh+c050xizFrrPLd0YNFezL
wqio2A1VPdVfnHwb3aTkX5s7U0Hk9lY2zmzdW73pNse8L/r5c1NMMMyA4HHkXDQl5r6Hesa1kOgc
KvZnbPN1HThNF/2dr/HP381XiN6OfQ4n1XPZOg03pTEXHH5T+biUt0xkkht8YFD0+8PfLHbor1GD
oSx4Lrjl0EpL2XONUY7+bJ5MGm0fPP6tsvg/SezP22AtMXC+eXgbv/WeRnugrbZG6S4yh+/Yi4Y6
FsI5A9pTJB/RGwONI8Uz8ImtPviGf785Cp7b00PNxTz/uV/g2EAkc7Mx2dGWrhLwiU53B8Y0mz8Q
oP5+nc0ajX2D5ho3qJ6tlVopokRYOS+qHuciWApBp53Hnv5dE2N7lDwPlKZ0T/BrxWvifVo89QK+
59Ryodh4tcrR8SVVZRg460dq4d+WPybBVPsprOJtgv3SWa7PPqRUTrMoYdwqe7e0QuGeqjQH//nR
RnP+8FCIYaOCPpISOwn4+XCMZqUr0fCUkl11YZeCQlKCP3+Bv10BISlibwoKCGc33sb7pxbjjtTa
y8awmgvQzubqEmFNzQfbGC3b7T3/+qVbqIG5AxbSNp6NvO79hexcpn3BYDZAsrggT+HMT26svhpw
J4e0hUGXx4i5Xfp9Y/BL4CCtfTCbCq4uypBND8UaE40VZaequ9xUiQSLOOklBQM9XgjNJuttWBr9
hiWtHc2KoGofy177piewhkN1idXbzNIbUm0bTUSwOAmxoWqvG8rclDGQB4EiAluoOvaHUZBaQ6El
LmN8wHywOsInL+sc7RCX61RctCtydLyNR3MOrXHJMMUaxp4cN0vV9cIuKXQGVUInLxBweObPWatH
ll/mujvf61a8apC8NFhefqYnwMRgzCS2b5blDHS1zeUnnOA1EWC2n90WuTXOe2013BtoR9ODky+b
dAP7p9JLcBgbaDoB0GvHuAOV5BTdBBk76u+AOpqkqurQh4VdGrYvG1uTgTUWvbbnYdIdSq2C0sVY
plDhnA2LUOhSa4IBHzsgeGojv+sxIBYwiZN9bTWjrCjpGRnQ0yq1PskmwxhuzeAb7hinlJQTVgkK
lh/V+C7n5peo1TvyEVzJBg9+dptivTI00y6du7Ln37Ys29cGSL7+Cv+oCiQQxsuaoset0zhT5SfL
QHq94kg7e4MhlMIzyrZqTkvRcLVpjePBK0e10X2rsQgzLXdqXlp9gbd20BYbBVEMtvlNmElPzr1m
KiR1exzAlWZ9DaAHlubklxqVLT/POiVmmSnRbb4O0RAmdhel6bGwJaiefTc17ddMLCUmShotzNBW
3AU2uED9BUp+ma9cWLZ9MLUuGdvowJMLxsys7bA3MlcJ3E7Oz0m+VgAvZ3hrQebq5b3tZHUOXXSs
5zBpcirDQlWMImiqaVggPVa42Iuy7B4ZyUgbTxijvl7KBcm5N+F+lB5sa46c0JzkTJJW8QV6bZs3
O1OrxX4pq8kBWksh0SuMamSG1YUXzmpa9S+2VlWfNSaTvgs6QV/tWrVJR4ax1P0BJgdv2Fbqw6Sn
2j1rejUPnaVnWpjxb38tLebCfQWTmtcxdW0qHb0t3/i21jZYq8jQvBU+LWTQfJik14teRXc6m4l9
HCoDYnVMTQSw6FxgBzryOS3BgjCC5zVhA+ia9czn7TaYzvmJ0zuPrTBZXu1gwohuobFWB9FSBvGn
kcaFpy5R7QSJkO5FU0QLfFVLqqOPvykZqy6r5gY2mO146jQU8z5W5i45zjGhhVchCXntszKNQxB6
yr2qD2YC0SkFTihqm7qShcNTAXIicXS/Rasr/cHFbXafYira+FFNtgJfXWppmGWO+pyLGgCdYs/2
o5hS+dyYWRMHsWKooaKUOQy3WC/2lVKM1469qCaLtTQvzdLMaKKaw/A46kLeOUMlNZ6jBTerLdW5
3zMBNlz0CsM/HoAH9YeYR5Lqye7t66whOApA+/SjHyvtPN9TzldiK9DAMyVHiIFO6mdLmr3lnM9q
KPBWjAK+ty4KWuHCyNIwHEfKOpqLgB4McM7rUsoFpNC1kQUuWTNMo7LE103M92alKZ9EL6cykOlA
b0jWivkjVirDPTa5kXTYewyW7sVxnw6B5MCpyG5FMQdWlfZoBrtSoBlsV+0aVHKT+G7lUu2dKyY2
vFxvgZwmw4zCCN/PysSEouNLVyIn6nZx3bVr6NRNGe+XWItFgBtcZPq9IgG7dEk0KqGRwAs+2kkE
ACJuci0YRFosPqi+9KVjkC0PXUNZy+sY05X7ghWFAGFql9V3pm6c/Ey2A5tpXVJ+deRWjF7Xfo7R
Y9T913gcDTOcKSPpF+MCG5d6kDYnPiVD58e02fF5TtZTo8yy1sp8Z+mQBOCe2cU7mVrrF7dvIJgr
Cxwa3wbGdll0jdD8sXQKruwUFPCw/YomgH5Rmoct0N4E+KoD+s8oR6kEI0LTCH9eN+25dWE8UaAT
ps9USPrWZgqe9Kz0yPHGQYvzowEeG0qU07G1T+uogOSLHdoRYIv6H83SYvrfKmutwBqe9VvQ63B7
p8hgRTIIklpeRtjxfXTAcfsEXbLzE2My0dEmsSPgojhsrVU64vuaG5W5sphtOL/0tSl21n3BiCMZ
X1v7fenWz5adDVsjhBqOt6ElKMKPJmOeshD2BRuK5MNoysHgnzu51uYxp4Qrn2PKrnWYlc7CQWBm
oMaabXDR7+sufaqHnI0nor/0PaItWXGslY12SmbLWX3RZqp9wLVQZL6YCqjDBPAPqyuHGZmJqX3P
3Gq8YH4A3KeC9CqmcaErgpOgnG6k05S4uYtJ/742+drsJ6LoFp7v4spAS7uIPkY5pg+tVNuMsRgG
FwJH76G86lNsfC3Nyv6x2G40c+lkpNfQxLNOAaUjgLCpm+zx4OYfT6NZf3OhxFvom7awBGmYypTU
MC3sXlaz8GmVvaaFRc3SPcxAohWkhZZUngebSScPkm6u7xK3qV6U2savSGDn3/h8cdnTYHTsvFgY
EnMYc5e9yLlm/2nblciKO2l+SKuB8w0FYFgPQ0F7wG9lS+2SoS71zZKix5loMjrh9ySNTGup6/Dc
ldj5BorS0yAl0h8/F2JNZ7909NUITKpd9xkHrRZSvZL30TxS2ooMY15RObDP2USLX4002haH3dNt
8JUiXb5n6gyHuVdUcMuei36lucY8cnb2nL41LedUpF8p+OPlp7OkjmOXjabPxmp+KXIjHf1iGJIr
qM+L69udu94tdlzRD5o063s1JNNrak5ADsx86CofQmt0VxdzxPcdTfZDaplLoMb0TXaplpvDzujT
ShzWqEMNyMQYufFl6ybjC+zXvv1Ujar9Bs1RT8Jet0oRFNNQjvteSk0D4jjp/Z7xzFoP60lH69m2
xIOiUyFf4BuY0q4j/3l0B6dZ93DDzad8HGZmcGvKWru6o5jrjZQfMfyJsR7zDCqqtwUTgpWfl0b7
ihPVOgSNMjdFYAJGeWtBN/ItdggWQ2uKqD2qWSYvR82kitcsJfnqBBnYA+LlDhcFF77gY5dpoFlZ
iw5wbVx9N8X54EJo1rO3yGk6a5eMVQSIeAA7WxgEQyp9IjtctKX8bOnOqN2mC8Tb+BAtU9e+DW2q
LI9k/fqS+QRG6ml0aQOEpdI6/Y6OnpnfrTrqo2Al+J/2irDW8dDWSOye0Zk11jW+oc10JSvVaa7h
m0f5JzmM1nDok0FM+9yapE5fJJowuKaEEfYOdUEIuV217NvO0Ycgy1mBfkZ3j3gBRAMdrxTi8CdH
6YgdlwL0NeUZbXGRZUV5GQg9Tl7tWDo/5nnlZIrnOtH2SlvmxufBptfgl7ahPhv83PhYadWqXult
v2onyh2p0fuLGxcM+ole8AWMQ4RMMY3y2cUWmkP7ciUDJjAH3i3d0JYUtK0g08xcg47uRI4b5la6
fJOCmbpwHcb1Zehi4/OmSmr2OYkOw1RU/SkeZ+y3B3eYIvrY62hqsVdrnPZYijuDAN2dKmNKBzaO
08umQbx3VHq2kZya+Jrdc8IqZNkFQNi9aNYyvkFZqU8HBa43W3zV2GXYjaa17sw5ldPJTpxWenlc
tdXJ6Nuu2ts07tiCjMgt2Fsj92FwxjV9quJqeVK2UdN9RP90Pc2Vor66SwZ0t8zUaTpYkTRiONRm
J3vPTJLJ3GdrrKbHllIXpr74MNdhP8yL9on0XNrXKLZbNwSbyV6iDp2heLYj4yKwaf4YdxlDZ9BN
cffE1NYtjf6HgCY877uOaOdURSIqTpm2amlQVRzRN0Y+l2LfZrha37em3V3PZjE7nxStGWHR9IqZ
T16T57l5dIgTrecURgnh1qRblhcRkg5XvTqyEbf6qKtBN81jGtizouZ7t50GEeqGigFoblWttStE
ZcS3HYZ+M6nUOk5hkak5KNSxmPNQnaqoRRgtFFzKRxhmPm5fCytKp5XtY/3V9TzZGf6vUzRV5DN+
vMhw4FHFL7o6YoUpgKliWO8YYK9NZ0idk9qtpeZbpVIbgaVX9j1TEuuddEfndh5hp+5LS+1ezdJe
x5Mp9bz4VGf69KWNR1fZs0m4kzfQWSvof5SDdjWqtaSPZM/gDRRziKdnMS2wkXMp6imsyrGNQSnD
agY3nlYvZS1SbS+cyH3TwKIXJ7AIWXfdg3HmIfF+1ZOdi9LaTV0XazfS7vL1KMsOxjjrm6YA56w5
L2WgNAkPaxjMagBnOzp1MBGpzT6hS/GmAVqoT20TJUa8OSY300W90kwPhtRoCBBVyekbLwBzri29
A2iOMzBf31AncQzs2UnMm7pItfiiz5J1BttAscinWZlqjoef+xb5qJGGdB2TgzE66aJwjM+wfDkx
iyaS34zIIjZJdedzpCypHqStJR/V3rTlPdDiCu72Mik/mohEere6bf8qFEchFa+W9VQ4qZLv9Xhc
74EcN62PWVv8Y1CNqcMWv4Q5XNLRjT7T2yqfoIsmKf6ZaXPlpjAEUDbmNtW/biKBMagqfHeWYc6O
pVqlb6JfW8Wvksasn0St6jTDndiuLuqyU54VQiz3OLf0Uz1zbUpJigLQ7qIa55glro35Iw1w1/Hh
jkzdLWLO5LGA5lifNDo1+bEqhwzuM0ylLy2EuC+yQTG6I3NtI28wVfqIjAqnuSdNRSDbVmk4eZac
iEctq2njw7ZllTeDtDh6RddMml8i5Savm8V8WZTsJ3hfFKbuFxw63Bu8dZvYv9YeE3SkiY89a36f
qzEhQJKb/XBlaLNV3WM9XqW3qttV4pSt69BfSoUcpfN0q3Xjy0Yx6m/oHm2KLEMjrZBWbtUHcdkA
VR+EvVa7WljJp5I0YoBiVi/6zkAOa/oU78rMx4hEUcK2nZyWSpBcOGjq1hBXOYpT7SKNyWFfCdty
97C0jhPTFWzkcLloYDnGInGkj2ezRYK3WiOMu3Hpqte+i/EnsAQGmNkwOy0xidDeKMeA6OVEHBgC
cTK6WBmKYjVYR8z3QxqsHGPWyEiX1wy6mfsl1oXJVd2OsgkTPWqVw0AkCh3aIozBknKSWeDYkYpG
nYT0ll4dvVxcAtXO9KRSWsmzzWTzw5LoSnaQsULOtbBUoXssptqf7HigLYi/CFYShViswSeIl+gM
mpg1OIuoaQMbn4na2yr9L/3gyBzeMeGGN+ej/pkR7fXZQkr6NMmijY+MUoHENdWFBabEmTIdsjgB
QtkM+VrcLnNlsAL0fgykuRo1tYjEWqF3g7D1eehLEUSKJVaPQRapHmOSK92D+Oa81i69V+jlZXwl
0hE/5D6qtCUcW8RPh0Xm5m1E//olWpPoDm/kKLowEiWfg4gi8H6FT9l4dHBZebm+AapJcSBzdKT0
J0xn5+HU43V8C24lyT1TVuspid1GCRILJvwm+SCLbnjWBjz0nirfPK7dQyrzmtCsrVAzqVbfv6DY
Me8Naa/3UZmv/HBm83tfuD1MBieb5NfGaOZvOuiRLkgoXUpPlml/1NoCPcKqsYhCDbDsY2Mr6rMe
8e7CXkD79ho5cyJLGzEAKgQ5WLtO5wFdOl3RT97ctFnnCWfRbnW7ap1AodeKgGRpm/uprZ1PXZyU
N+CqMLfpBjV/chddnfm+56oNuj7Z7CaSyL5t9KyawezZ8V3X2nYW1ImyfEdD3hdehSnGVT6qJAG2
uW4IiMqyrtMiGsy9tKBf7PpsVPCLLGlQ+a7VdbeTKTnc51ZFrrXOylsal6RYTqLHSlg7yLkCxIIF
NrE52jC8NpCYHKMOwWsIin5rQyfUDciSYgo2KDmYhSC9cqcTywf/df44O0tfGXbqU4MyEEn0dhzk
atFg094tTbc5Tdgo/io3Ib1o48zZC8KIjG3KTehnJdOLVupa4rdVHR+MtbYSv++EcV9Hlv0ySsuu
gzlDA8Efmtq3jfKce7inV7gDiIhahEAV9COTRv/qdm3XhOWYpG+WXi8Ur7EueRwad35uE7W8cdti
bnbKZA43s6hksp1P/Y+q05VnOU4oRvKa2S1q2JaJb76jPZrNALJeAfgzep0Y14aTWgGXpluTqXpG
MSXLhYWN6tNAIVYNUq1QT2ketakvi4h0XESR89pOSH+8NE3XC6ttaU66aeOeCr03FQ8EHyHUUK2L
EXJgE32s+ugCp8JNxnPcvnixeiPdUtpKm4lPOsf1jXzMNb+Iu/q1X7Dy8AnGEGk58+Z4kaLER+Zn
Wa3Gu1xk49mzrL4VU+0ecW6XmW85bNe+XsxFFK5LVX1aUrRsrO6a2LkjAQftEE8E1YQ7mJxOGvvq
ya1leY+YKn0bM4sDv1UT+yGLjelhHAXmKV2cmeFIsIklwIq/NjkzMznUlwv5PUkcWmWtPREN1vHX
JGXK3yPqy+61MhJhobfGyYLIsWt10M1wSRWdkeDajZjXiKzpi01Ix4DilGU3peO4zwOFiTdEFP1B
CEUfQwrOw+Djcqr4W8oZimQXW9Zo+brbTDc1idrDmsjihvJbdDmY2Awi0CvkizAoJe1sTsnTGs/2
d1NNCxv9pqHXF/g7scmsdbY+dM6gXsSVo10pk9oMPqj19buSOCwiKrf9U7zO43M9Tg41M2bxvro5
pgjkmDZNkpQB9Uuy/IKuNIXn2DP1YnL8zF37rwCZDBYtdgpvOFao/LVsnB9nmes0GDGVwH96Vd1v
xiBZeKw7tC4zW+QaoOWpX0BBF6uvTZEuN4BYgr6qnex7fSS35VRrxqtSSVYQiQXBhKdK2yoIrh2Q
5ONQgyWe+4rYWnbld0dt7c+4irhY4MilfAD/VD0yB6Fp2HDMZR/Yy2wvBF+ZYOIjwss3qIxBpUuS
p9H1sHQ9k6ToTWEfFZX74iZJZVM0iihz6KvW3ul20nyLiZ/gG3TZVr1gzOvHqnfzo7243ZMJl5CV
aSQ/KF+yxUWm6taBdI3uMlPX6rWk3wZtry6RrBqVph8zTWZt6LZV+pgl/aj6ai3sOyPOSI/TNWJm
jelEVmOsOoW2Q9mFu3xnTTaYPmfSm7BpNZPgNyVG8MfGML4vsRiYsW/c8vtKFYS1Otmr8PMmiznN
naTK/K5LdJZSlPevUAhnwe+T9ZVdIAX2BNV9JVjzNYZFJBjg36FFLLKdkvNwwgy5IhFOzlmuWJlg
zVlCYumFwifIBw0AxNCV7iebDP1xVZvWQI2lRd/msWMCDrZbwag6pSvSNqZXbha9Mp8NsQVlHGej
5fWZNplIB12tFzNCTdr/CPacAQ59Z7Rb6yyJceTe1qxuUOILNW2M1nASdVYG8zgBQKkpL3DPEd77
QcFDxNqjGrNlcy4ROsDeSFrBbC143ESySdIwLdVoPAxrJHpEd6QjV+z+lvigCy/Oe5M2ohGsZ6iA
m4gwnXPf6Jiml6nh/xI28OTmfJ9l5nFtbwwtO/XGo4UPlliGHX3YsEYgHLuur5h9OGoX1Omukf4F
rXGtUw1k4C1AELcz5VFS8uyM+Vg6V6vykWnOedMWPTZCF2ebkMWBmlG6971UBRVqMS6lhkncGu/0
lrHVHPHvX+nMmU1Bx6OhAOdXb1ntuRFKxt64YSiYXWuV5gqPnOguLot6/3cNaGYvVLYYQ8V6n0be
OYnOLaZeDktdhi5FFg8XPHwbHNoTf38VsMk/mXru5vT1/onRctgIq1UZzhGNLUIguvu+GABjfDDK
8tun9M+8DABxphwFr+n9hYbJdeNIdGVYydpGFNdW/gpmBdYqwNW/vycgAihUNGpKTI2+v5RENV13
IGrCRJjto0If9LqoGGP+26swKUvDnlk112ag40xWgdRYau44wEOo2+gJ7YN9bdiKsvvzVc4lFYws
weUwWIKWyZz0uUok67fZ6dXMQnMo1geVCZYralSMaZBmhE5uTn+pSvl5PeotTP1wb/o5z8IeqN4R
bWdhw4xxUC0ZCQyO/R9sLP/1rjaZOV7/DgOoZ29opOuPYMXIwmpQlTAXSnMwTJIXg1rdoUFF9sFX
fi7mYlAL3KjlIKjjw8C66/0XsYCtMO1cd4JyO91mw7hWJ4s0jvSR0otyUyVF/MEtnn/vXJJ5U+6O
yXks+9SzW8xSZLMj3d2grtPoUCslXY4BwrSuVh/5XP1+Kb7Dn/Pl6GEgjp6tYaYUF8uaRzNQhFv5
Rtsg/oipeM6y+OjFbQ/qV7EKLoubNSaG9QJDQL6R9w+SI8xaBm43UCKY0l7SOVbQtRqp8p8/+/92
HQPdI58jCwBzrffXKRa9jt0Iv33IOPrBtAkuGdESH2zk5vmTM8FlOGzkHBdguVH6vL+MKZG2uEld
7vrQGC7Lz/XdcGk+xXfabt1F+zlY/HWXX2upN192R2ffHNeg2Y3X7Ut312FZ8pY/tMIr/ZMMp0CG
Cz46wf1l44vA3dPOxd+mP2LtETD+TDvDK9fd6i27/Pufn9VPu69fX8o/d2EA/tjuAsbH+7uYtlMc
XWK5K57GsAm6I8BJx5uJim4F+rzP1i7DVSQ5lhfG3QeXPl/IPy+N5SYiQA5dwp/3l+5Tl56z0ZY7
bPd283NGJeuJeaPPjrbPLyjYHFfHL2y69tfVB/Pl2/b67qa3TQqR6U+BIEf+2ZXVzqJXoSIQtK7i
u+Uquh1O6e28n7787R3+vA6T7Ch4HcjP+vs7NPu+ymrhpjvde8Ee7FL3cIXyJSZhbrju4wd3jxj/
g6//56TabzdH0LUZfQgCgbM3Wrl21Fcu8auxL471tXkYDtFuPWXX1kE5asc/36JAuvzbo4S8Q6yB
faKD5+D7W1SU3Kx0hIe7ybf2xkm5qa+7o+HP3o8hnHYylOHqz2Hk6X6HS0zxwc3q258/v9ltOB9b
OUOY1C3eX56A3sZWQqS75GidWm52voiO1tEJhoM8cDpc2XfmnUnJu/alh+8JuduP7IfyXb8FTXht
H91jHLiBemEfP7Tn+m1/4OX/8tPO94epidVpxWdiN8dhkoQxMtT+MGh7p/CbwpNMNdBrrzzSKjRL
1HY+srM6pzKg3dygzri9YKDLYPzPD+WXCVmbsnzGWEe6K734oO/cQNk5J+FPByfMr5Un5Sm9GG6i
Bp2AZ9xGN8ZOXABfDabL+qG+7U7GgYTyg4NNbJviu/e1qTwhJON2w95JaPr+fSVa2UdDj6yEZtvd
cj3cKN+Ge/Oiu8lPbujc5LdV2N6sj7Rwqxf120fzpNr50QC4CXdqMGIak+CCre395Rv2cQXxghIO
u+bYHaMT3bjAZasRu+a6DBr/g+31fItDagppRieQxDQAR5SzoygZE0E5bkl3i49j2m1x+Ghs9ffg
RMfGB3cTMkmuZZ99/83So9HjNwSIIPQ79libQhJw8l2eJPnLWFQoN/SR7fzPy/78OW6vj0F2cE5A
iWwcad8/R4ZttGha6JdVVt3s6Bdpx9aELvr3V7GYBLCRjLK9nBvtpBlpL/NZRpDARj2ZzBuiOOv+
Nmr9+SlugTjWEUi99G2H+2WZmHOeiMLNjECS6tBbUKVfZN28//O9nH8JXAXJNgYDTHswmSHOPvx0
oIw7Do0eYOgzI96ItB3nX+XROTcZSUzb2z9f77+8IY5zg+gEgw+BFf3ZXU2tOdGF1QOt0MZdp7jy
zq7n+cefr/L752eQzbGOXXYbsv2z74AxwJKiF1ehjC1uUmxd9kDt+oeospXbNUcNkzgOhao/X/V8
Z2WMdFO/M5vPuUqacfYs3XHFtrtIdCJyhj/dmE5xZAzMMctm+edS/zvA9Ms4ksUX//8fYAp+VCVe
TL/OL23/wT/zSwwiaYRxmORsEDnMvvhA/jHccHDiIOShJE2Rw95sIP7jt2Ha/yLa4/8jPGG8if/5
z/SSafyLP7fN+pNEUigxtL8ZXnr/nWzmx2yI/2Qbm1/XudVtXeXKnKWokae6Qy3WukTTQ4OjXNp+
tA+/jyh/XgrLapK1jeWO2xO39Osmkqd2tBpjjz5tG03mcmKXLn1+OduyukzUGMVbVxaPWdORCaQy
+SAM098v93+uDwVMp9fvbHzHs4U40siIyngd/NTI4+RWE4kToigEmJ2h10WfzNCNwSNYksyPNYtx
fZjG2r2NVuQ1zuzoloStg1RRLOhsstxsXW/VOrvdRcwraTuBqRjyFS2b3tqppaVVWQmay9bhkXZK
gbYvk/UGY2BG/W2Oavh4paC45cVTmzzw/WydXqONvsX2Ir9IaQqa/0p1hVgWSMWEzf/jL9/o7T8R
xa/mJwhteeL/E2n8+4lglIFD2/ZGzsfJlkaNOgsTLH9KXXpPI4HBV8Z6bQxZG2YC0Chaxhe1ENrX
oof1hwJIS1Gx1A3ND2vV2+9rOQkBwCPCeYIU3wr6NG5e6UE2aPdlU0bYWmbONjERm9m+KEf9FbiD
yYg2wriHCKVVEtCgL76ZY9IWO0U63XxwhqZ+mpGd1n5K4+nObEvE/J2DwhhmgwKqwXW64TUbl/kB
bUdfhgp3MV1ry5hcy7lv8ZtEsGHeoM3N8p1K96k/qq2J4FfJ5nIFf9lYI+VeMXRhPrkWrR0s4+mT
lumMPCCvhq9qoZZ0K6xFq4/9SApxtTq1rQR9rzsvkUaH68B0B+MqCY36dZd2s22jfXZTO6jWcbin
5BTH/5e2M1mOHMmy7K+01B4pmBSDSFcvDDAzzrM7Sd+okO50zLNi/Po68KiUDhpZtI5FbzLFMzIc
BjNA9el79557Y5XpZAay8eIXt4XPAsTCFJyh3KkYAqd1O3PD8WdpCL+FX4GyEglCqC8JXuS4TfQs
TEXiMaKxF+Fs6CTaeLWt0u/tYB4mvQnVAoYEbYL03fMO60UTSICpd4mzurQRD5VGaPbR2Ieo31v3
JDEm3/zJDTvifJY0HwL2+ii5zaTnjpcy0nwOQYlXo0pMByPf5TwVkCT10sxPpWXlDMwH+uVbVdMH
uU5hv2c4pHEGhyIec4vGutFem065VKGVu6MfjGKdwAiJiuq1X+w42WGiRtXJjzQvzMXRtqOA8u04
dDPfmjc68Ikx9NH21Fu7z0fGC3JKdvqMSiL8+uH/bDFayTt0MZF/6avd9O+LUZeKOUOHpYKocv29
Ext22Dldc50Z5rDgDlDTdkH0sRv0tEYn1cvfX1//fa3z59WjHUzbivRtqo91U/j79ZWhRUnuoexn
AFNuFaL3c7PrkzPTLox9ZfjpEUvhn2Lm4F2nNQcsFPo3O8fhIdRpYqOqDRuueInAQtm0lNqpbM8T
VFIvfTO1J9JETqvElIYzGuPTvKmt12pEd7BDM+egspPojoRmnaPuiNwj9crBkXz9QujE0+UVNFh0
4rsPWkVmoftT0+QqaDQJCMyfxR7cCsgBndHiJpoSAz38FJ+UQ+HCVp5MI7CUvewqvJ97Tkv6kd7V
x92CvRqqHtxM9m08wu9/oFLrSt1gxIaUHIcWxp0x8jcuhqvg6wfhk0VYUB+QH0Hmie2JPz20v9XW
Rk2TWfdmcADVONzEedqlW5YzzFmIDt03baqwtExEw+I5aeMWk8tMjvTGdmLkdEY/YmPJ2nl8asRi
GTtYG40euph59oWGeDHsq0J0Rz7zx4cX/yuNBI6HfDMUIe+/G48JjjvI9SMPS/1qWFW3l5Msdolb
xvfJotn7I9/R+yMxUxMOBPREATiaeGt4Yd9fUHMhQq5yomDQcvt7g1/AQavvjH3gRQvnhWYs431h
5NF16mfZ93FsLWczNt2xacH7h4K6hcqFstpAFyF0GgcHb228CIbURoq8ztPGWwgaJmPnbH44cruf
XQbPohB0aD2XV+P97RrjWNvpkDRBxcJfok4p/fsCPOld0ufzz96uJebZdvlWEGJ+IaMS98+kl2BL
gIZm2U4zvMrADt1gHgEXceRNfb9yrt8B1p41pcf8M9fyD04WtZeanS3jJmjHQnKk9bTtlBvQO7Lh
W9Rn6daz8RHJJovP9Xno7r/+bj67Ok4Q8mwckt0Zzrz/apLW7CKbMy+uOkSbW5VXRGmhSabxG0co
S7BnX2aDiVHIqPV+27rL+Bev4R1h8O9l0/ui6a/7N/80EiwWbsy/7z8B5vyYIo9nYChR6ASqliRq
q7SZbqoa7I9M8+TExM6+/frGDxbI9brkT3PUxzPNYsEb9v66VlM5q8SxRtppVclWYnb9BjuI0miw
ouySWs3dQq4wrgXjJSICpnicdokAhxtWAv3jjmiueAq//lR/Dcj+777y52MZhnBWLzytNKYx7z9W
X/XkpfhOg99kvIkay7tNtAkfV6kz1acia0M3r9XGXNTAnk7sGgNX1PAi1fZenKGad9I0O69aFx9B
xKlB31hWy4pnLdJpNkaunJ+FWakk6GKbASosGMsN48yIn8hq8dPtqpHb17LO93wXy40d+Y9ppEcX
gFkNuc00RGAUtonLyipI9KAS6n+L2I+fbCx5xDWoeHVIiLqLgqLT23IHlmf+CVK1ibdq9MxTDDPF
FALRGlD4ZaYM29JhXuh5c/2MHkW/BhTiFVCgnAExcMnFz7PBW0DV+8bghrqSCQyjMWVYURvmqV7V
fgfEwEQ2t6YnjRsPbtg92qVxzZsHR8P4XiLKLVFlaxuYi5hfKRitdl8mhurO5nlSuyKpABJRUXm/
l8jTl800Kh/BQI/QuqGWx17QZROCCtW0bwCtsTdbGP4Yr+RaclamHQUW9jl8zXRcHiZhVU+5TLo3
L7IamtGiwAUnujZ9iw2qwlPWZHxmVoclGYPeNL6ykyeAfdgkH3Q7Kqads/h5e2LljO4Rd8gs2qWe
KbWNURnzddnnxlvvTdOrZ8TxFeelwXrgZvzvQ1dmVIV49C57zSg5KVVmvArJqmqkPjEtmP9a7ycb
qVD0Beakq2zLNAbPbR3xWG/GeuGTsVg03lVeW8lTkTv+HJoGSLZA6TGAHiX7tgknM/b3mGjKJKjq
2g8nA910IA1hnZZt7i6bdib6mk3Dy37N8He+25JXbDOMQiJw7nCmgipWMKnqGVdaIzSf3y/v0u9e
Nfcv6aB8O7BSXX82KVV+UVnOTdgbxfLbydzoKc7QGaIYRKZ5OuezwJamldZDCxVu1VXptxVNxFst
H/U81GcrPSuqNKo3Wcl3jqpzxH5ROst0pQb6SYFWWzOmVtm7P0lKyn38CW7GO1bZ1pnIPEfuKWM5
0LUVWqktXMBoOI9sfGOh5nSeue8mDSnaQHHchUWcOTIcsKRhkhNJxVkkm6bTFJu62OSzZnEbPda8
M8vJ2ixEiNrzbMrGVsGCUr5BsFc1Lw6e2y4QrqyhHRoJqtqprnQD6/fU/LbzKX7xKqvGDzUt8BHm
JPOGbQGsjKD7ga4E32TfZtusi3pg062DRrXJMu10IEUPz0uczykSIrN7lRhJJqgfjVOfcef1dNXP
ImIYFs/sxTgnBAf0ekr1UElDwmNbLI5z6D4pq/agn3B/U4zVpFYwZe3CXupzuU86npNNpnWRhbWi
8nmwVWU+cYYb8Ywl0roikg4LX6srpzgxnUFXYavQCG7loksztEvPevD7QkUbN8r8q4rfyAs5WjG3
GHi5GVj6ibpotCpDJe6UOIua1Pb4C4vIfIoSD0pmA9qkobxOne/Af03s8goofJCXMn2yrRzxr6t5
PUmCTFx/1JXSJE7uyvg5MWO/1YYGZFGvza6zx7Dg85vPsjxvCQUstpzI3bvKwZDJaKfkVcqV5T+j
KvR+K9+XTxgHl4eqyPv1e53W187yu4d5XjD1mUvtlVtj0nxBjltkuLvO9bRnQ0TswLBFffa7WFg3
EbaMYteksVAn9PjNSxXZtbd1Fr6arahzbIf10HCurAe4axhjROi2Xrfg/EVDhN+kH+/rme1lUw1G
N2/tOe0Zr8K14gFZhuICE4WoeWJVXG+4b/3c0pvlZpiS/F7H7wKWILewTGeqFZzs8ziqTvwUYm/Q
02aetp6otRMLgzOy28kxruBZWdOOxgAWgmV98uEfRr9QNkR5MGUTAleeCD9EwG/Yl8ZsU2n7iD37
gMBrJCiecth7O6TUmyjrllttNMs3fbHSR/4G+3enyX7EmtqUz17Rjv4mX7KEuA2Z6CV7HP5jKBB2
FeqxE5UbK9YtVryuFHejLWLrfBpgOPSWaZXXnlkrGVSNRfdIb33nbtW/fkc6jY2Bk970OOQAFs/m
joflxO76OdvimRXwuBVnwbCr5zw/mYzF4Yhu2+CyKS2X36ycxpWfSg51TedBY+4HZPNAHyyFdLLW
ndMehFEfGG0jKxTOVb70u7GrshpxJ/5m8xr3fD9exLHTYeGVnRPirXKGoEtzAHRtOyFJq8u6+FHC
QBl54nJfuME8LVoakgVgz/ukiQrr0mhK31hDvFIRRgnqnq1lopcK5lh402qFlnJX6f2gArs2YtYN
dNpnvDkObW3fGW6zSvQ7I0uc7405a3dLZSzqdMmL7NKcOnZCsIsA5VKr7/u9tmRbFMLaxV8AA1tm
DUjW9g5jqFVumiEirqPpLgEHdW9FntePRjPetDhLNtQ0Z3VUVMmRU9THUlbQi3TA04hVenR44gWD
5iNqr3BBGB0YJ4MFAbgquxaa/HNaA+XWVLkeZmmqXzmlMndfl27vD3F/CjeGe/hqATD5HLgP6nhj
BhAiOSMGbezPV3gZ6r02t9i7+l7fOU6SHjlQf6ybhYXYxEMNQrSG7h4c8OtpAZqLzJ7KtImecMLY
GDf7aefxkn/z23RkNZX57dc3+dl3DOaIkxRhuxBg1i/hb4drumstcaFOB3k1wfruT9pj2unD2ZLo
OO6l1p9qcS+/ZUNtbkt7Nv75PSMt84lNpbuH/GU96P3t8lqZeHkiYy5fpRqdBOVs/XEcTgZbkA4Q
G3Wgz5l++vU9/xnoH5Tk9BMgZzNaBxZ22NvKsIXkZGF0COC74VfJI4Atfmh9PxyTulQ7pakshbzZ
VnJfOhPYU+nH8wvGVwlvgmWzRH9ttuV2Uqg8URInIpB531/6ZulgtHJbdnJ79Ea1y2pDe8Zjw15i
1vkD+MssjOLUhn6UzdsMJ82lL4bKCAm9QOtbuG3lBKIbwGZapTeBewBssF1KsySWh87/FHTNLB10
zbne7X2t6uhm6hqqXz2Z8AcrF8X811/Xx8M2IzdT/8M113kPDw7b+GVjnS14DPq2lI8YSjMR5Hk5
H8stWP+eg18FSwITH07Pq/D04KCkcWWV1qhME2VYHFc9m70XNyY8xOpW2mNVB2x9bYKsfjx2j5+8
67x664iJR8I2/YN3j6O8Tmmu9ZRs+bBxCdQ97fWp/24TdHM+oDJ7/Po7/eRekaGi4f0zaoGV/f65
t6bFRHxMs9EoLT/MNE1sM2owLB6eui9WsbNRxfNOVv6xHKZPfk2uTP7Gnysz1H1/5cUgiMLLMBZQ
jLRhJGS2le50TFNz0E39s3h6TLI49/zJojgMbhhxM+Qr1TQgybY4iXjJL63WyoIGquVDn7vt2pJ8
7TsqJrsgcYYU2AgLfqRfssj4Z11RZadpa5cvYhDekRbJQebX+uFWLTDq2RWAhrj5YNHLK8q+pAXv
IczMwE+lqjoKRhKUCF4UbQaaANVAYELYvgYChzp/QiAUAQuYTbBGmtljNp/LWdv08dinIJLi/kdb
5zVpT41mlyEMxKQMOp13BZ5Bnh/Lm/2k1bGKQvjoDJRW1dTBj7gySIp8cqbAb3SCvDwr3WOcZP3q
a0P90t3m3k4EpOPYyNpT+tf6z1rY00NiTQymBr20jiVacNUPb+8atEsfElGHuX7F758rhdTZKDNg
ur5PtX826O1aWY2V9YIqliGPXyc+GCv8Td/hj68mxDZrPMwrSfq9wOiSBCNIlVu8pxzWx0hnNEOB
CA2I9m/iXSMLj98EptEi9HOF8MlHz4EZAT8KJgW/nGmjaFr8a1ROOmxlPNplYPbwRqgn6/y1aX1p
nC0lVvEAhYF2giY75/BhaJraDMMs7/sCTD9D3jl6kJRRLx10dCtUsE5+MxDSn6GcwUHJ/KYHrVJi
Vw70ETpHSM6wigMbgEAG9YQn7mQZXSM5d6LC+QYgHfcUIPD2OWZQfW8Z+A2DohxgtJZLUu5zLzLp
GyjlNlubOZ52blWpvaxeBbFgjgO5kk9z9jvpgNdsMNgQzTNyThWhbcGIwnipOxcIgd0f3tAuL0M6
p/m2rcj23Lidv/KSbBUxYaJnUKCodgnS7uuWtgBn6monyqLARalXkujnvnns/XalPQkXblehGP8E
ZefnP4h5wAMjRZVvCcsbUJ+5Xfbb4fxvn+T9YO8UzQhK3MVaDSZcuw4SOEwyyNHqXvsQxOoNHej8
gqMRHsxGr2sAclkM+p2luL6k7yEMqE1apm1G1LDH4tk/Lu4AMCy0vLTJPQdrxvtHc4kQVjlTzETR
jI29L6aRyPTUC2rfm8+01B/Drxf3T64Hu9GEpMergMzkYMPUh7Za7LZQxPD6yxXPX5Mwnp7ktaKc
wyHJvEL7x3s0QzICxRxkYvznYVKa21f87zUi5RHnfRArj3E9xYrbHLnOx3KRNd1d33Rj1UIchr8Z
fdV1rU1J7s5dckNBB4Iz4gQcAax+6mEKbaDQTqdsCsPWKrT05utv9r0Y48/CTbAKPiK2D8Z0h+se
iQXxog8oFIZJebseFMON0WNGLXS9evr6Up/8iEiDfIYMHEHYMA/2CKgIEe70kTt1l/k+7iMCvqrI
rbaAtMhhjbPu+z+/ICri9cdjkoOC5f1TmitN19rKwLSViXTnMTw4kbRTHhrXmS8aZzwWAm+uK/L7
egtGJk4YbH0IGT8EY1Tl7HSOzjPTFpwyg6wpLXa3osA0ZXoAejvDX/bZ2M8PtSOwE+eNb3/XshRr
qXBxEgewQ0E1SjRpV91EwNzqTbchdImpv0uVJtJQr2eKGhIKaiShUWcc6/l/8jii2+XRpwzEJnb4
2GPy7YzZotMW0RI/a1GRXRdkteHGExhvXRFFZ9OoWVsk1BYRSxNhBF//aB/PbFSsiMjwxlDNMYF4
/6NBxvb70pY8JZ2Mg9YrrP2kz/VvJTOHfkoEqk5HsvD1RT+WcGuZDK7GQm+CHPNgfal9d+671lcQ
AXgoF6Y7ZxbO/8t/fhXUSAwyedfXQu7g1ipXQQ7nKk7lLrdw3ADr+W59xO7zyWuGW8MRhGozTKb4
fn8VaCRer3cSU2nrVTtgRkDtUov+TynWFkn7z2R/f1YQ1JO81DwvpslT8/56hah1MbYgIjqzFOe+
0pLHClgUOZYVfZ6vv0Hjk5rIJS/KZUhpsQX90b3/7XTLmuHSQcNjRq/qB3OD9rzuGiYeFACnSa2a
wDI094ZmP9MR1czbNInNq6EssGjojoTwMuTtMdXtn0Ls4LXHL8HKRpmFrulQTjwsrd8k2dQHKtLk
tWeX9Yk3p9V3ZdRzHzj66Gy9WhbYR9IkfeYBx3dLYkJw5Lsx+aIPPwaL3XoK19HTHGKiSxVZcTIU
1It9Y7ubmnHqty4rzPtmhlrJQajTnt0s8STtNSSniHf9+SZPYuMnTR8TeRzkiOjICPGTt9ljpIzz
d+0O8IC8fzi6Ae6ja0FsHDX5AkFoPrU6xzrTh2nZ+gnlGsEp+pEv4uNJcNWaMBekWcuZzF6fob89
I16uefkUxbBXAMmdRiB4Q8PO/A2DACAl7HPbJR30C2IKup9f/wSf3K2PaYvNnJ4Tn+Dg1Ysm9pvU
9weK3ky/iZmuXmtwVJHbOdHJLFr1muM8efn6on8cu+9/dzT7GIXw3a17+OGyQjhEtDZEWVYcoOzY
dXsTXBAVcx121A6S3BLgW0Hc+EznIKlM/TbVMaBeNGapHt3JJHKwImKmDGY9Ntsd/WTPRr8F2WnD
KGNM6V3XxhWyM8LoMs9+i5VgabYMyUkpEpPYLY2NK588YsfZE+CBY7qKuvmyWGR3pIb4WK4gcKBg
wRxn8aofnom0PPfqyqNRrPWD2Lc2jl2KRpirEPROv/5eP1zqT5/Upe4EFU8g0MGekMm0SOMKoT4B
VA8Aiaa9bEfBkTUW//SBpUJhHV1bIszIvMOXJPEK/M0jZ0/GN0k4Go08LTmABTokLxJaDfilFnAs
Qpm63df3eOC84KI8rN6qRXdRbK9U7PfvChuDJYBULzBNcv2+NGIQUzPDD0yA1ckyL85NDmpsoy3M
bZmaWVcdNOFbI27sTa8i9zRLm+4KxhfLx9ef7MOO7PDJGJTwDq/C48McOd0ncZNbX4J0cuRl7EF4
ElFmHXGc4XM8XDQ5vSCHXvXIpPHph4nWIoOz0VQmLKAKzR9sRB/0pHLr3Ny6zOKflJtXT/okVlWW
mFr0iGU6MhfHzAhXiHP4DHNU6/KAoA9HbEg2bH/4U+a9Vmk1GYCKx9K7NGkzl9sR/MS9pjUDvI1O
NTuR6Gm0ofprllCaaSU5y+t2FRiN5sSn9tiYPaCBSK38YaZ+SC8XcIxTB2NqZwy9d+nDrMJy7TLS
2OhZzCl/tsl+2XRjS1c1WzpO8EnWP8OcQPZpFi1qJtstetgx1by89U0P8rSK81g/b+Pers6iJmP4
MrZ9R3YOHcXudMycwYE1TXLxae1rcBtz1notrEer7056ZuDuHdRSPOxgGlT022pG8c1vpuGX8Kql
JJnnT86Ka9XoDNsWggfrT23t6LgyHW3RJJdhMQzqVebS/MHYsPPBOkUFZXNPZlQghqK5UaSJMSWC
NIXY2dWiN+FGgFI7INtMh5zG/pk0NsFAs2r656yS9m/UBeb5Mpkr641AY3/rrFHXQQEi8ZJpH6yD
Jc3KYuOgvVrZMJG6Z8orYsprvOdQz/I25nOkTg/nYCb+Ry87Tn5u4jhaOI1wiILOrtv7UkStvq8r
hMehGEis2o1AZ76Xdal/qxT8K2DQq7Jk4WHwNozwsJagMgUy1ndjfR0BF/vpmeWkb0u/nX8Af0jM
TdPUBRb3xiF/hxQfLYgJSG6gzzoga3lbdIkIbizp6aDwjU/cxciyfW9G5YmOAKk9oesNeTprakMP
7VRvoAxpHCZCpOGoT5psnirqamX+thPVdoGkB91z/GOJg3mleS3bgAHythQZYTgQLS4R5RX+xqG4
MTjNZGMErhUA5obIYa0+bVRdA6MzvHFGJwSXMJRxSZoDXBh8J0QPTa81o33rIjalv9N7yDtbAGIN
BBfNGWC0Jnb71LLK3YAo8qogj5v+EsFR+UhIh/nQI8UAogjJtA97bW3fADn17/zCjB9Sf/KdYKQx
8qozO37tCAc2aQ75zlNBreZs5sZYEM4jLqURnIyAMRuvESL0mC/DE+2kFrYGvRiUppr5zRLM11tQ
mj853PSnEOytAuQT+K0wxvj9k1JaSzbd0KhdCacQmYew+WKGTiETb0cXtlrM6J+feNbAHpZU52jS
PeTQmzLjldzEReP/EpXTPOULPaiNii2CgUrTqM+NWflv0M6g6EsnHnihOyfOwqr3mh5ITBmjJbAd
gCgWrfYyVJ4Y9F0XodY+zyk+rzjaSAKLtBXLzaEgMo/sUZ/tFPh6DKwb+HyQjB7UNh3DkYGxtR6o
2HbLXWSW7rfS8eiYpfR5z5lopjC7nWm64yWTd7AU4tOyyZLbsYyy/nwVdDn0yIz2kT5ceszB+Mlm
zWGVtB4+neGzp73fx6i3CFdy0zEwi9R6VWgOgsouu+eqio+UWx83pvXIY6LUdZCgYVZ+f6VEZUWe
QCUK7KgZQM3YOEe0ejm2MX8oYumt4cXBvItcm/86OFUpyaCCWT3SiH5ELNDy3vzIYX9uYql5Z7xU
3Q0wx+Ec5tq8z+OqeUZhw8tT5bizSViD5202J9OMTMxEdLZHP/FcV5r2reJ5PBbn/vEExKel4EW3
vMbUMAl4/6UgmalyTXYjFPsxCsFzQdHrMi99o+PjXPeT3+zJ0vQCWrjRZZxM1fkw2v0/PfjyIWiX
M32klDGYRbz/EKKuLDZNZhBFYWr7cZYm2ZXTsyWUfTX0tXHkaPOxcuBynHuZohv8UIf3PA2MzzyX
Id4QD9ZVpBfF6wR58BQzAtYmPzkWpL2+YO/KfG6PQzamHMo1fD8H44CMXUbTE1pzplY1KPiKGox6
Uc6XAPqirfSlezLKxbvraA9vW0+y931dkn043awfgN4dSlRzjbA6qBUrD0LgMmGm0ivYcUlfuGdW
u7gvIk3fhrQYiea0xePX1/z4XnNNyjJ6CziEOTC9/01JX4wLE5QfEX1ZSls7qU8nNEBIUaOjNJtP
flDDMNnfsS7Cp3DXz/K3c6P0Zy22mYQEdDOI6YDBDBqrb23neRx9tz9346F7pu8AZ9hOBR1oh5DV
i0VKtnZWO/uujqP+MdFS815pERIwHCdLvx9EbXxzNEM2mykRV9if5K3O+KvYVMQ8OKFVtTQEyJ/V
X5fSspPAQVC6z2kjfitrP36RuhkhxeOcfD4OpX+5JIMX70x7EKjnVFrceDKdh40DeswNa6NZ9pPw
8yRMcyvytrDBypfZNQBMFZpVv4qOApcJyAh7eLaRQylib+tNohU6HnSY9mLvWtHwm776OG8gsbao
Q0a/jS4H5FrN7VDEXhHQgXN9FBtDwo6KmfBY2+Czn4KnzOFYa/JjHB5LmJkrR1gNJ6Ipfy4Kx7yY
Cu5OG0Z0d8h5yiOP9ifXY82gactBD/XEIa+AxCjCh3A9rAJaHKuzLTVUeG5dBBorW8iDrR/ZRj6O
czl3YIuhh8XfjkPmYLXCtyU0g/eJce6yXE2s46SoWtUVsqjupVJxtourzgghScw7WmIt42vE5m7m
PGGXn08QKXrbIdWtMNWIKDmytn3y2gGBhlTA6ZfvxTvY7LUGGlYJFY9MzCl5JFQCNCTAPDpYjrMc
OWd/sqwgsebdZvaKKOjQeUAOyxhrlsu1fPAzSdM0F3W/6OdIihv+WMV7yeD+yA2an/3inLTJtlon
EljZ37/sPQlwiSa4wyH2sUQ14HbkeZk5sb2rbRM0GwlHUbJzx5y4xkbDPunLWt8YCtVrGCfJMF/w
RrLNzSkNLUCNRfaz9iTBlRPC/Ef0eAAUaMEtQdvZpFQuReNd83fa7pa+XL8dRJo1+7pOq9/owBG3
9NqgjoIV1vbawZ4BaAfkoUtxaPFTvr/LgRd3knT4As/p2+8JHakdzWl40MSv+SQztwV+PEsLogGZ
YpxbdIgBs9tYa5zuom389uTr5fyT4onP47kG1vTVon5Q1bRGLX2U8oh0S+KmqWKZPW0Yi0VHzvUY
kg9vfHV0UQ8y0cLrfDigbPGf+nU3EpcezclJb+iV2s6oom9ntxwJTypR7DLZS+OXhQ6QIidgGiHo
90X0kk50rkFkWvEpCRgCCkflFHc6tYV71tiU3xzKO4JLewCOt3SOpsck1/Q2WJJxIlqLNKsEFUQs
o0AyQD3PiPKyiSp1ql+cfI23zJxcDuO6KO+w8KYXwBrjm4wIr3jjaIrMaU/XEeSno2wejaVGTJG5
iBYDZvvO71w2+bKb4ybi1TBTSKdf/z5/+ufvHhgknIxZ2eNp6MN1O+idRoqYJpkQKo503ahCR8MX
SxyiNTKnXgZkpq7xSHPOvPM0QSiYyIa2OEM8Xjyk0nXussEuo1tKj87eSSaI/YUmp+KlnHFCh3Xm
0qjw+fT91u0av7qHwtu4W3bUpP3Le/j/AxBQv5X3qn17U5cv9f9eL/CzqtE8RbH6P+//2P315+it
WuNE3/0BqFmi6H6+tfPdW9fn/Kt/mXvW/+f/6z/8b+//A5Ek//kfP6u+VOvfFiVV+XeXv8s7/j9j
Abb5/7p/yYeXX1V7+C/9d7Sp5/6LdFKcOuZqwnZZ5P/NBtB8/V+E2dHxcyDAEPa3VkD/jja1/2Wz
V1HuMg+nRFqlm13Vq/g//8OwgA3wmq0lMD1Mmt7/vvmbv54svrf/0enEmvTuzeVgiUDBQPbM30kO
I/P+90uWi9h+thZH7NJBPvR0u+8zDjYvZuuQ3iIyDKE6+ZHb3sfqvelaOpjBgK3goiXb6UZFnLsd
FJAmdlN9PaybGqze0hbzc4XU7RyG+wpadaLpOgIrjsQZA/QpkcBUWIlRfjNEnvxY5bl3rOpLsoni
yrgVbaRvWt/IzuuqoOESReNpwt6BQXWKsYW1TRUWleu+tiDKQ5P8kx7M3gBxT7Z5u+0TleIrj3Tr
kT2HiDkhsvlpNcRgo4wd/ZLuPY7CZim027Sd1S3ZPOJXnZQNKQ5LbNabnlQQfde3CSkB2WDS0elt
zv5bY8krDDAmsSuS+3DDXCSuf8IKNikCtUzg/saUNs8t88YL7KvZruFk8SNR7MKB0nIOLzka7TTI
ZuE/1mumD2qa+UzmhU5Ydzn+MHtc2xvwfRV/nx2mKCbIU/DqX1qZQ2kX1oxAO6ttQQayURRbFUfq
OjcpV2Q7obae9BgiYJbpZ6jx90S9nZWZj7DF8X7rkVAPkVngOlWdb4XDskBdbxhHpAGSxuLSyLX0
Ckn3jW3m6S+aQ1O6SVuHNgMkW3qDeOxRUAst1zEBxjhK3LqvXugaUxSZgx+fKHxVT/qsniaaYUQf
ltoJQm3aNmy7XBNaOmKn5wKDeBSqiMWUBfVKCo3k8GEYot/S8gRBJRhBsEh9I9aE+AelXxLwioyp
9e0fQxv/ALSNI09oCZ0sFXXnrtaAhmXMGLjNiKi+cZM9+vszl0nXbixKdZko7XJ2+quoW1PO4CgT
luhNtCEdNzuhv6HNKOLy+VY2OlDyUnM3kZd0D4tLiSEUuiExj0WyB6JNSE4GyeVxWQxQQwbbBkYy
qMxVtANVWJ8oS0nYA0CW0fyv7q9OddM2apUFlj8WYtfm6f1Aj3g/wdhBHk/DzwN/WVjlb5yuhBVM
5rCNOk17E0an0zDrX9oShLbeq6fRnG/zyhKBnkHTK+lIX8SKKWKqpRsT+Z4zFUCsuOsQuvBr41Br
QMM3CaDytZ3budues7qLCMrTTlIQr6eRRXPPiOtuV/q0rkcOtJPybzu8W2CejfIha/y3zuBh9yqz
QMPa3tRC0SPj0EMSF8+phsV92bZutdyRN2PQ8EUCSzhUTvZBbRvTyZhFyY+KzvZTa5sLTayRfqE9
1+U+c8wMqrN5W+lZFeA4rUJPkXaH/Wu8VgCbd3nhfJ+J9glUNVmv9KJo99NLtp5aLGo8QLLtOTng
rIO4nmIrQQwCwso0bgif4W3KNJtndbbCWdDZgeQsQmWRdm40eCeASQxExGvmWQR0YptJbB5pDXTB
Kk3/zsVNtnGbyti2s+0Hidb6HFGibldJDgX0Px1NksnR+d+pLYwLDaE7C5C+DBBgc8+CjNDIB/LO
SCJcmsSLIGWSWGTPYtlrVmLhSZoBPddLGXq1K9UN+YXNmd803eMcWfJ+mkkGwB4/qG1jcD6lwHnN
7IVzMkryM8TlZDflqXNfcU9paI32dJMlsZOGkYG6fem66j6qffnAAWI5sTPl72FpQGm23ezM0xGu
pawaO4bHCLnmSbsbV2fYhmybZcd5LaWLu5AMV86lvx+WdLoexsm4qKa8ngPA837APy73go4YlhyH
dPZFTPIMbcl0M6cpZoq0rYY30a9vGC7Rl6SkuRz4Uyl/975XZzcy8prHtlgBIhisnPv/Yu+8duxG
0i39QsMCXdDcbm/TG0k3RBqJ3jMYDD79fFTXdJd05lTh3M3FAI0CGiVV7twkg79Z61sMEnvrUvhk
QfzTEPXXrmN5ueHk/kl1JLYbIe9Sr/9lxLDwN5o4cgVCK0xg5OOdlO6vxE+8BdOYLZksT15Y3xVt
P60aO91nhekeRcYedmq30suJeY3KA1jnf1Cm/NqD/fm5CN5d6D8oB37vwVwDWMKAaH+3GGfXU1O9
MHdxmG8T5Bb73pZYq3/oBH7rf//1I5migra0WXviz/j1q7CrKsX7N4odDdhNQ+u7aj25xWt5ItH0
hEtJIgrNDz736zb17R7Vqqx2efdU1e1rXrXphvi7/u4vxdKf5chfjdY/EZP/qX//9amo2T2mmBju
mSL++qmgP5gmYDgukJE468mIXkWhXmbEmEhFW+c4WvOTRT6DKasPh+dy1dIMYD8wnrAE3ViOt4S/
LhmXkF8a4sE27gK1MYfgySlQrcy9/FHW9bzq++y0PEc/P/7/qOrFN8f/fq1cfxZg/ylrr+lHV/f1
j+Fv/9T+e33zVn7vf/9Dv5TI/2/UxEuR+N/XxLvurfr4/tdyePnz/yqHwz+QLi3rX3dRvZnhsjj4
FynLgKGFjIPlP8Z/9EbAiv5dDQvrD3AAy2ASjgYXdanJ/6yGXesP0Ge+x5D2p5qcxfVv5e/flcO/
nRdL2465nzkRpEhUD/9Fg9CKqItYJq7gOk05troMkzB+zFNFqPAFbbj5T+KZ//ITOaLY8vBQ4lbn
q/mtQzdLoyEknf1vUZEi6CSC6MlZKcsE1tt1xO3a6Xz/l6vxf3noflst8Xv9hO+xVFqm6djyfnvo
6hYPcGTmC2ppJjIjIy6B0n6itF9h6vDXE3thHNhehPU+LeIvrKoNd6WxPU5OV7yrxkZnHjvO9BoO
mMF3f//xfjsb+XQAaSkJmJ64sEeC3wZ1Ti29CGlVtwJLM0MIrnpPb6K5926FVdNizERPbCryQf7R
k7D83n85jGjObE4gJpJoIBCc/464JtXKx1FisNgmjKpe16jP9nHhzN2qIVzAPKYYFftVCqPhVjJC
ss5tKsOWkr43LHDRBIiyAJVp8SCsfPinUcHvB/jy6RZo/mJJWdYBv8Ps3cmtS4jb9aqJQOOsDMfy
7jqXF1fd5bg0urZM/YPRYQDeCK/T3t72k/pHvQAsSXk0+m9SDOl9KcHBXcnCiY2N9oywWf391bN4
jn/5GlF1MvnCi4cbie0UhP/fRn1lkHpAu/kyiMQUx5Sp15bfJjvneWEefLP7rIts3lqQ1l6SWLnv
lG9syAhmH267oCouOovFV48Bf0qa4NjfG5PvEDRckIgsg671jjg5xRcnpfDfNAzb9KYfhfUmu1CT
5qFGtCG5zpN9G4dFspkCQqnvWEUX070bptb7HNWee2jsSOImbnCE5Xdzhjlthd3fce6zsJxJxqFm
TzGz1aBQSD9F0Q/4Ie6mcVdY1pzdJZ5KiXz2K3J1ojjHZz5wuMVUqIPnD49+xxKCCzUF7z7wfJq1
tDX6oyyMYTdq0Av7gYTzfB0Nhi9WkAPx1IPLqNcGtnT8LrLp7Vs9VpE+0qX4i4JwWPTLHeimteeP
RscQRE1vsZ945QpTCA/DArhKL7xLZ2I+cTxvOXD4L86Nxgc5miMDbxJn7Puu1/GmGHLq+oyYkKvL
RK67kqFcozo2keWsjKnAK0QSBOtQIOgUh2ZHtNJmqOeo3SNrwwVfz3YNu5c4lWmvDdN8jz0RpavQ
nvmDsUAVicG2I+ldxe2JvEcLj8UMI/5ppCc6B71ycErkSaZvpbmMQa26LV4Ak+KqD+Mw+Cw0tuKV
6JyE6Fw5IZBnzfZuEtNSrHz0DdiyYQ7cee7AOT1Hpjgzz50IxzSw8azQvnOkoVwzP4IugZeDSjC6
BnHg7jzd0PaW8ei4W0NUOKjrcF4TsAi8ZNKxPLqzEXMP2iiQQIQh+4gymdzP2DM+01op1jipt+rm
BXvWlxbTihDI3CnKcgWEIBPh9CTdkYyczqmTcMf6xlrHYdXeiRgWF9uboXo1OFnGAxNP77FhjTod
BVg8dBNlrO4DomeJqZniHNt0F6Zii7+1XriymHfzwTo5RfBWlkaJMBvawNs8uIb90XjkWPdmnn3q
TAhAh17OUdU5Gk2UkFVL2gmxxOjLzoo29tMq8N63cuhple3xQ9R2djW7zHzyB7MElYsLlM8wT8Nh
UJ1zM0SiPMae7F9FRy9Ol4upJ7VKvP0uc+x+wIgzjPz+hPJpLjwlZNwnLTYjox53YZ6UUFiwb2Vr
txms3YS+CFRKkHGOq976AG+CJ3JII/vVqgANwnKolLOux6w7dEKgh4t4T+wwHH/3hjh7Mgij+dEa
LQbbgb8frvu+oEhrTIeQ48BPT1Y3GWudBz7cBpJyxNw3j5lrkInVQm95zek5NykS6niL6AsUosXl
tlco/WNza8aAEMq+5/yaFbGLKNXFo0uy33s66eoWYAnc2pbwwlhW/rFNh/pS18iUVsiy63MjCA0l
ychz0HhiwR12XlaJbldAdNqhjjG+10HYXVtiMbfSahiKV3VEV+IuyXRBLfMfdT8TDh452Hd1YiBM
yZWR301dHIT7ya8F/EViOc28SddWFrjMu0FmT1lvJFc9wFFBnkImjDUWZGnJYfKQiZvdtlFpH65J
9ORxM+fbPDR83mrDoL5gqeJmjbzYudp9Av2BJJy7oLJohhgjoecCVM32ZLDv85j5B9+Mc/D7wF27
OHZe2rDBNJ/qFOhEUht0kJ09WszK7Xon2yw4kFHp50Bv3PSkZav3ZluI4VLHhXt0KlPvkXwycKsM
rMzkLslH3vzFO1FrzhXS4LgryymK7uHbMs92YEKOMBLt9gG7HbsSY5byXjteQnYSHv+zGMMgP49D
lWxHSAR3RsUES5gqnVeBiU4hTsAnchfP35y4d+Wqql1vN4f+8vaJSd+5zyGpGfcsiWVzTFU4hwde
yEZ0HHkUyo3qp2TXcsfybOfuTe/b+TpUntqOtgkLwgNjYucZKdaMBk9TIe7GQB0Z8j7VUWBf8lHr
nQJkZ+dkyPrWR1nMD425TFiaB6tGMpfb7zqOb7tZ7dw5vUtZDB1FB7DQdTqLHXIfgIaUpDOJxHos
Gu86WGa669MRpXWhTlNJqB+o43Ld+hXwOKx8W4un+TkCLbNrGU/v2G8T2qhZcyLucY686djxxmn2
PYK9sHWNuN1zD/rkCKvhfWSNdh75ET5vn9pD4sD3SF5Q+1JnXYQ80jQOiabF35moVwtmkyRqnjqh
pV53RdicJQlXQD3NolmD/JEFuYxQdNp5Z02VmV7hyYDQsIzE3PmpInpwxRcaxW8G5hugb1FgPDYp
DBvO5yQ+ppnnUGo5ZSEOCGjN4KpwGQXbkFjwp9rkULWzhtWtysutmlsZPVStM29cBiqK2VuMDT9E
IXcqK6SZPYb4y9hG884f0omoBzdVa1Z3ApU1W6WbXGGpI7dOqu7CxHXapqM5N2sEtNm4CVtQLFuk
vePBCjpx03ot5TsensZf1zUpi1AwfA3JD/3oQxbxnXMMCsdiGleKr630E7LdSpJJ59ZEX5QVsT3u
lqSkZ57Z9pJpU6t1ZQQ+8JixIuEZGdzdzAEEw9bQ1XbE1vUZxIOzfEfEZ3es9DdOo4W7aus0e/Kp
7cPVoMoehqjDLn8fKMO9940UOyPsvB+NFRvPrWxSuc2LtDr2hNvG29nNu3Xu+/06jHP7efKc4EsC
qlKeWsxP1RpmgFsfh9SJeHOMWu0TswZIUo3VZhrjkHF+293WeK+SA2+T4jYwiCtEQ9o8IN7oTro0
A8QMZXV1hPU6BhlZoblrX2vkHS+k3pY4ke3B+iZoA8/Ik8NDHBXWj6x3fKbNXY8lNJIffLPi64AQ
/syF447h14u6DUJbA+QvsdCvHlM7wqkJ79tqQxaYcLr3ya4hfdLLrTGNN4fezrHd5s1C/IIK6W7J
InfUQcaF9a3JUSMEXR6erLb2oYKOfE7yUyomIe6I3i+vEQDXkLa1Q0S0V/bjXrYq36imxrOrmvQ1
86n85sYjULmMW4s8tokrKUNH71ysAhRXVq4uo+eQApuNpxJ9yiqa0epFpvLftYkbG8m9t5WRhMia
oX0JZi22nF3qpracs9JF/SAJNJ3XTAvHo5qmeEuIVnCnxGA95YmozuVgtTfab/Sdbhi30zJV4S5X
dbUFCEN/aU5HA5XlN1pTaDmhmu5D3hp7mHxGtPVLd75NHPQ0ZpOBGhMOHRE9Y/tZ2W50wWRsnbvO
6J8B/VuHTLvtqQyH5GqrOr5rzfwcZ/2tjwD7wlgUzA0NwCn2jWOVdfkXL6rVm4hk/czqV+2Lwrs3
83RPEceMBwHG3jVMxFb+WFwY4/brxix7POCevbNaSxJ3VvobMdtkKynYsXVRil2BjwyDhUHD2JbN
k6Po0evAKfb428EbBSSupmluIVBrLozbrG0YD/ImZDnKQrpMzrbP7mBog2BlOVN/6+R5dFSexAcs
lT6TLDCcmlEZT5Rc1qYTlYGWLmEXE3K5ue4IfjYEF/obwCr2i47bYh84zXxWVUVSpBTvCfgA6hDZ
blVYgsTK03GfR8731u3qcAeGDH5T5Ebn1pizVZIgyCYj2L41Sl0/AcOprmVlemQGxqm/nRKHaloD
y5hJn90FfjKcdeN7TM60PuQ+E+fGkPpcosV8Sub8R8jk+bNUIciOccLbmthxgKzaVqtUqmgPaq9Y
pE8G5T4Eyo1X1ZcyKT91VEeEwibV2fUIPPbtAfGs0zrfcifS63gRIFOJ9zf+xBanZiTHPeUxqXay
jl0/lUdEqvaKjRyXmG1H7+bzvUQC/eS7SXaY2rHaFSCxKUGqNrzKrJ9Xlexm6EJkf5pOl+1Mzt2P
kMrwu9+xtpFM/llERvaR5Azjiooz3+veDZ5Dd+GRDUOhzkbRSGDNxUuAX3qVC1GuogIW3Bja3atV
DxtjiLLTUIdEXCrHo7WyRl79RWuWNC4qvrCIInRSDuY2baf5EjWetVND/Mg1geDP5B6lddTvAPC9
BJHAvqOn4jhp8653rXnrGLykLTypbC78PUNNkk7SoWQ90XCLjF6tN4SUcLwgcN5VQAPWeU4bY/Fu
eSJV1Tmw+0+PLAH5MqvK+Sg8s9yVUj04QyPgV7NhezVT466I03ln2MF3YI/2iattbQNeLUfsXfuw
kXrbtcONRnF25iygdVNG+Ui9Nh9ydyjWiW3zLp3Siy2F1quqdJGX4YqUJFEWeg8PmZjNkNd7zON9
YPQV7SiOv5a+SvYhe+zXMvPDa6uZnos6wZcPCxvVDrurPg/f+zB4tMfGWjdR1q2bxgIPYhX1zrP1
weABIvjXdS7YNTKCgAv1qkhCJUwshkYXKLK39VzdFVlRlmvl5/5jpBuIYAMWipVHUrlD5RMdyAv+
kopk3vWuA34SSoRe8QIrt+3YkHuMi14eA8gSYAEkIaEAw0YuYcuWDuULXZPb0iKsgpjiwyyqd4I2
X4tpCj5bxH1n/mJ56/esN49RK8XVjZuMgPGuc7/EsnZPHlibG6MQ+i03LEKJyRHG46V0ezCFeHMb
c7GFBV1zHT3PfStcs7nzMjNDyGK4186unDsX2DCKTtoLZaXmPQ2lOEVBXu2bSjYn1DUEDsdGYi3I
QnkyyPq8Dmk33eMb6W7aNOT/ltCdpTScx6GcDEYbrvrWuaP1Xqqh3JjGILu9qFTur/I+1wdg5znx
40y8jsLze/5BJ9BjHNm2lHWkQ8/m58Lc24Yy0J8Od/he4YDfsdZDudMnVnHGCAL5z5DNfoLlUG1D
yFqcCq5rwTJnkcR6bZrSdtX1pfMMUVjJbVQLis55CF+h4Fspy2NTfB+NHhy3jNr2vm+K7MWZ+Umb
rBnlfeQb+jR15LYUed59RO0UHnKI9l8AM2CUqcQnSbHVydUhbER0jE+U7Y/FKNJLm9HRrlAP3CuA
Ka+JRymbNJM8QOhJWJwF+femaTjfbI8yqxv2NdL601jO4WXoKmqkIW+egrEN7k0fIFLGTQNYzsTu
nbEfnRrcepUc7D1cDePBVtX9pKG7uULeS4iOH0W/xBCXtYJJq75aZoh7JbHYWwOwNpp3tLajuedE
6tZ1jrloQ5ckfrpyokMpjebL1Il2g57eOMdeBuGRLxwBghlfSwuBgVcYcBBS9monp8IIgwekZJBD
FYvgJyi43/FCxOuQqKEDMa06emgKneeH0QkHYzd3E+BUYti/+8qb2Saq7AoZ7rF0oqn+SIbJxacx
2qKy7uPSHzVTnb66HfNCRFslWhKxp860TpbsWqpzOdvBtlukrMAS8il5aZk+qZXloaS14O0D+ymU
/IasV+a7ETXbPhok2/ScFNqzx/bnfsw7xkuBBsK/165rhDYaTIACQBU1MbwHp/PjZMcEj+oY75AX
nEU7RpgMulwHh7CKwuFYzQxcLo0dM0qrjWi0V2x07Qw5hGWw2QzosiyFZJg3H0agWoXyjuO0yt/a
QaWLNxPsGSYj9mRfSIvo8VkCH/d+MIHLEXiTyzBo+tds4PBcQaKW0c4pKblX5KI21i3sfXwlpRz7
bJdRtXyOllM+2TQEiPUL+QBCd4rOvquKl6Hsihe6pxaAolm63+Yu9+Q+rQIx35jERKT7lKygrRDK
vZE8ZbTnmY0lqp0W0omma73GtZ76I45vSzO5iPq7Dql/dfJtObSrurLTDaye8lIVDRqGMEiWcrMu
pmpfBUlKqTnG94mICE7mSMjJ1sIJ0Kyrqil+hJKZ62YxiYhn2OhDsa9TMGrcuXYBqM5umBzagTW0
W0R9KloNBnHSN5Y5VYs+rvMYw/+UTzitxwahI8G6XkMC5Lr24PXM1dwDSx5nyEcbL/bc8YG47MG+
nfqePw6rC/NrzijvKWq4PXHXmYQFNAqJyDYH+gx3NE7cERRjxxgPIyzFBLCiGYuY5Zm7GuVCts5s
Y7p6pHvORHn48hVtrTqMgETFgwd3D0WhMPCni8hbYBc8Vo9EtAVXqvLkGscsINaOnBAn1Smrp3XP
DWGy6jfJBMniXOVrX7pIX6wAo9+qUBlT9DEsSfDG/oXeqJiGFD4mFdgmrFPl389Oik9nFUSpd3TG
lKyHqnHAJYvY4Jup0BCV3pxXsJAHbLwsvz0mTmAenzL8PVTJMzL0lTdqXiCjm07eca5UNGBULDkz
prr5TFwUP0DXpv4rfsPkjojP6hO7pHzxbBUyA2/6W7c3LZLka79AtTJPEQHz5aT20omEexBeZPXH
pPCm4Fh3HXPaBBCKWvi3/aVvC7wulFV3RNZosZZjVbw41O+vGujETUiEQrlu2iZ0eKHW4lmY2izW
XTj5vJtl4r/NrQp3BpNy3tJThRcMbcNYvqYDIFlqnt5PfxA2zcjeSnyZH3rlUvIzf67KHWOYPrzE
vG/3oejAf+KZ17A7Oe/exjEUw8oxooA7ngX2Vk4+d5+T2+rUTXP6xZ7r7gmm8XBjdXm8Z87ALYMX
zSf8jvoxPgyDmPPzDIRPYbsGxbqpHbKGN6lb8ihnc+nY+xIn+R2qFcu+E61fOmc8VUWHgVCQi2HY
BEmvAbD6vLijeEL4xDRer0lxC89T1TOqDzCgmashR61S6EGckKA55QkCgqi29Grc3Cqj3t94+Fq/
pWIpO1OzVI+AlyqHVADJU2HSuPPMydI4ghbnqFeFT0kBKo/BYJqgCqMF97Y9RE7K1WjqysPclflN
HwyhfUu6gWkzkLAorcCslpBgfZdfoeOpBBvUGLSB9s/7HXRV8n3KM9vburR5NwgUbGfTjGw5g37R
t5DZXX/rhXL6Vas8i3i+figemecGb2k75N+03SbTPmuc4gXoLU/BjFH4ZTaZBawk3kqG60inmC5O
423A45fREvjTq6XzXm36kOHK0UxVRWPdG3xCv7Rzb4vsH0hhFuMCXxEGZt64XSXeo5HBM2AJHlAZ
D1y6ZFG47X0FcHaVjpTd/ESENhvHjSom3dppdnlQU71mrVFe2GHqZhO6hNW6YcuvJgvT3KuhM9hv
Roa3NfFeOJu0bTAh02JEw9G07V7tK6t2pr0p5mLRPCZsV8ZqhGJYq0L363JsVL0t+HXUioOrQFpV
2u0tHnLOPF7CcsOcY4p2NDhldZGZUpfenQP6RH/w5y8IwusPjUO8x2Xi2vos6I+m+z6poGyviNtp
15o8WrXpgrp9Vpij63Vb1uw5tJEF48PPLRYO9rI8LkEyDhnwifVe9yq8GbOg07t+soMlUdGO2dqG
TfyYZ6NtH5bDE2MubqcVRMzwJXe1j0slD4aHEN2/dQw6VdXbNIy/96GdrrFcU9PVqRseE/xcHPlD
MLwIEc3TppMdgMMa9SJz7pZX3Qr1pLpEmFOaXUPw5l4YAUP+gSl/dRh7mzdD4hVxvYqr6hKRax4R
Kx6W3qf0+0TfZeHQxjedN/DwwmKfh4s5jS1PIIMS+0wEUDYf0CCySqR/doojYuho3rSd0fRcoLL7
0dVGPLA+M/KXxmlNfVYTIPev9uzNhDjZCLMgYVgdsT+E7swvdrRUB4GFiXSLqDr0twEzCqBzeHsS
3oL5trEGYMBeHSQ/E3QJcvZ65j5j1PLOYImSJseQb4n2UjUyH9alz5vi3Z1hzS+o9q6Ud0zls/6+
bFP7eZZz7W8RYcMkNus+Fmt8sVLcSsMgI6oCzRuMQOUry36QcZXvOkaDr36Rzx9xakZXAfd20eES
EZnG86srlnQAQFYPfjzXh0YHsJtjj23O4AWHnHLptrXTbmNjSW42VTT7F4o5fpLdmHLDVtZ/JI12
+MhLP+b2IdJobyZJe8ceu/huNR3C85k4Fp4qjdG8GNuHNGuy8KxkGZBLj7ZwY+RKpWvSkokAiiON
SH1KD33WbAc7HFJkkrP/bXLD6GuPJOnZoPTd+AO3gp8nLRaaWHwv05LgI1TR9nXU2XAkIsy8TcjT
9g/42mhtFRS7AvF/023SOiO+dRTiQFvVNbi3svq9SRqcIJlUxrTTJoRfD5z2mzO72cFAp7bKAxXi
k3Wnk0C9sfbA3J90goE2nnL/JgnhwUJ3wwSC8i3KN+4k8GhFvCT3ZZHMj2iHPZM91uKtRsKZXIPZ
nQ4FE8I3e+iTNRa6/JYnCI+wnxQUlX7Syw/lhFD58N9YLL3H7DIs4v81XnJYKGGeIsiP6XR3IzFs
+bb2y+SWFD/6jBSuzr4V+OxXrtWMqDbbqHycRZH8YJfNYWeNdGxJiVlhzUgZvF1XJnivx2SAi+Dm
7pa6tjopshX7DTbgBKWUrLmsVk4oWRoddajQOAaB/OpB0EQnK7uLPc/x0aoLlmMWyquA4dZRi8jI
1r5V1wJui+petbJ+BKkLlUSOz5BoNa/COt9qJloX9qf6dmqSfFobbpc+1IP6if0G3MjUM1t3yKRP
A3ZUZueGfEq0G7xpEM0XC4nFHcPUhUmt2mpnis7cTKLl3ghjPPldhO5lzUcLCaat7ehYYA511qC5
1c5HNFhvwtJsk/fS6Y0TizdI0h2mHiNLu30yq35AH2EsoVgKPaOiO17nk3g0p6C8oCSpV2ysA5TV
bBIPNt8Z22oa/TtXIr1cNULV1zlqwiMNcvHCxqHcDHArGLJVCXv6KEidtavC8JxVsv42pYiPV0on
9bNqSLBP50x/hfRub3GWSszwnfVaWYZiojvwSk3rjoGFk5tpspOKQRaI+OIsDN7kurK9eBebNmJc
o/lh+PZ4EFUzFJtFIrT+X4myNJc6ykhlCJmLSnewt3ztvl6LtKNmi6P6lKUMpXo7i9dFoKp/sHH9
qs1B2kG+6pJxiCLBBij3O1Ku47w0qybhzM1aTmqshOI8R3L8UMJm30YO222mkEJv/l5U8qtI6ueP
RbmISBDrL5XbYqH4q4yzkukkZj2w0EadHazKAsPgpmDmzZFaBjQHoJCDf/iZ1k9/7X/kQPxUtN9e
YAPrc7BOwVP69ad2vQcQHiYyLyF3mWZmtckeyuTwWqEgGrpdMin5NEUDS1yLmhoxRJAdWPrT8Y25
Nw/bRHvmuy76cKSBAkd9rPx+al6FPQjj6BHBy7CtD7NavLNupoZuhJv9KHOiEFh+E1N/EASzMYPO
rOHDD0Go7yReElKxoGuUB1HU1X3GWMNAlzs7N6PVyOeALhdH9kBZe193noUMyJTNcEhkOcrtkCkN
sxmpd7uxBsF6LqMxat9D7S4KEqPJOUV56BiVhab1FKaSDSq4aAKRIw3bclCqxYDhjfNROJX3MDkZ
Zr6cXuFdTYp3XTIFzGAprXYOgs5q3caug40hNmbKQqOMemZweEw2XWJa4hik5ggora/0ERwOPdsk
BNMPRD7Nycq9lr0J/fUrZqC22jSiNr6jrSeUpJrI4tuzsUq/ekVliz1hdsGwdSNLfxSYls210U0S
hAcpdOY2GyeEAW0ye5uhYRJNo1lPHAFMx4y1CXmiPRbl0OR0MzmD49DvunM457xmglkRRTghn4Zk
5tc63zRN2NGPGZC04rJHMFdj3Sm3mTfIkWED0V67zMpDjm9kMwSpkHlxcq3CDHftpOdjE2rzz0jd
/y9C/Qdj1qI7++9FqHv5Nnwv34q3v+pQl7/yf2xZwR82EjPsqCYuK5SoSFT/FKKG9h8223BzIV+B
vUN0928hquX/AXkOISrG9cWnayNf7f9ty0KE4kPfhr0GntkV/xMhqlgkrX8VI8IdYAKwINwWOuMS
w/Xr6ZOrMh+ducr3bjul2+qn52JxX+BouQNmjvVncWbkWfwjWLwazC6N3TAa9xM2joyXzsZenB3u
hLCtkrY+RiKPj3buYwEJMINECOQUK/IYXacq12wW3+15qjbabRg/avWthpK+ijGYzJWQFwoAJgqI
1dbgGe7zYPwCeBfaTqTerEaZZGTg3/EnIl9arZO1rdofArfUNkYWwebIg5rU5HsG9I9EIoud64Z4
X3riPZEV9EyzE2lXq/6nfcZanDRVL+PdoMyneHHZOKlP9OTivBnARQ+bInardA/clEGAb+UfemiG
i4ajueNfe1d7nPR9kzXxvHLIqzhEi+ci+Gn8UYSyrmSa3rClvcHjPlwDhU/IxTBEf49zKGjtTRZ1
a++nrchRTX+WP81GVdLW+8TpxLd28SN1izMJicpNk1nPZkR2EOFF3n6ujPhH+NPS1ITExMQJTadu
XKoYtihBXvQbq+5x/S6+KJK8DSwyLSFAsfoSl2jxiHzbuaUrnnWpnwWxAwfip+JrxfF97KvAfqu7
qog37CrcDS/F5FuhBiZvFqIY5HRjf0IK8tVUnv4UfttfUrfwjr3l6S81+sN3mxgfc9aVu1jIEjhF
TisQ/SFr3OezJh0GGo1iVlEqhmBTlx6VMMJbVJSYBUTdnphQGGxiqvZpgIK9brzeWKWA0/rGLr7M
blQeg9yiV87qbpH4eZ+4a5DZdF7+meLWwQTWjtK+T7zKMa4DQVjoyyaA5GrAfXKJFGwE5qFJfmJw
SL7ZOEXkMAEBIw5WQGGSU9zSTDL1bV4ZfufZQcLAe0hi7DC0eBTCrNDndS384TLHwrnISj7ge5y2
YvFbVxXbhW4mZATByqunipuQPA7ij/SalL1Xe1DYCnXzgrOp30BjfTRa133MCyc/+3UCfshqc3x6
stfwm0iI0/oVyZnbfiGxsL6K1mEE32HaERVCuclQZOFYqf8RTAAfNiiu5kevzyPsFlzAOPb0q4lb
azepcniE0ltdylJET2ZdhvvM8Fm4oEcJznYneDxo+3e+aO2HvO4Kpqhp+cXRPLKU+ObFN4l12aYS
BOYtSoplEls6KSvGwHhFjzLdyco2iGGw24FnP2N7zTU0MnZ9Jr2j6O9Jc/lhRqCGtKqZIA+hv/Kg
EZL4YlmbOXXkiREp+q6kvC2i6AsRV5AhfPNgqFtUEoTxCBcMC0PhQ9uV3wFZoJALnWrXgkwq0erR
4AKQdyqDuF18rXAiIblbBdvHiHwWvyOXo4x3TKSNhyiNb+ys/4xMZ/gO263ZyTRcKHkuda8xnl3C
xYznvPcYcF+6GD5hf8M7PRV6G6ueynvb+65IYWWIyA7rTU9z/kJVS5XqOR9Ol+efQ1R4X0RdeXcR
eXOntrXInRpQ2BhLBT0Eq3Bg3W4Ec3Fo4SwemrmzofThSrjPUvExDLpfZQsHyyZOpUrGEAEJc6go
TsaXHlD6TWU8IAnS3jry/GZDN6eusqXggEWZXVCoJV+ZdkS30FTHawRM8iplVbRbwoCiHfJz76aU
4Oq2veH8b/bObCtuJN3Cr3JeQL00D7c5kiQkQwJlc6MFxqV5iJBC09OfL8DdXab62KvvT180qwCj
IUOhiP/f+9s7r8FHOmZXfRwcQ8pyq2mqX+0Z6ZZJ041ktRoYulpTXckOcSzPEyIWSmzmHcXfI0aG
QFcq0HN6oqC3Pk2k7YriEngRTYZ15ngD/ZeyP9azCG8l6XBblbbDTZRTvjMwij5B9VKrtoTGtjJJ
ywNjgNBi1ffS2+FCJBoYsAqp80FQ7S12jBQlqnGzyOVb6bl3U6tFlKYzDoe2am0UQqnz5xB4W6NU
/gqg5Hyn58w16/3rxQ3Y6ywW8lTlrG3fbA5ZnU0rdoSoP6e0efALgU7Mt27gjdYXlBmnN9srSkKL
Ov82Smbrkor8uXMjUlck0gnHj8s1jPgeDQl+wFkG47a1ZXJRwbvbMn7J4shAS5OdYJ5LVP/3A7lR
q2wSX0yApsde5MEW6/Eb89RuEg2LbLhEr7gy2OkrcGhklonl3FvRk0fA8K6u0x2rg2KzDOUfSZuR
WeliU6TMMpPcOcvbxJ4Yj9PUr0uy06SMr4jb0gy6iuJPgiyDdCtSeZZxXwVljbS23xM7WbLnj3BE
UvqXdvHolkOyF/Wg9f5QLkK3CHcd78qHoE8eY1dIPmYk1A3N82FcvizDWJzpVYlN7I7DFf3S6sId
KF40UP13yozrDWsQto8uPUxNrcrq5pRM6kQBsNpawg6PUY6AjYbEfOgRBR9TGMEg80dJDjXvMTMO
udBx1lWkIN8iBF118AqwZA4mMBHjLjQVztwefKCTxzdFbJ2I8w62DchDJFU5e8hgkEfbj1F4T0xM
cmGm6gus6NOyy5X7ZVnINcwGQ4h70sE7uPN+Z3u5e+kMtIhQ6aS42lf2bNFLS4PYDJ6MMikwWoaD
vbGx6/YvXdfWN3PU3FBe28GGXAEve2Lq9lauT52zH3prO2WGzmhO8x3JjDiZB/cPq2dnMXbpxRRF
13Yg7hpQlChr52unARLuJClvQP+6KZhtsnlTy2STExvP5uCQSKTeNJbqNVbgXT6SCZYhdhhpZyRb
AjmGVRQVGC0ZFuEEc2ym1JmQHIRU/9RRemBmTI+EHB5qOEJTg9J8kN9UqztXQzSdjTG9ZSl6nw1W
uiOq1L+gwGZu7K5wWUTxtvPpTw0w8sCpoIiOi29gXaxz2xcYDvU6LQUIZ48xbZyRXrZH4tgmaVR0
Hu2KezlG3z2g4NfK6phkJvfb1BH91kyBvDOkGniJxH170xb5FfAss1cUIuAA0gib5yyn38HCe9uq
0KNxAw+OPqaUia2gj0xNcXLpW3nXqNMr6hgOfobgYETsK8lPiWfjgBA6H/4oIuLqv81zN4MHf98G
/P926TfbJVsn9Pzf+6XHOuu/v/3PuWfb1P11z/T+735smnz/HygiydoCt0ydwdXo449NE/Wgf3iW
DZIicvCVYeb8154p0A49N6BaRMNY4yf+uWEK/xGBo4BjYdkAagI4y/+Fc8/52byljwhkI8I2iJEO
W6Hemf21RlRauaytsfC+h7RxFBJbCE9GuTbbIVtoWqi2eHEN6WF2FwwrUtBtls+ULVHLviY1OT3G
urEpDF9GKRJmvV6rxQWKvbK7pgCoG+wNJUSAXkWfM5Ebvl9ia06CwLW+B6Cs1H2ZTkH5wk6ujb85
FZ3xU+LTWkIuYGV0uvA+UIe+0dqQsd4kqFXZAjQjftUrK8A3Bh+oqqz5aEMDyP80CNDi3/zlI/0P
zr+fy3cuvF0NfAKjqAW03C5GxF/vUWBVGcqmNPweowXNxUVPMhcBKLwRZIBxnA4bltmsLbM/yY3L
7N8R9T6F/nD8IMDRpyFcDp8UJ/Pz8Vmmhh3Vn+yNGolTMPOCM9AMhMg2RL4jdJY6O6WhPnFRFLkg
2upb9GJzZ68td/FH57L3sd2z7GgEkvgTMcqCn/36Hv1ca4R07RANEjKEgHFFelj+fI6ILww7lY7x
5iMHRL6aLEESiF0Zur3DYkH2vv9csBvp/yss1/txdeYzlQcTJh5dj5+Pi3APyh9vrbdkZsz5OLba
svuS8jZiBz/mmcpueCn0fc86HOjo71IFfjbt6cMHgNi0tVDnsPMM/Xz4xBvQPiAvfTMIlhPO2htN
33vhQTL6Q7NkQXnKDKuxrp1CzOpcdLhI2MCnWclN+fUH8Pcz4dVFIAb2eMKtwFb9fCZpkMbQj7EJ
uj6yKFo7Fg2LYufJUUGyRRrg+s8S6RU73g5vnP8MSHqQ0XbAntmOv/lUdJXl3zVgbgv8RTDvXgi3
h4/ms+my96n3zoQlfYsj6iBy38AKjuetEVddNO/nUE4MkV9f/6fMBX1MRGE8JTyoDtPpZ1QaiTu4
yNreeE0zGVQGUI5UPxDV1KQ6AnYkXcldZxXvxnY1gVzjRoC2TtW5av18xjoAr+8cIeOV5KB4jbTv
qUzX3euvT1PPp3+9M2jvKEyBprXo+fC0fJpLUA+HkoDW6XWSvWQQmKow+XxMRBtogifpDPg37ELo
h4adtf6StYn6zefzt5tlWSTEU6DXmE6HFJNPp0G5pmND5jevdekZzOE5sxcGyIGV1Owd0b0w7xM5
LIuXKqe9hWSlrSTK1tDIDcrfAuzC+8w/0zXiDGl2Ht0J9mf1m2nlU2IbTDV9k4iIxOLOJ+z7n95P
kzPStqsX57WLqdhTMu6RQKpbJJIENq5HMQtOzgjYnVTbZqbfP1OyWmbjPLZtfOgi0DHEly8Lre0q
FXUfs+JGYIKc0jON8t6vooSVMsCJiSnRNvLZqi9NErv5q0UWj+J3OUrWz8g3ZirfClH8krEOwArE
8acZg5FZo+Me2ufAa3S1pjVDj6EYxyqK5NpaAoOpPZ4/Zk/8b/xMvU8nrRWH/Ig4c8cX9MCIdPvd
M+R+nsVtVhs6jYU6LYLfvw2LYipYX6ZN+9xKniKxdaDjute2lTrz0aHuyO2I4qFcnuhYzHNAAVKi
R18z4Y/+fSKW2LiQFfqvJ2mozj9hadYLhMkdqjLaF8rTH0/TORFDaGZLO9yj8UZWsJQ+0jEAOMhE
bIimQHp72BRRyjcdIGjLU1ixA4xZ+OYzX7rFpOJAa6NzOogsMFPYVk4JwN6NeD98FCYGLcmwmXL+
BIt4kzNnq6LXBn3rVcXL1Pm1aHfRIK2Brn6DdELKAn57WeKLAaiZxNV0kbi8XL/WYR27T3iBLQYZ
dmXWGYOoG5Yov54bPs+a3P0A2KBFOgtdO4zoP0/heATqBEVo+bxYVScR0dpmgFBjhNGPDAPDDBPF
r4/4eTayERujnue9jUE++tsRO2l26Vg541dnUXowjsrV05/dISMXO38Qnv8M3+C9TIp6skuu2TUF
jNNfn8YnmhqrXB1dRsGCUCMTnt/nBuniDEoYkV894cCoeoguDdXj741IBbMRiVuIlGQcNNnt0IUJ
M06beg1mWawRQ8NWmP0arUI7EccSmOF5ArcQzqtutPzhHjK9ma0FlZ3myCCCX5ibLuxAnH5g9XnY
oU0O9w14l9A5YEfu9ZNPCq1zY/O+b3XPWTpUen99xZ/nNVq8CMtsfdVcrcOe4OfPmmR5MhdEFzwO
qjZZxHpS0rK0h0WPW2KvXPcitcaJYTsVkcOXpH9f2Ro+7iKeCuRRdnwGgKmHtC0IGZcXWWs7eooU
C3rGnSiRNmb7xZshQmzisdJramsOK57OwEIX+5vR+wnKSNgKFQNem8xqfIKW9Zk0LZy6Wpq8tmmm
4rdpdz24HE6gNxylH9335xjgH9j+XZzCrOkpWFl6SpG4gYoXxPss463J099qBG3GlzLKA/ciG0t9
HwRlVv+Ewp3foiSmL3EmarHbFZhynV2Ly9UhnpP3BZf760/rU3aNvrQIwoVt8aiYQLs/B2+hWLZQ
jDbzI8xhPVP18BSG+6VcsuZbb4YFXZi5b8TyFNh4cgt6tg2cvwtcEWUyb5fKt/pkFyGtGB9ZpUpu
xxjkDqPPGRZmk5pkeoYY8mdCzenvMG1eZHY7Mq31rEg4YNaTYoNuxZstbkWVAPs89X2QYuDzSpXz
SKSRnfNfH/dHT4UFPb5/bWz/wy7o0+ykSTGsrhAwaC6q+belLhBg1599YTwMVdAwO3wsb+0UJFSx
ZmeZJvXvpoVPryN9SIRLQDF4LdEa/LzxMgkbcf12Ch46gPzFS4/siAHFu5/74+ati9YmpnCPl8Qv
nZkbXg4xkvWKSY+7NMqp7G8Dv4M8vYt7Fw0guxB7uJcoAHgDABrjOyhR/dOPjy0R5FWMqwmmIM8K
T5H+OJKCFr2tNTIWX6I5j4Z72g0NZ+IVBe+mwu/1PvXXd5vO3c8rRS5evwSYJEBxsQr6vLNhOdgZ
iTnNDyl6CASVvSockthGM85Pvr24ct6ilPRbKu9gUvOU2qjIxKVZKmfyVvAjhXGE94uBJq5SUCCC
9n3yzcygiYyxcv0NVr6mfHPzcpH3FfBY+TIicRpv8MSY00LodB152LBYP3aE3GM5GU5SpFgg6IOY
lXXlmNLCwFqDnKTthVaenMQpFNqOVw/SndYIxgYehmGRuC9XE7mAbr6LbEu5Z7/sQcOtzclSo9q3
0ZhaZFjPMfHLfRqwMlsHAGuWRSsemIUPGB01xaprc3+H7BD1qVcZ0/IA2cXOnpRbJvGGOEDbWs/s
T5uZGJC+izYRlr1inXhlcoG/pt+IxhyXY4zU3txbo5Xau8TowtTctiTKuI8zEuPCeIyoz08PUz85
/bXR9TQmeGME6s2Tvi8fl2BIanAyTYPN8C6alrLYx7AzgSdjhid/NSoabRANJGr+8NWq8rB+S22c
rtOGoTKL75GicAddphyJeLno41qg92cf4JX+ntz5wj8hJDJISxn81u7K9HsaktDIXZ4sJ5Tu9eI0
A0N6sWTXpneOb5LYsq1rWtDBQRExlZZXtQdMkprpkPQUsEcPSHS2i91qVN59XNuOOPi5mybhjrHi
O6iOh8XktY5ZHgM/RirXF+g1Yklr6EB+o5Fm+zGreNusqTG6TLADPmjvS2MoUHYHBgfBaevRYdli
nVTLqgsr9exgC4OyGQR86T++aWRZyc9MnDccbmk6V7wuSkT2cJnjFEnQYk+GEQRreByFCvZTnVtI
Dz130O9Fk5Yyl5M4Hi+VlymeESiscy8lSORmHtuxDW5zZHhjuQsKx7DbQ6FmbIs3fu7Q3FqJKNI1
iUD2NEufgiSOjeXoumXHnTJmpLzAPCuGOFAUJ5ZBeWVlIrPK2zwf8xBrT85EkGybDDA7nW7H1qc0
08U0bfAXOBcFuTxFLsFzYPL36i+2Th8R9PLKKHokLVUICIpBwJ1Fr57xBllb0A/4I5w/S5aVEJFe
07tpx9WT4EVEuL/LUyy70coBPcOXpkt741xXCHtZJgw9dFhgCn3DACAq3vb3fSTxrQJ1e7/UFBE/
t4+eDP/jXdLFHK1MLTaZoCr0x2PR0ba9P6yStGsCsd0op5ZkKIPS84VRF8h4vwvBhkbsZJax0loT
1jwHYp2FqacMPkEXSeQTElWV1dwvI11o96vFtabrMCd2IqJdH8l2OfuMLI6AztQSr7Ex6QHmS7xM
w6U3G3yvjCp9a4YB5h0aij4UI+cAx4rDrn9cj5SOI14puKV8z5swfJ8Lz42jd2EhBaBVG+B6Nrc/
Rg/4q4g/GeSGvri4n99vhmLUyPWPNW7kYYziv5zOK64dM5PG+cetNj5+/Z83+eP3qBTYxXVgtxUn
YNVGOrxC1GuRT2Y1reXpWiAH4VgJYvzMPLMBTxoi/T4+qGYZkGtv2XkrmRxqK5rfoS0p7pWbqFIN
d2mwq5JfsVtqbASqRk6sUSbmrBe9SUUGHM8o8WtIzz7uYNPyBDGvfVxTatPOFuuWLu1oXcwq1Ltz
8+Oj/RgeflxgkN36LtQuc+sFpb74yZ9TxilRvvowKfhTvjk3wgzSRwzJrgKHiyxN396PgbQooCSs
v21H/xUrkx3/DgWyw+jq+lSf+scNNZZx4T+aktZPsDWgiRf5YSEPcWr3iS4imdsxUw3PdJQnuvIB
4Ei8ZkNgi1cLuCLDp/NYsXLxcmCxe9NRy9Z/0B70F3cA78IdqU39OFSLp8+/Vn6Sjo+qTLD87uok
5O+mwrES56LoiJjoj84Y6bGS5V3UB/sftxyqv+R0pswp+CO8AfDAATfNCt7zA3EVvvnIyg1FwaYV
Ro8/2uySmIN7oFjYMvVAMfsD7mxdueFjStUBQIx+nBXvV75XzMrPQ2wWkNXnSyciKqq56N2GQJZ1
GbkltPu4w513sCJL8ftpLzq+sGj0ylOFyac8zQhMfFAPo0WpSFDLL09D0ccUBUaZc3QrTZrhya/j
iV1APC967I8RU3m+mxxhM8NAdSpVuMVpbfIrCHPRbGAK4FU1fTX9KWe+ScoGdtXFj3Jy3pekce0U
kJmm/UYSh+s4F22OKNDcO+/PjGjCkhvWxWMRL09OGpKq+iicMR39i/7j0qco6bhFTjstBVeEaqfz
tv5ign1a93ip+Jk1tXrUaBYpXz7qp2EHQoIsA2Xr6+2zzOYLKmDB78OH9fivrAQB8Ry5doFCnJLF
7FfXTmtJfsOfLb2HHTzVMa4+iiwL3GwZ7wA7IZQ+JLFY+BvLR+ktZltO1VAgyqBEGVsFW9+qYu9U
r/uSwoR3rIhd4Ep7d8wowicYQJgq6ZejVD51MzMN4c2Or2+eyhxdKrAVmN36Ni/rhH8u55Kr/Dqy
PIsNVPqdlNkpAlVBkbJRvO6uA/gGfn/nUsaaY6C4uTGnO39sPeRPlC6IRFgFFIH8Z/AsFnUhXoZa
D7bgQuaqfOJjuaGoYfRwk7a0GHwfdzLvsbadnMzMnOFyXLwqDu6KBQfAWbKYpqqwtCLyn5lvGV/G
2C7cARCj+hpQQxhM/mwvdZWqzFivsrKOMO62z3Ra8U6+ulPplycy9to53hFw1/XGn2Nm5VO85Y3m
lN6qQwwkiCoprUA+UZEci/7BTESeED6A+Sid7seAtY14i4ZsEPbXLg4pTexloYYqwi2xdMXT4iqb
wAPF24E+cI9ugjUlbqBIIZ3ihPLIXg9800CtFIx0plDbfFzJx2cp2pwC8drznFlf1vt0U9LZZ7hF
c6JnE1b/+uHNukr/Rv1evYe8rb/nWchsmROTWf9i7FCdqLbs3HVvIyvjlkc5YbUYn5aejvqWlKFA
P5VRpX/yY8iypmQmgiupf/RRgtfTKQwJOc0S3rplSzO8xRQIaHc1mjUFe3de4sg+IPXXTzlyYF0O
7OgT8QWyMrOFWEzGt2vSfzhRt9RnjqyHf/rjQJ6MeKUJhopx/tix1Vm+BCiYa8DNd8XHhFV8FBpF
SM4gfDeoJvocpS9dd0OOsWiwk8K9Nc4K8y3X3I908YbLDKsU9yN1J44BfESflnp/4ECs8R6Bmq30
Q97aus0ItWzSY5KUSLtAFgmko6q2aV7yNO4+bgh1YD3pFaGvl1huZxn5MSV4AbvRr7dXn1p61HKY
HxjBNpMbau7PZeW0p4dAvdo+p5j5OWsUKxNPw9gwzQo8GZxEOVB4oZGfCX3uvz68Lq//pQugD4/j
xvdMZK8EkX0uv5NX3hhjF1Cq+pgac2rAnAX7AJ6kXx/qU1+Ip8lEOcKxKFnx/77e1v+F5TyGhcBR
ZtX/HCNmMTUY49rYdW9Ih9ejO/JT/aGiNOQTRqMBeWj9Y3L89bn8XELwTJIXdMgyF087nHFu/3wu
8eDYlG/z5KxT6X0cnZZej3cdwcFb0sx/f5//fkAdykrDPQQYzWf9qaJapNK0CAkg52+qeVEkBW/8
Q0DCii5rvj/Zv77ATwlz+gqp3QLitcgnwRrxuZA5lblLpFbpwzJ9nzFA3uii/exjDvZ2k9uhSMzb
eJF3anTmfANXVM/njmRqMLrF5X30mzP6eaRzRhpiQOAdGlTIsHQHf77nc2QaYzA74r78eKhG1nU8
45MqYub1LBwyPoLUVTNPZuTwcmBpQcAYX7CqCgKZByxP8c4j6BbRK5pFdE9M9YJf5/lAmJTNDvvJ
9fjRzyKzQE+zv76Izx8jH5z7Hr1E1BMJnZ+7rLx3RW9PxnBK8R5wO5f3hVDbIRm9m41QuR+xLP9n
vMd/Op5HyC6oC9P0/c8o1mBiNWIjwTr9eO0R0y0QbTXMrA20jiz5r0preHS0wZjKIhM3j+rfpgNn
jKlEwwQ9fbyWWCTrTyMoSp6LmuB4LvnXN/Tn+Yf6LDYUBqoWpdAp5r9/HhQAGidwiB7c8prgWQ/M
CPHnz77kgfnvpjp9KD66kLZX6LLT/xsduMKJP6uEYPGPpcjgUR1hHNmi4suvr+qHFOPfE6tHrZBD
RQhk3hvz4ed53TTpywQZKaRysc2029repNUIyiTMqsGeWdNDX2MkpbaKvjZe2C2Cj0/QCR55WyPB
SeCNtFR+rmw8ALl5W8VekjQXM2sDrznFE0isaV7HNi2nr50QFdsgmdsuqFA8T4vdw6gx/a7ahNKj
1HblTFiiEVp+9PMKn82IcxPXlSWm6wLpa4RkRg1+ZlETyZFqXLDRCLIKl1be8lH8WKAEBv8sRf0+
6qHACj3kZeG/T2MfW41iNJm6R0IIefbYGuplwDjYsIOgysEKOtW24hdYYvkqODldqRdzJADq2Z9c
N+oq+J5DiySZousrZLl1R9of7Po2KNG8/bPkIXhtAmH5WMi8r6DorI3c34W8WiaJQAxUlthbEFOx
bWEiGueqYFcxXJp0KzK8dRMgTCwIkwBX9Oiw7I2cE27SyG0PuW8auhiAZo866/yxD4sIHnDEJi1U
RdmVCkxAlwEwYR/i+jcU6dZIB5GQ8/68xRvaolYFKO164sGbo2FpHug36I4Wa0DT9k8NcSqN/5AB
HMJbgAgJOQHiYWFBuassFp1/zmw9u/DS86fRfra8ae7DE2WzuL3Dp54X9javO8NkJ8zEgSYVgyu9
9G2NyckPNyNRzkDyTIPKBGFti2l54XrGDTxeFREAX/SrZT5m7KZhctIXJekMdJtZ9uMr1KpiTtGb
suAGoBzUlfxSU3kxFHbr95bbj7lI0A9P/KsQbDUbDtDAvq1YRb+vsyh863XiXPf6pfMxNMr31WCN
KZotm4xQxLSrQZp+ZTGTocDlNDBd2dggoKY+MIk34bmtI6PcVZmXeCsoh+PZgxeVb+YM9lnmDs5F
ZjrLocIAcUElo7mHbILNE6bkKcj6EhmrO8iHmEF94SYelDOevvQ1l235JTGzZjOBlGQvWjr9ns0u
JSW79o5haz43BY9jPbb+FZzodhO4aOdXAkbdLg8md5s3mbpZckLItozcfhtiX4ar0vnVt7RVZ/ST
7VGC4zxCnsFP0FGCRvuSYH1Q0SaFbHMXtKmgr99mbxlZRXhjiAWa3Rr0dxyJy3Cxq90c13SB69Yj
26QIEeC6eR3sRv7kIWQ/9iqnRu3tOY3fsCKX+2Ky4KzNESbDNDebc4s2dlmVlGg6vLRN8jhOS/iC
9hpetaOqhzG0s61p9+alixYd0o5hOFcuZbqd7Lv6e5cHxG4aXoZeqXeiN4tWD/sZq7XuB5sswF07
18bW6qr+vhtcCg5MBZtuntSl00mimr1qDNdxEMVp+CUbbKSwKBDUt852cwv1cNuzzcmqFEox8QDf
w94Lqo0RGxIWIXKEjWv1+d00OAX7pKqBsAARkXy4tHkx8669mgLXPHa+pUdo7OkeajJAUGU5e20G
xXCg+m1cZoWT2hucD+WbNcKABHkTgnjr0RV+hfs3fheGQTpsZi0vXZc3NoqCFvngsnSM3LSEUIFi
SqpNu4wFrEiViGRlWm12mq2AiZgtFewAp3QuXei0LTQTcubtVtlHr4QDQaX3yRvnb6aK45NLaPZq
AJ61obSIFSOZqgEQ4tw4W5f48VMLHOYroFLWZCbt7QRvcIEGAohNlnjY5ZXjvtCZblaOXdb7hkLB
yjar/m6y6gLwBILrddGjIBfpLL7ICUz4SkyKFFhLEt2Uc350XENqbjx4U7qs3SkcbyO7S0ndXob8
Ja/aZUWTp3qqG5gRbTtYdxFNhAOK+3CtpBlfuuTAvHShP13l1PtJ66DgykEJ0Y4VnJ45UcmVHxpN
RuJ9Eb2A6ADBFbI+AzSXd+LWH30w3rbw/TXhocFFbzXpLTodtB1jKh/tpm73g5oswCSD/yKd+HFk
Afe4iGoJ96J15xWW5eT7zA3Zp32g1JZl4HzuZeTFK+kKOrZFAvMyHYaDHxXtXrAOtbB9dtFjVPfR
qzO1zgPk2+YVrtHyXTHAN0PQ2NcwI5y9yZtiIybRn1lfGitvrAd4gl3xvJhNvXdKC25iTTn5lM6m
y7tsYkYy8yykHuQV/gXu9ngNNyPfF56Sj2i7HM5/sC8ts3Z2sG+7r9TlxG1Up/LCmsvoXFVyOcJ+
FtspYMrVpJ/sVLtmfymVO97WXSwfJHFv35xiYHKwQfadXKghW7ST443l9OoIbo1gtXEibIzc83of
+0SOsT1GYUnZIzosBiaFOE7lHeSv9DGkdPJVLGH/wAs/ueBhC64Xy+jRMPnZroxi74oOt+Ws+yoq
N1BLAfaZaNF2S2I0t8AO09sEkBEcBBwlOwkR52vbK6hHMUi/K/K91BGhEqZDo2oeEmeJ0NJDRNk6
QRFeWPT81kO7uDdgu4m5V9J4M2IbDdrV7IFLJpaomljrbgJFSTu8KjxnCPqtSThC2a/AEcdXeOqT
W6os5clwZxJ3evnCv0ko9GbWE9gqtclVkJ+mKEd+6bVWdhk1rf2sjFiR25aO5jVSH/WY2cMg9qld
Ou46Sq3g6MaNDHeRWdXRJbj3FusGuJcVyb3jJoyWipgjOHjDCupafWoM+v3H2YAy5G58c+zllYgG
Gj3WJK3xULuiunEm17gjuxG0jj/JtNnCqpD3eZINFfy1Zk6PVVY0wL9A5CBCjGPL2AdD1y33c1hL
le710sMEVDyB5iy4a82YFJcFe3JZgq1g5bL2KhUP11RL8g4MlpU8jMFCHG9jlv4Vcr3Y2owk0RbH
no04zJeM3Z/Gbsi29zB0mgk2x/hCZx1cYq8z6/xhccj/BoM8CTNSlzaTnXkASznMe7CStdykQ+ep
c2QkcMhGOykj0ERGnJQF4AgcDZmDaoYYM7e8a2bLWPYjG02dSyds82qM8qkGAkcd/xqC6zJuEMgt
m4bK1mVu9yQ4W0RbgWSauvymnA0/Whxuf20C7aZOg5EWlVZre9VN37t52BN8kftEFuLTI+OrIdaI
dFFrxvHiWqpMr4qU7iymNcq8mq8nCHOrZho/gcqLizqDvoLZzAP4l1Em3QDTnC6cxLVAnYXYAimJ
5dI6FIlsaUcqLyDWeaT77fd2fzLIBwjWVY55Bn5i4VCKo2b3ZLWGfIN0RZyXbGdYgySNOdtkSG2w
EyzhUkx99OaRoo1gRvz72XCbgIWZgmKDy4nGBr/QEMA4Zd+YhEQIUKmFQ+JBIJ6iLZwXK0ixP02N
511bxuCrR5q5VXyRi9B9SYbheVnS5DFJ2+ckaoljYJtQnUe0Hds4jOXe5OUB0FD5kvZXsBzL2S5P
0skUaVIyWreixbajOQqgCSuvOmNSxeMv/XmlcA4zvw599a1PNHC7KWnjAdG6psMYmmtr6kaxWXjZ
uLdRlzrnAAERwJdB04MIRQW2gB5ufLOatrhrRd2F2y4IkquuqZuzEl2fQAQjpYsYeLBTuNam6FA1
GJ7sWpS7QsTeuS5MoL992hwLkHDXdjG5R7ulaUnAM83riG0RLqh4eKlVoPbLZGP3MwNewhszGiD7
tTCTT+gHx/7QSlh4UTeapCcXCXEGfkfcZWRV5FeDjq/VofO5uO1Mkfu8xDJ7i+l7Cwyd6bCRPJTj
ChAZpmGlk5AzvwBDlrO+4BTie9462U5hCF8rGBtPeZZYz1Teph2inWjfmFG1C9ogvzVy0m8HQONf
zLp6LHOUYAkbt11gx/nXZrRhnnpO03x1zFheKhvW44pwyDyEkK3cy7i1uejEpMKdTcOaza5zk7Mt
uRzgkX4rUid4hsJufSksB0w1nduN14rm4FAyfqL4bhd6TpvalZOb4tqPQahBPQOLwiB0v7mF3gzP
daXf2pPdvYKxMLJt6UNgJt6CLcuh9uqsWXcym3p6TUtDsTCArrd2SuYRIi2y3Lsu285+TdMU6rBd
cg5A0gNsuwV/d035izGRzq13qHxlB5s+RcgpWWsV0N3bpv+jZdeWrovWccxnXrxwZSMjHIcLoy80
ASI3LjLh2Y9aN7CzloEcpGw22hsPL9KrGsKW1wM7z12jYtRQTYyPmNadPLbk3pUrmbCkuZo61b4W
dj9l644yIzHaQzl9wxrKs8JDyT5NtVQx3wiE5od05IZtnQ/OJUXqBMlUNi0s5pGNfneRkMa7Kkj7
I84nyV6W5QgG91gY+CRFheaXXEHvqe/K8mvQDtO66DCzA8sQ5kmNgXWmuxZGqIJYw638HgLFfmRR
BeferMftBJkagAcAHjILls5oTg4QGQMEq1bizTBZ261sBxwGKFIYRJpRn+ZuMeySwaeVUgEPKlik
ya3exg7reAZmxZoaq+ryBY9+XdzYjTV2G3YVccGUFvkNoHxpQVOf94Zp57V744MfDFeFJTLnpUQ2
atTrwcAVHe9omBWTeV2kjd9Ea3bbE2xTtaRVp9YBL1xvBvjGe6tcKdTcLh67YY6r4jiHse3AbFRs
wNrbcqA6BBkVmXekdlK1IvuSJIULcmrkUaGNghvHwZA3YOP0ewA7hV8fVKqM6s9OdNPgbYmIISBl
6wl6befYtOm97FuEUn29kTNI8vw2V23B5+AayKVUjpKZHsCAzJ3L/14ZUWByH7u8njdRm07eF48u
U3r+KNYarW449GWkS6O2FU/tkYh03bpHL6D7IDyHS/CWuLE5+Xt01QvPm7C6KPuq2jE10hUQ4HnR
eTlxPvq8IpiO+yeVUlAIr3oWlNPJzAmpd/Evd0oU+4XuFp8Wr7y8yV+dUNVDtfHKnhDEo6O4vAUM
ESoLoFhe51Tx2em9Fragj1A1cy5NpcTcoEOCYsjfdNxE7FoiOpmPjb7ZFKiQrm3EXCzd24gZc45w
ffahu8/6oJrnlirsQCU1w3Ev/5e9M1mO3Niy7a+U1RzX0MMxqEkgEC2bCHZJ5gRGJjPRd47Oga+v
BelZPWWqTGl3XhMNJJHBAByO4+fsvfZQrLjYStlpAbMdxY1P76Cqxc1C6SfCSCvciCnYGIGu3hh2
69uhNy+WvWfuV7402NCfNdQ1wAuJERUbGxQQ2VEujHK9IhSTKY2eSEhaECST7QhhGT/ygtP9imEI
FnaGyv7kp/F4IW1xPNAHTm9qPbKC3HQH+A3zXIaNVSLWGn0GwY0GC8tXE8EulHDexqqa2d4oYMrV
XvY6KkYlGtycSKjzz2bRo5ytFY7kxuU9isPRWuYHLKoToa+TVoRUoJwQo6xxnL10bejMEcmzHwR8
wxDeGPHUGg8iT3NnO6VV9U0SSiZBK0Eh16tFI2+ATB5oxpQTsjsM0LzHz1gDR0OAvFabJBHkBHni
0xojDVK4IRDnmC08hki36zq0Z707GF3tvRUjFvUOnKoZ1wENRfDZm9mbu7tSuADhTN0Z+lekD8gm
NrJBZReg6SBNpBoME10RzS3Cc0273NgtdfitYuCmQKjnGKRztzhpMQiPDuE15gq0dU2JdMOcB5gb
leMzktL6ZI9vgRvjqVjbWGjrDm1TtFkw0DD7WBAssDYi/zqsRIIhWZqdazTEiXKztzDkhA+VuZ6+
Qz+kKMgBe9xobMPdVw6XU3L1slKuVZdlpgcqGPckyZhLP9girXlvjXb2UE9WdItMMgZIYXDlxbQo
5GoRmST5Cq0la1KfnoVyhsski4SvgI2N6bBX1uymQNrQLjs+KS2p4QHyqKejQdMi3U5oY75Mlo2P
0Mk7+0DSaYY8UTqPbRTXOwzT+qsrOwOmEDrEBJA9Cv1umYlRceY7PJUQfM2hGzF1FRUCeT8FkXqM
XYk6rasgvW7iaFL8uSA4kEZwGg7w9M+YmNc0caz1GAsB+1sjWy9wJbowPYGypMTEHWb9uCLr1Bqa
4SY2DfhYuhM33g4hRPM0Ka9HddxXfEvUAN5XWyaCVCwK8PtWWyveTtgwJKmpcXS7eeQjR8nbFFou
0R0or2iXXJaSDsBmcZvGDXOSYuetBUk/XCAd0aFwkNMhGymb7Wg1P7BRV6EZdYpMLbLBPXaL8az6
Sjbboh3FQ+dIfMS95jgtB4KULlBp1rdWEZlnkRS5h0womsuNNCL/rIHyhqqV5icF/vGCVi/Dyg8b
BVfMUDFn8GAApE4Hgd4jd2jeDtOcreFpoo8AHJBWzv4rreKcGebs7Hp3cl60CGT4HZ0rUOkIOcqZ
bNjSeANuEpMOjRDjrkZhoofeBMw1WHxAAhsywp0yLI0secodJaeA9yZVHfX5NrFkK9br5t5P1kQb
2jLr6E4UpfXaorIgr3oo3qyurF9lT6Jfgu3+AZN8i1AqHlnyhXyLNcAv1FYkWWlUHrdywN7T0Xf5
WsWDdpSAt9ZYudy776Hcn3qnxeshvfyGvoB30CJdvNAxTgmzrmL3ozFJRFG23j2McjaPeVf3JlxA
AbpnrvQS6UxFi8frOnHoiH0gMdzXKJzK1Ff7yjHH4gG3bLqVNLe2kqVuB63lDCHliwE9ok7QBk7G
awK299WPeqLvugEIK4OZsBRF9ANZsQ4y3e6fwcK0ewNS10eNAv1V50fgbCsuHJL/Vzw34lYx5N83
Y89TJ4Z3BMr9pRn0GVRAX+sGz8EC70GDmSgNu9zzPpBQMERnbYWHOIWfvplaU34hN8fYCsVBhVgc
YtxUYtQvkB3sxyyxbMKx6eofm6YyGIWhtMwt69s80P0HQd3QD5IfvKDykrwfgZ/Fe+VEWxNmI+0O
rsN9nyUtu3wnxKpNki3OEEQCas7KllkDA8f63sa+jvxkMvFqmFur1lWfHPWBLLTliJB77p+jVE3O
N6ey6/yQ1aLsbaAKgIU0YKCOPUk2rxw1CzMt9BGZb6SuvkV4ZyyUjUKf00ACJdfVEYwSXcyNa6qV
rAT35atbVT2bStvkhSrYx5xEJxlkrNApbLXZJe6nbYm8GpEjU8ajqprxQvPQIGO3oZaNSVN/11tt
9rotA02EemHXTHAomVimcY5aiFTlVUTOGmwZg8RZvOjtdbREzxEmtZQr5UstpmjMtgxiBec+LEOp
yu6yrO6GFcvikgAb6o01dO0HGSgjhHN+S5POwVTblGSbpUnYGQ4RNsnMD+hYr98EVLzuF/skVqPX
fhlIHyfsLyU+gf+GFt5z1VnrOw7M52zu4LxA3vABTOx+M5772frG8A8DtY9XliEnMj2EDz9PHSud
M0emGv+bnuEi+X9Tb9MlcgRdl1XGqD0nMVZlAPddmt7GkwVGpE3BHKULekD+3nP2x6Drn/+un6e9
/Fkec3rsqj7zV1Tgv6bXps6MNYmYmM+8blZvU/mn8KPM/YKFqNWMy34zqPx5Jr9+omusaMTVO8zI
d0UM/FWTQdNQ9Dp+ie/ln584/qmqsZxKMprvvMSG/tGPutKwfMCQhXf0x1f+P5rDb2gOK5Pufzwv
2/f+/T++Q0Hs5zVB+r/+c/9dlu/V/FeMw/oDf1IcDOdfzJR1f9Xu/AG4Y/X+CXFw/iVo55k+opZ1
eo9w4H8gDg4/BFvBxSeOKx5FCOochsh98l//aXv/Yll5SFscorv4+X8LfPfLitLpx61REHyI6wGc
tX5ZUYsXlY3VE4EY4aHwaM661RQzc4n0DGK7cuSt6zvqGxFy3W+sxD9bCL31k7kqqCEcx3HZ6Myf
17I3dTloz4QTfVdS0XuJrn+0LuSlMLZIstoS9YfmZmCL+96VA/aIv9yh/8WV9IviZv182KpomwjX
hGCBSuTnz+/trukwcNcBFAVg8owHAd4Kt6v3daf8Z/R4xXfbhBELe3kxgrRvjHrfd7q9/+c/ZN28
/r/y4I+/gz3dBgTgOuwn5i/XAfPBtIwaNVVeRvb4BIpfbB1OnhDbUD1BdyPZ5fLPH/nLxrV+dQ9H
mguRAqos6/Lnrz7qddG2wHiDLFucs27lyatN+tZpwF2X/uY6/32B8VmmA84V1RxS7l8WWAedrB90
snd7fDkphYpy8mPB8a9EmaupvVSp3tx5eKY+/v0vaSPBMXB/I+yw1ovwF/1aV7lU7g04ZsTK0r1D
pEwalaVWBD4HqPzf/5o8xzw/BvZ4HxLGz5/WDL0l5jUMMleucx4zldNONnTQidknBnj/mK+X+p+/
4Xrpflk5voftaSUm4Mf1flnBatEH7GvUoStx6+PPtO6M/eI3H/P3B9XWkRhBycDuizTtl682zmk5
qJxRRl4Uzrkru8+MBviwA1+5sUZQEdTLpJoXJLD9Zov4+zpFg8je6awuX8f11rrgL7ewsjrUco0q
gslhe4AgmxD+xFTvk2RjEPj/fDV/oaWsDyI3jo9Z9Z147X/dEDw6mlVrmnUwYjd78ej4AgAw9GFv
GOnQhapx7ZwWapLQWh0sADUTNR8yDU9pRDtViNzK1Zr7mz/r79fAQxotdNx8yKGQIvx8DXKhx3Uf
zYAo8CLMZz0qGWz2pDrcpoRU/GYv+t8+zMKFxMawFhm/ftjCrDSBacee2EwOSDYdq2JsUYZ29tS8
/fP1/vvqXV9uhq0LdgYb7OvPX8xlt8tYSHWAkcPfW9nE1lOSdNf8RgP49+XroRxd+UkIZnnb/HIB
+8hQnEfWRgwz4tts1or9MoFNL0gtxZHo+HgbNVU+MVMYs9989t/3dgY9fKTwebXysvllD+orGD90
b+ogAX/9QTOMXoTJ9DYOXDPDDzQ0Jq+ef/u6ekCkTHq/nvj7Q9MaIsbJ4ZZEzy3qoi1FASZh+h2u
+2/bOphcweaDSE93cN6v//0vjyaD2yUjQseB0GNoFwFZ7jaiJ3fK0yEKlC2aR84r4v6fv5rxs7WV
R5QNyENpZ60PKp+6Xu+/fGotVz3bqIirLfzEP0dWLA6INwC6dkxMiSFY5ng/EvM3oawaWFCEWsWf
aVVWh04fF/+YITfBzkNU7vKbW/3Hs/HTbsyNXiHCq4je/ns9Y8Gl6zH1zcFCxPhemGTX7jPXiQkp
NEdCICsvO2MaTi5RGTM9zxaSYLFZ8hgv+ffUo/+HMc1p61BYQ/q75/pvDwHYZaFT8ZjrHoeC/OcL
N6qUPBSLqPGeEOsvsh/Lr4uPPix0aexcl6zS9Nu00FiY1ImUgQZRZmY4LxymKgrELw7OiIM5eKhg
6JiYJ8+Lpim05eDF267Ah4DqBtALKZCmC2M4G0YE/Rg+GUtxsdR2bqr8s5YspmCkVb7sZiX6aTdV
pUmPTVtbunYzdyi+6GHdTkQmfR9Lo1KHjjwbzsuk1U+7xhT8f+ZsEh9i6nlximd/SHfx+mxJPYsz
8A6KPwKb7IOSRnrRUQDsTIb3jNAnVXzzgKAG+oSdMBBEUcVItOjGw/cY1aXOFzQ/ibJgwMY2Hbmx
Gam+wEWK/C1zM3WX6pbqw39e0b/eF3Z16njf4+agWOOfP98XVZDrVo5YhbS7gvRtqI1FaG9rd/jN
prC+LfhVf1mftm3x+81VTwuvA2b2L/tgpgaJxzOBN2inbvKumRhTNmhSSTow9RQcxiIRUo3YO8NF
J+OPcDfrEqU03iJgtUQQgB26cdHR3LlV3EBUc/3ksnTLrsgT5KqmBqXfdZGyTJkd8E6LHpa8XFqa
lOMCKrJcSBmrymJvTqidvAgp+27q06+LOWoaFryoCbqJmUhN0mxIbpr+PnXzoVZt9qoTNCWBIObT
IyJChmeUWmIjuJqEmDeoILrZWLKt27bXdUtMd9hObFKrvQapjCnGG6ahWYCs1JV70sCYz/YiYe+P
Gcud2A+8bVLZkqmt51VLQKNz0sEDCO86NRJ0YgFfO9d0FzObpstt5Gtts9fyxt0zk1E7mt+AYo3B
WL7Qnj42dmMt79x0Aqg7op4Iq1VFBx+TVg9N+4kwEg3P3pNueD6xrUMXdE0OEKefs6sxNrS1ev6K
OTRaV3MP/iK0kw4eY5th5rpG+tw80PzKH00zKb/jr+/KjZ+AA9kYhdMZRMVmah8N8f1AIoa1B2eC
jETvOv+HpKla86hpzms0VjSfamOhBU3zCH+v1RHtKT01gDqP2qvhjMXRZZ3cVAz0T1pv7Vzpi520
lHXm4ut31QyRs7GhGqdi6KxAMwhoYO7U2v0B8ep32oxftSyZOUoOk/8qWVEPiYY0rmbWBVgnxalU
TIb11uutAfZPoBwuohdiNM0L1osO77/5aWQx+ZCpAHkqFs1g5j2P8w4ykw8AHeDE7Vy62RkBhPOA
7ZX26YJevCc4Al86HyZ/qNmrRVBrFMX7UQxGfofl6hsN40csnGIzSHMigpU4GuLbYXIgLbWMF4IJ
q3gfxaa5o7GoX02cGaBfHGxhMXAH0mC/yWmkHnMYFnfQDjcNOdcPCGV6Mqr8dh+R855vOUvVe7tG
BuCyENHAmH7nBPnAFcw0orA6TetPhi96HGNRHkVBCn3syYizp8SM+vjEoaU45lK3EhD0abcn6MnJ
QmxixZdO9cg/auaC7BhxzGtEs4tAFfVwKRdNRyU9gc0G4XcbD646ccx2ebjTt5FO84Yw+ccIp/KG
CN9NO1i7RIfrkjkvGadU0iJo8EmtOs4qUuHEe5zYVN9gEkn4MhitfFe0g0FSDeKZTzPzSdmhX0y+
TUeX7b6pu5HAvoQevsotrI7OtIQpou3NkisZjnZsX0dlaPemTC4EkEGlMGMrGJ3kucLvdPT8+LFp
+/aKVzP9TEa3PEKauGGoSDQGcF+3NFmmzjtCofecJh8Ri1U+fqXa+fRtXm44PZDZtvZrNjNMlJyZ
jgrLWDCO5QOGqXttrquz3tralyxa7h3lTSgz0jdj+ZRV+ixi/5NpvQoWMZ9mKPBsUiRlDmPo9R3w
EKPdYmevQtRmbwQajgFi+HtD6+AqOs0uq5ZnyyObpNQV0aLqtiJQnbdp/RxrhrUHpvNjmGkKC/PN
d5oPPUmffWeii+zWblAOrQi6WL0zkWTanTfzN+q7B2UtT0LP9Z3G6GJjGgC9HTroEK7KliSR+AaX
4L5Ios0ojQdGYCJIePHe1CVDFaNhhjsqN5B1Fm9Jab0v7Jk7tND6T7L4hvITZ3tR0+ZpkFJOGCDv
6IhPm6EEYgvJhqinTndOyk0g3QoUrGVZ2xA6ADPHZFMysQTM3Eb4Wq3G4yxkrbZ/DeJ49hRP8ARU
tVAgOOgleU4G6CGMeOJH0+IZElV9n8964PdEIYAE/k5ouH2kegNnIVsTrVZmOJ85hUezycB1fPaF
0786PdybiOfsxl5FDzaxXah7+dOV5h80ONo5tj+kDqZ6tDXZB0ZZPYMqPC8eMwbpr4eMOAXe7YBG
asgGMcXt0iFV85EWd4vBZAz1SFiY5Xk0utcKdHwHo5uBB6plzR5CtGx1QGfFR+OsrG0sUyReo+ju
Cq949uIUhp1tkKaeld5TC96ctDlkX8z9NCe+FtRfCLkttSFK/ooU61vszmPAHstwtXX6kEg81Nbk
M40mOyLsfNIaobCAF+ycrW/m8W3WNN9AZZ7aJBcnv0dFqorqB0J/AtfrMv3B8TAJ7CLS0bfXCdz1
pTpLWKpQq/3i0Xb64nnBuRyiqfepbrSFeQCU/X4wkm0e5zs81nuq5n0zmfOGNfHdLBEPmAYn/6Gb
01sUG+KIXO4hMeyDMY2PKPZu+qF5qDqVvSrVXtM4dQINUn9gNuIbslmgF0lhHReEAjSX5ozQLEb4
RivDqFASpXp6t7A7P8gWNA751sSCq72LUcxm7I1kJmG92891zuGCSd1GtPEly5MTYp2bRY1XM2nZ
6IbxzrRzONfNU4Q4egOdjlC2afwBmw2lbTPfJLHBvkEQ3mgOzmaKE/J2NP0HGgYwXXiCrHNqQWZx
TDK8a8SodWnC9CumG9FB/y7rakOV4R0Zp16titWPjImQzWK94WX/5sVjt8VmsCcB0kZRVCX5nR5P
5QaIA16Kqnr2UeNxskk2tuwmbZOb9YA6TSfy1VnsAc3zfAfA/oQ2mljzwX9jA8f7mi5fozFNO4QL
vMQtN6NO0WJYGaZ+i3W6QavlBKgph+tUsihpXZSbmTAjxptRvalGdB5yYbiVgMcJQP/Dv0nDVs/3
iUgCy575f/r0IV998w34UcQE5fuEtCbIl+qT5HPkEHbi78TQb4RdAcS0CZDvRuu+oo4OSKl9goR3
A5aXpoxJxlfpN+/xZJzH2FeQx/Ph4MS2sc2srmUIpn0ZGze9LcrZC4YmuqvrMgoNGgxFmR91kmk9
JM7TvJ3HJkT2cIaweeslWagLydu4IhF0ijR905KEvQVdEDIJ+0zH5BuupyPpsoQIusuTozObnBfb
I0lDguAvJT9R0quSJqB+dKZig3h630Cl0XAi7xxpXlaPgaM/4t+Pdqrt9q6lvRAusJkywtRN+0Kl
sdP9ZdzYebOlo/GJRO7UpfV50bW91E3QuUO+4ia0XZzPu9ETF7rKz3oZfaLG2jm9E9I5ClHShHXt
PU7IYpfOKfAi5m/wE7bIw59rkbJ184ZdBbL2aNtoGWS+s0RxoX9a7NQw1qEJb48xcOHSAyNZ2YCh
CADGQJebdQz6Jgp2t9tUiCMSK5oOvmIVABfZJw5J0/EkH1vElVLTmp2gnwZbZC14tPpF7wlF85R+
U2j6gxl72JZoN7lKOxt1n4WFnvcnd8YwA6Qd4kARn1EM4GpwFi5Qr2GrQgH8NaXbQ8rNTDRbbzlY
debLPGfnRVQ3uavGu7Gqv3mzo6ERIJahFlTkVNNfRNlePDFV98PiJgfHJGEG2REcVpQxZJ4ckDlr
zymnkieIHR/u0NAu8o6j3j4IV3siOw+dLg1C5do/Um9lbCwYR0bP+6oDpNmkLunuk9cam8FabtEs
IGvmJUCJPb7R634feuGhKPKa0K3EkzsZJlmU5q6uimWvFpWdRGmhvhePpGB4tDXaa1XLq4es/k43
nZVDtHy1J+0k+4aBmzsk28LyHhShAcz2oygs4+ai5UiGu4iJaeZ6+G6GPbSFbucr6TD0cIotTfP7
NBq9oKsx1jJuudZt9pFLQhtmLbmvm4J6qycJniCh9odtFNeS3NiNoo+00d3mpUNyHbRz81lb09Vo
fPvYiNl61oyeaFfkH0ERxTOC606hOV3ue88B1GPG486J1+CJdkYxT5Y1ppLhxiya25QX2KldNARp
nHq2vK9SjPtsHLesu+VM/t5bj944ABvBPkc5srCF3nh+ioStNNzqAAj0G+JPdep7v0dYmN4DDbyH
x3OaxoF8C5ALe4SjvHVmTws1qA4BvheSzQUJi1i5cMyaiwyBikTbTObIebLyBTbhwROK7YydZUNs
dDgjAL4pHEKj6Xtsl6F6RhL8fXHI1tDjLrnVRTufAM6ZGNK4zao2NJSxU3xrjS1xGtExmcw9gyHt
baz4YLfQ9pCEeIIYpO+rQrsg2d6Jbn6Jx/6l9tMumOb46Hlyz2621ftVhYffE2vgtR7QMJtNe2Mt
Ueg7cx/kM8Ytp6HIycvkYfC9pzpTduAs8tLqzutckfMzWIeh1I2jFFwmTQi1JeghzOLu2V60ZxhS
+rkV9XUS8QM6sIdyQOeTL+mbjh/CQluwWRz7ZixqhTHVPEkChZdFhaiWbpUuOZZwguFVvSN3nj2K
yAyGw/tJqZA+xrFYUI0YpG3eCac2jcAV1XxjSodAqdE/pmV0NewKB4incjom0dFvSoLZJ9IZSwFM
nQAHg0OtypEUklcJpGt9dhsirXXPDUFaE2IBtMPD9RyZOmfWGrECZ1Qzh7SaTZO7Q+4iMSQ5k//M
gbF/9PUId1OLKBXJBBGX7CpZFmHqsgx9uXMIdc4f3BQpI8BEv+gOiPOS27bT8quK6/ZHV49sfprs
KBlbK7XuzEISQGykva2dIkXPJ4hrx/ykk4P6aATRqunJdNdb8N72BqkqLw26wfuG5J0o0OFRFbvU
GcxL1GBH2cJ6jdxjbZHV3jtmLhAMQ+Xa6t00hM1gPEEBHYybwem9J7fpkwt6sXg7xPP9YkZPvpiv
qyv8Qyllb0l1Zr9rgmz+sORyP4GgJLjDzE5uPBe865MsK3boIPo3xQVihXUWRjciKcC9jFfHLAcY
ZdzPjsNCltxGWvykbIPUMP5upYoHdCIIH4aLGftXGsFVMMtpCHDp3aukoPUx19ktlvg8gtTQRR9O
kuX3CTmyNdCtIKv1IFoysZ1b+6OV5D2WZjQdC4bE7O31ZPNDi4NymLUbOJK3jJzi0wKLJqxcVd/X
lTyPA3kS6apQbPXhSXomGNzmxcNcDVGqohXeJN5HphyNM0dkIG3LlnPq91T6XvIlyR2k0waK2wNw
fndTdM5LMYsC1nb8apLVzJprameT853QBltbr+gBLo6gSzdRjX2VxoHBwTNuEwsPjJygkBCC241H
zSJVd7Du+wUnT6LM6Mx4/QN2RL2P01k9Jo1WjjeDGqp3zmXxR1tJcSkaUnAUCrYH9I90dlMVpDOq
OWYJ0wMNyu0cixPAouWiRljhwM/mPa4N9rPM4CSVJdmNXsXOIw/4eyfVJaWav698mQGf9Ql1JY9e
e+YgTMc1YrDzOPdyOfJaxKzDi/WpKTnjFcuSXTxvmE/e4n9Z9Eo7CcO7xFb2xeY+nGubEOnE85cX
bfXmLhRtXYiwDOxUzYl+SPIknJK+fPYXGghuWjqPRkwgsnSNZNkw7juqvvUJlXKnCwCf5JuAo/DN
GZ3xZSgca1P09ksLnuOcpGVxT2gUdTjS/dtCRCOlBFN0gFg6bj+lNv6MflCOQ6CQ4KKj7EICcRni
d+pb5nW33BYmaJN8Z8yMmM5prlNbT+9NQveJJ2aHmQQla26TxYKSPZRtUx5HRIZHURflIR2j5lA3
zvhsqZkkK+m7r6ZBJGtLER1QShk72y8NpATmEOZo6UPP98OU1hA62tk8EKApAqLqcKIMzNhJEn90
x5RsHtMiAU0nIIcHEGKqg3fMcyhkiMp7nebpR0a21owqLSyoFYNiMM0wTSwS8uq5y/bz2Lr1Yyx1
YtFL05W3fbPQsbKsUX+2HfzKptngeI397I0mCWrYycXOghjAOJup0vc+uqdA0+YhSPrhMgOC4ojo
FscxJy2ohwSDfwfD9I6Agu6ADcPbqnIyJNt7oR1rrFV3snSbUxrbGvixZK53tWvFwUzG0aOn585t
lQ03WmmWW9dyircCBt5b1WWO2hjdtIotPf3dTHK582kcf18BEAwJABdvhjiV73jXE/sm6yLoPlWE
LDZDX/utWTvNnJfabFtHA4UKz05sYwgn6OZcz44vNjO1IOUiwmsXxu4yjDSQhNevCazY7bxrrSPB
9jeDzYI8zFLSqdDoWvN8T84QxH3mvy86gDsOJ0viU3GLuIlORpLK+jhGPfLWRae3ezJ6I7W/9/00
8vT2EEc2brlU8iuRjHJ6hQbEu8DIeyv+8E0Srm50ILDpcSLzK8at2BY4Efs/phIYrcKh4/HaZKZo
iDQdqd4w4UN1oNbWjX3bRpZz5F3hkmzkuXH6iNzM/YjL2L20HPhBhf4xTpAgiLMj5elsU1BUKMn1
tBHXglTo8WT7o2dhHwFRdqj7sv9SuwWLqspd/gWyTCvrMfWhL6AR4mnZKTFhPAXJPFhWEnSmIl17
knNR3lmtrS7FPGRyh8XAOuCjdf1AOknE+Yq+I/1sWc76R9mWelCWuqi/EyLY2ffz6Nqwnh1SDxmV
OTrphojn1U7iT28PtOXLMVAJTIWQ4WVJlrvQNTo9Y+PnJyuNehFmdFW3UjO3HLf3xqJdZ1vRkRXt
R0lMrGVOe39qHtSUT691RvvZN75pE5yEursng2UHpsGlL9yw3fhGexhpMV8X2q1b0SXGmbv9llDV
JuOAzVxfQiI0l7euSAmXphs5d6KmCKJ3x4mLfkM4T5x8eoVPY4awwD5iTsnORh7HUfOrTNDYA4fT
GBvFnbHjFB+VWNgX2K7yM/XFYdSmr0bcQ3hwSdDKfYUTJ27v+RH7kZZ5/mT5g/OCjZzwQ0d9iN7m
1Z2g+G2ptkOOUMmwKVrTO9X8rZss9wS3mDZl2Mk/Avjy0UdAiU24dq9TUQiPwG0sbLHCrLfv7FHg
NmlmxSPiAja5Gch7/ojtKYY2kKUjcXkdmHV6Deu4dWdMZjYdsi7lQG87+QoMTXrOBbVncTzh3IjL
2jYh5te1mO0bAFRzHbaNcPwgkU1aYd1uXe8MNRplIoaUqtyxYES3s8ZR6WecqppzT7y05x7MOtW8
0NaQGEQVuuJbY4x1l7g43aqP3N50ORijaS7bSPX83Z4HdBPZPfOKA2qOeNrVkHfyKxWzip/6Yi6s
G6xHbAXuqPHPeSVxbnS99iHhNR3K66WKbiTmg36nKoyJu8SxG53dRZDUhqm4tm7Ai8zWY25N0jj7
vdMVB1ABy3QQpZM3mOD/2CaQyw/l1xGoXHqxOysrb/OWsc5WnwYYwBuriYFp+HCItVvfbXAw8JtJ
SY7gG56NXjh0M2V7H9uSE5bp5fPJqUteiXbe3bOGl34nR6vXQguhwvQy+JUfWvj3UyxvSXcoNY6B
RUF745LrjTygI5vWmc9L23eGwL0DWVhOTC9j6s67Ja7SI7O4H763fOGVyiGLAvzcSmu+Z/Puz6nt
ngnaLg5l4hN12g6r8mOilwPGdo9efwmTJcHbp0k7MEDh7rXKno4J0N2NXIfvs2KuhZ11sD4HkWlY
xpPoFYgvBgnaaslr2aXJtOvAxFac8qXMDrSgqS1H2c83WAUSirqUtYBnCUC+Z9EIghri35VqVgcz
FR2HLvgVHEOqKIzqHCwVa5nKveyq7mkdq+zIpnBflcxJT6wsUX1rtXwOB+ncxFGef6jYmK+a4ZvX
sUsnSMEix0OgLfFx0fVHImrR/Dh6ukOe4dLIKbyUnlcXBXPrdzstHkyCMhkg4UuYtb05FN+LWMug
S0XtoylNTjU05Gy+ybzA5q7lV5+b9pgwPvmap9W01QuCR/vKrkCjOoWx0WuNazoTmxJWM+2tRYIO
WDoL7gousovHSfXise4CQmC+2BW+noBJrflR0EVgcOb1IHhje35GsO2/JLlVX3PDe7UmGjuTUYqw
VGN0xQXTqBBAyKWUkc7OUIOsNqvmVkjp0azvxX3uk/ZCK4/7pM9FznSyg5Eh/b7YCzf3P6ah6BHs
T/WNMVXdnRXpw8ajQ8np2zE3kIHZ7drkxcB3dfaa4UPmZgHWUxy9NFI3WMbdLW+M/g6IKeazuG6Y
MMnm3YNOGW2N1iSxXFZrjxQAT71jmmiFhdNG6dbxLPtj0JJ4CDS/ao2wy0tWWD6583vr5dm0gaJs
cuzP0gvAGPGa2HP/OhWC1wQxxhq/6dYyFvd+sJgMUWBUy0lncuxvZ0ZmdxOlyK7TqvHTdtruWi1J
dyEA75QRiaMxSpmgUPjICDeOxHu0ARBo4zutF+stAZOw6WcBnKKeqzvYLfpBeugAgMXwag4MnOT7
MtOL0EWoAxaENKWvSeSKnZZgT9v0zLUZwZL8EthiQMjVQEKfEqJytdw8Lwk9Q8N3TdokpTkFgDV1
uvtT/N/snUtz3EiWpf/K2KwbZe6O92I2AUSQwYdEUaRIagNLSRTeD8cb+PXzIXumWwxySMtaz6K6
ylqZBgXgcFy/95zvSF4VzwuRhrtfTVFxHEC9ecZA0meol0TqLCkUZ3YXN0YQT9V6WC1MvLExtj/c
JTM/Zfn4PIgKz1an1yNnmjgg8rdPQ4Ci4liV9XzUDoWonfv2pUzpZUWrsEmonohl7NfI+jIrd3pq
ukb5YTTq5XoLabmt4onKA2rOfl0r7xMNHOygNfwAez3n/JYeOsKDdo2Yb9GEGHeLU/VfWqZilK9p
fWD9I4/wRUYQRGo+dBIaAbmTtnmMbVYikai1S24sCgCvzoqj344+YNchOofQQYcu9UN85vUFr+wx
r5L1CTUdXe2Y3iOgqvaLYUUd0It64kTbZfnXAb/O42Sr+JOdpyPfZpXQx3HUZzX7EPK3/qok+vps
sGUaihptAXK8JPAp8Dnbdeockr55FuGovlmboaDMIDOXeaX/DB2t+1Xm1XORVWQ+6mH4a8yUiz3F
0t2uIVOUJt3AdZjpMeyeIXChCvK2ZEXOwMUFbowD5NERqzM+D00wVFSNR9vBtOfO9oUidDswXaAR
YOOfOpURx2mM92WZ/7TJIGUzKUnNaKydXYmrGmOeRbmAXjBShAML7QBmkKrsD0a51TeGUYTVUjWg
2rv5Kuc0jtVrTm5phVeXsyhuRyrnEXiTE+KI3RAzjCPJAfQvaqJZaTUtHJmB9gOr6MD5k08zxpfo
PHoeBHuiD/D1Ki/pYRXj+nUVRC/nbKL7kUUcgJNHSiUIxBusO1dkP0r0Ygfbk3HIQHBP7SXve5mf
02rP4P0s35tOdnvoYPLZqPkepeaUWgEAifvVaybMSOmEZLDEeFfitfWSCwPr2kNURiUNS3dJ+Tdk
xl454iQLvYiDwQDuMNlpuzIuC4NjdT1Oxt3cNT1ki2m5jPk879pkyM99umk04efuc6c9GkpugTXf
KZNLj1CCIEGoieuroYdO23mB83NGT5FDCMeuoPJMlH8+scuAaZq7FDrULmdT3VdFaR9qvoIHa1XZ
HgSaGzb0Xq5j6dALFiUtwRQjiexc/xILHV9B+Fa3InKXK1K89b0dcYgt6VQ+Go5xXBbjgnhCPEjk
ctdXdLED0bffod6XN8Ng+5dOVqYXoInluW6N7j7yLHnZauFd1bHWv2gei8vU0PHlhvbbRUAf0Ctn
4jMKLyPas58xdWBMxtCH3Ay7z0hMXhARklxEzQiplRfUzPdLUfkHpQwyQa3c7m8GpzKIVWJsEXPw
v2uMxruJUJzuC0kvTMUr7I1xKepboZq/PLOrrrqCz+GhW8b63IWXvk8tACE9XLMfPvbhXYGoGsqH
w/ZcqkuQZkN7jQdovo2nhMnwWoLCgJqQ+RcYa2nhUjIyAarHfaRlHpIbO5/RM5EX7lQYuyTiF1Qt
AqwM8FN1ILe9u3Dm2W927bJ4F3Xep9uQu/6+sNPM57zV/te2zouYALJyDhOcdAuTTAPO07wh2dKi
3y/I1c5Ld+n3aBN421JIFw9RS4lJ7wP8d7i5irsdnTsBmsewLmJ6KiowB+3eW7ESvxNv8c/7lpps
XBJL3De2032ZLMsg3HNQ123lthdrvz4A9SivZ45YX8zMhogVOfWtUS7YWJu4NI+Oq4eWNrrCUDgx
HCOZe+RkT0LHNa39Yk8UYCR2I238+lg4Fbu8M8aS/jXocis0+pjMAKcXQ1DbTfVzMQmn3/tqje4T
3ee/TcyizFQMvgWex6Sh7wXLpvPHjCWfQrGA/JRmd6rB0L9DFQeyJ601UDFHdpd91+VnbGjUbIW9
ogHj3Dgh+XXloetXl37CipDTocMMhby+MRJOC3flxO7nLCjjgogAxc+ahl6GgEa28puFpoLiKXPi
C6+qiJDvB8c8VxWNBtGUwMnmBFJuuDnOsGGOjVwCaQ3xs+izkbmoi0yrIY+ebG75w8S6eNH7K/uD
bc5MMcz1qvGZAcbFWF3XBEc8qHX9kcyVx0Se2Xdus49NaXqV5+78iZgz4ncbY2oYDW6nZKv+ZXnT
sRdNtNN+dl27w1PKIqebOKekh9XJiDDJ9vZ6tnIONk0DYR3VVfXZRjEV7xGhsetRbZ/LyIAioEhK
Z66U6SBWUX0mwR3j3V2IKqNWMVwkSJ61Gx33J2289NDq6qyz7WmfDFV3XeDBDtoiF4yvsCggyXZg
N6FuyVobsODSlkfFoSEwZ+8nqSWIHBBTnpVa9g9kEsRHv45isBS9bs9pR2leIIQQHHYNSDJzfMP9
RkeEHu8SiuKM9nSqx8OKEeeQJwvN45WHZCR9EwJKSo1LX6zl3Vhz9gwdOHCSP6yICJfrjec3Jl35
BYL0BfsqM1rAIAkVFE0v5qMWw6BdyeLz4N/32bGLK2p0/kzsOzZpBsilFnTMkKhwIIHB4ZhmG9pi
GvcxwpID7T9jCKrJup0YM+Kpn5kPuRYirNn+DmkOf5+kCoIeYOOxTbr+ca3S6VyaTUHh4FW4pDuj
eQSrzUAVwpn72NoGWkG3XcrrPrKzywnoZLej6IuYeXFejgcxhsbYfUlMWppdQQ7hbqjq9ZjSgP1Q
dPlKcolKxxECr5bH2dc7kX/XGLoAGkJN/ltOD9JpwY9dOk62ozGPqMeiRGDP2k6dvRsdl4nwbIb1
LoPgvmsxyPicgs+nKCLFB7YFAld2w/kGEL5HNQakKd+tvTmokFD5xHgu+4XhTD7U5fSf+uH/b/v7
wPa3YWD/37a/Y/tc/FX9+tP2t/0L/ye82f6XT74svj+OFHDCyXn9v74/Q4p/YUVw0fyaDp1z0+ff
YnC8ufsw/m02QdPlq8/awUL9X8Y/W/7LUpu+CIk5Xpjtj/5BgPNLa4JtERKFUQk/CU5CBw7opkz+
Q0oPQLvjm9mS06TUkyPhSPpNDaV0LY0zu4Lu+MedQau3xHX1P6qhvMFL0Xf/63/Kl4aB/7wef3Mb
KwQiNsdVL6+XKw+/EF2oAMleHO+MiM9Ho2KFKkVVQAHG/syPaLqgnIVeljj2Y2Zra5eRdHEE1Ic6
ZpoxxTf5BVglSdKMYnzC5px98NJu7+R/y6T//nvaQvLIbLz0Emviy7+n79ccmrKiCVK3/c4xJblI
TO0z9tH64v1b8voJuDarg6sxh3AxI768khw6JptdQwGLgncbzDpnKqMJPWZe/d2lB/zBL3v9BFyS
xFk4ktUlMaW8vF6qipSEypqIlXyCk5uRapvk5JGYSb5cDyQfIAY2PvKJvPEjHYf7aEnsN7YyT1w+
0HrLrrDSlqYVxFiUzw0WwDwPt2yDc7M2fr9/T9W2jF4+PtaWyYVg0Fk+ttqXP5JtMzZRcOvAwiPG
gD7Nx3uYRohCalF1j5mCZbNjAZHW4zakkNHvdr7qwrN/uXRifCgrDZVIDDSCQyFpke4+MYYmC/gN
6xxGmeXccSQ0fyZTJb7rFMEyg5jV+5qVNb3s93/MW/eOBYIBbvNqWuLk89GmGlF30ugAFLVHG6ul
h9HN61UZ5/W+GpSzf/96GPpe3z0wnyDfPSmIwDgNdV+BD5qaoSc9Rbe7iOIM6RuY4uEmxaSJXkMC
H6gHMcArgQJ3dKCpPo5O7V/WOh4o8azSzKBeevAEaFhX6Y5zWIPK0XDSCyND8binn8hjAZqzPJul
th/1wEfwGFtxcp10nOcRDqP/RKHVQlDs4szctyTrfkOq3ZMwZHvJjHyNo2cQ47a6rvK27vZu1auL
xmzjL1nEeGVHPkIKftdLPLrcAKAYWDL1vp2HlQF/N4q/NN1xnpsstnqJCdEMkazzb3samWpv9tWy
7lXNqCrASa+83Wz1+pvPvtfiTiCEZgeYZjxoBbd457SN32MejrR9bg2N8RPIhP2NPa2BcqGkfoSf
2N3kQ2eTneCm7rmrhYXhRkzZdvgW5x26KUCeZD891TUyop2XktIUQU+5t1o6wyE+FR/yDc5V6M6k
EYYzgwiSS6ZI/CT0SD1ZFGDFjVag5MJk6WYUT/RijWCq5k5trHKIJ3GJW5A6uBV2MHoW70DLAXTa
ozSSei+hG6MGbCYkd5Wr7luGggspMSNle+0XDNTtyqRxuyxTVwZLYXvXhsrmhcF7nribJMxLzwck
pW6Y0sVp99jBMpSVHfjOCVkM4weQiqDG+tR66iaB72BsxELoZtdAA1vAZ35HCJN0QRrXHRs8TNB9
Auw1OqyQg9G3KtklwZro5lNTUYJDzqk2l4meAKrQRUQw15nMAKHtdAPNeM+Ni71qTDsJDcnIO9C8
z98mMuBi4gmzjFkoJK2I0rU2+d+WqB78ZgNdtoSePHF0RlPLAqdvZmI3nbCI5+ZVXw5Up57I5gfU
SpaP9tLXwH8WMT1N44Y1gpI9/+UyomXIW/X6JrG7xYFX2Df4GwZvjZlMWXr9tCRgLvZQLdhus2EG
sDGQahboaID+PfZ1N4TOAvDTWdYF20k2QRBtbO32gZV28oYJD4OvfGRGimwAk8VG2ZmugcHmv8e1
0XFgyrF4KBx7uiEtaSjZQFbTQ3KSx+hiqiEPFtb1dIijuix3dq+LzyCIzXsB/WzYL3huj+R0ow0D
2DjsSqh648EHbA5dpHedH8BN1ru8sWw2ynbAtLXAGPzljlhgdrHs+qfcG7YmH0FV/cEEWzkGTmqn
DroRphSgjjQMlXjVPu/lbFf7NPOMGRxJIn5zyxv09H1jr+G6oCwCgpIiTTVHo9/3Q7H44equbb23
c9MZAuSPxmXSe7IKJyuKy3CuxLoGZcIQH/U74xD2jNS6cja10I7cHSBZRBQiGOzLwoJCGgsDxvPS
iziobGOi8W/QLsXr1Cw/IEKjem8NJkm94fW4hoZu6reYHzHtHNxEj4rIVpzPeQGAsKrVhPAJzktA
FJH/a5BECIYwooy7qs+XL+XW3T4bGzLGaCDTtBGki2zvs3XmLJV2Anam8cmwGv+hY95GextFOefL
pZpSSGL+iLC1Kf1nHCMJ6ZaDmC5JtLXjHV0KhS4/0XQFp2lrMnTgLb+m/TDCSRxq6MjmororuLzw
/YwB5CyxIq3zpasmdgOHU0QXYP2q71WPYwuri7B/2f3af++pFgByjZ3dHzHrMhuIRULyljnS4Old
ppbQCuvh1qlSGpdxX83EfY4E+e6Yc44xEuFZjMyjdPQ5t1JU/WMDVSfYvNykENBKwGeQTNlZ4kZE
bM5FbD4oqFt3zRKJHseEGr77q6uJsO4nne8l58zHJamVs0vy0m7RJsm12sXJoK/7peXgWZH39Jy4
iX/Nm9h8T8al/ulkqptCu6s5XHOAnYqwUCUsLDqMyyVVcvIZnWCR74VTtWrHlmz/IsqkzYKUYd73
IW+xCSYIxT9nvUamQiMAtLukxL+Wg0d6dEKBkx9Gx8YF5TII937zOKfqdupztLnE0Fp9mJfAiVhU
MfozGLxIW1k3KG5K935r/H5fE1fAKzMkYru5mAaBbNGz+oBTnU+gIaynR8+LkWxpd7U/o25ITHZr
aGnnCMQ9kqSwORQB/9+OKZnfzldN7iF4k01k/xw9P9umP7wMu1w7kcLvgR81mDwwe7zbUFw3/Dpi
1DXbIE+zWIyjHusF4pxGY7pDemhuqi2DTnyEa/UqcybIXBwg6DZpkDNs5i4jEmYYlcEYDrrSZ53P
0RLqFkspmqAoul+oTLtgrnSdbYfx4oGPFng+UGDNvqFITOjjResPJ6+6ZM8KXb6Wg9DcDYZkkPYx
xsWH1amxT+hakMAwgHckf7B0avxeZa4BDPalo8OF/sOxjDqHHn0Jxsxzo9zkGzDBBo6siW1dJkC1
djxbdVU7iWoDaKr8BKrG9pu2dJ2EaeHmyIC2wFoiMRZeSgSgjJe6en00nbXhfbIKAZxvcc3f5RiV
GCiTButLTRtlO9AXFZl4CrxGXtTYIPw4Sa7WyW2+j3LQZbjGi3VrrfwECBhmhjtRtOC4olH+dLUr
nh0DCCxtePJwBX6q3/Ho1S6WRcV0vyjr6KEVuP9QbpkNIMMyj67w4Jm/zHXCgFat9XeEoozxE8RU
+K7M9qbIDXVN2nHW8qkDa+oY842XGgntY/QcGw9T9Hs2GBowWcuHBc/ZIXfj+pjWGZR9t8423XkF
HzGmXfNcM/x/su3EujNqa7pUrsY2rFXXMi92h+4J32ZpBzoph7BEMeNcW2ZldefwL6YHgoLpS3Lj
xHU9u0jqsCMPDyNF0l/z4HfyyCQvv0PJp9hXVYssfhLFso8sWl1X2nazRyRVNSMXyMQHpfORe1jl
Bfw75iPQj+OUFwtr8HDRNm5DJgsO+zX0tn8m4KO7/I6GEvtpSQeJ7OERWP2OziPsYNouZkh83voA
s9SAmDVDDMxq0u12bQ7qNBhYQuQ69rPf3s7WhA51jGqMPhOYrx2pLo7NoI90eVQ6yGp9/GBRD00x
XaO/YAK3vzp4N3dACkA2F3JQjIBAc90z2fezcyL9cGV2jnuXgIO54DsXuzu0yKid5eyVpJAULRI9
S6SOyxgc5H/o0iuSO0GTMDkgXG2ifSaLmLZuUqQJWc4eSNNOzPgcMsPcxuZKPcIX44PooFIg1NlY
cZ0ujUquVCJMWmZ2rn6YSjZgQUWbIpwjGu+H9mbsRzSuIJtoJGsci+lyws4VcwEbvfBvxaAd/9zq
VA30Xtjd1x7/Yxb4fjLdSxSHqJ/GBaOelZVPCwrcW2Q8/q+mFMudBMG3MiVJxbyrBLbbkIe2Lhw+
RPQUFeNoYT3uC02GLXr189Sfqi8YL0QaFm6J+hoSs/lZJ50liZqI0CCKKWZ/B1g/3aeVg8N3Thbq
tD4jdHSnKAQ0PXTfuGmzmBLN0ao6jnXMlmQaRv7LygUFHw7L5ssiI/RtBcb9i6ZFxL25AD2wHyZp
wGezm21lGtkuep+bsB/Cym/Wm8zAsUl14Da/wIskHD0k0TVBlG4AygYYzBEwg3Pu1LiB0U2rvcWX
BG+iXByUYAN6UQcr0828JFTnGK4bjqxYDfNQqG75bDjTOAYLql7ji2VLE7nrmuAxatG7PkMMxcKW
gCPc4S/EAgtBlr4ClLqyIkZ3yrvQnuoExVm+QfSsPp33TlHQjHEHPTwhPFjMQIyCewruVz9rL3ZD
1EQSVU2GGwjhXpka+7oEiYeAZ0jcMK4iujh2XqFOQ+hTsZaIamDAmtOrbDG0joFvsjMH8CEmklbb
xL3ONLjHgzvOM/sAFeGudRmC4B1uZyZCa2FiCVmE+GKlG6TQTZFY4cUcaPEUC6nf4aR1f+2aC76T
GBfwCvWBoYHJ956qnH8aFY+NcIKhxPjsxJaZbcm3Ek+9RAjH7GNtzwlnbQvIoGZEjuDoSuYuzjjf
ZV6J2YuBElhjav1jLhsyUUYOykddjSy4qGis22GcpwufrtHDiM+PEwKvJuLsXs/fo818pSpPkHip
qQdprzTq0Nm6bznA8aneN4Y1f4lcw93UBrnL1N0xABrXnqwDAo/wDUiaTVtSAHtOYFAXYDbMxvmW
7AR2tjW15E1cr/ZzL3vKeh0BmoZ9V/72zb6DIx5786esW5snG70n9aCbxckZP5PgllrXTfkFq7j5
OLRL6gIhTywDBbLsqyAlhZ2CCil7EcY1wgCs+m2UhPg4hQ6jrlkfcP5b86VqZ7p1XTajpywqu8AK
mbETF66hz1f60nzeWfbOritcK9p31LyS71tZHiavxYPrzyuTCBKm2m8GXmjw7LQ9PhfwYeFbj+2I
96HL1rARnX0BCc2xApWN5M2slZ9c+QQOSYxszkRV6bEh40quKzCgCeFJZT/nP3Uh/es5q/qrnviF
cad166wB8sPiCYk909I4Mp4zT2cwQQw7Qso45hMJQuWomHpRuV6v8banTCCf5Z46aTuo5B5ZPhw6
vTOl3e7JdyuMB2JBtoVjfv7l+wvEW2/BqRN2HvCMcG0kLQXftOMf1mAKHliNAt+hOjKDWXtFH4yF
nBAmRys3VMtNYpdpAdg+7yvUBGOOuZAvoo/lFmNKduhRgp4nlsbKBT0s/2vlLbbDxRhK3FoxdztJ
xhT742j9ziBnP3epai+91GXySfHGCW6e/PSbWl37XiELYbTIGJ7kk6TKPjMiXgGRLF3RBZWukmPb
p/gMHIzgvzcJ6xBa+JnjJ5ws1hx6CjNcOHatuKA3YXs77BVgnwZJSglNm2w51nrOLY6MjrAPCPIb
bClplxUEZuCbCPspZ74IpSX1kHS2xiWIauyZHIcy9p505JzMvCxdKeGanz1CYh3apHR9yolV/j73
fX+F7NH4rpEzfC8EXW2GT7Xiq774lXnB5NykKuDLiZMGbIPG9T4s8YETY/NXW0GV297/RQVNX8f4
WZsy9kj5qcRXUk3dZT9iyaDNgF/wF8hpyMu9vx2TazOJbplF4yQpZOEOCAZkdm/3k/XY8RLPx7LX
1jPxVuuthl8ZB35hJSjTu9hpWHz4Wna1HaFYjTUnkF1BWwaHac4pss5r794EaOsTjGXJOjRR39Kh
4S2AKy+5WDBZy5gfJ3P0rvwqT7njY5IczVY5oCWsBOBtXw3mDxc9QQuu2+qqo2u79hi6TZtddHmF
Wa5qa9SNmOhdGv3RLFwi5n3pH9yJlhvo66w/GwrkkMGQOUMZtqXQn+gfJwYNz3Kxz3S/dt8it2s/
Q5PXXSDyJkF/x5jaOpSaDg0uMIWSdqHQ3K0Ue9munMXwpSSDJgmdOM8fCergZJpOvW8eW15mvjG1
ErQ/ILzriyRjKLoZYzlf7iBYwCNe+NhMAP3JSf48ZbX9IyW/iC9Rvxh8DKshe1BJj/CSBnbrMrCM
ABnE8WLgNUKxkJ9JGn2/GYDCPKe07/ClpuUPPnHzVSdJcQi3liRyRDHZ6K51Ftmh5P/sY2E7VWj1
NZpntiVk1KljRTeaBBiOB2jC9QX9k+ySA8WC02jgQBnoznLWKyNdJzNYyNyAbz02Xc+8zyfPbDeP
Pnz7md9WHabBQLo0IutpEX9yOAITj53GHJMJCI8af/D9HfqD76rkeiYRgrgFREDVMavR3u1MROdg
8+NtUZKlEn/GuD8//oddVgQW9QYPly7iTTPq9Ra7WP/pP2BKLCvDXBrhRaWKEBCue46dPS4P7zeN
35gqsFEziqUtYFsUiC8b7gtG3znClQuEjqE/vOIpMOIiuyT3hi4S8+X94CJsfP+ib/Wp4WkJ6W+j
MN86GSZhREsayStAX4/SdSDZ40C8kXPW2tUPHckl7BB0BlHuFh+0yOVLFO02HnIh0sFhNbegVlwa
L3+uMKKtmcLM3xwVUqe4mPBEOF6DPg9p9JUxY86WDqr3tmmxQtCKJtUOWVS4Qg/54C7It27D3zQf
viiuByXu5V/GxrpQU1lpcnvy5jbHCBuqkU4C0XHPwziNV6VhwpdZM+bERj8eR6stzn0LKniebGXr
mDYHgGskhmKTvGE2o45EkdDzxSrzz5cJ+4bJ7bOVo9TpfXN020UrEbKMnAyLntJQXRFgN4QdtrNP
ujSir1GGge/9ZfLW0/JMz7IF4yDScNxtwvLHkJN8zJiUilSjepvgJdgL2qApK9qz1tJYy40iOkqF
Wq5gYhCm1awOZkE8GU5B64P557YuTuZSHpxVIXCIA4t3NrLZH38TrC1dbZINF6zzJlsGonK2pN78
1RH9+kFw8zbienUpoMQ+/koBi+xk5KaG1kERzufQoul7aZH2sdOYy4/v39s3r0K8LuOpbX5pbvvC
Hz+oI4VbapcDoRnLdV/0tfG1qvP2gxnp66twXsE+DG+Ep8fX6+VVaDHTrG8phQe91ofKjBQDZGZT
6h8/Hs/muUjebXIWPftkQyENMyLWrq+DmX8Ibwc/pI4tOsn9kv7zSzk8Fuhq7CPC/BtD+ceNIyKE
RnBCagTKdn1p1JF7VIQK7VtNLNY/fUaeC7mTXcoR/OcU7uvLYvYgx+CZR228A6qXndNHrD64yuu3
DCGDpB61WGuABzdW8Z9LwbY9Y3PbNhht/HmfNXSH+aJ6P8iDlHuC0zYBczTjVbHXvV3UlBxgaDA7
RM4HK//VtwhMppIOFQXrBTzyyVOMXQcJoV02eLfISfLG7atUEREKa6QJuxRoixn78oMX4dUmzEXh
6sFuMU0ihO0ThJs7UZyk2xKF6J8FJjXkjjQhFVh9nKN6cuKzEcJCWBAe+m/ceGUrpAq2y4dQeCe/
Vy6laRspvzexTOIpCGuA6JsoTsClumoNpL2Tr9QnZNfqEoIERXyG05Qwn/mDNf3WjWeNYdTmpktp
nRQBcojw+3PYwuyOxNhI66sy2+aNHVM7UEkG9kqvPX9/cb++7/AfoVCyLbCpQtd+ueoANgiz0nTm
+NQ3uDCVDtYeYFGVgVeMXLB2Xm2uQTLGH2Fp31jwNtq5TdDFs5dUIS8v3UcGk8fEIQLOQbHol21z
SQOH43YVp9/mvs1DOCxbmgfW29SBPoSwugyZYcdn79+DV18Vdi0FrZXyD7iff7rVEzKWl23pwVD1
4fS1ZCRxlqZMzybvIzHbq52YS5nSEVyFYsMWJ7VGMelR9TYFf155+bkuimhvm2LZv/+DXl+FVcTr
ZEmYiNzhkzu7yCSxhnmqqGdFe6bSMr2dDfwq71/l9W1z2LHYq4BSI8A61T71cpq9eO0qxKacI8ek
hIlj5egXRub/71/q9ZvhqO2Db7mW8vxXCOMo06ABkFPjDU/EsJ8ayzj0KXmBZYYP2V+JhQwKcNTX
71/29cvBd5kSwJLKZi/0TgqfdFOWVwpKXeca+QHsink5FxEAJDktV12vsLggTtw5/Ue74RsPkAtT
DrhAv9E0nSwTWUwi8nqIt66a57vCn5NwMUV+/v7Pe+sqHreUPc8GSf3qGxrhDQDtUsNfguJFcvvj
nBnNl3/jIhs7mFfdBhJ/ssGMaPWlGIAhe2aOClPq4oZgcO+DBSLfWIz4g0i48JyNuXx6lhnMuR3L
Kqp4VIP1yZxGponURFc0kIxdx5x7J/1WHJzOSr7gKsiCtRtyTTsbCwWwiOq8hLxx6XUbScAevb/e
vwknWFsOPN5G27WV4txjCeWePFAQcgRe0ekLmtL+LdJYE5Kmb51prS8xV2cXRQcsaLUHevzu5A7X
HqyovXSH6RNAC3BB1sxMUGbTw/t/r7cWOJEKBAfgewDdffLVBee2WAyS64CwoPIQ16SDdyOGFb90
MPPr8TkucLfKxf/1/nXfeFokNWyHP3a3rVJ8ufXTXvOUJ1kUuUNjZYw8OiMRA8VJlB/tUifE1r9v
PdfapJ5EQ1hIQl5ei9HlSDYd6Y06L1ELkeIblsVi7ssCWVS/IB4f49T/VHeV+8km+JbY3dX44Nym
tlX+4jTBsqTIgLeMdBD28smnnSQT+kg9M+/RUuj5FUn2BYXHzhUdpgYe+1HiV79gYDH/1Ri9+m76
8++2dyQFCPMQrUAY5V5X7ROt3Rs0p+u8U6V2vuJppy/WtIZEzdDMCpV5ZtOgT+E/OVp8JEB9Y8GA
Z1agBzzBJ+z0wTEpXEQjB74sGA6eiW3xbiMaQ3v4XNUtMRjGg0Q9cD2bdO7eXzLbYzq5g7YrtzMM
AkjbPK0WcI70jWBUEJRc+cfk4foUCF9vKSPErV78j16NNzbHjZbPZ81GN0hp+nLZVEiJlEhgQhUI
CG+psofPS0W2xfu/6o0XweV+kqtgA3CXp/sCX5g0kz7aoooH+5XUbM2OFaefvbyR/wz7/feLwPfE
5OFxlkFIfbIG557EaXtoy6DtYSVIE34z5L7hUo4G4oweXXw/Ccm4GqQegZnNWTuV32QaXdGNii7V
qD/YfF7fYVey5dAA+vusaJ18GZpCx/kw4g6xDJmdYTNfUe+U8Qev3ut1Q82AFJNjL9sA5crL5+gr
gEAm71AQF3P6ULU0KkecXyQim8anumIk8E+fKNcjXImNhlAQoNkvr2cZuaDa5HoWoIxDZzFhZ8Yc
HZK6E/948XApl8zN7b9Yqic/LWXYV+gZn6k7DO3R3uqjNffmo516HyH433hWW4mMnH47pFGsv/xV
fo5Wwy1YMWOBudUuHessGeGEvn/v3nxWOIBZphR5iHpeXgUujMjniR8UIZ3hMdntZcWkI+ixEu0i
Jx8/KIBev33cuT+ud/IZcmeiGbxW86vIqfuqHQ/Ll8Sym8xE9r7/0966lMm3jg+taUvXOdlOWr+L
JkPy09irCQS1XBl0fdFe4ua2PjhKv3UpPnQ2nTLsMtLZ7vIfrZFYTc0sR6Qa4Met49jn0c6cS/mp
FmAs3/9V8vUTQwNP59izQaLTmNsK9z+uVcIsoGOPWq6SShI8VHNOtzLvBvCpmR3quiUWurSG+1yt
CLi6djlsbd0bJ9FRkNmNLnewsb2wR2DO1L9vdIibQn7wSr5evNtfkkUlkWX7tnmy0YieurEZ2GSd
GfjkLKPoEDM8Pbx/L17fdk9RSDuKgorj9Omhi3E0raPRLQgRbcqzJCqLo9bOGmIc1R9c6vVxCLfL
5ofnO7x12k4WU52SWIP9oEB5tFZ5iFjA/TZ7CGsWCTAYQJgrgc55y0dV7BtPm8YUPxGEECd2/+S6
kY+S1qKYxuM6OdEOajZOaFf256OMLrnx9S0Pv7tgqa+f1GiNl0vu1vDdgQQ1Li2rIHPH9H6W+Y1A
NnAnNfiCf/oQaMU41FqCliqz1JO/YewTFCJ6JHWt8oavBliG60HQVUpi8pvfv9Trm0EEBB8vPCds
wJyyXy59XeYE6c5pHhSG739XKoeahiRrDuF+1Dd6SZYPXrbXy9jnDMFSlmyQgib4ywtmDfoDTZQ6
SgSru4clvdx67Qra6f3ftf29XxZaFHYmYWaEBuFsOvWaNHZk1x6Gx8BkkHixziXibLI6+UzTad9U
2OhjCAqcjgbzx51fIP56/y/wxu/krE+lbNEg4QC8/fkfe0oORdpXBJQGlNH+3q+HbJ+Tp/P1/au8
fl23qDCCDLYzCDC27c//uAp7ZIvarif5NjLHWzJHvtCZLR/tgk/N+1d66/f4mE8kvh0+0s7JHrno
2EinLRUnF350iJpy/OEKv7l7/ypvnIDpXNFApX9Iz0ed5litEE4HWQxZMEP72GeqRxeQ9+AwXTBv
YZr78d7BqRlaqkdGAfNqPzvTz97uvLMG7e4B8RdCeBI+A0mf+99YVCyr7QDmWdvh4eXdRqaJZXwi
ns1IE6gD6IGBdTGvX7sZ4QhvM0dxh5iRxinQk9Oq/eD6r54B94VVw66Mr4kncbIvsDm20YB9dZdl
Y36fGH5+DVq2/OAqr4/5lNbUR3Qhtk4yBefLn5mDQ+74ICdwK2zw306fJGfZFKFAr/43dWe2YzeS
ZdlfKfQ7AzTOBLr74c6Tz/JBeiFcLhdJ42wkjcPX96KkrAp5oVKVDw10JxKKUEju1+8laXbsnL3X
zplZe1kWHEIZIAEViK+3RTK/OiLR+wyd+dZI+w6ycO4/JqgLNj9uj3/Je3qVvmHkqb53/3P5sreq
nlQaJ90P++N//O6mfi8fOvX+3l291h//5m9f2P7vH38cv1dLluNvv9n+yHW869/VdP/eohf5h8dy
+Zv/3T/8lQ75B3cpgpm/PSnL9//1dT9TJU+vxWv6xk73M2ry+A1X5fIVv/ylvveXYDPjzsBb7FC1
80eo/Lr/9T8MP/iLSSuOMWgvdIb95cj5y18qgr9cxjScKugZs7EtrTPkVIv1VPgEVbK04AflnIo9
NfxX/KUMd7ll/rYccy6kMUO1xM3EIoIs7vdbyuqyjhQSIXczajm98gYrfQ1Sx25XMBQcogCrErxr
S5ftvhJmhu60LRu9mTMDXnVuTjhiHBMiHvS6th5XpiFIQSetPLoq88S/0OvHu1OEnpy3I0m4PHy5
cUCUjjtt6PX0WIbhjBqwbnrcjoD+n+vOJ1CEGveURElxP9FGQTjR+R73exyAjhncfHTIonGI04CV
OiHsxbMVb2c8tMQExa79VCiIwYjjHPtCWHb1glsO9ncdefyAlh3dBMTiEuSeaeh6hteHco/yR9y2
9IfCQ2IX45MXGLSPEkBGzarJFndO0QzI8dJ28oGMG8F1FYtsJAdAjO+xCEfEM00xPqKUNg9UIDkx
t7PIjvwWFqxVTuI5zhrr65JA0EEy91MEx54i3IPQANwWMe3Bbddbo9yKuTefJoQoz1lLa/0wzFn4
FZ1lc3YGkOCY80qkJCbnWwcOmszlpp8D45Nwo96Aj+BlLyGu4uFYSgSyq5mIE3vd2oF8qf3WmFdT
wtl9NVsmtrOGWpUEg04gnUL1bHwJR3TWqyiNXGcXzzrYotzwXytM+eWqMNLuxSrs5C3CMAHvzauj
G2uoBFqhyVKQXOew+yIaJnCrmSM59w6N1Pmih0y+GAHcw9bTwL9TgeprnVQdYS2pNtIvyjEQ/huF
2+LKobvwrpt+TGGAmyzeOlVy10IRfNF0OEFDxUztDAcC52qMrKHcOV2GVlwZIYwbHSUKpXWvnTsP
tAFlcpcMJ2dyhg4zczGPf+oafdjleXooxpfcOJ5UB47Ph74r4nAQjAWwJteCdZlyEUEbOtaiCPzT
EflD3eTSQl/snvSnGGKSkPRhi8sJ54iV8OUOj9mt4ROllAMUWQeuggGZhNOma1J9qfnXW4Fx8eeo
4v/G+q7fVder939jeW//bdeX315RJJb/P6z0y1H2vwYJXL2P6Vv120K/fMGvhT7w/uIAaMMQgATL
JV5W818LvWA5t32s3Iz36RK7DhXar4Xetv7yGYVzXcn1ZS03+Yb/WOidvzhKcrUtKi62fd//Vxb6
D41Vam2agEztsHmzG1Ek/b7MK1sLSK5Jc5UgNfU3TWVNAr9Xk1lvBvBvGM4GW8S58y0SEjAyyPnp
b5/V7c8d5Te0wLKR/G2jMfkAmE2gyXJ4aJDW8E7/XhBDDsyTrKv1pWqbxkICpbzwwYlt0R8nN0zq
0zjRW7yNlBqxjko5es4pL+zlZBALFQMH9FqcKskfqucPaYWstOjD2UjZgxE+/Oefi7Gty6gxFxdr
6PIWXNoS/KjSYNDAPbMY75jEfX4NRN5pdxnwY7SJdgEwLidWSnIQy7JhUXoaPhTKthfbP3xuH5YY
0BQQXxBMIJXwaHJ8bFpldu5Yte3Wl9RL5x64mknAqF0bwa0xmkX9nZ7D3J0xzxNXoC2VAlF0/DL4
iicToFEcuuo+hOugz7HVFeTAuQSM3BKymbq3f/hJlxXob1eYqGioEfjCFiQDiJiPkxBRTcJBWifI
3CAHYWFC19ER1z6zhLgZQUAnXlG+V1XS32WZyqaNHJrWPTTO2KV/SMNdbqbffhSK8KW04dzFjce/
/H6zlYsvLPcEvqfI13h2BXyDq2FA+4rZqpf155T+exL/4Vp9WKIF0a+caZE7oOdhg/vYm8XVZXjs
ut25QoOh2ZYV7lnXy0zYvtjWm0+zqzDAAABNx31lFfx38p0Dff/PL8SHO4YfI1y2Ii4Bt7NDkM7v
bx7YY6mxjTZnc5SWcWps7fVHp5DjvGrATFWXf/5yy7f7/bPmsruMwDgAUURSkP72YNtTTdpuUxd4
D6osI8MCxE9D1RQScrL/5y/1oTHFSA8lAI8CnWKWE5bG31+K8CwviB3rR1oasY/1z48QP4N9Lihu
ikdVFs58nDqkgX/o5f6nl6baRb3p8HlyoOcfv7+0gSfPDqe2OXlME8Z9gGp3Y2W15d1U6cwbNeQU
qS2ABUP94a76eDldhzM9OwCdv2WU4X3Y+A1ziltll/WpBdaGTrWjUNr9XI4Sb+BO+uefMbTRD2cC
wR4GCCTkTxh2o8FYPou/9S4gF5JKY9R631aEsW1jo52+d/Y86QPKLMfd8lwThilJ0APvLj0IL9o5
F7mPPptCfrohYU2tdOaEx6me8o3fON6qSKvgHKnU2g6AxpgRjd6qJuL0hITdfsZNMxyIlfDuh9BL
16MqxZau0PXoRsmDjnwUGcxNoyY0dk1KU8w5mcY8dsa7zvFFtKrpv4e0AL7WPYB4otzyY2LP7jW3
w9eir2HlEI9zJcY6wKFvKtCwkTgQ9lW4nB2s4Ex8SbcPyFr9ZIxucJNWCP+KmCA1YgzIFUrq4gJ4
u9mkBkjSlSxxIlOGMm0V6SOiVnVPcnC2mnBS7SoSB09eSaO6jIpH7IjznR4snFxzBcsODda+C1vv
ELdV8lr33Xe/m6HmDg4quHDIMIwNBjQJr8v2YUgUSeMqjZnNRSlXJk593QV8EsKQxCHVtThQ/zer
wTXrp0gMxdaiA40DoS7Vq8p6a49Dy9+VeDE/xU0bwGIHVs/2LL4Gg8XYf2oUuIgqnq7gVN+2VJ13
LrIQrE+duAtIyIJnaervGgz9OpBuWJ5Cuh+rbHLx+C09PqCpEvSmiCdCPt3SAwLRB4H9xY0EUc6c
hpuLBWj+NNbdvAZ6vvjFvXDfe/WDxJV1qhJyaFkthpVf0bFPEv4a7v+u2XpGaBtncODzBW1p/ykK
suSz1MRPblge5E3WTd6DCCL7BoONfirAoIHV1+G26TPj3Hgc1cYUMuB6Qn2jiJcKxF4TVbYFbkPj
SmU00jYhnse3bHTPlsBe42GgM2OJ7cJoAK8/0Ffj5roG5u72pyqa3lxRu9inAP7mcmqPRhmPZw1d
6gWXejquElXIQ2IwccFR5XeHylRPVmzm3+zJFcc6aIe9tInVTLxcX4ON53w0yB2i8HSNi/qqn0YO
KXXtlo+TM6ebOeQKaWf2d7kF+K4AqrSTvZ+tLKvVRFtM85UDGWLDmqy3dKQAo9Vu8uArQWogunpS
Nb95ZKyuhjo+4pQrHoSbPE8CmGIWyG7nK3ugoT+an0Ua7LVb2Osu7uvLFPcmvdj+JoLvuYdfPW7t
PJOHMR71NrUyOHhGNHHXgenbMaMjcEfL+RrmRLi3LFkfrKKubkvsFw/eHBXXKcbj25Rwo4uM7QYB
7difjdqDKNf62sU7OKi+wckjeC5rCyDq1vWLCKvrlAOliZJkfLcJECREbQnwSsWYX4mkk9k5SEC1
vyRZlBufUz0REdyFAc0BYDE+mSt1WJfym4ik+N5w5aynubTVPfRW19sMZdN114Gk1f8c+iqNnhSW
TNzi6ZzK9KQ908q+B5UmI8OwptZ7QHtkflNBjmyU8AQ132oniEekb0FrIldtBWkwPwqzknZCmeM1
6DSxlskSmdzS7twS9pmZ6ZrcBCddB61W6W4y8GhSYyZUdW0PYGQXyspKjkObRwEpqgXfQdsG+WHG
lGZXiYgdf63Hug8uMQANZ92OZZqdYCqSQUEiE+zsyyhyR1+T+8ymQtx9AHl9JRTryhMJI2MGZ4bG
Lq6aPpwJMYbkAzx+JtSh8qvBubiQLrOrJqya+dYxG3ZYyxjm6H2eeD6uijpzXi1F4Xiqp3amc8Mt
BtpTKMpjz4vZlTCZR+7L2Ag+GyIATI0MPO9Os1XVdryxI89kxSX8ixiWgtAJ0lyjnS06X98XBdN6
0gc9PLogKgLvUwG8I98yPxjCHr+lrd1VA3ckWHFhI4uIOHb68r3EPVRsGtR91dlqU5UcTcj9MXBR
I0gJMELS2poJ8KE0VGqX+l555XWDZe/KtrHvbQ5DMr00Jkm52DnhgoCiF3mbZ/HZ7QubmL1mAMuy
dhdE3JrALozuOIAx4u2YEYXlPjUrNDVAMgPb3CJ2lbSEmozYYQJW59YqNyIz/W94rYFS4zWeMHxi
OMIktfVlq30onrTGqzSJfQlq18n6PQpxDM6GnQTVBd55Fp/CkT7KUzgGg3ovgEb2GyMwa+IMqbsk
u+XAL+Oe4yfOyW1cdam8WGWZ9V+6YSjRdQNjyPFFT1jhnXenQOiCzHyO3M4mr5gl7zvVh6rvZmrT
+cgi6bT3ccSCuS5LyvZDldRx+lh3Vutd65bcPm+d0OWJPoNsL1myMOun0X3DQG8iO9lrcoegUQ5V
TokjOGnkdwQuS+Jfkpe6MdZFBL+hg488WVSJE6ZO+clowuTZj6WgSU36UQ6yR+/HNmuOMW6oFl9B
5JAC5Y5f3LKNHsWkw1NdJt56SEkEBXHsPVGWP6MzTo+8PXxcJWcgLJ4DMZF5dsYiNuS7pjeniGCz
qrsN+/G10R2QMeWk+yiQsJK6Ivrh5qMmqNujN0bGg1lF5X62avaWkShlz0FZS8Vl3tWsK5uwDcmE
87W9DtPQ24g+cWFmNwLHNHKRVRT6/baB17rLDFK/JssghiqMMZl6IwtLUOGnnlGd5/duEGOIN+be
gmI95OMG8Gl+SgBo2auesPkr343z7BgCJj9as44OaZGJgy10spUY3HcEBDyh9kr9lRcyMg0RF61I
PYGIO6rp5IDoO1vFMMAQcvKzLrmrIRKLbQIwOFiVZe1+teI639sY7FY5vrxVW/TlsSuD5q6aBYl2
8NqPak7bLZE0785cqPsmdsGLoSDcVHNEwuBYJfeV5NvBVfAfXUZFwbp0gvqizBL79YS7+kYOilRW
chHgNNAcXYcIhfTaNXr9CD5WFVuspiN7HgnI0xpmt8Zu0UEXCiMjuMjJsZ+siMPwinwqsvpqo4Gn
bMp016dtp8k3UKrZJknkPmXCmtwdOcVF8NlRYSyvNd4KAKMsvpw63VZSArYJ9mk3gIMDrApyNSAb
la5mygPCYUmHeMBKmUEbTgEuxFV0JtLCOlrkN0MVCGO9t2vGhytMKtMh6zA2blQVStCwaD1OY9wN
z1WnqtvOpVm24t0H912ztEprz88+lYVE5z/F2npOmcM/pr4cT4lqq/sujexjshzsN840tkezGWk1
KNWS955pyDNpSmvW9Ora20566BD7OVn0reun8An2OgHFHkJAAqWMia+jwROW9EaBp6+aAIsR87vu
wDeG7dXgmCcRuiOVaRxpAe961cenghnxqrZt9i0tp5BQ9VQRxws0rb9MqVJfdJBmD1hWwLfD1Zqf
bTv22FDAw+z8agzt66AzTBLSTPrlAAXIMYPq1JCGFUztY8eB/44FHTeeMHN5o8YoP3Q97OARevpE
yoUe0m0sG6gARg4tB4SF1+/CYhqvYkLg4JNArBj4fOF/r8IxAz0bTTI/W7BvtyRlja+F9v3tqFLx
oPs2XJMiA3E8c+Ndq0Z3D6cGWjaI809Zmb+KCskwb9DVZPMp+5mPtsG3PdfthmQV4W/MOSQDz0qm
fZy0JTl/VJG21xPGY/s2AcUqT/R1SH1426Tm8EgOB6L4QUbD42iX3SmQTXbJ+qy4qsviymim7m0g
ZPGKIWRwY+mk20FWgEhXRR45tDjgcZuBZA4DSY8pcyz4+VJdSGXnFmutljMVEptD7RXqxq1mgzlN
FYJcNub5jYeV7CjT9srPeYqb2nXKYe/0wTerpMDk7fQBE8DZdnrKFbzzdorNyEk5jhUqMJqNSGOA
EtI7GVDhNwqU+l625GtOWgDfUcCQLeREW+HWX/suAzw/Bm62MVyoLB6n4A06u+RAPFYNV9p9d0d8
xaItzrHfx7tmiMI7k4TBTx1ngJNJFbu2GNded/ibYUdUeGG8udumWvovbhu11wZIBVJPu2RfOZm1
8p3aP7qmrvcF8pCtKFJzkwddwxyguSyDcaofbFnNOLTrrrL40szLT0DveUaaUnx2BmnuauImjnnp
AHNO8xT5SnuIIo/884DQJHtnE/JLLRo7u4Bcxc1sZm8KaMVaIr/Yam0UFDrddCi9KN9MHuyGHA7T
tgjjrtmPwh7epsF5rJ0fQEQsthjIyKoI53uPrNHvnLGqB8058hr+vNluJ2/Kyu0QGMN95FAgE6rU
1zcWuVb+1VTwdK1AqQTnBJd2CrBGBS54eTSw9sogS4yAOpdU1UVbug90lMqDLH2pV3XQRV+ofQQo
nXAGyOQV96ZtWi8TrrV9ldYwRwBUcSgTInsKxtzedG6uNlkZAcon5JHeWJgj0LQ+94Ou74cElUbR
RPq2rJvhNM0h1nnli3MEVxwNndM+RGagySMEfpOOgpIOKcRz4yli0qHB3KTSepKdsA5eMtEENPPE
g8KSI5lhDQtU558bPFGbTtfFG0tZCyXMGJ+hAels7Qx+foQjTdZwRxW0LiFxEO2mx+tR+dOFZ5vQ
Se2El7FJvJOMsq8cjeVdxjEEhUJj3ZVOx73ODnUYS8vbxYSgUgxkkKsGkET4thm1TdBWH2RY62u4
AGZ90CbwAUDRxReSJOqXummaaxQH9logjTmg1DVeaZyyiM95ueOO9rNDYBkzqVzgY7CJR+K7GkCC
zT6e5tpx4i2ZNc62hV7prUSmcAlUGYP6umZl3DoMIbkZE1hwWfWc4Ei6Je5d3SOnz0gHJvQ8gbRS
rkojuwpTajOzHNpDXetvqUN6zVo3rVftW5SmTNqy+svsS2dluikHVFjZgvtv7BsU6fGry7ctoOOm
YiVNcSvaqjpFy15rolE5204TXI3acq5pK9p3rSbWj2gA3zroJDoXZbwQeWZYB5xqYJqNUtj7LjWA
1LgUgA+JDAgGtkX6GubA0Lt0BspPQ4PKPuK4Oox1vKFRFz0gsTaXBC/LWo/UhJcSqchOpTVhD6Qo
eKc6Mv1tO4fDnpS8ozYJKo1JO97FdesWq7YTs7PiiN699/TKl9Ok3pSjrvYkKM6r2ZHelzYzrdeZ
XkwLC4h1jHqfDyxo/Z2iZN3yAbznTvhcx5mBCc4JAXyJGmQdVLoJQd1BDMQhCLAa+6FREuCpAhsf
jzA0VSumi5Fjq6OOdt1nE6bT3ah9TUvEdfkR/DNHWvfRgB7+6rVtuaMDXDjMvAmPtgy//lzEw3RL
2K1LVAmzTqRO7Ty7G9qNPWGpWf4ln4n4+DxNPOVUR8AcRZnxxoBDOG9hEY/vbJZ6nXJhL60mLcSu
QkT47jA5D+Tz2cQhkugCcMQfWDGtXmP6DeKBHAGdpWdaRlF8ibwg2rQZnaOvUJhq/2Cz2PUbjl3u
swXw/TGHRDYk5FMmoUHunxQeRC8CgaK+ewYco0kmA1WkLbuB/yiCri7szZi2CXm15MsPV1jDxLPU
VkiQgPOMm7y4MlVWvNMroeSoCdVxbrNONCMpxFYAXqNeezY/20n/OMMo+KPedZkxjd8lusudPR2Y
DtrJDPDnBe+DHM+NlfKnVl3X5VWTIa9dzVPEf5naJCoN6kZ3XoJjTF8h+VREK1zPvQ+xBNWCoz+h
4HOucmI7vat6UKb3pS9tK7uah2EiHctbot/81OxKooUDuJGruQn4qgkBgbFP0iYLL2HDBb+fLHtk
MlWaheSa8INxRkhrO3H29Y/jMwt3NL4ZkAG7DvwnwUyPKmMmvRMMApBsD3FQvKch+Q33/mzCLWJN
AfeLYQVVzX7uC0VayhzP8ozBWfu3NqYNtWb4ntJhryaiIKe1I5qJI5RJph+LIdEWfnwMprSXB5/B
CIlCNuf4WbpR+mWuCpuWZkQSyqaf7NbH82O1xOB10rDGG8tGdXmVLUb1c1MDOGRtzRP8qST5VbQn
oJVaHH/DyC5uh9mozV3lOy1dEMIc5LGB31KcAyOm9W2Gg+8celYaZhs6isdn8qvLYIFqlO0Sc8fx
bx+Izur2lKY0C+JsxBSAy54DA1OhLoxXjjsVJwKX+FkdsBLZFYzcSn43UlVzCNJU6MdaEGy1Qyjh
kXpIj7mbvs8CtSJk8ngOvO++ixkKqRpxct61EMkyMqsqPnik+vwKqNPT966ZW5xLO29msudFTpte
8sRs5BnwHK9d+pS2LyzG0rqlFiKcoleiubOqXLxmie0B/Cg4rSnO8LYat2nM0Zgnp2ZCEi21jAlI
uUk7vTR2lQvH1g4N7zthyEJ/GrLQ5tLlOjD5B+L75WZxJ8f1Vp0rwBsKKMKcRmpQIMRGUGJ+akEk
0x4eJ/IV/XmQJ6tNfGenIskiJVQ323fgWqtq10Q1rHbK5ElundEi4dqIvbm8hajL+0xasMMJ+g+Z
lKc8jcVLJCG8jas2BrVCHceUbO1xaxzYAofwMlPqkqTH4Mu5gtyJkI6Nf7buEmdJsBtSxYA0KjwO
g1MQ7rKsJyypMWfeNc2O8CxUP6JHz/XSOctiLuaieS23EVC5cZfa3lAwHAPDtxmI2AC62tTUVix8
Y3MiyZ6vcnztB9R8zNxO7RDMwQmhCxwkKh6tZ5y7y1TU+XFZFS498WDlhEatG/IRmyOsMRNWDWIl
ADBt7pEdUtQdGbJ9AdstnPVQXg9t0+YbOfZEbGiqveteQbOfeUV170iR1a9hKwxjM/letqeRLesT
R01rOjOD6/2dVAFp6rlFSPh9khFsBpVwAIxLBoqW183skes4OKimrkanDDfgQGqAyRT71LBliIWQ
gxGRJAHWBPhj9I/lye2slOauE6pnTTZpRB4T5NIdbZouXGfjXLVvjsQysRGObr5OvatvibAJ/MNk
CdVCvLKdjKIU2NCuj8kX3eAPsp7xV/C8VTVBllfWHNffbC71Kz2izD504VhNO28Mg2pDvBiUxYmF
IdouTxhLNCFT/iEvl1ujk/n09efD2cHfWX5wFTYHs5v9JFspMK7zodQCIWjiWTQGi76a25MlC3fY
5RSK3q4DXJ0xFKqx8WayBUKD+bsHaw/Te5OY8TidQO2o+MY2o6o5S6PMzRWlKBrPFQBcybmyS0Wg
BeFuM/1Hr/LTreTG9Xd+F2Zg5ypDnvUUNvHRJxP0u9+CTP5uV66Y6TxjtZJ8cA6dHQAAtn9iKFIU
Lw6s+36TWg1TvEwVGY3TuMoZza1nmzd3a1maS1D7Tp7twffG+8HCKb5pc6ij8wrYe5Pv3c6vphMn
dsbD2OfsUn6X9HayE9uAl13h+5TVRLAKt+mO8S+ddcOtPVSpMpyemmnJdp/I52sYRCjWz9AWrF4j
KUq8SzVAjM5C3ytOLmDyZtc5qTENJLRWVvSUArVs9iEAE0PQKKfSZp0uouEmd+iJ3YRjmlS7QEKV
2SHcTe09AVbMsxIY5T0a+zZDGFbUBbHuqyyt8vzUFgGccCDg8jBbYeoeYCUSHcNxI3x0nIrMYJ7g
etrEgdnxvMpKJZtibpuvpk45dndtShyboCX2ohrCw3ApyNxa/9wjfo5KxyLJ5ZbUI/Hgphg7rviQ
3OqucqaIlgXD1O6JmMrOu/65YvoI5cSjVoTL7UZhpu564mRhA4l1oDPtjbbnwqGoZPALN08sK7BZ
JgeLyCx5tLiUR3hSjlxPvd2132AtRN1Gs+Ox+ni58vYTddhj5qjAgV6Vt5+hEJt6q6dgLomtrurB
6uCj9x6VMhcZ4PYUN9I4lD4KZxysETWxIfqqvh0cxhcLCxFLrUmWcXhj0PlEmFjFffAFKrubXzlj
5r3RZmiweRud42wk26L+REXk6vuYyne+jSxt609+3Dc8vmOlj440PH3Jy9ic75Ud8Ice0qKeNgh3
UnqMsK47b7L0JlPsUpNN8mzP89S8s5/kGRuKiZYwxwGbz8Z1yzy/3sPYMc2D68DR5mDZW6jmNxyh
o3FYeAyN9xYVCjpGAPa/grvoFlWyLFNi3hhmUM3JphotIzI3ImSgMJzBBk+1XrlBBZCemNxCbz3N
Tv9FFdodNtFAhBXilEaEjAjSEB3KStA2px5WflLqh1blur7jMDGle+axbnDx854weymtAhJ3VMjP
mYINxC3aB2rpYY9MOQ5l0QTimv5T0Ww56XULZs4llqdSQDGfftVIrtnbVF1T7DkH0iaIVVqhyvA7
nuKimK9jM9PfRDqxAhjgEY1uHVBU1l+Ua4Hyn81B51cx3vXxIahrCIJp3HOflUHJRTNl6BJ2Lf26
PhgGuUbr3B2znvg+apqDmXPqOejZN54YNLWHYTBJuXM6WcpLpF3Y1+vY09OIdMeI332f2ecrZ1aj
fInx/n31Ifg3b+aEdhe9LIHPfrcammSkBmBmiZ0N7rRFaLZuh+RlCMcmenUh+elPEe3N8DsDlrE5
TF0SkUw6yXRjz0Y208NOGEWc7RJs3xX50SLYRtprzYeJfhaxx8sHe7Db1OguZUEH5Rq9Z1jv5gKG
6LPLnJ+FPsuXcDBIEIj+d9CdLIfxIUXXtyRJkXmuqqgKvHU5NYwUc9lyomoFkO5gLm7tBskT80li
/vbknBIGRkBXJue7OmIsfa7Szmu/FmWvJoRV8ZCi2WEK1Z9VTV7DQaGxE8uQJZ0vs+ogp9R0ysuV
4ecafjdYSRc41GxU3fRCilmT0h0p3eGqaAiRvdfAypxDQdCA/N5wQs+uZDh480nrvEQPhLkn8Mc1
+bdtekzbqApvZYSR5DqYu4gk2YGKxaMpUovlqe9sYzpzZgD5jMZ66p5JQIXJSxuY4PJtLiuztdb9
4Cp6hXlcRA1EbFovis5p5ZF9UKCpMOobe8neC2E/2ym4UGjcKQaLmZdNyz+I3T6oAJfju2tR+yNV
RZGOouV3YYdLTa08rca9JrzTfuicKWyfyWios9eRuMRxH0JF5syQc4Vewjxk+/khLvmXZKSfqoL/
f9SD/uYY+O85Cfbv1aLBbz9+q/8XTQSLk/2/lpbevqrXuH+dfhOXLl/yj5Qq5y/8SiFRVRY3ElgU
9G6/xKWe9Rf6Uc/ziALkF+xp/y4uJZP5L8y0jjApU37+4b+rSw3L/wvcFIln/I9fPYKG/uGhuP2p
7sJ+wUXBffHr939Xd/6uUULSiSJqgSu5eKCXJK0PGrAJTqbF+p4RIZs/4NXsV56NoIDji7/52wfz
334l7HCIYhFsLlrav2uTHJ15wqD6BU86Tdc1rUQqnczZQmH+16zWP98UdifMG3yCTHg/CK/QgvWc
U3lTZiJuk7xlfC/c+0ZFf3DO/y5W/PU6+HksFi7sQ+6HpxIBaMOhjDCVbLTIrW5H0rpLKxFnGrpk
xso4e/7nn+HyGf2HYu/XCy6SdY4NtKc+qiO1jJ3UkWm2dUuV34RV8EUOUl0Zge0QPRgaK7Bx7Z+8
S6wyH18WaxYKZDylpgjwRX+4SUDwN0bY2snWIe/sFv9I/k4SOZUaCcQHO0mCB9QNw/WUTf6WIq0+
UOXnaIe0fx35Pa0yZecbt86K51Ck7U7GajhpVL23M1xlIDPKvYCrUMfQNOqDiD3/QWqgH5UYiZhq
UVWsZyijAqhO3Z1rnQcnb6yyz7nlFluAnmG+zpoSIpXK6m5jaoWiZspHDsgzElJlZ/5nbUZ4CujF
MOgeWuMmQAbyFpmR84WDdkunflb1qoB8jASo76aLHxXdq1/l35IMfx6AKAbovjynkJXXDaR6sZnt
jlM6SA/kSq5YUzaNZzLG8wP4Eg9/XQrxwkmCaxeWFYdg3e08r6f5Nrb++FT6brtPcWHdMJFhLlp7
6ZF5Z3dwzeLVrBrrEDVDuYz62vjJ9CrxqvpMPNRdzNZtjjh/VsU0vZnQrXOw7EFO+uTQ7wl/plmX
F5oMRq+H+xoSth6sc0v2Ny5HD4hEzZh/7bzQXEed11yS3KXZ0vYmXuHCUC+aA8W9cPLhk5/Ugp6U
dOmBzpAjVWl99WbbWIOTp2UAicvezFFqXEbmHRsjNcGND0H/FnsTk70kEp8Mu+6hYFeRm1LxF/Li
VSo7aPKjj4i0za01N/EG8197SmI7uwEbGd9CowcZibJukabZ2YGjOcciWQA4VsjRdlkqUSRGwUjG
cb7Q43XbPRCHQHOzQGAhOGYWPq0xN/kcL+GAqzmIwOfonMMgMpqdPZv2IoUrXxGogfSqOmm96UgQ
PJQVbU8WZEASLg19ZPWgaA4iTaVcNdjTt30fi41TVHpvVukNHPq5hTzaf+tYAk6Iy5FCmSR31Cvb
VuK+I5P4vTfN9kz31jviNVEvMwSwHbj6BhdgNpCGWjaMvWpL0sMgf+GlIZf26GlQgikjxm0fGoDg
7V7PGwJZy5Uu6IXajI4P4Sjcp27Q1a1Ve0zOYzj3pDZEzwE9jrWwpPdioBb5P9Sdx5LkSJqkX6jR
AhgM7Ari3INHZERcIEnBOTEATz+f14ysdOX0Vm0f91zd4Ql3AGam/6eqJ7dKizemb5S3d135uWq0
33WN0+7zzf05GnRkjnXmvBuNbaBmj+sLnQTJUz1b9sVmQPNKWL3gMG27+4EhzMkb0/qq8/QtAacm
/dXcUp3xQRuj0xEs4Y9bvTwzxdfDggnejwyL4T39QyQqrU5x9rKleNSsYXh3zdYZH+XYdmWk8c8Y
UFtlm0ZihbY5UA+mN2Ag86iHbDQ3AIE1Jfv+qS8Gs9szee+6g7vYS/U4E9eUht0ET/CD6RSgiAn4
Fe9rtN96H1tuliDdIR9eU32ID4U5ePlrUcA/0kBX6j+G2UMGWhHU1yhB98SthrKdXFlS+L63BCQz
iNdRfm6dZtOgQ843UGZRTWOoxYVUJzvDmXUztz3oY3VwcuDxfSlkMvq910p1IwG1/AC3tlRfXWed
XrKZsWhoeZRDROz0JHFO20Cw0EpfyyklXb85sdObv9SVLue9YZu3sThhNH7H+JQ5qRiW75Oea9ue
llvzTU2gKqfCScdfVTusz6AkqfmSF/FoERx9I/WcSmwkj9O/IMOKyODlTB64MYbsCMqnPknglbL4
NYuLfo/uTzQ29ctBPIwXYFsPzoFus35wYra/fbybkYXhhulP7Rp1StwUxRJbsVGv8ZuJ3WtCD8x/
SUaGwdzS0LB2HrkW3E7LTdp0HV+yt99j8zv1tRsHBTnsxFzYvC/4Po7aTIK85cyXDlfZw9hmRqCX
MLl0SohDo3E05eZ/Lri9mlEPKFYvDmj4+d5YqEemyedlmIb7ngoIVCFOWTj9dDK06bpL7JMg0YNg
aqyLdSyNeyHXt+n2HW3pnhUocrv+7IzqbKfasWodAi3LN6W6d6vpsj1VO9+tzvhqzuAlo9wb/Xwx
7PbV1dP5lXVo39EwQThzeSSKEAyno1F8UmPlY3Ij2TqZjk3dwCJBPMz29kZudKr7tDuElHF8LbP+
Ant/ZZUEL+5/DY2xb0x5L2VLGFX73HTlY22CghDTtle2uUcvmj4n3g1+lVICRt7E0aEczafZR97N
dfwrleol68d7x+Am8erHVkx3rSPo1ku9L71GwKsXrw2Dq5hcr2F4dFvuo3k7OHp3TssO8ribgy1P
vy+6F7S0Dibez4k0IL9DZEi38g0dcqTOeuaVWeYjqlPJmIRBa1dfLGvBn8FwSlKDRwyy2fDeLQwO
VNT5jOPXHvSNwd2FGch9JftTnw4djKTBfpMpjBw7WA9avnLnfhwUzWm6fZfQMOhX5nTFpSWepdNH
RF/sO0olGMsVgW31zRWdioNhxX0kqoM1GbsVLsB3yvUjtjBcEuh9UpT3EFNQcvjmHoaRF4GavSZU
DXHJ09I1YbJoFHfVyg4M1e/zxkXdd6zVFxQhgWNqvnDEvumou8/XnqruvPuClAmWbsr+fsoY9NDo
0SLzm4zy8G76opPlbp6yk8xmL8y7dPSdonzJLLaGegHNSILonhzL3YQIpG/u2RrSr2VT/KhNvXui
NClaHQoaMIWd6PvmiTL9BM382avcM9EB5n2u5XXgKs078AFcfF5TfLCGbW/q6Klav9MW98sarz9l
27BBsewpmJoEXiqdSlLuFJ7h0XAeaQVv7zKd0r6ybJj16/1d21ZUiXva9AiT59GGbb0PGt3tVA+d
QXTjnV3qx26r9H3SjuMT4FRMpEundgRNH7xNqK9CW9IrdVrOaVrVQ5zVh1WHNpO92K5AdcfOpUue
XP9jnwxLuDjap8lafzCmhcJr17jOm/1YL6o4INUycJU5EpLuBkwZ78rUG95TTkgBXSPwUoOgAkE9
1fSEheOUvY+ePTDXT99Xm09UfECwuAvD8eytMdRT5cqzp4YE9Q1VLPHiPQqhuDMc7aocjwBtKFP2
BekzYvCdYc5Hs2ofPXM9AauR79gvlOnY/RJ6KZwOoO7VQKuJXL36JLYKXrE/NIu6bzqrZlYhLtJa
XtrV+FXQqw159NSl8VtZ2k+mZd4lRY9Slj4U3jTv5m2KjHXTsWZPJhP/5btNMcoKbyoL9+iN/WGg
y23r5EXjcfWlu+6aobg2aXJX5kW+o53+rpmpdV+owJqyPfWFLr2bvIIMzf00ZPeUrAaF6xKcrygj
zHU7dNn7HmQ20OkjhsHSLrZev4yb/q0mxopkgjkE68jChhZ3blm6egeTaDpyUPeJS3Paepuv2yXN
tqm6lR7yvbAubReK8y5bzrM+9D3vQkR9H/jNfHK68Y4JsoEwOeGAKFDrlt6FWmuZgY/tRClTK141
aqrqxm0jvd8cv6Le6Eg5O9bhXvzQXX7EoqWCkrqXwCi07y0y3c5KJkgSEF9eisMrVMFznWKpBkTM
faFqEASyz1IfS3T2aPUdVDDpWX4ixBYQq4uI5c7fZ1DBoJ7b62Qr7UQuR7TxaHOreO9DWX9ibAkd
GlSet6WEZDZ73S8cFifmwN2uVZ6xG+fyizXOK39SfcACXaubVZ78AL5bwh3h0QfjILehCcdlyH+I
2fkGmbVfB+289s3XuHbXaBHxPa+pCNWuQHgqx11rw853trHt8tROdj1R+H6XzM9947C4tPaR6+dS
7Pouz9qf5TKcXT0GxbRp/tE7ICm0MLoakyI9L55k/5Z7jm9VGDVHUQ5ncgXlrkHxPm63ghifiuj6
YOdFvW82O9dD+MCcPWsCZ3ar5wMn/VltU0uy0K3jwaQMlD6ROhIA2PuRII06FJj0fGPQl7etXBes
T5r1PfGS4qXw+rthyNeAMsHqmUE5ZvNWo1kyjcWlKkYOIvpoT2+gVAaMB/tjvRrUN2oD3SQQVWqg
ujXuc4brNmwSzny3Z5G7LkluFni7+WksKbPCNrPe5sTyfjnYS/ajMum+tKu8DUHx28DFyepF7gBF
n8xl+pSSj/610MvlQKT7dTPjdMfopLgrV5H9zKfNGUPTG+xPzfa0gC5di+WBbTWKaVyM/tB5x9pN
F0EUs74es8mgJSmn+3O/1TWHpsQgKBpDY34adVpepeq6sM6YScWuPe9o51vu+qIZn8dxsPBegRv2
hffRbEz8s1GXP+PSIAggRlb1KzuxA4qJ46DxxuYCv+jtKdMoLi10wjM8N3n75mTdjTBHEALlsou7
vgthbdcg1q35vs6k/bbOwxYHMp04RK3tcLXV7JyZ+Azgr+4QP0I5VyHxK9AYccbjNHfTl2xNxbnW
DOMRcaDNqUBDe2aQlr1oScH2N9Z1ajAKSn923LHOd2loTdSygH5ZuAt/Oc7U07mtxDcY0/KiF1sb
TPbawsj1GXK0lbO38PJ0SLmvFeUghAy1p0KpZC+S2cFkGo9XKx7LqMz0n9PQORBh3hjKOHVf8mUx
7zvP6J7VJhj04tQx+oqaO4toimJ2f8xMOqOEF8kJPIkfehG0n+tts56tZJueegswI5LQKd1+yEVX
h8vtlzplMqGtlAcsZdckHkqd+3a96JS4SvdXPaym20QMrDTrwUkFw4crOTWZoUJivYo8dKpR18sR
jI8spgifMdRyCdNYRUtJ2hWKl2Zch96K5YNduMaXkS4Y6VtLbkp8Q03yVMn1YliSl2ulIInTBG2f
4W6xH0XnfoHTNDlsYXYGjqcRke4SAnxywUY0xR4R94L5XdldMMakkY3RJXQXiOwGRT+yXOr+jK6K
91NlM+e7uffmSWd7ss1ERqyM3FMzbBQkflHROtYYuQwwhoH9E8x6wTkGEzBR26LYLRmLN/ic2rDE
svBvt3lP7yuHn6to5z2Xit0TknzPkf95pdzr9gO7x3gFqZtxiuVQpNd8WD6ku/3ECJHfqqNKfzZH
LZq11DylbbyX/fbkFhxyCJU4JW1FWXCTzBc44jEsN0aVy0Ix4kyK22mkGvnajq6ic2crz3TTlacs
7wx2mKb5Hnv294XneZ/olgjp+qt3TWlPURZPa9TU8iUWbIJXpgNTlt8KWEUyBi2m8cAZY/s8itoN
LEubr33ltIQ11f1xbCy65HDmsFZui3Y3VZGtXGO30NZASxAVZ5a1ffP6lDtPLswrXdPerYSb6Tdm
nWCS1H5kEHbu8dZFrrld+PdYgbV6Iuy5jzrKoZsmbF39uGWNc+FRXlgwHZMph8EXX6Tyvm/buwWY
+Jja+rhLJFGxnafoGEHEyr8MTTWbxKck6jj15beW0IvQLscigguYo8Etmv2ydjJi1GwFiU7eS6aG
r7QNQaG4Nfnrmavt0hhvBsVS3X1HGW2eJHbo9MnbrOsJVi/atvpupUGKTJNWn+OoEo134Hl3DskC
RyM6j9V6hjuqkCHm2jDf16rudvGc0qCHTuAr17xD6lzvOpRaxtK4gjhiTGcLXiIwGXCzJbKsdUce
GGYOlrXK4MZk8EcRXgfG4CRaTEF69lXH+tXb9Tl1eTUzRC/v6NB2r5lHbIxVcpzoxfwBypMfMegt
FAjO5i8yF2Icz8ZUv1ozb0GcVY9Q+NnF1SgMKzbT2816nh5uJSgfBi/mY1vofUibmHPlFZ8HVgeO
zDGmxEOUwvq65PwtOXT22jvWUR8sSkWFsbxvyKvRYLvrBR28us8XtXLQyetvWhyrR1JZrNxnHpl/
WJRpRjgU4mPMxUdE82xRxzATEwjD8eNUpdVJ6Cvm1n7Un7zWynEM9hq4Y6Xpr243sVhqph1lzOGe
65pkcs7ibdT0Tvcl0RIVGFrXXXNVe0ct9ozcl1uOsJm3E4cjiFrsqZUb32n2QhBl15FnU+DLppUp
mCH08FPR9SAEdXyJKr+KzGAdxmvsT1X3tknzzkha/Z6WcSx5jseuzOnqnBQBU5VZWODvexO5VobZ
RlY/VZ/aCVd+ycyvrBAhmlfsV465hQYzyNQJ4ryBy3I1utZjKUIKkV3fsLZ3bof8MPSbjEaVi8TP
G8/wxcwWNOXx8C2AWF+yUR6Mz0o2zcEcDURnU+t8nqcHPDwDrc6Vu5sK9HoMubTnua39MHdldSd7
8w4bbjn4m7PqIfSufdSa7BWU+dVwswHpM+Ug31js/9YOr1CN+XHhlnB7T4drLgJztN86ioH8WtJC
SnADaTyBKuqjN9VgXe2Hk7uHPDYfzNX9rJb5G1spiy1uPu87WkfvU7n8kO0md0BfFdWsDseOYfiW
QoSORbseO+gRuD59POIPtB545vrr1hTjBfafAWluDGGblesh7ZIlsluz2CWZo+kPhWiK06qyq5Wt
X8xu/arl3cSJTa3P9aYPT1IhcHQjVV+4Pyo7EqO4b6eKbaZc8LVVylC+zNR5EpPCmlx7X+JhhRI0
W85Rpqtdwb+vU5nhLW4XgsxcDG6lXJ6ZKb85nn1uyFbalVURloXFCtfjPumX7gPuoQtFrPbtvJwc
Jz2waQgRdC8r+fSfHYSgX6R6yHnqMDvTs6JBlwq5EM7nyW7LNkCB31k5UgiGvqu7zZRM0zNmWvlI
O1uWPaoeu53Iw57/U2NxL9JWesRdd3QW687JvHfS38+5soJWiv2W5EAI8sCw+2WRursrKbfXs+kw
Nbwvvexx0KaXOW2JK5iCvnEPaKq3UNhoQg7xqvmUDLSnptRlxcbPkQEBRitMB8NDrW0WUZBm2Csj
LA0W2z+8Kh2tn0kfDQ3FuLlTHTbKbi06wBmI4zijIrXUzn3H01t7Z9MxdlU8K2wPmDi0JeDOeCCw
ZedZ1VtbUXCd9R9rQrs6agxF5by9klNSp0FltbvC0HdSW8ePubJ3fSGe7Rtq24vRx2aAxc2zX+MW
t6ZH/LicuIvA4IputxYtG9o09h2Uf1uwvjkU5yG/U/35ozLb7m6pPNgI0YSsGiclVPuuTPNEffg+
ndVRQn/58LTHJCFlClu+gH/3EXcvY1PvOZhyr8bmpR4JjVzSYEmHYOZfWiTNR0udcpKTwuhlYVW3
D0xD3x2N16CbsGjr9oWI2ad6QEDydEhdBxCtjDFHNwZTAYMfYyJU1L4szrBP7TlA83ig0dkMkjwN
cJ5GzujuSPurL3yVV8+KX8axZ5fxHbMYVYjZjqyCB6nkucunAlhseME/8rC6Kerywh9Bfeaw44kZ
UC+5JB4Zpn1WYavoruWK+sWKbo4i3LpqDhdbb/1amY+3LvVg8z7XigJAHr6ExQN9VDssIo9McxOB
bS+Xoh+ug9vyvsDbOLXncuhCyJSI3uQjqboEFfCMeQuDP79VU++zyj+2ZXIx5/xTDdPDmtQZI4QR
do9+FsNynxDW6Udvy7ABB49sy75Ok8Sqot0ETDjsupmXR7MQyNpWwYIw5g8s+I+lPV5pPd9hqUFA
EEhrXD1eNjb73ogdMX3qMvqMe2c+t+UQpRNCLAUV+yz1dq00ziSEUrugiGRAdnqoreoib9nidqKe
Zmt9phQqdHJxzibsxrU5qGgyibQfPd6msUY/b9qY027M9AOhMJw9ua8420Z2Lj9NN3ZRJKaPRk5v
9P/Ne61cNnKEnbMUK/W5Zf9DVxOry/RrSZdjr/KjbICk6uxjTp1HJkavwqpdlPfpszTnM/HY3pFZ
xIvkrdUyG2TGeR299Ns6ryfSCSiBth9WnFeJG/O6ZNhjZOQJ9TGhA6RIKAtRQeBJDowM0F0aR6uo
9rFnvbqbdk+o9eA3GsaeIQH5z+ohAJKDkCHZZq5+5g3WjE7s20W79+wUaHXW8JtDhkkOfrejXMOl
K62552wSmnpxtsr0DFr8VNjd00RKYZBaw6luhzvWv88m82RAn81rmZBuUgk8hSUcbsJUMKi2+t7p
i0svpmIfa9sXJti+qpZz5U33ZVpvnCti/eKCQD1DjhqBNuXL3bYxlVPurdmTHiAAqax6KXLKcFIy
L+gz15IVb0XPsUvGxtHxKAwmcHC9KEOfb6UJd22fjQd34Lng+SiPw9o5+2SR7h0xUe1hpOfsdb3N
BfUkRaHHnUC0nRi9I3GBXSCmGsHH7et0T52s+Q6EmG/cdN52znTTuArLGqmnH8pu13RaGhl9f9sC
uTiHbIchclcWh2Is0+dqi/NvhSnyh3K9FdUWHmEIpoKDm7DTPc0rwUoYx3QuJvOSQxUX+s959lBi
8PZSRulh2AqSeGvBpNNvZbrE/SGmXdT0mzyZPjTVQXVK1agHA3ZKBTC5E4sVlQ4H/va3iUDDgMbo
/rFjenhoCuE8Y+bbvtjAn/eEv7p3mtdRV4xuBBCZJVs4zFKP0r5cHpAOzY9YS/VPihjTQ6OofvGt
Mm53dqeTmM0YrgRk9zqmPGO1i51MPXX8MhG+joJsl4FNlWANq4FKv2KEMFEsoK/tZVwCpuom+3EM
VHY+LtjnF3PHOEGwsYu9JysuS2bMBMRGJZuLzB9hb3cGKgkv9lld8ZRkV3e1bH6jWqg3iMkliDm5
n2AH3a9p5bE+C1RQMv1xAbnTHCpZLq/6NOa4zZOfCfUVYbOuGVkSt4ZmiLn2gAF/OrkTZyKVDT/y
NP0E1xzvM9QDXD9F90J4OCinbIb5gpu0Oa7bVDz3FsJqqzJEGXTVcOsNAwLUqoOCUYpeofzEvCgZ
SiKgWs72rWY2qHw64tVxATLftySv+6NOcofjdu25a/qaB4hXW5fooWxISkdz3y3Ibk+evhXnbLT2
gAmPjIbMp7Ta2AfTZzpEOlRPuLh1Hc3str8sw7IdSxPjoBjGegjZw84RxnAE9WydoxEJNYRnBmsl
dxlDauxe48bR7taGSmbfmZem9a1sQblo5vJeELGtsblMzrJfFGuHim+rCcSFT2DIdJcNphlMlkGV
Ktjso944n10vuh36z7BL8Ffu2Tt5geZYVebrDQv7lJCpoc9Ok3EHDAybCs8i0sEqvGdvLDyy76dm
+LEZMUEfCT0Ru85R073bUiLCLq9OycsS035Wt44Uh+0bR3xH7vFm9CPbgpxhep8mvGhIupPXuF/k
aaBE9SSLtsx4PrdbQGjaFvOuWhYK7RmA9iHe75i9v+jli9Emog2thRoIJoYoAGOyefdVNeEkbldt
Zcc4rtDW9J2sRjK+G4NRHYo5S0PPUimKzmhdMwZ1/E3NvmvjwQktLUelxK2y+ZDdwv/HVkPstJSM
RbNHwA73cqILqPUk5ijRlLHxThCqnb5TzKSRA5Ey2Qode9HN4z9GDGoGhSp5lMwAVow33MRgNjZ2
+p3dwYXu/1FU4PK2iVABMM48K834rGDlHl/I4l/TtySma233Byv0HxF7/2843v3/v8GPLoTUX9B5
P/vpz2Qe//P/IfNs9582rR+UuNgc3m9Nkf+HzHONf9JARKS6TQY4/0EAzf1P7KOm/xMmj8Rfj9oA
gFPYMv7j0PyR8Kvd4iJpy6OJjHYFiD6iJH9D8f4KzfuNumJIijtESoP8Yf6oa/+WmZZaMef1Pk8i
XDmcyhtr29tGEf9HVWa3mDk+BfiQib8roSF+Y9h6pl9NVyRMG/v2iUw7bHDZ13RxrhLpk3Tw+UEz
m1//8iv8GxTwN4ztj8+8dWU75JXBuovfeLLapTaS2a8WKnKuIkp/tafEneKLNWxfF1IkruDg4m8w
tt9Axz8+0wXtsF2TiDTSZ/6MH6qxSFZWCw1JPPtieOl4KgdsWZ5llv/94P1fkco/s7r//Y2i5JHo
LuDmiC/58ycZjZU5CWEKCBaDemtqXcO5r5d3KuFcstYEmJm6GnfIYOXxr7/X/3WNfB6wv6Byw2Tb
93vvi7flplVIgXWYbEKmJHI0nquGbumwiEU6/c03+r/uT54dC5aTcD8qFeAD/3yd1tAxWzVkH90y
UoM2I8CtMjjA//U1/dtP4ZMcYDawR/03lnNciZMqqdiMJqIrri7Z1KGWijb6zz6Fik8BDX6z/ArJ
Sfq3TyGkzxxkhhGlhD968GD6d8Kw/64Z4vff5/YpRCCKPzq/ePH89imtgfeupo4wmjD9YWgz1HND
ttKpJc55/x9fEFk18Jg4lhwTdPPPP05BjI+lVTWJBZztAy+hnpnds/M3WPrvPw4XREuCR8QtUZ2W
Z/12QVimy4n6+SFqFUKHxp7OV+v2d+mc//ZTPB2Cmh2CYd3euP9KDpfEqxSi7YZIsasn4gZCrpqY
wPxn3xgvBt71vALpxjHZZP72glitXHZVny9RR4gPAh1dOft41Dr5N6+H22PxLwyvaYPvEt3Oy0Ho
kjD433Lb+RH6efI6PXL0YYkqfRkOQtOLj0S6N1NeIeuHv76w3/pUCez1uAtQy1iZuOc89/eFpGrq
acawGmVDTpJMZ3LiMeittIWen6Tdfk1k5e03NjLRyknyLGSZXRyouL+5coOMit8u3rFYTW+rI0ER
7IJ/jxwdpLPNzozBSCWCUDRKCWZS0nDZIKznVYu90GoxeoQS0FPsVNF71dttz+4+Ml1OVo75Kvm5
6nIoT8ycl+FKdIja3i3Bu+4BtditTh72VlQrEwvUBohFRAB9raJ/0pYCHw3ORpVw5JFbfyhz1T5g
XlXzribG6EIiWDX4i4lLBzqkLV5Mnq/qgFEG9CdLgEsCMn3cm9fWFiPzq8kmaaZNUw4IcwYTPGDd
/THEZDBH8xhv8j0xumFpCQ6ssrOOsFigFJDJeR4KEgin3FLY7TmvzQE6nWJ/v7bbemdg9CEKUZjF
iJNKroUVJok2XQiA3TTO06Q7BYOlN69U1lIHnOlDG3lkRdLtARt+zuu1z8MiKYoXlTlwmeoW4ReP
pt7+qN2qcnyOpTyydpFRGVMiH+vBNhnNsENWGBgelziT/HGxNRGZanK+DE4PjSbE2LsRYwGdMQy+
bAIMYBIfMLNS1Ov0mjxLVjqXfDJk9VAnsWrXaAPGoToxBRZDTJ21bxIHOPkDHKAVYjbARwnR6Dzp
lVMzTV9ufwU3rdtHGtf9S9t6NBYdNw3FMqTLfM9HioGCrEonsgb1JflMjcF7gic1P7VUkRtm5Os8
E6NclAy0pdLVXi+EQcJ/bigQoLZVH0PSLr82Qnbemkkm71Mn+6+ZTl5YWGUK5TTG7UcwabzY7zJf
b3FLsSdTNKHBudj9TQ1AW9Du6V5rvxdAWekhJ1V42412v5ZBwwCji0SeD6eEQw9HWsfmZowbbmvw
rxQf+9pggQTqbHB3O/pdT+rK21BbprU3ZzuBCiZYQ2eGFHt7Jjc2mRKixYAUs1IQwbfMWRGSf1bt
tSJ3Pscka9+1arW/KLNdyurBne3cbR49PR626+QZDRan0RHk3THQN4IsFWRnlLaQSOSEX0YF2yLl
197ivdkFqkVUaQOn40whSZIMANSy7x1M6Dtyn6EGstHt6kDQXGWE8TQwE1WJ5dyTZIUMcotk03y5
rmK7JClxNldEoWKMPwp36++J41ATv01i/9hE2b604wKhPmzjovuup5bbmbabPzU1WVpU4+J8XJt8
A0npHfROpIb6OVWoObjW4/a+aQQhcO1oMIUUENBgqPSlvDgTcRR+j2H2pSBl0jou5lTcEfApSaSs
pNntyrLuiitJffJDw+we+8aIK/UMbE1mjtZTuBHRtp1TT7bpvIhSatWvWA2Nn05G0EM4SSc+KVsI
OhJTjCw7Cwc/AyqPYTJz2d4ekmuXGzTgudjbN9+IDUftREN8h5aJzPPtuibeYkw1pA7MsObZKXhf
MYwFPou8VKsBDDX0FMgnPHjBVGvjLyUXF4ielwyUR215M6wwoOw8M3o90TrTcFMqrV8AP/rkx+q5
nSLxqdfl1Wrb9FvDUrb69Qip4q/WYv2c5Fy9mT1j332Pe/RjdWX6CVmbvW1Y4z5u3kNnHyctvoY1
qXBdt2myPJfezAgI72wJrngDVbEHsLfQsR1T+7EmmuWvjiM/SmWu39TaNU/QNjlxJ3o8dtj7FmcG
qNiwA3TDXMrIxP/8QiR2Ji6NxqE/aNPCi32+Yf07Dviui6aERFK/5KlQELMWWTJ2Nti/OKCVwLs9
A7tDLFdIocpKnO4Ik2oe5tJhmzNXafelxLKRQnEicAZrK5ufBKJpSL2la8ASe8aHtTnb+831QbE7
O4zWLzQBDkfPpmLsIVeeRody4vTotrPccy87kgi5bvm66Wow8FWg5qAiTPNwnkyd1q26cH95NfZE
XsXsAhg0ZJsWQhq138jytX5oeaENvik1+1F0I3F6pO0QjJ94TKX9mTUoEqYYmG80c/rgGbeQi3jB
m0L8UZN7viJg79s0DhoskZsxWI/7aVKRlnsGfG9sFM+kJVoEO+ZCm/dZXyYtBs1mqs6tIYv7AqkO
zNi0GxfMo5zKiNaN7peRkkETWpKANWd0MsCZJevEg44l+9G08PWUhKV8H5e5fci1njxK0AZ3Jbyl
77+qWid7T0259qKWbX1f0mkktT0W3PqVaM0fuECd9UjdDK6RPK5awq7WCifHKlvyyUBdmdsYSIHD
qUg2SXjsmOYPWDpp363yyXjUN6bXPv45rcOsKkZ1I/baJyKQGGDRw2rJIK6X8pfXAdv75dBIUuNc
DXv2ZM7OjpLP5lGMlB76gml3CqloE9xmy7T94mbwB0TBGdXid9qYvdEtI5gFOw1DrnQ1118oWKYV
TvVEQKusAT0Oml2Sc9JulumFdq9nMLSNU3TngZPLk4sJF+q9t52TAU1M2ke61vcGRT10sCBwg5FO
AGTVWJr2tSNe7Ea+63kcLMQpniug7pHfJY0fF5a4kXftpF/7W7EIRTbx8Mo7h7ZqFnbvLldsvcA2
Z/tnpwu1L9t++Gmbm9cz0SDjeA/MOJGjV0JQYv9PAcy9dGEIgZHCIxpGaXS3VNv7pDvgWKuchqfY
zMDOO5L5oo0p+idvixJV9eYVrm1DwJvzpvsk/0y/ycaSSAeM+PKLLRrxnXjq5jAxOKTyvRDijSwN
xihbn2n3oFaAcE5mpmDI3XDPNkD/Jpk1kcHC32ZyLLgdmAJK/ZsxSOOhzcbuJ3s7yQg5scZXLe7K
2p9ifbiSdTn00ei68RaSAYra2IEcPBo0/b5olQH35TGAvEy9s5W4d9P521a5hDJMQvGQwa4Wx7gb
3RzeeGTjV7gSzGdE4mRPTJlFjbeExA4RF08cMPGfUUgpnxks0aQXx1uzReQOFWyfbG0FwKXzog7J
9KpK4koFSdi28vLjQA+9QdkQ+obvLiBOgRO77kPp8IYL2GXZbbRJr3jJEYGxreG1+lYJ44ZbxwNe
RdVtBFzBIbqkUqtbbFaeZ0Cs5lrr4aaG4XUkEfvaS0YYpGB0/8XemS1HiqxZ94k4BjjgcEsQEVJo
nocbTEpJzPPM0/ciq7t/KZStsKzr36ytTlXX4IHj+PTtvbafro2s0bgPn329WcXQurojhX1DtKDq
GuTjlIwtz4dCKFhDlTRkI1vm49qAT8JdfmhjRgiWuCLPLFBFrvF/dOa67iyEIGaOuphgv9qo2Hgo
NnLdsBnvAyFhyqKq9CuUkImeZMBZ8GIHLvoY86m1W/WinQtqXjagAngLXc0HQO8rr6paohOCpZzd
cY/sXKW4qoHPVZiAPNXS+0uZBQj2TK6desRCSbGpp26u17UfgakklgAYBgrCgGpglZQKJ04K2+7g
9JT+DWvUPdIl6l8VRUvmDL3K0OeaE8gA5EgUV5XaAQFnl072Vsm+W1wqhvFWUGmxVlVFodQtEOyx
FlsDtj5LKn2B9gGV9MZoBSK5aW4gkIuAK9tNUlXymv0cyG2/yqO7ntNBtS7sRlBozEDholufKGbN
Sf6rbvr6VDFV/AYYXChxmlYRvlvDmF/0Rd08qlCI7ui17J16aqVTXabIBD4nLF/nJqyvEan71gLU
Zh8cgZ55pmqhF3B76ga/6STIKDcwnK0QwXIZPwDv6yEejxLzgjFmjeeLlsJhrDb5XQ9u+1aV3LtR
Nq/kPbTg9I04psxCpx1UQJpsJuFEgBc8DpClMW2mA88RMTedwVnF5meEibwpMUJoLupSlNtY51OU
WpGfP2u1MWBXw1ABKoFqzEKVTZ1XaBWiWznpIswp4m684/uCgAAgZvwI056tb+LMzYsl0sFeCU5v
TLHkvkabqhriU4KsFm9HMkI/wk81Qd8f7B6FV9w94fSqH2VYJwC/Zn16C0a1BPeRYyHItQR7kdCn
WzMuh4WvhwLmpG2VWK7zPrDf7KTKdsKYZxBkht49d0DxQAj7gQ9xKEkvgskUtwTEDhch1k2EvzKu
LkNqJe1KILFiX8059Cg0zOyDysLYrJS+gdpu1sX4EBYgt9wonxEs1AI1ulv2jfjVMRI4jUS6rZLw
rgcvEUC7C6VI+zdUgpg42i5nQ9tnWMm8JojNddZG1O7zoR5uSYqXt328fJlZrIQL5jy7GbUuDXcN
7HcQTMFgcHRx8DDCXiwyJFMa9UYwhFN+FRtq5iP7L8ZgNQbDAAthQDdIym7+mtgTClPbshBLxmaB
cDFRp3pyNYwjPdYiP59WoSLzXyZMVG2lW7XNjslqVYqHXcA+xMQh+eLLArMk1Q/nUUBCaFg4SYVd
o7GVFGoSHbK/H5WITQbJJiKOovnEsqEyusL37V9DSnnJrVKt5ryuperOLBG4eThaCrI3h3A6iUvb
wO+BLQX8UO8glal7LDiuVbY5LDEQr3fgHa0r+GFTynM0deIVtVCeSjk07w76dTaDRQIfv0rHErCg
ml2EVT09zY2T3Um07RnsnzH68OuqLtf9mLe/RNsG7x34Xtj7+Zy3nh0oUeIim60+Jrp0gR5bEpGm
b7Fk1rpxM2gca1Y1ORLw9AV56rac+meu4MOHTjXS2A3qgFv2JndCDG52a+nMOpSWN1bXSAyxsSNO
4V1wawGDhRObMlUz4g0BTn3XllpJoAPMcZaHyGSP4OQWVxZ1Wxjl2mJxn9aoC0E9pgVyK77dTtae
3uSj9Oqp6W+454R0XGnKAh8fqVt5oiqx3/d+A83FZDDguLFxVm3kCET2PlFI8vVmK1PJpx4SGCYF
AS/vkhPOlSqj8V1RyhgMkTmCAkkBzDSM+QC1i47yayYCLiNDu+ot8D1mPcfPfqXKF5KAK+EaVke8
Q6PbseWpbPxR5lADT9eFCDHIdpxg+FmyTTOPpIxgIkXJacSZBYPrzoDTm4vbVqt8S7+TARVbb+h6
p8aOALQMXfjcmlF9xR0EYmYnzhFiSf7ug6xm9ThMQsx3ilpXr+AHRg0Rj9oEp9CPWBDtLK1MvMXo
FVRU0FiTQmwFyHlsrjZLgI4jVG7c2mvLapWWoONQ52uUY/zLwsdLsnaGxBPUYwyDMQpz/uj0kuRl
3K8qnJCpulfUSmVBL6fiXh1n4yYG2GSuWgKWapzdfvQwJmHtcC9YIBWN6/FDdxT9DewMC50+pZyB
DHuEKFw2HPXJNIjThP2MidUk1dAQrsDOdA5opGS4bEV42SqawZ47C2tUD8JK3ADzYLjFY2U8Ak4z
YSSMMsU0XnBbvApYbrAw1lMIl2HCl8SNTZfmx4FMrepRiztbPXXm3IzWBZp1ZsCG6hU+NY035ZJt
jwNoWV9n5g5DVyM0Z40cmFpSaH+CMyG89tOFGUeBd7ZRPByD1u3xCJn2b7ogiYfoextzSAELTwFS
+5RVb1UUgujFKg7t3VAOTn0LFKsrzmPK97ZnYtbkVhMRStPu/Nk2u9s6BF2ac5E3YmqbkwUSWkKP
7HCUEVl5Uo4YZgEOZGQ5eERi45pw0plB6RZlby147NIolfu6xeJ9JdoyH57txrLS86Ac2t7fDMQZ
yq0R4qL3JjXQ1V0pqedClc6TwCZpMifUr16MUXN0haTAVrda2kpn00mhcbBsJ8ehDtX64cgCqRil
WmWnWjn3NZYdy/HH3kM1jSbQtfrW4WZDb7jQSt2ymyRWGFPlXuHX2IFHx/kUsZ/QXTUcIFTaxlym
HKAFzE3XTOBKbZxUqqAV1TR9xw3YnPV50OQaJ64BW06oxwag6K5gtwjXs0hYEoA/ER5uSE7cPEDO
DQ2U4wnDbQ/13rxjDoxlsFJmA/Lptk26EIh+XTKBavR3YmZvxK9FksvOCXUVNYgie8/6eZlFuDvL
zRO02056AoQ1xiHbBAX1orihD35FssEHmkMh03QGdDRWp8DOq+HWRGxrdVyhce9/2eVE8nFRpqcm
ThgNSAAiAVQZHbhaxcijGxarJrlvsczoqyS0YF0ZuVnFd5OC32/ri8quTpLaNKPrEXU4PWGNcNOh
a/v2CSS9GUdbClktw1jkc/fv5bla6FBkdaOwhIfYqoAIVlUYJ4/QACjiOKG0oq/MzMn0R9JP/GtK
PIXQ12MjnDTC7QzNajyetGbU5nWLOiKwtxiFWqVHDhYBXprXoFs7nztkTkmox4XatCr5CoPFDEuO
EcThU6CDhAa4vYIwlgQjhn8zry2ZUYX+p6j3/1UDn2J+Cej9VEH5Fgx8/56/z917+vJZOvD73/kf
qI/zH1u1qKvYS4VDB6D5v9IBKf4jDGkI6r7/lMT4W/8TDWz+x5I6/x3IpxRLcQr9r3BAhQREsQ5R
gUodjctX/a8iI7/Wy0zTWqpylk6h0VSlhojha70Mm9KozMnke0Vxr6mvdXj1qTv+UL5f/v3/V8H6
9t+3lvY/pYy1g4Fmaxq40bSOKushUp+D5JLVbvFwuoV6/3NrS/7mt+aITSWph3oLfLy98pVJiG8a
JDFo97I6iwYI4uKIcz1WqY9KZutBJM/EB0SKYFt/bfQPhpHx93bK/DIldwPCs+42ENE/PKz/s8j/
uyK83wm4MkxjKemqqrP3q2ZuzjDxhVCZVbbt5oPkuJWgeZ1ubG6I6tb3cvtEaw8Qh75WkOl6SwCD
NhwNVcoSM71fpFT0jlJQNXtFxZQqtYi7QTsbAvb7/fzr547fb0suzMWFa8TQ1A02BF9fc01IRV20
0F3CWfZnzTCJl94Y9Os6jrIDJco/NmVRrEa3QEifs/dYRSQi1UG04KVVO9+Yc9DCe1QQ41npnN39
/Fj7X8fyWKaKQkISN69Ttv76WLLgPs/gWs3DPmleOI3pr4k4Tg+Mjz+1YjFkSZYRfM+q+NpKX+NA
F5oq0aB189bnQmGby9nxfn6Wb6NweRj0S9IwLJWiqth7mNKMoBtNumSTP1qb0BDiYZjTgIXUpE4R
ZbVeAvRrYw/gNigfCrKQJlG//ZUOABXA8jOWQGUEKHhtrb2nlV1IbbNAeA2axPJC9BPuQGXnn7Xp
//zmvvUpaZU2UaUIDlSLE9MiK/o07zRmWMvc71iGmxrSpD1zdBrK8K+UEzyLbRh8zkuV3kQTpe19
2AGb6CG0JFv/CsZo7ZAzA5ExOPDmvo14WoFySrK5pS16g7052mpwbJrsBkDhas4urDRn1bFf9zQW
9wMvZwHJfZlAlyf63Nbe1+XAA8w0m7YoDLuCcMDMJh6raY+6zj+OJcBDJXsobLbYvVwFc3nEOFsr
lbXRxu5IwyGKk3NtjvOLsAyPawu8VKR8oLW6G+O/nQiWnypU6GasYpA89n6qqvmCYj0/FQRvsWlt
8SjskC11jP3+50/n+2CiJUCKKvmcFPL2cXTU1rNUFGLkdixDtGkaKld0Qh4Ysl/FHv8MJgYrCzHP
Ag9u+RWfhmzh40kdK4O8dLuXWBciWMpDr59b3KxzZYHx6+en2m8PHiA7C1UIlaXfRAv2tb0+FJi7
MYp6MG5du82PanJRdHPYFfimf25qvwMhzggBzs9BRKk62r5eRonNUm2bdvC0nus5jRLvTU283eOB
Vv7QDBJFhqfgHTHH7fVgUJLNUcp58owwO0aVPXgk2zzalKcJZ1qq5VyRwGku7zhbbUf4bp1zJzM4
HmTNcRk1uxKyilM9zsOmMyO4pydpPRxlRuNlypkOoEZTEQFz9SbiFydE+9+8tsOTpj2NHLX98lib
pu2svulDzBnzQYrUTax2LXE/JNFb0ZbPrB0bE0vVga/2D89taapFmVDjSoVA5K9vsogNDqU+j5sV
s/M6QmB/LrJ0faB392YG3iG7CUOYzETo3/Z3iqREAEpEUO4ZU6Zu+rq/wp8+7v5NIywRUAjZjO7r
WHEB15zwmsHD2sq1cwLyNaUK8y8ehf5alLmMFv7ka39ZzmD6Uo8H0BSNOEUORczC1NkHvq+vylVm
JDpMY0tN8VMXQt/PQgcxAmW46gdvBJjvttgwbhwRt2cjKLhtEURilUyj/lcS3f9ulDIf/afyDci9
j5okgSIFBjV4fWMXO0nZtcp10B5zqmCOBkKRuBp4Oy/1O+3vR6GtSfabDksVRLJlafk0f5kiU/Is
yelVU4DXqRXf42CqH/39CGEuMTSVh1x2019bEWRfqHOt9EAIA7j8hNDtNNabA9Hi2v7kuLw8Yzl/
sWUHF+Xs9aNCAlxdNMQ/oy0jlTclFLaa9OCSjDl7l/gTl6qg/DeNlev8I0JbN0PRPDljemT0g2A4
DZKAuey2HOQ6MrQDady/NxafTxTLz7MscqKR00pdk8vP/9TXgd7hYWCd8DTRBFiF2jp/NUetvKij
YpmLEv/asvr8aOaQFLg5wN+rZsRpyaVRSt1amfX818/vZemQvV/k6Kg6EeoBILb2NdMY6yyc6F3n
4ffAWjwJrpVwSG2gex/6fP/UlODAyhTB6RgF89eHDzVnWGwohJxwkQenpShGShaTKLiH9Zt+/fOD
LduIrw/GPCShtoJSRqHt7E0WZmkHKCL6zutBfVPyoZrZRhN0SqvMV7AdotNZqEfhqF+XKkWOnxv/
9qiaShIV8FaL/1k+q6+PCkmvtoH4VZ6T5cQgEEzAKlTLPtW3Q5jW2oFn/Tbq+ap0FTwGXgWNRvcW
UBUcqUgnFQBOXF2kSvtYimF0fTk9YyxVD8wXy6r0pWM1TZI+rpLNzJoizL0tOvlIOUgnmVDHkO1a
JSn3LO/m7thqm/66AcjEcjakWz8O7APbkW8z8++Wl/0P3cuXtNcy8R9dXzdO4lmTpP6gEGDZlcEK
+cgzMMajvMiDA+/x2wpNi2xVJf4FZkhEtl/fYySakYsci2mxQkJZTgGyrrlIvZ9Hy97rs5aTKvoK
m08Qu4mh7w3VDJ4dl8dz6YFiMcVpZkdpc21lXFtSxmMHvS3CMSkPrDh7Q5RG5bINXxwhTMjcbnx9
tNwsAwxRdebBxm9+RSBDthkrXEGoaShefn7AvW5c2jJVjuT2smM1WL+/ttWz/fZFAiWLeAvtyo9L
/zaas/LvXtbvVoATo8rAl4HQf287RX5Sa5ZABT0BD3g7a2H8UgsR/m2/MR5QjrO7QOjMnLn3aXNp
HVjFTL9RDwAwkYkmfwDWUaabrq6aA1cMv1/9p4+N4/5i3WHZZJSpPNLeAJxw3aVVT40Dma+wj2Vp
cAeA3BYbsl2bqXGlYmmlhpNX02xdkJqVP80l4VhuZXZEDKVajmtdj4AuPGd1Wr/Cc8rjdztX6rMC
M/CwDoFVDSHUB91ANAO0qjnpZ72xMeYnztVfDgMexua2knfE3aW2v8mpME8rMxpwkg5iZ1Wk6MXI
WvUP7DS+fU34YljK+C5VhFPwwb8ONotsmX5S6tRznEqHqmW0IwQyDjD2ikt35Vlj9TH/bv/La9I0
NO8L+Vw4zBl7g6JVbLRKZk7gu0nM80BkzOLmLA4McE3w07+OBjamGo+GlYtz7e9r1E/bhwSPst87
8LuqEdIONJrgfLBj4H59Ne80ArhvqhQRTBBGRKp2Y4iQivxrDSDfVpK/fIR+Tnv423e67JXZ9BtY
CZaJ5GtvZ3ZrRFkM0MehSHcUoXffoCAUB5782wRC/3Jxxd5RLIuqvnTMpwenZBgRQk4rcW1GN3YY
EqETA3v5+2dh+liO8YYKQX5vmlIaiEBIZlPgKjrO807pCJHX8n8xVtgR6Bg1+ArYrX59liQsTCUt
HZJKhx6m4zjonimxFf+LZ+FJuGKhIXPf7TRDcK/YRaZ801r6UWBHW4P4IwXq52b2luTfAx84vsGb
4eaD4+XXh2HdJCNnaQZZpnKF9hUKRjSDEmzDdsuNVHIsI8zxPzf6beliNLBscV3A9o5H2+vBOWqD
gvoasdy23xHiPqpHRgJCaI7r7Pbnpr4PPCYQ9pDsd3hKRvnX50tMszF1Zww97hE5GJFsl5/Gc5qU
3s/tfH8kxsLiBGVzbZgsLF/bgbpqqE3BFWSOffuxHDgEVHDxI91aO2ari/efm/v+2nQurhEak4TH
sW//sVDgWA3LNc0VuPhrZgnkusOEL7yEnrxNYH4dqbza7d82u3zHhrZUARbf7TJ1f/qMYxCGpLKk
cGZUwOhrS2uUamtWC/aCQBmTmvUYxl6QZfWBO8e9wwDDdBkyjEbcr9w0mfrXhhEA93gQQoWZcvBP
wkJmxwmR9ltqwUTDIsLHdZQo55Um8LVAmT/w3N+XJG541MVwxhWJymL+tXnKiPUI58dfSSKDe1d3
5jDbYDiIAZ9ngqvQUl8i037u7MXC/Hm1+FYj3OttkrK6DD2K791foNR2354j9zJyLwL3PHTPL9+3
d7uPx7fdzc+tGsuE/2mN+tbqMvQ+vWOCzXwzo5e958q9vyrcW+w17iN/8fp+iq1++ev37frp4eX8
5P789OXu4+bu5O1qcA/8Dmevz7/9jr3JXEe/rJvL7yjcx/srIqfc5/vH+5PXd3gE7iP/95y5s3v7
enF9fPF8exy4x9fu5fH19fHp+fX16ep8fbq9Pt5eX++WP1vvduuT55vz09XuZrd6ujlf3dycXFyt
dh8nN+e7K+/k5OPAXun3kPyhH/eNpJws4UN0/P6z57PHq93R2fPF88nj43Z7e3L2GLjr0+vT9XZ3
ur6+vri+2FwsP3F3dXN1crM+3x2Yb3/vz3/6LXtbKlxpSdmAUaEvX5fXSl++vt6+XwbubUFvzu71
+21EX8Ik4k+L5Y/b99t3uvd2XEbbA//kQ+lePoXux8vT+cfb08tV6O5ernj7T5cfvP2rm4/7j7fC
hcfJqPm4RzruPl6dnj69vJ183ITu1duB/hV7U+D++Ni/sjSSVmft5Jm8zZl3dOYt/7tx3fXxZrNd
uSt3veIv3CPv6MBnuUAHfvpA9gtpZVCMKbwszGi/h+HV28fJ60XG875evwfu9Tl9lbunT7v7l8uX
8wNv8o9zwueS9t6bTNI5RxpMSZsP87Xgy7yO3NfXy5fTy5eny/O3G9W9fzs0lL8Vp/YrFnu7t6hV
sP1q9eRpp/WledHd52f1o/NmgLV024f6JL6fLufz8GX+iC6dnb+uveHQc+93+v5P2FvHh7FK8ZXy
E4p7caNeY2c7Lz6sbbATV9z6D5c2XMc79TKG7nLcHIkLVMEHjnJLC5++od9LEJdfJEGZDheT2t68
iFm/yAykZytCK5Q1aiaoTHE8Hhhde3P+P63wR12DlaWzwn+dfZ0Ymw2FE/wmdT8Pp3WUUy7BSqgU
HohaUGQ/z/bfmuMQrON9pJi6bDPl3u4/6EbD7OBfrdCEq/Bm4/tUqMYRxqfowEbzW/exbJO+JKkP
UdnX1L0llAjJrq5D316pbRhubJTggKyT4UD37U0KWJZpZalzc4qjqr9fLAmCosKnhqurH6r8WsdF
+1xxtnvSYEAtHi5k8kh7rNu/7EVa5cDx+6aQDcp+LyKNcJCH6WQs+2O+ywmtc5teS64GMFebn5ta
9pFfRiGdx76L8cclGlCypZs/rc5WxP9rNgrMT7qsYTbqY39ldaTaTW6cCDU444IRsE8btwGcZtGT
9/K39yfcAS2X89T5+C9JfW/IpI1RU8jG3CcGTj5KKXLg/4Cb7ovKNl5+fto/DBqwBdDBlms1Poe9
HdAE2iwrbMDsYdyVuy5RijPdiA5d3337CHgivmfKbBrnOs4JX/sUP3KeKZR1sJyrSbVWDMXJ1gFF
NnVVLYS1A1/C9+a41CD/Epc9RTD68WtzI6aLOeCwAhHM6k8wNYKay0ftQmZGtv65//7Y1HJ3jgyJ
aorcm02CBFsDYak8Gfk7k9ebFUbSilzcTdXpyoE5+vvL4rk+NbY3NLWoxGHcTgYq9H7YEJNNfm5e
Zdu/fyTqoBwfUQjx2S2P/OkDYBKe9EnvjRXYU5SYcVvL6yCUcK9r22z/Rf8h+NUl50cuWn/vUT81
Nkf4afWO/gsxduMwStW1GhkKScLWfOC59ra7zFxc5nK2snCRUwjY387M/gQePKYpTXbNVTgLG/l1
ohJpQdpzXeTZgc/4D2+Ly2OAHdBoSKrbB3Z0Tl+LqGgMANItlpVMDY4cmRXez2/rj61YBvonhw3v
t3pZozllMcSJsYrIxLvIiSk+zro4vvoXrVB8RRNEiZLb1q9jYgxbvXBkyjCXpKMkDRhCbZinA4Ph
D2/IEATvIZdnt8M+4Gsr/KfnBn4CaO82kG+8wXLdWWAVk6phH6TnTX+g8/7w9SKrUCmUoyakFLrX
IPmOtUJtF6GYkjf5CkO3NNBsVer7Ys/pDkxL35dOzUCxpSLOhltPQeHr40WYsk34D2IFxc0BMhfC
/sv7wTkLhhI0r+Vc9IMaHNhUccu6PMWXFc1GmiZBAHOhxlXMflGo7eNZn5PFDldU7W2p+dVw1Iqo
PUVXKBpPL00CG3K9UZ5EXqRnKrx9Cq9TaYNBmGO5SZwcoLQs2ug6iLGMuzhURwSo6OZXXW3aw6oT
QXaTAGgQ2EWJssTJQdjhhhuDtlz1lRHeYKwtCINs2+LELpUUhB5sORwJloW1tlNG/U6vzOYpa+MZ
fGiAo3TVtYW+CeTsI+lrDeOXwb98lpQG/IFEyIXhAi0AZXtQ4mtOOtn2UNqL6RbEp3Zch4vUqzCD
YqeCpnh3FIdAlUz47Tap/PgU/HNAOUf4hJOHjRlfoKlbrB/VkB7VypAEa8h11mthUFtwu47Knds2
SXHalHVVYTuqFDLTaqmThhXHwVPlq2XnmUHDMzVqLE4mS50IXPI7m8IE2JlyVU5x8ZCEpIfRR353
y91j8tRBSEnxACMvcAPSJa67oownGOEs95hwtQioi93M+IMtAu61eWzeAk0pYtccmuTWsVMxHecw
DR5qZc6vkFaSXpZFinHbiwITTZO20UlX4s1axRBncJY1ojhKg5k4FYggGbhWH0u7iyFVuYQ7FsNq
YQe3asPC7taVBaFwJWNzbNEQkfDj8rEMZ3NjZdVWEv6BvTQVw0yyc5BEEHPL4YhoLQgMdmiIYR1Y
YfQ0aVb4BHWcpIS6GXXzWIF02Xsdsq/3BhHqKft8Om1qiLBSzWqsidKYg1MY7W22FrG0X2IMYzqO
70BmK0gXhliRZSqJjjbS9lWWA+6MLEqMB5wjWPGnxjwDgWw9V8ia5EnRl+Hgdr2sLhO9G3Q3c3CU
uVjOmuvAJ95ipRt+tbhLpnJcz5aEt1iU1Ux+xdRn9rpvSnFsRnOIVYXTAUIqfKrEBCQ0thKJLY6b
rsxeE31MLx3CCN+6MHUewArE42qm3nYSlHX2rJVG84CMQrmLKs34FeSLtRYztR3jbxtgPEjZ48mK
DDZiVtQb0xoXOb5sVWBjWeVhj5fYmUnlakyh3drt1JtukTvtJXlOpVyxwQP0CjW14XYytNITwQD6
CME7+t4YKI3qWoTq8bYSEdz0zPC3/eRMj2TDdTibm47sEVJqBhxKho1XO5SVvtan2Mw2XFQG8aZA
GgNDoQ+hzlP5GzbTrDRbR5+URX+eyJydaofjdDCM+T5L++ok4OIyWhN+abxNsifURmqjTI4sp68I
2BixrdTs3QzOC/6EhzqonWsldOZup1K5eKBwMZubvBfKWQVR5FmBnt8eI1zLT1TMk/g6LdFeRbad
GpvGb4PjZK5AbKADWdzZREclG9Kox/540NlRbOZmTs8a2ZvvqWWP11aVzxaW8r7W3ZouaLCHt7Xq
EYSU3iqVHd4rvWFc6EOj81FikArQEGattWrTyH6etbE6z2K+R3ciJ8FZI1gpzA2R3NmuF+MoV2Wj
TM46EjoTlZC/c/ksv65dcBZ57GncW6O6Zh9C35m9+YovaCA7Kp7HexYhS267ZoKjPmr4gjeaopuz
q2PIzDejncSXYDltFZ+fad52Gjk2XimmEFxTW3fnzZwBceix3iSrUpeBsUoAbYCy5qPXVgPglgD8
WaWpnl21ZP0RqfIGvNWGV5qG7VPXNM3lLMrgqiAx4VnnzveD+KOKWQPAGcUeLUs9Bk6CWy7F6rqK
DD9/j6IK6E1dzGl4UanI8in/T9NNnBGbiRUiDn6Bos0+SKiyJ29kU94faVOYwyfCOsZzt/293naA
gkyoIy5BKPGtUTXWCxv4KtqQhzacI/3SPvwxyy9gfIAAt6epeBkqPmq3Sxrx6sDuHY86TtSwS4Yk
fSbBb1BRNjoLYJkrBS8SVZHt2ijqfgmf9GXYFcr4yo3HqG4c+vvMJD3Bp+syRq2Fw2JjZei01v4I
hogQVgWDt604Q7LVs6i/CmNfuUIko7xM6jycL+ft56EgRYo4e6Hd572ddehaoo7CMuYrAUZ9pBQX
miNFaWOukH6k5JbsRJ51v9hMtbfD2DHYFiPwjQr061cYClYEqF7EszqpVr0EVj8xNcY+K4lJoBJL
cw43FnZ8mK96FdLtivOxf4+308nVkzmPWIe3bZtkV0Il5RAjYyMgNYxpGa+S2Ekua6Np33qR+8fj
2Da/cI/78CJyXhzjjcGL0VNvb1nYrFfCjgBW1Y0G9qAX8VOZWmW9EaxE+UoGOL+VsbaenZQ8LNi6
Zd27ojNKDNFC6Z+1JIJZOyqqtea7AleB/Cw9TSQZKm4oB42EoGKo6R38yTZnjiS5S2ab+cZpFaAP
5Mgb8CgqZr6VHgI6BzktB6K5+aUuAUdJCLGLCCx+7hxUOyzSFcmCOB9nbIkgKTazFQDYsOWMA5QY
Rlp1ol4PN4ZVQtFlfjfvfXs2pyNL6bobIHQOmHAlLEAa6AYxHIoFEsD14YcJeAtN/yzsiqeo7bBY
Ui8z2ayMfnQKJl3Dfmga32YYBKFT4/wGVeQaiPUJ9Yn6DNg5+xFiciqnuxuTWb41yHRqTwmAPtIt
jTOunHiwf6VDrj9U1QjHvZ/iZ4og9YUCp/PXOBQlObFaUK+4cwHMgPXG17as+/FZlSsk/ZVxmSgu
1tXw3Dfg/TKrddG08SEBOxs9WtLMZgBztwmCGdXra6XE7A9LGsu6UShgdVL9FZ5U0XlNUscNHT/a
TDqp8aBibwCC3Kb+tLUSMD0rEzAwSu40GUMXka7m25BS+eR52qFvo1+6kxgSRn+VKJukL4riyeH8
FXkK60vhkSZl3oB+Chx3NoOQfwlKP8EhEX2/bWETvA+2SopTPNvKvFG6LHtk20mthgNCOm+bFuYG
ik9UFORUF5F/NBKXyGdH/lMDxqELCZITWFgZzXb9K+5Ntdsg+QDSwLJEzEuYxSSARlGmxLueYp/h
EfDhwDW2mEYlFxNNau6oWTU8dBqr8UkHNRxzdA5GH4poRCgB1DXYAGQTDm0uH8cqC25lMtbDikpd
nQQk+NRWcEw5XZnvbaWurIsWecd8XObVnO5kniJ/T6KO3cUqAliYnihg5JR115G8uCWtakquQhGS
pxETWuEFQlXUHXSnQN+ZmZm0b0bIJpOQ6FpJUgKBTDVdd0XWTascltC0HaBSIv9Gj+H4awUjcuCF
fdmTxZngXHsK5rn0xyNq+hXQJ0P4k7NDe5k1p7UG8m3FdGJ0Nyn7m+5k7AmSwgbMOqm6EUrLes1/
W8SbqQgG546YIZTGg9nbzhGAV2FcC7Y8/mpADhLfFGVQZ3f2oCcTgDKpJsGD7GyAZ3CWbPUxzkkC
VPlOiE1h8TQ5MvBPmvZxY1SEseRQgFSOBMhF3aTM4J0J1lFtZek4WCHuZxkhNCwG5iaSLJdbiCpD
cguLGih6N5MutZNRU/eEmbZA7qcqkv2dBl1wvsS8bGnlcQAHATX2gDkoIlIpl2H/bvs+SCbCBId8
UwklIwNwgFZ2L4lJTy+qhYi4Jv+pM2fPKk1f3XEYXlKSOqJPntsSOVLGnohjC+h1A2wyeVZBfV8M
+MXXQYcW7NYOBMnEcOKFsg1r8sLPyC8tDfzTQa8wGxA6/Nh02O7ZJYRashH+XLPTs8zlQAaBhW4o
x4CGeX3RcUnKONspR/oVbl52F815qeY9kytOMzIBejKw5pPW5w7hw1GdKV1jCxf6Cxy22j4rrKzt
r0s7NcW2rSMSKcagqfp7TF1yWf6HLJ0eJq3t4RNK2fn1BREKVIcBRsUF/Ko0rDnyOVHRvqkJuVPH
XYvyihsJMwQWj2x7hRk4PS76qJ+P9VgxddYsrckmkjWrPN1EIYi0U6cJIzI/hlj2l5o6FrXbWkb3
JHs8VReipijgirpWuzccZWa+ts2+fxhjnSnaloNReYZdQ4EI0tm5Ro+g5WtBxlqxMKyMcA1uYMi3
XRVqRCUZreRE4RhmrW7API3Y9kmssMN1XPtVyZaOHDj5AX1e88/HBkzjpp9mcYcnPRpWObv6/6Lu
zHYrR7Is+y/5XEzQjDPQ+XLJO2uepRfC5ZI4k8bZyK+vdSOyuiuq0I3KxwYSiYwMl9xdlzQ7Z599
9lp2I5w1EHWy8qxoIMLROCO4s+tlVhbQJ8CcMHb6Np/k08CHWO/IEa0ICwRPS8JTUNruwYMDZ8HI
HgYPMHKrm/J+6QnuIZyuH6rrIicI9RrmBGbOBagXCfnGvKpH5hTwgkaDjOOzM6l8eJ7tps5d+ED0
b5uSLA+xD/AMZ8dkLDjnMmu2jN0wd+ondnT/Jrx1JYvR6EbvSApYUm3Y3gclNSVz8hAEKSTuBBpW
F7amNZfnxGiLJszUBUoxonmfcP9YpOxUI20USpoh7kjWWIhJkZqeVZEnxpFTA/qLRpfqiP+Hv+Kx
HJpLpsKSADhIg9ylyHBknkEV1sv0qZeiDu4KLN/xZ7aKOgX2W1r+uSdyoiALAlEDOJe51Fep1Uvn
ZuIPvt4Ytpzn66rpHbrPoOwgS1HT2iVoRyz7B2Vqnv9+VrZ7l1aOBymGbXfLo7Zbk+oFjouhPta8
1d+Znh3ISnXM7/PgmwMnV5Whim+J0zJPnt+tHFzUQP7yPBJ6T+hJYlpFcsiGgLgq1yyrFzHxuGz1
aMZ3tqrp1bOxjrejylkg4weW/yS8UsGWVBbf2qW1VoS8paQlRfzV/XNp5v5whsFE+15agX2ClknS
XaGd8cp1OodXgZTJets6KehiXIHyZ5gFLlsEBm6GvlDtb4c0Hxqx3tN3uYexmbenJNSycQsSM4se
+MyO74fpWRqJ80aL26z7ddTlM3nD6bqtiD+sQr9t+3hjO4N9teRJY22bqZH9vr8sXm5oQMpx3xu8
PPgTPbiK3VR4P2uX7+FmNGpPXtZ01YwXCIMKIHRzN1fzZhUze/1wCFtjo4u8OHt1RubEmAXFvM2k
areincxPq89qEOf55T3vTNKraNG8INthhlmijN3RJz4RVATKhvhhgJJHxJ0zyy7M22X67c7C/dJe
UpcEEOn1QQ3VgsZmivba66BKhACZndehy2ELeg5e7FZXYg0H0ih/wc8j97XNJu3v6SlrddMZpnKT
TWZqkxzBMlu+PK9n2eGS7wTuznCd4pezVs6VDGKyWAMNkmHrmPn0iELSiq2di+6xBGYIb16umQ5n
ocaX1bBKNi5mNjuiGT/zOwFCxEi4s93JEDBr326EpcyfVtckBmnBzCJcZnNYD7khkF2NLlfffHCl
t4GI3EwhO6/JB1Q/A2HA7mZyGmFEv4mMzMEQdAyXZxKo+qMh3dfaqclYiKtzJ+N9rleik8gQLAQE
YmeURB5bCVVITpM4hj3hGGIz6UnwI9a9jYJdN+rTs/KmgkkUp9tg1NV3L7OeHrYZ38Scjl6Y0a/z
B7YMCvOUluGZheK52Pg9YmjUg+pIqQXd7MnMujjdDINN4otcpp+0RuAhmhKqyT7IE/ursy7ArpJn
59aKNYZyl8oY9dIfCLhCjBzPi+2IL8PJR03smTc+iRmfry4Wi/qiRe47lKMJ3NYZKyWISJ5TIFVz
0nzVQ+E1NKtd9lYPaEiXYFEWO4zcXGuqeHtpAM0E03vsFwIcABkoFeZNlk78iZW6Unrn1eosRUxd
AjqH2A20Mw6WgQa4Cpp3LUXXwCM1FMOTrEzoz6yB4Jeiqtw16maDw1ZoqlrwZokvOWdnBzGzW+Yu
ZBMzc8nMWeIvPbac51NsBxWnem7QCjm+dUcxRDVb+jGZQhSHPTlpmt+ZoLWkCjOfexuPMnkoWMhF
UhwLm6DwDZnLubvtVJz9GNUoQRf6ufOmCzKTo7gaSX61C2JQorERCMRtO3XpzTTFGbgcjrT5OvPL
ktOHgDQyJzslqbsKpa6oFcknSgmvESGRauurbZGDv/OWbpzCjEOPJnMY2zEiyI6QZNQl7zsZ4xkO
G2eqPMB4LKyz3ZEsCbCn6X+RKkcklzcpCMGDPYDFrAerh3rHcA1ao0muZpiitKDIOHb5qMxyqW4M
I/WLrUyD7IOHsVxCnytXRC5N0Z4AtXw8Ti0JRVsfob/m4KCGYF1AJDLyGlUle/Jq1boldyvudiPJ
97Q7plcTND1o1W9yqyWGFlkdyLNfB0gWo+6alAoWBk7QVdIE5Uos4AafTKlJRRF2vTUMKE+RFwxE
FjeEpnYHI67t4Aj/m8TZDGzQtiI+EDOwnyQPMwmCj0FVgfQaWxXx7bGYg77p2VcPulJAmXUWGZmT
qLqtksG0RJIYzphoHHuKI79YXXM7OUv2U00t4bhar1Z6LNkrhk9KtzLpx47Uw/GStHyRjXrLu4l9
OpgQB7r5Td5QSZ9PuXhWlwj2vbUSME76KJVjNFhyehhGz3rm9QDURSKWA5WtEYTyGuV4w349OoZR
FRMDLgOyLgFzSSTmjNcH1es5JxNT8iz45nvMsmq2DchSYovcwgFLPBs5UftMaL5a5zU0V2fNUcJF
4zkaUE4GLsIvY6Rd1BLjscurLOFyb8zfIs4ueUEoM+lxnYdS77PLYv5GTrW61TUqAOxyBBE6hnHB
KyWn4JyDKlvP1UxBHtL8mvVBDU6VwGpvOKsSv/efyWsyuP6op7JoxRw+JA8MNtLqrqPbuMk8qv/I
gx0IhHlpfiuSuclPH9pL5Gq7PjlMqYhZr3tLoK1l5RXRjQKLr7Yv8RtO+oaiR8JCMXb1gSRMJ+NC
44eMprT0t3ocV9hnBJZfhIu0OHdD2ZJ95buUvY72Tpyc61vrsMi8WRNFZgM13jztkVSNw0C0c7pp
oIgiXBlzl/5pxf6XknBu1Xf9OHTf38P1L/W/Ll/6u1FLlyXp8AfY5f/80/+/DB0krf80Ef1vaTiP
M0Dy7678VX/9JQ/n8lV/5uEI8++o4Da+GLJZLHahGG7O3/3wj785f7+swrD7IKGhYGq//Jt/puHY
Hhk6DtsY7BfinGaF6n+n4djO333sGKRz4M6wgsu4+l+g6EC8/MsQEE8QC1SmyZ/ij/EqA8+/Dh+t
C75eZFJupL2mbwXpq6Ep8wR+tZ2nJIfRL4dBsXYcFUOCruTx+M6Gd0d2XQz4GFKDSmG72ixc3gT9
oB5TS38omFhHjgxxW+kmOBcGAEbmR9M15BeqUwlp4brOuMCy1bWvyabbEhYgjyoJ3JXRZz+ddLb6
R7+ABuIa6hIJN4n5jG447sfYLU45vcNO9M36jo4OTWxy/P4IEJq5CoGZZ5HrxzposmvNV+8tKr3g
MlG1NkmfdG8D/c4We1e/k0rdw8slgU7XXeSVDORCo0qTPehmVoDIFYwKmxsb4QyILsePs2+lRZBe
lZVsYCrS/j2XlCkIl4jadmvvLQLwTt4wkDrMRHdXSW8ivFGPu86yvztc6VuzyUww9YyrZBHkJ7ck
wXI2yoGpSDddiz6ZTvDJL9sAbMsc50leUnxSn3JBWEC3ddmnb4SfG5/SWIdIKPabSdmFTiqy5aR7
lnY2lxPgfcUs9MnI3zsMg0VV0rht8J6Qt3zqskU99uhF0WJP5WEizvNHJzI5FPW00+Shhn06Ag5D
7j+mTRx75HxdBADORx8KxfPc9X8MeJPrhHL/3KcO0qpd9NOhSXuGkly5zrnhNgxHjt1jWQTGDRE2
l3j3qtkHjZlHhNczEcisqiYX1wB53pYoF82iyMV0nB+UVfdM9B1NQtys9+tkO/eylhlplpV/bEYr
2Put0e2DoL8sXWXOZrQK94T8CESXaMoDqeb+JuFDfZalMUekBxc7IYXctzX7s6SM5ZHjx06EhiOe
cJjRudiE56Pio/OhHm+U9vZLRwhlb631zVypi7DofTKf41c1ABroW8jf1N5rIKt2Nw8oCoUXUynk
7eVknu3ruqeswEhDY+aRIOzFSHIF/eaxAqB7TKt2OCjqHWZwwZ7ZtPliYbADsQmndWZTygjBFKTb
Ek/bduDq2qakHrw15ZgeusFAenYSWQO6rJFIzX4Z8VD5K1Vmn4u3tEyJrsun6XdC8QpwkAhm8oal
jHrS7o8+YlpLM56le1igMf+Ff2euvWwrV6tBGvAYxAUs5m0sWVhohyP/c+GzxHRP77Yd9EzmHPL6
h+xWM+yHVH/WMnWeME5+FAbR5aUorRvRTecymaqQJRuxtwxH3AZ2F2+hJRr72YVz0qjU3NUVPyKy
38Q10jbJ9XWlDi5o+XTDg8atT7JN6hGMXo4v7MGtxQakvL+NnfHNcIf1WRIaG8VkL+36ptqZWjeH
2uhFJA32TkGCvRE7bG5n24tfeVXHqzz3y/sq1S9eHHiH0SEZi3RKnsa16qxbbecPZVYWm2XQ2Y40
0+IuJggmwvTst0yR9HjT4usZqVryqYAN2xYvrtT6YPlQ/wZr8r5bUjHPRGJiihFub4W5HLLQai9F
rtDmcFXZpjZAvBiSzGDwJhsSRYHYajeob9Kizc8pqgSjjaLbN3bMcGdcP7nBl2uif9ev1muY79iV
u+yV6qECk+y8Y/1qRvMug28RlwY9Tc9aRrEMp7qs5rMscLKWYtmpkhmKYTsqyuDjsq6Oej6fsGpO
wW3WLIxjjHYsXhkCmjcN1tU8JIR4vW+M+tpPOqAYfiKPXGUgj6UmXTuc+4Yn1LPrJ924tjpCva/3
KZWlinLJQC4gAhYh/cTQkVCIJRvIAuO4wzuhVuwPskQtNl7KcXABD1T5kxzdHTKtf8Xo09h4XSMR
0Xh0mUrke+3GcD5ikr0mI0iOlyyXq2Qy3U2ibHsv1WBDZZ5+W+3AjYV98WiNS7ATQjI0XXiCUs0Y
ofT6IHRgZoUZIJprBh/TliDWfcOEbxfY9W+36N7Lvjp6wfTmleUNKbaPrnHBCcDsGHdu7YLQkEJQ
OycaPGuhfk2xtVwbKN5Xjrg8JJbVHUwWkSH2DpYKUXjEgcR0j3qzv1mC0XozYpHgc7SrUwoWdGPp
WD0BnFk+MvLLt/ni6rBFowuRr+l17LV5l2X7Rpl/U8zBrQ+GlnTf7msginc3SOYCHIxbTgs2CAsP
JK1Bb57wsVLy9+cBRYYUe//eKkWyk8b8Wc9G/Dr0Ko3AbmZRUq8r1zYk4p54bMJ4gpHDLB3tY5xz
NxqWH+CJkMktyoUdjVMB/JiR96Yfi6uxSMoW49IlCZ+HsDrYWWA+qskrflXrJfG49BMv1FkWH2GU
tPs+czSn3Vi+LmRWsz8l1j0FbRuafYbB2/eat1E1tR3lYpQb5TXuUUhlfRJzo3Ywxxi7roPlnR38
HF9NWsrboKzM+06lHqMq/qi3xO+BmnH7E+G5y2n2kvgFgLOTnzPwKHc6jn+LeS5PHQiY0CVHAZup
9UgStrenl2x2ST84m9ZT3jEosjkCfJm+t5dN4U2rSEsm81cdwQnp+sIaOXottwvnMvT03HH2PJhm
lDeOPjtSu7e4LZY5TEqh7hO9er9qWd5NBJVNO8qqVTBq6utrPuL4QsJZ6juGBeOLVZivfcMbRSJp
gnhSNv5m1Qlk9qTcNZ1KtqIarWcZG80haRkCwInwLzMQ22yjtqOIQGQzSqJflfumMEPwfljdGbZw
fO2CloH3kk8PwOn0UfRFe5Ha13Cp/EWFDXmbrFhp4zd/xtLeoLb73CuT790kbSzOCeyIXZAsqKc2
I2yng4GUVPHVmrrWPi0N4kZnMAwYAQOy7xERVqbo6d7oVX0gjvuajVvYnx6QiNNk4z0ypgsOIGf/
Gp+WXWzBW0BYmpg4bxEw7Y/Bd8jClr6hN0x2itDHR/9Vy04f6LuXmyYm3mxN/PXEllr3lE/+yBUi
FiD3wr9oa2Z7N7WGGg4l85FI87I7hzR3rZYM41h8+JKZBG2emENpVGQFZAlSRewbjwVZ+vgyYpfw
wtlVL0iZ7XtH5KV5Vfpz/F1a7SgeU4Q4h5wlb901dL1xuGbeR8csg35VZxC66iQzwt5r670Dd+gZ
Hu9PZxk/DSLA4xwwFvUrt9+kXPuMrAdV/QosRaq3WebtvnCG4KazPWQ3q/JfVnc1IM0MpnEiHWUv
4E9QkaTNo2333Z48HmfXTsX64OQ8KrT8sKrnCZ/z0O0IK8/BEVM8AtWTVWTj29qh3Cy3juG+2tSS
O+2Y8Y50mXS7Apml/189NkSldRwXblJSHNhpHOHw8Em0l3nq+lzrddhO1UdrS2fjxThL2Cn/ooQo
ruqASqxac0pVZy+qd69Ghvey7Mp21sekcxkGkO/6Kx+cm7wYuru+LJIjdcp9ZwMgclFZu/QbWyl+
jvqhNYNv5qEPmbZ/w8XYGw0q3tys8sqhWJr9+ViW3l1cKrElsPaoV0Y9Xq0KhiwkUDPJO3aJy92j
E73lICzCzqGmxwVS2ume+fX6CUsq5dicF0q0YMjzXZy6/cMCdiEAYE2E3jFneGrcNzCWvXujyH57
VLD3ZNwPTzhjrRGviothUy7JPfvxLT8INLHGk2W0agvofWXlmzUAwD6C1zgVfZls53VebwNnWXBg
BURJblb0YyZFLjo248MEx6Ax38/YsBZCitE8UrfLH5KRXxLPm4A57LU5K+OAXJIdfLXSLaSkcm8q
ExyPkZTGnbc2rh82oBRv7HLKvk27S2i5GkY2RPDfpDCoQ8vLnDtbdjAqVVZtcMKziULUmLsfqXLw
puxLIEH8PEvjwq+HZ7GZRjC9ll1yClcqPRRzXG/LOCemvuYDdjLOH+5eqz3ng0Se8xN9jVKKWp29
uY3ND4KZkHGsF4KYoSrsuxjGL14eXHvdkoM3Wbhcc+k/lOtQR/X4VqPGcJmMj1W2wgRkbntwLVQ5
32fhDbbWqa6G+ZRa1rCfuxIHTiuvSru9c9txhVSRtK8mK/XAvoGZjzLvo3qR6bXbrinDeVhdHolF
+47Q5qMjjXjfoA4zkXDjWybQ8joVWu7ayrX3SPOEDudee59jFDytDJiOI2FJVBb6enKye8+ZxJU9
zMYRqby8jpeW+ZlZB/nWJUu72A34PB6geX2NeSMO82iS1MZUGrOYlaRU3KNRXzm8dqCc+p6M9VRn
z56ceWWTJHgQy1y8MpMp5HaIp8TezrPZPzEmwEfiVoF9+QaVd5UQTX2F5TK5Z77PkEC7tYJcG6xR
ShbqxliFS8JB1YWpXb8lxPTeCMPmaZsSY7py6gzUeKKMtw7/4baqSOPvY1ADvmjW0zqtNKyldSjA
0yI5d+w+Z3lyt85xsOWEqx4cZx12aWeuYeviPaxqV392k1ijfDB47MjYab+UqppXZ4BYAEKPcwji
FRARliTBMzix9aJbX+yb3C0ep3ZBl2T9dzesXXkE81RcY4B64mGg+BmHxTzhNWwrJGzGUw02quMw
xhla4NJwP+d8vjCQ8C9ysFz+LulFGtS31TL4BPEpakKmFP5bxYNx7mdAA+Ac1PVoYfCwumV5wvnD
rGTUxudlrBv2dZ/9iMH131xjyY8FcMqnf2scYl8GDBqbzBHp5e3qL8F61sEJLjA5z/wl/Hw+/9vo
QWpD6EDGs4LpYLYsiy9JoG9U7t7k2chysxskVAvZPW1nfiO0WO7+UKX+Jbnuqan4z/9Tp/ufEbH3
383NL+Y4//Vb/UUBhOX8zz/dRTT7yz9smaEMy/343S0PeHnLP9XC5Lu5/Mr/6b/8Z2L106K+//G3
38TSDpfvlmRN/RchTqCc/d8R2I/qV/bff/2fwp0N5prNd4Q284K8Rb/7D+HOgGSNHYVgR5v1qADd
AGf9fyh31t89jyRm9po8IRD++Fc9x2z6j79J7+8Xj79LupVLNLYj3H9FuRN84V+kO4fsYWLWsLmx
z8RaDiFWf5Xu1ELNjLXuB5Ofz9Hn2dNFQJ+pIDQD6HnjVST5bNxlWbfCsNarOAOSjQpgf8eBLJP3
+BIXu3e7CvwM2sFSvCYwIECrSLw1eM3XIhSTZY2/RlJj8Pm1wuX+BNHoho7yOh1OpUPDxtEiu0dl
xAFUOFJD7wwvEdZeM7eatpc1x36/TjEnvkYtZIXfbeFl1GvlVkBvDM/ZMvWfoqxaIXdmQrV3BpMb
nzU7YxGR2eYUtKmJ0XfDJGC0ozZWxnNKy4ArvwJKvKdKrH+suk9xTdDJtzeZyNp3XxauOA96CfZw
3Fg9cOeauRnMjKYMJ4KUUuz7QAjBvl6uatUYptzyTa5iQkHltqzn5WE2VRXTnanlnaMam5Tup9F4
XNukKQjim7gJsEfPy7YEnvqUCZqwxC2zeZ/WycKcB+NJGmHCgjvUD7rVH3y1AYUDTuX8lAYk5N/D
y1OIg7FjZqGJufAhx4jrXE9ZUi07a+hneJbrxX3G/L19HwgzGy8kHWL204UOkDs59h5BaVhcN46j
1gPhaZNmYKvnd070styl/iK4RDXDgrvRYny5Qzor5g2QSjyPayYu3tNBpCcHc97IsMKj2jet1nrw
VpiKZJXBW8PkLtV7g08mOHLpy/tZ+E4TYh4YTmpYgRrb05TqHfbxzg7bZMIMPcCZUhgke3uJwN5w
VlvOZLbH0nUbQFFmtVLKthm4YrP038YeGTyaJjsuI1yl6Ss8p9jDea4Ke+uANOkpbHrNYDmvq/Yd
73D+g3wEnINuMRFfDUERdzQQ1J3j1Bh/7AXZv0TLevOJ6niOdzH2GYKMiFNctn0/EjHX8U6lCLLY
DJ+VU8yfEv4SscnSxGsG4QVySlbEGNidOB7lLYoq3yzR+BZ2Noc9gIRuARmxbTOjqyDH8Bfjp4vd
MD5jxunxCtqzL3Z1EOi7GqixiFpvnozH0h58++gbgpdtIBsWQlhV8U3HRQDwFp3Wd1qaBQt9f76K
2Osmgo/zfOJbKKfu9QdECsc+pLDW6LEbNPcmCQerSasvmIkl9pqBWbwBPbig5oP/4wBQegEQBpwu
wv7Jb0xJqt79niHlbQmkLN79+biuso2dt1GMfOiVUXA0/PnQdQy9gp2vJhMAR7/WWG6K2eLtcFnm
CfPe/8Xoa3IiOzNaHvoJL4nsfNr32p5zRtoLszzl5P09PxOLtAN8g+/GEBdXTukNty4zhXZT5qn9
qY0ZCbuOm6+8KM2DtECtpgnw8QmHD0UXlyxlzVBGTMqnQ1LVP+xSQ0yppZvsXOaON/hQYPfarI9Q
2DfduDAzZ2i8WU1n3tZ5bL5iYbjol5RT3MzLu1Z0uAhe9TOErwIkFNvMH3NpBudyyUgtXeCOssxU
jBJjQFyxFNiUL2asgmPrzM01eWEYaqpE5XfWPKgxXDDzHBJBwCH1oZc+l9oheYkmlU8qy5LQNqdh
uPfljMcg4DuwApN4ueTn03tw8OoxY5zukPgpG3rlqI9ltoZFkGQSE1jbRkp4y0PRdEYaYZRw7lxR
NVfCV3wGTEieRh3AQAZadFpg75B25iMQqWFmgO102cMCSVTzM6QBXOuxRWtrClxzYuE4Hp7BGOU3
i1x+MMZ1r9R+DchDJzbYSOGcNY5T1cQ4r/LHce2S49CO3RV/exYA/HF818FMKToh9hRYPEJVjs1e
FTy606DYKPOyvD6tNi90NqXDDOoOm0CjAmWFxCjz5uZiItxmLaiITXjLPyPUqUdO7ArkWRy4QDIV
yqYZJHgwlFelt3NAvut2btHBWLJi7xoH3Uq8MXeCxABU5VesPiVgpmDR/aZnpl5eQdUikbZT/Ivs
YOsABEx+jBUT/I2NA/kzywyG53FsLo/t3Lp7M0swKJUs0BXs/gyDH2Kmkdsmcd2bFZPz0ezRDjhJ
xqsKCFRY93ZyghjQHkoy7T+mpR7Q4uRY7dpUMf1PzLz55GrEdlawmnDA+jUc2FToIpw2gpREv7bl
KWMLF7sKKDPM3COfGKscxfSFyc/+dtPph2Wo7ppNaVwdlCLPix3E7z78xQ+DWKwssnv1OdRzrVBX
0NU6M0ZiSDzG95gIHH6rIkCOzFUenE32ch5sGwO1j2qSRV0wKyDiQ//jQ/2544Rnsc2/uOscyx1+
CzF4j4BtRnwrwijJz1+9K5aSyGCEtQOgJZb+vZKL96vqFtolYFoPHJjVFpzL+koOm3MGnik4bVR8
7ZfF+rtHCnsd16TYyb4f7pmZBizFDUzsqOWjylXJ9D7EGfuRCk5Vf1NhS3ui/cTUowosGnCWOjUd
CtaWg/eGigzmcWnQAeSFqLGCZ50PPCqfENBRdN4LDPY3jVwn/OWWQ46fQepQFwbJWP6w5WTb8BBV
/+J3Lnc/x4F/MayuK6Ivi1ls+A3oOhhcxlAONpdxPvMQAQGtMRCinmqNYcwoXonBntzdUKzT2Xbq
yYuUGVwUm95PQ/CKTh2SlzCYUJz9ngFd5XxX+OpOa8rhzn6EpV1mKOxh7lPhgUlbJTFuWza0Rvuy
AiQG/3kKxAJEsh4rxqMl4IZlAxLPf5Mtf+hQm07uRJWjXfvAvkJSRpCrQbFTBMF9s3m5IiFqFURN
XBvfEkaBuZv9JIujpFwCKEeGbKMpQCmaMTXhscEfHnDdKc5uYSCOb8xR4rBue0YqymlwLBZx17Me
0ErXeIAqJfqomfCxbX3uzX5TuaIUHw1muQ+6rEXfjcECxXaxbbV3Mkoh7gBzYglinloMhOukxjuX
Sim7ErGG1qbiRQ5sA40BTkWO8+IqyIP+LVtsdc+N7E8nGy7xtImpOlCCy4yba+mU+sII6ZR7syGx
YV9oe4Tjqy2uj5Jd44OVz/h98mlggp0CLQ+nFdrzZp4dpL/eMqla7Th3xT3IVWw3WTBNd87sVaj8
qcDYaBXBuVIjqyGSAu8C9ZvNw8JiccBhkrnnJVaOGWaFzg8W3rAHlsK4V21lOz8URzdulYuWn6Fk
ZojJVceMk1f8H4EKenY+kA+rHX1rfp6LxjpXva/svTnGI3OMpC/sc1Npnn/D9BlFBcyIGFJQZ7x7
KgGRaq9ze1NwhwJU1829HbPZEJkY4C4WcZOiQ7OXNmDcuziTawNrcOjTDnMN0/dsK3ZWWYyhDPjV
1cnwWOYr1/IKNvC6E6P7nQgPMqSRMl10qLa2OneNm6Ks1EcgEha48rTk6+N2dAWOajVXEHsnNqyK
pWazrsdIItl0zNxlk/YOD2ldNyPYyinDFuZUc13sKnNt2z2jI+Kox9Uxrsw699toZWQnTjQ+bN4p
ZvEvoFFQTJKg9t/mqkuizLFZiZrTzH9pLTMlq4o0OKojN0DKgwFwktAQFU5lj9e3c4FqYT5q5Asm
n/oqqDU//8UamBWBS4dqPznYExJztJ+toWje0b6mfTEE+YedAXLcCNIqvuQg2nu/bYqFv3Ea28fR
cK0jMeT9fDSx5RZYDkfzI+6Tst/MfzQBaYm4dLUUxUueWD7JPcHarjsGqI1/GPxZYeAzbGLXpjie
nc0s4h+Q9NmZbQ195P73j6jGA954rEphi+9KRZANV+gfgUE4KNUfWsSKCf41Fd36MopltLfCHddH
1n2BWqRBZZ1LDNJf0oov/DjGDXczjid8ByWGVvNyWMA0tmTY2FN/6GTSPVJ+TxuD138D4Cg7qPjS
EKZNQgwQnPBrsCHNsU8NLGmkph5TlX457qA2Jk7XIy8dogjTIIbgncl03hkAJKVZzE6mr9J7O3Py
786u7J9xcoyHKsi6D9IDg8dkiS8WL2lF0sNFGzr16jPx7mrvzuX1/Y5nDcNW0bK8DWNSM8VIWa2L
6mwugQB3i/eO+RKEt9ubCxMiPjIfTzD/3PjtcjvJIGV/rBl2PvuqbEqU7BeUejLYOKqt6TBJuz4t
A1ool+XM+Fuc/dLDNxxbCf4V19R3JpXHPg+6V7Jik2dEPfcsO5vDgqyhw1rpA9XbcmsbrXxzFOrg
pmrn9MxS7mptKU66vbvI+g49mV1QnvYi2Wtbj0e9lP0uXcT0rEvh7T0w6C9Y73dN5Uy3PVO/FKnQ
Cq6w/X41WhjrpohTk1c0WKuzz57fAegR70iM3T8P4cj7p6zR8sjt853OSfLlGu10YLnK2vocqjhh
G8O9MnPMMlHguVkTDk4eiHCAkP3AKVleV/6IFUVlAUeE4unkrg/wb1jsEe3mJXffmoytedahoNor
QWlLhHJY0fiFLDx0d1WW1dvUmqdrIDzfjDfYi1kG49iRwH22c0MephinKxeavQXCWX37ubK2kO9a
Zny9u1LhsSuwI6lycvZpUQ83DFT6+zqOi72nhHHq4HGW2x7r9cYYPSa+dCGmwyZFq0A4Bqu1A+VC
fR33JZZmwHgnNiCnewigbJUqDagwGA7F4nZXkEHNjU8uya2s+vJlqlL2kzVWWu5mLvrXOdfLPnWA
6bHeAPH2osTOO6vMeJZ4Po+x6jLroOs5+AS71/w7c2e25DaSZulXaZt7tMGx42JuSHANxh4KhXQD
C21YHYtjcTievj+qxnpSquqU9YzZ2NxkKVUpkUECjn855ztPzWCPfPluym5OETl+gzA5tTa6YL2x
G51y/lGrnsZFUNVwTsZVvlFdUR20FZgvofbq+6HDynNGLDY/DKHFTZQ7K8c9HAb1DXEgscl2hSCc
rGz3o2KLsfHUJJpDFYbLl7Qi8XeDfcbn7jVZS1q5RYPCZbxSkysvIyR6KaZnDx39iWJ8wNRgowBx
Aa7hhKRt2sEaIvRymLx5T3z9J4812w0ZNAVjXjHu/V6XwX6xrM8I48ODM+P8FhC6bvLUyk4L/Qda
WKvbUaNcRR3liMKxEukJSx69gSD44qiAwXxYMH7VW84FgjeDkfe8BEJ8xISVjttxwQUpZgyq2dL2
n/0M2BPd+dC+mCV9UUM23pNFHqoTygFunBDdVvmimlmynoone9xOQakfCm+20nvjo/Oa1Ry/NnaN
Yy2w9cEMWbXuyf71kFiPIHv6payfqAfXvdBX+UwofPWl8hv1zs5bMTHr56+LHiv8nC5Lg8KqD+iw
vAOVJ/rqKNbeeUGZvRvkbN3xAOy/TMKqHnI/67cqJTByG6waCQitf3uwjEpPuq71qaVJekQOtEdp
FK1JmJn6C9jWjhm0quKTyOVNRSTERiCWP2I346CY1vyIKoTHH8X6tG2CKfqutG2GrR/StCXslnE3
zIGlxsNiBys8iHlCOGrMsZ2cYXwwqjL7Nh8/8ziWz2VEAnpUyfpBmvw08dMe4Plyo0dBNX33dKD9
81qOq33OwmjQu14u1udV+f1bJEdm2g6mYoaf24X90ltB6M2TQqeLkLciuhIQxqcYfcjRyibmhaH1
3KbesikZleG0HWdy4EfXotqmT243FiqhC1nk1Yl2sjlg9go+W7IQCbmS+S3Gn2Rs56BMxiAlcymH
I31i1jMiaHbMaco962koeRJR8/jcCu4TvqTpzNAPtgePqb2yLO829UZzaYvQylE/gU0CfOCyj8Jq
bCgB/Km4s1UsPqUTlR16F/RLVxrWTYyogNkcNoowd6nhavNDyEXve6cuXlmUTFdHRJGMKLzOiJnU
bUWQ+p0T1h9Wi+q/mZtvYRvZL/4wcAcNKAHu61hvPL0Mr6PX5MXFiprxdfB869yDm/8UNTAOaA2q
1nkoqSOWzw0YWoaw4WTX5KVO5ZTQDwWMu3SRCfTb0uNnZNTX9A/FKhmmhvjf8yTHNP0S4jzAjq1o
XzbmOgnCFWz3h9ydGVz2bPXzJB5bm3Cp2rI/mN6bkn7OkYFl+ezdWI3Nf0BjHzwYT8sXnrhqRhtT
UEu1us2gUNQZ44GZZkSiUVR9R7Z4m+ZJm1NUbZDn62LnL2LpLlQmMeJ2NEf+bvFCmi6+04jhUy6r
+Q+knX81MfeBBFNQ2lDUgyuJ5y9UqR49lUak+534C3OO5GT7R7MS2b5FvIMLu53SNnFSZe7Cyure
/rJZePgHV+ffeDg9tFfp6P/8H7+DdEPkAbFzpQaj8AiRKvz62sQhDpA41vcIGsdtEbvTITOiTFaG
rkkh+umIFXJ6stKKfVY5Wfb+71/+96DIgJ+WmcG19fCiEBjgb9sCHU0qy/uiYe41y+uMC9vgMbSa
wEWmyS6WBpyJZawNVsNwtpYJRdq84tQgK5Mee0rxe5SL5Hec9FoSe1AukDhJHCY7DJ0hbiAOMZIY
7FB2UA7QrD79d3+E6IrqR16HoCXysCL8+hHmoZ9bKHqZWqOqzEmBbkJmoHFRmK+p9Pz5pYs8YfPw
irmKIAvYX4DweMNehQxod1pNjJhoW3r0pzDmq1M6gVS+mVrETQc/d6SFzG/ol4d2JXFrIwzI5T/F
2PyO5WItxPsmeQKqFP/j/fYtWHkgmMezsHVEWgU4fHNG+VbTOGQIzwwYdyPeq5pqr+I7ypuIDxf9
0PWjtxb96g1Yhg6EAZGCLH5+C1eATv2PZeF/mST4M7vyr2Ao3iTgbgToccxtwvv89XN2XZ4XOIYx
WHVohcgFhnVwA++E90Xt8TjmuvgeVyPrprJa+ZB/XhUxpAyFRTYDvJ2XGTnwS6iIDFuwZMZ/uI9/
Jjf+9R1egdRczdxOjm8TIPmbar0rfcSOeY84yEN+eIRrU0ef66zv5p1luMPfkadDOddW7lW3meNk
6I5aJy/vMhO0+Y0fupl/rOsuZaHl5EW9Zxc2ZIn2B2/d+Crn9CyvayFGArm/1aNxXn0/Jb8b903Q
MQ6DrLbvKaCXREp6DorqPjpYUStb/kJp/aB1Kp/AwDF0LXqWJ1tiB6z3Lkex8qiHPHiJF9dHXzuO
Xfuna+x6G/z64YD7pNny+ZQwHkS/QdlYXLCF7hHdjBMUvad/HKoDovvlIDpmkHc8F/xhHxTsY3A8
KROcsgUWzh1a4mWpN70ZBdMPSBRDUrPaT/m1y22U9iymb2TRuzpDXsQ2/A9kPOd6Bv76ziHiAaiH
9h3zq98DclZ2KzJkL7WZeSf5nYUUER3ZWKzptqDsa3eNj4rkdiBANtuponDMzRoHWXX2sb6aG4++
854FxlAcYhLhmcUK3+uOnIxVeWMHOFn3EiuGtWGz6wykfk5snyKZ8UedJWqxIIeNHSP6U1MZvXeB
rNYTg6PyjR2FbV7+/jT79XkAvTNwGKgCrucyBmz+O4o/12TneVVabkjrba5NQEZm3lKfpC27c1Bc
YVJ2G1AOQePeEdCNsOnv34Dz61nEO+BDDnCRoDoIcJT83C//5Wm4IogFKz8wEsdg3+6DTHjUwWvE
WOQfWyk+5tA7xamXvxVWOy64yNX1ZMUp99XPfdKgajJWvcRhvpyiDmHcSqqLnj4Tgy7pH2jNThYg
8X6H/wQRzVTVXdLTryMX8lfrKn1GxrjzPWathz/8cL9/vGzYXQKdwN4FLvHIrvPrGebnQWanwfiN
5qq/ZViEAZhAGN49Q474lkZ4SjeFCN1zGlb5O1AEJqJheJUe2mQjuDsdN6Mgrxn6nmG4C+CoLJ8R
eo+GtZjwn2NCYm6CqeG2sVOfHHoWUHhIbFuLW5gBIdBAweQ/wntaJV3TTB3jSH/YybhTTx5Ovj9l
+FxFB3+5eVD90U4TY+WEHr8m6+O3M7G22rD22/rbCDGTI5HFDW1QO1zHf6gSmm3E9Gzec421tzXa
5eLgt4yOaSvozMbezZc/URt/rbaub4g8WuCaYC4J7HB/j2yTnlfwnMFsN2oe59g2OusZ+3oDTGMC
NpgsbmA+zP0sWEaDjyl22jdReoljtGQMzEbkO5pdewloyY9/NHlUjrtS2sFd6Fau2E9dJX+owmfb
6ne9REjb9PWzraOFFvG6o+Wg6T45kENeIC3nYmNQtNOwX3/Xmv2OfYM9W+HWZPAnkszCxQ41zOIS
acc+29jzQAfqD23lbvxOUu9CasA8otnEZ9t0dYviIGEackXPePQ2NX1Fzl+pMVxITpHxLW5a/rL6
5xLVkZ6bHZtw6o9u4Ik9lBSc7IiepnTXRjTlbGrTdoFsV/dt0oSIupDJlVe1gOVUF4PA8cMQG4ba
fkv7tgFJjRNllvFtbXeB2DaOqOOdO0oqcOTtUMg6Pl1rY8TExuznvfX/TEz0/6NOyON8+K91Qh+I
cvr+7d9uiib71spfBEbXP/i/nH7/HvKw5SQTmHqoTwRl0z+cflZEhH0M8JXiD4mAA8b0PwVDgf3v
UQDnNmKpQ8IGnO7/FAx5Mf8XirMI/C36I8qw/4bTz/lJN/7Lw9UjI40ri3IJgOrPF/z1RFwrxBFi
YpkUO6HpEQa1KowY3NWQjJrOiq2Dqer4hinaAPJc5eJVSFBrEa71U22nYXG36iz6kVat+LEwdz6z
4MhOpjbhfpFh8RJlutstQ1urZ5An5CY1ffdgW1Fww4DTe2t0j6EFlE3F3d7xvGh9Y3/Gql58DkQZ
FlsErcFHNjMNm0iPghiPydLPSV9jhN/0RTSjVdKW9wyUaorv8fu3NP4MInC/hguhAJk7d/OJjKdA
7CWYlDdnIpUoaUdnVrupNivujVTG3zu2gPo4ZowTWfNaHlNYY4vloCqGn1szRNiT2VjxUG6Y3/T7
jAEHeErkVREAmXzA949BeTl5KRxkBPqDrM52yPjHVFPWJ1q6y6GRMKM+pJ6PnT6o++w4xoHhJeJF
fsph4t3rHmw0PCwCx45NVA9s+CJWsF1k4XKTnZlvJQa1cqvXrGbbI2v8aNL10l3qqBzJv87CS0ls
cbu9wsLr7ZLOgbP3ZzoE1vie+cZ8BhMRHgDjH7q5DdVDrlMxnkxpk0rsNaxSNwXtz3Or4+Decdi0
7ZamrW6hN6aMOfN6EXunj615ExRe8wlbZdGdVQxXc2vWVeyHwbhfxCgD3CB0jRhRwN+VwL+Gceet
tgOhq7Y1q4gq7+6hrDXTy9ouLX4C2BP9DuRxPJxGFO1fbDGZA+6VhvEGdBGouyhy9Y2Cq/kp9zJw
DGWa6QMUXpMdXYrqD6tQRb+FUD4+AhxzGcG1QfESjyESi9Cxmq+68/W3OQ/6txZSxq0X1sWx97Pw
ZrIq8pinbMYurVF7gKRgInaK6856qeJBPkGUAE+gTREmrsz7G2/KSogfdeg8d7VUFMEOerrRYGvf
DDqrXluh+gc2DHWwSTFeHQFIRuTOZiXpCA3Ct3dfFsvXtoentY1hth6mtrXRzYTMsZNyiYN+x0gE
akIvRbrF+d3gnClhYpaW+9qLKfYT2A7tdzRiMKNpSwKGv63Ed6d0+J7lvrNuXZG2j5SM3QEUtwM4
JacQRmbqGMbCNvgflrcCnq6dsY9tZA3edHLT8h0JkjMdQEk0e4Vi7JYEBvehoqrRe+3nS7lRosD7
NSBohdUwTGwX7KzzT0Hr17cWYA3ce9y2XwIjUGRUchZ/qmp+q1E9cMjA+MiHcyBz0xH81i9LUY22
N7JDrBWTBfsYqOz4l5P8X8xl/uUrMJshG86nGP+d6z/ggVETWsENRCu1hkc7K/8vX+G3djruJu1K
HtIsfrYFP0M4Dv8nr8BIizWYE0EJu3aEf6nkxZoNXC6+2ExhYlH8IZr8wyv8DBf430+PiIrSo/Cl
nIt4SMFg+q26zDo7792S1QrEJm+5zafOfl5RvnwsMs8SNzYjPmy3I2M0p4qa28Yr0p3ThfWt8DO/
TyK2CqBol0l+xFnhhdshs836psRsyyNgGyUOqc9u82JbNjGHgpwwZ/v3X/SvzSU/AVcPOH6mLpR4
EHSu9fNfPiS2s0sf9IQKxKu42OO3KK7OXgugQnt/eKXrF/rLZ8UrOdf5ie2FPLzt375wBCVDbtcW
2bmme0kjVd6gWn9ENbImf/8j/esXon1DPI4Q7vdBzVo3cFya3IEHEiQSapar29ci1m9//zL//MmF
DuIZyngE984/3YRLgAfNXH1VZCknLnEs8OmiT0sTHCFi/+G1rpfqr59d6Eaoq6//iKmJfrvhge+M
nl00rPyj5dSU+x6g99IBpB5u8vBPM9FfW6brJUGzRN+E1AMQOiyEXy+JKkCsFS25t1kk9Ojg1XYT
nhExmqseLd3VJceU+EJO6R9a72uS8j//nGDIWcB4RDfY/u9Xo/Y6bAiNYtju+NNLKGbQPlg16hAp
9pTdszokw7Y1LHcRM9XnbGzWJxeQNGqnpfcSDxgBxG7PFPdlS8DktoI7C3mHGTuVnT9ZJOFJNlJ+
Z8utwyPxphRT98HEDleLD7DtJTUFW411iD8TXQofYIhkTzSwD/UqQXmE3wUwUNYALA60udLUlbUt
Weleym4dT21EdYfiVc9fyF5vgj0yDf2BQGxAx1eh+A7nafTkT1IPT9mIQxiEurcuZ2mntgv8Wttf
xq4rHuoKHyYWU4QiUCGt9Wx34eBtXAy3T+6Ufef5kDFDtBu2RdkSd7gZzYh5mKRL8awHUllupqhz
gnO8ZP1zv2rVnpbOV3vTWcO3wmTjg9/k7QnRWHOUIfthb5RobvLS5G0ydLOjDvMUuLeupwdARxQn
DJDDCBxrhIzYY7XELH2/tKL7UrLjK5DEEMSajKaSy323ovnpUofuE7Xb/J6itLzps94FxdLbj7E7
RA9CATVt4YJcMG/liLcpp1Cuk8WQMK5v7x02SXI/s3OcnrMFVMCmBLbmAOUe2uV2gO+qwWYPs5Vt
RTqgCyshEYBbc/IJ4g4LXpMA4NLPXRMidByKqPoUr/G55Lw7+u2SIgBX7iOFYfysG87wg8jSfS1z
JhSThZqaDuTVCkR6sVTcj1uZTtmF3XOjz3yZzn7owyVZonQ+Myc3qMwVfuaNh1YGOLF0d2AAMaA3
xDd5lwn/dQtXlUH9Zcx0fVijwHrt0NqBqpqmYceuDlt8y4o9f6B4CIGpln20D8oAzdZYtOp2QrSw
GyziMDejq4qT06V5+zTh9+lAU2CevpF8lPdxHvUnrEc8PJrGaPNSce24B81fB58tF7KiVqlh48Qv
gLrAnzrZCj+nCdhAdtocaeu5ljeF00b7zLS4u6kQIQggpqzPvZ6xm/v9rKFBtoVjO/eA/4fy68z4
RQB/TkfraPy41s9ME8t38juvmN8lDU91AwAzgfpbB3hqY/8lqBpVXEbsCS18YSNBTmDl+4xvqOzG
xJtQKyQzT/WDR0+2bMdyrJHyCxXiklM23NqW+vJjU8XK2xfOoBMXPse+8Uz8nHv4ynwQHgMyFGd8
d7A07j2C744W4LCHxY4Dymev++EI7R1LWzr7orSiY6nU9B71xJr6WTFwcy11xDrBq0ETQ+0GuoEl
aT4OJrI+DGkJGqbR0g43ZTbl31q0bk9pOmNstcDFfVQuMMhN2NXre5yDdkIqbzd7VO7+eXC6ldhC
Tt09FufxLXDz6N2YXjSbcMF4Ar1hfJinkvdhQdLfOKqX5yJQwnoPMXOIA54roLeZhWKx8dIFk4YD
tX7Hbg81ds4hhxBrrYeLt5qPbdPlKE5lcxFNuX4tiyCNDlpCX9vRe/dm68mcLf9iOWW+vWLPPphC
QW6WAxgRX4K9TFiceQUIc1v+0GMPf61zdfw0Y/xBBBx3ME3sqVmc+xxurNhB5CsIZPDVuF58dqcO
0NPsqmj0UV8frUKteDsxCD/SYeoezVwJv0JOGBGaBAOM17MbLjovgcLBIGjiiN6nZW4v22Jxlhfe
d5N4TqTfcb7M3aeRbgkGtsfR0QQ6R1k6l8a6IQehuboAKMYgzbGqaXqhD06qBUEMRGF8w3RZmw3a
cnWWvbIQsRtr3eHALrwNqDjrKWdbl+1hgxcf1lT6H5pp8XembLpz3IkcVPGEP7AnWQB5nBusF/D9
NqyDdSGoQtkVIK+iaR5GRA+IIV0AKZOImFnFXe7sA8h9LvaKPHI/1BEQjGbJuptaZSo8tmD+xAlT
uVY7OK5M8WEBmU4/0/uV67km7ROh5rg6HqYOb5BAe1BjY7sAW/0Y2IHc2axvz2AeWvEZJopokqjw
e+9BUz9eeoEXlA5s9Y6i1056dJBGJNnsZHfA2IKnppscb7sGiBC3kUixA6G6sXjY9WYJsvdA8b3e
hd5kYJvCqIv25bSK7LjonkUQKsCORivQy02IwujYDl2c3YIyc7NrG65OxrHaZ9mB7eXOGQtYqf7E
piWy2/ihzrQT7xbHMOQ3i6wxA4SxYcQ5ZpNEmqSGfgDCiq93y6qq3pdDDRYwsKO1urFYelVI4Nv0
aY65W45zFTjBkWeDOvoMXuSditvhAM/Z/8hSA+VjydBB7yH2jcdVC/nxuvN9QzKkwn3mFc1+sCJT
Jpy286mvAxwA7AuGfFM5uThktpoexrWYwwtW30XAQTSZ2FfDonpIPbH75I1rwye76EMHS+I9Gwtl
b1KTFs8uq2RaAsboQemku3WKoH4YqopDCF0b0WS5UI5slI/dl0UCJ1i4ivaQI7NmybCG7knBthOX
Kg40CSsCkfKT13phBypttp9l7lvNYYj53klVUXGINN1kT6AZOHtQ2Hkf1jx/4phmv57bMzPXPl2m
8q2qsljfQakjd2Jo+ju4iV50KVC6MiZSgGJvWocuau8EJUOCEVOVoeFVhoepzUJYdqVF/k25nGcb
sHa7Ulot1VjLzxYZtdx3c6SZ6eDZqneNWyCWIGDZ28EKaMYv1pX/KfVqA+BDfntEgg0+Q6YaJkER
uVaF76cUmsozixEWWvDKGdkIHx9fmkKOwMBcs58pX/UoCh5jqo6ju0CspbxRSwS7I8KwfyVQNtkJ
iwt/BTGG/ttKLEe5ibKxPcwCXDBnrarEMRuawj9l61Q156GqyiTqIdntXDlU2ZNI12mGzNlW/RZU
kWLh0WR7SGUrFVRnXiLcsPMzdrOtKIryHGW9ShpmM4nO3GNvA3fOvbU6pDrO9xnMui060WyfcffL
TT/BzKqhDBwXElt2deSrNcFLEV0qUdvDj94ivcFBKpHovvAPQ21ZDc/aqoRqlSKlepwlQO5dOgPP
OrKlHu9ycg0+SWx0FQfJ1O2sdWZJOXSLRzwH1mhs7vZi9hqSe/1GoFKYbwh9cK4aZCMuztU8gBfY
my+2IVjoFja9g617iusvJQ9XCoMrbKapAlD4baWDG7x7wUOZrvIBb08bvetqzrLX2G66qy8qLnmk
BeGnFMfSHin6uqtbrSkmLPuTtXhRtGU6PDwuroM1QcoBragUEUOHqGx3cawRuPZlHjn7CF02jOp8
Re47Uy7uW8IsmrO3WukX6VQUg9JpSGaKxLRuvaIz1nPIiiRk5lTIdsNnb97HMq3MN4cIo/4LIlhR
7KdQWhOAiULJZ7/KOUIQR7akNcU5tRZj3KStIiETZn3grt2WBJhhXqAMOYP7MhlJnyA725zhzLLa
E0UrNxFc0+jCE2Pe1nnMtiZEHfijwX6FOQHi71JWJ2TON9OEytw0rrcDEJEPiUHGcEJvXrGkyrNj
GZfp/VLY9Us37EdK+YHJ0FVwzw1gI9iX96s/MqkWVQxSkTpyXYENZyntBoaOR+2UhEzpdYjuor5s
dnQZ/t1ko2lv0cj9qAu//sAtF6EUhas8xJ2D7HiwfrDKBD7D0WxO2kY5evbTvCcnY+lcqkbcfV/h
Gk2HHia+9QG5v4tWrY1SVNGlaMS1RrWJXyrMgp0fR+hrFyOeztsY4ka1jPVO+RYLVtoslSgwtZeh
vsKrAFM2KGv71jmkaknXEwYTk51q5AqkXA3SPqCA7+etrmddnqxAA8dTJRlhl4jVDvsoLtq3QpEU
sJ3qpdO7cZ3a5lJNq75pc8c1J47F/ERTBaQJjJ1d7ESpzVeeBmWzrVaJi2PJbeec9de+qxgkr9qM
+T6o5/BYZqBVW9ZKw5Gcllw/RUgIGI5hrn0w7Ke+9OEw37J19Q8sT2OgTHgNN07PAusyWYV+w95G
plTYLHpyoDiAWkWFPC4h3AvQJpeWKXp4HtOulC9jg+8LJHU5hbve7ao3l6a4IiJJIlyYa/fRWtLh
M6xge9nlS7DCoLHHm9mvvfdFoknfZh4yoNtVaxsxSDGq/ClIbSfgMYlFc+Oi8Lmx5swgU/Ts5Q53
W3McvFnpa28CqSbrA39TdLP62jXFdA+mFaMpU8fqi5d5/YhzMBn9Ju72q0Gwc+v3+frJF9TniTMq
eBbEUtASkiD4sRyvpFyY2RJ/MTN6dBTzim9r5PkzItXG3WoFSqE7D3oeAUPYXZCv6+BUxlc+xOBT
M8RTnZi64l/jeN4DCx335ipD7cSS7Wy7D0FKRS6ZBI0dHeI5zz6XTNdeOtPN3Fwp0JueMKLHVg32
qxK0rM1qV/fkP1g7xLGDjX2pTT85qgsZ0In+JnIKdZevLS+7dKhngCbo+WMcdMUPbNJIAx1Ut4fY
y80dOTP05eS3LQfEDMQBN0Ex3pvWw1XjB2L4gKnInHNY/QnqKWfdc8v52bb2vGArdfA1GBzrtmK2
juAhs5tHStKWmDPhDZReA53sOlAAebhkJo6JrMO0Ofp0miyFnBN6F/8QzMtwqTB+XLiiRaJh4u55
6/2j67TiBZH0c9pQJvhMN2D0FjZYRjw7Q7LY/fqDg0acy1jH3j4Ncn0y1O/NpsLH+nFQ+OtArZXe
XZW7FUYKDBIbOln3a2SHuAtV3570GoIJarpBo6Qmkj5BGRF/inppHdulY0ZlLcOUg1m3eGTUhDIs
u9DL8T+LsUVpwnnwalkVUSt0km8BARDtyRks1sxVHzTnAktKEtepijdzFlSPCF+WT5bK5FOAGgYz
VrbcgDuvL1qluHldPGF3bRTII2rN6kmlY7izWShtm7Bu78ehiI9BFQNliWjeNwP9nkyCMdCfp8mX
yIGdITiWGPMZ64jen/Z5jnNw19lWfHB5oCBMX3gD26Jv0g99sESHVThWEqiUuKUrpSLor57cYliP
GUuCk1pixBRt7I6kYczDGVPX8gLdpnzMASxIttxLGuxIVOnURvrWmhCj5T5PtUZ0OA9Ls0VoSMZe
X5jq2DopE4vW67d9Og3Bpp2E3mMO5sETmhYBLL89V4hDIV56yjbhVpsYf3E7/ITQYKp5tBzUowyU
1MWb5jGJOtaHaW7QO2jONV/gYdswvuUPDSCWX2tTOtUBJBDmHeHX2d7tTJxoPogILoczXxqB63A7
j8r/jumqhfuF6HfySbYoovIJtKQ734JHx/pM8fwhMlX4LK9xK1do8VR9XaO4+2iUhXTeWiO7fuDj
4PZZutmEcKLabjtOUc0/V2ndk1sDIltfZ4PUASDBD57ThuZYlEjSL00m/PerhY7DmLloAiV7It6k
sBQ8f9yXO5Jh7DiJRY//OYfwjOV05nE0IlXHWwG00AsePFGiQB86OimcfJowlJlbJwR/QHRz65Ha
4EffA8NkykhHu9sRuyVShtR7SwejnxiC0UvGgOEwwogB/240TNGmIcxHJfnksIzDKBbsdLEWz2m8
lpBPi3AXiyYt9h176XIDF4omVLFPQn0V5r2/tVDiXPyZJeo2clX2GCgDfqxjO071y5W3oRFb5mei
Tjbdq3VhkVfKgy06+zSQQefsq4pGbbjYdQdOWlrfRjOlK6ZqY39Pp8ASOyuVaCSEJhQqVeuNVmHL
ZpKQ4PyoGzXgXZc468IWvMTUFuaIAo6X1gOwi41lzwrcUyful5ovLq7saQfgTCe2LDT1kBhTnChX
V0zfI1Xc2s2w+rddMby03fQeRmq+RVNlnrw5Li6r8VZOWcFq7YyL5RGOeXk0KSabLUaMdTqEyp/e
1gIKA+4UuXDaYhS9ZSZvKA9bmqbFyfKTiOhj6Z/64JXeUJ91hJHVAU+JIx7gyreOonLcIEOVydxx
aWyEtqckYjqVrKkA3pbDSn0dqYO/1G3A90DKaDvsqtHN6ySP2phy26Ynu22itomPCPgLOFfdMl0l
W01/i46R05eSDYxtuRqM80A8MRcz6r9f8jkGpj+5HBy9N7ag63Bbh3euW7fQEUaCsVpUNST4sKT9
4kwaIU09hNPJIbwBWge1/ns1lYhju7l6t1wv6pJQO+KcriW5bDQPRh+KPr7ntnysciYHOZSWDYpe
Pz3FavL8fUwaT7NpqJPjfUg9dNuBOQD6nXZxUpI6BBePHGM1DCzBa8TCHxUtT7x1pogcjJav7JV8
u56MqrUc3Ce3ZVmczqV3CiTvf29rREIJUDXKJncmITIpcjAXmxGug3V0daBu08xE3xhofm8d+Zjm
FYTaYYkcnCdFK/Yrq/h6l0GEfXZHbzoUyil+uHVlwGUMKYVnZElv0wCjryWRDrEkdKMqfW6FPFs3
RJ6hR8sI/nzPukja5DVMy6uXorfYEFBQ3gi3AU0/TbVwT87a2TCTVwv+fqQHJXeeDKZqM3kk1ezq
TKpyT+aDqXZKSPaTAObm9AXIsIJWj2Ob7FTfSc2GhSB27SzGGTEQNz0cqqZ2LxZuaHcTy8zEx1wy
37/LRRBjRFb+0rNRMMVXwXB83la4Ni6l1/R+knqwII6uQdx0QKcSvCNxQAHWUTkFSZyRJAL/ca0e
M9gdL2gwbRJfubIvUzjxPrC22j/dIJYFyo0hS7aRSFrLBxjaFtA6YicY/fORQRobev0OVJ/Q2t7t
+/eZMd36baTRgsJI3XtqOAMXNFkOpLihc5xHkZGKkmCXEi/Wtdo9Zp4rhmPcwvYbx6bZeZYl7zGh
DM+TqHzm5r0tvq+Fm++XBuYyeQyQc7aoZYFA2EFeXmo+9/3iqoAJtLD31CbFrUe263qorUw9Dpkz
QbPzoc1HGEDvSaIqHijr9F3jYte+pmN2DBTskP8qWNJvjZlsIt5Kv8KrC8x/2KimBKhpt1J7N7jZ
r6S4IX2FCEnOYUqG0wXZTGvohJnCP01Q9cZtwUX8SlATJSPEAYvSQGTyVU2mMruqn2oggLOluYAy
5qfIz7LytVCMAzibA6vZ1MRArYE3XLIx5WAOq2tIcE3OKDHN77zYVUFpRf9B2nktu60ka/qFBhEF
D9wSNItc3ku6QcjCe4+nPx/UEdMkyCFCZy46Wjt2t5JVKJOV+ZviVRql8h0+MP58EErL31oShk8I
GljrSfC33rWGZaFubNS8g60KWlNGufC1ho/ROTGgO+Uu0Bv7T1zzcl0Jt0FJzEcbrdupYhzQasXH
MoTyk1vtyqvtGLZdBPYl6+H74JqrYXaXttku8qLia6IP+j1gfwRq7bp7FSqwxyKM23jl/rbzXHpO
pKrchvYvfL4GWy+RHTJiKgc9CShSoqmAMmdEsvhdyQhOwKYOLX+Vpi5+vpGf+J8oCOaQIJqYp5ko
Wc/0lO13qoKPrR+/udjXZWsV94li1XlVzlfMQJDUcDwTOQ9vE3+obypMaYGpoON8O6QUQu4ENh/e
VrOHokRhB1mRfRPi6LvW+NQPWl2k7SZtcHBe2Xj4YViqjJJ3KwApZZskHes7zUUyYcsXx72CbnoU
P4oUXEqe0hhag2nxwR12PgpAWOfBz/NRFr0R9AxfiunS9WqLlQdjOiodi939jUafDFYU8c1gxUpF
waNE45IX/qi8VUmYPsL5IxOMqDsyVbzetj210WgXYiEqr9MCbQrojoj8HWS5Nb/IkRLcIhdbDY9l
VjfgLHu1UHC0lQ+eHSJgkXRZgbkv/YgfkVykwbYsx7j7zHN6FqvCht29K3OVy7YMzGwDqa+jVUfV
5jnvMDTDSaqPnlPac4zMqr34Sa516xnAeJ0eYvz9pHWSmtL7WOXiUXjeWKxEQtlIj4pEbFIx4jw8
KoZComMb/X2Sj+anihqjB0y0NlA9TWOosnbtbsmjsAod6iY99LWs/SDjZIZ0Xc7LG3pd71mFZiEf
QK3NFSQvc8Qp1LLqNS6XofJWkIrJjqLKckZhEZtbXoB45dA48gy6BAY8P8PCCHkVG630kbl9cROa
XKmT/vzwgw8H1tiEi/AtYtgr1MsV6ZWmaExzpY38kcKdqb52tSVNRUe3Wkcyin6OHmJVOPWe2n2d
oKVyA/s1L3depY9voY7i7Dru+v69xitsnQ+eejdQrn6mix5+S+uivEGDLSn3ZlLn0Y1fpqDAel3Z
gB2kRpm4gzlxg6rwNZWHwlp1eZQhfTl29msiSAfuY/zKIFZmLhZH2MeMvI1xixm2QBhy1NvLCsWb
LvViQTZiGn8kQC/xvu5yLG2ShPPRUe242vsNOcSPnCbO8C4Zqey/VG6CqhVCeiqmQQOqDSvdKrv3
Fs89RKz6IH2vut4mR65QHUHwX5UkRCspm2+RApH859qtc1pfUEq/qp6X7JFI8G80P1NRKAzj8SOo
VA3cYx+9gnynrgSVzJX4dgbiOtQ5RLEKMd4pHcoxubirO08OHiJd8sWL7w+s8JC1hW4xV/Y+gYwX
HEK6zLxJfWZ/NQC6/w6Cs36Qow49XrWyjedA4RwGb1wnT4goV68qz35tZUhtHhxwskZU2JP75g5Z
93QbR5n31SARqjBocqk1hgJuQ2VXw3f8C9FjbHAgbB2v5HJxFO7t/lYavQA7FA3uxzrrm+BJ9WIV
uX7dLbJPnK67hzgwBK9xL4o/UwECYSXkqn6rdaN8GwwoNCvNANKtIjF1sMai9NGUkhRc7tQmwoFx
5A3hJEWkUEzKm+SOgl78zG+X5LWmybX2Mxqa8rZN9fJJRoRuo2jF+JHDCb7P8K1e402cr9E0bw8G
ZRM0TnQ6BwbkHCjMu8HQC0QU1dgqU7iXodm/hGFN59MUpfIcpo3ySxN4ja39QAXzHgPq/IoHqULt
cwAXsaL1aN5U7Jd9iVvUHT0385ucN9YtQHWdsnqJlrKdFjDLu1IECQ/BQN0qWiie20xpd0pgwI5K
EB95h0zOCds2HEhmXSDO3/AmpmuZVPKN0qAQswow5C42YGftjU5z4g9XFrJfY15aa1cP4+9VU5b3
QAv9p6yPQBWyrFIEvan/AQSXQEJClqjz5qVQCuWpwhZ0G2Dg8yBsoXyRy1q+M3pZ3xQ5f1VB9951
0qDSk01Q0EKMlS7fDlU2sEq0FI/dTiDKp7ZSaB1o/fSfVIrSLZmzQJZgyOvbUvW9e1PPzQ8BYZo2
g9I85F1j3wToig7rmB407xXZo4BPYywlJ6Xx/4u95G7avLKfwrKhUoVDz6bwDHXrJbJ4VIMGCGUe
19Y64Tj5bATJvWBpbsA0Wv2qduHe/XEh7/MlOrCOB6S9Kn/tok9R3JCkg4D1u1DsY3SEXkO56r6p
KcTiFYXRiqweuRH1CSWJvLoBx5cewhobxd4mzwUK32esaCElLwP4BtqZYRH+Fkj5fFUqnc6IoNNW
opTAMVKMohb3Ph1A5kJLcgjZagPitrMD9bfKNty5Aj3+tYrhOwJleKu+eJ5FlQUgi/wCHSokk6Lq
tqoiTIe2sMBVnkUY5zoeoibvCVYW+sZoG7PYVGEAyA2L0madhBhM7F3bk6C8NmYubckochwU6BHe
pLGH9/gQjNh3S0l3p5DX2ash4pTbZlxpt+D+GnkXj0n6pFskOYOLLAiVV2xEeN4INAaM6cOhfUdS
/Uid0/K+tWOhsFFKfWpu0UVYe1D77pugAiytDmndfhgZaRY630gRuYWk9/tGGTWqzhgc/2GLFzwi
0ZKFm+7RrqgqA/cmWrpjXLcbY8h3nBe4JuDrHhwir45e/Aa1OEor/S0uL+M73Xa8YgIhuyH1Q1gR
9D+9t1wK2FddA0VPNihSA9TzQJSQp4dbM5V4wvKoZ1+MTBgSiGTP636Uin419H75E8PBDp+JrG6/
oXvEoYUMS/JUZbXdryP6W1gVhGm2sehKpC8NUV+0IU1uXY6xB54wxmNT9+UzDioIhCnoteyHNqm2
tivxXrEQ3nLGJrennB5n+TCrNHPjK3py01icw45lCvFC44zCL+4wUC88XXP3A5dNe6gNo3ns0Mvl
KyGO7G1L3ZocvKksoIiDlY0C8qLJntRQU+77VPJRZeHN3e9VI6DEZZUCPc06jWjutGwVOv0Bb42i
fPRKTWdvYF6K+WZ8K7v++N0to+4V0pZOB37Uu7vSbsZqg6OZi+eBSYK1zW1Ankjdxu2eyrXyYZB5
fwI5H6jQ6yptB62QvzdoesXcHbGbPfV5H200PWoRbOkH7dBFQWl/4o9e3kHh6iPEr4dG3SLcgsxH
icgDHLompOsl4ugxbJmgLWmCjNwCCo4GPVPLSJ/pQvjDK0iCuPxC2lNWQM0K/wbeZfSnEsKSdomt
tv4TT3mrxT0yVtdqFaMXKlrNRtZDw/FxM7VxUeo3LJRBW2A4LxwDEcglkXF/DDmyzmOtvJty09Mt
7LINMy6+Au3LOQV17j9lzUuGhJ+bG044XtOUI+iZxhzLSRu69Icqerq41VgbZJKwUixqEoCIQt9d
GCjaHWyBInQSgHHvCGVoH5oqzHVkKv4vS+Gn3JRan1c0IBBT5rUoU5niF/c+ziBV/4mNSWBsA9so
xYYT1waIxWXofdpWaf3CM0yJ9ikq5/o96MQy3ZDA92gIYSp9P9glqY1sdcOXOtXCH0Gfqt8Lq61Q
9UDn45sPsql21CJH5lkzPOuXT/vC5oin/0IJtTMLRwJTzdEllbSJ/DB5DGv4RxsZXAba4uaAiCjs
CfuZEiYwEMWzglcI4yJ/iFzRISw5hDoJi9bl7WOi+ePBl9v+p+Be/a1mBXpQbQSpj3KwMq3z0Oq/
KLmsvQ6FBCEXh0Ucuaf0zKRbSGlpSz0bDahOSeXwDiwabhhuYsliHSh2jRJ15N6GeJ+V+6xqMSJq
OKiHVdjSTIZooUwntTfxx5Law3kh1wovcqCPox8yjrjNrSJPqj5URGh/+CkJvqPGuJM4GJZn9QGr
NeQp6Z33z3UkoVT4f+oeQcS0bDnCg0jN1vjSt3+spkJY1qcC/RI1qbVDRCm8GxAK+Y5pORqiqhBf
r8Ntz1G9pmUBTLVlgyxKTBLCx0DlrJPbyYBJXSnVyxAo9wkb1zbH/fUoF4C29CLRA1B1mMKaNgN0
izx0cQ8P6cZjDyKklwBdMDt7oJeba0/XQ13AutqaYtpg7HVdQHs9HRD4rBxLFSq6o8+LTbhvUeY+
Xw9xYc5sE0qtbaqMR1gzyLWu5igWRIRQ8+fcfEtRZLEXwNbnKGhowUJAzxM6nCxlhkyO/AwsjF9o
NKW7dYEXNwI9ApgsalML8GDrDBtsCV2Tuc0nIr4+EcmOF0BamKqN9QBYktxdhZT1ukDwRMAV6WeC
ipO9CEeevvUp6JopU3AxtixQ5MZETzsOiNslmlzeoOFoP6JD4JPoH9JyF9j3YXDveZuWdq+xAL4+
/2IT7BkMm6IjhiHm2HXFo6mJHzadi/ZFyZqbNq23arO5vizOVx4OeTLPbVDWpqHNlwXW5U1QGqTQ
sv3YNx+1tcS1nz76yczxgVhxMAtAIhts2dOZq6ifmn1pGCutapwC8Yk2+wx1wymRNkKcALwv3qxq
+12pPioextQW90FoLvDmz9YLLAMoGRwWimFNYuCnP0LOEmDd9kjxStUfMz/Hc7R+QZCrcjpsuBX0
LmglPFyf2b/Y+NnI+XgCepmAbExZ9zSogaAWVnQyRfIQo5LiM+/IBiqte8YY/W5IlU3TGQ8pLSLa
FHhHweJ56i3VqVBuTIvxpvK8+9zrXxZ+1YXvwa9SdQ4DJgP+wOmvKquBrhU0npVb/8hy7VaQg+mh
VuBHfG8ZDWZMmISmzTsC6I/o8NAjUH8omrxAYrj4QWzBgx2ReFWxZh8Ej2UxeD2Y2SIBcqkjN2vH
q67AacGSbyJKMKB/fl4f+dlxPq2Bo5DTTzpityhIc3pFSsjS3ULKX7tYb3U025qyw5ZvYe+ebatZ
sNm373UMD+OOYC3oGC5sGpkmz4nrIzo7IAjCzjJ1xHJVhY95OiIAkUPYpDgbiUHf0DRASRiQLbng
9TBnx7oJtdaEXcsBYaMGPtvBninVtVSjZO3p1tOQij9IZlEbSap3LLuyj+vBzsdka4JLl5Pd0Ayu
w9Mx5YmKLQ3aKispEDuZZMlT2w9W8cKFe77+CIMaLKqIqgFrZxrz0WLIak9p69FGTlT+qMNtQq8c
v6oCdHLzxcx15/qgzpceiYQMiWai7MDemQ2qw8aptguPchpR8ZrGXtltN1GfPEfYqbTpuBDvwhfj
ctRYErLgv+e7KwgsSn2ygjRr9gPbwIe4r1+wlFlpqXd7fWRnkaAIsSYYlM0knilkSFOXKg0NBKsq
85n/JY5bbUkHLlSttY/PwvVo0645OVG5ghXVnBIMuOBQ1E6/mij7sgGJxxbG9El7lfU/HTyQVND9
MzdJ+wUH0831iGfLcYqooX8i2zDP9fkWa4okiTzEWFZYmDl6AE1a/+0O0b9uZEshvdRZ72xluGqz
cVFmGhQbnalV2T+gNKbjUx1FC1fghS9FDItvpU2OHXNdJRpZuQVVmKRMurN4xGvlwYw/sVO7PmGy
cv6NGAgdIuA9imXos6y5rdXBkmOFPLOS5Du4yDWa/kW/j3s1vEU26Y+rYtpTeNSa8jZFTRK6VUn3
ZqOEbr+wOs/2HQZlskGtFB9FtoMxndJHu7yritjukSVchQrCLSYw4J2FzMSbiqvrnscvhQitSRcy
nvOJVjWBJoGOXjLPlDkhV2uo5tDpoOmOQndU/lTEuEXF3zXers/0+eBUTTVYMnD0QBLOOZQeQvdj
WQPky5jsNm+hB+lYdQerPHBy+8/1YJcGxdpEBkUzNeLOsoZEbbvJBwMTvTh/gru5h/II7q+7axXp
5nqos6OZRxAniSIYmAGZdhr30UdDuDBsRw8NlCRGiNv9qNDz583ugEjepPVPmoLX451vcVXnxoI6
bdBGYr2cxvPlSM3VEDHUsdXKW+EmSPWHY3bokd9ZOE3Ozy9C2baOmiK3NcnIaagAvy3MXiKYQiiQ
72Xqf3gBYKvWT5pbKxoSmGeYQ4sSk/9h0hhfOGam5X56fCKJb/2lKZuKdrZi+hYbefrEJuk2TsMS
VLXiP6bn/29htLN3EpnlcYjZZOay1ZhyCUIdDcrJ0lAa1vqQNfsS0JdTDPReVTn9FUlt4XRp/Kg2
ovjXu2/6BTYsb95rXH5/FbSOlk8Su66vtfwChEB9B8L9XYbzsJYOX2Kcua8vnQu7AoKcPvmDc3Ir
c4oqKOGBUh5ZHgrAa/R1hX2fJNyy1f9nnOnMPRpTiRgPAsbEoeu17uR7l652gFpCES9cEpdWCHZN
f3XtODbFLEfGsTbyGplObJHJz4gC/0R/dGEsF7YbZDuuOfyaTPSnpn9/NJYOXWI3QK95VQJGW1Uq
SvpKj8ejXiys9pncE4mJxYc5ijRbiz20VgvDIHPVaLBugqeRhef/riVsO/XEkUrqFM33CuwpSvbX
14V84QwjtM4FQHGKP8wGiRPpUAOr4b0pvwUe1sEHTdwU1VOn7ATNNS24y9qD6Hc5PLXyxS/vaPY3
9lZHVTX7vvBbLk/4f3/LbBq0sA6QY2Ea+C1DtvPqhwyhdXQKVP0OEqKh74L+NXZvMSmkSboxou0w
LFyJF5YVGYGhgDIzWFzzK1FuDTUzSqYjL7EzVZucCwsMxfWBXtiMhqxxYyAWRLVh/sZvAInCh6aG
C//lj5LpW/C7vyHObQrD//dQk+SQyjGjkPNOCkfHa7jwukLLI9VY0ST6bIPhGQmtW/BeP90obxZi
nX8+MkODREbTdEpP81qn1ClFga4Hq1iVdkVhTSafMI3tr/86e4ThIYTSHucYsLLTIQ0tQKFBJ4xZ
t3d+jwmqBiI5Gza8PhcKI39v8NN7aDpaUBQRtKnN/zD/j44AW8OXMG996gxhZ+KFQtV/j4eB1H3G
dV6EWwThyLSpjlufmlr3IQ0/tPB4EUbd4FCFC/YQNY2PGGK2ee+Wefcb9SV7vIN6AB7epDmXrBGB
J8mtRxoKW7pp8Z/Bhdq0NsZA/1AgSj6JMrYPLBkMHvK2a99yv4TG0qv4V0PeTuMdZpw9wBQ/KN/x
nPDeqqAOv9LMqPdh2je/XTOs93AW+nDhgDw/O/4WNpF0IbXjlp7tVz2PB7UIAIYkWO3YWP5Yv4oA
+aPiIQz3prJw4p9nkdNLEQFvUzFZy/IsJSGBVcFM1HwLa0Q6yH2md7eSm/Ze4yZTkZX852WGdIVC
wRH9VPLy6aQ4+vTCgA4sV7bFexF352ajq93WHOHtpwuBzo8c/nbVprdumhDGxGw9K3rZVnoY4ZGT
fVW129BY+EqX/n5evZTR2ABkc7OEOLfhGnoZJKZhzH7U9LjHzvz497k6DjGbKymUWggOhBBwbOhN
YrtjOmazrkHOX490YTBAqKjDTYKQnDKz62oEsR6aFTbajYrxBV4/2OgshDg/nekHHIWYrep6bLsO
yha67x7W20nUe06Yie5mhKi/qTLRv10f0t8WwOyQobojk2+zAEz6EacrLUuByDa4YK8AqK0MNT/k
EdbZGA9LKDCAeL8FwfKGnMGLFva4X8ECydJb7PrWJvwCWQmfr/+e831m0NqBso0PJTUgfVZEs8sx
jJFQd1dyqr1omgcftIT5Xd2Eo//FGuWFR835F2Xc0CloH5j4PJ89DqPckJQGdfLCCNy7sDL/dCNO
x9fHdH41TdIwPD2pJkx17tlLjX6Em3lAw1Za+z3IBFBzcyup2cKXPJ85oiAKDjuX24Iy2umHjHKY
wn3g49BYyT/rPN25MGx7yYQJVHbYKFTW7t+HhaGpSalEiCmdOA04NunQSsh1OWb2ho/egx+YaMgt
HVDnG8KmH6EhRgWMV0Xx+jQKFBxMEjzUeyWzDZ2gSYNdKueIMXjRi6l38kIKdv70nMJZHFQGwi9n
r2rMNMzaKpBX8S2k1dwvgC43UcX+a3rEoXkO6rg3Gb6+vj6X5x/vNOxsF4K7QlsD6AWC7f0BKNoW
ih7y+8U9OrFbDoSFgs/5iuTEVxVZpdDFc16ZhUO0IIWk6AeYYTSHqsDnJxq621yRnq4P60Icrkry
P/SJ6EOrsyWioTRXyCXNq9BCrHGS1xN3UfzlepDpx56eYNN9/N8gsysMMtgwxCSvTh9gFSh7AJyr
2EGFxxlJBWP3D4aJr9dDXngz2TTWOTNYmZp8lqm3Qd4BOuxRl1WCZ79TthpEqb4UP2XZe+6jFlSw
+ASMSwGvWAdatHBrny0Xmye7QBmU/SDTpZpW8VF60EAqj9uJ4tuJtljVnfkTMVz9e6E2siPTjZrU
tof362M++5ZTTEAEPNM01M+s2fnSdxA9QgOnljJEGNDQUQXiXA42Xse2uB5KOSuPEIuUjmgYKNC1
mH7L0fj8EBfJtpIDZ/C26GWgXw+YevxwY9Rkoo8m7oE938HyuvXjaaqdBGxbv8MEbZtHYi81D6X7
2zT3erdwXcyUrqciPj8M+VN6LkLnz7NJGMuhiwrNCBBphptKASwkI7PTCmwvaLPkPhqywHDAmQJ3
x/6xqW+yTNGf/FiRNiIoG/cGmwPPP5QcQsOKPFJdA01UnjtwkO26bIccFrjUS7cW0mWaI6M3LTnw
/snXi6RQvzQmzkhb2pB4dFyf87Nz1hYq5wHPNUEP66zTGLtKi9FBiRUi5Zo7HlDjOu/cHPXpVtzI
gWfc/C/iUWhn41Lloy1y+omjcmzlygD4ZPvxQam/4kmKssNWaAuJ+4VlS0udzgQpLhtm/twNYkgN
qBMxrqF4YGf+RP9lh0bzwu17afqmIjq3ocIGMWc7ku89+txGoROH32T9F7Y7hvor9xeOustRdJk1
yLPamnf9gkDIfhMoIYru+3r8hakeWmZPQfvr+re5NGcaLwI6f+QsHN6n3yaMa65BFzvnkFtiJwV6
guiPFgQIT4XZQnKkTB/65Phm4U3PA24injtnez2kPo9VEc5iit+JD5QjsIRM/VB+7gcBTHMAJYpe
oKSIH1XamdsUmOB7DKEMk9RQmE9QqPMEbykynx0dPtDzpqjcXxVyCG+j78U/TbPSb5BJAMg6tJb5
VQsz+fu/zxdVDsGRLHC5MGaPw6JhP3aY6jgNDtWuD5zdzm5s959xQ8zUcZjZlkkVF2tSkzAA3qDz
33i1cPQogoj5cX08l5aZoVH6Nui205Gdrp+j49fWChS3sJ1EKMqk+5/2mvYpW1HxwkNX/TkaPgfg
9YgXLjTikHJRw2Ftzz1lKjtU+ZB4DPMagY8kWumej/ejT6savoNINx21pIVU78Io//Po5fHD2+fv
HX80Ssm1cNLTLKCXHVqEReckvAMGK7lxu2QhD1oKNUtRrJEaSRFRpIiyjxzKF2hbMMZffG3hEL+w
cU+GNLue0IStdTUlDsDVtVdVGxNf4Gb8Z1lS4CEon5KU27ZC/jFbH1hHlloJ6pqZs9aNXD64kM+R
H9teXxTa+cmg2Tw7DVCFaKaZszBqW2Zh2ExcvPCzwzJFV1+vB7gwXVOPySIxpc5GP+Z0neduHvlG
hgkqQg5/gjrZZghxgNhduIIuLO6p1YuyE6cbr9rZvhUIWPoS5iIOogp3FNboSSA4lv6ixQVNaFjY
Sue5KXC4qW0gC3Tip8z4dFQlwnnRkEaIXcMcQ99icv019iLlkNyaCqJxDSKK5cZP/33xEVej4EkG
oSGHehp3LHAgknIoFpDqHTXS11kloYIqb65/tEsXBuBPmRoMdQuZ0sVpHKPqbT0psUJtY7Ku3Kfg
+Wxb7xr6b4gB0Buog03hHlRv12YfCAH01muJFGf7Pc9vtQm6v+mbRyq313/WhcVKsU6AxCE7Bisz
m3VY8IUewFFji+9gXMKTrxY+7KVlxCrik0IYRDRidohg69oXcUYE3DNXA3St6rGmpY0qSLUEgri0
MSwuf9Jd6hayPstmPNMwPHQIkM/x8htIxnh36XukTBdGdDnMVPCZnhb6PDcbPa1SLQ5Gx8tGx6CP
q0fGylIfr3+ZS1E4p7hcQA7zbpkNRnF9G+AEsPeuutMnja4xQidiYSgXPj9dFfJmmT4W4t+zxV9E
RS7UlPen2TQ3OoxAvt9CxnxhHAzB4M1OJcngMDld9xibN2pcMo7RbT9QWtlWQJZEbP5rbQCg64SW
4PtbJu33+Uj6Om1CjAtR+7DXcnMYa3oF1rCwXS7ciCdRZot5QDp7bEOitDieTBWCBs1SbEaoii88
Ji9NG8LI4FtoQQHknH1+ZIvlwcqxAzWNaC9B49GQEnHrYHd9lZ1VIaZpY+OzQcmczjIYtVTwf6z9
2HG1Er4kIhB0wg+DjdwwDrXrvKjXTfPnfxMTgCpAa6o48xO3dkt38ExiIgi7CVoyYhydn8uMylXy
hGza9WgXzh/E7adKC738qUF5uv6ofOtGpqJXqOLEgRvAPsGN3mi4OAHFmu3C5X/ps1Hvo8BhUaLF
C+U0WuFa0DJ0mFDeaB0mBwrZ0jdKtfD6uLQMpwIO8uryVKCajanRuwi/EhQJcMjaTbW3MMlXHVoP
CG4uZAEXB3QUavopR+lmoMGktQ1CqaX9FsM5j1e5Pg7r0hjKb9e/1KXDiD4oZx3JBl9sNqqgzQIG
TSjUAvfWYD4iUrWwGJZCzEYz6H7r5S4hyry3X0avDCkhet7L9YFc/jz/Hci0JI/mzB9AqY82UaxO
Wo28CTS6YC+q9L+4WmlPT+Ud4E00x2dnBCo+YkzhlqBUpb1OoJjWdm9GxUfGNbpXMXRauC0uHRZH
8czZg3GwUMfx3IyNm0ONrEo/c7LWw85KKb66LkrSgbfzs2h7fTYvRp18g6htU+iZpyhd7OmVFxSx
M2bxgd5iHv9W5H4FSydRZaexFsL97YnOXvacuP+NN62ho6+ndKmJMhnx0MvFswzTdOTZZE0gSPva
6Y8JFXYdMaJwc32Y59BKjuLjuLPlr8lIu2AyEdMuHXdIqmjF86Ci67arGS3QjqwaHISRtk21R4X7
evCLh+TRmGf7wsD2C8o2semasHLQBBS99DTEHvYVHdzA5N+Tm5OxznaI1qP06WfTWJU7T0YWtUJ7
ETry9VFd3IdHo5pW1tGXRKfeazDKQQ/BRnNYr791VQPdxgsBUS5ZUfwFEp4tGyrrMHnIqMGIngaL
69hrK40Sfq0jPus3SHUV5k/MZuAvu28hVtMrDQkz1DFUsRdoX4XfXcNwWu9Lmy2cP9NKOfsplq1N
AAMwj/MHYquA8WrymjdEUP1OLKQWGnjiseUt3A0X5/cozmzVqMjrUdNnyJKCHuGoOFKNhsn4DU3I
hZPn4rkNDp32D8kd2InTyfUKSh6ob7E+pcFeqRliY0iELwS5NG1kQGDBgahewDGpok+QVkdTFCkj
y8vv9Ni9a2rr499XJYmPTesHEIM159GZeSv5QDBiJwqN9M0QQ7wvUX288xVb/dCT6PN6uEsPa8Pm
5QXshwwIH5PTufPbSXgwGBBCRWS5rffUYbP2q0HKNxwaCZlO8z7u1pW7vR53+mvni5C32JR78c0g
Jp6GzTDFaBtPcDlJwR36S9ouqgaxEtgyPln1wY8/+iZDJXURETf9xaeBAYfKFBEUaprkfbPAhT0O
daBiDuEhc4uEWW3eSX7/RapURFpoaaySxvpE8nv8rLt8WNfhoDlVFLx4qvqtk70P1SqjB8kYxl3U
IrvhwZBZeKucr2Z+HzMDJZrrVMwfkDiKV9LEZcJo/K3OP7v0y/WpP78xT//+2bmXJhXeCL7MI1ve
RdKHqSBo9hwnO91a517zz7vmNNhseWlhqqGxxmDceC08H/FPZJuQDro+pAu3IwuY04yXEB6D2hyN
oFR1S2eRwgEw9pVmfujRN1V9l9J+Veh3kfJedLdVu0WkTYmWevnyhe81NZmA52FqOPVjTpdyarZZ
XKi1vlLkr3K0jt1J2xZ90z+m7oByKitkNfVuY3fvboRNsH2/WAzQznfTtI/ALUwcDxr9s0WNATVE
/5ZFDT99gzBMhJhWERxqDUAPhADpsUFqtw3ZxoaDwZSTZtte2YwNcuDrTntScqfybwpS3sFF3r7D
aGPXQhPuXzsEPcREgI6cQve3naU5g4uaafiqlTcDlnS9hVl69R1y0TqS7uv8W6L9rspX23rU7F04
iJ0HlIIOR5y8NuYhTZeqnRfysdOhz1ZzEJjumMYMHXI78m4oalOLxBTH16C0roGbrofwRUf35fqK
u7CJTmZ89tHDvpekuCNsO2ybji458/jKS53F5t3xEF/IVRY+sDrLrRFwjqzKI1yG1mcNyV/Eh6hH
HKZ1FBlLo+GXQAfy+hDPL7yTmZ3jHIK8blG0a3WkLQzHy5E7BocZYFpyPYyinJ/I0yXAC4Xyz0T6
ON0/7jAg9NEQZxh7B71JOJqvafzb1g9y82ya0goR7RGX4OGzKyNEZLaK+ov6/arTDUS9upVEYTJX
77t+VyGjJuHXu/ADpx8wuzJOfuB0ABwlim4CcQNtUSYCVZ3aOoQIraZaQjj2PMouze94kFeTwqzp
PY3BtywHD5ysanwT0t52hgBpKPsZeB2ci0cLTcbSfFAq4/v1n3kOekNBgIeGDlxYNSk/zg4BqhVi
GCrm0RuVNc69dvQe+HusExUwRiG6YZr5YlEip5VnF5/Uy5v+F1ohC7N1cdUc/YrZflTwkjAjl18h
YBJo7q8CrGeKdvXCYC8umqMws/0nLLSKYrfTV11pqy/pKIsJ7aPf9vpYwoBCobXBSNSJXIXqJbKT
m6Zxm1U4+elUamAtPFgupPfMPcaxtgWwGZbUfO6FPeZoXOqruHjGScgv96oWoyeerEx73dhfzOyr
4PvzMuY/3/UenWT7a1eCG3q7PjF/j/qzxXr0S2bzD99FVdWKX1K1I5prNw2Q3jSaxMwPNsL8yBDL
SMBJyqOoXoTYeuNDP7xrEgax4U1D1ToMh5XSHEraHZW1SfTaCZFK67UaStYXhL54a+a767/5Qg46
zd7E+DV0NEPn+HO0ojoTk1QdYPAXV8Gb56uk+quy0nY9eBG3HZ0aHAkoeLleOHwurlY+2SSOgZbE
/OJEoMrI2mDUMbLBXKSp8fZNpPYXSrXxwoo9fw1NY/xvpNl38SwXNeCSSCAgeKfAQfG3NeJRRmMs
jGkp0mxrKAkfzY2I5Kli7XJzjym10/hJaxZy+L+IuvO19n/HNL+VEKy1zMHnFAyKyZUYUUj+GB/y
Bm3F4LmRwo3CUenJzig9yGKnqAcvuNVssqKP2P6i5h+mNfIP37rhnnY4xN7H1E6csNhk+AghC24/
Lyy0i597qiBChKMF+3cbH53khhq7ICf4wYbkPvQ+Ir6liZQuDsF1r24jRdv2YqSSY66RtvwWuT9L
/J4d/LB2o93ilbzECby88o9+0OzcGH2t6GGz6avUGLfZkDuyQE3Hvqt8xcHohorObSWeutpYmcG/
X++0qCZeCfOBJP5smSRKInUB3s0rnC2oV0n3bhtv6jhfACRcGiJxTPoUUxvpDMIrVRFIZZMLodel
0JFwzFjhLoiPwIC2LbKb0pb/r7tz4V4iwMgNm0QDYJnWihcGfClRn7ROpuoL9XdrzmPFd2AI/YRj
JkTTvPfUdWbLH2ptrJU+c+xMf8VHeY8U652NqjLiTc9GJz8GmrbV22ihRH95Vo5+yyynaCIb3T2d
2W+mooi+wxhLGPcZ0hzo4qqdU4rkgE9gkyxsgQs74GQOpn9/tAPcAhZhCjwJW4lwH5vdNhjTTVb/
e+PY0qFGMECOPFrHs3UdA0GQg2l4UXhAQNmx64VuwOUJPIowO0/lFnNPkTKQxH7wzM9e3VfJTdR9
qv1zkh1ALWrKXZctLaEpz56deCfjmm0asEqejycqqaD5Lo+fruTuYnGQ0qcST5AaVBlYv6Xq1sVP
pk4wLANOOX2j00+m1zyijYGRagb7wtVuEhS5s9ReeENPE3Y2tKMwswktscQZzCkMRlRO3u18fKRS
xN1eMrhuCC8vHMUXkmqAcf8d1WwmSfoV9PC4paLsSU62UngPQDzwfuOSROEDlWZuRidLf8kaztDd
QsbxP6Sd167cutKtn0iAcriVOswcnD1vBKelnLOe/nzyj7PdzdZuwWsvwOvCBrpEskgWq0aNcX1K
ISA8n9I0zlKlTTl2tSaEwVJ+hpn7sU/tf7PZ/jNGS1bOzaBHR8otZYyl8a5pn2Pzy+y/uz6Pyznx
31eN7qpzE0Ukh3I3smrJLLnyAP22tGFha66WhTw5MZKileGkwEIXhkdt5K07BneLHML1gSxeLA4E
jA04EBoDFwz6uZmgouXellmSptZgZ0UVyn5UqhYczL1kbmE01qJkYoClPErORoNkS7CGaoLRxKwM
ujf99I8Rqjd5e1MVo2fG8KY7z/IMYdVITGKlNHoeZas52uN7p0NV7aejP8naz8L6KWmoUL44bb5r
imKnD/eS9c02ay9p1Y2Ybu24O/vgJeg7WYVFTytFRpS7K1GbZzWeSMgU7Q/NoeeUf0gA5WfRJ2iz
8/twmiNPGuRnO+zSje9YWaWzzxBWiUQXr0yYF92wIhGhmq3MG6PrbxOYvuBiQck2aOOtDvjlKBBc
48yocDIFmWqjP4nRbN7nJLKGfHLrKN8DE/U6KPpk7aNtbbK+LZvzwioh4u+cmgp3z/mM68Wo5eaI
QxpD7TZ3cQpLpwSwe2c/pdZzPtX/6Gb2rjal2+sbYS2XyTH/H8O2cDgFvZamzPLylvzQDV8V9Z/f
7I32h6K+bWNgPjMcfvcVomKdsXEH/Ib6Xw6asHDJxcgXOQSrKxQf/RXDbccy24e2U+3QrJEfFB+O
ih5iKzfNh8HTnfh9mGZwyg5z6KHfoRLJAeBSrK3zbeX0YTL+fJCw9qHaNSQ2mQyTtv2s/zqAc+rz
jSNuBX1nn1kR19o0q96fsBJz1/Xod0TTJ7rHufZ2mv2thhM2zF1yp1YBtbHszQlk3jmKh9P7Mm53
MAgX7RfVIYOauvP8ZcMf1h1xqawvbdOOmIdr8rzMyok1KbqP43SfardaeujpOxpRmJoAhd9nugdz
3nWza2k55uSPWfXc/5OZRiMH5Wp3cEgyLvKRIY+7aN+CA6ubnQ1rbeF/62OIump6K6kSWR6wdhf+
8VR6B3GyanlwucWkJ1v7vtn6vmXhLzyVPi9iInm5N8STCDRXFUrMiqkPu0U1NWl7ZLRfkJlukq/T
vOEil6wO9EYtfWX/357giFIRpIhFMB1xNN6QTFGiwQ2VQ1miS3gXlR97+71hPEKyHo4dKclHpD/Q
hP4Vj7tIeTXLTYKLZfqvjV9wWXM2M6WPl+UxvuTdfFun8wGNVLeLPqqSl3SfJl0lq/Ghmviijbt6
Lel+Ohki1APyMWNUaCUm29oS3Dykfnkw/UefgljGc6n86YSwh2ykG/6LVUcmybZgp37fkSd3oMT1
XFutZrhz+tVJZdfIv0Cm7VrVR9O+rcbGs6z3ki5tDFZ0NBoKoeuhb4BQQSU4EeKfXh5oWZRscCzy
LST73gAmwXjQlE91/64oNg5gMXeDgd/MIeC3VRmeMyEu0WqkvXt0B72+A0LYwf2rOp3rJMZeS7dw
SOJdvgxmMUMZFozvBVGcASd4Tl4ASuBc9muvmJICIn7kkRoiH5iCjrM1R7dBnacbYfHKIE3aC2G1
oNkHckFhkGi3VouOTeKNcAS4bLluR7L2CzI08R2C8Ip7/SRbNQepFBwaAMT034f/idvUXYEQNWTc
XN9vegWyGu1WyP+Urcz37+zR6ZZkQuktoWq7XJwO6cTzEzOAh3aRNqRdswYSZCLMhEpgHrozFSEN
xvsvgf+xySEo/6xaR2oqk/oe6UnbPF4f70WeQ/yOZUJOBtwmoyN3Pt9hxr5rq/4hRecre+Gc1MtH
uCX8/MGKvEzZI5Pj2tGDI21kNy62jDARwtnczCDmJ5UP0BFJ9wY7cMFKo9OA5GguJ3sY1/e1amzs
0xV3Ppt94YD2UZUyYlhWSeWF+7i8qyHwSMOD1N9I49frM7xqiruRYjK9XRcMP43vdGrlsHMgTCej
dSzVfVpHO7Xf+f7GgbD4zIVP0YQFtg0orCk6r50Ulh7UFDFG53luQad+nrdSKesmgNvCrAjwQHyl
xrLe59WCHw/R+v0t1ftPGny5PmMXQe1vnwRJ/P+NCNFEWIfIE5q8WuSGVjYKQ3Kzl7Sg+5L1Tro3
7Vi/CZJZfp+PaXxIy3J4aAFI9XQ1SNFtglrqVv5BfDiLHyQc61WI9luky4xa3VmyV4dAFOyd4d9b
KCmGr050W8EL3zk7lKciw6uVrQ8QEyD/9wEW1yTVOgD8QnJAbRN9tjI+wIoRy1S8TNpraOjJj2hn
FmgUoMLk1NTOKdj/0I2N6O7iLhWtC+shTfpkIPpKG5J8DNunGdJVNfoOIn4YPsv2Ia0PTb0x4nU/
+zNgYcYdmoz7vGbAmv+WJu+m8jHT/7nuZqsb0/ljQsiqFpU8Iy2FCaqwcv0DbFtmP/czYIYt3PjW
YJZ/Pzlj9Qzlg7Rg/rR4eiq6N8mRD+pm99HqQXoyHuEkdxJNSyDcx0rLyxMVVP04oLvKUwi2bMvZ
OLaXkPHyrPkze8KxXTh5YhjL7I3zC1IGuvNkmg9jfowAlLR3lHGuL9baFNKKS7sTPHoLI+/5FJpa
laLX6yReWb5Gw7cgpgqxlTfZsPF7G5wsE9KISjb02EB+m4o0IthoBZLxvj6StQjjZCRiYKpSxxvM
CitZqn1QB23ftTu5HxJX0Tb20JpDkFAE4aMjwkvH1PmcAYDQEaOnpgfGIKgPGfWJ6UuH+mhn3A/+
8fqwVifvxJiwm5TUMMdewdjgD3szeI1pBK7779eNrM7diZHlI05WyOcgIjjDiMXto/aPmXlAFRtJ
w60Tb3U0FJfhtTCWRj7B3ew2D1Ai5yYtwY0UP8Z+cCf0ng1lX1fq3g7fp5RLFfRY59zr6t2kPYfj
t3qLcHR1uH++4jdJxMlwAVH1kVTyFXlMZ8u30bjTUObe4llcswJTMmE9lAs8YAQ3cRyuUjMBig/t
j57sHPtJGnf2VhZ1bUaJcpfXN3V7wxFm1ITGrUGkMPWaAAUm52sDXHSIN6AVv1Ox4qkE+w/sAzwa
FjWBcweZ4B+QncWKIlM/7NJqkbFIC/smgcoN7Uv06iiHzGm9DxK7e7TtudzL8TAVj6NpNdBZ2ald
/RokuvWAwBWBo3pzHCL3G6TqL7lJ0RQDYAscrjByuTpAkV+g9G5nbfvQ99ooH9PMGAkQar3Ud7qW
B1vE1qvTCEEizYIL4FNsTK9CRKynBjy2VDlPQ6R6Cq3bbZDs/36jkUD6jxkhPk4bhJRak3mcfK13
tQEhRatwYd54jrv05n+zJXiGnpByl3ps9flXO73Pk8e0fOq2gKyrQQyRE/xQJMe0ixRtgMRco7GE
nmnEvzroMCq5c5HU5OGsI3xbv0DLuCtg0qu3QJ9rGwyytIWK3ML7Rc6KNFcVqYtYs0pRd7m/zxQg
MlCo/S155hKmkXRikDQv8kgSruSyVKDEtxhhVQfdoYytf9LS0DceyGuhMKzgNikVLAGiP99hfqeH
Elh03otFcx8B0g3ycOPeWp0v1B4WzjDYF8QcptmHXTXP9CsiiZzsxvGtVmrXHGnoH6utLsy14SDU
BciDjj7yNcKcIcNUVNPEjZIgImYXr336ct27Vw0sbNE6dFPwOgiRu+30hpSmDMZYQL/dbdz++DcG
qJ+jUsj5LbZAOkE8Bo5OCyS8gj/JdCF0Fm7pR1xUlBbXQpSARD9rD7m9sOpFrWZVHaP9Njb+UYn2
jkoyINshhqoZn4J4EfF5WDRxoXj7N6P7Y1gIK/oyoD02peXSqvJv9KV5eqBugE7W3O10bMKdoTQp
yt8hYwvUr/D07LRxL9nGYTI2IqTlHBPvJtDmlBGhM+aNLngCpRLLjmeAK7Wl+Ahn/Rhr8h3D57qP
X5wxMKGeTh9kWAOuz+Dq8AAwQY0HoZQjdjNnpqO3fo/ZqYchTKm0XRJbSNVrn3Lp53VT627C3U4n
qkmHnViXhRI9y82lF6svNc/0H6zieTKhxbtVtV9FdWMYr5L6weo3LpBlj15M7MIsQdpV1kl9nB9J
OuSzBHKM0ET4UwWdk/+swPfayVEfDtdHuLqbkRLjqCA5CFrl3FSh96FVqZiqWl5ZjVLf+EG8VTfd
MiI8t+H0ybnkMQKb26fBlz9YMEFfH8fqlHHuQbW5xJeijJg0WQ6Sj5xKk9T9qoLotoQwF2z0jT28
VfVWJ/PaQwSKxP9YEwakyby1h4IdhvI4gbTc7cl8usi+wQry2e+dJ8X4fH18q2lNmrwAigODoatE
8AkkGqUskjCJhtPrMGceqoEfUQn+lMtI5NFfYuQox+YlkjvaF82Zdmqn7zq73FtIpF//lvW5/vMp
Qizl9/GUphVHmGMMXiURRT0hYtsZ7T4dN0ytTDTAEVr1FrACL2XBPRuky9GtxXPQZtqVDZLhu9C4
Ma1sF9hvCCBfH9iWNWFZo85ue+RS2Xe8l835YxV8GQOVAgRPJufOzG+um1s5yOiINBkYZEVcQkKc
2JS1MasDjXvgQY6k3zrpp9G+Qy1548BcOacR5aC5gPiXhniRPUYfaymqs6WpjmJZ/cEcYLO4y/Ub
JUV/S+X1XG6kbdfmUSFlqy69SBDQCgOzsw5EuM+pmc4vY+WF+Xiv7tGo3/dts9FmueKLEKOSiEZb
CEIQkb1Plsw6kJd2zgaB5pE7ykXqDx/JAtdPrBfzr/FoBA4YXLSMIO6iGCeMbQ6K0U+Q//RiGO07
yXZbKgsD++zvfePEjKiXUTdqabSLGZ8QO24ey8bzS5W+pY3zf+2GQwbGoRpG/zhwMmGHVY7RteVM
Y+dc1qBuoSiGbSdXq/sp1V+lsYle7WjSfviV2R6mnAb2MDa70NVDRKg3tt+anzKzFOVYSvaE8CkI
MSuIkKpcE+NbJL9BwZnOCy76zqC/3GncaCsHt+qnJwaF/T43fhUVJgYLaEq6FGHzj+gPu2oRe0P2
poQb+33txQbW+M8AhaBTCm01a5EI4gn+UNoN2JoW5pclzoU38iDJHNiUbZzq23Vf2hrmcj2fZF3A
QWVjHzJM2rZeq4KDJjQ/FaF9lJz5pUIHbsg3oaLLUIQQ5myoQgxq+KOvNbmWeqX6ayz3I/rN+m3g
PFjOraU/O+3HLjtURopw++3gbzy3Vs8EG+oWICOLrqhwVXZDOxdBwTS3cgBBwU1raYfe9mR6j4Yt
tpELzNDv84D3KepA9sK1LThtEox+L0VMrmaWMinqqNkPwwRQJNMzWjb8H3oQl/TWDuodTIPvJUS4
d4OFMjQJYIdLPMxur6/22uipniOQRG2ZZ5pwQDkDOgJGrjPzvo2EAQRZ8TFuDraUHKtsPl43doGT
WYZ/Yk3M6BWxFrRlZJCfyp87Bdn1qq5Adb9yeHlhoe+GLN7ltfpYhYdS2amedWtGH8r4gUMa3XVE
F+KXcSftlHjjw1ZCTr5rKUcvAhJgbc99XkKCi5QaszBSnkyq8pmrYWOi165vsJr01fJWtWEZOTfh
JH5YS+2ym5PISnZTnwAFmqzhFo3JKkJV2WnfX5/t1QPk1OTySSc7We/aRCX0JO5cCAGrb3330Zz3
g0J5/fOIGDCigdLX6zZXJ5I9xGThT7pIHAqBYpDENaNMBwc1x+Zh8Ldwd6sTif4q+SRe444IZlJ8
JZmBYqDD3jzI6b01vpPUozO8Xh/I6r7gzW9QRlaQ7BOWyy60ujKLZV8E+UuiSXdVWL2fbNiOu+4p
RDL+urnVeUPhw4QfSONlJZiT22BoM/DPntZVzX1jFs6DOW/RJSw/Ip6yeOB/jAj+UMYkBsMeI4Yx
7pykQlYk2VXqxv2x7nYwQ1IdZ7fjCOdulxJ35XECK0KvZ6/1oNBPWd5GQ3gjwSY8J/pNVzr3g/HL
crZCgv9imncPAQoJJ7E91kTJCLljhxi503Zt9FWRUJer1UMf+t7YZcfMeBuK8RgoW+WfNadcmLHA
vcFVZYgF6r6iSGznQPjmqI6fu6AhvynPyWPVKwioBm2z8dJZW0qSuOCfgAXRCygcWORsDQmkFckU
KBb97nbmdgh/XffJ1WDv1MjitKfnxzg38hBipJccxx1LCM4DaZ8aTG28iC2Px5kMWB47r6PlIOwR
/fwfP0DYFQXVPSnN+IBAyg56frTmr4H/pE/Htgn2Xf2qyh9s7R+qydftrm3G03EL+6SpW83ONBbT
iAt0Go62Oe6uW1iLsRYqD45IIJm8fM5ntg6UQGuaie0OD6ym7JX+YywddemmgwY5pYf0urk17yQ5
hCjtggUkd3Nuzph9aG5DjkxFeVCcwYtbeDrit0KK9tcNrc3cqSEhRG5KIw/ArEC+X+bvuzn/oOXz
xljWPJ+K5IJB5q6+oNmLdD/V7J4IKmy/2OSTq5f83zzsT00sozzxe0Nu0yr7/bIYPnJbWvSk86b0
usBrq5dqizt6dXFOBiQ4uZM4chX5LM6U3Cl1j8wFBHR27I5bQc6WIcGtRylWuz5h5mL/TrE/9ulj
3byzwo04Z219SBNTA6Ex5ZK8aYxnezZ9mz2b2oXbS1/LsroZgnzjfl7zNBM4JmK6Kn/Eh6gfysas
WxwNdhKjze0rHd0USvzxuj+v5dF+C1QvXOsQiIoFVbmNrbxDgBHdEemtq7SjKmm02cjeBM3sMIZw
sH7X4ECupvrgdME+YEvZZeClnb3h96unMcIDsOXDMm+gx3zulVppDhT3Mo78uaVNPepHNxmpx+oF
2PoCfXbHK6KKlvnIpVvHK+atXunlUBLDh9MPELaF6VRpZuVLvouwIe8OiXWfo4QHQiDI5H1XFLyX
vOvzv+aypyaFvWH4QxyUAbV5px4PUfu9iY7FoO3m9vt1O2uQO9b5z+QKe8PInSmyFsLEyRgj+M5z
txzgtrTqu6CF5IzWqJ3Vftfm5DgM+T5WI8h5/rqLZnkdnX6EEDjpCBXYwzLBTea7qUr6Ho1M+9ds
/KjM71P4iFaLl+jHpvsXCThk+n7rgS5FWmGWbW0KE4r1HKlKfBNYKEEV/oMav2/tXWx+j/vd9cle
C61PzQlzXRVEZRLFHi8I58/5VO173aQPnuzikodT/laR9/es0j1JgoHoGjGR830TtVHs2A3Ujqhc
7aZqV5RPswzdzhYFzOqweNhp1J4XhRTBThjNRadH2Kmy98um6KvjqAQ7u3q0t9IIq6YgpVvIpsGE
ifd5WWehWccVR4GsoPN3o0m7DEEA/1v0t/Lvy+Qt5SwaeU2yz2J9OJrssQVdT+TQ7lsDQpnXPnmW
zcGzlIem3djta1fHqbElajq5d5UoKYPQwljeN/mxjxUZsT0dmrUObezrPrhlSgjAkmSu9EzBlDY8
WdOPVHohWt+wsXZ4wZxGhKdCDA1YRRhOQ121iHGIsqvcpCs88CYuEkuu869Gc2JJCLvosnFmp8BS
0NIEqtFb5j/1/dfrU7Z2/J8OR/DvuOp1ucgxYugRXcfvmipyFeOoKB+yqXKb8bmq9tctrk4g4oeo
7ZBrvmDq4rIJkBgjWz+GT3pxKOXbKP0A597/ZkXwuglQdTdWWClzRPCUQHqb0/kuUtTnNPS3LvFl
JYQ7dCGt58XGeDiQhKM2BCOhxDb5c0hC9zVtcQPEemaVuh0UaKl0qyNayvVj3AU0ivqq4hl2vfEN
K28PPgGWCfgsSGOJW3osAXyUyyfAuqZa+77elcZtD3+gbP3oN9F1K0fVUn4E+k9iDXpjYaOpzVg0
8/IiyIwedifpgHzdB90cb2gHuM8Cc6uBZQlCxAlmYumWWSquID/PN92s1GOnaawmoL79YNp7MvTX
/WXl6FggdotAOdT4sOieW8ibJp1qjfpYKL2VwVM2jW6cbuSkt2wIPqmnkWxlFTbmAfos+y2xpAfF
Hg/XR7Kyv85GIqzNECWGFpR4Qh0XdPd7aXUbae8VuKj+Fztw15/P2Az7rwLZOxzbeu8W8jOAiC4u
vW2Q9Nq0kRMgu87/Fqb/c0MqVcZKq3lWzzXAKrerpzKB3E5xdr6CMiLYziIs9llXOXufnPhtOIzD
7QiMAa4dLb/RaWEACGVaS/oyRFbHrobjHIbxAWvdL9px5MitwyqHddPxkQWsYxKQ0ThD3JxNCcDf
ll1n3XRUMsAhFY22T9JSdQ1pHj/7wyx/jYMmeHCicnobg9TyX5NO1b7qHRw6RSiRDx5kKzjaqWL+
9KNkfrFSld5Qye7zY1mW+QAKLBhibx7RETvWfmv1D06dSNVBaxIlPCpBEH6ujX74LNWVpsFcWIRf
y8lWIlcKfFTS7FbtbygM5ochrmNn475bO1iARgH142UO3ku47+aSazBTSJn6ebtrjWNN+FrqN2P1
UOr7zH533anW1vrUmnq+1kHcRVOsYs2qBmrStKq1oWuT3LhuZm2PnJoRXKpJZtxnwowCkV72mvjv
+u5HtVkAW+ZGPLag9gEhR4wKLecy2pPQp/aN0NFgZPSa6kep7dTsqOnPSYiMSnkvxUeARE71Ypob
j+i1NyUN43/MLqM/MTu06GPxHiDDp/3soR0qsncpmjRmvzeM3pX150batxAkbCG7L/j3iCsX4l6V
45PSE7DNc8N2NbcSwKzMQ8/uh168zf14AB4V9B+7pLkzg2lv8yBYREdGGm4S45Wr9HYOi7tJs47X
V3jlhjr7FGEO2tpOqcvwKfqgmBAiGzvJKAEvt4HXFcmtWmzx/awEUgycG2qBkMqWSJbgm34e6dmQ
eWlhvi9SBGnsMvGMzH/qpOIf6gs3zdS8L3X75/WBrqHDTw2LZAlGpiSDpPSIpRXzrS+nBDt2Znmt
pLePstlDV1LmSXwfz41V3CWh5N/LVhrRX1s24T/+pMmS1yamQnI9619kdYpv4sxG4lKHlE6l/99v
v4aJMX7qA+rybqyH1V049MbdJMvpixxzIedBsYEvXXNholIKPgC5DMQwBU+Kg7lpw34E4ST1veeD
apftxuBU0L+i0pLs6zr5QEbmxUiPc5VorjJuiXCsnERgSUDfLdgjMB7CEQGucZa0SM4ICLLPmhYe
ncb6ZCpbmLWVkwgZ1SX5Q7aBkFg8Xod4NI2K1ZuG2TWpadD71oXHDHjFdT+5aN9fNifFDEUFjyMv
ILLzzdkoAxUxe8q8Sv068sDU4VXf1coum+96+SPUeLBDhuGNVo1uSjeDrD2n0W0Y3Miap/J317/m
cnaXhDWvd6i4uFtMIRSS03iW8J8Ft56BZrvpptxLx78+5SElNhA7AjWON4kUN13YW9oIwACtEXK9
0W403lT107jVPXoZnJ6bEY4aghatagrMZPAeDPrT5CQbs3V5mC0WiLZNqHogOBaCUyOdIiUzsFBo
3X6SP+bzDlz/MZ3hp7q9vjBrg9EW5XAdTgkk0YXo0TRnn5WBrRRZu/alzSOKvW2WbQxoxRmpiGog
0jAC7k0UPbICw0LvCzPm9NFAHDVUsk/OkNOekr53GvD3tOqkUo+8dQ3zyKKFGbitEb1v1fd6Fz/6
yofRKj1J2+wKvbyyl/YokzIOYj/wzwsHD9U+Ta/lKvOC3EGcVYObLrLmZxK3LgQw+3KG7mf6PvbZ
IW0ARBnvr0//Sq3z3L7gTHEgGb3Z1hlFCefQV71bTRKKskr4NPv/1E10mCSdBi3C+3ErpbbmZZST
uL0WbUj2zfkBURTAUua8YU14wUb9o5rtlljFH+/nZKvec3nsMcw/tkTISDTQERxG2NLmFgAtRCrj
vRbd21vortUx0e5G7WIhJhfThJDwkWo2CQNoZnIVuaA35tBNT2n7lkvHjaVbdZ0TW8vWOgm7xl5v
usTCFm9JQuRfskKIfGP6hadb32fyzZF+KEAhjR+uG14ZIy8jEGWcD9COiNUM1bGjxtKLHLzaP0Eu
uWrORUn/YHxnbYqwrNri1Y97kEHkv/MxSkOd5XFXIo6sNpTPjqp6lEtI3pvObf++vgnOGUwnVgxQ
pGI0WbZTpQZTha3maCqPM3rUzai4c7cxfyvloHNDwp4rtak20xFDXXafhI9zeRy1n6q9H8lZWp3b
5/eUQGT1U1Hc2s2+S16vr99l5Ih5ndIatzMEh2LqJjecNCA2zD3fGABE0QqP1vSwlCet93lTepB9
J1ttGyv778ymcP9qHPNqpmNz1tODEx+UzL+xtDuj3SpwbQ1OOFTQRzPicqT7TEODE2pHBjW5XfJD
Mfxdq/deJB8i++v1Cb18sp5NqC5kJog5JmRFGFxukQK7a5vdrL/Njc6b2xvj+vbvrXGRoZ9GGEMf
97JlTrb9NMo9zS4K7/Ai2mu08Cb1g0TiLanGQ9UNICy6jdtzbROeWhQWzzC6CMlklD8lpTw24zcp
o0HZNg9RmLnSZhS1ak3lQUn1Y6FkE7Y8qLc4TGrG147Fbsot6GqA+0/FTg1ottl6M1+sHTQQmmFr
IIwIhgkOz2fTH9Sh7zpFovrpoQe2sI6FpurF8qMdv/KAur52F9HOYg1pMPA2hKEX10MYGXmT+liT
nG9NRuOS/nbdwIX7YwAQM5wiyDsSVqnnw+mLxkJfCQb/HBgq+cu+fWqKT/GErBraBVlzUw5bvAxb
JoUZTLOB55nKGgXTW0rlD1rpAmbCFOzlt942PGerr/wilhfGKNx7aje3fU4u0x3HJ1s9aGpBsH28
Po8X55VgQwjL/DmYMyvERsi56AcHZ4BibNxV+sZmXnMIXmJkL0j+4RLCZgblCu90hJ26/JBqmVeX
Gw6xPll/DAh710zaac6KxcD4nle6orxucpNtjWFxkJMDqTUmLU5aTNhhcED3w531LR/bMCF2JhRK
TKZjmaYmNF09+CQ7G+uwPk2gqdXlDUJz4fkY/FE1e1SQGUPcuHA01/U71Xx33acu4QGLU9kU8UCI
00coLrbewmIIHmnRskp2QQXFTb2bnfu+82Ldck3rOZRqt+og1mt2crXh0atTSBMX2C3IGOBzOx+h
EiRmAve65Fr+Y5U9281GsWF1x5z8vuBoQd/3MTrvHG0TTZhav59sV54f061OzK1xCN5WmVpgTMvu
L+rUzZQbX94qIF++iVinBRRpLf2XoIOFzU9/6TgPI+s0QvJqGvSAuUH8VGueNt2Wxi72n6q/Lm4s
Jinb6YCQOAw0wf/MpmqrXmZUCX1tsjspH3SgQZVxc90F1ybv1IzgBFkE8X6kYkZWv1qwpZj9r+sG
VrwAPDUVEmTWeSGIWuvqWIbIgdDZUjUfFXKS1W7Sb0fn03UrK7sVK3jxUhKECUMIEbR4ATnXs+Sm
+j4nSRjWCWWa0LtuZWWyeA2YsICTB6HaKngaDH2W1uVIz8XOR8d6lcMN8p+LUZDygBUfbLgB4y3Z
uPMdGS4Uu4DCQk+XnpLhPjH3mv+3640J5mdh+6Gx3fmtYnVyNPcBqPR6yEOP7gc5fadrG7+/+MtZ
wWH5fVIXaAgZpkUp83wIUi8HUTYUoddq/yj1+6G9G8JDPuzCaMPQhV8JhoS5Chwfn0Ok3VOLmc7T
u8h609O9XP/tkiNUAD8S4BswMYSewv7QslxGEn6gw1v9p412Xb9VWF4Zx5kB+3zCsjZWzAkUu2dY
z7N/oBGnBEi0VW5aWRayyCy3QV6NNgDBcxM/U3yjXaxUj6mPCLF60/aFh77DuHUcrzjxqSlTfPuM
TqEpI6ZgsNKLY9fc9fbGzbI2GqJmjQfr0koqHsdpEepD12osiv5DL107v/cbug5I1iUbXnax41n+
U0vL6p1sl1w1Z8rCWCpQGYtzig9bxB8r08Wzm0UBMUHhSkwRt8PQJ3pjhF7GcyP5qJv7uN6oZay4
GCYANcOTuFAECT4M3Nm3Wx+WglT7ZetuUEK5Hr8rEBy9fjyu2qEBdinBcWtZwt637cEprNIJPUna
xZoXBzvTfp63WhRWloT8M7gdpAZVDaz7+ZJ0kaZG5txFHrJIivQhyj5eH8XW7wtL3qtdHmYKv18m
hyZ7act/rv/+5SwtytmkOH+/xy5O4CgcHK2pA8AEsdreOH77ZOtzc9sW4COqMdyqCq6aW6rmwGRo
8xYXn6N6nJ0YSoJq2ptNAWndIWLXB9LGQXm5J8mn05bD0NiQqhjKNumMuFfnJ7TNPithQ8H5MJQv
ndocyuHb9RlcDqvzOwZTSAeZVMfABYip+6QyqAHqmEKAzHlNcnl8HdLmfp6S+qbom8hTp+G71kzj
fRKNP67bvvQONN0hbaFT3oIIXARaDYE2SrXNdEI/4/lWvm+2cPvLgS+OTufuIhQATEWN4ty/g7gy
09xcKBaMbm9JhutY7X1SRp9ba/J6ktUWko//YlC8NUlPc0AwtHOTsdZFId3roNGrl9gu3XarFr62
YtyeizY4Pd6yaKC31Cz+DYM2KiRUYhQEdqPzQjVejlF0Glx/CzNyeaqSw1mAAJxCtPLpQjzYZ3Ht
2BWgQj9/malVVa/d1gv08vG2ZPM562jv1eFGEN9PpVp0pT0F8ABGny3fk2Er7W/GAA3XAOLQl57m
0gqqehNVvOZ4fcEuN/W5aSFoKNtRQUAX06o13o4KvZcmzc3v5r8GgJ4P0RKSR0raDmOrhHB52qlr
Jp/DvDy0W2WLS+c4G4x4bdR+NMTNwGBmBYwi8AxYB941zuiievIpUBC9qwe3GZyNA+vSRTC7hETw
LwHpE++RcmgSedYZm5/SbB8f6+KT/9dJ7mX+yB5w50Jtc4lSrIJe6hcblWP2N4Ph/KLH9LmVpvKG
uONw3SlWB/THmEgI3ztaQqyCsVD7Zcj7mWMi0Dcc7/IlfD4isYZvhQZPZA0juvTg67vefIhhCM4z
7VCrd42yn8sfqvTl+sBWvf1kYIIXhvHsTIqPTSdS812dxo9GP+k8jAtpTy/fVh/B1jwKB3Am+/lo
FYh8yNpr6L9UPXidjc6ILRPLLXMSVoZOHM5WELFU9nciMoqerhVshK6XVOjLUi100iAtFoji8hEn
RuhjMvTBYByG8yih/1c9Frrbdu6o3fjprRF9sNDVC2QXNejKeNZTmjJctd140l7iaISvWBb35Cuc
XCvpRucrRtTVNFcNR1eFNzf5Fo7PGXqug78z0b7rt47nVac5Gb0Q9IY18i5lg90pfq+aiGfcwDW9
o+3/um+ubgjMINtOrZ4GKmGWm7mD58DHjqSTp9MZh2JCX+VTnfCB8IYL3EVWdmib30GGeN34ZcwF
OB80BigW2+YaEl51tPcZk6JiO6nsO7rWdimpr2HU3szCug26LYdaLs3zyOTUnC7ibUfLropJRfAn
Jb6zfpWjsgt8V2/elbQV1nm9C4tDlg+3Q7i7Ps61tfwzTmb73IfMSG4mNcBwjq5RpZm3QVQfLBXM
JESJ102t3uo6IhO8LokvL271tGvGLo+wZVOOcXttdu1uhjc/3U1IvxnluF/+vm60p0RJb/hW4Lwb
bEKre+b0G4TrnZpdm6cD3yBZsf+BFO1wn5k5j6q56L1chsJikIL5CBvVdFdGav2cjfWx5f21QeH3
XyYDRPr/FanEx6mCvhCJET5ENoFhtLu+u4mtH1J7SIxDgHg9DcwDk0Sybdw6vi4DbZxNI+MKt96C
0xHWvNLiCOajgiMymJ40qQLyvKUfvupWwMYN3pP6QsB47lbq5DgZnNFMc/QGq12i/XSWNvR/EWfQ
EYHCB6B4SpjCdRJLoyYVZb3EGcZdZxY3YUd7xvR9w2/X5ou2Cw4hiwL+hYKAlZaRYsdLSNhzxI6+
/Sm30Ao3Wvhg/C5VP/qQ+8Rt5oNlHL6PZfGlaazXSvehf8m0j36raxun0+rRCA0ivSDkzcg+CEdw
n0pcTDWl4aTJ9r7mvwPHdNPOFcJoCDb50aveZXtjzPZBuhEx/E7LiUcVjzQSwotIDdA1YWkTGMc1
SKS8pHz5f6RdWY+kOLP9RUgsxuBXcs/a167qF1TdPW0wu9kMv/4eWpqvM10o0dSV5q01FWkTDocj
4pwjqdrFkvxIhyTImsfRatYWj/6BrMNUx+3Qx+vK90bgFuqlfajdBImaHVD2fvkLTYdW/0n4Lj7q
uhT/6WPsg1dXVTPAoWMFiZXuIXOGHTgPgjBUtwUAr2GyRFsx59+nFrW8qYSqwzCMsFiKsYI4GFnX
Zvoeo27iLnbNpw29tDrNyy2jGZXdw1aCbJr1ceCVr2W/cAPN3XenC5rOwEkuIV0jqi0GIwNCsBBV
EHOwRx3DCI+fzeWvNfcoOTWlOVCRNm0EjsNkVWP+rs43UBXz4u9hwtc2RKUG3gZluxD2502CUx5T
sohGjnabi76ME0hhI9iGFSyJlUzsw8DMoKXsNqQg6sruEmNc4PaeixuTUj2AmCBrAIXd+Z4amXSH
yEIQdAhGbj3/NuZLOdLcZ5vWAwjCVIPSJyqK0ozBatzg+qbeUN5nQ9djsA8Bw13HaQnaCN5Am7OG
RNDCZT7nlBCIAQU7Kvh4qWsBSJYZblKzgybAcJc42wY6QP1XLhGwe+EKYYSgNaR9NbNRfR67PVQQ
2w9jvOXRS8xeqL+97I6zKwHvjI2uoI9rUbsNR08NKW4S+IYfP7Vt9yokUCn9uOD1sxc+JlE88L+g
Fv1pRBvwo5CbakCKx27caEOTqz7fDnIn23vT3RTWxsEbgV5b3fMX1ndiVwtVkbLaqI/GKXzkW5aI
g1M9FpmxsItzIfh0dZqvCx6PPJvkiSKPlCvpeP9MRvcsJvnKLnNvG5etta7yfGHkYt4uhnzQ3AOl
hH6y3T6vnBq9frD4ZKs48686j66H0bgLjTzILWNL6e/L+zl3qnGY/7WoD6CFTRZ3DoBlK6fgK1/c
snZpNnL2dj81obkkHjekohwmfD8EFBknaxPxe95/K+kK7SUbEmZhs3Cg50Lkn2F6C+1kwNS1wxa6
pVuPwoWbdGglu++gDFyppF87mGqKpTo2JLs2++FweTMXrOqbiSkNlQDFhJWqu7EEVf+9Hb1K474m
e1mtqqWJrbmzfrJIvXbJHNYmmCvHRJ0AjOcqcoA4jL5wEk5taOcNIn4F5TZskKSGUmLgkiiwUdGW
w3poIEC3YG5pSdrBGzI/GSoT5rzoI8Vsd642i6oef64RLQWhcPip+z/N6+htASfhTVXjDl21IAaO
t5bd8XdI/dGfMQZ3t6yw8idV+Mmtpxo5rgbJjTt0d9EW6xPeX0dVml41rg/C5sveM7P2ifDWhrof
2E1RLT6/YP0cuMwGr1cUYA4hP9aeCvxuEQA+dVX1xU+vczxYcZMzfXQeypOycDrUyPq+cq8Nv7Lv
eeZeparHk02y3dDZ/Rrpy40Cb3IQiWJcWOZMxJkoKgAEA9QcKFgtHNACTx8wImOZDjBboJ/CZXF5
I+ciDkxAwAwwcxfDcdp1zscqbFyOnKygV6zZq3rjF6vUeyeRCRTPTvV4DC90muc+HnqM4B2caIQ/
8eel1MkaUkwZp3Gd0p2BvBMg1Mvrmgkv9NQGPXcQaZmYWGpyxOpqDWoKxddjdhPGL6ClBGi//UIq
AVJ3tCABLZkyTW0X63rgtHXwHo2tI4mOpfruxws55eyuYaoVTz94PmBl5yvKKhJH0QgTvgWX/9ln
N0Oz8LgEIdOMx0958kSCjD6wToPRCCWHBFzkQOnE1cskCPnDNZPuFbIxJagAQ/t7WufsEMbCuPVy
0RxFZmUbAVDIPizM6MCFbN6JCs2PShTh3rT4uBWGy/GqoIWzKzoebsG73R5NOnYkGL18fE8GMJxR
rtI46BQxSxCN+nKdDaK9aeLUXA81LVdx3do39eAZd7IKVQN1nGHcVVbFP2xhpTc0a8uHsKzVNRFx
c58assVrMyrBdJdkDHREbc3X3LR/+GMCsuqc1KENXbiyeW7bON6QpotvXU+69Tp2YxAyleiQAswf
eeAGHCFi89pQkPlg4/rHrhz5wXIra8NCJDpB2/pkH5WqKFFyruR17DjTLwvFoYOOx9qu2hzawSQC
WSor+m1FXbk1855lu5ZX7R5Vxv5AwyzmK3OMnBeejv6xp7UCx4PKnXgTknQoA5KZ5NouzXDPewYm
qbI26zposYnbHuJcaxdzWsD/0czYd20aA6rrdmwraBfvspHRt6yJsiOqj8azSLLu+xj64V1d9mRj
WJHTYl6fOGkQoxtK1hBkJZgrNBPrmzPaDG1tRa/SrLU+2lTa/5AiNu97LxWbQloxEmZADtK1kRfp
tyyhfQU+5yL9lYeuOgoQ278Kq+sORW6NK9kP2Q3+9/Ym8n0MnqeecxMag4XGihMdfGWLGzt2q7Us
xrgMKpR7v7HKpg99zpmABLJ0SgBw/LTfhhnn6Q5AcvtQ2HXzkAin2gKVxpqVcJzhiIGv/rvXRSZ6
vRLFYh8qx7se4DgZEDDa3vuAZtymYSVKsL9PMRyaFk88yfLHIh9psRZlVB7aoqreOaERCypL9h+k
ExgcTa1hdI92lDZvAvORWzGm5TFsTec5b0snPED+NQYzoD0+QO0o32bJ4K6M0PAeXK8KD41Vu+au
I6HDN1VbhVZAc9RdV0QkQ7dL61o9pGU3dIFKWXjdu0YGpJHR7sO4NKzAU1XxA0Cd6NnBvkRBBZba
J265db7OvS59LgRRTzao1b6zEiyyPGVmE4hS5M+501UfboqKAnBEFHCQKImqb0WfsoeQ8ZoGeek4
4Dwn2ZXfK74ZW2C806Lun+1qsGXADVn8Vl2vNhYais82jQFoSX00i4LMLsACncUsenKSEOJfsRv1
AUdy/mwPtrEtwtaJArMwU8z8h6p/dSTvD2GaSRbkPaVXfWmHt9xpcIAL01U4RRhmjLKyu+r7xHwf
MPkU2ElF8NNdP8zAxlt4t5nEAxvUOa46VGFsIHRQmQxQ9BvlkUgjuR/E2BYBxGaqQ+XTZJu7Depl
7hhJVB9cBSyHSH5hrqt/KT3WHjI/ZWhsowh4l+ONlgOhFK1LWcgP7ofRLaJhuzZkNvzwMrvajgQs
Tk6XqyiovRKEHOMw8Ku4i5G6soGGu4qI7EkhXG9NUdtdAEP8ULCy2mLQI7khZSEejXCI9jRyXByH
BJwIPo2aDXfAqJ8OY7cFJ1zynrHaCMgQtRtwVnh7UE6ASY5yt1tLOXgo+lk2ZkJAoMq3ZPAgCUmq
fhOLnGyKLnH7XUmpZCs/I+4YAEZcs6AH71yztqM6jfAok+gOuyUoWoMOpGIbAPwbZ+VxL9lQK0mf
fcjGY66tVgYk44krhxXwNmO5Ymad/AZNPLCUqqia16pg4WZwZPnukbDZd1GabMHDUL873Gj2FbSS
V9Jom430ZLl2pk2PcmP8RqzW/N2TxA88LykeMBjgXfOG1VeQyRgPFhwRXOJGtCRyMdcKAEfg31tO
yx6j2Bgg5BUKMCk8jvHWRC/C8t5t9s1EP3mkK6MMkmFLlqRFZrO5aVxwohJAMVkzKzEDVVhTL9mo
dxXY4FO5NFg5m/WcWJh+wUktj7elzUFNgaZuO3wvrV8TyT4zIXjhoCAU/2Rpek+aJdD3bApJTACx
GWrlGCCbXuonVqvaE60ykDQk0+hjfHC7bZvFAXSJ4miv4m8h+SWqhbf4XKKCqp6HSUXUVJBynduM
6wjUxVP7ughv4zjo6bYpd319Ey496ubSrlND2pZC0Wlg3dRVNuRzK98cfmiX5Abn/OLUxPQTTvZP
VKGM4umrjd5BZS4Yj53/3hqnKHDhJYcZr4n2+NxCgUE2Yk/9N9Zf9cPOYxvmLvSkp4RafyuBIx8g
UpAe0E9j3Fad1abVTS3b0b/u/fTYxAlUJ2PoyNrry7n93Cc5MaXPZEjPq8ssxWpC/8kn91BMtJZG
ez8j2cEgempDe3k5yPJyFsEGGAlXYKBDigjKzNFce6EEy4pxbWOyMOoolCsADXRARZSBgyW3gkSo
/QB1PoUXW2N+9zAkcHn1Cxutjw/5XlKF9TRJIfmGOa99i8rCkS8NQ835JCQGANfDKLD1SQmcdmkN
oge8PG35O5HPkXz5wiqmyitIAkBBr+tgIQuqw6HGayZjm6oKGqBMQPfo50sTlLO+ghCB6X8fgGNd
IKe3BYoXCZ63Tni0jX+qDoxNCy2GJRNahDAhNw15dpho/SfWxYBIrM0lucQlG9O/n4SIIpGdT3w8
mf3id5VskuJOlY9f+SJ/d+rTixkkPmWPZZRI1yr3m198D7NVL5f6B7OedfJFtKdybNkRpy7s5FB/
cV5Et1AXXtoq7TYyKjyQQoKtqrJNBanB2n21/jM5/xQdTtagxVOR2OCUK7GGpj6K9ptkT0n4cPlz
LGzTn0v35IuzMMc0uIQJm7xFKYQ35BfuhEn0AZOpqNchBTt3qcFsk8HM0KPKrGMMGUHc2OZ/lmuZ
9glpG2B44HNlepve9A27Yg1O+ZBhmKW/942H1r3hGGCnC1FxLh84taQdwgp5c5QDoLQazB2J9lz6
AaEPoAAu/vsU7LQmCu2+idMVJZ/zfbOtMqxyAUudtfbJ7Ui2Xf+Vbw9MFObwUXvFnPm5CakgXGSF
aLQ35Y3LiqDJvnLW/xpwtTWkeVNQP5qie/eS91saXRXhji7BlmZPIiaoAJDG7DW263wZnhnnVd1O
NThv1/OtUSWBWLqo525DMI4Ch4E2EFh2tTywKEfAYXv01iJAyjO+TegQgKXLEpvLx3GuiUdPDWkO
BolmSbJmMlQ35TWKSskxR1Fj4zV1fQ/EZ7iSHahjO0q/K9Oq13R0tymNnRV4hpcy7jlnx738xw/R
Pba15CRtnLEYbRxdL9matgKc/pGbVw0kxZS1UHWcC0OnprSeRl7aFeoqMDUN9MbOQw9xjss7O28B
5FUTGgwINy0OOSmIysVUOm3qXVncOt3CYZr1EFTw//372n3AcrB0SYW/X+W/RCvWPEe1hHkbJ14i
lf5Db6PnwHjaAXSE1BEz/5ozwhHR0wKH2crvKITqXDx+jK3LwayImlUzehj18gKbQ5cmKa4xsHw7
oPY31i0qY10gQAXsgIco7tm+tW7bkKHwtbAXc+/D0x+oOTHQae3YTnvRGt98eh/RYxZtogIKoceq
3DtLwxezW3+yH1oAQM3RZaADQmcRDbE6bgJaDoAW7jkKRJedaC7UnC5MS15yJgAdGbAwgYFJ56Ux
bk1zIQLM+ulEu465BPQtdD/tjdwFIwQGLoR9HSUW0u+l7u/ssf5rQYffx3nKCsx0YE4AmgVp/Vx7
2zx9S+trI1sax15YDNOOdcio7Csbi4nicl+I+Bp6WvuvfJL/7Zf+Qq8de1AixGoYbXeF06Oulgep
ly58lqVN01y66hJJrBBffgCEGKQYXg5yrWRNuqdepOv/35I0fx5K8CiCxgvXZkPWtHjJKLDd/sK+
zZ/Rv/umxcPQtGKP1dg3LvYmhkBlfTP0NxVFAgX9HmvHnO3lVc1fbQxgctCfg31Bn7YuxZD0hLS4
TuLrODuG6i7F7LFtfYOcaAsiHxIQa4VOcICX4lfO7TSZhdq7A/ietqO5GhPUp2E6qo95G61MFPqj
JS2V6Y98CssnRrQd7Ug+GHQ6uczfCW8nsxoj+Quts9kDdWJDu2WqPB7d0YUNBb6ZfCI1aBecb8mC
lhTyvixjw4AF7GUQGsWqWxqqnfU8NP4A7/L+yC+c52sFFGJokWHqKvfFs0BIDbIMum1gcqUrDxRI
YLoZHtE5+cD01+ELPjipSgJNC/l24GnPbVdJXwu/UWiguvwh8x2Ae577ukItu7zuam+VK/NBqh9j
84q5+A0x/jNhJ14qoNZFojqhhr1PdQIDGkLSwtozYSXgkPYGc086w4VKfZlc+35hvVxe8ZxTYqsh
oguAg4l57PMFq7i3JipUOGUUWAl45fO7kQ8Lx2suOJ4a0a5F2FZxSWAkcn7GHho6+9Qt8ZR8rtvX
y8uZ/pJ+xk4taWdMqWrgXYv0uFRg/gPlIwBGKxtNIqd5v2xpaeO0k4abhKZoxCBfZB+c773kyfM2
l03MHYQJAQ+uSHCE4AVz/m1su6rquMdoWR5+eDG0c9B/LtGRNIOefTjGtuI/LhucX9P/DOrDUH7a
Ypq4hkG7cDZUYV4BkrwZmqCXzcx/pL9m7PN1lYVrSTufPlKypfmGkHWePjnkC4HqZPf0R78LQXiw
tsOKI98ysevKhUrzXCA8/fvTv59URjwA1RVEjPAkURBHg/CrWLqVZr//dBuCmwKQV/153Ik6BSWc
hTll70k2w0qoV2kSNBPRBz3EA9pES2Dh2YOKeVdAGgDBB8L2fE28KTzUrGCRWddxCDyK2Oa8D/rW
Qt68vewFs/t3YkvzAhsU2q4rsX8RIKAGxcz8Qiz4zLw4BdMTC9o7KPeHnEgFCxUmMsWxlE8Ff5Rk
lVe7Fg1i5M7iaPEt+K2B61rl+cKLcjah8dw/VOmYYfmU0IR9Rq02hAcakdWLIPO64YXEBhrOUvgF
wNFhjtafqh5Tj2Z3FCCoYjXNINxYwPeBmZZwubDnswcccA0gFUB084n42rN5X9Whg1/UPQl7U/fH
hi0ErSUT0+E/ORZOxoYqTgmmmYV3m7TgU8vFbS6XOH5nz8bJSrRAj+jb+fEIM3WXNleu1xdIRqyj
UDFd1644+iyFhLjgV6Qqll55s6fkxLYWl/umjd2unGw7BbiVtjJ5KqIdeHEAf/nCGflrSSeyFaLu
fC5hKWrcQBIzaJbU2Rc+l37iPafwPFnAQkqQjpZbGwM/JFtoTcwe9ZNlaEedKavE+ArcrrNePR82
ni5v0+wH8R2wNgEfhenBaZEnPpcLAfmbCr2oGNUh0wVV9lqkN0Z4jybYZUt/muN6goHMFu8EBBbA
DrSlJKklUmcCcoAeIAidq677nYagQLw1IAzVFJve2XvZ+xDelO49WnKXrc+tE7khkE8EsjiAW5yv
M6RGLiCIi30U9YeMMFuuvmO47E65z05SLxzkuRMG9CkwTcAmkE8Kb0WBZ5I/DfrZxATfz1UmfijH
D9xiFeVXXbKum38ur27WIKhfAOgAP6erM/8YEAK1y7BBmcYvrob6vQZbha9uI7+HhD1/HrNhDaHo
hS2d839coj5k1ScFar0l7eHZ5+UWYCQJAYMdpBu6q2GRB2rWCKi/MG6BGWbQDp9/N+arFqVFvKUl
qbd1OB6qyNzVnC58sdmBEpAnQw4JoDzUMbXrW/b2RPs3vR7i9GaQdyP4YiNZ34JVbYNZ121URfcQ
MX0cRL1i6cflzzd3yAFXBv8UwEA+isLni6RszGnFkORXUEI01HVX/LpsYHYXwYCLZgQ6waijnhtI
bFIp08F16oXjburclYa55dxf8Ijpgvp0wk/MaBeY6UCD1JvyEqjwBq2NKd1s24on8gXg86RF/r/l
aIfZKixw0WIOdBUip4sxh5NkH5UF/N5ST2r2XJ0Y0l4qsR/StgSBzqqwQS/PPgjGONOnhty13jov
4n3tf6Gl52OMiyJ4oK2uU+mVfctMWaFYz5PjML6ZdG/JL3RXoUqMlj0SLNfWry3DAZOOMFCwYUKs
PAWSClyRS4XQOY8+NaLFepqM4CLKYSSj/r1J2weWP1526SULWmBwnDwrICaHMwPpHEvduenCp5jN
QdG7cycEG4Tp9R5eYg4x7yVOZe1/Mwtgha4G+8loX0T0ANLl6Ma4QTFt/MoL78Sq/nKJkHum7vTg
75MR4zGvjfSC0l8vsuJPrquf1VM7WsDj0uwVKKKSlVXRfBfbw0OnvsmR3dPxZwY8X+AlPy5/sbkg
dGpR94k8cYqkwGFKXAATJomB9jH5zyKGeLicGtHcIrNrm8sQy+rYDiyyAWR5wUHqLFFSzkW6UzOT
d56kTYVX947yYKbECyxVQ5DRH02/L80FoMXsZN6pIS1yk8FKPXvC5kGsdcWHjzHEB7sJy0cI70Gw
CST0ro2E6gstPcB8QcCHojKQ4noFgAkuanu6DtPOPDa5d9stkvtPn1tzQJhgE+EmqKg+aaeEbtEr
zN/DhFfdVtMzuRyDOGqDTDhAylQo1hw9J1/37pvib3a5xKQw8wnRUaQ+BYIFEFWdxIF2rZXFNi4R
E4xAfbETmNIwv7tLBNkzXn9mRrsTAf7lJPFgpmkwBN6ou4ZUv5vcXF8+XDPH+cyMdiU27Vh18YSl
TGtxAyUWwLKD5EF57EYWYYBZlIWrfuZm9PAORhcNyNvPvTRhGWYlalz1glavxC42Ufs7CoE775/g
Upgp/sHifveFNZ7Y1G5jgxi9WzX2FLLWcnySyUMQONDfFs1Cy3z2m+GdgLyWgpVQJwcsa5nxeDLU
D2Dq9KNtN2bHauQLPCJLZrT1OEpyrzdhRjW7it6LeptG+8tbNn32T4cM+nZ4+kD0ERnTeZxqwgoa
YxieX3U9ZvXjDZOo4gCkkwXNF3o0kK/CjAhomScmSu1CYSAHRlIGUyrq1y3dO5DPTpfqB7NbhkER
/DUI/YLC6Xw9deYAJuH6qMIASgf2jgEzmi5fuPnnzpJlYtQWqTi2TYcmcq5sg7cGUKDC2oURSuGC
gLSODGvWMYBeFAqJcbHwpeZWZgEiCPJEpH6fIHWipxEwM+C/jBpILDGZVWuPdf02dsaF5c0FvlNL
WkQaR48CmIDlRYwAoUyu844dOLgHcdMcLrvf3KJs9NsxuAm2kU8PYVCdhClLUBQtFeRhTbDJCboZ
JFuoJ895uU3xDp10q/CK07y88lqWFjEqMSzJoYCxg35k5F9RLxjE9vKC5vbu1JJ270NybgTCGwvK
jS2YPQLq/ejYpnOeLpuZSW7BGfp3QdO+nqQXlmGbHP8KM+545/VsVxTlQgCfX8lE1jnJmn/i2E+z
FPJfDgpLWf57AEScffPaTb8k2zXrAKCL+teKFuLixHKqaKqatuV90R4GUJKohVthzgSYbFDYAbp5
ojk/36s4y1jbT+D3ZrhV7qsBilqzXtisJRta2JGql7jrYMMnW8LfegsMZktacnNRB71TBkJ9aGwB
x3++DpXaCajEcBsAvfijzKLrzoHqkSO2KRhI3coPfPDHBpf9bO4Wn/AEU10Mw+B6DuQWUvQNx7ri
rgTI9lYgYFdZEYCId0XLDRCY0L+9bHLurJ6a1D5XV9opL02c1SrzbjH3sbL77GdXWpuM+dvOyxbC
6tIKtS9HJCbTQopdHYqyWDVEfYSlUR/Srn4rOvPdZLzYhDG7zTAPtrC58x/07+Zqvg+xvkSlJTZ3
9CwFNS4UrkDJ0q2h/fChivDdLKwbiAAsjDHMnWvUHEFrjDogbkrtGoYciz2UxhQL+ys8GxyVBGO8
kuHvy59xrmCGOSpI6ACWAiC4PvdBAGRUQLcjftj0xkzoakjpGoqau8oQV1ny3vjZwQUO0eXDnrvt
z8vmZ71oKmShggpKA50NmHZdJ0GFjOS9+NkkGRwn3tq8w5X2kRli4UPObumJMS3oO64Zh2AFQ1EG
3HolfU3G5MBqSLgYX8mq8ef+tywtBrhA4gkqsawhAqDa9K+83ENeCI1rVdyJxlzLqAn8cXE0dmmF
07+f3Dc5fhJo8mA3EuXeTuVKuG3gAtUBrqwbNQwrjMvd8w50MMLch23zlJX0zov7BjLQ6a5K2sBa
ZKqc/cTUBHnQhGIHFdP5bwKaNpV9Ox0fVK7TaMvAm07WoDoIlkjiZg/qiSVt9b0nwYIRYfVEfSdO
kKX7FM0QS6xDnkP5Y8F1Z++SE2taRCoGMBA407piMJiYw1uIOqkFEcLLB2TJihZ8oj5xDTedPMnF
POoGyM8A2diCkdngerKU6d9P3MZp3DayhukTtc2bw5rrqKXrLnwFGm5DaLyJo48cs7qXVzbXm57U
Rv51DF1JQXSRqMrJqnLTrRPHBzBWrqwu33Res0f2jPaKWIMU47HrnG1klBuff5gGv0+jw+VfsrDH
ukRwUxk0BNpvKkPbaxLZ4MaMd6WxJLMzlwxC1QEPAxAGgjFZi+heWpcuS/Dm4Z4LJXm6B2B995WV
/DVhn39ITDzHoL5HhKs7fhRehGHS6DUcxwUzs2HmZCXOuZnCaQq/GbASMvCDrMsbq3u0ch9jIHTB
M+eajZiBg/wmAQQDU0DaphHW1IYTMWSF4KSDotvoQmo9cJ1Xj7ypcduGd24f5KQD+cOmXkKcLlrX
9jNCqloTiYXaqC0V5IFGx8hf9eUVOH7T9gcQ2TiPoGHvbIxZ9ZvLH3M2nJ0sXdvl2uurVk5v5CIG
Q5lYjXTH43bNs5ecQTx8ddnaXIXybKe125HzqIwyvPJW0XjrdpsSY65utxtjibzq0TEeU3utxEJX
fNaRpgnH6UA4n7CNBkt7kxWwWYbRIZcdSNjrTe4buxZLvLy+2WtoIvQCwJ+gWqk5Uje42RDaeC27
EUQxkacaLdmleGGM5A3X1kJImVvYNJ/OIK8DPh+9DTkUnLgGKZDwO14dyCT91VSsW9mcxsFouy+X
1zbX4kDP0wS0AlruNmQVzg8kL5hfmy7MYVKN7OqkvG7qqli7DVcHECLRXUudn01c1YHy22LtKHD4
l+H4lNFyiRN+LpgiqGM8gODXfOKDtbPGUciy0pVI2ZG01YpU3k26+MqacVd0vqbnKKQJJj1t7c5q
BO9s3+lQRIwf/fyj7B4KsPUOEMmh6M5vagOSXN6CD33+qrCJ0hjGYx1ItOjtV8O3o7gIYVNkK6t+
in0JjuBD0S/RXS3Zmf795D727FZAVRIl9cFbNe3TkG+hkC3Jt8tes2RlOjEnVkrRg07fx2rctAsi
H6At64mY6Iw/X7bz2SOmXYN7YsjVZJ7unFUcQemgmVaTPvXdQ27eVUu8/Z8P97kJLXZFbjkyNplQ
3g/uHSy55gXGGX6PS12Az3c4MCemDa23P0pm+vhJA8ISY5hmhVX5wCV7NP12oWY9awEKMwR1tkkf
RfNrxxJRGIcoyLdy1YhvxPnPIXdi84QcIvjxJjEU7au3UTnU6k/x3Xupna0TFkES3uWABF3+6nPe
dWpHS1xtlWMGr0fpi2ZrnqYB90CohGYQWVjP3H6h9YTmDwpHYE3T4nrbIHErKSpTkt3ZxT9pby9d
jDPO5SKuIp33UFnxdPlvCSREPuRID1u3hED2swnFz8jLJvKXQBY3jP0mVDw0TrtNxIPZ1Xs0OJ5b
21mblgSbVoEYUS09C2Z/EwVRqoOYP4mEnZ9d2ULlDFB+pKw0vQrH9krG1s6p3O0A3x/Gpe7lnDlo
icD1UQOE20xH/CRUFAU4HnoPH1PWY/k+eCGIYrIR4qKrIk0hxi4Gi4DXpIV+Yw6xZB4Q0nnBqLz+
yCESsmHtmPoBEKFFDokGf2LUEl39EqKIdO8WHVkSaZv7veiTUIjMEoxG6NNw4diFqCNjewa8J4Iw
MdfGqI5+XFwro/mVx+2Sj0ww3fP+jAPpOSgQ2wSuiIbr+QYNkM5V3J8SRUNCJqE2173TXgPbtfbG
YS0rhjJOBtxtv8Mo49LXmf74J+PwBQLOj4mhUDMO5E5ttCNSG9WxtezNvWGyrWdiktZ1t0brvIxx
j5QH47T2c1fyhULVzAGc1OMhVjYpemIs6XzpOWLNmIXI4Vz+o4/8wAaH1X8OJRjk+tN4AA0GQKLn
FtKOq8rpQlRtww2JDpV1pUCQlL9dtjJzTZ1Z0Y6UyiML9IvYxc47SAWIbXXH/M1lGzMPCgdGJqoc
nCOUu7TNquUYj7JGdyh31TYB2CDgnFkrr7GGXcOSBEoMfbJOCxBxK9GoW0yaoXhj9e6xztqHrhmH
hV80d1Lgui54AaeCtd4jc+KwJxgABDWq/RudhCDzb0PTuG9Zj16FWi8sf85T4aLg8cSLzobLnH9J
p6vR1p6eNKUVQiwlq68ZiL42UVVU711MxRaZwl3DR+8WhNc3wjc8iEIkCw77Z5P184IPAJlTC+cV
M1rnvyJ0/Uh1IQgpVEn7BhDhzDFXnGbk2WCgyGmSVoLkXSV5dIUZLjhdLBK0KS2AzA+eJ+SzchIQ
VTWGRz78jjtr8NmOLa62LDma1ZBHm2TEXwrqhtbPBYutdRmWE9tZ3gwbPtLsxaaNO/HYWM9mQ4zf
VV5XOyYM+9UNw2qfNkO2FhEZr6OYZOiEhGEUcPCi3bdcqqVBpc/PTHx7JGZI15HXUF3GIFF4eNtd
nq58G3gv27vP3Z8N2giJJcHO6WzV0hDjTMkZFkEQMF0mU19e23/RUdK3Hl4r7bBh/oPD13n7Lfee
o+4DgncxajD0hizKN86db1wG6MyCoh10mdrR61N7cCEjka76COSq1qTsktxRSRaGAWbyHtw5kMNC
PRsHXZ+m7VPw5cUKk9Bpy0DldojL78J/o9728lGaO7cYdoGuNZ0iil6z6gvptMD2pCvi9xtbpQfK
knVUkyB13rkiC/fb7N6dWLPPT8zY2Z0QEtaaEQTitr1JvftKLezcvBHQ4mMYeZpH0T6QHSWKewza
gyrrf/aKqnvf614K0RQLbeZ5B4R0Btpz6M4CWnS+HIERHtlPr/Mi7DFz+qMeMFlzNbKAK3QGN7Z3
7IBMLZdooqfUXY87hDk4bNAyAoJTS+190nghzbCLtHkZ2ydVHrkA+UCQGC+m3FtLb5WZqgCQABjT
n6QPAL7RcfItBPwyTNHBR5oX4NaVszKTdRhvmiTwxJuTrjis0lu/3F32zbmM4NSulvoLG5SCvY91
+nWziz2174clXNic+09vJGwm+lafaqmy6Rs7BdHpBM0u60PV74cqm+aGCzouZB9zbnlqSvP9pOCY
ekMGvPI51Kc43ftuGphZ+oUDfWpGuxq5GKpRRjATAlRcqnuVvLGsWIXDrwjsmZc/0FzIxywRRHsY
Yj7R59Snan+d9w1OGqAa7JEJFjD3QYZPLQSm6VKh357zB4pgD7UjBzRmery3KqOrpDMlPZjjbKyA
lU/2iC+3MaqHOnwFFtwgNy3/GIpV5u+d5Hdd3kZeic7Nzu+uTPJLGlWQlU/puM/pOs6XOHjmnOn0
92n+SqvaSVyOfACU0cIMumErvQen/tHEC5nHn5lsPQLgxgN7DV6ruIW0wONIv7YiFzsh7QhjXLt0
QDdjIo8NmuShosM6spwgafJNWuDyTb+XDuiAVmn103WOiXrNfVCOqpVJHxRfiPCzmenpT9PcvP0/
zq6rN3KdWf4iAZKoQL1qNMk5r70vwiYrBypLv/4W9+I71tDEEGtgcXAAA1Nqspm6q6vNmiDNi0Fg
xSXUqDD4W4SGmjQg3lNa7Jw0GLJDhR5sURGU/16CRVBvCXjwpaC1JL4hGEPQA5EoNA2G1jlip35o
bUZVyzzZ9rsG4Sf36hGbtbVXosAQFwDjret8u9u7xY7ET6N9KMJbU0WQkF0E1nDc61ZwjM12lMyA
c+x0Qx3fIjcTiuU81etI5r146uvoDIDILzK8pzj9rNmOUWG3JdmAisNjszzEEKazjB+5SnVDsm/g
uPzLIwa7DTG9UygUxqZFYgEqSR+dqEE5J/SIq9sIWotkg4Kw87uUZL5O0IT5GlMzyrUJaOiXsjBo
PqI+P4kt3zH9wvoOnV1QXhQbo2SvP4EU5ixFIXJpD4A0G7LVuz4Yq2td5RiSCTsBEbabZUzTsOGX
qWgsfJZfIOGIYfWhtD4wxZXKlM4Y1hNqZhHqQ5LldMaKMrVya+ZjmD8m03FMbrqSoEgvsKOtVT4l
qbWJh99t+TtxrsLl4JImGC3HJ/qOQoo8OXbRrgnzwOi3qKzaTHkPpc0dbhQZuuPFt6P374cgsiUf
nysMDfbHvjQT/H4DjoIH8pLR7F32c9To1v193rskuqK808IHlnAbayhqdBZ+SwnZz8oOWu1bgnCo
1/lZfNTnbZPsanLlGVuzuuugzjSXG2Y+ePZrXsT7WnUEybbf1degifTpRKFzWTjqOr7GwzAjsRqh
CezGznS/HY4QJvfD8bVvpr1t35VFME5fyDgAHmVzDsHLDHXvp/AQrybtxK+mIbubvCdzAUWkuphi
xQEoXV8fMGIxr7aEmtcmgCnb16QZg6g+lKz8yiJegQgbom1p8QRaE4ZS+95CF7tPto5KKFi2N3Fe
Fq+rcKFAJawro5/GPONp6dj5mYfHJUejyGPjQmw2u6yqb9PLeWeVjRvqetHuD0EjUJmF6dE7Hfze
aMa6m7caPdj0cfnCEcxLh/8HIU5NbY5o114DomHXefTGnK1WKla33Ap0LUd9K4JNYqwJ8vFLR7QR
x8dymK1venrVqKrJpBDInDg6woSoNBXmJR5Mo1lcWDFMj2BBz9kVsq7n50KWeYQO3weGsEnNNnpd
oM0I/Kt5Xb5biLm3G83+Yybf++E+x7Fo94UCU24W3jmoicILUgwbsrrrrQpEqo3dHKPoPUHwiPw4
b5bspEC66T8I4bQNDZ0WCMVDpTXcjtoBl3A7SMubxduareL9rbJGmCRvjvLY6gHloe16ZBzG5Dvo
0efN4b8h3LQxSR/mCJOU9fPYGjowWDL7Se5b7stMC98zLokqQcRH5hyUsDgNlzWhUQNqrH4Z2kXe
vtcTHor78wbJXvOIlxkm50fjkiw+2pZ0RCcU9H7azLjdgTOJli2GH/bDpcucTWg2eMnVNy4l+9kO
r2M3uo+ZouJUtumtv0BwkRosWIgx4AsIPQ7zH2d4MglS1BcQ4anoLtFVFvONWhhYVJbZJkTJUM4N
9dLTQ2nwlngaDRtxwgZtVGI/T57dapuHF5O1+JP3jSCE3OHt+O/nB+oPwJpHDT46/IiFtVnTsRAy
on+3KUqDotsP0/b8ZEpGEoU1vI8UOlp5EFE4tawu3HpiCRqSOSzZdHTn6PuY+Mi++XYS4KKVqkJe
Eh9dA/7d01aPEcdEf4l6CjF1VurnaQ0u8XHpr1KiyEVJlvYJjnD2DjqK0a3CQ7AEzdepiwD25Ldf
OOBPQISnqlv3dlniWrqJUQzlhRvifRtVmsyS/QPyAQhDcnoJPIH/fTVgmaMtBcmcfIO06FVb9ehe
lV52Y7KteP3mkCrGTbL7nsAJ2xUUcdCfQ4fP5ebvjCV+Yhp+rm3R95xiLFVVoSo0wf0au8dNoASa
6QRN+gNMTN9qDlMW2OZ91r+f9/XPLmEheYeNB1dLPEIcwTRdD52yd9GTwm0ZohdoYjj4ZbU7D/LZ
vwGCPDiaUCMnDu2H0+mylwIZ0ClC/hXZaKsPmJbgdfrgasfzOJ8XLnAIaGRI9uK6JL6n0iWq9DoB
jmG8Z1CuRTMz9s1Ey78B6k3uuIltxY35sx+eAgpTletjZaAdMAwLt015GLyLtntDMytlmzbJtWaN
BKXw0yEEX6Qeyw5Ii+UQ3JrDMNm5XRhdGyRNd4mHdhh10VS/rdiJHmKDxnun97Kn8+MrNRd9dHnr
CkQ0xCRN2HgNKfQEdE923YJynJv31H2b7IA1ihUnnckVEveo1QIv7FRvShdI2VgHHm5wzEGbrwks
z0M8fhuse6tTXHukPrpCFLYUaoWoAidAhAh3NW4X0wWh9Tasv5BlxUwiv4bcJl5zODhPTbOmuEQ/
XQDp7iZxNrbR+sMAdTbdb/r30HrQk6fJuwEv/itz9x+sJTgQOuumkVNy+wxoD0HhS7tzvG3pbfVR
EdaQbikfBoqEByNqIDtQAUmztnZ+PS53xvx63hj5clhhCIeMoWm128cxqNRcl6LaFsgIdUuLVnMJ
eLHPQ+pr83FQ6QSoLBOuPHri6sNswLLBXAINxMJp+h4uKo07FQoP2K98P/TKwq65gyTkMk4fe/Qz
z1R9QaXejm0SIk0UcUlL8Pa6Kapw8YDBbL9cUp+CcgpxgBjRrvMzJd0yVkDC+ZJ5ZRcafCFPiKlb
2q+IXXtkuzQ+U3WNkmwZjgGpFeKaBoitIulKC/vcW9wIF8Nxa5e3QxJ07uNQ3YC3kFWBW/y7l6N7
Dyi0NjIGSBgII5jGJBpoliBYkl65xl1uvxb/fstBOmYFIYxdAs3NdJwR9M/Ku868a4ZnVm2W+dbs
//0YQ94HGxJOaKStxeJO1iPv4Q6gmdDwLtcfU7ahdGPhmEnnw3l3kC3cEyhh2EA8o27tYNho/t5p
rw6aYG+qevbb/tpgL0Z6HYW94sUg8fUTSGEYc82yINQL6xChHo3XRd833lWpSh/zXzl9DvHc2ccY
Ctv6MGftMlMY5hm/5+EH+t6F3gOLH/LkEJoK35NaBOkzHqrhaRlxH+rHNkbPP6SOEXscwMVIWjQx
vCK9YrYkOxEaDXzgCDtRNg4myTrgRMutaQdh/TSoOFf8J8Rhw6BhDSEPAvKR4A9lR+PKDEFID01Q
MfV3ooqcyQEgbAbdNsTnxMccoXgXuwuKe9EtDC3lzcfFrhSl/lIIBMx4shuURpFemMWGPcJovk5/
V/WDg1qY86tGNt88Ivc/AOG0izvDnJayQICpuNexU5vZrZs/xKpewLLpXsMIbtWkbMC5DTvi9riU
Ly7z01DhUZLjgHeY+s8SwaPiqI3iKYMltHrRkjcPjdTRajObMz9XaRFKZwXtuCklvPWH2JGbZtZo
tDpS9nZyZXX1pi2YYlpUCIIxGa5uVcWJKuhuRBABqVW94qQTsjKB/311E2i6GmkBD+QvLX5OrCcy
Q8h3VMyIFAOcHl7ChTyCGLiKwqVk2QTiVTXdalpAqytSvJ93X9nJjNTxfxDcvVdm5E3UZlYNiHq+
QUvV3gss0Cbra6ahVTJDS1ZVNZFsLzYpuLZIhyIuLgZkwWlDryCCHEM875jTBiZ6DudzoDlX2J8Z
lG7P2yd16hWcYF+H5h1QmAEcba5G45C4Ly4J5uZQq7jE8rn6sEvYLMeBQn5oAVA/fXfSPUNk1lI8
g6S2INfPC7E4+UQ4xijzCpSKIMdH6qexfk7ioxWB8fqYpl+4c5gfQGJzQtaPfVEwbPz6fBiKJ9zh
83ozgIHpKEoQpIO2AhKCD5FJwd8FtXXjxN+0vPJRhYl+gAoXkO7QHsL/0GBB7YnocTqo8inUHeDi
xLeQ1WpooPeo0FXcpqU7zgpG8DSjS1MjjgBj6vea9sq04LwnS69nID5jirn6Oa62p0u1Sp20DDn3
iC3oCqfFlzTNApKYByMeL/XxZipL0NPMkvml1yqSArIxJLgEcAVS/k/A7qDMTJYSrjfR2yrLfTs9
jBp4r8fzNsr8AUQnfgYhOkhFwcG4G8jSUvhDZezN8M8w386uKgYq4TAiDPMBIuoLQne/h/IGQPp6
A45aYNLr0H2z3L1nbwwQJsqH1Nu3qg6LMvdYo4quPhOwIjhqW14m6MNZ/3tRGsxy4RbwdAjKibGL
xhyWeqnhHt2kOf3GctN2T1C4yTbMzRxIg/a6Vyh8UjpfH5hi4AIEiTajHJNVPwoXTarf+n533iXk
br/CEAaOjQMkvBZgGM4xbg1/bGyQq+7y7m5BxLINg0rb6ub2PKrsWCR4fUP4D1UYYAqfrrWJLAby
DwANO3Re8UEVTgfI82kM/WU6urdH0wzqtk6utS5EYHEujP35D5Dt9bx7A5f0wVNC5JbnuUZJn+MD
LFwscrJlWHShl/ta/mKWimuGdHHzTBHCzAg163yWV3cAvSD94Hk9XudNEixpuUXDa+ajOTFuTbaq
ElTqMiswYZtcqjIPJ4acn17fzVbQjc8ZVbiMdOw83ncQhGGuJ3ZqjxbFbl7mIzyGlZDm0HyX/sAz
EyRXVOzFtuJ4kbrKB5rY8Yo5rAPJDAbNifUY07eleY285b4o9Uu9pDg5UZpiqVi80t1kBWqemphH
TDMjAyYWYIbyK9TwhZgkquRQFI3SFtzVxEhhUdTomx7DLCt9J4vmL6NPbN8rn21VGYV8uj6QBFuQ
vpnilntEr6NWp/Udb0OS+2FAfu/tC4sKBexIdNg4RMX3Jlq5RaRzJsQBQA9yuxt0uh/oExjkQ6jq
ECtz87/8caTSDa7IdjpBTkbnhBSYoAWKAFk9blmPt6H5ct4g2cqF/A/vP4yyDITXTlEq3S4hrznj
HeX+SMn7BB4wC29bR/GIls0QytRQYIBCJ4gCCltw3/Zj1MQYt0i76qOjbt7k46VZ3feOIk8uPZvX
SIIv6CBS9HHHZ8io90vjXaYdeGWkJBBWqvvAGFCmUbG9iZKNqW1/1/brFwYUFoJlg6jEp5bOfUOX
pfP4gELV1tOsIGLbDjtH9H4eR+oeKxz+SlptuVTTcuSTdYwovUztSyvdaa3ibJbtS9YHBBGSCtnk
oAlyAlOm4dvsIag7HVLI9EbkfUZ+ypxvdFWvVKk3gmJjgz/kIM0nuIlLZ3M0QhhVINdlzRvHeI8h
u28mipu21B0R2KUgZoLlYAs4xZz0ZmrDSbLlgCRsnTxp47atb21V3FBqEH+kwh5cqsQ9MO+jtopS
E96Ya0eneafe8MvLoa7XMMUKUyEJft/kYTKHDZBG8x4qcFbxjfCGYVG2Pe93f/luYkwPPX//M0m4
2OAlDMZraMAkRq+XofKJ02yGMn2uW+uhyfqrRK+hX/pk1i9lEt+h/s3XkmU70jcL77O5braLk2xc
lh6tQaUmpBoEfuitFkWf28yxGL4N6ratt62taz0OGu3h/BDIAhAIB6NVH252OAkE74mYN5rGAG4M
nb7n/fswbJb0qLOLud6Mv89DyU5pCMRBBh5XK5uKaQ9rTo2RQgJvk023lXELCQT/PIB0xFYAwohl
RKvnjAGAOXmQkqu5C3JGdsNXoo9rQ4TTzDWroXB64NjJ96RYfNu4N7Kf522RruqVLdzW1eyj9B80
TY4x94WfZq9THW0yI0Zt/ANVpbCl44ZiRgtdNSiaYAvn5hgNeAHOwGpqyFi+Tq2vo02JKiUp9bQV
irDJo3nGiKA3duAYS8dJt13og4XV63c03Fn06fzwSbf7FRj/+2r49CgficFJbol+HYL03YJ3vvOM
pzjatM2BJYqrlGIExUd06WogRc9/D8rXvtpPNWhYT5FK01t6TOK+xkl7f2VxTo0y6gpNoKoFj2aN
7hcDEsROdx127vH82EnX6QpG2BLsBHmIEJpimxjdrxM04Ta/nQeQPmIhI/+fIcL+zggpMgtSDpvF
fLd63WfNYfReLOvBZN9iMJbQfYpWqr1euqJWoMJeP8UDetpnALVr7O2IC+F+GGRJ7ONyHBD3NzpR
7eLyoXdwQ/XepiTeaP23Si+fBpRKs7SC6PP4fH4gpG6z+iRhw9J6PbLrCJ80pCOeZY91jZqIh0bb
n4eRTSgq5sA/4+oHUJY49Zui7oqh6hzEQswggbJRsSyKO4jMkBWCLUyoF2VOUyQUCMO3SQ8m995w
XyGodt4OFYowg2GKwSLMxZ6Y/5kgEBFlfjd977z38zCyZYbcmM2LOlDcKwaWnbFq04nBmALxDaRi
bGu3oAXBeRA+5uLNYwUiBpWpWeux2QCEoWSniB49FnjpPYSg2vSyrdKgHlSaxbL9d40oLGvdjDzU
rgPRYdAs3vQmVoDpz+XV+DsrVSktxRi6gkNQrx/MeQSYVj1lfTANz0Sx5RpSb/A4vQsJDfA4BW/o
Os1q5h4xIbtpn1wUXx6m2dy5bHmFemfmZyMd91PbzEECha8L6uSvY8UQ/ku3XvIL2hJXdjHuyLR0
CkKYbJ/hPSTQS4L3ynCFcfbM3op1ToCng4ZYRwJFiBCBqh+p43eqtqayYV5jCcPcgEWoFWjbt6nZ
6CPnv1maX5aKJSUb6DWIMNA4tiM6c5p9OYOWEBlBlQ83hQYd4S+lwBGNNpEIw+Ma4genOxWuJjRu
owkHgxHYUCqOyx/nl510clYA3Nb1vSClkecWAIgMFAKCdk76xA+Hl8raGqWqsaJs34VAiYvuB9B4
I6LMW0+tWU8miycsv9fjLzbuzhsjm/317wvGsLi33CgkeL0s8SYibRC7T92kqhmRDdkahf99NWQl
kjBhgfK/TZUeB3sf6igJHTY5xWvo8Qv2QM4DRQc4qxC2P0XKx6JCW2acU7OVbli7I324M13FviGd
lA+Qv3eTtTl2OJitDpAQBWPU3ceDqi5Ttl5ccE6JCVcG/18wo0QnpWpKcUwRdljQHa70y+kh/Qpb
ZIVChYBG6dqIeJqww4x2hfE+Qdrl/GxIdHXxyOEt6Cjeh2CVC3b0vY39ZQaCg8xCaR3xDnX622Ta
QwaLhse6+YYVmnX7OkK/HKxXvITOf4F8IP/7gE/CvpqWNqBQ8/BXvGmoHzrPVfs6DcfzMNJl9GGn
KIES6QkayLWw0zBin+JsyB891dVFuog8LsPOtTzRgOXUtcOZtJA+wWO+hDZP82gnR708Vu02VbGU
ZKc81Nf/AxL3BLOaozRG6AQRJ3O8HsfnWTtY3WtTHCxVpkS6lFZYwoturNIyn11gpUjFLBCZqBPF
WaqwRpyaypysdqYYNrOI/TZD+uKK9lesC6zse+4o8vwyMDRdRLsVxDoRFRLOuSXyrLznO8OUVbvE
NDe9ax/7pTm0hgdJh8nvmlqRSJauMd5tFQQQXpIlljKSLkySMMc9qUo2IdF9pEcISSAJdRuyo039
JPyDi5ufspvMvHKzoFN1y5C+xdZfwCd5tR9qtBmMZMAXRNWNOQVLFNjjrs6v4+i6YfsofQjxNjm/
4OSYCDTw6Dl6BYiRILBQui5Bj5ZNgWKE0ULa5i6p77TmMnZaKBGimr3KfFRtK2D5BIp37r/qoSA/
cJkI4STLKS2L0gGsVxLtd50tLWLAaIvQT1pxLFtOJgX/bs9QVLVx05TgdmyOy7tOFx1fhkTn0I9f
IcpAcQ/hMIjQoKxF2GQZYhSlt/AKLr3yy+6V0fdaqfIoW6grEPHMmxD3tkYPhU607dE4VUcWSzG2
sv2NJ0SgzY86J098YtoZBHaiLinwNIv9KvrVQ2kl836X9Z2y4EK2Xa+gxFiLYc10TJKo2ExRHqA3
ylUyxYE5jYoYtApGuMb36VJljQmYsHloybe8IViMKgEd2Qm3tkW4v5vlMndFGBcbS9vS+MKht7hU
paNicqTT/zE5Il0lnxd30HSYgteI7zLiuyqypMoOYRMJdaPQSwMIdnY/Foh/AcPy/PgraVgPkn8Q
p+Y7pnglyahesbqBarIWNS+p6901hoaWvNMlKlr3rdkdzu8Y0oH7gBMvIFmRpPYSwqsHu99PxnS/
4EQ4DyF1M66UwLuxQUVJcDPHCO0hKgDR1r8ISlCzeDtGb/+M4fK2huh7AN4k3iOnW3zvtJHNtLpA
H6Q5tPw51PU7FFqkbmCVZZ5sz6NJCozBLbN5X20E+Lii5ykcuv6GZLAgo2UVqZ9q2EvtqxCJ+d5F
6ndTL5lP+/hg5Hek6XZoYqI4XSTH+Am8sKb0wUzRurnBiFo7DaFlSLENgQfSLtFvdU1xQZEdZSdo
/MxZHZ8t6oeyLAEaIQ8dnmJLt4Uup+/GLz3BOYPgxFXYfWFBn4AKy82eIbHbmRjhuL6toxF3L9XV
2+SjJJyVJxDcb1d2RYRWhZbDLk27D+1dS7ckjgJLv7bD10zbJqXmN79Joe3SeBsn3+K055RIvHg3
LvhwyeXo/NKjt5k90SFUORh/2nz6NsdGF5i/vUJFcQaUvhUM0ogFKGsvBQQGhh/2shtrui+aJ2sJ
4HwgB6uq4SQLFW8N8A2h2I7AoBjW0WcrZAbvUhtOfkpenOo67XbnV47kEP1blA8qMMIfrlinnms6
mYgL0YfWJHt3+mXmuzlqN1O5n1TNGSUb9gmU4EEMdCbqVICKjSDXwAA9eOV+VolLSvbPExTBiVCb
3nmsBQrN9pN520Ib/vyISScFd/X/jRg3c+WlaPNWmXUCgNSEQvZzMuziREEzlpEwwCFExhtkU/Nz
3UccN5BiHlBr4Cb6FsUz6Lu2LbKfWRgkxhVBTVC2yxM0RtNVIWLZ3nKCLOzbGsmhpUZ4lQO7RwfX
qgj09CcCCVCCTuoA2rLKp7AUErVpUHpENhiBGOGKbHhpmJMBQdWu93OIzqJqt4ewZOd3c++nRY9i
Rdwign+eRbCeP0BFO3WazhnnTZbLXeXc6ca7M/06D/G3zl7YM9YYYry9HTp7NHRgkHp8snt2kYaz
n4Jg36KkK+tI0JH3Jn91jEfcw5lzVUzx1qBI71Jfz1B1aMfHZHB2c4GWAM6zGeroc/YrQekteCv+
YJd302jfpqgWP//dknV68tniWZoMsWG3+OwBr0Cz2o3Gi5cEWqnYUiVnJs5q0Bd13EEQURcWamTF
Yd3OoOPOzmK9JJ5XfI/gHVBms0h8iVWBy0NXOk2FwYihSHzeyM/bBHTxIT+LCwqU4T+JRo05K1Aw
noAYkD9W+mWZK6z7vEv8v+4+h7BRiiZYVwx10oQpfr9FrsVj0SbVs52nv563QkImAQy4UgiVIdQO
rNPNiGc0bTTAg/ZC8tBA4jPb6WQ/oUtZFIGYe2svARt817vqNuzJtvxus0Gv2nq3qHYsmbnoUwvO
OHpiQXlC8Jkuro10NmEuq/5UmXPVzdp+7k0FOe1v6d7pioI0MXpMQ4kB7COkYE7NXXS912odu9Po
OEvsa2CXvBtx4VzOlTlkvp53oBR2bEGXnIq06KqSowRwKYyGBEaSVHcGntW3SNS3CcoqvdYJyBia
27Fthgnd0/ui9DW0hqz8jmXxU+j27dO4VBhBomf0YIap6rDi0/PJHpDcoMeAWIwrbn2sL3LHShuk
rKwIz5ca7U9zL4emukapz8ziam5y3OdyVJql2he4KxhN3JWhpgqKKThjp6OpGZOHBhFYgVX+HjmX
YbIfwm92sT/vo1LXWKEIroEOF0Nq8woT2j5kWWA0ELkwns9jfL7FgFCFKjbLQRdRTtk+taRvQbWv
ycDJuPWd2dvXsUf2Trjg+Kh8qoWKw0O2efDyUnS0RmdmKqYBW0a0yOhhUgNOs9eYvhn/OG+QFAGh
KtwAeCOIT9tHWEFpNObHk+vsPCuEhoSi8Ec6ZCsE4RozM2RK6wwIU3U/QEB6fNTTSy9rfU/VSPjz
Ro/J8biwCXSxDfxHmJxwQDdJE0TcdLkBBVJnhzDelqNvU7R03J4fN4kW4QnYJy54E0ZNyWnZDQsK
83qc9wXb0mxrRAfH2k0kqNrbIgmq8ECJqnuuzNNXhnr8fbO6GaL3CKgC3FCdXTUIhXuHSNXVTbZh
rCGEp18de2FoLIDo86CfjlANwBaPPgCpt9PoplU1BJfEivlw4mTBYx6zJ76rpzLLrBLknE1U79ru
Tl9ezfRA29s5Rt+HP5Qcc+t7rY1I6aPVm/6jtRURMdk6wO6EIxT0PdwO+ZCvhjRkTpT2BPYWkDlB
7Y4/mIrtSYrgcnqTCVEckFlPEfSlrjPT4cwj0vpGca0nKk0uSXACWwVGEYJcXD9dXAAN03SGPi44
tWzkky6L+cHwDlp2HXXbygkiL/NZC4YE/ilC/bKVtwIWF0PmDlE3DAAGK93T9gb5mXY3xvzc1hfG
vxMUT4wUe9SlM9Z+zY2so2rXzj/qxbzQ4iQ4v75VFolLjJW5M3PWdgwBNWe5zctL3H9D56feHcAf
U6DJFvR6/ITV1oPv0WY6twlJe/d7212k49t5g2TbMErFdF6H7YJiJ2yOdW1DTrdD5Q8NLeQ6m+RP
MpiaP1bolhJP0bKFXIxKdUQ2iIiTccV2cPooFVx+0mKSeJzBUWSPXQfd8o2mP1eGP3sXo0oUSTKE
Btdp/1v6iYJjwT5IJRqV5gCr8xAVMy3nqe6cZZe7kDY8P5KSrdGAvgBC27yZIEqYTxdypKMt7wg9
g02CfpfGnNxE1R0Y0zeaUV/U5CbWyY7auA6eR5VI8eLi9AH7KTUw9bgi2Ng/ksk7oLQKzVfcIEpe
yGweNM25aOunJoovh7gNcI5DyMHyNjN6XaQL2km5z1YaH6ze2liG4vVJJLOMD4NbocYfNwiRCdJE
6VC5JZyXVqhs0Poou4jtSjc3uZekL3hNLm/Uy71jQvrxkFpzFjR9N45+bXZo89otoc+WLP5WNrV+
V4ZmGgb62Nn5IWyzHgrK49RdlBOZ0Ft0dkjgmnH9u0+HaAxMrZh+51Bv/hOHUCJurWme/DFxzJ/u
0NjHcpyzyzmi/bTBWb089F5jwCn07C1sWXJEmUu7A0GtLa60sveuM32oFEnXzw9cTBmK0sCTwJMJ
jdFOPSVPO8OKa+T4jfYCTwWN/J6r6zxUVVX97Q0g3O5RKY78Gi92QiG1cPPFw3foWGwh9zc0pb6J
43i4xpiO70mvtQfd6iFW4WT19JOWVn9TTiNSGPqQ1dtsytqL0Z2ahzyrENntIOj33CRWdsdyrf9Z
e9qiGBKZs0AXyAZTnmsCi84S9bqFtiHIQ7uzluw1ZzG3DvOOdd00R0IQBZopDf25soZ/P+DRHAt8
VH4+oi2vMBd4vCKa/zc/2t5DptB3ne35BSqb7DWAsId3VtRRDY6+gcAJwiaVVvthom/Sfw8oofAX
l3Uuuoj/ETdyjQ2sT3g6ijps2/fZTUl6vx8axZEuua5AoAG7HF6LXMBBeOmUxcDSMRsRh6ZjkGhY
tNPm/IBJTiQ8CCERiIo2C62mhNNhjNEOb2hgiDlvGkiIo6d1b0IIc/AbgyiwJJODLLTtgOrDO9qI
WcJBt+p8CJGJjit/KL83021XbVNV0yzJmAEFkQkMGu/QI/hYZnuJSWeOUr459DpVJS5Uvy88peJ5
WIacZ4fpVPq6to2mUjFOKgRh1lM9dbrChAWlmR2dIT1U9eH8rMtn4mOM+AaxumizOs7ZMsMGVkY7
j0AQZvrmIAT77wVdaN5CEXbjzYy51s0pjj0YdTwUwCmM+8We/Ij+6MiNl8aKEZPcO05w+Iiu7EFH
qXYGhatAweTdPFy34zetfzs/ZJIo/aktwkrJnNBspwEYS/SQhiCGF9vSTf1oPHTLtdncJ+VR937M
X9jRTkwT3M2BjKiWUO7OFtp6tpue6Zu6uiSqqVINoeh0cTV3Xg/zQvpo17dNNPkkC86PoQpDcLu5
WsLC7IDRRA8LPVTjBkxm1RVNunoQLES1Ih6x0No59YWemklktRgw5oGDbgceRMdmn0fWXP15hrZA
8tLkj22Ibptg6Pb5E6pOz5spyXHAVfidG13gEdARNcmqloEyXcHte7Yj7v1Q7EBd2E1sExaer4P6
p09X+b8Ly9poqclv31hwCLULN2LXyZa5MVxcTYsDSvmgt0LboBm2522TXB3WKCJhofEKCgkuoNjN
a1kH1nJNh9rPWuwgu7B4PQ8m8xfOvOdlY1zCVvDJpTayiupgFeVN0DRoPeQiVvrwBQyIMBg4mSz+
aj91lxG3HI95cJekfC+jqw5CK6pTXGoGwYGHxpW4nYt03Wps0jGZ4A6crhBz9h/C9Sqxf5nbex8g
Ilt3orGbLgtAuvopRO48+UrAy14jiCOFK8qcFli9Gqt9ZCad/iJU6T3LriOgFoDYDAV5nqo5nY1i
drGmR9BvOuNKn4J+eBvcHcmO8/jyhWm38AhHKAiUsr+dwFYnBiRtC2jSYtod/bCEQdQcQ/P5PITs
xOBaImBd/u35La7IvuoGvVvAvDHyt1q7wPsnqIbt7DyE7o56+8x8d/Vd5SpCvZKzHajoUoVRNNAD
XhhCO+5DByldbORoKGGiW3YSHhgeYpWKmMLnW3jwAAgV4dBdQ3JNXDlG3uetWWQgEzj9tiLMDymq
2VADM4H+ZWxBywCjVgNrakRf7SX7eX50Jf5+gi5c84Ys0zUKngZ4rZNf0huDKeyTjiMKbFDLgbSJ
Iya5cndoO0TNYR427Ex7n6YHLb6OVYeFZHMAwAeMYEcXky5pPMCQ6ApNFof4YIe7LwzVCkK4hS2m
RlmUFeAzQqp3bMEBjp7OI6iM4JO1Wk1aA51jwscKIQi/8t7jAV3LakU+UBbtR+EOHlx4ciFMLD5b
oVSVaRAXAxcDfdfqBE+7GGUDxC/LGzy4gQf1bege19Xz1D+HKtaXJOJ0gs79ZWUjOucOqabD4Yoh
3bee+6gP7JLLZUXEASML9eBTAUds9+eHVrIjnsAKZ2CSpxEeUzB6IQ9teJXb15PxRprvRFVh+XkO
8Q50oaFioTE4cmvC/aFoR8gD6m6KZKoe+1nPbgpH83M9VuxPn8eRJxcgqYdmBXgDfnoTdD3rytnJ
kL1rfau/rqfHkc2bkRx19K9AU99/59lypgmw0DkYq0AMyE914eR17WYbZJI14zmLH7T27fwkycZu
BSGG3u3eKb2wAkQNGmdjvZLeCdo5OA/yecf7y5jBYUVxDKPlx6kDzpD5HscJLamZO26dtA1G1R3i
85YHBIqSQrydkecUQ2WFpTmlnqB9uTv4tXa0ze1AIMM1vJw3RAKD9us8bIKyAO7cp4bAy4rB60Ef
KPpn27skE1rAP/WG4k0oQwHnHdp2SGQhvsHnbLVebW12jCyMgJKHKB5h4UOu9zfjorVHQw+1w3mb
Pi9TihfHBxr/mhVa5trpohH0ZC8TlvlW/WMq8yczeqOLeZi79/NgEneDiiuEFLCOoLpNhA09Tes4
ZAzu7FURZBR+TKBOOfXjeRCJu1E+RSgyBasXclGnFoGM3FUuVymbwLuwfVxl3HuclPT3eRjJdvBX
Z5vyJtugJQrbzhx7hcE4H8wNd9nyGkMHKE1Q+hVUxg7kXwSKVEWTSMLh009vLhRejogXiCUm5MqF
m2y8aIUXR9CSJTVtF1+3whmFInp4B3IkZs+N8eT2Y1Txb1w69IE3xqPPDIpbNd7IqDvQEJ1p/4+0
89qRG1m29hMRoDe3ZJn2TlLL3BAjjUTvPZ/+/1LnP5oqNlFE6+w9g7kQoKhIZkZGRqxYy9MHaYBu
em6G62GQ9NfMb0hFIrkvr+JSS+ZdrxFN5cxsw2M3pGgN9ETWu6YeujsqyPVDpUxBd1takf5kzibn
bZ7mg9pO4a2pZvI3dSrs2zGym+uO7RUxPJYRmPVZV2geJokExVDgmL8yuRgPs25P3yNpMp6Lxs8+
hHSyPpeJ3d3qTjIeDGw8lzaojzLP1XCXjU5/o6em+aWvQtidkilU3LEb2mmnBFL+UEQAmmc5bQJv
quX+H8Ho2RwgQCuuO3MmbNeDlT0Ned3Ot3RZB//JAVn6yKiL3XsDVImtO+ZhcW0Z4fRadnV4sKIe
JtBCgR+AgqZ5DCMNrQDfhu58F3QTA0CzGkqPqZrLX5Jq9p+Ltonon1hGdZ31UrxD8A3lnF7PG4+6
VZjf5mVS3PAZtWCvOcn0U63UIoM1Lck+QldU8s6GMPyQN030q2mrVD1IVp3zJrasLuFdHnRfVH1o
vxZzgKZMH9rxd8QatH0ddDrSGnmq3elhQ/mtNX3Jvbzl376hqYnJginPAiYB4OP8ZEVcVKFUwZWs
ZrOnw/2gSu1xjuVjBDWz32c/Y2mrcbV2mClJCK1rB0K2ZVHE8ANLzzNOmZYcTMBH3fh+iB1OnVhY
BPUyT62iFWypAdKxUjq5Q359edm2fBDLehJi20np9Ol3pGB/NdHDqD5fNrCSYEJRpHFboHdFi2IZ
i1rwqkXeThQ3ClX6ZvWW9TUPg6H2KjunPOpAgHnIfCfgFGZmP7tt6Efqrk3U7N860GK+X9TcltHQ
V7vLv2zNdchGyc+gt6NUvwj4aeCPQ6ADjBi6T5LSu2a40WhYuSzx/D8D4gecrK1dt0mh/iY2GtTX
RIXGEQSGMZU3ubphacuVxeY3IjuLLSGtWNPOAH1RbmpGrd2OFm9SHt5QeNMFOPclciLis8AmEKl2
qvXqwHEYGhtfZNUIjUXySWzR7z43oltpVA7oq3uS/dw3h7TbGdqGibVvAg/rHxOLl6EDZNX0Y7p0
zfgtMcxd3AHJzgc6mFvsllvOLLaXXHRFOUg400xXSn3TkJFvoRBW8iObig4ZErgHED6L9Yr6Se2J
ewKFkB9gHTxkR/NDCLGy7r+fyhU6hBNTi3UbCzlLJokSpV9GV4id5mlwMNpdK9+H4fuzvjNTi4Ub
FSvoE5/R1mL0d60Z7WBYTYtXXYbJXTK9y0Fg7dqARRNSY4RqQLMvjFVB0XeNwxIOpRc1kVuGaORd
IUPlGuglx1ubYnX7nZhbhIRGSfQplzA3Zb4b9btJ/uX3bp++XvZqbe+RZ1JgUXX1bScVlrPOSA0g
IyHiBwASbEAbyrzFzbRhZakZO+WBbEYTyWwM25QdPpn6i7nFnLy2YCeeLAftsrmeq+S39GlpmMdB
S2rK/sr9DCUezSI//nB54bbMLbZ5NCFv3qQsnKb9SK0fzNl5JZNDYfz5sp2VbgbMfeQM9OzpDwPh
Pw91Ncep9jtG5Hvu3czwHOOlUz8oE5WPaBcWh3babhyu7XUB2QDnjoIdTKjnNp0QjvWgAEyhFbmY
6NNui6770A1ltlfqh54ejuRsgCLWIpQDCz8uyo5Fk/rcJPnjoFkDXAPSoHd7SXsyks6HrSGXr0u7
+gIPx1aratXiby4AeMGEoPW5RbNr9aZKCLvFlFq02xTUhpMhUr6piS+FXqVXfnrMxi7bKKStXMGA
pjTTsimGwDm8eHLxifPEHGir5KFxXXT3ll8dL++ZleP2PySMJsgsOlILz6QUHXS9o/ItJ0m2N2Z4
Jc26GcFiWD//whLvYGYRHDEKuvBlLh2TQjBRKi4oiKjPnXUs1Wp/2cjagjF5LjhjmEl5U1JXZjus
k1oQu5mTOzKGpW0pj6xsBefUwmLzWTNSMLI2kRXRk4+fYvmgaFdZdldMf5GnC2Qv/VGgEZBaiU93
kukl+ZhP9iQwlQpDpJ3jleGPy6u1EpjoP9KKArQOvGiJIk6G2Cq1UoMgRLlRh5tc30/2r8LYesav
DFyJ9irYG1jjLf6/+PRGmnVTJFKKNo6Kg9MF/VXeO/XsWrlhBjvLCe37SM7Ch8AJu2JXF1n1MAxp
+iGategmzdSsOPqMd8duVXX6XjX99IMold+p8Qhxr4oyOyhyAwrOZhga340Lpq/2ZhRNKoWDyPiQ
OtDHeDRBzOu4aaqaZ48i5RtZoPDivFaBf+Ch4Uim6G0ve8n+lAR+TYOAl5sh76ch9z29aaTroRUG
q3baq+qgH42pG451X9ne5Y/59iRjnpkVmI1pkr6REUUpdIiSkrYidCXVobWS4Is9ARjJ/fr9ouuY
EmhOwDsA0JfhcHRiJc5j+otp10+upeTRdViatsu4zhY/yJpXfDnB9uVoKi/i80NAeUYqhpRR23Aq
m9vCNstnNW7t73apUcK5vIJvj4OYkiKoGjbwWwjyz22R2zhm0zNBWpaPlUYrCV3jfjrqpbTxqVYN
WaC50PszNXVJ9BGoZmXlSU+bGXDjFCm8V6MH1Hj2jV69XPbpbUDEp/9MLWeJ/FIv5LnF1GTC8dfk
j1NXfr1sYvUTwd1CI9PWnDeBvdIzzlyJiaEPdpmvPSVo8IXJtHFTrbz5cQVINn0+cLN4df55usih
ipdO9FeGQze/ROmtFL8G6rXBiHeEdGZ1O6ORHj+UKXDMj5d9XFtGWAyEsjZXC0XWc9uyJFl9lBg0
iJFqzrrcy6LDZQtrq2gL4DcpFGDFN3Wfzih8k9jrReUrWm+z+vw3Z0lEeRtiI0FGuOznTEFS1HPN
+OaQXMkZwgXzVUQWddmPlZUiDaSBw1fSuVK085WyjaKKSluB/mNSvC7ZMz+yYWHl9ICRp1ogEAYy
/5xbyCrGBkM/zL08v/fDh6i6t5xfg7rxYFzxQ0x4IRLABCAznItggEhm3iZ5knsDAo/6F3NL9Wbl
exM4EZjmdqfpsYyhedO1EzM8uVfCrDskOzV/1LoNxcWVG8kEXMCnENUo9u75Sqmpr5uUuHKvUo5K
9nGwj4X1WTevZePFN1BMYaj38sdfdQqUhhAIAOSuisfCScqiJCDVgwGDfXxnGK+h9TVhoOz/ZmPh
1JTIQVfY2JjzR797pGQdRx8um1j99v+5sRQIqMe5AdqNCX2eDoqSXk1MCbzfBCMRnBD+ZZZrEVCs
Qc8rWCRyT2J4NTItavTJX3hxamIRL5vICinvYCKda9dh3LnfeJ28ffqRYlMKYI85pHXLkGUaPdRd
VZ17ZhG5ev4x/kJjlRLHzqRTM36/vGBre5lkFZIwAQFDTex8a7HlnLSr2xwBrMepRz6ZaWqZnpoJ
/+Bx8s2jvCVbtraZcRCpIWYEoKhfRLIuDgunLHrijBnhz00W/9NtEfGuxbJTG2InnhyYWqslXmXY
kHI3+tU3n+VgF4cbG2Fl6Syqn0L/nGoU/fxzI+Gg+mMtDVxaxq1kxm4WfjCZgwwdVzFv0Yyq5o24
I3bWIhMG0kkmADcTLWp1cUSHRkVgcpr4Vs6HWbrV0Q8wPa0FdDFtkY2tfCTmNXgiOzrXwRsxHlvv
c3JxOffqboJCnNel/rEat5oyb6wI0gCTWVnBpcjVuThKssxUDjka0MM2YYZpVyq5a0XHyzt8y8gi
eFal4rT+iBHDB+ANv5iW/4XYmuAlEAy0bGjgI8scV1aG0RxHiAlilVq7thuC0rvsxpst/dsCNujZ
itHvxcXZdmXJqBwt77Fydnm1s50XJXU8eSMerKwWCQaj3sh0i7q++POTk+MXdUkaXVIJr1pkWJlk
mj4H707KGMRH5pcKCV+d9G/hi9QUoVELBas81J61rt8ZOfJ7wUYcXXPl1Ip67sqUDn4X+8IK+ElT
lo9K1D1q1hY+adWMxnrx5Nd5JS5OZT/yZjRnBvH61LhrR+3eAjyiZt37tzGqyGRoAjkkJvAW3syS
ataGaFFQ77YAmlWaSwPp8iZ7c/XwYeClIaehZKWQP50bUYsq58FpAgo1jMPgRHvmMo9DAJYnjV9G
adiF4RYFz5soujC5iAGxXVbW2NKsyCKdmep9VP4T+O0uYdJOTw96fYTp6rKT4m88C6PkBbyvRekP
VAdMEOdOWnNhlkZLo9a2G3J2C46acg9vw9Gc7Zfez64um3uLghX2RB9Bga2YwtNit4c+JMudUOYa
KDN26b40adsfi9grrE9J8qooz2H4xQluLptd85JRSB0VIVIIEIPnXpIjD1FWU7TW6psgpD8jWsa3
zei4Rb/B37QSmig+0WikgcEklbPcNXmSzlWBKVOVrzPNv+vSBBqj6lfntM+XvVozJZokMugsrozl
Y1XPi2YwenaLYfay2yhld2+HU3tXNpXktsH0F5GKoUmH2hMdJ1GZOV/FQbUbxRcU0LVq7um3QmdN
tezdoG92CDhpgY0nZX3zgnSAb7B7KHHBqm/tEiuw3DnNnyMlZfI0Lw5Tnn+5vI5ruwOMtPBN3O7L
Z1Jl1X1aCwEGuzd+ptN4VFFhnoO6cWM7OTTmFovYlr1FrtSMDViqEHtlFv2SwxZR0vFmpALfSNWz
Wb87ffm9oP+5tzjiU15YVZqwoHYO0670EZneQ7HFwrgS+C2AyyT7dE3IkxeJbF5MDhx4+DAm6nWl
Pbe9sQdx9/57/8zKYuWCrKuTWNT3x1A9yLX/pWure23+EUT1Rv9nzR9qgQIuSDJDafB8r2vzFMdz
PBGJ+5d0cBglk9xwK/iu3DAU5yi78z8KusurX2fyuvZhHYIgStmF8mc5+uw3sZv7zXMVIem6ES9W
zVlscqBuIPWXeoXTGIIuELPPzVzeWMldqv1bD9Xe/FnSF++3qF/Et1jeLPAakASQ2LCKi5gLK30n
Nz0ZR+I4P6QUQsc82gAPrwVA0jONxxNpGjxY5x+JQ4R2e0OspUp0LXf5rhumb7xEmKoyNu7Jtf1A
/mTxSBMV6eXTMFKA5+UWjZLYugJLCBL6qlHTjbLDW8oVjuqplcXlYepRljtCg61N9exfaTbMG3/U
6icYrqZPijRbTI6b5ZGmSkpt0mpu45JqiJvXsfOoOkP/wcz26rBFWP+257v4WYvD4EST4Ycmzkvw
96TDkQkPc/YCI0RXa1dUmqeHx2brHljbrTSNuGpg+9LV35nESfKtQLlrzdARemXdXkemdj1H3Z2f
jlcTR9Gvu5tEr9+f8Yk+1R+TiyS5L8zJzwNMwsvhtrrpjvaP1t8BuNrTScyjjfO4dkIEapcivQ5T
wHI2p0vLOU8FR4Di+E8ajORj9enyzbZ6QBh7Rp9UvF2XIBE1MHJnqoUFcMjRTS9nSnwcNaUK3bg0
/H/asC//Zg0pN0H7wcuPSvP5meynqdcDgR5q8+jYWfKXXC5vipKSg6XetxNkgtmWKs2ql6LOCR8X
zJnLSBNW82jETEV4Fk0BfZZhTcxv9cJh/sLYqDqs5q98LBHUMPgGe6dacYJIKne336aMxA6uzp1n
BYc4+TFarqQ9VP4HSz3o1kZoWI0/HAMOgi4wm4tlDelrz4ku2qiN5SId8wRG7+AjJnN5w6ylJtQL
/9fMEhnT2FOgduLQyXWwD9pXiWZBVRzCaUbjeCOkrn02yrd8L8pGMLcsXAoMSUHdUyR6I1Cixrf/
darB8qR2DKGjSY6XPVsNYgzC6TxyaBvw9jjfmIHT2zT5+Fpmpz1E9UthWwhSF8MxNYKDOqdfx9lA
tuIxNrdmXFYdPbG8CCt+i6JNY7BnojT7Msif50R7LinOejS0Dpe9XNsm1BJpeJA4Ux9bpGFW1ed+
EGMqqYzELQ39l9NmNzTWtgS31mIXLVNCikUNXlmyF0athjLgyMQkbfevReWErrZJ57u6bhBE8Iji
yuXbnX+xuBuzIW+xkVsAiBFEL2IQ9LoKXePG+3B1c/DWp8RDxBJToOemoMmZ5mGm22y2ra3ctI4W
pPckm+Xo6kgZAFHv48Z2zUFNHvTWCF/UUO1ubcDs76/TUGmEKo9XOUPOy0NhRGVnOxI/JKnbT+TT
jLWp8S6HRXYjTq+6DJxKVNBE03HZHYgNJUztiqhJGnyj2XHgJsgt+034ze+Hf2dHfQ0zzVOL/Enh
OXR5m779sjxaCdWsN4WiN5QzhjYYQ0mu49F92w8mFPHFLoDjMs9fLht6G88wBF6Nrqd4TS4zRK0f
jE5z6E/4zV1ufhuzwE3zKx7kdEY2fHp79M5NCZ9P8hXovUpt1DGlTKjqOXunIFncutC3jCwysd4w
mkoRLR2UTILmuyP1bvJuiQBQxvQ+uGaoCjErt4ghTHvU8hhQyk+YuzHT/iqz0oMmbZWCVlwBb0SK
wEwWAWvZOJwUkspSoaqeN9Y/dOWPlk9ADspg45rZsLNkYkakt0CcdWavZZMbltKhkca9b2zhjFfN
wPYkbmfykCUEXHL6SWoqk1Wb/N6T7cJ2HbOA56vz3x+sFLosTFlTQoJEYPmOC6qaSJVC9h+ZpZvZ
e9vykvjeLqKdXX8zy/BgMxM0v3tORQQlEBjUXhRQb/Zi65lRE8Z+hFU7TT/CDfWqlqQ9soRCGzNA
BsNuWeDsLx/flTghRs5MwUIJvdJyj/RaEKfdHBWM/siHXvueTsNxJiOf0Ay6bOlt5ZWN+J+l5S7x
oyJoxhFLrf2JwRZykr3kG/t5/Gao5Hr7aqs3v2VwkY6kbeED5cJg2FSuNZAxPsQDM26fI8veN9IX
awswvrqWcJ4xnycwIMubpbP0zhibpPAUYItT+Dyq00723d7aSJHfvttYyT92aCWcx8G6KOXSN3Es
VjQq1591Z/b82JOML5nz2Za2JG3eJiIKLkEqxKbEL22xjtYcDmFQE0Yq81adSleD/fry1lg52VBI
CQpbugAirTp3aKxSCg3M9HqlrcruJA/xPmmhbkG3aYsXfc0ZascmkGNxzpYvQjpqqZSqFu30oHQN
42kzpfqdwJ9XZRDWE3PPRBAQhMtEp6vB4NY+p3g0mtwtfePWyoz2IE3xYyhLj1mjGze+OtwpknRj
2/W1pBafqmq+L9UggAeeU9iET/SQdNLm/qZAAseXyMgCWes3TuRb6lSua0Dfov9PnsKanK/7UPdA
mJKwYDbIPJRKdiWHgjBe3pU9+mgjkOjY9+TxRzAbu1gJBNPeRrlx5ctDLsCENbUyCmbLtkFT+nQg
J0ngAW6C3nKD+gViq+O7txdGGJpFKgcAzfJcZmlWZeUUEAjIw/xGPppQ729q562ke7Q9eBzztLOA
zSyT6S6uckVLMFOMyT7vPlmTwMa249VcCTqdbjchPKWUyB4azVauubqOPCuFdXKK5YgjaWClRQa2
9RhOrLH1xlK5TcMtSMDK6REI8z9mRAQ8zcDyGhamDjNRQX8nNR/acEt4fSVqi5agDqKS3BW+k3MT
doWcUCYR3Mz6Rfcf+vwLxDrt+GI3X3T9qvM3cpeVcgMiSif2RLA9camdWtuforjw5mpX1A/J5EYU
v5XdMN/o0jdHc9vhk9RfvX9HUsTXeIYAsSKdOTfKLG6RlQD56E/Ij5NW3IyB8RhJX95vhd4Vw18y
e19dVm2gmARsmaLiaKTTvm6n66pudsB8N66jtU2hoSkK1AqM3Zsy9BDbYUU+xKZgREVrfpL7v98P
nQChquCD6MQt0mU1ZiCgNxs2t/xRMW40NAXSDR/Wzg8QOzHqBUSIzXf+QXwmsgsap+w65EDy2hQk
I+7m3bC2t+nZgxQEfMptt7hJA9MuHOohrJR52zFqAomJMjwn4S73f9bDLis28lixjRZXEfgQMbsG
+wM1c+H1yd5O+7pmHp0hZw1OTqsbXXV4bounyI7cNI7caks7a2UVGTgUTVkZyBoJ9Lk9aeqNipdN
4SW5mNa1f/QBl4umboEHV3ac6FuCGhEXObW6czu5ppR+GMkilaylm3lQoVnujS2qzjUrNGGpQbJ+
XJGL1bOTitVLpwKRkdsRQemtEc2V3cAAME8M6HKBjy/LZWpnwbYW8vdL9b6UKaUmdEM/Ks0dvP1q
cJy2UGqr9kSTkvwUJodlww18ijG0MqtmFeNN54xHKvGu6fzSrO/kLLDzWUf6xu8dPybCmQj7wcTm
yNzvi0Uc+rwaElIcLqb2ygoGZMa3GJ1+/x3LbY5bimCOoni7TCL0TgsLqG4LL6D4ADFEGl1H8n1L
Row2Zv9JnVx7fkLYJ4j+SbtjPz+GW/F8bauc/gL1fEMmxtiPVa4XnurP0g2KX+qjXhk/3h0GBaXy
HzcXMarWEoWFxM04kfcS/0UC6dqCcOyymZVXzO8WHOB8QCsMYJ37MjnyBNm2OFykEW1pe8qIrkj0
WBVbDIpr4UI0+/6/pd8J1Ul4Muo5isJMKbxUm68yHT4SJ97Pg/nyfoeYVaPtRMeEOudi3dJEqeKO
+pcXUHu2nOD7WEf3MhkvbElb2cTK4tEohVZF8M2z7xeLB7YxS7UAW2pc3nZd8DRP5tGqM+Q47EOS
tFey9qQAr00rFSrzB1X5YJr1XdAYbqV9r5Nkw/W17Ob09yyXuK14djcdv2c2/M9Fr+z1Wrkxyvwm
TsKnhspGCg7SIl+l2xRCIrKxZVcuIDgFkS6CXwWE1zLkDL06JUMLODFvHDdTrkfFQ1YwVSMvk8jq
vl7+0Cv7ySZeCwAcACFGaM937mwG9ZTBU4bqGNLOxnFK/5n7jXi2ZWNx0g2/SFLHD0uvjnJ39o/5
FOyqzaHB1W104sliywZVOcpKgyd6crTbrxJzRekujPeX12vLiohqJ+cvLB0mYjt8MZGACwArXPPs
U+2Pl62sr5gpiDQQRYaA/9yKrcyxxTYsvRQxdoUB+jSi+XS4bGTdlT9GljoBIWQ68lyLTy/d5/pj
Zl3Fkzd2G2iI1e1M3YDBJabz3uhwVbnlx6PFgkmNRtrRXpdaddfBss2YvuoNin9Uh61iz9ryicIL
IybkOgCxz5cvja0EEliGsm07pvLp3MlZfnRa5dPlBVy5wWBhoQJIyMfQEjVYJVWsTGXFXjDVe+SF
j4X//bIF8XBb3NIQ5wlhMZipBQvUuSPh0HRqrZEcWnaUwaUGMUASDsyXN/m3YYo74mKQbcS/tzYh
6GXOFxJ8RPC0ZaF9ziSjdXRSrDba9c5XXdv73c2gf+tk773OYQhqaDGjQ8Bbxv3IV7SuKUhzyu7L
aH716+uge63Vm3lraPPtdzoztAzoTQE1VTpwZyr1FyshZG/Jx4vjeP6ZkPw2aRfzloMRdlkga/R+
LtrWJMsYb+f2ycyPUvi5Dq6q4bZUb4NmA8y59oVOzYmDfRKDiiCPu7rDXFpO3iRfw6l89KNv0njV
xlvgn1VbTP6BQgTKRK/q3FY/oyHPSeMylF9bO77Sjfm50Oq9VHcunaWNXODtwRUT7AKoB2sc/13s
d0Nq46AQN8UwZK5lHQb7k1/uL2+7t2FP2IB4FjYDxNmWzAJF3NtTMaDB3BU/jemliu/CCRjIxuN4
bc+B0GbOlcSQpshi3RQFNUfNElaUZ9OPqIg8X3bjbVxFAJygyvPgd2RYLFUnV2VeVnHpFfnOLNHi
/BHoj1p8naHNmmyBNdd2wakx8WNOdlxWFWHXwSbk2bPuRsm1YT0bRula8nWz9eJa2wKgKcG0gc8D
4bW4+qCzHXIjZOEqtDfS+igE4Ixwi2Fg1YqQk+BOEvyBi9UL68KgbJyWiFA9Tw7sZs6LZG2xsa7t
NK7wP0YWq2ZXg0SkxcjM4Syum+jHrNzIypbI2+rHocdAvkgtBnXe84+Tl2VjJRFm7MS4zRjYveJp
Cm1pMH6zOvNeDfxs4witWkT8mTYpnRSw1+cWQyPMDdnnfvWzf8UV21heJV1LQ7lri+Plbb66hn9M
AQk4NwWZXtvERcF2mK6guquG0nUM0roNM6v74cTM4riavlF13YAZP92b/dcufCmj18uerC6aiXwJ
5UXUUZcQNAQl9BqoTemp6nMfH1rjRnZ8wCOeuYXgW3WG4CMDeSY6LIswIbP1g5bhzNBEh3LSvBiE
z4go+WWHVj/NiRnx5ydBIc0G20TNsvSSLqM25o3RflJMty3+IpSKaZf/dUcs7IkdRkRTFZJ9ng/I
D2ud/ZrPwd98/hMTi5NKbSxAHAcTffBiRI+R8ziPG3XF9c//nxeLM9PoTlcZYiNDWnUIg9suOVZQ
VoQ6OjObT2qxXZcJycmSLVN7qDiGptIx1uUhc6mDmBmYj5LxzezsXWtl+37Wd5XZxVDS9FfJ7Pzf
1nOZNZgWQ11wgf0Or536sdePfrNV0NzY5UsNHTWFlsAusZHWzs4KH+XWca0t+MzGHl9CVSuzGBCT
w4gS7Jx239sHQ72xtoo6q3uDASRwT1RBkN493+GaPIWhMmJlKH+g+VFN+z59Tv3As5KtfG511YAT
Q/LBmBpp3bmpULcaiJtLAp38Uav2afbT2oqlq5nJiQmRGp2c1zhIW8328cbMX+38+6j8kzheb3+w
B9UFUHM5CK0v3X/+LIKQ1UtpMei8wWoJyqOo24XjyESsOxjfC+P1sq0txxZRogmCXq4K1i6sjSt6
N/342QD6oWhf1fK+V/8iF2ZQ4c+XWgQMOuVJHehYU3P9e2pNkUvH8oB8yvVlr1bqXWSS/xlazvwD
Ty7pvbOEbbCv/Y9GvrNoH87x1djtCvOqiIju4ZUvb4GHhQNvgtSJ3cWdOysj9MUMsnp+nbz2Tnzt
jB8NX9hkMs2JPYVqdFX/Tdp8YnRRiyr8uQmDBKPdUB8y9bmsBpRcj2rzdUCYORt+XF7cjeO2bMOB
jq4SWRy3vAM+zExo3ZYvqWRteLW1lIsjBzevMfcZZuTihxF7ZXtjwQs3OVfh4E2O22xltltuiT8/
OeJBWobSqGHPn+6t9qEoPqrVh8srt/aAOt2Vi4PdV2lZOcLEPHwYp+/atHEfr0APzrf9IuiOth+Y
cY8Be2xf50l6UZzYLZXwGaYdBFCM2yh/LFMmBDJz68SJpPXSzl8EktpWKzmOMG3qxauWdXdxGtxa
1nST6tFN7cjeXOYQUZt7Y5Q34uV6DCP/RBOFgavfweDky+WMuXZaS3COJd1L5R9yHB7DbD4oCMxk
dXzP5O1GtWJ1r3C1gXflOfcG4a4xIDCmsThxBpIA1bDPFR3aly3w7upFcGJmcbCRrqydeGJN26g/
ZLbt1UP02EN9nGk/Q2dronx1GZkFpTQL4oJW5PkBMOtW65mRJC9oBXFm4jndsYW/TZ5dtfic9O7l
w7Du3H/mFre2DnF/A5075614lcDC2J+bYjc3B23rXbzl1yKQUPvzg7HBUJd8kHMGqW7a8bbVHyX5
Rtd//t+cWgQRxsWkIhOd9qn7x9KPOex1450S3Tvx7rKhLacWoUTgUju9wFALS5f9EPufHB+6rJci
vxvVvwkr9G8EBpZEytDFjzk5YI7s61nCjL4XRvZ1EX6WNcOLs8kzrRCmIxos4w85SD/4zlZLV3ix
DCqiDs3IIfygcKecGzbMxujmAcNRJF+PknNL+HyOa/O+D8Otw7Z235zaWjgJg2BeyDlRZFSTYxjs
huK5m6+o2OwdyQ1CHb41+y+OwKlJ8ZNO1lXPgrJKI9xr0l+ZfSt1v8YWnRQfTt4tUuu1/SIezhBQ
ggGiL3Zuqu76dkwh8/Dm5GD5DNh+U+07fyoOqrqzgy2W7tWL6NTcIpZkhaWVXYO5ipzS0q/TUHVh
7LYDmmXOnV3sy+xnZ5obh2J1u5w4uQwpYdpapSY+oXRvj8e+oGwIosHcYhNbC/+n3i0iilYwm9ZS
o/KK4Vsie3L4lEwbmbL4K97sfGrv6CjSLINV7Px70RrpArPihins4qEv/Rcyro0re8vEIoTkiPTa
RVuTYJX+Had/XzVbj8DVhRIDIYg+iIH1xQanYFRFSDMBPGJGSgm/NvLoxlsMcqsH94+RNzBoilxo
dYyEQmuavs3tx8gJryOKueP3RvoQR8qzDe/b5ei7unSgxGhlCnbmJbY3B0hgo6NNmWj6VjtP+tZo
5+pGPvn7F59mlPOpl0SKHZnmle1Ej2FCnzwopL0//U1dAwZBm848MCpNW3wjM+wjuI/xhX5n6gaW
lLlR195U4VZvbH0z/DGkL8qenTWmamJgSC55lJWf/2dsZyOkrq/cf0YWcU4m87SiFCNGyqRj6toM
+XefonDjeK6GU4M6OGJAFlOqi/iWS0072RpmJoHjDdLQCzOE0Ywx8mZndMskvRp48l3edSsZE+xF
zAnBaArA8g2AJTfiEDx7wVzIHmJ4vYeqw62LneS8Xja09nwWzGJMjsG2xejtIvokMH+YmemA1jK6
vT5lRymdDz7ymWk9X7X6T7rRDwb1qXgy72Jjq72+5ic4HZCKYmKV/57HPnOWh3yIAavoXdXtNMRp
9sqQOG6XFC1CMmq+k0Mooi77vHKkAaADL6X1zfTBEqCm5l0++Qq9p9TvUihcvw8To5aXbaywDqjA
VkXR9zfX7rKK3c9GY2YdjSBz0p+yHjwQ1tpbG42jG2lCTUoapSeKTdatQgrgqXP8D4O7IIfMPnGj
AC7n+P2EPeIngXllap0xwWWft5xUORs1/O6NH0b1IQmSHbzDrPrk+qazETdXQsCZsUVc6+iyyqWJ
sTEYwcxIxuSp0Eu5Ujh9v7zUK5cClmhU8jzjBbU8K3lFxcVpSK3qqUeBLgx6N40iaadM0nU1Rcah
Th3FhSDmZzsWHy/bXolBZ7bFVjtJ61DZ6+A9onklzabHvIyl7spW2+tb4gpr5+TUx8UpnWLqg01J
9yWYmgeLZKfKj1pZI40CKWxxddmptQVFg4BZFkjUAFIsjIXtXKvpiFNdg4ZupakQZcnm+Ipwj0EJ
NP83SiEJLuo+/iTXXbbx4F5bUqBnNpSRDB7BRLhY0hEC126UwO7NZe3Gc90+GW1T7SIDYap5HrsN
e2tLy1iQIegcNMETfG6Pybc+0BO8rRhl7LtXp7np/CsluI/ajSOxliozL/LH1HIebi4y3Yh0YoI+
Gr6rGL03FeEXozW9RPU/J119DUbxx1Sq15P8F0/jM9uL2zJvDMq/VL54zcVPPbLcgaE8SkXtJX3q
lrNlub0hPV3eSGufUjB/wiChUEFZvkTsuLLLQbSpO/4xZU/yPylRspuCjQiwckUDb/7Pjnr+Cel+
Nn2sYcf2h919vityBpeqJyk52Or+skurpjRN4EqhPgOae27Kkrqk0wyCTQGDYRBlR5i0KpRvauXK
0G/trSGFVXOCGoM1JMQtQUa+UWbG79ZKJwfRVTWbCnQxoGSmrJgenMxRdmnk35cpKnmX/RSnbPEo
gbKKyhCs2fBJLBEGWqUyRzmR9ZTZo6DmgUtX3pKwWHXuxIb485PgGSe55ssDNsbY+t72ya0fRR7Z
9gcyo2srrF1NsnaX3VozaUFFK4Sr0G9fosP6bKjsWeAfB+WjJHlO8NWar5vhY0ZzZ/MhvhZHT40t
LoeiU30Uw4GdWCBawv5fPYbCFUSkrP2TSqHrD7eR8W6sKqKVvMDo0lNuY5DhfEnLMOrlWJiUlPkw
Ku3N3EaHbjAPl5dxZYwQO6qY95BZSDhDz+3MXTU1lbjd1QFdTO1DENEig9EEgPVODX7QgOHVL9k7
I9sa0VhbVNhcBeCO42As+fJi+f+RdmW7keNK9osEaJf4Kikznd7KS9muqhehttZK7RIpff0c1mC6
Mmkiifag733pBhwZVEQwGMs5JYbLO/i6iU4Z6Kl3tHgxg9fZv86Cp8YpMJLwgTv+D5QKFkIEDLt0
QWD5LStHA2dq5fbzjK3Fmdq7HLsnA9gqNeeqKK3D1fF6/l9Zcuc75DlGRiqcq1v9yoHDS9O0iTFF
9TJkxa5o2qM98T4yO/IpNLPXy8JVF6FAPMRoGXA53/VW0eJZxtnE7UTqBZH0ieDex5BRRIwsbjrN
VIROmOQb24blndKCsMX5SbKDPdVJXb71/Y6D5fyyXuJPyaHsVC8poRi2Edu5YpZtsV7t+jvwOD7w
99HoxAQlqunYNjj3hcycsrAj+Psjoc9WvvywqZF8RATB+AW4DICmKInozMEhLVpKABNNakAnmiAm
uyxBFe/FLKRgrQmwxyw7dDotrEShKw7MKfaaaB2BAazbmVFF31Mh0j0NREgnHESN1yEvfXCkdWJv
IZbFnJjyT/TnZY2Un/1EI+f8swD/aO29BsJsbkQWcENcS/PhlWcWYLsY0DaYcZbntFFFLgJ7QOlm
zTA4hMXpIs7qF6scPyQHu5DwSgDzyd8GLB3wFjHeE4Y5O5jIg3cVZqkTyxp1dQflFyKArkWkQ9Ym
J8OGWVb16CH+EHPYTf51WSTe9NvrqshsPjvp03//RAI4AXPamAd4t6VNNoD9NgFeNd36NqGCY+jK
C6ov9FcANpvObWDtt5DWIQT47HsAJfrgOtfFbJ0MyXNyNEHHpoSM1d+T8tHx7pHpXj4nVR59qobk
N505myixQwRbbvMSaGXHbk7cURMndYpIDuMBj92eHUgZnHFP+2oPJuaIToPGmlWRHyAMyKEx74ln
pvgZJ1lfYNhkYiIICLKjMMrJS4WpyMr/2ZB/Lh+bUqETSeJYTySVZF6R20JSB1x2H5i61D/Uoybj
UhZ6TvUR+p5I6bHvtHYMx7YU26MXGhHrcW/mVuK71ctiTUlOJny4FY0tP3G3aYmattjXdXk/9Fz3
Y1T5w+mPkS6K1fVGey2hMg/JK8PyW7G1+xrQRkGbX3PXjRBCDtieTXL6gbkpAa7xf981lHwtx1Nv
dsWsWVbccf6jBwYW2wFQYgXPtfX8//qy8lZ1k6fhhD1jlH6D/NhkgLBsMDo162BQNAYUSn7nW826
tQFOE4usg00jd84iUBVf1kUVck/PTcqEmsXv/UIMO3rrg2XH9vI4jU92dUvXK6q7sXSyJN+rl97a
+Ci+EWe3zexHQwmS9WXcLWX+UC4ExH6LRj1l0UMgGwESDW9YRPlz/xj6qV17MU+HXZ30WK8O3eMc
vwQ0O5agQ47ADuLFlVc+t4Rcm/3a7f/z+eK5h/cekhp0teUn9BKmudNibinO2hzh7CdrQ7hj7LGD
u1yXuttApS7EuT6a2Kguo6x+rm7ds5L44BGOw9y4dy1k8t6EUlIRT2AKqQACt+b+bjXHyFzrq8ua
Ksz1TLQU72p3mMahhqbUuiu7Xd2/NqlGhCJ4QwSmL50/XGtyVbvxu7TgYpKj7B/LOTHcXUn26XIz
OZpBBKUuoOvCFgWKgOB8PT/GZa0srwhwjIt/Za/Xeftass+Xj0upy4kIyfFqw8+qtICIptiV810P
QD6AmG38iuiwfsXBSy8QrHD9VUayiW1ghFcdPgzgRWlxvXbfeIYh+h+X9VEkvKjvo1kkGFwwQiE5
WlA1Q74FsDjigf4OHZxJR6Gp+ih/Jbxrv1Z2Qbg1Q4JpPCz8NhyPNE3+uxLALQGiBJxIYDCcf3dg
p9jLJrptGTU5hteAZIr8l2pSHdUHOZEiF2KDbnbMjiFzn90vkxtT+6Yp36btcFkXRbQFP+e/usjl
Tzels5EX0KUkAEgE0D6/qcu9Ub4R577ZHi8LU30bsfGO+rIAfpX3M8IZK+eAr8DgzjrYqDb5Y8S2
Lt8FWIHTnJ7K0BDL0emHJAziSRmvMeOpg7AuWjssGbfpZjV1nWrV0aGhgxd1AOw/2PS5GXhhvlAb
QJ1xDiBscC6Dv7c92CgmlS15dPMfoUOPl89PFQ0ARyZG2LFyC/jMc4kTUl8GfjK0ATjwBZc+so0n
r84ibzWiwtNsFeuESYlF72CSobZEDtzswLocr/x63Mr9agESW3P9iZOSY8+pXlIgFZMfYSWWnRZ+
bwLKDRRPUVruKE3GdMIo+IOBJPzyUapM8VSkFFgHVi3rMiEjxpjVddWQLxMWjB031/VYVUYCG0Fd
HEj4mAWVjGTZ8DjJDHgxxxSjXb32wSvBbGZwtIqrNNek1upz/FeYDOLcTnRtAxvCuiy/YnWDtcv5
CrxPx8JtIiPYfts+n6PQMHWLIqpYdaKlvKadmyXzSzHy3XphNPcvPLOjrbgDJLHms1ma87Qlq5xT
7N8uQkVmd99zyx0ic/Titlpvg47vqOkkpZl/4uFX00+TNnwxzO5QjnY0+eyT3X3OuIsuDxjXQLf0
AYMSUJIAz0Jl4t0MjmPUThfAN7mfXY0jAnYx/dNvgyZeK70Spc8/ILqCPOo8BFgjRmIdAyHUNz+P
6fPkfBqaw/YrW98+oI4NUDtLQEa+W65lpF+MfkP8rEo3XvEgJAGWEHVtcaU2yAJA2yyACeVWAJjr
ad67kGL61SN+S1yBYSkFsAut2+vJ0l0KqkESTLD9lSdZz9ZuG0IZ0ik8a+1oMH9t+beWg598dvdo
xNxt1vo5NV+CcYj9WoecrXSSE+FSlKu4sdRVtiCgmvVN6D1TM32u8m0f4GQ/8PFOJEnBrXOsDcRB
ONa2usK4xlp+m3XrEEpliFiyBCyDg/30czvsOFvcsYEyRf5rcJKw2RcjVvJ1qD/KMP1XjJyedFVB
vaGCGHPEvkzXxlzsknzEdU+ESFZBJrLYxSCSbPbcs6t6fCqz4we+yIkI6dsbbZ2BRhh6WB4UAJeR
nWNcWRMcVYcFvGS86RCLQRMufZOMVnPqtBDS9rfgWhj621zHuKB8OqLxgwAkIPyAr3f+3YvOrKuA
m0h6wp/z+jnLgwgcDNixvJ8RJ3gZ2eVzSD/QHgE6+1+pIo6c1K/wcFkJOF9wsYE0YDJjHzPQlz+Q
wp6hEJ7+GAIFHaM8T9KjkQ7fRFx1uf1SOXidFE72Y+YepjsmXc1GEfYw0+VaqMpbyL3lPI6t/uZP
I/zTsH5hkznx1+poNGsSemPklD8va6awijNhknUHPLPsnEEYra9nPiD3iBjTdMqUp3eikGTe4DPZ
HGvBk3vDTMxmv9j1U4Vt1Nz4dVkXRYJzposU2NhomGOH/4GGnr9g2XcfTKhAkT4ZQnK3zs4L0Mt3
fqkzP90Riv9+Yn7+ZpOFUfG90G70MdpAW8BjakKE+O1SEnymm+RZYThnQGGFbhmADGgI3uZJN0ak
00NyoxklPF5n0KPkzg0m8LFDQKCIjqVbkaOdaSL++8lx5aCeacFmCGsIDv50G057PtjCnyJvonGr
sQn1uQGyEPiVeBbJN9FELeqREdG7W9vEGW/6QkdIpEoboNC/IuRbyBuHUMxYo2qRRzOLiHXLvRiA
LQGAlHkVzVaM9qCvE6uOEn+lSo6bk8WYrBZS696LRueR0q8dv11yHmVc47+aMwwk/3V4UY29qGT5
AJZn6yE0dBe52nP/KiN+wYlNtMbSdiMREvC2C1nEsx0rD7QSwP8AcT6w5upyqNCdnuSzBVppfKMQ
CABdLN5t20PBqnguEuZ8uyxJ7VV/VZMclzWEDtSEJEA4rzMqTlbUWJoBb9W9e2aCkuv2bjNOcyES
oRVznIlfvA3Ntwlrfov5rSmT1Y4WHeSSzigkN8YeFOaTXejlWK9z+k1bRtOdm5SuWP0ClHKOvz+R
/LuxsitAiL1Nnbe//Hl0Ryc3fSYQIyybMO4uc7H1swfE0pgB3BHYpvmd3ySNfe3p8LCUFyIQVIFw
62E89H2dE5d/aiMEhixLCmoeHZRoAuNngNH8y+opv9K/kt7VOwerMOk8Q9I6YLVoaKNu/Ih9n0iQ
npxtEMyzKcL5ACjYYPkJ1qRMB0mkvDJOZMixLuzHcnDwjbz6qw9e7+webWpeT9iTx8yp5siUoUEA
kgeYiwbSvBQaLIMFPbZk4Uv2o2PVkRUmfLydi0+dcbj8cZQmfiJJCg0mKee5coXXjk+ml3jmjnS6
yKA2gL/aSJHByeyi3Ri0YQZyhmVnONOusXdWN0W9FbcDA1MIcKMx+/Za0a/tErNZ42G6XyAFCuDz
Ib2coOXY/vKdn2hzXj5F5d1xcopSoNhqsqWUCw2b14w9EQs0GQ/p/Jl7CR3BydDphqA1BkKkNrG3
NanbgCEvzoDGFphxusUsA/hXHi+6doVOlORcPhvsbbaELaJkZojv9aVYvyzVtaeDIdVJklzMwbYK
C0YhiRmYWr0pjDy2xsjnP3mocTBl9AMiMIZXARCJ0uf5Zd9vKxBesd4Zm+GbMYEkwv8xeQ+jbjZX
6V0nYmTvsot6zESNagu+YzdkYbd+qqmoKk37RITkXFO4WHMgHk8sfM6nf1b3eNm0dSpIruOVvQ9c
XpyU3ZSRWWWJOR+c9J//nxDJf1a3D9kizslefDCKUezvH5zsy/9LiHzL0mEoJzyV8TTDPVTau83w
oqDQAbFpzkt+OQ+LU7qjKOBZwUvufiuyQ/0BFCl88H+NN5Ry4T7EJGYo0h4seMfe8losfTy0t1Vx
a2GV7vKhKSPbiSxhfidZsVHYeRX0kJV131PQ8mx9/WqWDuhszd1ESNL3dO/59OtlqcrL9kSq5DfT
ZPn1Jl5MGfvmdi8GYK6Xwd/XloWukh9GTVXp6CU1EUFGnWzzJWWhuN+nDvj+eUTSHbClIkM3yaGz
D8mfAr8ZLC5Us9djyBPK3rS47joRkjdNw+aauO5gH2Qf8Kem/qEdsdaIkIv8fRMa65z9Oa3P9fxA
xie30AQ2tQiMiotmIvJUObDVDutN4UjrNkd5eVWlLxgeumxnyhvH+StD+hizb6fcCiGjqNeXgk5R
wd19xdOo69qvjasbQFaaNfrxQN0CYjDKAefO1A8e5p8cXHAB9hcAKxaReb8MRdJ313l5NHVVY6VJ
o7vsYioUyx6udJ8O6VaRNYC4wvzqrtdhf8zbmIbHy2eo/E4nUqQI4VU1CvDNCsdxbjEvY/K33NCI
EAb7rvCEPRqwsUIPTNSenxsbatunGYqrNbbKzCur2o1AG7R5MmYHN+DRVr19QKcTgVL8GWbbqBwD
OtXhat/6yEvidPbQpzBXHaqL8vhORElmvoVdVfJtwxAFqR63Jo+LLLipuWY9T2kKJ1IkQ7dh02M2
Q4pfH0IHSM4P1Lz3dJPpCkIJMSD290PJkccHyjsnEMO2LMGiYW0OkZ/f992Ot68L9rCLGyyaFOnN
Mj6tJUAO9uRDD5pAbCUBAUWgbEq24gJik/miEI8KucNvvfWbrwsbSns8kSGdpoNOueuhFioeTbmT
UPojmL5P285Kf/Xurtdtkio/3ok46VRHI5vMIYVKrvvFW39a9mef3GirEMpEMgCCOSAwUfqX8QfD
tfbaRny7ceXx0v/IU40NKi39RIB0aszN3aILIGCYDhW9BiQTwE0u+60qwOKNDvREEdPRGD7/+Fga
NfIwQ8Rz1rZ56vLpmngYB9nm0ruesFhyn5kgBrDdUccYqvpEGBsLMTuE2d13ZK42b7hHGo6A4T8F
wSOmk7h9U+mesaoTdIAy7mDz3MZ+kWQIoOsxuj53hHvZSQqEn8zbwHznHC6fosISBMMfMBOwxxui
1XR+iiMwho0iBE+6iX1QgLWkZgQcNh1UkXBEKaifSZHujYX0AZ99SMFS+0PXAQW1r/eAuH8eUbf2
Ubi+rJTi7MBx4wB9QmDEAFj6XKl8qms35IKJfc537TD+dCYe+4apqVMrxTioOoLnGmSccvofAC4Z
8ABguV7K7kuzYI7dGh6IDk1DNS6P2qaAFYexwebEzzhJy4PCp56bg386DRtvF/ZV+WT6+Zetyspd
4cy3NO3uq9J/azEEGC2bf5dm1InMaesjnvbkWI2eDlVG9T1tECeLwS9QiMgAAstiY3+4Bz20GJxk
pN2iZvKtKEC+G4NAKY9KXwfAphQp8H6wYo/zlnHsch5koA6kNOZ8T+br1Bvw/28raFE73Vy+qkYL
uru/sqRkyi38pfRdyFoByUrzq2Ypo7GIze1+2hLHeVwBJzAYu8tGayviyplUyWp9MKa3I68BT0Ar
gc/Cg/LOttrxW5qG6104Fc4nK/W93ynjYbfPphnMmbVvpsfMtJZHttYN+gq21aPRyc0jsZZhicdh
RO+uc2YLZJ4GsX7mY+bvWJEhsEyYu+ZRbTvdVVoV2UveuGud9MaU74t08TR1W0W4xi4WPBKjgliz
lQdIHatlhiEAkDcPpGrO80yOACTM3QML7ppFMy2o8sxTYVLyzTJYrjFDGDZibTtixmD+trDI/DQb
Rf318nfTyZI+21oYVdtXkOVkT5N77KxDWsUfESHmVDGp7Aay7dudg3WIGe5We//w5gGU71pCK6UW
SOcEDzs2sOXt9Zm0ZcEGBBnTWw8VMyO0ElDL1E0dqdagMVgFTm+wmWI8Ta5n2PVc2fOf0yraaF3d
H1nzk871rY3FvHmtfw1WEFtuGXu0utrAGZNVxcPlw7TEB5EvI0dwnOJm8HxPjqdVbU7W4IgPBu6B
HZhj3kxisL1HsOPQ1yWYpD332RzCOjLN4oZ7hfE1KOsnas3+DggphubjqgLb6c8RYeEkvFOvs4pN
xNLFySMG4oNqu/em2KquKfl8WXVVhIHeFvbIcDmBiuBcVIM193ysShpj8QgLD3OWxmmD9461Vile
PaMx6RqtSokAKQIbKsYEcR2fSzTDhlWOkFg6vydrx9B177crX9dD0YmRAnYKWllmdRBTtfdpmXTp
3VzCvHRYAWrrBeUbWoE+biEivuXJt5pZXRVjX9E4q4Jyv3RtVJLytlzXz2R+y5v6bqjnuDeLt9k3
9k29HT37y+VPqLQWTO4KNI1ADLud/4IlG+nieriaJhdMDK+w5Yi3h6H4RXVTNMqAfSJJytlASAlu
LXEJDpOXkOpLns9Rxc0ox5unmNmxS5mmCqTKRWGd4NMB9D9uCEk3I1uXwREXIBJiHtGKr8kwu7pB
BlWkc0XagnExYB+9M8m1cEHw2OAE+6SsXji2aM0tufyVlBmE65pi8wfMoqY8f4tZ1cDtDSS6Zga0
oWu+vs7hfthuQ2D8gQHCCpJAtxqsGkYGvc1fmVIgyYoUHCcEMm1QHrWgI0Qk674vzr2T7ns72fxP
eR+vCHTGl96Oa8BQtGYy0aPfHkmrS8EVDN9YVkU7CkvRAoZJdhXSjOLRjl/D2puMRJ77O+WPXRkZ
acTsZz+Ntmxngclm+ORVN06bpFhs7a/nedexr3Wxa8v95U+iMi5M9f4vbQpI9qT3lJVSY3Cskcbz
wpfIFAnq1LWjZglLFYhcTDyCCh62BWytc/ckvEWSXs809szf2/il8wOA4IVYpP/AdCUua4DOEhe1
RRT9zgXN1Thyz2UUk9dHgu+9FQ+hbola5SkIdhgLBGkooHuk4D0WYTtjGYfGzepdBV5/F7TWlWGN
mmRNnLx8HwN1Fa8lAKMICJZzVVhVt1lNMIvFxoYU0cYs89MCjLvrwexp4gyT+bjM9nxN18n045Xm
zdtl01Dq6Yivhfagg3/OfwB4m4rNn/EDjP6YLV/N9EB1n0sVTLGZ968I8d9PLo6+c1a87CCipzlc
4Hbzd8WWZIuJ4bcQMIW7D2gEWBI863Gq+OdcnNNXzhgOQtxixy4ldzn3dmuxPV0Wo9TqRIx07c49
BhemHtYOKD7gUwfDEDXGmz9+Jsax0w77ir/2zk5OpEl2YmeFvbkM0vCwn+ovG3CkcvqCuzfv3qZw
17ZmFP42+yPwF6PLev7Jfi+Jlu5CcxvToV1xnl1+sM3rZdjl5K4xYtofsjoJ+/owmNd+N0Sj+zMN
d7n7NR+O6fxQ6HD4VfEF726B5h542M2VPqzXY7LVC3EGRimmt6+6NimyV7JpHmsqj0DCBrhIkMvj
3SF5BGF1v1rggQDTt3UYuLUPx3y3po7GTJXXJOjfsGVsg1kKXZJzO808fxnZIC6JFRA6O8py7x9j
GeYqWlO7TPekmNMdsGSnpxopaxAvDXqleBPQfNLc2CqNwd4GjHwBsIDa3vkvscppDtJqgSmzPXG+
NTQyDd2gtcpdTmVIBlxhKq/PN3E5ZMkWRJV9ZdcArWz3QBvwPzDAi4VqVL/AqSY+onS0MyBCcRlC
oWHD9TDbZVTO5QcC56kMOeOgBkcyChlpiNUicD9aR3vMfwR0/Ej151SSZJBoNQRG1uC6qz+P7b0/
feLbnVl+Kp4vO7ryC50cmhSmach6THTjC6XVcza6UQ3+aDcBwdrmHpB1a8KK0ubwoseDDPn8Oz7M
wZv8qbbEwo93E5aH2n70dVAJqngBNNX/E/HHAU/uHXt1hp714tzY28Z+2WNiDTHVrYGpcqtTKVJU
sgu7cmYGRSYwYtvzGAHB4vKHUR0VJjyx5Az2VRNggufu6VUdSo6ehVTEufWwbkoxdKorhavykD+V
cBPRFUUqyT0Jx/bZiOYjmiKoKx42rGNSvHnsLot4d5iaKinZ7rJaygB4KlO6WPymsnxEQcTzbIvc
5nbKBqzS3ph0z9Z4zO6BnYGRuctCxVlJl1koSHJNzzFB5yffIcaUlQOm4vFOwPDzIuDK6O9yRWd1
+OHo0A/+lBTOhXnAzhX1PnRzsScohSEvq+cmWLCLOXvoTWML0g+XaK12S+CDEe9XCIA/5n3prDUi
WY48eV+tNKrIP0653VGUiObxyuW3JHiezKMfPmVzAybSOgmAt6Ob+nx/LuKnErBj4/t7IEI/tzGz
IGu3UfzUetwV7MmiX/F4W0y8Ufjvy1/gnb8AeFcwkiIum4C9kJ+gIwH27Zj7NRhJwRffb+4UVfWm
4z195zNCCvFEyRUR5t13xsJ75zcF2hPYc9+ux3Z84cQGKVzjv/x3dUBFaQPJ3kEHSa7pLc6UVmRD
tmDm2XeKctlmZ/FlEe8CM3QROF6o+6NLZckDIs1kODWqHijodl9X53naAHXNIyvLoqZ49fzdZWmq
k0NFFc84bHHYgYwM4DTdWm3egDZVMbx6VnYb5sMryXSIfgozQIIutnNN7F4RuQtrgVmsoFmL7Md0
3oJ1fByR2V7WRCXC9izs4Ymg+e6ZaHI2cwKXivNu9mNglE6INDoYrHeOgwU/F66N9yhA8t+Vp4cC
i8bACKCxVSMFZ5+dZooz78lwnXhzNI3ldxcaZHkwBWCDuIL+VHLSIqULWWsXZxaiiPCPYSV0e5j5
6+VjU0nxgX4D8AwPpUsiDOTk2lw9huJX64nyDX8snR/YVLrrmhAMipsmGL+vRkMhIIujHiVcFOWJ
c1G9m/m0CSBqAGIzn68XB92YK9JeGe6N5cV82/kolpTsaxncYGjpv+uJhz1aeB6aMgCNORdOZuCU
dgttAMTdxnlwCMIj3pMRWhoaQSo7BHsSDBCT09hdljKE0AFdLVkhCANeMXjM73nmPl7WRS0C6S76
kTZQTiVd7NYcchfwhSCOzY7dyLAzuXQ/L8tQ2YWYIsbbC+8EbNCen1eWg00DZKsNmlg/QpSzgq8D
SIvN/0wiB5vAJzFhebB0PPYkMXNZMeIPOC33pu3JHXWDBLv2mm+iiHJnUqRkF+0O5lgFpAwdlvaL
AWQF7i/aUE2/RXlmeIcIXH/UQuXlk6nwStIuEJP5XwqwQ9Zp1I+Jdnn//VqcOLR/5eAyOj+0zp9a
r2SQUzdjYvSHjX9z2ustt6PcByUquW9RnejjWgdVpLiazuRKpm33pM6WVMh1px1W1eJmIVFZh7uF
u5HrPJmoE/xnKwSIsOVhxgHgPqianWva8LSY+ATeFsQu4JK1UTGxKHVeU90inuLTnQkSLncSBn0M
5VvOCkGjU9PnoHDsI9q77c06dN8qwE1r9FKcJEFbCqMUXoDFcXmqYDawMm45CBJjV70C1yyZsnmO
sIcVlWZz56Aol7q2RqZKRZAi4X2M3CJ8V1CpAguIyOXcxA73AXK2REuekAb0Dr2mMqzwNkT4P9jP
4lqRq5zFwoY+DBA6UKO/DmmTR76FXoAT6DBeVBoheQ1Aeg+2OtRuzz8aWc1uYRU0WvHuL8DFSx4d
UKIMjubklAqdyJGMIzcN11+KBbEwDQ6FlcV2QJNq3PaXjV11QZJTfaS7mKc5KlUU+qRbk1TVBpDE
/Rjs/DXu/Gtwq3Mg+/ZGMmJ5c95uCue/DvmItxKWHWEhSKQ9uW/QAEVYbJM3McEagWVUO3t1d5bd
Pl1WU5FDnYqRFxZSd7Zqo4aYLMczKP3GnP7ZNdtksq2rttMZo1KauIhFCRFNRKkZUvCeGyzcoBTM
wuzaG9P9URS/s2VMcrx+LqumuJiB8owuEPpBnuvKBmkZo4lpIajmFM2DQZ3boP9+WYLSFE8kSKbY
m+uQUQIJQbnETbZEmzU9gaFCY4pKRTwPGAlg30HiLp3aVDQrXUC/E49h9mgG/NkpdOtzwjnPnst/
XuZgaPLxAiWgCTh33rbAv6atB2Pn6VMq5qrazwGKHW4Xhc9NswPWZeDeBb9NAPI3dDpcPkdV6AAD
D2CFRYpjyxj1jTv2qbcCRL0MP5WoRTXsZzHvUnPThA5VoHcEcxvUDAGLL7n04FFm2QVGkkonuMNU
dMJbP0rXKiKkPiyhFRVUd5VZSt1QgCD4gCQAzdD5ydZgSmyY6zZAl3Te3IwffbDIfQtq56abvLtm
Hv14c/PP/hA8FYyzyKty6zi4zLxOaX/03MHZd1NPo8xyXi6f+vvuAj46plGQFosOFODKz38a+l+o
O4IiI+77MfJyJ2K+G/kLuimMl0e7TfceA7SU0c+RV1axhYkZr7mrsPGxYGx96VnUe/94vW6h7V09
DD8L1zmevx6c1pZLN7D/lJU5EupmChL0SqH6P1U3Hlrrpdlio73raHL5JFR+HHiY28TlT8CNLll/
FxgTOud1E1s9La96s3bjysn5XevU/kdEQUFkTwS4ibIvu2Expg2Bcu2w3ZEVTWlufvYD9nxZo/fD
m5ARQAomedHheDdshIanT02RlW6gAg2q/GWZirtx+b2mvxzGjmE+5ZE3mzF6uc9WwXce4NETwzbB
LTNbmoRf9UGBUI5zRR/c8+SJ6aHzLFasKZ6azIqcMQbgYdbvQTuRYiRvJZ/nXBMwVT4HBHawouLq
BBi7/I4BTm3hDxksyM6idP4RBPum2+JCNx+nVOxEjvSSCfsgN8LWQNl+eZn4w9IcTQ/rVmiPkTur
23fsA7kcgByB3CXCNPor5w5bIEoaKcvhsCGwxVFdNwwWjYOlCZMqdzgVI473JP12p6kcLbCCAmDo
gQVtNGHRItTNhKliMUIPPpMIjLbc/IYfUErmAj7H79P8jg5AvA6uiLmfml2u4+BWanQiTPpQuTm0
I61LXG+uGfX9jV0cRkBWXvY5VXJzqpEU6asxGzHJBo3WYW8Ec9xgkTBvb6fixV4+YuB/9ZFZGxcs
37E6g6jM+tqFV7x6HOzPvY6LVOlGJ1Kk+8EnrOKjBykkPJLube0+YdZ8YZrLX+lEKGnADvAGw+qV
ZG1ZvZQFxWMvc7KEzL9Nu0C19S0YAeJgFHvLMeNw1SWiKoMQUFoExDR4FskRvyhbmw4BDAJZ/I7U
fVQO2S7UwcP9WZGX06pTMVKCOFnAyzEIxBgol7/Mlbdg5nkspnK3eMH67GIzMN0DnLrxIoyIzDTp
LLJ8x5XMkpVYGZb4wqU2YqQEVvsU2sb0ymerEMNMIwkwMj3A1NYck05kaIMfdN3I0+IPdYeCgxU+
l2lJHrkPVJ6FpuPXHn8F3VhMbnypezDxTnmbVfvMcJcJzSbgZ0T5hH7X48BQUEtwN40AcS17gHDb
jlntWc6dZscYc8d9MNY+QGs3JxmHoHvo0n4DQWlZD3U0d1MQB9zr9j3mFmg2Yc91dNumjng+dyRa
0Re8J8NkbZHv8+aXAWrQL6tZTUVUBBhhjIBPglcVdzek1GOfzbFbdrZ/XS2Bk9hBZj6zfuHl3eyu
/oOVU8J3AF1g2S7gdv0JwMdzgrnlzI9yF3tobo0ZJuzamulr3hEe3OUUz8W4ZE7wyRrocMyzIdjz
ckHQXt2uNA9uQ8DyRtYyeGFln03RPC/1wRqmdk/dsGv2JZlGdBsLl91gKpJ/T828nGPGjQ5UQ3ZX
axIGlROempAU84eNbaDvg3tQdM3G9H5OnwLUlsLq8+Xo9b4liIwBTSgBSowyAaipzv1wLE03t0Qd
c+WfmvYKoHmluV/7F4DSRl15kwZHx7i6LFPphScipYuGh8sYNAYKLwPGkDu7z1EF6R6zbvt6WY7y
DNF3RD8aY2vw+XPVyNhvS1NDzsSHK4bZ/7YvX0rHf+pmpvlc6mP8K0vufPO1AXGvqDhv/pUV/jDX
x8kt4jX87na7bduNFajSdVwwikeGGKtG38hHPR37I1KkxoRHNmBAGLVAcpf1Dy27G/jPLP++tnHp
7Vc4bPEZfh5hq9Xupqi1k6L6MtU/Lh/z+0h+/ivs82PGFlKYTjl+xVJh0jF9HtYqaUwep3nCure8
iItR8259b0CQ6HhiKlkAC8t6Nx72Wot8asBK4MVdb+zdIjyyVCdGUeOFHDxI0E320dWUG3MpW/yu
3lrchMx/dgk4fpd8uJpycu07aBZTu2Jx7uCRNxXDsWhBjgVM7vC/m5b4Fb5AUMZjDSuI5+ebWphR
tirk9LR/LcjvKl8jZ8CpGl8N+n1Z77FGvG66Vo3yiE+EuudCTZrW2eDio3Jvuyot/8uUz/t2cDVZ
gMJvoJzoOqCcjp0zuQJhokeYtgBTBQQ7kAXp/UA+U9z89FMI3othR8c7muqGhd/HBSETnUNxpLgH
JbcBc85M5gHmM9Lfw1gBsvw+TVfMEv6+7BjKMzyRIzlGSki71gF0G8brtv4x0Z3FHi+LEJ/hPNM4
V0WyjQEUOhhTgSrT8LiZbcQBIH5Zgu6wJEMI7THw8gZKVJimRtQ+VkX4GADDF3s1GlHKQHJyXuI8
Tx4gtAtLdFWgTBN+MoJfxuhHGwd4WBql1i2z0mgEnM5/1w4eJabzQQUCXoZzkcTpZ85CVHvtyQXl
zqe1uG+WYu/ocFVUpnAiR15HY/norGYOObnV3IC2Zjf5dbLVmSZW6MTIls3rxZ1NiJkBLkKwbpTT
Ifkf0s5jOW5kWcNPhAh4s0WjHb0RKUobhCRK8N7j6e8H3nNmukFEI2bOgtpokV2FqqyqzN/kyRrs
/DMxBYMRMpGh4xk7Ce7O4gDxygPRpAKaB91I36Rz1Z2MRN9g91GtJLeQrqhfmYVwF4hBu1XKIf1u
dkl7LVeTA2RXgv+5/CEXR37yi+TzD2kopcpFml9kuu1z5krvlaE6RvZ8OcrSCj0d92y7SWk15oPL
/BrdV6vOca2DgFo8AjvwxZHL2Rv988sRF8dl8lKmJDZdL2YRvTyIcl+mCBwEprsLC1G7ypQ2oskY
rwmEL+USWFMTpgbsJNfB8ynE3632silU0yg3pZs9BKm+uTyaxXRPW2paPZi8YnV+HsN3o7AeRToB
BVr8XgmZ/iCLh7rdodsmWQ+y7tt1s8LzWcpgTB9geOqeXJJmMQXBwlahp/yr9Z5tSPUmHodjoqpb
Pa1Xvtbn6gYCLBSyJ6gb0eaYLiOyinIM5JTWXmKPgjO2ni3p30r5Nu2u0vLl8mwuDuwk2qy8YSRd
PSYJ0XzqXSZ+42JN5aGyszW9nMX9zjnJXZMSLbt+liaFsYyrdBrXoIkINdc7xUqcAORlXQmb0JCc
bvgKinszFP2tGxs7NxxWVs7SWPkB1L+AZU2r53zhJEmWY4nFMeTzDnWTX43pOwnoe9EKVr7h53oO
iZr6Ke1MDHQ/4fJGM7LyYGqwB1V1S4nc37uJ2Tj1gCysNQ402TVf/nL5Sy7tckCAEucQEbnVno8u
b63cCkTgv56O4VaZxNXGKzp32+TS78uRljLYBM9DqWAyxJyr0wkpTgSWkGT0F5X2TRzGrsTnWDKw
u6pU80emD9W9FngdwC3akzwHuZeuTPDitdrQmWARJZXJO/t8tFrQ6l4fGRTDU9dWlI527nNh2X36
XRvug+g+V+91fT8W9e7y2BdnWafqgxEs9aM5Rl0yjUb1Op3LkvBDULEU4hWfeitvk4USvMRNAugw
tW8D0uYs3eilm8gaWNKNIft2Oeyz7KEPH/WE2s/e1w9idSPLuzFQNx33DOlbIq7cAZa+sAm6QGU9
AZGbpzu4RWYKKnICJt23ZrebELf1g2beKOGx6wPbMMqVs3cp69FdQw1KZesw7vPvafI1pSpmxL35
Y5R4mDwkgNkrhKiM3vGqNdHXhQ1KIuDZNyUkuqOzVCAXWQ43q5ig32ZxXQyqiUtc6SOrrIbBVqHI
tK9rs3JXRrmADODop3cDcg1VW/BY58PMQrmJk4S46bDr1ftOs1urgV/c8vDFU+XW0jaN+cekj0aD
wpG0fyzEPtGrwIjCV4VZyPY9j++ixiJ0NVJHiXzVBb/U4tH33i/vkKVEfxJDmaOaBkNzNb0kRmWp
j7Lc2AnOBr34K9SiGxAJB3rq32tv+EZ905Yb6ZhHa/KjC4vp7BfMkgNlHK7GJr8gwxHYQi+tqu5Q
27nW697RQNkNQbiWj6YdOXtE0Sz7MI+AEPgJ4FTEStSMkppthNwb9b2gdeVbM3ruZAHY1U8+5dvH
QhS0ZCdr2LzarmZ43o3kqdHByLNW2TWxKl6Fltmt0YQWrmSo9Co0RTXw2zyPzz+53rdZn00FBi3U
9sJo7vJgDQW1GIK9BAEBuYxP1j2tnkSDMZCM0dU6FjJVX1AZl1fVwtktQbSeDCanF8OnN34zFNbY
aLwWkuQgFx4ufjdlINuW7658yqVIVPomTTpywyeAqZ6FcSR7ZPgg7Kj2ek5mXWnZoyf/mzjc8ZCu
UKSp5Xr+XczYVCvOAL5LIl5L4i+xKA5VT6YNtTWdlsUtqdITp+GInCBVkvNYsqDkqm9Ek7zendu9
UI+xRf8gxRFWKvdC9qI31412lbQvvr4Cfl7aiqeRZ/fLNpXLwC+5lYjDrVHcSulRloSNptwZ/os0
Hi4vkqVbAUD7CSVk8NT5ZLoUqr6XDGKWbXJLvVEz+Wlov1htvvW8bJeHtV0r3a0oRjemYF5Vkvvt
cvilsYLixULBmMrFH1/hpPYQNLXWYCw3ndrW66D5tpwpuEWbGLCJbyzW69pbU6laHjE3EX2qu8M2
mu1uoR8U3/UYcR9pX3qInsIgOb1UR5tI9250qYO5guNqrmw09z1R12gHSzcVbKd4VtIrB4EzP1AU
15eMtma3ZNWNmXOXP5pdRZN5AP99MK2tae0tdxejQhdSBtxFa+JzS69BSceJdVLr4OI7pwaVVuBW
DXbpmy48SjSiaoABqvDHJzfowiEejqp7i+fRP//SAHeRY/gAJswh/SCPvcKfDhg46OFNVJcJJj51
fmslSK83wZ0Ruj/ayKpXmvhLqQl2DBoFUBeo2s/PNaVM40Cus41aKPgUp7ahc9kF+SNC+Lg8woUL
EkoQtFbR8QUHPae5urlaikYGN67VfmEOskfTzql5F1p1eTQQyb8cbekr8p4A2EIoSrgfXYqTrdPE
LjrvFk8Krj7PHxbWMkYnYrSVzGLfVQ+tJW7axt15tCEvh16Y07PIs9QoZLjddNNjpnIfOjfc1Cmw
pdjbKcaa3ulSFiYUh9fkdslynd1xhWGE9pKQH+pRuVLpxXLy3/iC5yh5uY0S1U5yf5eZT6PuX4+d
vq/Etero4mANmfREsZJNO8sW6RgUsp8y2FH4DoSsEio7r58qusyXJ3UhE0INodeACqBC+3k20sak
acye5JorNVel2W5J1Ru9kH4JaX0Qkv4Yu2tmGwuQtMkKigOVXhaPp/mbRc0NA9lfYkbBUUPvRbuS
vH0ZH3h7pubBH53E+KoJN6m1k8MXzKJsnHM14775xyq63Kt5UCCiwumt4mx6ftY2itX7wsDvCKku
RHtV+WJot2bp0oq/tuI1c47FL/p3NG1GIWj7oQhotDPTGBPU4ldqDU7fq3a+lvKWEgLFDOaXituk
IXk+LDeWh65pRh79Yr0BXUGzpXlKpfzaV6Kn3iofL6+gxc1C8pGhgsGjo9FyHq8SezHgrZhtJGsA
xpdjy7GLGtFW81uEcFDydYMnN30NTETugi+Xgy/cZ6lU/R1bPo+NgbckljTNwS16YMXDG8lfw61O
O2D2XgA2CWaQ2gdqpvP6BVZfuW+6SEnGgrk1QQFo4sAtMDheHsnS+Qzaa8LyQWWdMCvnQ9EayO5q
TTO3Kq1sH3i+ao9q4j0mpmc5rdbHe7/JbkNDJzggmmpQQ9v3Bi6GnvaCvHp9bLNkWLnMfxxU89GD
G/0wd4HnNwcMJAOXhrDh45ZU8ttYsjucrAvtHV7mtSpOXHYSsPrDCnQ718q92pQbtNUPQfJQmvoh
0mrbpXca6sG1a+p7XxaA1K91+JanTlMM9DuoUKlzzkpbNaE3WKyCtMVMPrxqorfQtYGSoFX8Eqr5
UQ3epEqxZb37IifxLgxLuxTX2B5LC4XlgUo2zxEut7NUygeRgoi23CZQIOoEqtQfACODTK/Klav6
ciTePeYHXfHjqnlyBlO/K+JmesKGqnwwJf9QtfFWj4395SW5lLHo1NJ516gEQ1s/X5G9qAghRFWc
fcCi5NUhiN4DKMXqmlTBYgaZwNM8B9BO+lSmTAdoXHUIOTorXFfe+vj87DSxrLlICO1Law7GV6mR
pEPiG/lNZVTSjamX0rWa5ojqSZa3ltGmVDxf9NZUfgHIChN0XqDFpFlWtMmqoirtNrhxs/dG+CPX
WwPZZHlfpPt4bZ8tTfVpxNndZvDzsrIm08ww/VaIm1imLjzcd8pao3/pbDiNM3vkuYkrZlVDHEGO
d0IB6szqN0JfHbHaxinFX0kfS7eL03CzFdQpftAHHRMZ129jiQpA/twFT6LgZG5mZ9bu8nqVtCnd
f/pwNA3o80/KVfObxRgmoZEqnLGUQABnJmXfl/uqqMxqy5bRr8paLpStB6h6N+BW/SrmpfwgaNag
XNVG0tKrzKV+p0cKxh4NhRJvp47D8CgPmWhslFFR4geyT7HPu1Q1DoEb9T8iCX7BRhs8ZeuPHmnQ
M73ouiqsunNkSKMl+vxt5m97TSivYjETtsG0bJVUdpH4aUTp3arF6iBXXTQ4YmIJgdP6YWpsqt41
7zShCIENSmb+oHiq+KWQpfhNExPkuATJHLnlV6InbtRAcqEiZnV4bJJO4d46WGi0waLjN5jNXWu4
imbHouD9kMogd6h6ls9KoXS5MzRFt23CWvwOd4G9roqBDjMo8Xx9p/mFfOV12Abbdd7V8SapOs3f
VwnAAECMk6qEFKsTL0s8WIWMsGcdN/JoW3kPviPs04LUhNL9VRf5FtqFXmi+ZzhybIbGsP5EXi4d
E8UK9lQJBseKIWNdAapH66lGrM8uMibZ9qpwCB0c+5oN+EGcBxtRTX4X+dDc6qOVVWhZhm6DqGyD
nAbOLNqfxHLrH1JQD+Ym8qryV1NJ6XOGc5Rra8VgOrUpWH9ijel9MjLDu8NGQww33hBnkCPU8UZF
3HjblhFGChLHftpZ5r5NXbmH514fk7oJr8auS48UuuSjWFMGL/q8C2w59bG7LStWmFACo7zStIHu
eKpl5lYW2sBzEHBMkaNr3VtRzoXyMKSS4TmRLAq3ScPatYdMzt7kcgAE44IXVDflMBaF02G7lj3m
fehf6+WgqJsiHwvoO31RTDZlWaVt+8j3dqHfVXeCNkrPatkHIyBoTNltWclk6SHX2jTfNp3UeLdC
XSo3fSdXW4VL8E9I78UegQ0AqjkrI1l5Yiym94npQZ+NjKrMGcdlWbN6EhyNQyTWXHnvF7dy9y0K
7pTITsODkv0pR2dQbnRzlQC/kBB41VDjgfY56bjP8mrW1lZRRdwMYArfwBO707z3CPcPNF/2MuGG
rt3RBb8uksCuYlDwaraSlBZSIKpZYPlBlKHmPe8jpII4Jr7eZIA0JFve7LWbplPZlSL6D2tWfAvZ
nasw/Uz+4So+T39xXqnJYHAvyKIKRQZK1i7qEhHURkuOqcQapRJdwy4I85U8vxQY1hMsRghs2ieR
DkmItUqqBWpbDYDfuzzR6aceBveLqwQrq2lpPqmqoE4o499Blj+/lORDR74uQE27lUodrVCzK0ns
m9hG5xYRJdJX44yeFKX22OjdmrzNws2LTqYJEIbaDurss+i1MlTB2BFdxQm6EhsOMvcYB2semAvX
AaQCYemrPAkAM8zDUIo0cz/nOiDV21I7YEXBif3FWHsqLl3vgUpwX2UmqQDMV+eg97mSewF8P+bq
raBPSzFugE60qcGkY5Cqe/wKP4wGkNyd6ur2wCH33W2btrBjz4tuUk8yrv2qtQ6+p/tb1829az/o
hK2kxi1Fi0qPXCeqO/qisY5cuFy2/hpFZ6koxWwB85cn6C/43/NFYbVBqokNlta5TrXAH20/Trfx
+N1XUlvyv0OikWMnUaWVZb+0Gk7Dzj5TVKWJXIaEbbRumydflGHYx2uWgNNvn91p0FdRdYBXE5Rm
fhmtY6UaWpHLcUud2lP8+8hrVlQU1kJMy/H0PZGVbGyPEEkS8YVd/1Gug3/+Zpl61DSF0C+dKtDn
McpCNNq4wkvKFPOntBJ+eG68w11g5e4+3Sg/zdZJmFlBoAniUq9NwmCfnsf3GfQEP7gNLTu2tkr7
NdH3l++cC5mPYTEkWK06er+zJZAUVA8TrULwfvCdLKvvw9HY1r16JdeuYyTDymmyGA6hi4ncOnXX
ZuHCUS/0RuL+7lJtlcZ4qxU6VAh0vRT/Nl+zS1rItSo96L+izdYFFIxeCAeilcL92FW2LL9X0W2t
7Xw6NOlaMlr6dBA1oBCyg1F6mq0QNUKC0+8mWxf9t2psLWPfd3/i8IvVuU7RvPfqWot9aTIRgwDg
ZIGEo0R1viRVpadu7kUFaDu4kZmb22Os9nYThZvBN4ZNozc/L6+WhYRBdYA7LOT46T40+3yJ32dW
Nuk0ZBlQsV6/9zxtL3M7ti/HWRoZ10OFdzs6yJ8khsxhMAL2GtjaatuO1wiM2lBo/JLL4RrvczkU
vTSyL6IQc0yt4qJuMMYAqIzyLRNF4GgvA7i+3D0Ma/XapQWiQyL7T6g5rFYPIu5REih1aFxyedfp
hSOP+sZg98Xmj6Ry6jX5laWrKx/s75CzJRI0KUo2PSENLPaK/MXi3ib2yVYVogdQqHY2UWzpdk1W
F+I+tqxN58orGKOFy8AEm0JX3+LSQUvpfJnSqmzLcGSGY+xSA+SrLaG8rQXxaAKZvrxu1kJNCeHk
IIiFVlaESRuo6IuDWWiOwMW17iNoeytHzlJqAZIP2QInNr7obCco/WCV5gD8NGzTrYtPgSML2bPQ
d9vQSLZmLGz7Pls5gpaOudOYs3RmeKHutyExY5zt01KhQvh8ef6W9reB5oBKHRJ0xXwzuOD61GoA
t5hrLoqLMZr2AO7MFQHdxbn7O8p8H6RQ0dqxA5c8NhbFCuE1iKy7Cb4rGBgfeeq+9dbM0Ja23snA
5jX+rM4lfYwAXOv+Vz1+MN0/cn8Mqu0YP/jJs97+vjyPi+vwZISzUzysA1kMpnC+e2v2CJZtx/J1
Vax/cT2cRFHOV3ug0U1UpnksDToXXUhBPfKVld27lB9PZ276ESdbKqPvI3UWQWBc23J/kJr3Un3U
gl+6tv0XkzZp1wGWM8n7s+E0YVMbUsaktTQFQrF2lOCAb5Llvl6Os7j8TuLMRhRWVkMzmhEp03Jr
ol9mLm46KdxFsfVNc9WrPIr+TbY4CTnLFkbaaeE4EjKpKYy6ju8/VQP6mbQQtV9+u9bkXlx+UJWh
2gHUoKt1/s0GrzJj2ZiSkyfYcXuXg0Rrg0ctWmsZLC4OoBATpQ/xsvm2Gt12kMWEQFX8VUtuhXgH
X3mTWtuCetK/+GonoWZbKqUkZ/QKoQbhRoxkW06abRxfedRGouhGW+srL+6tk3CzxagEii9a5TSF
YrGLfPfa69b8xD97UqA0QcHhr9mbLcQksJJAbabZG76n+tOApbjf2+ZwVSPvP+6g6yFuGOeHOjxg
DbfRg5fOetLrhwHJtkr4cnl+F68Kp79mtkbBiyISr/JrcMZqymu6ebYBYrStPDvXry2uYLK4K6pr
P92uamF8dHzmzx4gIPgGoocBf3F2TxF0TKLMakD7wJS/RciYy0V3JzTcTaRoP1iZPaal05ffUyuG
fO2uuRYux6cog+4H9xSA7ec7pqUn2gUCTI9G0o+K0uJgFttp8yLqra0mCnqT0H4T94eql2+quJId
lvp/YGSh+NPHn0TrZqPPlKYFRcro2+5rl+qOK5fOYE5S6MWra8lHyrzbvI9YGv3W06I3qrdbV69v
ymTVmmQpdZz+lNk2A1CLyUzNRKQWJHd/K1q/eZmJhXdYWW7TmOZf/DTQbMZrMxEnOhZXNYPrb/Sq
mJgH5HaVfdHbBi/HfUH1JaRt4K/1kJaqLZPZyURQhZ2BUuX5xwZWELWFxXR7SmYrOZCRd0V8TKRt
iBFEFN77w13yLzCYZzGnQ+nkGB1VdlZTELOgkF9s5WBQYkcPkw7gSNB/g1LRPV2e4aVj7nSU05Xo
JKI/BnnSSkREuDIUrqMcQYbM9vuNIt6G8VqlesoOnz/nf+cUssR5NFcqhlDO+ZxGml0FWXXIgbQb
1u/LY1o6b/4e02csw1gCXp7GNPTNJnMLbiMY5AXPicUwx7Wm5mJKxIYNIhsFLNOaA2xiWdKzBjuk
jeZjwDNuRPFRU2M7N76Y+k8wu3E22IH6lrn3TbqyP5b34V+h52ibqhe0yBwIXRf9rpN3SdM4CQZh
wb+QVJhMpT6wTGSfT90No+whTMlESrJX392Vw0b2bmWxsyXlKg4dY9yMq/bIi5v/JOZsNxjjGKdS
Rkyd0kFk7GKR+jC1/nAnaNc68qTuVhecQPpxefkskSLOxjrbE0FrCk0sETdN2k1pHcv6TtNJ7tg9
3oDoFIXaoarnZ7tGtl19bY8sflMA5WCaJtMnZXbCSnQCQR6Cj4+z8qXpwseg6zad/xoLa9pSi7vx
JNL0S072ft23MerWRMrc2Ml931GgCedCur08n0sDon7M6lGAn6Jiex4mk9oe4A5cxViA/mCEIcQ+
jzyaqur3SGpWnr+L0UBu4gXBnzpvw5lFmUiCCFVIkCH6uwoIUX+TCMUj+pCbywNbmj+4g3+Fmq1P
JZdjhH4I5QtQkiOlpvkM3dvJdW1/OdJHgXWeOE9DzebQ0FK/bRNCZel1JX+XrQc9v2uKGz//FeGn
On4XpVfJPcjt1yx6QobKWjN0XcqpJz/gw6vsZK3QhNUrWspcfbL3JLkSzZvJYtKUH5Jgrfu0dCSd
hprdc9rCVSsLhPymGo0/kf8apYGd6a2TCywcEKmtGq9M7+KHpFAJPBLs1yf1dSHUhahqXT5kqh1B
F780ue8U7b9gcoC0/TvM7NakmD49NJUw3CKv60zdjYQIeu0Atm/FEGxhDuFVo4WoA4SGFzmbQyxa
//O5DKurtrGrWk4nJjhheMZDSFXN0coeKltblSv3iYUXEWJu0ARNOrQUFaepPl0naOT7SeJnGy0L
hCelSYxNgvLTygeblvtsO9A0pBM7+eIhKjXbDmOhuFmi8DBGPkRvHDFALQRFoe8mFY4YQyCpXOFb
y0vjQpmfyj22ldiezsZVZC0Vw2KCvcEqUKBAx02LWC7edI2GKoF2wBdiG8iqHWnCUUF30DC8rVYH
+3oM7dLrqFx1jqt321E3voiZZJtmTCU1QoMpcvLU2kRy5FxOGguZUMMwjSQ4CcpQMTn/FEOPBVWf
A2pMqwo/T24joR2H70n9eDnO0lrToL7yB9flk02h0aYCVSz68X2913CddP2jBwIR4Ry1Phjs4/8t
3CzrZlI5isY4hfNeMsu3JesubO999yXtWntV3n/pGYC0NbBA7G7Bjs8JtkleBH0l6tCYOyfGZ86q
7TCSnEoG6mtX2nHMbrM1WubSl5vkuwF1kJI+dRE9udF6P+4gO5ROrcSbNP6dDl86cY0nt5DUP2TC
/xtnlpAQ/KW7ILGNNPPQIgCk25qg2tK4ifNV9OP0UptvWTLrZKKhyLwA5qvR68tSDYhlSA+9+iD0
SLG1NgJ5Td0iLb+DcJ/lO2SXULTdm2ul1sXPaIBam4iuUxtzmoqTvJToRqgnQ/+xSGvxV1R8N7Sd
3CJviXUUugbNPu5X9sVSyjgNOVuofu32aaXzFfWq3Iyj9Zwowkq2XfyAJ6Oa5UFfV4ZOawkhFP5N
oSHWiBppWwa3WhR/bVe1J5cKIGzxv2bxQyTwZBZlPa5ys2YWjaJ7L/17A7eS2PfuqYFd5UrzLHjm
zqJQWatv1b+COZ1Fnx1qVmbVQ24xWr86RsW2CHuQjE9C8+56r6Z/k+XPkrktlS+5unKnXHoRnEWe
bZRAkOV0MImMV4UjlGj41P6Npof3pZ69VHm8G7oniG97wWudKHwelFepXVPPW538WS0kUvQh63Im
PyreY/cRRKNTW5skvG8/LBnSkbfY12rN63cxF6FhjMUJwHhpftQOgyf2qUpUX3LS+tmoHtxuF6Yr
C3npDEHg9r9R5iqgE7gxEzSiaCpnesPpuhulg6x9lyu77L5cPkEWbg8UBUTowVAyMcCZ7ZrAGFJI
/6Qiy4R4E+31/HWwhOdSTG3oV3h4yHas+SsdkpWg86e6CuPo/5nubeZk7YvmXoc8KH2NeumN4QW2
nq4c/1NCnSXcCY4HrQHJD26Cs92CwpzlAcDjjiQ95ohMyeVxaNda8Aur4yzIbGNoiZ64tUKQsX+o
eaXHFhIN3MG0lUN/bTCztR8IpgSiYIpj/vTLjlq4a5v/3IQJACMAv+mN+sGmPD8j0gIHTdwsWITx
Ro1f6ceZ43bQEBrN1z7O4rxBXOJ4p5jySdDCkkFVZyKhcvd+bH8X3bPhPWv1P38FMKC/o0wn1Em6
HiM6SrFAFMGgUBrbhbnV3W3RfPOUghb+yoJbOmMRc5ag9eucEeJ8X9Hp9ip5Cmck96X3s1MKfKpf
de3RGA9St+0aZAhW1sXCAUiB1jAgx4OnoWJyPkJAx6YaT5fBWKuxcUXNxthmgJ3Nm0INVsa3tIMN
siAAW65kQAnPY+HfmsmuOeFOMSDOoqMlvfjZm9n3tlb/GpVtSQa+nKiWVgnLA9kqLkzAd2aJaij0
2As7ImoAFoXa3QgqGg2j68hQlP6nUPP3PT2HSCuiKZTQbaI+OgjyVwVa/piZa32M5VHxhLLwqKcn
OLuKVZ7s5r2nZZuhLuP3FLb4TzOXhDeQ2vlzZcguPstZ7F0Dwo9v4nE0bvRBxqhBkiz/GDVGltlm
jwM9IuWJ1GAC7RetIypJu3J/WziTgDfIkjVBfWk3zWY/1/q+gh4Bppl2LMVVvXrQstaOoYYpmY/g
27fLn2BpLU/eWzBhufOr1iyXenqTt3lFPL8u7ChD9eVbz3VcFx/M4F9QVkBMwR/B4wbV0XlzQ1DL
rFGmsY1FKX3tZX/YykZ+WyJY6wBOu8NQITgw+BVMx9Iz2kA3Y1Lm4Kn4ab/6sQI9NARZrJW6+2qm
4vAElEN6HoNeljZKG9ffOl2JDrKaaH8KrbF+wF5tt1XbKKHd0/M5qmmlvbHjvcHW68R8MsNIi/ZC
pnadoxet72/LVo++ar6AfL2uVA46OtIfb1Sod0iSJ609bBZOJvxfqBfTj6QmMfczaz0fu/oBK2nU
Yu8yL7uJUwUwjPHPEx1qI4Av6fuhETQHvUNaNNGZjnJq4XYMx0OUn6l9W9FPpVtZ9gtpjmxK/jYm
wQr5E80wTf1MDSY+XGFDaM0H3Nmqq7KniNrvk8w/8j0uL/ylmy0hocRBt4fHPgcUmUJZ5gVejpBO
/4jRnkxrS01gx8mm7aNdZH3LsldPeQ3TFVGBJY72aeA5xqjPm0isFQKraEsWQOorwQmtB839Icet
XXQQbq6sYo9cbGBhY/xQGm+B923M7qo1bsFSd/fsp8xOl77GGKfR+SmCUG40ZLY6if524mjij9Co
Nkp5kJMbb3QginsIloCNTf+F3iRy2ZhpAvkH1TWnVBuKC/tKASDtIpQRave+r9titpLllm4JnKJs
GWisk9TmLK3KRi0nrj4hvSmSdbtY/uEme3NayOUuHK5K/Id0Y1VWeuoszm7DkwQkXpTQyMClTtv4
5Crk5vyULpoQ09k3Wb2VrdjR9MdcfpTl3vH7q0rdAhy4vK4XDpCzmNNBeBJTNZA7V01wmwKcmzGG
8T/8mDoFWhxDIQPCD+jmcsTFVXQ6zNnZ2g+d1xvqFLLcitkuU/fJuJ+QEpJxyKXaDvKj5d1SDa4L
fEQec+v18g9YHvIkssAK4sk8+7g8MPK4jaFCiuJtnjlV/WTWdM/HLYiRlJR9OdrSu5wZ/ivc/FEV
BUWUuxJfNRT9jSIfMutuaI9NsRESnIEh9Ln6ay4eaDgn+ntfqmvxl1fV3/FnmzZDdwHiOsP1xiO2
QmrwNYdjJ26G4MVXDj2uzF64EnPpvDkd8uyW0AWcDfI0w7L86Le/xfFObf5cntalE+A0xOxSnbdt
PPYis+rDzs9AUYnSTgMEYSUHfLTK6cuunAALVx8siSFHQwJCyXGOEBM6yepGBVD8aF3BXRRb07bK
n4G7N1a/2VIoaqsoFAEyVj45kFllorqD1+WbXviepY42gqWKtgpsuX5cA74t3HShr09q1vB2UOCY
LQ+11ky0pntoEwl9+fSG9/g2DH+1xeHyB1vKqSiNUz8ht/E4mV9CpFbUXWQLOMcaDQPk1FChiqmx
ilp9VWOBNlQiJ0pviemNLphwdpOw6WKn8PpkpVGyOL0nv2RKECc5D71dVWwVEaNyv3+sxl9Z8FaD
DBgieqPj2qG5OL8WCmLosKmI2s/m19QUr0S2AWTQiMWKawiqgw71W2YZb0IMYOjyLC9E41qE8geU
PGSB5tJWYoCQjZmFBZKQyVczr9uDHJglfOg8emzdoTxeDrew0UHCG1AASabaJ+cn32sDs7DgbYjh
aNpNEYHmkmTMGmt1TX1yaWQ06/CY15BBwDr0/KMFuK9aGAsVG0nJ936ZbtO2PfaBcaibauXKNZUc
ZucwkAbIBrza8cmbt1OarqPpWBHKDOtDYvR731iT5luaOCghND7ZeNInpRbXF8RCV/CpDWueyRib
vONthZXKaPy+/IWWth2KEfieklCgLsyvMgVFtzwvuwLsC8hnsbkGULG1WveYi8ZerMu7SC7w18x3
kmu+r8Se1vZ8Ig2kZrn4Y3JM3eX8m9G1aULfGIuN7A7b2h23WR0jONbu9KK87XSfc76yEwGhs0Tb
p4MfrlRDFjb69BEpXgEHRcVvdtKXTVpDrReLTd7p8EL6AemArr2jzeNv1VBIbNFopO3lQS992ZOY
8+MemQwWZSsVHEzYKxnfRR5DaYxQ9OUwS9thUrmVJ7UO2EWzHJZA4RMMV54YU9Ze7PpfhaQdtLE8
6Iq0uxxq6emDUw2HkUn+4iYz33qlFaujRjku6+RNCpxSbVXHA90Jtd+JRKCtTeEk7WvEraJtvf3/
GH42VLMHLeYVhK+a3tiiSA2hI+h2Xa6CLQmEYUMyv+89YbCL0PtpaOGNa5Y/V37Ewi0KXqGCrSTo
CCrzszQOmXEEpqAVGzgfDzoO1NRW+p3lFj+kQb4KXWXfAN5ufMuzSR8rl/Sljw2RYBJAAcMHu/Z8
H6VmOZilZRQb3kW3XdU/oZf6JHjiWzFa3y4PdGn5noT6SCcnZ+Mw5CZYFpNQdQ6nekiT+7DV/Y1e
qmu12KU0a9LmBADAvKJ9dj4qeahNBXw/hwcFUZ503zpV+3V5NB+FgHkGssBDGEBWJ1vf2WdLUDYc
h0jOJ0+1QnXE4noc3pvoEMeKnVZvfq1f697LkB/d/rmQ3kMr3xTxrZDvkvFgpHt1AIy5zb09/lqd
snJ4fv6qGHvzpKNkYqI+PpeBrHrNU7MWxrcEew5/ribxNoP8K7SeLk/CYhw8KXGBn0Qn57YrvdUq
LT1BNH3wZNdoSoQdzSvU9FZtBhYjMSS4ZB8OwLN87wt56XYBTn/w1rExfEKlZ3Dv++TH5QF9XjhQ
hT4q3BPwAAGg84Vj9bhomi51prqLdUyhMRBzXXeNyr40GHYCxfQPUdv5fbVqBK0qfV4Ybd7H11xL
hduslOH4gnP0hq5a6YN83nhTFZcWGyTRqbo6W6mSi37J6FJyKA2X+1Oz1xpjo2drSlJLc4eK9qT7
qcBLndOW0U1Rojjl8d0bh8R9l+O3y99mSsbnG45hQCxnLLB1uN2efxusT9tBTyAqJxoSjbabIATh
XyNrZofqUW1+X462PJq/o03/f5KtJMkNlDgiWvB/pJ3Xjtw607WvSIByOFWH6Z6cPGP7RNhOyjnr
6v9H+8f3upsjtGBvH/hkgC6RLJLFqlVr9cZukiFvTaztZRPz2fphQNBbOIpuUFcRd2npaKM/5byP
5Fa7lxJ7p+RfnOHZUt/UqYW+pOUJWK7xqF02+gGDriV2aRoND8BeOtTtPjCuRmiGhvQqNAGjkHYs
1rqEFtxvlsjlboMxmnz7/EUnM2kPQeR0g0buqS6RW9hLk7yNV1WnFqwA9qI9xNTnrgVHcHJv6PPR
bwl7EyPdmvlAM69EXiLaqGP0Pkbma5e/GVKyjb0nOly+o3F/Q7NI5WjbEh6uywurqB9X9uxj5r+f
DLnuyYp7cwzuOE8SWnFFA+dxuI25At3Gfs/a/KYDwuFM0i7p74ZhXDnGFiaDByH5ZC4/OgXFTh11
gHo5yocS2kD7lXebD7F+V2/iOlmL4D7GwapOrZMyLsTZ0HML054XShhSlqs2+Yg4XodqqltM8mNp
+d8Ns32Iy9haQRIsbEwgljAHAHGmfiOWAowGUU21aioceLoFuXbTZOXu8votTB/8BIC16bNiX4oP
mz40QjtSVVgO89difE6yq/HPcSUz3SK7AsoimFnFvT8Zdlx6sVFtICPYDhCYQLALNbL/5/qy2KEK
PmPc4JwUZytsk87vE+yUsInDZu5phzI82tL+8owt3GjzM9DkepmpBMWqSZXxIKXNsdr40q2ZPavl
YUIqca3fY2ld2NnoIsoEXTDmnm8rBwa9obT0ir3d0uBnH9rG2Ye9/seZDuYMV57BcrSHWsJFE/t6
SkWQOUsn5DWeLK906eO1yZH9xaSd2BGumDGFlzsPsOOl2j6YVQgs8xMUYZmbjyt5h4VT/2xI88ye
HEhhbGiR3WJqhFbARKq2N5xtXsKYrXRvlfk9qRC5XiM4WshPn0/k7DUnVqUm06auwuoE6ge2PUf9
OSoQlnEQ5a6lH2HM45HcNCpI+iNEZZend+GgADiACBwgz7m8JhxNlVNXWZR5FfWUaANOB4T0ny8g
jZgW9UjuHOWD4HFKXsMc5oJVhjDKCCzO+hIlL+G0EicsDYSQh34YzeaxLHJDdGrcFnkW1puwbGgE
2vSEcZenamFjEbj9tiC8g9GHmCADxELhHI06caUasNvfjIIjlaNoVjiVBWcotULrYUqtN0mH2DBl
LmVNVnPhLuK8/m1BOB6koZWHssBC7zyGyU7KYMUDrey5mbZSaFqyROcLCUro30HQzSt24tjaMODW
kGxuxvSmasg/EUT8yMNt4x0uL8yaIWFhmjYNwirHkIOH9QpymjxnqSuBUlgrfy402dBlrVqkIPT5
7jMEWxTwISXuyxq9vR4ht89lfm9KsBV+N8YtHM9N/13Xv0/1Pa91zahcIOCtveKHS55+8gnmnCo5
mdcyrVp5HPmECZx5Zz7p+Up+fuGegjOB2r5J6DCjoc8NSHKexYhF15tGUd2esKXyXFWpXLrxLy/c
woF7akgsrdvSWLexzUjkEcg3bPY3eng9v455GRv6XgtW0hFr9tTzgeW5pHS+ib02OmTFttIJwfap
sVEkt0h/WWvOsnRgnMyjeEXaBngpo2EeJyQeZJrOv/nN4+UZXDMx//3EF+pGq3Vk11kq2LiHt1S5
T9aQF8veMAO6yW4pvMHOTfRlFIdZyChmrEF52/q7QLsa1sSIFp1apw5Gow5QKlFMgQqUJU0tAxki
GeR06jprhdgFC3CFwWFBVAxyRUSvxXHlJaU6lhuTANwFpLOFSrxeiYrm7S+8Vimt0WwLnw+Xnvim
0K14aiJHL5Gxq7aSeVXFnykrTKgiFu1DsIYQXRoSWSUeFTbVhQ+4ojLRzakKyOCZiTy9mE35aQyc
6s8TI6RhfhsRTjxaLzIkqUh+9mHlop5w3Zg6F4Z5uOzJCzM3Qy6UuSIzl0qEQ6eMPCXKkJne0OgW
7MvOAmyDIqGbZflDWTn2s6eX5WuYlMaK4YVDgaQc+jc8znihGcIWarrAa20gF5tQPvr2rnUeK/NK
ie7K+GvdwAjydHmcC5fVmTnhhtd9hm/pc5vdaO5aeRdLxS4qK6K9LbohK+644CCodtCMZgJ/JbEg
jM3XnaJNnY7Ysjx2abxJQJVcHs7C6XBmQRiOlSQGKmUDwykAkGTxpo6e9fQur4ftZUNL83Y6lPnv
Jydd0EOAivw5gar8VPe5m/kIzJc3Sg4jM918l42tjUrw+cJEqDeX+2rTTlL5kAbxsGul0n8qJudJ
zhp1ZWwLpzgbbK4iIXg2n4DnYxsRmytGA3Od85Slxyr84XQrnrA0fTPhnk65GBICEczZlfGQjupU
bWr0bQ23bw99DNbopfvzLg06NE4MCWPxVA9QZ4whOzogDxPJj1a31dvtGDwH3UqgsuTev20RMZ/P
m912EUBEbDXDS9hf23+R4qDgBI0Ut97c3SfEC6MfDIPZahwNfkWt8j2iB16WVlI1C+U9ekxQ2GGL
kqv5QJXWN0E5EbKzhfytN2yTOt36plvLb2rzuUl29nALCmtyfl128SWfO7Eqxl4pHGZqPY/Nzn8U
ifGuVurOrrPP/82K8Lzs88Qp0p6xEUZexbRIpEl+rdlrfIhLlwftxHOhiTIT1fZzR/CcDHIhncFY
8q88OfTp85THble5U89Efrs8pn9jEeGSB/b625pw5qmBjlZZiDXKw+ZXOxrio+lMukLO3ZvA4Wsa
JORT9dgovrExsjq/tYBuHgEA1DtZSsINcuX1MYhSc9tXjb1r4uLH5U9cXFxgk/+mk2clmvP50MJE
b3rH5AvTxz6+T2gnlp//wgT0Ruh7GCSZRBOdnfh2nDIJxoQwcRfTf18Xbup5K+HHv3GZONszjRvi
n8QHZOfOxxLmWjam5sgdFqu7rnlveR+0gbqNImffl99Vy3HLrt0MBdAUubtrtFF3+3La1+2XyX5M
guooKfo1yYcHQ/a2hbOmArt0CJ1+n3b+fX1gqaUX0Xebx++NfpeuAbeWfPv092f7Jxdfrkd6rOsc
ciqHkJYep6bbWsF1FD16HXC7lRzYkuecWhN2EoIMUqSCY6BF6+tYzcmBN2MNALp0u57aEPaP2dpT
XxbMGCxvUfyq8dKLt+q44qALyBuVQijw9Jl+kgK0sDA+TPtDmjCUSX3rfYu+zGMFvDW3jnBvmPW1
Tk60XHuQLY3t1KiwWrWjlbZn4K199ymJX42E19LdX/TtMTRC1plHmrBfBLWFVtulkPZjpYh3YZnS
59a9TdmfC2GemxHuPzu1PTkuWSikpKZ864yIwEwTPFujiyKlq2sr9/nykp2MS1gyumbrXv7XM8YG
dUiQLqBJeBXcplq07WfpkQTa7xyotFOu8UUsef7pnAorpwYg2zWZOfXkp7D9ErdX1XB9+cxcCsJO
TQibS1KtfJJjhXhiSJ47W3VH1Otrq3qt6JegMrCSgFs6mYA+z9U+CD4+4OjKSTLC2sOcmUg/x6j/
liFRcnlEi5Om8V6DYIPuXxHb0Pteh8oK93tY2u8hbHpKbt7ZgbFiZilJTuvebzuCJyo08ZVVgp0g
DT/V5aewdY7mmECxMG608X2YpCu1a1/qsN/5/SwQGG7sMfl0ebBLL8XTjxC8U7dSJezl+cobtYfW
C1C2qndRot9Kpn9NkWRnoGeRY/6y2bU5Fhyzi1UDxm/MxpXmkvFxCwUYlnm8bGVtcIJvamHegPDE
SpVsbIYxfNLQadcAkPyTxDceZeDL9hYPypMVFS4BOTfjMrBme/ou8LZAnDLnnVavv7BCyxWuOVPN
iBLMWRLIaKbzasy0W3m4Mvxt395pykqUuxjC018KzpKyHllTId4KfYuexHkwYf5W6aobXle/LHNr
qQ8QHVjJduj+GddUZBcPkxObc9xwEhf4Ta1ZY4FNdJri6NdgtG4/vjvRfbPKc7gUgqD2DMqYnkOw
GMLwoPa2SAez+wz7rsru2uCu0h+a4k2bnkAi/vmKndoShtWq0jS2Obb0JHADc1d4Wx1FLqlf8fe1
Mc374WT6IFkKcxNRqk3QJrt8sBFZ+hGaKrQFDX322oYoZfefRiYiUxFLacvKn2exeMj9n1b3KYT3
x5FXJnDJL+a6PzgwaPW5TM8Hhtyu3EsW9UTDguczuTf76wkGVq+5UYuryyNaOplOTQlrNejJkLcm
plCI8vJ/ZOto+D//mwlhmbIclCmvZyIdBTaY8FEqvpfDn4N5Z1DG/6ZMfAs7tR6nnjL7XNjqu0iG
IVap0QcIKV0+KI4nby4PatH3ABqQOaOZlwzG+RKZTWGDZJufZ4P6NtHrupnMYVv1442cZDRiaO/0
eK7YXDpvYecgXKQUN2fYz206eqD4VU+hN83hoZtP9AZth22iv1we27Id4PsatT+waMLYfLiXdBok
qo2T9UfE2iN0PB3J3xTjivPNPyS+CwFvEgHTqDOjw84HBKIhquuJSSy7f+oCgKBGy/XVEO8gRNKy
nbIm1ru4r07sCRdWWmR+rw7YU6dD3ruauvWbL5ZylxV/jDamOqFA+DBL11rozZwPTE0lJWnCqN7k
CsHhrm/uPETB1OOfrhNW4A1QCQ3JDouYpFSPDXWcEnTPI5rQbkHhVsNWWnvqfZw0cE+k9Gdxe9L6
osyHqjsR/fc69exqi5wxwl9pASvmY7HWR/nxKDo3JKxOb/sBiBiN+pH2HarylDdy/e3yjC2ZACat
k6Elv/mhb1GxgdpLnV3j0re18svsvudr/D0rJsTu2sFp40adMKGOx8g4avIVSruXRzFHi+fbZl6I
GUVPMgVE9rxiJ/deIZWj3Cg2qbIQmY6G0ryfr6RslkZxakK4FnwtkocJxDzgM8izCv8ANcuubLM/
fk0xEk2WSQxBgKF8gLpqSdPkDSda3hv/xEFKcEyz0B1goee+b+x9ZqgrHvDxyMGirgF6ppCo00p3
Pnf6CKc4zJPEDAANEv9+csyrrqO76xgEmttUbrpWLfp4mp5Z1IQMt1dCJ9528w1Ld3te7oYy/IoC
4+1kdmsNXh8vJUzBAgjdBolDkvTng1NbOw69+VKCvOUm9ptnMyWpJ5Xm69B7z63cbXNz/HTZGRea
68+NCq5SyyVcrDK3heVPj10BPUNqf7ejaeNYX0fLQrYy3I+VnQD2kp7MvL5HQOVKtj7Jibd19O46
M6x9Efsrr4ZFBz6ZCmGdS2BEnpfyVUoz7b22uh+AAudBuTL6xRnnbCSVrHEriy11uh22rT2wT9Lh
q9noro6QA/qbkHlMw6G2JPfyZC+dxTxS5vQ4He4fKK8bGVLEyGZUSfql0bK9rZRP6fQr67QbOt9X
wo3FsZ0YU8+9qXRM36KISzalRsQmiw9xfZQdRFNu6uao2GtcJYsrdmJOOzdX+VVoVBVTOXme23do
5xjyZgjXajVroxKe4q1kylLnsUeGxnEl7Z8g3EryP0r03tk3lvTj8not7v2TMc1jPjmpOwTqnZDs
EH0jqjuE6rZsfvhDdkzI9/03S8LlWUtZFcpzKGVmv/KYUqfqxvVrZv85IIbdzskCOJVOGFS5zkdE
c6RuRYpDyKbpLrnb+2ZI3KCOD5eHs3jFnZgRVonGTqKqgouhaGJ56+WhcoDzQNtdtrLsC78HIyxP
FupybbcMxqxvadzba9bnrj8WzZUpbUr7y2Vjy74AYT2gIRSbZSF6N4ZscjwJ/4ZfeSO1RDdm7Wql
5QbZn9MCs0hwV9lzwWWODc8XqTQHRfNMZk8NYaU1n7Xy3RokSJ6e40zZKMWK7y2dSrz36Wyk5wZY
nTiN2kRVLyDazSrDjav7CqmOvHgau8/VGkXj0iSCiNZo4aOt6IOKe6a3ox1lhLy5T7NmV/nqg6pG
4VVWGI+QaDWvl9dsyQ3ngiQkVvD+g18/n8gZNqOnjT/zskS7VPXvR3/YXzaxMHngmRgMEGKktsS1
yg2/sqcISKojPYXdXaTB4VFsTbIXdrji7gs5rrnHnEcDvSPUqsX3VpVzk+UFCxVE8K9O351C2qK/
6BbhuA/JYlgajMVyP5IDm54zYw0gxuOR+RIiV1ovac+iawMmYbHoEeV2OhpxDPRSpdhvRFHwxfLH
eKc0vTyhOhfHr5kn9TtZ8/OjFGrp9ya3zU0HD/RLV9jBq9cQRPgjVdg4k5q9HYUGTx9buu21qrtv
G6WnxcDI8YhCi8vvtPDXn+Nk0DZGrRSfwfTbwWZQCgnum3z4JkuS8VyXtnVfJY4HI2UaHIAXDj/D
1ky1+8HT4Ti25jgtmWTzlzk0eb3VkkA9FtMg7Xp/So6THFgpDJ0xVI96HES3RkFOyqVuZciu0TXq
uB2H0bRAHehZ78Zm7qhX8KLrdHZNqR7sIqVA2LWWrRqYbR/0uwSdmZ3led2vrh2c2g2sKAg3TtQ6
2sZDJOU4KtpwEylSelsnaf9qx1PxVkvlJ/q3HzHVHYY8swBqy9PUuY3lwA0ZqOmsNaVq+7Drk6+t
1dibSSmS55Zk98GvHYU2BhXeyGwg/Q+gIKyKnW7GfQf0VzavdCPRdmYkR0clydRdovCqNZGcvGbT
SPAIVPVRqrry2ug6+zgCw+jIWw3Brumktvkee63iX8Pgl4DTTAsb6XozzHelXlnadR8MKh0ITLnL
ToD8rs1kGnqSCpESKsHFi16FEcFrzEWNqPpbWlRw6kiOsx86D4hAaZmta+u1/HUYIxiFWoQ4zK3u
+CADlciL9vSA07lZFp3/0k51Y78kydCOm472mvesb9JDocOfvTGnNN7DxjT+kC0fYE1F0/8uleLu
E5JDjrpVMs/Mr6ZSx6ZaGcE7somlfa37pfNK5J0eRmgUVM9NS0+7m2ARc1zYxGjeyJS2uR3Uwsqu
KeXoOmo+qrzLSjnI3dyh1OhqGRrxbp45Fi2sYVGwEfu827dZpr+FqR97SGpl2bWUyvKh8OLqMNCq
vrGrqeB4TwqdZ1OsWpkb+96r0WnKtoPX5a7VmmFPaVu9roOsPHhS49xqfRKq2PZjxDzkxj80SR89
Q8c8HUGtk/aehlDZ5R6M5vow+W5VOB1MVIbR+9sisbojUvKoAwzhoGzLSVN+aWEH903dhURSnTp4
rukP3q0mScmLbOX9T2dqw93oTPHT2OfNATS28hPOtqJ3h8iebuIs8rapb2hPZa1ImzCFVcLVGPPe
KLsYGKnkV18hsA5V10oL/4saReRDi7Cw+0cvy9JrEKESOVK5SZ70vnZeGrX0H1PwBl/6sR6tvRxr
ztXUq152mCypvg2UxOKuN0J/lzax+dQVCcLXvS0lym0jJ8WzQTfHjSqZ0a/cIE50+8khlazrdb+z
/ax1XDO2u/6l6bNkE0Vlc21O1rg10jTaxXQMjWtn9sKNhxgUDAwzYRqiyULA1TtWath1ytnAvthK
E9TWQ7oZLWcLoAPpoOiTUf7U0Sx1A07P1o2vv41+vs3yO0Mevl2+qxb6/Xiln3yMEJbVslzUfjxf
v4kPhcFrmqXbyPo6DNp2av1fefm99I3bwCPybGChqtceuIs32OkHCKFGgji7nQ1zyquPrqOs3bZl
ts1qFcipjqSRctD1ZmcmwTalJABdz/vKBMwXvniBMX6yFTOHMYyK5wGBJJURaBUuMLP6Fgf6NqiD
vZbVX9vkPUdkxa26fNeYub9NisB1imElHll0BpIWFtEvT0AxFwf0DEEuC4g1QOEHw2u/sVWuu+w6
o+qxMtI5LfFhpCem5k85ebrkEqoHTQtmXCrKbejs5Kjc5TTkoBk7dm9meDUE1626EvYvBOR0zs4P
aRh4UH4QpjeWE90jJUwkyT1oTP0bgnmHaZLhicqsTVHFz9JaC+lS/EV7CwQrtHJDiSeEeIEvSVPS
YjKsw02PLLOvBpDzHb1k06ypqyyEkwraUWQgFR4wmshO32VBrRfaSPylfW/83rXWeo+W/OPUwDy/
J4vGMaiWuY2BtilDehT19D7rvc8Jkvc8DJNye9lJ5t0m+ohGvx0Ekv9muYXlAtnBFQ54bJN1L1X/
FkTvvrmSIVycst8mxE6ZYJTGQuoxMWjD1hzqbV1d/adBiDF+5k16b6pYaKtvdndorU9/UedAU2IW
6aAmQKlDZH/RQHGMcazwjAgDgD5IiuRl7UqK8jlTi9suaJ6mAJXpsl+rii3tJ21mH0NLkA4uscE3
1hL6v2W13nS1ApHANzndEbNJwbSrk9dBXoHBLnkf/W4OsmEQlOHh596HpF1ba/NVFSuvZb5Lpm+S
dTOsnUxLVhC9UWDnYr+Sbji30ga8NWWN9Yqyh5pGT29wS40r/c/RDRqw4d92hL1kFE7Th7HMaOCB
lnPrUE/JbU7gmGTySrloyclRireJfuadJBYTB6lCEjZgmbj+bxN7uoVv5fDnXg5TI/fG/FLnLXs+
a2Mn61zdVHGk1vJpOcusbTmE3iZTKR79hanZ1UlFw7YjHuK9U8VJYjlzkFC74XCdZT8Rr7psY3HG
aFifdfhoYTfmv58cdKOStKUTSQxneIxlw/XUFRzb0tFmnhgQ5ssP/LBrRq/e+FSS6aly9bJ3kzWJ
ggUiTzYLraLAjPmP8vX5OMwwLIM8Nud2Nrk81FlM0sZoxnErBZF0DPK+uY2mkoRooRmpsvFtPXqZ
Srn+lPcoqXipMhxybcruigrW/JXQc2mOT79N2ADNZFcwDOIyVdaBXB2OudTvLy/jAlpwHj9KSzN5
ERV84QYp5SjUehvi23jSeSBqL0r5pVeDQ4wkX5FRekp/FoX81BnBSii7PLj/GRYlToBD23U4MvFe
pOx7K9hnyprc2Pzt4u14MjaR6LuZ8kApTIPewUx+awr14Hv11WQFm8LSfTcufaiXzce60L9cntQl
1z21K7wYEq1CWU1maKn0WCbfSunaKj5dNrF0BoNcndVpkW1FnevcbZFQGGzLY9logrJ4ZBoPJsAR
+fNlK4trdGJFcMAWwo04H7HShz/s4tiuYV8Wf59bmaN3xlf++9g4OUQmM+OkzNnjnfom9bexvOLd
iwthwgpK1ZzWJjFXXgHhsQaVUnBboXInDe5YPnWTvJJ9XbZiWZDQcu3y+jhfi74POB96RjHWz3m/
K8fHKl652BdNkC7k6iDYg7v73ISv2E3X9Jy25fhv+HIPWB4KrPpvvOrEjLDe9pTyuxYjKaOjocd0
Ihx0801OV2rbi857YkaYMCeRyWakPtiZ8ZAWt7F1bCXkfDaXnXf+2A+7/7cVXSj79k6YTYmPFdXa
TNGtXH2FV8lRjvawU9YIkhdHBKyPfyjaAKU5Xx8oKc1Bq8NmEym34UTDShQfo+oHfYkrcOTFBABK
fP9nSRyVQaLI5tBmVOOmLfa2eWMU78r4HmTHOMsJk45N9JSi3OyvlQcX5/PE8pxaPtmsHakGv8li
2jkD0ALPaXOrtW9De59Gt0P55wA8riXot2baTwB44s5NaPA0MzCTAFofKuSS5ceqdyW0uNfu2MWd
NcexMx8B6YT57yejIqiI0shj5UKYymtdcXvnWxccL7vi4jl3YmR2nxMjsVk1rROxaJLhucrwTM7o
soF5/4u+PpebYJKRZzCc8IaOiy6FH5u1mXg7N2OwmfzkLh+cjV/UV5lVrbwJl9z91JzgCn6jAb4r
MNdGnpvo/r6t/uUbXEMerw1LWBzZrhqULbHj2P+kwTUtWGNCUvbQRvvL87fkBacDEhbIaXujbxoM
GVSIYULLgyu1X2MUX+C90CAVmhvB57zzR4RznbZwQs/Ha7bzJdRVkhs/ea/0I5yGbXQjB8+S7sLS
Fuq3kfoaZxsvWAmqlyb09AuEA1726LTqG76gSR+S8YXMpkuOnWSQ60ThX1yL1BnYWLRkknMRoiBL
jtPJHjh/w/FBlX6U6V5bS+csLdupiXnfnewrqao7VZpNjLnylEUI9JrevoFK77J3LCY9T+0Ifhgj
gFO0GXYa58pJ/mmlHY2efv5LM2iVy7bBuEmdh2FNl3vhwMVNNBVxMUg2P8hETOiKEhBgValKV1G+
dS1Ew1ARKi+DR4WwXdkDC5v6zJywqbs8TBJqWuRI/OqxzLKt3kT7DiAoEdTKhC6ch2emBNeYCMns
3pzDmS7dVU187dfm7vKarY1GcI2qkyxtbDDRpQ+T8j4qL/b0kv1FXMZA4PO2kfFgqYR7v+x1x8wn
rqmhf6E4YITHrFlZlqUX2qkNEb6moEeVNQU31GgnW1DAW8dPXRjqvzRW7qp+uWvggULXB7q18eny
JC69js9sC/fKiGiHY/TYlvXPUbHr4+ukOOTh21Tu6uCTbxwa7WUsj32x1eUnzVw5QRZOqzPrgkfG
WqDr5cDspr6+CeQfFSq0ceC7Xi6/5cUaR8uaNdEpnSRI4jmGg71C0X7qHbLbWefK6Q2V5pV5nb9c
uK95bhPEzG2VOtDh84NLiwq1sz1GZozlvVFKtzIprr7xH8soIN3lfckzCuGN8tzH3oOth0gnfL78
CQtH59kXCDdBntqSo8SMNhqomNh2r1B4qxQohMq1xrPFiT0ZrLBJYPdJWzljsG1o3ASSvy9041pz
OjdWE3rRfvzNwEiKc8NCfC9GjrI/BUkGqffGKI8wHk45xdSryyaWB/TbhHC2JCHS6dKACYV69WC5
RTyRYriNu6sofrtsavEOmOEa9GzPjOyCU8qUw8PKwNSYHJBjlLUb1Ol0dRdmz4VZruy35e0O8RtQ
mFnmT6Q2xQnKXpUTjjMkimsQgLk51+0nNxq7u8SoXQP0qGr6OzP0N4miujli2q3xHWDNSsS8OMUn
XyJs/SBQhnrq5ggTWGePkE5GQx1NRdW2D1YO2DVTwmrKau80ZsCgJQtZQxN4VhNvq6p1o+4njClr
c7xQ1lOREvjfHAuxRBHBTG4UmBul9wFZ0paO6pnG2IcX6NUxH2lacMM1Eo7F29CGtAlVdfIsIu5I
mlSzzSuMem3sjuQpbLN4ooVAyddYfxfPlRNL85echGSGUdLjpmPJJ/8V0qfQSa5srbw/lo3A84J0
tw2KSThRQrtuYkNOm03fEJ7YxT6q7X0grwlcLM/a/8yIN29cD9IUW5gZ6LGXtpn3CMFQ76zkdtas
CHesTWNqMCQZMxYfjPFX4zxG2dZ3/lzjkkhy5sb5/3P2LzLsZGFs0C+jQlPMhqunOcp1+F3qsvI9
i6OfSqcFu8vn1tqghHMrTRrbiT2mzot/mePOCV8hC0j8/WUr89b8cI06FLzmFn4wAcJeMqzadoKR
d3XiB9pOL0x/q4/hX4WSJ1bmsZ7MXDg4ASAVzqIQySSecFcqMlce2nDAlS6PZ/G0d3Re8XMlnMaS
c0t5koaaMp96poXEkEqpCMbWfxpcw3mQwEn/N2tCCDDpbUCmCY8YquZG87raLYsaVuVOAdenyeg+
9mbopo6Tr5yBi85xMkxh+7axDrpjzlZU40uR0iIIqCebrhJV21we4fxDon/AaIQ+Azcn/RjCfOpW
1zZZyNbKbHBRDZK1eeiOqrSLyQDKU71NbWfTa8nhstmlZYSEj25+UJaQIQvOX4a6D0EBzt8M9066
CaoXXzn66begGN0qWlOsXHwgnJoTLrAcLq1O7jBnBVChGfdWFrm5fPC0R6P/FIb7tN1k8V/4zqlN
Yed1BbyXSYJNv0GGWD9mVeIOxj2hgWw92WsIgaUHuDpT8Vsz8aDJIXa+MYaBtnTbyEkEhZ9oStCa
q1oi3+m7kXY7E1pDdDjYW8tfK9//qz370YN+Gxb3fl96plRguPOyOYUc2f/kxaeSd6WEzqBdsj80
6Tg2sduaBajSapsb7VWXaleoGLuO0+69ItrKmbY3pTX26HnQl75N8O6mrP1Mk/Duidyo6j1n5udo
WNlBS8ERkAkEpIBPUOcVbFQV8rHViA0poDVrdDLJrYO+o36dtDsAcfcI0PYr9DnK4v45MSocTF1q
TfLgF4RIVv4pGvorK2i3BdjdMMz3dChuOh30dPmlkMObyPilxdOdrnxKZMnV4EnLYJHVtem28rKr
y/t62Q1PPkw4uGTTb4cO7rqNNkBLK72r7aHrrpLxu26EbgZtRnFnAQdrj5ftLi40Ol4zfygqbCLg
Iot4BANSZj6G7GBYzUG1fUrVa9W45YOEeiJnFrCLDxk7kKIpyDs2dVeNG3TuNvS87xo6yAw6dWCt
fNWDfNtZIEmnYGVql27yuZT5f6aFM0zvyX858xnWmt11WJZHpD9WXHl5Fn+bEM6QrJ/ZrWMWzwGV
i0YlR0jsFmT8/2axfpsRdkyRgStLyNhswnjY1k60S8x610PffNnM4tV2MmHCHqFI11r1fLXZ4dGY
9nb+7HD4x7dRi3DkoV3roVybPNHzG1hN8pH1SZRt3d+Z5q05/Lg8ohUXEIFmUeT1TjEHqFL+OmgP
q2Hc4u9DDWnQQQ0YS+QoheSXcHGah5A9NNVL6Rwuf//iqYX2DSxBtMdARHh+RyEYk1tJzS5t5Pi2
j01XU6IXo3g19eJQmclNN6w1U8+/+OECOLEo+ECZmnLpqFg0x6OJzDtoA+lg5D+gqbg8tMXVPzEk
rH7vyD44AAwF9kNbG6hfAitao+hZHA2IWlqL5lq9eNXE/SRFqCJzBPRcMGkyHOURkqpA/ixDONxM
8sp6LUWhig3mBzkyMAJi05Te5p6Xp9U8qEOtv9vK1nQoHqyc3YteAc0hwScqKaDyzr1Cyj2UUUym
zjeTbdX0bpSU3J50RviHLKhcKV95QyxO42+DIq4maPIiTHsMlvmVrd5X1a7Jf8r2q7JGdrRmSHi3
+pKNrGk5j0xCtqLZQmwWx99UZeNMK1WrpZ2rWVBno983k0fMfz95gPl14pSW3QEVUmnw7Xaqs1a/
X7JA4R7M88w3zf49t1BAKOk4Gf0qlEA2U0FjwV+AJoGg8P20OKGGawqBpF4r2qR4WHDibuP3oNq2
AZGs1K9cP4uXOLAWGOehCLE/tLNFTRd5ZQ+Jg6O8WQmJ45+mddvFr7H6FhnbIL7u1lJaswsLx5BB
sABvE49WLnDBEbyqToOhRMh+MD/lEJWkD4V+xSPLtgOyWw/22kGxcBrx1Kd+Cj040nNillJVYXwz
Feie5TLtrgYH5mJA6x33UrJWF17wC2gKNFK9vDzAD8974MTzkrAIO1pU6eN05L1djP9Murzi3Iuj
OTEhHOJZ2HHyGZhQ6tJFQ3jb9A/dGs/Lwllnw2SEggiHHS3CwhKZZRtpYYGRSeNt6NOezHDiPYWG
yxfFkvdhiJcCPNnkMcRL1ldSrabhbKYauh7QxaBi0+lXmufCJ5KBvUnuiuDlss2lNSLhiLvTlg/o
WRgbTBlFFHctrMx2us+84phY1cqZuhT4M6zfNtRzP5iMAPB+jI24gGkA7VmNjvJsbo/bV812okFr
2gbNPvD/PNEJoggGGwdUEfeHeC45WRE6dl/Bz3fveT/D4SVfEyFfdA2QZUCt2VQfkhXygD7mSJl3
0/w/0r5rO3Jk1/KLuBa9eY2gSSvvSi9cLalE7z2/fnao53ZlRvImp3uqJFXVaR0hDAIBIIC9y6fK
kkigfBppDDP7cn2blvQc3HP/yOGMeJhHaNFqIacoaaKATP1Galc8/KXiKJRwyzryBKjmRVXy+TYJ
RpSO4CCE9mXF/Rz75cYH5kc9KyB2ENVgAxa82avFMj8UUrgFJdsvawAAYj4H2cP12f5k1DmjiKEA
OBU9NHi44XNAkporvpSMgCNPxyAljWU0L0MRBndGOpafk5qj5zIeSgMkDbqW2H2TmzdhEupU6dDV
CIauON/ghxdenhho8K9wOR1GsxkMMMnpQUGieb4LGPVwJJSjB+DB6lCGQfusAcOyRp10OYhEDLTo
Lh9V7Qsww9ZrO8lI/IJA+CWyBqm0QyB13Ud+IkGBazKCyw0YpXJ8W3QsgvDLyQRXRR+5RTIV30Mo
TAFBo4PoBMDGupPyCo5MJXXyTgYCx38oHsHyAZSM8XBaYNo530kgCBWBaEJb8Pp+SKXaE4X84AfB
fzC+eLoHfBNIMjFszr5rY5DpZTwzADvjtgQ8y4RXYKKB7fG6OizZRfBCIXGFd1AT8DfcfOZKGnoj
Y6fMAmWB1aVIEk16ZVdGXz3WQTOROShkKqfSQHRAiDsy6k2erg9iwWGzkCZn/Nm4PfGceL6moT+W
KVCFgBZZwL9WHuMyIcB/7ofnMZhWLOaCVTmTxRlM1Q97dZogS7B2Vu1pYXsEs2VqCCvu9aIcpETg
6sC/vmAcjXucwTnAukahbN5PMt4INQHAUpYOCIRZ1/Ln62u4cNkAJg35MGg6jhJPBpGPSYQuZczL
AtHtoKAMcliL7BcM5ZkINuUTn6NvAdY3ASaYDmBNi8GEbUmT3fZrBPHLYpBUgh+Fu5N3CYLIlIqJ
qb5af9QZOor9x1j4fX21FiBnGarcHyGcGmRBqDUxU4PK+ElUoEdoTN5ycStJz0rqaUBHKXu84t10
KKxa042F0AvC4ZUCLwVVaHxj4RwKaZ78YFfrDUjgNkOTAUL/JtF3emg3aLW/PtkFN9gCjruIjkgQ
jGNVz/ct60HiO9VM5cth68eqJ43jO54B9kXQH1Q1p+KsbjVleLku9geygbtpIJcV5sLlRx8HJ3cQ
WoYTBn3JAZpiFs+4jIDFmbmzNW8aUyLKhBb/OPoItG+xah/NSSahHL/C9NqZBugYVJ7k9XsCdne1
GTYlAPNSuV9J6S4pGxL4cD0ZYB5aFc/XJkWdr1hpWBu5jfYDHtWLYtyNxuv1pVjagVMp3MmJZjPv
0HONw9mUw40KYFKgn5qJ0hBRj+atmDfJQyJaXmD4GS3H4e66+CXbAJZQFX2zACqBkT+fZOkHAhqJ
cKLisfFaubhRtP8QLKCv648IzolK+zhTdHZoNTG678XsIQ4Hyuq/rs9kabtwblhfKXwXjUfKUacm
mY0uR0xSW6igmV25nLdWNq2IMZZOKCNxRhyHtkWFX7HK8PtaVgtQxIRSVZDUwtEBSIY22GKW1Jrb
h5rumn01Pppd2d+UaZrYKdDj8E0CBkkiMWonYohhI5N4bAHlA5jiwha1WphoHcbJHYh4lSMgJBo0
QwK6tWyGALAfojge/N6Yd2rsZwC+luOAVJZfvba+BaStUMpa0uptdBiaer631KF8amJr3vV4KLf7
tpxNEmU6ED4KMFUFRCnLOKZwrVFOCwic/lPR0qB3CrkoNkIuWXYwhv6dOcgVbnjZGFxQseZAsFV7
T6lGKyZyY9bIBoV3dQ/AaFGq/K2Q+9ukEOStIWiOVM6Km5fG5M5DaeGN25pugTQ8e6omqAetQmRC
wrQrwNmXJyjEG1E7D0A0VdlMczO/TLUuZWQw4vJOmZFcJwAGaX0yAcfHQS9n/zSmo+R1VZb8EoJI
AtBBpOPBUgC18IqNXPSDTPBQS7hywHfLB2uyJTR5aiCIQmmccQDrdHnTgb9jqyL984J3cR94Gnk3
2qUwmjeS2cU5YCqmf895o+BJ+M8ouGspRf6xHDSMYrDmw5gYQGXqvOtHaMkWmTqAQdFbCMp6nqN8
gDvdqH0Nq2xK4K4LEXaXAaxR6Qpp8VGIBfrezG2pr2U1l5w8Ezit4PyVUTnMvxVZFvAilQbJkVw6
yBEthAA1ojmyjptSXMs1LTlfp7K41EXWxWNm9FjG0qgA+9KlmQtwt6c2reqHxhL+A7MBtu1kbtxN
F+GcC10BeeGcjiRKW9RMTsLBjKLfSZgeJyMsbSB45I6YAy2lMob6+/qmLtlF/AAgx6CuUENa6NzC
FxNAZNIWA5CqHsGQYhWOPw0fvtCsFaMuWUbgeSGrhqQx6+Q9l6SOVRHDEcRVpvqvedr31KpQgNsq
eOjWwBohoiS81oB7cn2CS9pzKpbb0bgoC19hqbWqNlimNTJsNYGPkCOBs0YYze4q3m85lcXtZl7X
jRYLWEzg85E0x4aWm+uzWd6ufxaRZytES67QxJBDI/NGB6D7MOzr5OO6jKUzcDILHlDL7ERr9lus
WJB/R7VAEIeg+CK4bat+pfVrTRJntIBqAFBttl4tev+Kqafq8KiYztSsuDErOsAzbMPqK9OYYUZm
HTjG7BZWYs+zXQ2PgJZauQ/W5sR05CTWyVFX1bcJdkjMItJZIwlLIGs6VbMSfy/KAfAZqq3Ra6ry
oUAXWK0iM6uotKFd5HatHUvVJIa0onHLcpADR4oVYQCvDVU/AZCoZAkoJML77rsGVJWqOaP//R+0
jj2W/185nC7UBRpSFAPrJsmpa+nVQdT8lzg1d7jQ1iB/1ubEubVBVk1NaiB3rFn+h47kDwlQCtLU
qUmGwnj4/5sYpxATGqiqZsDEBGhdFpBaT5xSfvLDtbtr6X4GX+A/K8ibcnlK0k6FoGTMidGNDnBW
iWi9zMpEmyi5y+oSIPLVSj53TSpb6xN9RxgSaugNh32Nd0Mq2qV+ADUsmSSgq2TwI92wzdzrK7p4
nE8myt0kYjgYIqjSEOf3so3ojkRS95jkFbxkgbbFWs/9mrZwN0jU1T0a4CAu1Sai+Fu9B7AY+GXW
KBIX5QDeHZxUqAC+oNMYpiKXpgkZed0q9qGPGhW0EgnIaOn5GgHo4gqeiOKmlOmJ1QNHkL3QwJv7
Sx83KO0A7UBOa/0/FKNbyETilROA74Cr4S7FTjaHMsthqDQFnNdT8ZcRprtKloGnheuxVscVg7X0
snEqkK9x1gyg/fUibhUE1luxVHd61OybQNzm3RtIFW91TSdSCDXNRByTdHtdORdvaITBEvh+JQtP
HOfnoRrTAoTC2MVUKO24UoDI+OFr/opXs6grJ1K4DSwyuejaGFJEhjXc9VsxjN0uQcCpFSsHfDHA
QfkH8KwQ1CLnxNkVE5mHOsggS2gduU/tRI7gfNsy0PtqlZiBPQYKUf9DF7OFZDlCaOBWskz2+TrK
nV5l6YB3omry3VEfSiKB7EsX2pU8zqL9+iOHp1+ZQmHwM4E94iQWaMTekage8o70phf7PdXqT81S
nesqwjbnwk08EcllrUdTzjVBgcgUG2aFNrzfPqNN9R5LOfI6K/u3Jo27WGezZLC3WEiVlVQ+BsKD
bh1D9TFEx666AoOwtpjcxTroua7mImTpfeXMgj3lbjvDtX8B2ksFeMdktQN5TSJ3uyalwCrKIFGa
YrfVeju2AmeYJTvAyfbH7DmNxlu9W2PSZD/22hZyZ0JCO1ZvFhAbgBcrq1K8PGkrjuRSzagF3w6g
gGh/x/sKt5hybsC6RMiCRsIh7F/q6q1t9kpgS/ImLpBTAI+uO88p8eN7UwyJDmRzbW90W6UEZWxE
r+vsolk7GQy3znWUNf2UYsK9/pB1k1Mme+SoV4QsruqJEG5VU2WItaHCjJNkp9QjcEf+A5gdHi9l
9AupqNa/4L4zsFVp2yPbKGAJpf6rUX0i5gSgOSu7t7heJ4KYAT9xixJVQZV0BUGoWyIFGi8D5UXS
V2zXpRAV6J0iEtAykuVghzkXUqNfDaBYzJCoAxX6yCs6FcGN9K+35VwMZ0HwBh0oiYK9N2W5d3JT
9J0palP7uoZdXmnnUjh1F1AABEQYTMacZTuLX+o0IpX/MWjv/0UO8LdZ7THecTg55lhqcarD91Fb
ELqb6qa2jJIoQ+sBsm+NX/vSPGFSwPpA5QjwGcGvcL5DMsNRHlXk7zuoQTg9KujANewQoAhAwkYk
j1O7oniXZ+hcIrdZWajoSZCKuM/0+QYxDmmt4P76Ci6q3Q8Ynw7aG83idLs3xsIAEzoOkZJ+5Pmg
vqL9xff8xFoDvLn0U0FNpaKekdVu4ymIc6bSUphHaVLx/pAUO0B49S3KLJAZr37hbef6pC6vSYgC
aZSpAXtKl2XOwM1i1XTdqMHaSru6fpX0Jynegid5UmCNVhZwwaU6F8YZukiUg0KYIUxObUk9KhrA
MyIimm5fo7visfadeY0+anEpT+bHbdo0gBQ9inS44WlPlC4iM9C24X/0/mYVMnRpLRUd3S0WHkJ0
necrQpmD3xeCgW0ryCgoZLSQmu8rQLj0dlfvs9frW7fg8bM6yj/yOJ3PI0MtYwPy8uS5VUkq3mTl
OyIMahVHYSLj6JodbawVg7V0tpG9ReEevFO8VHLKOZajECYpwPXgYfgxoOUtkP84UmiRpNzI4rOp
bq/Pc+ncAboMcMnAIEHdGxvQyZ0C1o85mSoIbNGkXb8bxcvof10XsfC8rYonMvgEY6XJpdzWAntD
rx/nfLa77i+weL+rLHMxSXdSqe5LDXz35uBV6I1K5lfUGa5cOAtVT+ej4MxmnEYhhoGZDkNJS+2j
8vP7bCxcyc9pBG68IYC7fBCEyKv7Dvji6UoRzdJhOV0FTqGSQtIyNAYxP9ZyqrIks/o6SwctvjPG
ldzkkhadiuKuowIJw8poMFUR+em6rElg2Er3pTQuHLqk2Rj9fzE+pxI5S1doSmw0MyQm01NceUD+
DoqMCGCIaPvnxgicUKS1+O9z4+dbypm8scalNzOpo/FcIOOmrt3rawvJGTgzk7SmYfQuTT6HBLCk
IAftSZNHh14pHEXxX3JUb8659nD9yCwZu9Pl5MyA0PhliZJemAGlJ9r4qCYtMVogS4e/43gb/fvI
n60j4nBDQrEwyoTOjcDcVnGDvjBEHtn30PYI+Elu2Zn0fH1Wy7bmjxhOSfAi3UsGOwHtHG/8Zjqq
reqIcrXiwS45faez4bQCMBCB2CgQIzYP+cAuJfYqTI1Y31yfz/9iUv5MiFMPpfKnGLjcKBVDQn5M
W0eLXvXZlg1PGdAV5rIwUaNzaOORd8W1WLyfgAWO1gyUqDGemfM9M8dGKmY1AOhkqg2/s0QdPT2Z
4y3ev028MmZ+/yCUavM692pl93VX7FS85jp1nAnu9WVYNGx4dAZoFyCwwNx7PhIhLJPETDASQfwN
zqihdkthXyARJq75U2uSOAViBVpxmEGSaQW0MJy8fCrEt6AKnaJMVu6LxaN/MitOiwIkAdSuDJHL
TF30QaHHvFInFA+VJNMitJy/StHL9XVc9OBQd/jPQnLqhNtZMGYd6qQZHigZhc4RQRYQ69Sv7b67
tybE6N2aHrHdOc864OyfCOVMjVX5UdcaWFOlvDdQDShq+7R5TWfJaaTAzesWzQlIu9yjzLW2dsla
BeTaljJLeOJ/KKneRUaNZc5A7xzGTwwkBmGMqjpGtPIy+NP+fG2qnK/jj1ofJQ2matSdHQ0zZELY
HD9XiU5r61emgCCjHPatlniVrP8ywI0gAli7H4eD2H8LKJyH7dym4qclhRRvMJ4yCl4c+Q9VHe/b
pqCptcad+pMJvRw0wyuEcwbeH04PK2UCfm0L3iVNOuDCowNYZNRwM8c3OObgNjVR3NyPD6As1oen
wdrp4qvRrUERLN5H4PH7n0FwSiJVc19jo4BuL+hglRneEZxGoIOZ7E6sgIHa2GOnGSuquXhdnAjl
tiuSs6RIQwhNaqJUmDneJMs1njjAli8egH/mxofTHWjuzV6DmGCUUGRUAwrZ9ZNQAnVXPT6DhVV6
kMIhH6gxhO2u6aKwIXEWdb9VKVZVkviT9SGCfHYP7HrrKLaZ2ZIgt9Tpfh799lfRJ9VB6hsf/WyG
1jwAU6hzJ7CQha48JJZdWAia2mgUOtKWpdWREDi5IH0x02oXxFq7Qe2Isi+MCkmlSpDuR4CoPhZ1
FyHXBOqsjR+W5mvWDP4uqQPUnheD39lTVyJhpwzzTW5YqRcLo+U1eQMqIwGEe4PZ5YcsbgwbubHa
ntDd9wwyomHn6xZop0DNgASgZebHFNVBtyBIN/4C7J95zLq57EhjmDJ69Yve0F1fU/OdEo6Jq/mG
aOco9wR9IFr4h7JRfkVt0t0VjRRltoVGdTyjzbk9t1n4JMS9TtIwM+/atJ8Moqg1UPv0eZY2IKzW
chRATvqniAXch1XA2neNTkQlsVWCermywnFjWng1Q9maAbxTxm7TWVb9Ys799ASagerOHMfwtkE/
5s7sE2lboRHHSYde/I4qub8vilr8BcorawuqC/xE36wzt5yMaqLzJLXbGrn0XZAArA1QkIFiI7lu
PgM8oj2G1aSXwL4U8y8fPD0uiJ46nwYorthIZlZmuPPSWt118STpRA5bK3cTc0IjaO37GvDo/KQb
CbLZ8kTMWJYeprEJ7lVfDlnDR+rfNGDcukMMCI5XvTKzd6MO/IYUcVBGWPhaMIHHbVgbUc3VO9FP
2h24aIWjpbcMsUY0YwdABNO33ugqLWbwy3vXr6jFSxGEnqoOlGh0a3BX/ZRCr4HaAdLgtlBJO1VH
XZ1Nx++Gv7LY/Ezq7mDkGLVWTNvrkpf9HQuZlJ+KNMBYnF8UUaWAWGnM0HsoNa6vNAktTAtcvJXq
1kofoHFUgE3GezgRU+BNCBKC9KLIV4I4dgVfWOOTUfBXdFsXpoi8NUVO+QboZp4qbOfMq+LBvj7f
Rat0IoizuD0AfwUkx4HJXXUdybukJ2XsHzRR+NVFJunnNXLERe8DZdkKK9oyTaQWzxdYSBMLGEsx
QE+HvSL9oPjUxqME49QGcBvtfjzGhvPvZ8n4JBjRHz75XgsVvTZdOkGmWH8wKrhBe9XBzWh2r9ra
S/jy/JDlAFe8CeAgPsgJQvCIoRwDnETiUzACm2KvpUeYXdtE6ZahuhHogyRpZYJLdxjgmVGLDNoE
6YICu7eioOzbHBwTc040oNeGbeSUCH2ur+OiGFTOAl1ChCC+GCnopqzqfXg2xbypE3B/CUe5/b4u
gznXvOprJzI45xtxhWIpMmQERlm5Uo0e8ApEbisLtnTATqWwmZ74g/40KV0lQUo/1EAMrMCwm9BB
tusxWHHwlxVCQcCLJy+k7vk2uEjPy1gQIEobamceNDLAiJrVTKum2GpVq5McOYywNm2QIa0dt58t
+bOceH0z8VAAxByk3dBWL4sMAO9kosCQL8DKnGXUjR+zY0lu6GZ/v7e/LXuzVsTzY5b/yDJlCdBf
EIKKezil4NvmPKnREIqhinBVlvZAGwdM4vZoC0QgKHNxChraYLimOj4RKdLWGelgS9QnMRFJSQV7
IL5j2JrdrezABc3mz7hkDU886PiXLl4yhDQQB8G0BlI5bFy93dso/aYNxjWTP+MyaEThYdLJHey/
R5XYOQ1snxq2ScsVy3sBZoR4WkSvFDqaAaN0WTMjDbiIkfkZiTlto5RIgV1bBDZKf2xc6cbfCNle
Jx1W6Dkkj19riyLzJ4AXz0VEvRj3Bcg+RiKEBJxB8r1p0Hz7fltQ+JUKwFZJtPXdcvPZ05TkBJoz
kW8AJtC1hxJAw3FHHgDcrDhbhvuChCui63MdrbK56ZUq1olt23vbPtr7I/7msg/XJe52Swj+OLqu
i7+RLfFasvU88uDhy//8QsCcf5AH4uE/b/HnA74P3+uw/44vlH1Q/LLZF0qJTe/v7Q0+9hvIstkX
fFJ8sG9h38r+YX/tX+5f9l/70i7xr/0eH1979n/BOPcrGnERIjDCW1FEsRG0QZEli98SLczFMc1M
opGCvP+tnMptaxtkciISeb2LmnU7o78Ht6Km4viP8y71hv1AOvJS2iL5/jJp4Br2tBNWxiZdqAtO
DqM4Ac2fCEA4nTOYqTzWWSGkId2/ZSQhAVvqz1fq0PuV4tAL2FOcUeAkqFAHHV3ekHWuDSEAG3wt
R4Qge7WNTfe8Q2OnBPtx/aL5geE/M1ecIO6mGRR5TKbIB8QvyX5MFuBMod26o+BfCibJPjP83r+9
2UfLOd66ZDuyiXt3nyo5qKSyNad0NOeT3MFNJXi+Ia+e80g3919f+zUCrouLhMXlgBhXUM0Eymcs
0fnCdCMawuUGGajyM1YpWtgQm/W76W34GH+lKzf9xS5A/aCLFqo4sOnYCG6/AT8j9bNQhPTN/XC3
v+8+nZvHYNU0XxaKsAIesHzhCQpczMbFc5tQKl04ZxF90Qj2mpADVpdQZ7OiVT8Pu6ebzeYD/wic
X6BZZhC+54sn+3JayAhvKMzL0X07/v3LhVU5wriwj78NBTMWzGJ4zH5s8b+zz59fjkOcnBwOFGbj
fvN9v7H39zAOXy+b63p5cTFgqKBD1xlnEWukFblrNKtaTfWLDvSLtKEwetGPxaKbtRbJnwcxbk0A
LYaeUIAkITHB39fiUGRJNmHxmTWDrcWkHbJyypZ2GHh1ErJ/YBaCT8BFGLViZVkVgX4xIfv9y94+
vrveK47Pq7OyxRKLHC6mcyKJM59iHki+FULS/njEtsE2/YeNQbOxBM8eJMkgQj/XoaiwiriJZibA
tt+O7m/iQR3oZsXWXqIVQAFO5XATkfqsCJMCco7v7x9PT08B3JQnGB7mrMz4O/4F0c7BoZvH75I+
fj8OhP3+nshEQvbHyrvbT6Erv7SoLUDBhAmDLPOIjzV6E0HWKUFT2HHZ3uJKxh2Ji3KzwUV5fZkv
86c/0/8jjF1FJy7rYOAW1ComDNc/Lv4H3PKY6oZd0NdFXVwB7KgBx9sE5vvPZcMFoyLSIlNrgemU
eR3M29iyY8/OP3MBftyBNZnLa3kiUz6fXmAlY9dULWSixpzgC3Dv8PUFs03ggf72Xr27w93h4Kxs
4mWKl5ssd7F2VS+HYgLBsIAFcd0n7xe9WTMqi+f9dEk5Q2sEklzWEZuefTSIBet550FTn9fU5PJV
jJsOd0PpUVpL6DiFoDfb3XqIbFa04yKe+dEOHS46CjRQxMN37ylxkQvJ9PdO7Q3yBgpyx3Zx+ZfO
54+ppBt2BlaKXpeP/4lY7vgnip9lswSxTD8S8tbRtxeAFuI6mGhrs/gFHqH7QHBTMq+jhddBvFcg
vv7EVClBQInfWP+Vi+kHrOzCCpwMjLuYTLAQz8B0+Pu0QIns488XHBx2eNiNiquSHVb2BV/x64A/
fw7Tj/ON1cIxXjnD7LxcGRVfBS1UftWJZ6NiI8OA/r692SjYWFgQ4PzcpGsjUJhK8yMAyABKsAB5
AT+GW5eisFJNrdHfyQT/xCksVGFRyCtmf0N3zEza9+6aU/OTtzoTjJ5SDTgbFmJb1FIqnKVs41yI
Q1PBhVSQ24AEJKMZ7clv/G0mI74GzJtyMAaCoXiHO/qwffC2joMhfX/ff8Hj2rqwPQhy9oiF7l9e
9vebjnwHiMW/Vv3Xi1yjDD8A8DsAoYV7j/Kjc8NXCboWd4KYgEWMzG/+d0OUzfyRfgTbYhs/lKT2
kqfJHj7WGC8uLxR0S1ggCEfZAfrokQA8FyykaJYf0aXKbq9b3KdPT+xKwRo8TgRe1WZtXy4dK/hU
cDUhDuAkgCbhBPqh2qJjVBaI7s2f0SbduvPmt+IJu/Iloh+g2qA6wTMGBUbVmt/OjPiZSjB3Dpc0
vC0AKcJJOZ/roIe6oPcGRD/L3ltvJy/pdhg8yUu2uddsqhWbcBEXypw8TgWrXOtEuYS83pUepbf+
TaYPCfUbW747DAf5YNiiZ6wc+f9FKIrj0WbBMihcUqtWOyEeAghNU2oE9nt0Px/6zWcDApPvfA8L
6OKd5blaczD5GPjvuf4Ry3kLkW9FoIGCWEum08N99i1SIE7TSNwPv14nO9s+o5pltZaeWY+LHcWm
InEFwA50H5/vaCfizMxssrNFqp32KXuTZx6r79Z+uotTMt2GWGMkj0j8LO5157p1vQg6f+Z8Ip3z
ViqrmSsVqNtk0siMAogXXDiAp/IdwZNf13CHfzqMLueK5wHEujLy2Jz2FlmEahPgEpH4UH1XLzLM
WbrXt5I3PhRv4w5QWrQC/SBZMxGLguHY4uAggED2mRPcJH7flQIEZ5mDeggHbTSVl++1h5QMh8k1
Xet+2Ixe7Kxmv5iu8lM+lcxZRcHwfdlX2fZibkTela561xISHJrA1olJnptN7t0rW+1ubW9/+mzP
RAPmAxTbGjgdkXQC4Na5ZvUgFwIueoaczogEZ7CxbhWC3iHbd4F96Eb7xGn32b1KA6RqgWv+cjd4
AJWH9cpJdtfcQgf2vqPe3MxeToutTAL7OV2JuWQ2fX6MP6cccSrK3i/KqOemSZWiA4+irb+MxHDA
UOooN+8lfCBU/3ntIdr1NNuGJL7R7tMHa5vZMAOe8FQ42nblMFy4GmAQgGFHRTcrv0cUeL5gFvoH
xKJU8XjtGjKJGiI7vl06TeBNMhGwhvPXisQLc85J5LQjsFB/lYKShNaCG70IqD2kFc33waHCcVA/
tf+HvDS7nLgVP5sk5820oKdBLTZEdrtcOJYZBP626EjFtygDQxaRMhvdUd71iV5GRSqIgXE5WwqW
VsOOny+tIuhzn496SHu7ugmIQcydcZs9AIeADm78rdsoOUBmOjnkN9+KM5CblIrEvMnIXwMJPq4P
5jIDww2Gu9TwTN9obQFq6gn5QI31uakTAbLkAcRnH63ju8BBqWiBlwGZ6AXx/3UFESef23V0DMhV
M2MxJuQiM9Lc1K7spE9AkXloN9Jm9p6BN+CmBCwrdnsDsK5dt8mptVLgeGkUMQwTkEN4DUfO46Kv
oA7gdEYtElHtZ6ORHjXi22gfOOY2/JhvxFvNC2gWOo61ldYOGtttTgfPJF9oA+onqh6SGwdFIv2b
+t15821DUC6jHYX36tBEOOVrBvHSb4O7JkmAokGSG5S2vBKKU6/HAhjLaHxQ7HibOYNjOdh6AY60
4sXfwZNx7E0KkCN7/Oxo15LrirdwCs4HwCleZOmZ4qPJmIV+rrCZIyIdzO/28PZlutNutIP9uFe/
ZUclqL3K98mTCqglKu5uWjwn+gRo3WsjuriesCTMiUUnH86lIXIjStO5TLoeflao0MFBW7yQwhQP
f83EtFvQRZLJjclL8gRPJKBfIghTV0Zw4f6wATCsXADXQQV/ouWTbJBqjkJiaBhAH+EIMhug3gZ3
A1n1PS7t3rkgbqaVGqepDNZNqj2mBwN0C6RKSbmPthl9lT9l17SIv3K7XaZkuMlxF0qS5QAb1iET
DxBP4k6k6q8O6/nbvI1ojYxe9pGviVxaTwDZoLUFXg5zss4NrdFWQtmLcJX19/EWTS4VnpVw3/eb
wDMsvH/OjjPYE7Qqs9eUacGuSoqG6ARNUWwzde5qMfV6lCKzTWmyiTsyPuauRVFw5zSAOqUCnoWt
37NO52PgjjNp9mtvnovLfSKfjxvEOCoVdYR8MDndG1u9xnVq2jMtvMHZzqzyT6KP14/0ghE9mzNf
exKNfdyFKgtNCoKaepLsjDewDX8ktPocMXk7dEbHfy2Pa57lZT8MziwQi+CsoP1Mgzk73+k2ktFz
Mgd4LzooX7U7v2U7dasca1xpDupQctJtrs91wX6eSeTXN24bHCJUw1Fxoup7sRnt+HY6Bg/9JiXZ
caSw3jS/F93oGYxPxm6VMuUiw3A+Y36t81jyxUiH/HAr3FqPAWLf6iW2k4P5NAXOvDESktPqSb6Z
hRUrdRmScqKZdTkxU6MUJomvsKl7/UGMN4jVaPR7skiH1vXbwR538h5RhK08XV/zH0iI86sSMLYI
DA08n4Pugj/Pqd/pgpzWCVW96FXF3YQ5HoqjglBpLzhgjtlah9FWYbRR/mHPxH96A6DxdtxFT/5b
9aWu6MDCGcN4GEwwI5uGz86ZNGDhzJqWom7Ov1cfJLfYBU5voapCduEvuIldDoSuRQmXr5WqDK8c
j6LIh+GR4icpfbL6NZAJpd7KE6o8AjR78jSUdqi/Cs+6ARp4/NIcANO34qRdJrqZTBkgRkgIoJTj
5/idyIz90JCasUpgTHpbfB4j0hMVhS0mgYIfzFsRVlTYty5e6NeU7TIqgGgg2TFqDkZvwvmHRZ6o
ACTGGiO3QqJN4Mi//EPnWh5a6R/QZX93XccuakXw6g9GLyC34pUWu2rK58qtqOlYD4nAfGHYErd+
a7e34Fcyqe7Fd7pt0BBh8lu704nlld85Lan1DCofVBhFa5VulwkJjAVtN8h7MsDfCyy2Jm6URop/
xiJT9INqAck3qFEH88Vt9HF94pdvDJwwzoQWNbDsiwzCQpShb+qvbJdQg6qfoh07o7cGZ7yoUvC5
4Xgi9YEXRu7sqGJVBb4AIyLf1/BA0+1HRIMjerIyhEHyne82W0BJmjfB7VpzzaVXwFb1j2ROo6x6
DgNfDxNapy4w+7+Dg/hZv8SesRJT/PT1c+bqTBC3ormVRH4dQhBAJ6zH4sWdPeTQ4F+rRP/KjtoD
Ygta3wAkUb+pn9eozhduY8wTpWCs/QzUmzziZWMItayW2NBj8dDemndqiYxHRRWfWjSg8XtxN+2H
rY483uuKKrEVvJj4iWTuDGlWWFghU6X2zdTIrTATydNtxSDFJ5g5Jrcmkd3so4/Y63O6GlCxn35N
OrMoJ8YqEkBNF+K1gFYvKHgMNrcSUP5eBrvcCV7krjpaSwYK9QSIF+BiIvHOqVOvpMC5amEb9fvs
L8TzN/NGQOVf56KtsaPlX2s4m4sXwKlATq2SVDMDOYPAgUqgr7ybN3f9Hl0Td4qHpKx4WDXBl3ER
5gXgdhVREV5eRE5gnGaa3me4dv37+BZV/zBD/Q40Y7KjfPkPK7rDQg9+93RA87KqA1AY8PZ+0gt1
lGPY+46CjSDMaHeTu4ADdCpbv+22IMP9jp66R3PtirsMiWRcb3/kcpPsZyP8P5x9127rStPsExFg
DreMorIs5xvCkUnMmU9/agz8WNaI8JxvYwG+WYCak3p6uquruDKG3Rzws317REVjXCfmJ78VkQMS
4OeZRaKlY/LLJN0mEwxBm0YG5vXiz1tpI9mVZewNq3Riv/ngP0RT204rBaf2bmbcckuRy+/R0twQ
STPIDeQaUit9NLbyabQNN0C8PLy0m8C9rPu7yWTZJBN4u7BQITAIoEqkHb7QqfGoXLrUmp+HfWWl
2/Q4ryUrZjkfcnHc2CGBAnA4RNGLetv2iZYqUQI7DbLb8xmpfDdel0956YRoSdtMfnVOHqB+hIjN
/3vvUgBkbFdcoT/oLk0CyOKGgisLDHHO2xGxijV48d3FVlywKazURxfiRFa/U59jN8Km0t1m+zCZ
zcr6+wOWIvOrD6DGPiqxXqghPmC0dwAgf8Sb2v9Kt6qf7CUkbdXcXLMIwJg2Kf8nifHYqtUA/7eL
ehMlKuOQuKoXn/InZYe8IuehjVxwYmA1GaMl1SB6pTXCNwxRBCK0Sx1ZWQ2VhiOjrTSSr3RUO9ty
X8p6uO82zJTJ0q2CNDgcL/jC8a6nSlPpiCfmVM2IV9Z1b4GV2xY/a93qEfGGrSkkdu0yhrfkCTUN
+k6IRqHdRQf6Q10Kk6hJqXV3MUzlgPz7S2O2+YrfSKfMrh3xDsZXrGO6GDYA3w7oF/hwIEFFzWou
p9EcF+R6ORmu7BV384pwifqts51sDVGxuQVPDlqTWeHSwng1CdA8UtFVERNS2Zpy7LOUT5QUCaLO
unyW2/huWt9zqIqNK8WtkZ3S1njeHkQz34cutzmRVwcrdvmxcr2pkCpCQRnifIiZ0POGTfcrelBB
sMCPvUoyCdjG/quIBL1dOcFr400OmtHMx524llzFgb+czacM26Bfh3aL8hWXmCBOewuc0Ip2k8ci
uFx4DoD6mex2aJ2p4DKhwiooi3BgFODgXh5L0QkfpHf+ZbJFdSeHeAcydt+tuwZAXUehAoKsSEXS
xXUt46Y6KFSSrmseuzcQvL9LdvRZoA8RaPkasOhPsNA/tTt9w9LEWyiEQVKLMIeCVhBfoRIX/2sN
kAI1KrRIpdYGi4CcHcoB3rSu/Qb5eMPiHmILedEtuMX33GttFk7pJVvkyNFI6YQMJ3PTUIGxA6AI
WkU0VEBDj0ZyCA3JtAT4FunwGlvSc+OckdryOuf+g0A74ruPrHGQvCc5W5BHyXa8Lc3LujiH7uxI
jnbMPd1hrM3tSfn9TUBpXs8PPwnhMJDczwBFHXNwwKDjtO8X3jxOdgmkdoyZ2HArlsMVb2MkpDMJ
5ynIlwArpiUlxwo9boURX6z6OX2TrToHHKt/RBOpG26lvVkNlmxGb+sOc9Wsoff2/c2/MvMfxA1c
H1B8hAY1IWxPkE7SbmICA5U+dsnFEqAwgsZtT1/zb0hfp4+Fd9nkkTWvx++xcUWTMeu3gT7aM0n1
GE4ZuWwaEpvkUqzpLUrXxV7YZB5UtGyeAyRNQc862nnmxBwZrZELScZrk/TdKmgdeERgUvRyP767
z320pgtPpKuo/MZae9FeOAmvEjqKajQfff494mXzBulwIrxoN3qHda5X8mUeUB848JEV3hF6SEz0
3nDmfWzFfnhveCDDGmyS2Q32hf8fsuiYgF9fQHljjeMzbkwgCD26gquco/sIMhi2vK68clMlQGlY
2toKX/jn2jTYN/DtnQ9GRzzqcMtKQBpp5Bz+8kNxBPpBscb4uVWwK964xhzv5NqByK6toB/azJh5
7NvgFRaBpeKh5ION9lM0+2UxE6Z5aAQsOH9ST4KPgEo8NV8ZMAor9dxqNvcQAO9mgUzWZnqVpYOF
o4WgmQj6ALp2PdooIzMgKxcEzvkzNtwh6l3wgthha2OhbT6BcIRVvDMf0ItjNiDEg1cmYZGjAg65
nKQ5ksiYs43m9s/QeTN5qFYk5nTMzeaoeOq5s9/Q3s0Kl5fWF52RKrnjMF4aTpkrcagXEepf0GZy
RlMKzQD5+tnr3PQTmYmUubwsg5TjViEtF/I5DCbb7jv3g3W/aUMTku7zNw+1DJOV6hKXDGroMkPS
HIHrDYxfLoyuNioRdUzwb7na2TBjqK+YamQet+bT02yZgNY7qrlid2MuXRa/TVPLmmQDOF5HmJYO
XWY3d5zF7VH38sIdectXfmk55uiE58HOH+RtCETJ395rIZBFGPlv7LSsd66DJHvmhIulvwrncF88
CjYu6OT8xb02R+G0hl65We9YhfWFxCa2MBE7lYBnIcXc62NUhEMQ5gFKx8ijVmip+uYOMUrZpZtv
RDx3t5ozwPrsqPtozUTtkB+nL0ewMENnD3QheAJTky4MRaNXTZhZ6GbqDRNj3qY7CCikfmonXhea
f8/x0g2BWBTdRipoyiF1RkVqmXqpe2RyIW9mzS4yCVa4Dr/qVfQUnsp3bG3pTi9N8VOE74DfAnQq
99Onv79hIZeBJ4OMbkr0OkHmk2ZQkGIFnCY6vmFa81/yS0UKvOhWs9J7xeo2YKpwoEjJaqpe2l0I
CpFegMQb6WWkXitRwrU5JwIyNLqTI74Fr6IzIyLMCjf8yvdAZR4M5Fr95MRyIrdZI9lA6Qu3Erw0
hCWoJa6DcJYqUthFTYKfzFozVT/cgrJdZyzuwhAV1M5VFYEWKk5I2lzv5PaSC9WlrRDwTKZyj2Kf
zT9m62Cr7UCJiUz9LvvMrWxzWTMDzdttDMsIOghiD29uOuMoBBDkkmsUkhNffA3e0KS4BU7ybKCY
F9jFc4+DuxoGIP/X2UHeR19Mv3k7yRClRRIJ/PAGEgw3qTkuwwtMxs1f7ZsTj8bhBwMApcH7vOwU
ewf5n8jWvCdhZYY+GM/RDFmiGplbOgr86G9nZgpvr2bEnRqSHAg9EXjSDMIlRFkNucDVnHSwAFey
KrbgqC03wSoUUYhCkjD34ORYR+s25EWkj7K6QaqcKItROyDOSiBlQHdjiafuEZvbkSDhZ/P+vC5c
SHny982KcZhvgwGirA2BSwDYAYKk4eT9MFSQ3Qou1uShqH0xRau40zaXQ3AENOs7D800NkXARjib
BXleuCuJacLVgcYGsEJRg5WltA3SFI5bOCtneS07nJO8y6d3Zd8j4W2lPvrEu9WUmYh8JQvMYd7A
8qc/AOdr/339DVS8m/AxeJMMfIPyIQEDFOC6JpXWWDT5yOneVVbWe2GfX42ZXOK/4s0ovkR9EuG+
iPxuV6Cbxg62EHdDsLDOTeHEedNTB3zMo3TfvjBW+jY+uB4q5UA56ONdZBFDrZ9BsefHut0/oc0Y
HExkoa32LnVZm2vhGAFYzhPpDpRUUbu/Hm0LMe16irGda5A1BH75PqMjrTIhKGCGB8Uqd/zdyKFD
jTHShVN0ZZYswq9JTjgpQQ+sDhiSh/h2Nbqhadab0eqeq3O1YZYdb2M+wAL+jZJ22wJXjXMlIshs
zNADjg7jQ9lmj3OTmJkX4D5+hiaEHd2dpXVtXRKb0MUnrMtjaWf9/grylb8GXYxd2QYR5npG3sRM
d5AEtaKz4XyJPsiG0ABTVma32YysbbU82YDQqeQRZdDlOGgK6GkNMWU0nPS2sur2mcW9ZXixBSZJ
lzJDoMUjS/R//88gdR93aBgVG4H4SE+4uIE33ocnAPhnS0Djy3+B0WF1QXNCXks8WiSoPdyBFTac
AjjIzho/WqxjZmouNrEpnmPgusrTaLE0rBYqjtc2qQ2s56B8V0Mc1dGVv9PN4ABI5hXby77yAUVw
FZ914ZE5o93g70FSc3pR2lrVehjkvfAue4i3qT86pcXf/X0yF/fov7n8iW5/7VGljCN1qGGmdzW3
S8zGVTCcnrElWVaoeyXJo0mQKjJ7H7MdnoKtWOD6kvy/x8KYsp/b7ddYUBIO2ssAK8k28ED08tTY
UNFzWd5lIQl9tRd+amC/7HSC3IbJCDvySYAzaze1A9bwZyB/Tn8PaGHX/QS4AGMjCw8IJXVBBILR
llGvo2Ao4BWll1b2bQCk2kikK0d75XbqObWL1d9WF6IAWCWEaAgDdCQFqNUieecorgIUlZz8Hqln
K3MTJN+M7cVvVODy85WUP2peaZ0G00B22tgyH3G3S4meewzZUKA2r6Ed99p18o1oQFQnQxBgZnfp
o9CboZMIFgIBM17HXgCGEAkAjl3vhG52BsHi31Ow8KC6tk++79cSVxCsbQwJSN1uPbuCfXHlF2E/
uaJ5edB3n5r39skweOuzrwzS57Dj5xpcdzAYvCqCOYBQ+7HfCKbhKLsOib9v1FVYY7yNM4lsO57K
PAoNBB1zPcaEn7haGbHMtc2dk2O178+JZqtbcOv05uwZr4KV2lVgSQrT6yyk0cExguWFAjpSm8in
X9vus6qKwrZDWvHcI3DfPheWNgM0KoP+YN9vYtAiKUhIVXZ3zN4jR8cWRG5IYk3BbRUBn0GeN+A8
htanTmU3pSEYC73FQ9IIXKUzxd1kvWcW3pPi0cht6VT58RZpVZ/ldRcyJMgw4vpCCGaA9pAu7/SG
UkdDiaRuhwq9tjLOX2i8+cAU1AjHAD7z+NWwMVbl82DYrJtlaXODagdMiyALgyA47b+SKtMFzsDk
x2/GPRQIVHPeqjaemiEyM4iSenTa6C4LXXfbl0tyMmgKRq6RvNlps2o3huCVRJJT7+3JkXeRLfqS
nW8m92ITWLZuRwCOmkUOAUc79+y3taU7jG77BUz69UdQ0X6slUot8xN5XOEhiZP1bmwCu9nF6Eo2
drpZfaZfW9FMD6WtM67anwFeX+nXtundVtU6eF9hGxsO7IDy6yvKqy8fylo/IDQ01RO6216zU3Hf
7ud3NQYzvCU4wRvD09w+Oq6/gnKtUFzJoSqCrwAk7KWCZt9olu/Zw7Z/5L71lXzXpqjY/W1TXHA1
aN1FvzyOG+LEHwDFL3cqxTHUU2ceaRSoiBwqCHh7LajitMN9opkfvBl9q/dPtckZVu2A99JGgRUo
uQ57UN13m4QF316AJSITjJ0PvJoA5KVGuXe1VbQ0CuQMj/oBhJ7muNV9J/VSDz1HYFVB+yeH/TCY
c2c+cB6zD+R2CWAeKVIcCCg7wf1cez857ic1E1QceWWTDjYQbG5vjqd4N5/ai1lx7pvIbN1eQPWS
7DdKG0iKLmAh51IpWqVSwBlgNma3RhW3TUwoF+Gh2wGSeQBLHgDU5UoCGV09ocycWUC/QlQd8SCz
j/w2ILz+GPF6BtIZEp+XBh8DrwsEX9LjlRDC07XHxMX688/aHbCwoOWLrT3jql0Ib65tU/dep+ex
kOaw3T+n39PaFkKnMuVj9/Khf87eiEdauxq2qmYmJ80ryGOc+Ry+fYVffwLlhTp0H5U1WYvCMc7S
c4/uAWmneGgut0aH253EU8liCrhFMCKHBcQEdNqQpkZm73rGOwCIhrAukNppvYm0GjY7uN5D0zjp
cWQZWxgfYBpQfsEOxz1PX+9BAPqgvNAgFbhvvOhJBtfjVuxM/nxMnyMnTFaInRvWZb6wp66MUu5V
5KIs1zMYBZGWF64EU4dI6Kp5KZ+0nbgSDwpouMHAkG0EkrL928Mt3CuoN8Cf6KTfSQQY63p6NWMe
yyDTMzReBF61S3x9HUIu/F08htZ4yh9jW/Hjl/QpPiceK4+0tKPR4AV1NZRLBYDlqQfxiK7NoSkr
XJxWfg9ubXTiKILdXZA6axI00ZIe1nQbejoI7C4O3PxT7jFjqdsIFpc6Si7ANgIKjH7K6xno2/qS
txw+onIukZMcswd9y/sidIbWpFNBgDTNfwhhr23SdxlqEwWnwGa91c6gECQdXsqdjE76DKyeeP5Z
+kFb5xb/vycNrw1Tyw2G8NgYoxrp7tPl2NukwvaibERkaHVfc9D+5BqPwmO/CyzFZuy0hYOs8fDh
OvJlAJHSjShoVSYUJBDADR74dXlWiTnRrXR0AE2sXb1oC/cU6GxR4AKS/npN46yfQC8yIRUJzTnU
pLk3o7cBOkKenzmuBZ+BBPs/W9T+4eY0AWE5bAF9nO2znf4ZuQRDLrriwUK1Yce/8wyBvYX3NUnq
/7NJHRyhqCZxEGCzcCJUdwrcjJFNaLmkXbRvzbXOzG6zRkntWI4XSIcgyoAa7t0P/jENUUaafCBh
bQMMn4J1WXc+q5i00Bt4NU5aaLjIekVtR4wTukKNg5IZ1Cos+ZxvEvuonRpQPf69SW/b1BQwmJDO
C7T4wyfR75vmIs+JaMQFImzF5fbvo529NWaNCnfVmN70UT/dkbOZb7bpATQfj2fuPlqXr+Ay9f7+
ktslxpcAQAo2OyCmSEHlegunfWlUZX0B+njFtZ5+4kFNLL60iqnaMjhcei/9YAQYt21EMImsCUZP
eDuB57w22RpDOuojROjnQ7Qd3d6H2IQlvBZb+QPkxyxXREKlq1cFZY06NyCYDbCDYa11EVOvADv2
hE29mfdoZx4R3THm82YDE3OGSiJJ0KQBGnQ9OA0PqI7PqsKSBBAEtCAAms0fDJgK0dxtv56tNzws
WRXf2wczzCIdhesNL3XcLtQyBkotBvU4IPnkJwd9d69+ij7a/dY8EmDowWtsC2eKixn7+BbZ/WMW
gCRU48iLWb4e7ZSHWlSXPXbPARXg3g4JL4V+j1gm9bRdsa0f1VW1MXwWE8gtNQBlmNpDSskNeZl1
2Kve6wjD8yHfDti+rnQuzPSr3FbwVCjKtQhsErN64tZOB8jw2wRAsOIz43Vyn9GbjGgz/N88UJtM
hV5QyKv4nLZxlJV2BtZzo4ILRTyXhd24o4OOy1W1jQ/pkwVVMcaeW7AO2mwU4FGCB3esTEXsSaSF
agbVeUt90F+1LaFIbqzgaMQmbggUkex5LQomt9NdNJIxbC/s9yvb1A6oknqqugq2wSD+nT3W28tR
2gCNpmPYRmnNllSZ5QP/xDBLfpaacHATqcCUYOMhB0odM4hfIfVbwiy3UcF6I2y1zbwxHO6rsSco
Cpj8hll3vh0poDoEUQpCJkAOVOpqioQhHrW+KEkVx+3W8b7YFw9Y2xXSUghlU7RXdSvtnjFQ8ta9
HiixCp5pgReRE6JDjCBqL8IFwoVWiZcWCnQv+Qap7R361GwoIX3+be324Y8E1G9rlBtJ27EBCVKF
Osq0yhwQej0SviNt36/rVeobDyD7cnqnRZuc5NV3sV0yM8vkpNyMl7QzEKl4tHhRb381KYpYztoS
iV5QsZN8j+pXu3oVAufow+w6GU3hJfGZy3t7iPAsQZYXC4zqLxS58WG/cjD9BUWGHs7Mmk4KOOBP
4DQp1moCvF/m508ok65zb7JTPwB0m+U/bkFSBDuOMBJNp0g3Ayt0bTwv+Yy/pBn08g5FjL6C0U+9
6Vg9y656Vs238huJLqdwgG730JfEKgz9VASpSUcJEoMHCwV0gOmK6IW/NLksYWt3a8IUMJ0Qspup
DK0jIEd4P1hNdu4kD/rT/47Aw8B/WdYp1zWnxhyGxLJyyPaXQ+sCfugcc3dszRltFeRQNe/9rq5M
hfUiW1hwPEhFoIfRtg4QC7Xgl4zrGxGqztDyg4A4SuD5m+R0SG4y81nEGVHTi3BHR+MK0H5gAiBf
8mtrpbGqXopIKC15N63Du2kfI8Tj/NDPYK1jPUpuXSOUHf5Zo4NZrYBeU8TxpXXZRuh6KLeRG+/w
1nRDb/YUr2a+rxcCOlgEczD6nlCSRSP69fh0btYGqEySozPb0/6CbuXP2pnc4Cl65Vwm+T75OXo6
dVApYJAQiwD27Npc2CYXcbh0JdRyHAGNn3jDxw/8UQnI431bsjhibvPSCvDtQA7icgUoRKTtQbu6
ySFZgz3qSivQzjqyBTmpDfcA1qfhBX0NlngPsbRd6QVOWpvpe/adMvfQwqr+/ogbnFWtjlmnwi+O
IXKPscMDVLbK0fEERg1ZtKoDdz+CTqS1GTfCwt4lcQW0MnmdJKipixYtONUlnWFXQ7VtNWRoM3sV
j4gxj8K+spMn3occAWlqQb8iutzyyqw2TKwd6yOoaC8KilxIOqxA6wpbAUJxQCqLzvCdWZCAUn2C
NAhQZc4fefcUvjfrR8YkkGuP2nG/J+GHCvjXAZ4krYRiHOwnW6j9eMJdjJaa8ainZo16PTKTOZKg
T6Ib3CVP6hNvDitx31mG/SB5mZ0x98LCAUCkhzQ14PYAxdONhpmaN9mYTSh33zWPDfRIIBy1rY4c
isFHed8wH+ULd/KVPcpJ49bM9aGAPW6lnyaH38VrqbAvTyVaqwQ/8ZJ1elQsFn5WWgi4UAuD8AVo
8MC4QcNY5ynpFakD8gzkXzKYWwTwXSHQcj4EG1kztzuFjrTWQCuCBI9uJuvER6TvZCtI6frjZnJy
D5KszlncVuccnV9/74mFhzO+6d/XadTBKLNZU7MKX6ee6sgRNiIgL70FOfbCndx8Hzi8/f23yaUo
4cok8RG/tqGsFGrZDDCpnZ9jZ/bBZ/sqWtFhK1ikxT8ws8iUt7Eroer/t2nmaKkTqMxG3VQiTHff
2v383B/eEYZ50GZZHzNvtFIWz9nCgxbTC5UywsyFHr+bpjqBYA7lFGMN7egeEPEkMi/fk1M5B/Td
Pw12eBaQp/GhJggZHkaC/qcDnDrwaJ9E2R+XGsrvtLfVjCCMarVDgt65AEACMiHnB+ew7UVAxxX3
eTAFVzvEprHnzMbregCNC+slciRwtOrmuBEcMAzvdXsozFX7PGFR+sfZC8xTaQe7yGE4qNv0OsDe
RCVHF0hXLlIr1zsjTcIYkBt8b/qINNJs1+/on8Dj66vzUnBx+tFWOQIm4HQrdf+/Z0FhHBh30MWS
blDEj9fGpTTh6kwBzh09UK9Q1BzfR9VWahdXf25Kx7934m0yH9bQ/QuCb0ILgxL9tTVNVfMoCXvU
gmqcdo2gMzWzf3kuPMKbon4WnqahBw2sStx2ttbK57RidfEvRI6qBukZEjkCaUdTI8j9mIthD7n1
+jlDuiPCqyxZB3cTmoMcxmjJ3FEbUQcaAKSDILQCRwsVOsaXNOziOkDngiVb/XmQQclrThBoe4w3
rS+5GRJK+Z0BunsURo+Gb3hdjj431YSabwMA0N+fs+QGfn8O3TCjFkGa15yRWflW91RUU0In3QUr
5BaijbSOz0wgyELYc2WQCi3DYarKIsH4Y7D/gi8OvWandqXB1PgYgBWj9D4ZQ7yp0yiInf/NuEr5
9XnIAqlPYXGwWihammBKWCfuEZ26KJSIXmr/bW/JqV/Zoy7XqBsGPatgr7XbrbSde8swU9Tc84Ns
8W8F2F+hzmjvscQR0jrYa//BtV99AHWg8qgu1Kb4+YBm14gu9pjqfoTrJ1yqgWby0KIGc9f/OmoE
kwacFXEXeBbRFBxx0kHKNkVENVmCXT+hdHL3jpOM5n08iCJ40+MaPRvHDmJzrFrkrQchIoA4Sxp6
ggz4LMpfCQa6VgetrbGJxVfC3Bk7Hy8J+vNjB1x5LmgTzBye8mGA8tjpf1cEgXVQqqJ1BWl//KFS
LLLORYo4dLXV4PoC+dAe9Dwwi9JjuOst6VHCWUbTbna/SpnNfrcvNdS+kEdCFxQasUjLzrXzDAd1
5KSiqS1xB+oysArrfmo9Fc+Fn7os37VsjKBIQEOHVmwa0DRKQSfHLeaZQz50XhkWiRQyf3ZQT1ox
XdPNG4EM7Zc1ahtHFy2cVQNDqxx1Ha45Mzpc7Dg21cOLvMkTxrG9BblS5qhNhI6XShBQ1MWbt7ZL
IBSgMKFd0PKDjJH192G5LU9RttTrVVOFBEDFDraGdee8j5vUQ1/AM8GOc+54YGaDbu4cyhy1QwW5
A4cVGVr73DnTm7bpQeYE2JkMYo/w3Hr1w4l5Jm8qqZRNKrmK7JM+CAVs6qdsFdmkFjZZ0RaCOVIG
uoIWFJ2jh/iKd3OPFTzdeHxiWwbFMal/QYyD8sADOsmaqYZt4cP4TN/cYCei6Ni5I9LX68JnLufN
a5KyR+1UJe74tCTLKe84AIsGhCqEB60CfztyXoQes7UuO93Kvb/30U3YQtmltmw7TEbGVbALzjFX
T8z3O8Xj/z/6D5bHR4J3dElBoYHaPxdIHkWC0cPDrUWv+8p2YAUBmi0DwVHt9G+x/xatuw26pP4e
3m1w8jO+f3apPWTkkpTICVpVCPeESlQZg239XjsCQEP5xXw4sfrSpUWfg1qAoIKyCtuHWsl+BoY1
j+HLSXRmbBvnIPiTdbh7DqAaQPpqtL3o7+KHL9WcXsCAYIauF21isG8a9w/MXCpxA1exIsYPqWWC
JwKySKFFKbkiEYo0l2vQkKPRNV7NiEtlUzmhlbsYUAKstjyIauZjx7Mc1NLpRXcL+sTADIBEILWz
IhkloGbia5Sze31VHhEVWo56QJGCZ0Qri2P8ZYn8/68ncMxDEyMbYalyeqit462VG4zR3EZkZB4R
EgFYTwjffpCCv2ykeiY3gabC/32M0MDEE8PTAO5QfX0LZs8Z5Y/I3A9mAcYHzRcZIfaydQQICnwS
urPp9C20rrKqG7GK01rM7F6ySjzgLMHDDr4bPPBqKGbEOTDvRITt3EBrsc3szbotBJE5APQaAEwR
jWI0x1GXx5GQFmjiVXfNm34XZgC+x8hwTB+ai+btN2k2pdfaCe95YNXKj9g1esYyLN16UMCENjrZ
VETn83qpSzFEXrKLGytDft4tD2jsdZUd/9miAlWCPkk0/sOdfmWR2lyaOHVGk8Piz6sfFKPD0QAW
tAUNW82qPtw2hRGF31/Do152WTmqIF6IoMLuqafI7pzE5i4gGz9PnvbJ8IwL5xNsWQKwvMhkY0ap
G27OmgtfQ60RNxzGA3GVzMReHtFip+7mF4axBaeIpyrgwzCFMh4N7xhjtSpDcB7jsWQceGcGXSAY
CyHI85aYiYejy7BH3Drl9q7sUddNGsj5LIkZIDsARp9kjzCLu+hRQHrK7gyzdaQTuXhKs9jG38o9
wzpx8X9Zpy6dMRwqdc5hvbMK8oDYv/cuj+K7bvPn4rO2oi+GwYVbHBlRMN6AbwqAA1qVQeTEaubE
AsrYOwC/h7XqKc7heEA9oFxB5My7mGu0AndIRfyHRkYiQ/zLNnVA5rrWxNaA7eLUm6gHWMEh9Xrn
u9NMVkl0aVV/m6JWFSL34mWIygbM6fk2OrQrbsedWEXfJTeHAUFYlkeGES2/lJVWa0WAnStiZQaT
TQtaGdTywfTi16uXyC2ejZ14H91NmwTBTPqeTozNe8tj9jOj/z6A8gJ1NnejwZMPACZ2OqnAJune
CJEn/hPgK7N2IhfQd+BThTUocV0N2kKRNx4M8xGE/Q5ja5HR0nsZCWYNJQWQCCDNdu1x0zqu5piv
AV5B8AK/i4xat4/geEPCZSCvYrsDmSDvsdZ66aUIGsF/hqlDlHMQv2pGGEb3y+zzuNx5wKYIhxUO
cFz+B3ULMu3/DNIMLH3YJBB8h8HXcN1U5lduilj3GTjKyeaR7wBzE2Nul1zwb4vEj/wKKpSxyjpF
gMVky1vdV3B/2XCvoNnZS6x65S0oixocdUovKvovlZbMphv5QP2uczvzDGChMLgUrdWQ0liJT/Ld
3yP8ec7f7h50TIEPD7VSupSvoE7Yqhq2snFW19pGegIbBBrMj+hBxNzybmk9YStbF8Tj/Iq3hRdW
mXAxYsDWRXoD+VKgdKhrLjLGC9/pGLjqIQlgJZ8RcNX7+MjZFwfdpz4Lxrl4h/82SC1ql+jgvUdl
hLRhIi07mE8votmcp1UBsvf/Mr2/BkeFQ02FkLUOYKtw+MBR0ReXmjwK0aDdfCJ8TaT4cwyOH+Vd
6LR4qaeoS/P/eykQgFVEhQBcQUQDWEPqpI5BJEADZ0Z06gVe9j277eZ9RnyqOcCVn8Nj6ckhwoq/
x37bkQerikKWFMyfQFDQaatcmwMhlWogRgtQ2jjZbvBGbGjFzCHAhs59HjlvnFkW4cctMIYYBqsK
ikDg673BfElVOjZ9jqeAJlrjploLd5wVO6oPEs/51Pn9OoOgwfgifLJEr5YOMVCkugFeTZ5HCYxE
Wb/8xVgXhP5kIgH46CbQmgtXFxxjubWClXwGJGkdyQinOuYrmuwj6hgDDG2AXwWAUsw3tc9kvK/i
aRbwirY10Ffah8aLNccUJafcBY4Ot0yIkZnh8EIcBSQ0MqKgsUVukn506erY6sEFZqUzyPsurvYs
GXZwbtzZmnxEbm4z2YxdtXDdQcEBrIUQBiWa75SfLGaBTw0OASnvNXeElwcdxbh5c1NeBVuUcm3e
5jd44TEc5eJuRsQKPBlY5QA/orzGNKOqn7Ujyf/Mz8C5S+8JMnn7eN0+qX57Ku/U0BS+mLCZhcAR
7U3ATGqiQjpRqNsdiryDNpUasog7Yz+AVf8pXZWreFevLw+C1UDVyw+PgRN8Gd0qfWc65xvQAo7S
b/OU55CaqOENYr53iz16b8DNmL/jEgSQsVlFBSuwIr7+ehtL0ANBWIcXNGEfowKraRDmMeulBs9o
DnG5iL8NgitpL64NF3Fe4TUSLqUEOOG15iMl01hIzLAcyE/h9eYzAFMyAFPlkQOnJl3teb3lUvw4
j+7VykIOwZW8Hp8CrqJVB0hWBDL31MvhsDmoaCg+Dy5Yefcf9hxw9sDJEjoyfAst3i1PczDwo95Y
4WP9oToCuisOqoeyy5fm5KsEPNzCemLQNS/cx9dGqSWPFQOU2MRo+zGhSVAz51W9jXFjNS5YeffT
inGgb13XlT2arLErRSIUCHuPpa9Dbj07caaABOf2yUDBsN0Ju9PfFm+P1LVByklPWQG90gsMamfp
qUXLBIiP73O2TMht8HhthwpsRn5uk26CncSvAQPe9uiXcEG6cI9d5BT+5KJapTv5z+sviF1WZnHh
lXJtn/JYoRoGckMWcnACZOXlfesmL5kDj7UZIWdFwg0Nu5j3Y3//PR7FgwjhtPg9wBKzcq4L+bHr
b6Hup4LPEylo8S3hY+cgswwObnREQTsNpKvJe/NcPnJesj9Hu8FKPBb3x0JAcG2dujMMZVKUlKzE
tFadwNMvpgGkkYBuStIWr3+kL9xJXzEzU2QjUW4E7aIIBvDuR0LSoLwZl40TJ7ZwI+prbreg2TjU
T8K+dDK/+KwQ17PKs7fOGmy2iLME3FMoUtJh3mSIFadkBgk2x2cNOkqZs2kRVMvWDJpKQj8RuOBC
eIA7NafCrNc5Iw26NNG/vgA1xOv4xxgqaUxnfAG3Asi8cnaZ076jq8G7gHK9+Ajum+PwVL8yG2kW
7g3YRVFaAjIZSVjKYSua3NU5hwVGbfYVGmnQGnqFzmbonyvwr66y1GLejLdxCJnsfyYpNymF8zyk
AYbKW70vrMLOVo99C6S9YHEvKigHkrW45478isnnS3Yrva1AZYN/pCUVHbrXkywq5RRJbYDsgzdu
xQfgCBMb7DErXEcekssgIjjX3rB5/J+9Jsb7zyp1gme9H6ck5Bp0peaR2W+Sb/T/olnEFD7/NrSQ
VyAz+88SdVrzXG3SWMb4MsBy9+1zjhw25xRouoNIbOsxeUaJH/xrPqmVrPWg1IQe9iAvt1fwPKuc
5x6KAH5w5t23ZsVUMlm4GK4GSPkFWR3jvtdgUPoAU0C2m3lLHMzuubkPZ6a43kLNG7yHeH6hTwFh
5E1BH/hDVKIrLNx0sdvnxhNfED7s9IMClBVj5ZZ2poYeSQSqBKtA17Kga1YZcxa2YB0M76RzbwNU
3m6TZ6jt3smy00E9sH0DtRIrhGDZpXZMnKtSGqawK3ykTvSY2zE0l0WQemuAtFniXn5F0pX3SJv8
fxkx0OxgACGsdAb1xo1UsdOni4Y7dl1uhc8G0phwQfwD4GXh15bbzW8XMEBLLK6PpSANOEcsK7oH
UWehUbZ5Ug08SK6xhQ7/j7Tr6I1c55a/SIBy2Cp1cttuZ89GGNszClQWFX/9V/J791pNC03AF7Pw
wF6USB4ekidUDX7kVCinuxZvIaX0XvnWrt1yJWxX8rQwI9TPoUEb+tYgbz33OkKqdWpfQeO0/W22
XtV5wx68mcom3cegLEcuCwQ44NZWXjkzvObal7jM2kp5nUh6PePu+41xI9zheDsWrUOP1KMOfeUJ
gK684THQmU8Epdqoy2TrtJVa6g2xjaljvY+qbT1H99JddiSzRN/g9OALFZDGEg+FKxo2Z6wrV+GZ
jR/NGOCUQTcqM8diEjV9XQG6McDeI+6DHGVskzfegpdsa96nR6W0sxvuM2Pt3gBSMhSlI6yOtgnG
HylFXhFtwhRTUHUijmwH9+HuNTpafBGa2ZeyvnYBpTIXhKQ3rTCYMMISVSoI+F1rb+RPcRxvwJU+
+qqv3RJf/BW+RvwqqlVD+hrlt3Ude6Vo51HObVKIckJUwrjOt6+PgVMc+Gu56pMWcMwrQ+ommkKR
EJOK7igJUm5OfISMkqPczSrTxlV6zH5AuT/rzyOKixQ42h0RpTjfpHI9oKZYTihS+qCohjDyVrMH
dzj0EohJ8YrXfrXQDwHB8mm45dju2n1oCc28NsrBSnOIWlDcSrR32csLRKHILD1+g+486wSp902I
KrLAy7nOcOUAh/edJTwQ/EIAgdk2khz18iABetzjyhAcJb8B0QJOuluk37W9uk1PyebycD8LlhlD
BiY6pyBXi7oNtibPkgYidTEw6cOcBC7Qs1zi5hdC5BL3T29uIRm8zEcWZK9f4w9Xkd0flFt+m8e8
OS99CGNnFUEJVp/iQ7Sb1HkihzSyM92RqWtCrwaVmtvf0KutbOEhf1R2EY95bMVjnU0Ds+rFUBOr
L+Zp8CHMC6KDl2Zwum3iWnfSHfUi20DI2bk899/r5k2UJ6K4ANUOIEoHnfe5lcdmSSChlcLU9vnV
Eedtd5vcQkjjATYO6i8bbPx++yG4pwTPvR9gS9hjEDECMb2pMcdRr+einIwZdaoaUu5kizaCvzGE
IbOreptvc9O5le/NOdoKFrzteHcZ/TPlzy72nCX5vMihz5bx1JkxhuEYUbyvcjtyxL2+17HV9REC
ujOhNNlpx96/Tvavt1CJAw/xPQTI3fSgbSo/B9cimMW5JEErhbmoT/j6Jtall2Jf14reIHF18yJ4
4V4Bd2hxSp/RWge+huQZ7LXeiYi2dlsdQhfl9uh4uzwta3eTT77FWb4NjfTsZiR1mSuZBe0ycECp
ewXkyNHMttYhzgKmoFvFlnH3u4y5FtE4w2T23ZgGXa2bwHwLQQl8NTyLt+Ot+FK5r6BBQRkkPK4b
7dUDZn3LZRJdOVzOwJkd0FtKYll5Nwc05j6XwgtGh2wECDb1kFWR7BgcviY3orS68WZey3/mmdnt
IVgsgpIAVthO0E7T7GJPCDK+zftV9aDeQCnN1Y8GIvAyN9u86nCX2IyTpyNuvKOC+VZuJH9CJh0X
37c7HRWfuivtxVvxxnKUjQqmCPJ8D5FW+wd0HfA7y09g9n6X07rXA3yCfFQkmBj17iZ78AXnc+vl
fvZSboy9AtqIy7a2Pu8Qp4LwpQ6ZbvbFP3Tq2IQd5h30bTCtBn61tbsXBdwoBuI65SGBSAFe/iAU
DZyfHTEQxkIKAtBzxeC5v5XytE9icfiMrkhutR3h+t4w64f3/Km0/yAD8TDaIJp30ieTm7tcO9+g
CYamAwg2WShQOgfXu7om1QRwZeYWsmykbW+y39ALcLQTTvcavEadU7zWUO+eRdN3nKlfO+CW8IzJ
91UcZ/owjx0UJO/DCzkm6BounRAqCRAuIr9nkfrs5uMy7KpTNSAIMfOCzMWMTEzCiJUeBP5IhNTg
WD91iFQaNzloRcsd2fag+VGQItcIPBy6qNFUk3jgCIkeVS5JyXdHA2YDMMlCNUEBgSabw22bQkZl
JVKpMjzaiy/eDxCuKmBxumsRlHj3L6HTvoEG7fL4Pw+y84PuHJfxrlITE3PUsbqG/WDu06vptvGm
m84/gUsKv2shi9Hi1wZI8O0HzcOd47nZCCh11Lzao9vkSXJQaY8zsLgqsE/7Zy7pxvwFl76QsUuz
KOq2VOYvvIk20QP4+CDXZ4LvCl9wKFESCC6EvWnLdxAziUBM1/FOvc8sFPsFCOngog8hk5mk73xn
qGRsy15G4aNxc6O/ovB+U7ug2LBrVEM59FBqNlLsu8J5xyXU/gsdOdEnruCn8E+88sEVe1WRuPv6
FsZe0zBEUaSEb0H+GWF9lHD8+WVBmiD4gJuEb8LtFz91u56JN7WdwA9QrJR1n30C2+5d6F2VpBo+
AYnhDJ1AMkTZ9d1b7WZvmq18jKBEKZ8DYe4cQh4efCgoa+lflbt39GH7xS51epe4vIbjzw1yYZEs
xpDVCRuLiPgq+RjfobP5F8jJyD5w33M73sg3BZKYzz3y1aOPJy9vG61cUs7nhDHSLGoKq5uXxdy8
tbDBbXSPHPJ0QuXU64TO0uSEkI1xZdwE18a8SDxW5u/OG5UBCoj2kK83ENpgTHSSLNJWfQSqMOFK
paOrjOQF/UCPiZD+kgJMfIr2FMpNB3wPsAIWL7OZUmN2Xcw1WSOtWJU6KmfLehsoNpE2HSRvQeol
O/qEghN4U1T+XHZZ3w8KYM4pehHJWrhKJgWhtqOQy3NlsKXcabJbZyO8NOc0WsWY2TMQxsU/kVnO
IasmqygxrlQPD5W8kbtyW5Z/Lg9kpT4KI1mgMEdeQs06pT1Q4plYdUQfQkHuqmC4aVTTkYK6Q2C+
dtVZHrLWHtCXxyt6+B5KOP+AeRoWVTRBiRBzkcFqKRlfdDT0DFP8LijlVmwru6YFZ+XWzrjleBkj
1TKp67sA482jDe2e4uGZxk8dN674PfQ1j2qWnrLQv4i8IDOqLMqkoiV4J7XkYxLNj0wePVA220oT
XnXqe4cXZdyiRqlV4r0qo9g7A2l6XjXQI9CjBLx3H6UpHWN0x6k05yiScj7OZOJyuaHTOAww5f1k
V/FhMjegRbM05K5FKGDzih3X7RjVqvAIBsQnGTuWLdoE4TwVuTnaZY5eUqHYqXnOKWVY9T64tf4D
wxjyoEo9SqUAk3TPtLxpJ1yeVd9MTWdEK+PkGEnjXd47vIExljtSKaiiDohiNjnUhM6VOUpOQYeK
Y7M8IMZmw0gvVamZZ9B4JNo1CtrtMuGVd63OH7JGeNZJczSRsVjVIGUsNaiSD8Co3ZDnPrkOx8Rt
gt9TvNGQwW50Hon06l5EF48J2QLwWrGkRGnZtnow18nHmm9W5qZvoDJ/HFvJ/8FCmUjboA0MvMYG
s1CEjvJUEOBozehM6i6aJK8ViHcZZdWRLVCYVcpMtTYS9HGAEr28ypsx9UMqvBoU9Xiy3J6KMOHF
p3iIzClUKIHcDWWOkoM28Iv2tdJQAy/iwtOGezkhu8vjW/Uai/Extz70TCd6WwGtq3aC9JjUe62P
TlPduwVUXhUz3lzG442OMcg8m7okroGXNoOfGcptqTe2aqZeTJProZBTzi5bt8Z/rYT1iiaVU8OI
YSWdhArO4aFu/lbGxyDcXR7W+on7NY8scQlqKOOkzIFDLflXQ0CaUie5cIAa+JWcZWjaGAbdy8G+
6ohlhpIKufsr0JJHasAbrXx+QDUxfJU0j7YWfNl0S1TPtilkBAxePGN1GdEsh32HymBwNJ0DWbKe
ydaIZYzKY1b5AzlJJeK29XMUbC/P7KqBLpCYE6AXDCufBiBZ8hMVMY9+jihCXtstMW3QVPzEXuae
0pnjBO2cjFdRhT6lcTevYwWkWHIzCBvSST7qac/JPK8u1gKKcS1JTUqxBCmAg9qFe1PuXxNtdPJe
39WaxRnV6lmzgGJ8SpMIOYTCMIlqiDyOpaNpvn1TTa4a2fc0JC5ICxzGmyQq5HU/m4dyUERNbo6X
ihyVbg7bqNIHCrkcejuZjkbdy0bCm0rGqxAjGtqixlRWimpT2SrstAYVLvRa+lzjuZSVOuJ5lGg+
ntus5/+eG3+VFSWEOYGmJcOfFDkjUQ5vzCHc0Sx+CfIMveRN+zeBXhKx0ENlQkckadykClyI8j6r
CMVcHv2Mxz5QF9/DksN0gpGXfYuWrRwhJAl11aYKKq5I97TCF3Q3tTywV/1gxkE4qIEOEGW+qsJY
lFCkmjLkNTBF9DhDONtTi9GdSlBpyyonUL9S/6KKSzDGrNJOKFC7hA6XrDoo3UHUHTW+6jO3MB5B
T5MiwR/zbjErAdtzTGaR8U6jkLifG8SkfR7fZBQTWbo0uSeKrbeuWhxDcUsSD7mrgB5Hcyv1+4je
GbFX64c45MUB1nbwYgrYFI0gjEqkpPicRgt/9aT50GWyKYeAkw2cvSlrSggBgc8DGo1gaGHcn1SG
hRIXgEmMdjPo+atkTqfL1rp2dCwhGLdnhQoC8KgXdtSksRv10ODwn4RbiTwF4u//BsUYqW5R06AS
NkbdSHaUnRqh8kvjoAm50xScmVtfoK+ZY2yUNlGQpRD4duCIHBEcBAIqNFXOc2gdZJbogfgyWgqY
AZHBMuNGwK4jDbolk8jJwuBQKjlnidbOXB0UQf/AMGOp47QIqmnOB+bHoX7Qhealya+LlPo6BJcj
kPtwzqfV69MSkdltk6LmYkKB2OaDExVb6w8Gp1yPpb2PBWcanbbL/R8YBzoyUIH5f83Z516c4h5K
27n3UQxR4IaeXcHovZReW9IDVXhk+Kv7agE2/30RDynTMA8R2MSjqFS8oY9hjYID/n8nKP0ulGyp
81TpqbBOVY0QyVMLDnvee2l9jhffwOztMJ/SwaoxYF23reDXoN5FBAeypwo4wUov6GvbVG8a4/Xy
PHNxmQ1fGkZk9A1w64nYUBIUu1MBCjnZL6HyJaSZXepI9KquhJvBZejV7bIYMbNd8qwTknwEctl6
qQgNAH3YdLwXzfrSzrpJuDhBl3y+Ey2WVugnsRDCOaU4iW5Doeaj0Pbl8kBWigVxGkEu4h8Q5mLf
WzU1rAFVA5J1A5lgKj9b1qYWrjL1uoshbfNsyZuGXpvFO+XRcqw6gwU0c9UXKqIKHcI9joJyjVYT
7Sl+ECKUsdWio0MKUDA0jjdYu88gdIA6cJRHGt9KJLQyT8RwmkskyoexO1LLNmI/KFGQoUCYmG7N
wuNM71q0eYHInq6dKafNmAOxMzZU9vTidiSTHXTQ+4uoreC10ZS2mPLqwFftEwy/KG6fW3fZx4Yi
WcjHa4C1xKc8rr1YROVL2G05o1u10AUMswEHapFeL5B7NoV32tqVcQUXbptB5Qjg3wa/d23cg+pO
TDw5+hVWg60VBud0nCG+3SsWn8DsxEGJ0jSJ5vR3lblipPlEvRvV4bZuOUfX+pRa0GhVQez+LeCV
1CYk1Abk9ArhqhlOJDjm4e7yfK5P578QLC112OZV0baAqHLkzI3S7dOfxAahZvLPKNg2+UwKIBc8
j0JDh2JNCjccDxGX0WLV6qFwAJYZkKObKrOzxVBKY8EESkqiV/x/I9XmtjZKLwmmY64pm14/5RDR
wVui4ByIq05lAc2chxCVzaa4w0solZ7KIbKttLP7uN21wavS/2qqibMHVl3KAm82m4WTriJJS/pu
nlBr2ijTsJF70SsL2c6s7ias9M2cl4hTyb1sKrxhMjsvG7pBEWdY2RKehOCtS6vIpsroF8ovqcu8
Xi45QYXVxynkUEBLixwTssrMoraRmll0wszGMnSB5eFRmspjLJUb00Qpl/QYS+N2CPEZxgiChwCa
yrYlPKMh1zYbqFPrvX95ClZ3CxQWRFQfQCGH7aBSh3hsE81EC3k1bFK5vRsiXk5tdh7fnMu/EGCo
PV/crsQbf4oAgfqSXrvGezAhG1P1leEnXmwBxB71rWZk1oAi3EAPnDiAihGN7JJM2zzixZ1X/dgC
ijnwZTMtYnFexo5uO/1k9s9U4p2z6+/qBQhjK7lOJ3GkGI+RhQiQKnaPyiOCdoCAOknuUcOT54hC
w0vXcYGZ7Z8HYPWPpLknWYQGYBDaE7rc1W2H+qd6sEd9q1TXlfGTo2ExWsYHmF1BzEQAaC67hqDa
Qbgxmo5zd1ldt0+5RwRFUSbPgCh5mg3mvG45MbdDDFqGUfcMSXEu76pVk1/AMI6lkvXRTHTAQBrC
bsu3ugDt3kzRkPhBMHDAVg/vBRhzeEPs3SjqEWDVmNtjel2CAW4MfzfFxHGXPKDZnS68tB5KNZ6d
AIrz26TfgFXPNpDpizmZUt4azYfFAkYrcQCQBIYgousnC7P7SBz9rGruL6/ROgwoO0EPjgQpW9IK
/uQoQ1c06C0VyBYoI1ID94Ms/cjgvlAYR5GTsg6RlwAFINW2khU9jFW8SXKLE3lYPclAbfjPYBhX
0cZGGramBR+LUMoUbdQg97R4S/FCr0J34gUEeHPHOAizDnq1LQAXFteRDCq+DpK7vNIW3piYvYr4
V2TpA6YuQ7DXrVH6gVK8KfsdpybIBkWC+FSV9YqnpFP7cNk21h/FOKrQ1QdBQlCKnNug2goR7fsA
bB/U06CK13o0Qo1TcV0We4u6kJ9uUUwQDrwxzxP37az8wv0sN1rYfh5O1dgRjHmS0M2MUoVg4N1A
Vq+VCwjmlBw7gaapBAgIGrsCRlEaWx2OVk4cMhBnRLkvpNVDnoIVb2TMRjByiDmlHUxGE4zdULZP
U51uLq/aqlUuRsZsAk2P20ZssGhWcayzHNU1Dwas8zLI6lV1AcKYPugsTGEcMQ5E9W1V2DXwgrWs
2A0WTB8gg76fhO1lSN7UMRsh7cUsb2VA5kGAoHq6h+7Lr8sQq659MSrmwNKVAGlYEz63QplvXh/z
oNi0+jGGbsdPgBTQjMuKpqC78nxjJXrUB6oigOTF6G+lLAkdOUdz4wCdCFN9voy1egqDR+YfLGap
6qpJqW7BHjLtgLDBINWuQl0FbR3g07kMtW4VX1DMEjUpymDyElCS0l4p4egk6t2QgYBBbMO3rk53
6Gb3+jKQOdO5bvJfuMy6qSKBLizBdMrw8S0I+vTwMRx6ToZn1RMvJpK5YSjoQAqUeXSm6tL0rlRj
VK1B1FHzy9rywsi/PJnrxvg1qPlzFk5warvWkjIMKg29DhmyrtwozS9V55WO8nAYJy+lfWdWIoYl
o9JmmN9+VYysHLlvi4TndWev+t2x/zMmMICejyk3hSyITWBZ0WPc70DGqRBwFrbO1EM5j9xP1t9B
fChUyvEdK4QRCE3+u3Zotz0HHgQ91acMwHED7s3kbxNYoW8Ook1xIamIsMnK+64bbauDKguenGUX
+HIHRUUFmgqdcTeo1e2YibyU92WTApvu+Wfl1FCbLsUa0+SRdgfNPNEi2ifpk67/IrXO2Sbr2xO8
YRKE5qA+y3gdRRpLiPnizKtTEcSJTlegfV1poBC1G/LfI4qvrIjjEVaNy0AHmyEhgoOnxvkABxLI
clzDaSNyaRuR19DXRvlT6Zw373roeYEzf8diswjtmCRNgKEZ1a7Md1kMyqr3tN5m3WmUNpKMs/aj
bh+r9DSqgXt5o64u4gKb8QuqWclUn890pdqmOmrRIbODpH5r+m3oim3/H6eU8QsQeZISiQIuzP5U
8bVaOhW0oDXOoFZP28WgGK/QWImelgpQOjLtNK39kFqZc1u/bBvI5J6vWSomVpnHgIgrtLDBrwkI
8gq3aeVfXp/V0wHcBeCsFqHpITM2aFqdTJMsRO5jKI6Cqhz1THzSa+PuMsz6bXmBw9ggjUrSBgp8
jNI/IzsoKV4CtS0JRIShJ9auAHmlwI5akbOr121/gcvYnzwKTdNOwK1RpVZ31T6YFBuPRzfIoURI
wBJr/W7y6L1MQMVUoW2iba4MA/XWl8e/upyLz2DsUgmmXOnp7MvSdl+q5aFBnVw2oJFHmDhQq1ea
BRRjnJmllT1eX9AqyD40GE6d4HFX+k3/DLrG7X8aFsu4ThoS5Mr8pgxrP4xiB1jW6Igq5+q56kSg
kaVDshjtfyaziKo66InRw0ircaM2f1D8VBaZG4uuRh9rseHs7tWTYIHGrJXVGoQaA9ZK7H/J9aPe
HWTrqQ8ilPke8tIfacvZgzxAZsVIEwhqUczDyxM7hDaUcJRq2a6L60zxNN1TeOGgVf/1NUK2S0eL
IhQby2iTQErBHhFpmBL6cNky1qtvFhjMpSJoUEGVDxiUmIonK+7RNJgWnV1kMqgf0uG66pMbkTbv
tdKjCFydHptg2glzSquOb+Jaipy6ThOvSJXAyTtku6DSndmJFQicI2PdA/5rXGxzUADGVi2q8KGJ
OO0FZDHSUr0OK0gqXZ4RHg5zwQCrS1ImBswKMcWtEhReZTQ2BCE4MOt7xZijpEi/gj6ROTh0tUDd
GoZj6I+dPtlN5rYUnBegWhtOos5VMV+9tYIBAJwPYAIAZ+Q5XtgbQ0BU2FJKnNQY7aK9ypDkHaKH
AURy+dZCEbKAdpGc13q3asQL4Pnvi1tNGFtCWsytZqNRbYSh3/S8FphVp71AYM7GNMo0HOyYygFk
dfnkl3rgEmNbqDzOmVWX/dlkigk08eg9H4qRJNZQ9DCNPLrTKi9GRYWIO5LqxR3vIFq1wgUUM2vB
IHdins9Q1QmtGbbeiHYWJhyPxkNhZi4LI3AEzG9OIb6ykPmPUc6Z85q9Vt0mqpfBVAoW+G+FvlGP
YjC07aCiQkLoPL4aE6cAbbPS3FiplxDwpCqcc2iFlkgFFSn62WaJE7DtMpurTDuSEQOQNLfJUbsb
b/WH5lq+DXwQ3r6APQdXjF34F1eMy75jbVMvcNlzVq5JnkifIZFpZ4IwGpWxya0cHlrJHZPTZazV
bsklGOO5QeRFOlzL5h5Oy4aEfQg5ILAX2vptts825cGabAj1po+VH7oE+sUBiFUuf8Laflh+gXy+
H5DSVGJdhflMg98mh3FEjOTBrF1d+n0ZaDWNtURidh6IGnO5D4EkJwe45HZsXUU8aBpKR5RtrfsV
aFwqXvDiu0IrzsUlKrMJTbML5U7ADDd2cZxw6bwXE3sIbYTio2f6GNwd6NzRHru/Ay/k5VoVnjEx
m1OeSCx2YLmCWmLkBw/6bfLcuIYXg6Jy3IRY0FPimq7q1DvtrnKFX2gZ3m3ADgrrLp1mi0McjOHg
U90qr7UvnoRDzLu1r7l2Ax2coPaBOrrKUu6m+jiRJEMzoDFcB/HgjNxja81BGVDZmvsfNAnKS+cW
VucZTcURh0ce2NqIIrZsE3A7EVYfH0sUZp1rdEKj9xgoaHQVQbJupEdovarRh9Iis58KviV5lfg4
iZve8rVR9DjWPe8TNqK0xGdWOg0EKmYG8FMFNaBNuBFRAKalRbmVExGl2GQfdXSjlsQp8coUkn6H
SqOfpLeWHzGfsotzWkWmE/WR+AipOPUCiJxRpZjlvMTj6gNzCcO+EWgmKBmBVeNJXpt+01xN/ZMu
6GhvfmmSR7HYatWumu4uT/HaFWGJyrwVhHJAWfncJatWwp5MxqFP/wpS+tyMwsdlJJ7FMkdP3YlF
npsYnzHeatLj2N3T4O9/gmCfBUmbtrkRYjAymRw5lp1Amfwpzd3LMLylYvkaJ9OKtLafJ031BbzI
cd1pzV0t33Sa10sfiXQoJFfUs91lXM4Mshf9MBo6SYwAG2ovNfJmnXTS5OfLGOu+9V+/wt6GNTNp
yqzEKsU9ala7CuEO4cU0+0OtyW+Jed+Y8fYy4rqv/EJkfMxokTpVAyDW1TEQcdEGUQjvprWKgeJG
8DGCAv1bRVLemA26eGfDaKPrwuoRHrHUon2/PJLVuZM+1YRQ56WxcyeiAqhPZyoNudLdUbBH8Rik
oysLilvpNyGydf8Nj5m5LJxGkswt9qS6q9WbgPhkvErM1yw4DXrNucGtGt9icIwrNsQ4IeLMhjB2
E+rvdzVp7IhwavJWvdEChHG1JOx6pLwBEvSVh65vR4wtvL/NGxR6cMyOt1iMu9XDPJGJCKgCVf4W
SlY8Or2Nw70iHwTKyS2tzp0887wZoFj5Fpo3aDOWaYDrEgTttbHfS2APqXj85OvX3gUKYw65KpcC
yihRY3uMburttEX2apcdS9B0JDYSt9Aoc5Vd7gjHzBczGzKjnsxZvxUhIFwMF9/AWAltVUGtCbZA
936j4N79hJq+j5cHWQOpTeV2jrYxIE0/PkOO3lH2kwbGP5XzDavlh8tvYIwIsdEha0LMQws+Kzfr
He1uODQb8Am+Ve/RSfFICeqrSvIu78b1S/Fi7IxFpbk86k0FXFBmmgJkvIcD3cofwQc4U5BbEn3Z
rt6QJb0BqblieD9gET6f+9niF/eUQFUJsWLga/dHK8NFPLjqUU+dAHm0zbv2ENzJ18Fkh2+XB766
aRfjZg72RG9KTZ+lExPQpSFKA2kTwWt4SSAOyudDaDE6g6DtATXcOJjqtyQ4aKlDks6eKs4Lef7Y
bzfOr8F8Hv0LGFlrArDizZMYZk4aGX8UvGQsKbJF5e8UiXhciYjb8kpmV53RAnW+By9QoWJYR90I
1Lb8EALVTck2gN7oaD7oiBvGjX95xVaJlhZb5PPev8ALy8wS2jl+OjqVYxh4HRsv+IE+WeNaa6Cb
+Cq+UUe8E67yDX1UEyc9CVfj5vJXcLziJx/j4iMoaPLgsWA3lYS90kt+oTqQYvrJubWYWsYjFSC+
7qLZbqo6twO9cjTIdRDelZC3gIzPSet8LlMAipi8N5LXtG4VvWvEG0llJ1wB8rWQ5XL5GE+jCUOd
GbOXFbrGHg00M9+Khht3rds2boTAm1b6Bn1CCyjHx/GWjHExcluJ0IbAMGm7QcBhSP+glJqzYLyp
ZNwJStMLyOACw5Ltfnrps102bUzU+kGA0p90TqSGs9/ZYjRtrOO2mxcuMz2h9WIoP+XYgslukjtn
tA6DwLF63jH9+feF2ZcmbD6usXjpDuXb8h4St+UVPVheasfHxk/sRnHuRv8x3XT73tYg23x5263e
hb82xKdvWOCj+yBALhMjFgj1QsNAKJDjXmbz++5DNdkCeT+IB1linq4VNEWVcbUyi6c22hnWgVZP
UeoZCmcoPCDmxqMNQlVkM+dSOfpVBDqkPVo3095tf1RGA0KGf4fEeBG967NoQLewIxbvaDbHzTRF
rrXgdfCur41pIEMIXmI0np2fA2OiiFKqz1xDKHHNTIJipN3l1V/fXV8IzA4exUieTB3WN0mJPcYV
TpfCCQz1qisEOw01t+kNzpH6Gf3/bg9fmMyONud0XTWz18V59UxkA0+8NIfOp5VmW6MpVRywYSZr
4Fol42vcqhl6i9Fmr6eGAJLxWFDe5HZq3tsBDVW1ag5XYj+Uv1QapXforlRBZgX6IRuVAPE2mxpU
rpZoJataav5FWWHw1I7i+AbtSshtVQOoXYkiWM5IUY9A9DDchtQI/IxqCm5tpUWORhd2R2Mcwx16
4UCKSemxobE2i92og1tZSvzemSNUpoilbSejUf9EYpVAe4NkiA0Jmpcow71YGtmGVNq9MgjWVi1k
8DkK8W1hxQJnQdeDETCY/7cZll5mDCYDpQGYXRBeCCj2HyY7S1occy8VpBGFq6l4RO7M6ngE2utn
wRcuE2XPx0iSUUQ2RyAncKIIdpDqDvnZ8f2FwtyMBCPNQbGEHVGB5kxrnaDzo+DP5T2xPoUK2NtE
yCXMDDrn2y6sLJXkI0Da5D6cNmL/OGkbgksf+jOy2Beat3quaPvJQbdAZe4M6qzkXA9ADZrfcfUU
Swno8A5Ct1PIPdF4IZDV5VqgMa4lNWINnNdAE4TXWHlX0W01Gd5/nEjWuwxFEgYWQJLyFLQ3snU9
iIXdFvsxchtE5vPC6ZFzKXkp8NWDQLFmTkPQgYBm7HwBy8hK04mCIsuog800DE4WR9dtH17Xxvjb
aLKfHHALOGblQNFo1K0MLptQelUrexRi21BslVwN3Bldq2RH+/G/I2OWTa97yxQEjMxK5J0uJHZk
bkvrVcCdXDIOJEJPsOph411eyLVbEQJYswAq6KLFT1G4xR2hAoGgkM+cd+OQ2XWT+mNOnL5owQuU
b6Iw2Y5Zg0Zz8fky7NoymrMmNwoKQerEljDm0DOC1B3k44MGB6xx6rSEwCk3ePBZRxFJ0stwa1ti
CcdcH4LI0ARxABwRT33aeI35mFCem1w7cJcgjGkatWlNRQeQsPgDOYuYuF0KigWwKxQHOdA5NyJp
9ofsWYtWHyR3dWlWFmDg4nTqy8EC34hOIjsNfvemjfplVwlARfTQ4sxroC6GpmFrpHYgvf1gQkGu
PaODJ4ANgKaCWiZmgWZyQ/6An3Xi6ZnyHuir87nAYBatyjSlJjNnBolktMps+hCtdAlu7a9y+6Hy
6KRWTcQEvSRqGlQdJa7njsVUSBFqPXZ6riCIE4Fi6G3QCs4bZO3Wh8D0PyDsCU560O8KM41gVTRP
Ua75OSrOf7IyXxDMYa2Xk5C3AsbRlLEXITpVjdTRu4/LKKv71xJlCYpyIEVkjc9SqBXHCdamk54o
cWQ9gQkgFwsSaaNLOaa+aggLMMYJIy4zyQUBmNXdB/qtZKILXntD06qrGbuI/qBhD17YQpU5JEMg
kHNuCEGbl0YgzcIBcrkJjdpOBs3LCWcDzd/M7t4lyry7F34XNKlaoTXYQIV1HaA0QTc2RL5NUg7M
mntfwjDJ47YfplGd2S3CKd+mVN00HcosFdMviWy34HDOhxtR4jGkre2lJSqzcy0ShFbfzqjyq9X+
leleth4uGyBv/ljvB5WXRpYA0dIB4TMLeZ7SlF+HHBxP0t1lrNXhzO21qjnzF4jMyZwbaUY7FXwS
PSxBlMx9r2qvNXh1L8OsDgmpjk/3A55DBqakRTJKLWA0PN1QyGXdtqX6VwmLDapvN5exVvYveEzl
2cZxF4RO9Ln51UmsVigpRv+aub2RobjUd9dKzCOvm9eZMfIzFGbj5qNagAuhQetLvS0nate8I2LF
vAEA+TMRhOEyFHbOhzHqYzySAAAaadwMfYyTpILG9GGqocsYCO9Rk9mNGXCSPCv+CBy3soXCMBA6
iSwxlhVEuhLWFO1lBjy4GNiDrp6MMrKT/IpelRqvzGnFMM7w5u9Z+IoxRFkI6iNQotb5YB1ImmKb
ZrupIZxxfcZhv63XYmDMGZhHup42EYAkdF+oO012qL4hjUesJ6P35SpHb892SDba1Nq0NXEh5VWE
r2y15VBZuhNc0rS+lPEF43hM/0fadS3HrSvbL2IVCSbwlWlmpBkFS1bwC0uSbTDn/PV30XXPFgfC
Gdb2Kb9ZVdNsoNFodFgLzVSE7pN8f9n2RZ1UZ0I4D58ts8Xzsn+JNHnBiDaX2LKjsTk2FhISZoze
qtAOleGhQPi1ccj/i3DM+AJSjehofj/fTDRezNNAOkwX4DGtY9xSon4aPefaQyMVdmAewCVlg37y
ss7Cg4KGzf9I5XyLVKZkkM0eczWdrzA3Jw4CVV+udqywywzl5C1MffFGfgrkbBYTdnkmzVCzbk6Y
a7FGpxo3ginhUqLnCsCYBnhtv/ReTZoZlKwcYK5y1N6MVji6cjWB3F5RwaZmYaIVuPsdhqFQGdO1
2QDuV7GFjSDSU1ko6HWAYhoIh863MzPaSUqGGWMFCLUDRjC6eBMWb5d3T+St10I4m5FStIfN/bR0
wjJnTF5SspNB2GU6Q71xL4gG7JS1KM5QWhmgbUEKfYzRQ3//WN5H+nNYPoztzsJ8+FB6aXIK03dV
3s3dfkgdNJBGkUu2gNxEPm/9HZz9tBGVKfgQ4fOAFlKqT7k8ucg5oKt+3Dgawh0Eq8bCBY1+Wf4p
k6BshKZ6Ao1VHUDv/kQkpyz8yzsoasdFV8qnFC4kCq0yTLUUUmI9c5XGHad3Kl/18nVY7QL9ujdB
xUSOUXJSTGfsXvXkdzC/N1vtnMuq8Q5+/RWctU6lLA9th3lhNfJM9BIOhdNVut2GJuCUkbdsN7IL
wrUFvy9QB8D2gvGa89NhUDNIJRPy5tkq3bTRUd8xyZve6lvZQ1UUa4BrVl+4ZheWW05UGldhUoZY
YB1EkpU3urqNipmTgBI6sVHkAbv4AC77LrbT3/V+8qNj/PwL3Oq35CZylR0us+cUrPfyfgvcVbwG
/3wY3xCNvE7VjQM+rKIPSRDa6nxI1I03i8hBYBYUDMqyubzGuH2d1WFK01zFbHj9VMnwETHAMq70
2VPI1myIaJ3XojhfFE2gspxVqNM2noy6RQK0gMtnZUsC54Kyqk2HZIaEApwojVLZyVY1SXhzrJXg
vEs8jlmk9RARxQcAYoSaN2RvobyPQTotXQXNUdlCcxJZAfgJ/pA+GxRZm/OTALr5bIqVxQo0X6Ze
hWGDLRF/Kpj86SYAIlgIChAS8wOSgRbi5RDDCkDketX4zc6y3OYj2j1PbueDCdgNnAAQHHZm2uiN
9rZa4UUuey2eswypyPR0WlSMADUqw08jMja1q2jeuPeFchDrg/ZBoSrs/XwpqTGgmSuCmtN4Gxmu
Fr8bxa1OHi5boXDDVlI4hy0TaViwXOGwgYpnSHuDoaN8a5xO1HaNkAzQESbYh3SQ5p3rMpC0M/sC
OUOLZjeSvKsxZ0mfAvbUzbaqF9eJdZdBvkZ9DIpYWydNJJ6AWoYij4cnFJBpz8Wnk8FCpZjQx7iw
9QzuaN6b4bM+fpD8UarscHbR3UNxKNRbsoXLJTjmS/qIoqsduXxF505EY+L9CXZOdIPK0k9aVi5r
9C2ALJGMBTQdzHh46+LBdq5fl/RNO1kG8m1lX9rKpPsg0Lm/bCiCO5WQJaOH0AGZUIvTQx4UI6l7
EDfrIQVcqTcDu6Kmv7vIa0BSHVH/sjiB9Z+J41yXEQK+IFp4oqUB8FsSPanSiFEexPT6uL8s6s/V
xDkUEFgiuDRUcCUj9XG+fCGg3evAQiP+cFVgAGNwANhi66D9crurYtfHmLQpvHf0+9n6t94Byh/o
BZn7kbnJUXVk28TQxeUvEq316oP4u1SyUm2YNXzQ3KHr+9dkhi5cdgiUl56dynr6iwcxFkBDOwDG
S8ELxh3PnumYoMshT1kowMHaq7nQ+qN5CfdWYr8OmV2YdjI5l7X8w1H5dd0/xXK+h9Q90pOAe3Ge
Mg/YFgxAtDvQK9nBQbuLjvPe8vvr1B5ty7N+oHSZ2W/W4a3ZA9pOtZnfvN8ALK31JyfwLn+YKIrF
epiAnsDTVQVv+LlBsDYCcHaADwu+S355ZG77AShL6gZH5inAXlqmypzs8BdoS2diybnYgKWSMi+I
wKwBkaXa2/T5smKibtYzCdxGq/Kg95UJCeNH76p7jDPeFDfxS/M9coIHHTlgmz1oLyXCSbQjuFeh
l9i//8dP4DY9KxOdpQxM0SBstYHQ9a4cNbf4fpedPl7Lk74bngMHOy251Nbd6XoLvlrUrXS2BFwM
aRHGUOfBEkj703ib/aYO5lCMPT18vBQ7DH0FuS390B7og7Uz7yf752X1RQ/PM/GL31slucYafURa
BPX121vqGLv+XXFHtNayexAulmBmVh2gNW4B2QhuedB9YbYKXSG4jXgPZ4GxqszmBFjTgdeUvk4i
ZMdTZzRcFGnk9iSxK7RUyLFD0ST5Iwq9casQILyDVVNDHY2AdwKF2HPFp9IsDRNEMM7c4nGttnYi
azacMuZ0dqp6KKxb2tgMIO1ZfjPTm3Lr/Su6UNBRq0F/XcUoG3empRHMVloH+YN+TWOXxYfcYsgH
P13e4C0x3BkeDAxlNzL2N8Cg7VwVR0yEf0h1+E1pt3glREynRKUaNYCQY6ILn1MpBI62oi+2BPxy
p3XDXXBPvfQwPtJHZafu++vxm3TKfz/oPxF1+LhK/AY80KPTPG+dKrHHXH0Kp3YdN0CDkLC6CfiA
3R5vYDxNYz9zKoxROiOmOe1+J/vzlXm4vN6iN84S8yhoJANIEJIX53Y1TpggUrQYi9CCsswcdxKx
nBaEqsOYYa4jmm6RYH3D/KpHmi1sG1HchdS4BrvCS/xLKQNISGpVTThWhGHS51cffLusnOjYGiBH
BPKUIeMxxcdck24BYwOrSsJpGm1WFibzR4WlYC/LWOVdlrb8Gn8dr6VxIVfMqmaqRkhL2/aQY9S2
bVRvor2TRMCkCF8vSxOuHVRDV6AMBBG+2tSYoPHqhqKFy4nQwtYcRzndeEGJEv3giAZkLDqg/mRQ
z22DxcUEttCydYpissFAZc+gPbVq6iVBcd3n+VUwgKJCi/Zmrdlz0zmFAr7bWnWIrl9dVpeIHAN6
IAG9DxcEwEHu6iV9xtS+q1tgiVCvHFtHs4LrbEp3YzDulZT4eZ765vCgFIaTyeou7aYDgMLtioIV
QI+PoOxzQvBBdkBo6oIfcf6WoKildyVQcdPTFNEBoA4pCqzmRpgmPGFAr0B8rOoabhDuhCUaCSUm
48uV6sUcjoplk/a1BBVmeKeX9phfG/ImwfbiL3hbXMtcVnN1TRqBXstyA5msSewI1elclRw2eJkq
+XJxO1onJU1tq0NHjd/9RfqQrIVzxy5MAzLGE4R3g/S9beIrgz42SuvFGIscg8rWpvfLxiGMCtYS
+aOXU70Z20VdsHpR5ILC/DVB4tLQXIMZ9lC5KjhMAO+pAj+rae1U3oHCJU9/DdO1af3a+JrFFC8t
PvceQv0kZfKIrwETqGuNxz+dpbpLRm8OEs8M7qr8RZYygDU9V+kviT5syBe0iBETST4DDl1D0ZY7
Knqi1FVIOqw/eawRDWnhE17phBx0MGWbvpWgP2arhit6cq1lcmGpFilKOWp96zTpQ9j7NLqaJFC6
qD54I+2CbXgmgau1qImnNAp0Cqpr3JHSTTnMTRntaFmT2q1kPVQ1BbcneFGjH325VfBc9ovbzzNp
3GGqA6U2WLS03OUMRnPKALYemG5hfEuGxk6ak6Zu3Mpiichxg8hs6ULl9EOrlpYnDWJLM0rB5oWU
nPYcY+S+y9SHofuN0UEAtW31L4jcvYUnG57x6GtBmx9nN7EW962hoycItJSNfkMAvE5Ibmu1Jw8H
knrSnDqahL7NN70rQAFxqNT9ZdMVXGpnX8BZUTgNqsQsrLRqFi95U5YHqyX1xlUiNJ6VmtziatEg
sWJp4Yp6dmAscgz9vjYiB5Ukv9X+oqkXKqHshzFjXFwa7wzi1szGGVtpRbJnktmh0bMSRY9tQf0p
htUq5YbxLN//xVw/Jeoc0B7CNiXuu6V7DL2FJUn3QcOcZJMPRLxX6N/BfDOeRn988uqKkQyNDkWM
xkIJTzK7lOYf8hZXmsCpYO0+RXBuPSBqOZClD06O8z0So8Aa9pe2g5y5I7DZiPRy2fyElmERMPxY
gJmC6zy/NdUxQgPZwjQn5XYvqX4T3NbRjqaOmk/uZVHiw7aSxZl6n1sggRogy5wL+W5qy5MVGffd
bO3KHp2aKpEeiBYBTwsZZXts0ukOFOmqV+nhVZdm8W1Ls+z7xjct+n2xnNU3cSfD6suhtyJ8U5DF
T2AB/ZHJ5U2aJh/B8JShAJgAinmQgp2exPasAdotYB/EAB315e8QhHoWXX0G52+LQu9iurSsguCt
t/QrBcRywfhkbnGni+XoaM0BM49J+bGkuckL1KkgJ2IOlXcmSw4F5q42u8NF4QkU+hTE7bWm92Ok
dljXnn7IYbczphYp0cD8zsJ8r6avhgWqRqCpqFPrZs1zQ/q7TreewTllK3lyE08YMbW2wCOEh2v1
UdxmFyjgj3KIj5J1m5hHDXFiQ3eZibkDTKqM08amCr3SShy3qZIkdVJNsNjdhNx36469W6Cf5m8s
B7u5cIOBApSLPAcZ9J9jjHa/qnTAguQDM9zW0XyVKBt3iHjxPgVxnqmIjaCfYnDnJflPTZ/vzOge
ALB67nbThxoMGx5dbKif0rg7pB7CJkKrKQ6EquLlastWs5OU+saSN7zS8kNfHcA/gviro8gAwadn
aKENo9cGWfNUdrM2A+b1cxW6Jk2uAUp3ecdEw/m4GhGvUoQeIBzjtiwJ0Ln4pxF5zsb9CKIvBe0M
OTCZU624SQAUKRmlT/WfXfdbz38RjM/iJQhyV8s1umzjY0Q2uv4WbldnnVRJnuG+aYY4t2v0D7hD
pYauFoXJ/rLeoi1di+K2tNSLlMYaRCUDO6S9Ari37gBSdwCEbYH3b2jFT7ROXTmSEaNFjq5Ip6JC
xl8le8PcqG8JL7SVRvwYK6wmLcwAYgIp3XWR9iwV6PjWW09igP5qiZMo6GQbjN1CVjT1sWdGqBtq
mh0NWxx2otMJrw6uPiBsIFXKJfaoPHRSpcOMGzY4KYgdjdZ0Gks/Du17pIwPA2gnNzzPYqb8yQGw
IjorKDJpX4hVBkQpdbhQraqT+t2qQSHQFHEKoXnlViqZXMa2iLzE+/opkpxHK0EZYLZqod81aWU6
TJqpV0cDuFB7favAtSzYF+0UA/UtEwdV5m/KTBmkyFSxoMCGOkXspwXMXyJ3OxkcU3Hy29RjRIGg
RCTdoZD7De+33I5fhCPtaxhoel6Sz+d6UiVW1aGC8HKK/SjWvyX9vJHgFy7lSgR38Ek8xnIxw8F2
RuKjrX8vp6lbhFvT8qJUEPBEP1XhTr2aY5fSxZHH6VENvw9hiKbg+4a4SXVlhEBVkF8kTMX9hatR
kbMn4GBbniHn65dXVmY1DS5Fo8NbJwv8PO52JnjmJBpuNBgJvdpKFGeSnW5gTFaDqJAa3ogYIp4G
VJ2tW1B2313WSnjGUZNRcc+jRZ0f0UzAG4u6K5ZSSh1Eq5hZz4F9gJiqzt51yv5qDT+lcdFLzZJG
S5fAIlBOBkUJMz5YYWQnW2lOoRtZacXZOigRZTOdoNXEst0YAj+l/G3JzdUYPvegxL28hOLd+lSK
s/oiLCqSLtNZUguEVuuUmO9tMNw2W2YviiqslVKc1ZM8ahMCmhqnnyLLrViQoBjd3rfm8MLIcNNN
Q+QwzJ9cp0asbe2cUDh6O1A6s7RlGvTc+nu0IslKBuE6oByk0h3HD6k5WFlkF81DWv7eRIoVruqn
QJ75vmQqBu4qCCyU3VC9da1rJc+ZvDWrKIKjtqyVHO5YowpbBXIDULbWxRFgXrQP3A6tuLZm67s3
6TS5ze3sZS57kI6Gd9lyhP5yJZs7573Vx5NZLLLB+K6nsW8S65CpW5eqODhcyeEe5LMOQsq8g5zk
TfOMK+Jp1NO/ld7k598qQIvistsB3HQjChZV486WlnuvsQGPOVouYp8KLw1daR942ml40n5lu3w/
peCLcurfoOLSN5yacF3/MGVqaAP+0miFYbOoCAIIpuRkKRjIrNzJrLfUW3bny4W6ksLtnkTaSFUW
y4nrnd7c6mDuydAkPjcueAtKVnhs2lV4m+FCsvrHy5YjPB0r2dyO5pnZR6UE2azVrqcUQuTqCACU
XR0Z+8uihL50JYrbRUBKAJ+cQVQuDTsJmDFkikGehoYFI0XHof79sritvVv+vsqHjWVQdmkOcYr1
Wir3xdI3veXMtlZv+ftKhp4iaYQkKVavjnA13GftnplX9C/Ga9CghsKfrKKfCyWvczFNq7YhTWTc
Qvl1Krl1+RFugrIJihQYNNFRD0NDI/5xMqq2LzNKENXp7bNCu6thKGt3mF9nqTlhEN3r5/IlVx6T
vHi4vE/CwGElmLv1oibHby6BQ4QEn1U5xQxH0gb2gL4oIwbRsKH/RbVirSp3BWU6jSaDLqGKjMHX
kZg+MBnHoL9XqqVXTN7Au1vs+svx/lSQv4DCXA7DfolV4hYjCh176ycMYl1exC0Z3OWTg8nAApwx
AE+xa3gZBLY8yVspI6G1rxTh/NSUtrrWNRDSdSXArGTdCQj1ZlNB+FVsBUOiBhsY5DJ1jS4+NLty
57dqKmUiE5ativfFvIuKuzh4RY+3xh5bFQnI6Znohy6+K8NDs1XMFwGOnAnnDvYwtEUeLaOwWuol
+rVGTsx41gGrMNopCmrVUdFt2m/cNsLQCHjUikZkgsiS03iuSrMpIgjNpex5DDHdEEfuQIhX6prd
NAZIEmNHziT/su2IlV3J5ZQdm5COxhJ3zmjxmSKUaQ1mB3TyxuIJ2ByOMj3lIAkr6JOebGW4NoVz
fqdrUtUEJhBCl6RH78KpyG9M/QN8Um5kXnXmrgpcVu+DrfSI0JZXOnNeR2IzswBNDR9AvCam91Vn
2HpQ+Yr5dHl1hdfQShDnbGRdHuo2hKDQDA8THpNUyv0F3OWymA19/rx0VzdR3OrxWOqLmNEK7GoY
n0N1tiVU95Wu23inbO3Zn7+vhIWJhrp+BWEx+a2U3qg6ATsEKOdXC3DT4MudPzZAP95iHhEHgpjo
1jE3bAColXNzRZYBDIohlm/rwWZATEpGhkkCaUfVzFbrYk/SCf9fHzQ59jQstDSbDykG4FLraVJ/
lVl3uLzs/2UpPr+I84lljXHJqcb0d1/eA31i6G/7FPN+4ZUOqH1T3UmolRitZ7GNYErU5A0qj0/B
XODWgENGzymWYq5ea6buWoPY42jcGpOGCRzTKyVmK/F9m01XPR1RsZMPepgdVPlBTcMrSw8eK+N9
oK95Qxy5IzCT8Ko3UUgaSLhrC+VXk9YeY4ldFYps9w1qHwtiyFBtEXcJw8KVIlxYSAwr0ScdiqT9
Xd8eWPxRoU1Ik102Thu7JXawn2vGOdg6KHsrWN6eFQEX50MTjDu5vFfaWw1vCslE2eXxsnmID/+n
QM6zslpODW2AdZRaAPgha9/ICkY0R++ymE0r5J1ojgnZvl/ORXYL9o6KAswms5mM5q9DkjhZ17kA
hR6UzWrBYmXnsY0OfmIdoFwYY0Nul1vR0kI3H5ERAJfRsQmiXaBdGbB4PF+6+D1BWmuMnT4/jplb
d72NsuWG4l8XGPKVZVQR7ZKyyReYJKNXGxSlEYBXgM1pkN/yE/lai4gbVNTN9Mkxi7taBuVi7szN
Nx1I32l4K0//HlHx/Du464RgzL8LK3xH2M6lj+TKAPwRoNFqeX0bFHFkA5Fq8i8rL9QdZNvI1ck6
ggbOAwwzSViiqwjHrJtU27PqMdmCrF4++8v2og2W6hpe2DJPi9bPDcqgEwZxAqNEjQD0DjooTKiG
oZyQuFZwbDDXsnGTidRC+6m6sIgjfc/3EknEhEFpUGucbgxAwmaTz8Zfl5fua7iMG2QlgzuXo2Ex
9M1reFCFDpVgNpv9V1tacCcymqo0GJfNyUKnR45+uqnSl8tKLB/Jb85aCc7mOmQGLEmCCDO/lcwO
YFKewY5t869zyOdrxQUwA/ZDWY6ZM1YndfxZYKAhu6fqRklDvCNoMkCWBdAABiclm4yBTSl2pCOD
3TI/aTe2XLxa/wjgISqCaKKTnEBAOT3U9VJXD4MH0gcb1vv1isFqga4dAGkU6F58zxYzQStkLasV
9AyAlWh3h+Ody0D/acRd/sx0KfkJssT2cQ5ikLk3aRJsvCKEiv6ZflJkFVNX3ErmsTbIhQZFCQsx
Jn7IZLsxEzvbAioVWrgOASDHQsrA5GKx0ayyqQG8JgboftAewz0BAH2M+8s2/jU4wHKuhHDhlRGa
UtUuQrR0R6O7eXhI+ydcOnbXNRs7J7TAlSjOnRYsUNJZgygaHA2MbeZd5lxWRmgbKwnLF6zCZnTh
GqXUQ8KgvWTRfgQL4XSjlN8bY6/FL8WwUUQTOW8FE8Xw3zhRXxAS2rGpQdRnIbAqHnMViCUY+a7D
n2H5oZk/ovxwWTnh8q2k8cph4HBA+I+q1rSv0nep3EjaCBcP03wLiirE8PmpRE3YwHoJ5tY/t+yo
yjdJidDaejW1lxgo6cPHZX2E5r3QNCPjBrg8/jGe9/KU0Zm1TtxrIFJU7KaM0a69FThsieFuotrM
rGwoISbVD5qFSUAVTmHrSiXCzVkpw91Gc2wQOi3K1H5xA+SKA/uhM7vRMfTnpU+6kzvGzfX8U30w
3eGFYhwwduojEGMvL6mgJQGn2dLoggKKkJGfQ1QrdUb3XIRZgdQlV6Mb/TBeMeK+D+zsmIDA0bMe
pXJDqFj1T5mcB6FSr4WVhcFbRKhG/0j+fTfHuU6c26hbKVbiAL8fqse63BvWd2sLTl5sI58qcEcr
i6xB0ihEGPRG0g+MJvYmjqLw1rAoLnNDXXLA3K3R02gGeQxkZNUCivOGjNOC29L8+zloHQNzcEuA
/zKWe/LcB8pJN+LiWyb3egMufU76hzSgIWZAaEfexyQs/v3A+rlEzgDmSmUSyzBQlQ/PfXklW98v
W7Vo5dYacQYwJ0qZ9QS/rzT7sv89qOBxn3Z9tpXiFV2FBM8cyAIuy5fuyElRYkxVwQHKo6sMoa2T
fS8f6NAg8NtfVklkcGtRnMFJYQ7CpwruolSRxpkTVw2fKxq5/5uU5StW16HUGy2LW0gBok6m9A7K
sgawtP5GCLBVjAXEB/0y50LmjlhGay2qgOgFVBoawNHCrUFnoQlgVO8/QrhIvGZoxmEhhESYWJrV
yDUwkJokCujGHy+rI5RkYtwKc16yAbzTc3VIiaxerOD4mNrCi3kbj/tA9vot4ipBYwxCV8SvC9Av
iE//JOdXezMmU0Qi5GWd3tScSjefYlDSaupc25hwt8HY5kwZZpsD5hvNVtf3Yl38u2Ytm7M+OrVq
MaCU7pB8djq9vpstZeO1IQomgPxAcSUil2jyAEcsnMMc9rK0dTDct13eu1oDnNq4s9A5VQCftK2D
xCW0BsLb0G0UhETHC1cgDAagLxoc7vkm9iYJzDlCqGSCIIcyQG6X9BjQ9i8eAipeUst8HjAQeGjc
LpUsDSEnIrLAI5guY33htkDlsir/slEK9fkUxMPjVlMxhKUBQarcgPBXqYP2Ic/KQcZjDiyYGyda
bJsrcdwVglRkMWUFwmgjGm0wjdppLO/piAg3NUHmEuVOa6E7drztynnrkSCKqZFwwfgIEi4A3+a2
Ts2VQBkjiucd8k2a9a0sQ2A7VscwIa6m/GwB03N5bUVeH70HmACS8ZyT+dkx0+pGrc0Xr68PtS23
IQO5YJTvSQXY2R5VourlfxPInz5qJGpbQ6CVFkgK/2aGbMcFgkSzt3VtfL4sTXTWMYEJJlbwrgFO
hgs70JxXDWqHx6o2Ai+VGqgbbPGHC1cQOCDoSTMRe/Jn3ZzlWM0W61TI6OaGN+mJXWMsHxD77cNl
bf5ESbzrwgwwSneI04EryJmmjDdCmjYtgsGDtW9fyEkF+p09vgw3iQMMMfJBD4M/3xj29/xk3E53
0+0rem/31t4EBAjGer3L3yNa3fXncKFPNczyHJb4nGUTx6BAUfjpsgQB/ISO9tNPjbkDERWZSsCm
3Dqqr98EJ0BO3LWuuTdvsqvuVXL7q/Jk2GDKgZbZMffarVBFdCGu5XPm2pKmQkMZ5GvA5EzTI41u
gkJyC5QqLmsqAG5fNKXgfEE5etnfc68dp2jlbAZMVOKYvki4AZMpd40RSFlGsEszvOG7FjR+mCrD
ECl6Qly56LZaR4W+z0RTPlBzgcyHgsv5R6SBMldagxdUnHRXgR4dMoPacd35HQESQsrsfrqLQ0AV
hj8vqy/y8WvBXIiDYnyF9xwEjyy3u2ifY4K1HQ+XhYg204RzVQykf1FW4JZYLq06MQyE0pK5mwOg
l+yo8a7PGx5O0Fmw3PmAmkCGDhTQPHRH0g2a1gERx1HYnQEiWkzVO1GS7nulOfRJu4/06cEoXzG2
68wsx5i4ckXycGNiRairhagU3bLA8OITnpJEiITmY+B3tKmD7ty4YHZWe6AevLymohvL/JTD5z3H
XG4oOmxgMXn8TY1ir1LKH3Mguz1hdln9nKKtdj1RcEVxCGQNYyRocOZ8ujZnmJ8YgVIQRCoYU9Q5
29cFkoPxGNypanEahz50SCEFDlHIFkGTyNujIX4hxVgSh/wFDTqMJq4nwDCo+ns83PXZr3lwxsYf
//0c6TJaoIJCy0QXsMqnWTG2ILGEwPEY9LlsDnH82kQfSfnayR9bsBmC8h5kacC60dEcjCcK52Tj
Ie8mXP9YUaSUu96fUNMafCW8VXSfKj4lYE4iz2QrXynM16zlcs51TMDEJAOLzZE1/+fo3Ev7pvbp
j2/SE629qPHqpw0vI9w9HfgWy7wn/nHuzZhTVGOWSXmaYjBXP2qyrSpvcvw93EJdFB0/upLE+bNU
HwoaLZLw/rFBZFfKb0PiaFuY40Jfs5bDHQY2mupIFzl5i05ZZd/bqZ1fqfct0m9udVcFjv54+cBv
aPbnClk93YIh/v81jJZZfEzMFs9FAqKp7NtlOYIpSlglUhFg8wHGHOGzeXNjFkBmHnH17gxH2SuP
fuGAKozeKj/Yw+zEu+oOYB6DPb9eFiy6itZyuaimXUjnCzrAKpt31h8AIccs/7IIsvwGH8itZXAn
rpdTtUgkyOj9lNjkCRzi7nigh8YNHopHZXBzRwVUnu6yt9S5xvyB8zfpnvUXcGcvjU1JlVKs7kzI
XTLLPgCvHAMNHTO966v6sKHw1qJyV++km+1kjFDYfDB2had8SKCrBu0ou8FYxTS4ipu60Q75ps6e
J1t7Ybv5CsOzH+ET9bcSQ/9l9ZeAHRCbmNTnVr+NTGbMIZy4vNP9YhfsDpljKLbpKzeV0wDUzdPc
5qj+Ug6Ydc538c74bvzFGx1AVP98Arf84xyAeFLHtdnFV+h+JcaBboF2Cw8qeJTg1mUNNIycs8sa
TankYtGy/NnVvy2tB13Og9H/vry1Qp+6EsN5umSsSvR0Qwyau5v+HdARQXEqyAj2883wVCwLqKAW
5reBCsRZUTIn4xwGkMVAN5B2qHQaaLR5a5nuGAOaBozBQaIC78rkV2tErjn1J0tv3LnWTlJMfSm9
G1my4Q+FMTMs6Z+PWvZh5RC1JguCXq5wqYDUuQMvgpQ51nSYQLZtvMzVnso36laebjGPL/4DUFAq
ejmxGHzzqlxbU6ES3JwZle+TzHjAef6LwA4juv+I4NRSw0QapwpBAclVr46dQdnJCSZq2GGSrsJ8
yx8JHcRKHGetTWe1UrggGKnIuAw95rlTJAJBrvYX1roSw1nrYJTK2AVYOCNR9qzxi1h2kR1xpNEt
twYZhSohiQMvg0jT+oPnuTIMhjg07ksYhtIACrUybK31/oYgDiwHyMwDFEwjiIu5hTPyOm0RlaL2
pvwOVbdBJk7V/ChwJODmZrETGkB12V9eRZH5WcpSzsE8nvKlT9KcR6OiOjarzIDBWKs36VBvOEiR
91qL4G5hqQK4bhVBLSlCyjS8TWM7B7STWn6/rIrIpazlcHdBVAGvCwxzCKDQxECb27zx5jG3w8Jr
t5g6t0RxPr8ihZI0GkQlJHeBClzWBGO8Tt0e0+jjslbCiuxaLc5T1nliABEYzwdp3012S2x6ag+a
ZznktrwGPaKb2omjePPuit6G377Hznfmbj3UlrPEO6n1N3AeJKu7oZPbxTK73Mtyb5gLf+gsW1eu
JYaGyJ+XdRYdt7U47iBUAN2YCgpxQFt/lBbkHSCHAhli2HJVQtMEMCjyQgoOAZ8kUYZqVqUOMbdW
+bN6LLUTZW/zlrUIV28lhfNUlhWlGemQD4qy3UD7vSSBIDe4HpvMK+kd28QcX14KX3ZrJY97SeQV
xgOCHloB+4/+NpEteFFd+V59BhMp6+2SOdLT5Mp7clP5rR+c2MNfbB/SXubSVgSMIc5iexWs5uEE
fSVULRLANEWaY2zR+Qkd10oIZ5JsMkLpz6IGReTK5DkCTvFlNYR5PBDcGCamT5fWNc6hzAn4ScZg
eZFJt1VxlzO0T6NP9SPSftb9rQF0vPLEpF0iP14WLDT/lVzOuwREmZNwOfHNzEAlggKuiYho61Um
tJKVFG6XpLrP+hkJWafKb7TilzYdSZfZ4ENiZQ5otNQrjB+X9RKetpVEbsvGoqysvFzsormy4teo
P7HmVd+6qwVSgBqKvgS0ugLxnq+D9HIpzy2BlDKQnNhU/XQo7ITe9kq08RQSDLlCxEoUt1EsAemS
meMpNAI9/EHp7XkfneaddNLu6trODsyZrq1XZaNaJ3AnC+EK5vxQ21+wyc6j1LKROpUNSEoCeYqi
jASG7LkLbU1ZGHk9MPRe3jWBNZ6J45Rs1SE1hwTiSnLMpG9KvFekb5dFKFsqcbaIbreBVkuetda/
DZi0qd2sP3WpC6RS5AY9pf/dan5Nr2V6X/fXen7XRLcNczs4tnBjdUVPSuiLcTKUQzHcyKeWlUbW
pXlA4bx02Y16C3qph+JNc75Fx/7Y7sNvnZ+BIHufHHNUZ67C780Ws5YguDj7AO6Y5AHIvPQEHzAG
fjD6ZeiG1mtv3ZThVqViU1fuoq0rOUojHaJU5mJ4DnhSzNZ+hv6v5PgR+/FzobjRgd2Buv3Y2dFj
uXvbSo5uKcvdjZQWaA+1sPNd5g6aq7HGrjMvYj/U+OmykW1J4m7F1CymNjegqzb9H3ffstw4smT5
K7TadLfZUEUAxGus7zVLgA9RpB4pKpVZuaFBFBIAAQIgngTbxmw2/RG9ntVdzG6Ws6s/mS+ZE6SQ
yQBRhDIRVqlbXJSVRKVHhIeHh4c/juvZYrrxrgrvPi7mC6fp4iAnonL/Hm9gtYwTiQRCfxVhpIhH
k/vPidtgUNd5eTl0c+7jqSAqsN0rS4n7Ib/oky4JaJAiLm5RzbD1RhthtPOnxXaAxSHHRN/1xYYL
sV9zTIGhjkMBJF8O6byVoKVtxXHoIcoMxGlhEEG/oT03Qi+rBMC4+dBTFtrK1S1VulyHUyu77tpT
oEIV4lQSbnLxk5S/d3xH4wsgVFtjdzFYBdkQcfe8N3V3ozwYyDu8fASt6E9WymKaLoBcrGyHGZIP
EdfW4+1jBlyXJDH4lETRdBndg0J3WkS3ctIbbW3EoZG6gE7CTRqwRnJ4YKdzQLaDKcBXbxQ4ZIKg
uxNhB0ADWui+A8ANV1cRvhObKvzrOHw8VEXZBjl6uXo8GcqZofVNbOtCvtIc9ASwBlLYoNlrB0P1
qMShhpRHiRh9kVi7HHiEAgbzMlUD+OSoB+DXhPvUzWdBerMKk9H5E1hzM5OBvo5XUWxpXPgO3qB4
NXUfezKQffkHK5ZGu3R4fpymdVW0GnppCmEskXWJyBcFKKDCLwNxLOzscSgrE6URQqpmQIFD2T0g
lvBsOUGf7PK2sgAcd6pzAFy1womz+1ygtYC/uXW4YVMX8houIjtNURC0EoHUWb3+17682amWClB7
caEX4YdisYNnYJT7DdJRc+9T41REMeQEux/35FT31dute+1xD05Ty4AaRUkNURFAYSeojrAB35JF
X+eFXJd+oPRAgA0I+Cl4ThEsrogCvxMky7fBrL6dfkz83SAL7Xt/1WAz1K7jaBQiH0fuoYxTupLT
wygu9JuQoGlMU3lV7WYcjVDR+KuurfLhDiNs1ma4GQrAleTgJj1/bhoGqTbf6YuBYOGApPoWiS+J
OMmVPjRvQ3Z+A6+qHamU9SaT+wFW0kvFWzvjB+gBMDi/jrp40/GuCzy9H1GEkmNE9FKgYOyuHWkm
Fq6eA1AyKYRB6Pgzkmrm2zke4z0NNSMIdPs6qugHdgbQybw3XuTzxG2KE5AtqlgF1KQqZrufrfxE
7YK76/SDEsw3xY1lTb14iqgU5w6z9P15JtSqiW8Ss2+neCSTq0Uv81c8kUknH2cOmhs5H9FWdOE2
FH017WflDKeZqsShSs6wu7pLo8107T+cX0nTCJVrI9hYqrLtYQQUwyz8MZ9wDXJf5/entqaiJSTH
26FXGXjlib0HZbVaacouV7RULe62WXeouspo6wRaEt+rKHM+v7rGwSvKw7Z2nKjkCxyI3sN6ESET
WN+kt+vdHTqzbVeqnnenfpdvGLVWGOH1wtWPmMNJ1CGOFMnqd+1MX0NjLfyh00c5N5KetygONKT7
3g/U1Ano2wngdySY8ifdEZVtPw7RvzdDBWr2ZR0FD1v4wlLOH/SQjNnAUL7moB2PVWFonij8euM6
mc7NYlQTW5o7Cw35ejH/wN9Hy6ChdqoGaQApXkdLq6hmZQF4Oc7HcNmyd+M8ynP3pjA3qhZO5UIX
hgNx8ii+t5pUXO/8IkXy/dHxDmXeQ38UjIrX6TD/kq018bo/sT3NBsRKw2B1quRohSegnFwY9Pwt
xkKgc+CvNvoOKW2re6U/Pr9zdffP8ThkY4/WZIsrz01WGGctqBPJ609twMvlRZODqGmYiiJOOTsS
1gkZRuzpSn61gnetyWtfl81xLBUiUWpHa0EJqVykZJDuJYIR4+jT6sGfcQN/Gnzqz1eS5jSo4do7
75h5FT2MSqpe5pJNiv1Hy0C738/JINa6QwcZlYmodc1wyj9kyMp/7z2227aKfobe9CInwsiCsMyV
R16ItU3vw/kxGpdXUdFZ4XLdHpEN6VpAdtNnTkumzhWBbc6xpODT7mp75w7QlYUfK03P7QaFIlYU
Cm5tyd5uMDbi4pu1xt32EYjXJNIdY/hbD2kFcoONVJNORfLS0IIPBYVogFqtbF8UqOQKEw7JzqGD
t/3t2rtyV+gdNuDX8cBZzYvNtb+4TNPxphh0Nzcrt+Ek1ngYyAQAu4iqAwSmq3kVuy1Abzwf2dYq
csndzBusQ/TORo4VWi4v0DF1UtgSeqIM102Ik5xMuEnbSfTQlZMTKBbSrWTURbvS1JIRk1wDJvfS
zSfond1Vb9fBLNp8CoRxJD+qopahfqYbDIWeyXGGhDeKqPW27nukh2qq1RsKwMfMr5XN4nKXuboc
PsBLguYD6yAaqEigjMNMS6LPwF/Qk+TW2qFlRngp8DYClJOsH4/QgqWIZ/HORaDms7LrDrtJH2gD
I46/XO2G4Xoibq6Crj/c5BO/O16sJpK/05L1ZKcAKX4cZXN3e70QgNPna9bKGqz9Z8uZWkCwlGBV
rIOBurvzVrc+jzKgEbq/h+Hl1r9dob9iMeolsFf9R4De9RaXK/lSUR+D8D3g3dDSYOoV7wFfI3Pu
QIku5c1cSUZrV9DCbCZKVyvrvRTMutkHW/6oIuC/m7nRNEDTu407kYP7tTv2Y2ORPyBu4qtzObsM
JE0uxuhZ7eP89DKAqTnLuA+Aitt8N0INytABJMn6Uy/+LZAdwFwv0GJh6ErXNlrYcR/81bwbGEKB
hjkLYFmgBZlkgV0FYmr9q7g7UJ0lH4h63/qtV9yg/UE3dPQUgRQ+W12ulRHET18FHxabS+Db7pIv
yUZfqbPe4hZurCz+oLhPORB8gKOVbQhDpuh57atb3c1GVn8Y9+JJF0UVCXAPRf7WE3KtFyhjxf2E
bKHR2hkCP7fpvj81nUhJKmnt0u8hLFQt912L1iIS7ZQk4+jcRJ5Eo2SQDh3Nm8Va0tN6d8I1oGyH
kLB5z0KBbIMirBlegi+qr6oc2uqiEzp9sWw8MUgjkia4mqE0Vs91V/dvo5620D7OJTTs9K+WCBx9
jIebhoXXtNBE1OFo5MrBlIJCkiNcavv0IBQKXW203Ue0Ll3DdNXv5aF8HQ7jWXFpT+RBOFiN0bYW
0DyDppugRj9Q06hcdHYWB4mVYxq8DqQxDL0YSGMo43wUfPoA7HdNHcgzV/ukPp/n/KkVRC+/cs2h
ORFgIWTEywAkZa8/h0ADC0MtFZrWR+Zf0X/U+io3Xc9dAzlJRPxqra1v+rowtUcu1rkZZONkuJjG
l6ne5FKqCWTRa6vccGtb4NVEAU/Xj+jANfFHG7Q4HsL/ODCS6xtvLOpNkANNq6xYzZ4AnJ19/q6s
XgnieLG9EbqX5zes7hY94qTaq9jIdhGiRCkiR0Wynnri5a7nT0Jgv8a5gYjTQPW2RpLzmuzagDVW
UF6DkrTcyd6TeszzU6npgXfM4BMkb1X1+FAlIXkYg+9VNIkZ+ZPVwL1ZDJ7c8Xawu8etpiHMosUj
Rcv0fIRs/8GVuNLm5ydyIsSqgOxwJOMKqCZA8nvl8ORdu/B6/AJmVBGNeGWjb6BcY/maL+7PD3Sy
vxgIhaFIrZAAaYcCOFpNqd7OCyU0bILjDXDlko82Q0OBH50f5HSHK6NUziSfCTtvG2MUgKoC23sH
+0wLVkD6Re7tRNB99JdF8GrdoAmb1lY5oX6Yr2Vrs8pR//k+WT2E4ihvwrQkJCglUFlY5UDCY9mN
eykW1l31ehPP3aw/8l1BWgFosQiu5XTlfemmq22DH7NOOlC6JKPcHnDbSvWh566QJpPtvBzhwHEv
RhEY/5hHU1741LBtTeMQg/vocbTr84ASLsBAFXbdgNuOpLF1xf8GSEBrpsz9+3AqXrsTUY+bMiFP
n2WErzx6pCGKIxLIE3pkS96pueq46C0xwambyD3tY6RlQ2GMuowhqVfSG5ZKruOTjTwasLKRqbVJ
nSjFgNJ1MnPgGR6ruvhe/pyPtmP7SrlpdEecOAYqK6wo1q5Y+LlsY8CNONoOAj3TeA7t6vX+yEdT
jQa9dhq4p0fbO7eOdjL1vSADWBIKZwbcrTLOloGnxcWQ18n7bDeWbmMYRraeGJCm4rLp3qo9iHgL
APIViZMnVWAFFwQ+v1vnSKxCSmt2mRMvlig1LbJWXAV0Ae2T0tB+NYggJYocqmArjK30C1pn6NKw
O9tchU+LO3kYwR1ys76zRklTj916YUVHJIQuiKlXbf+QKrvUkhSMi8DSsv8eifWjxcB74h92uqhv
btOnBlklx+5EVo/GI98fbabY5b3EtoNcl3lksiRotqkJujNGfeIg72kpXn8NnD3NPyDiczRixZiV
04UnrbtYofLZKrQN/NQjIHFm2mokDbhCi2+LgTzuTlAgcvllq8ufw6vubNVQ4U/M1pNVAyubA+AM
OF3NAYy8MFYCgSgjb9bnviipeZ6t9Ys8GqCiApBZlgOMFLo82UrI8g60TX+lr3rKvZ8iPTUNVeS7
IJQfoe6t6MMFbaNlGoLcuX1phSsd4AMaLy00dbe5zcN84iqCxuXRXBEzuPq6TtMD49TMJ3tyNN2K
Aslcxd30eHK7SRPpc26g35k0sufh5X2oxZfKcj3a5YPVlXC11TlpsNWLwfy7M2DoKagVw03o9reR
J4Jj691k0/vcTd8rjq4qH31U2JzfnNrNh4MFTSVxrk96Ma8yceOsYuivHWJd/i682W574/NDnDqI
yWqAHAGYNxTiikpFyLe+jOcp0cjA8hZRTn6T3ozEKWBoi98SzXoQrxJA6OvOKBqdH7hWbR2NW3mv
rRaRK6B/BwTb4Sf9cDdDlBpon8XQtpfnR6rn4rcVVow9tJQQd4mFkRT1o+M89p3hefrkhFSPKLJc
kPKC5AEYrZW8EzkObUB6bSCSljiO4fRY3Knb+9wfc753s25K96hbzfFoFTW4lsKdHXsYrVA/ptYo
SJpynpoGqAiEJDviliMDSMqcQEFkl+fZVWc8EuQsRHdEJOpU4Tw4vgDaXxblgGR5isVBkIxjZ4Rq
FtXSzw9Ua38fjaRUDmqwRVmt7GIkR+hlum/b8Di7q+u19YxWMSOLF5Bc6iUDP1M/5o6POjg/eexl
qGYQleBm4cUNEn+asYujBpDTProLI8/0BC8FHYw2QuZjPu4XTuPUQYKkolgLZjdIUoJDJOk1vATq
jpiqIAEInaFUZNBUzMm+IwBtaxPnurVI0e9jFgprVNcMg3iwZ/Svy+1/t8zg7iDr8d//HT8vgxBh
FAs43/SPf78NTb9z5xlLM/538g+//mHl78ZmcGOsT/+I+jcg/jI4XvAG9cPQT5ykeJ+aUXFvxqmX
nP/2ME2sghC6Cxw/eQhOSLzqj/br+ENCHXM/r4ciNP/2yzJI/YTMz3IC/5eXrybPf/uFqIZfTwjt
F3OOgGdgzekzKPcveqhD59BX9JeOF/jWy6+7Mn+BxpTItumjBp98IAoY6IiJf7T2k9nU8Of835yb
+YErZOnEh99q6V2hf6GqAB1V0Jt7/4E4H/NAwvfweOJdCO8n+YBHb4sH4mFXDsfqq0B+x/bzwgUS
qrHLhwUCGYBmgdK7QHWWIn9l0ZsTA76P66aVHAjqBTw3aLtFkDXIp3IUVBU8gtbHK/ogJocB39BR
IO63VizocvIFUIaQA46H5eFDywE5CirSJiUYB2/rCJBkp5Zr710gdI1PD6SOz78oXMBpiA86Kuw/
b27xaEPbdvUCf4E0FaRok+c4tXrpguBRos78Rexhpb6xrcdTrdXWS/wFQYkH4CbB6senIgCqdIGU
c9hW4kEOyPdviwUonG3JAwg5Cj+g5IWXg49tPhYDsAgQvxJa2x1Y9PZ4gNqDljzALYgaZxEF9njJ
HS8eBVW4G1QZDqmDrL0hpc/g6HMXAK5CE1RerlX6MncBtEkZldJv7taX2hp/oniBvDwJ6fffjvbR
zivkusN1SMzit3XigVfZUtph7wC+A/n7BCn8aM1dGebuHguwVAX4/m0tXm6r7TjhAt0zZKQSVA1d
5QIN1RC/ezlWb+igK20N3D6uMR7vOJTzUBvOX/ThnZMloD9+Pf9va7/VtksXObxvUekOC+6wRJoD
HEw/NG8B5t3LK/egVt7Q5hOMOOzJj7/wOPECVj1gNiTw8vi0q1i7iIgg4c/+8+bsO+kwox9fuwjb
lkCnAjTxYLxU7DsoPACfimpp35PX79s6AByBx2i3/8oFj1xYfAAXtf/QYiDLF+RpC6/eywk5DPiG
jgDAtlvyAP07YMkgxA/n8EEQKtpfVC6ICwzq8M1ZOkBQbLl6qH/EUmHfAyd5/6EfekQ+enCDgT2H
z5u79WGDtmRBFyyAMScRKT98KspQFi9g4+OdV3LhzZ0CnqSIt9IEfSh8IgMESmH/qbz0BLz04NoH
NvMLj96cNuT7bW9D5QIuTgWw/aWbi7YHupJ0Qb6DM+Qbj157I7xCZX6NC+i24z3vwwaOGR/FHhr/
oDQFTgkcRQV4NBFRf6H+lMQRDsS/xRX+ToUV9r79oy+JzXH0I/W3h4jM0bdlYGA/rZexXvhxOlNq
YkMS5gATyl9eOmZkREu72H9RvKyKRHj+9su7NE4iw3OM4xAICYp9m8lJrOTrkTlH+CaIvgSe25nE
nuE/l/RIlAHmAw+gJBVpfWgtAnhroovOD1e37q+Rk1NulEGng5nz/d8f7Tu3b/xacvJ4L87s5T/D
vntPhk/vOu7p87twYOe5TX/nPwdRRMkSNGJrqkRG6bmSMHJbsprpWU66LgkR0SSI863JBjEY24HQ
dy7NaGdaQeb4FEtI49LWo5ieEaVxSWg/eWjy1mRTzzIqvCbAmm3pDkx/bURuSWivBhjwehKBDRXt
wkDghjHpuE7tGYEyb8sEfWcu7QpZBrwdOX6VCXKjRm0+yyMjCswX9U3JGcFebsuKUWT4S7OkQ8SB
uGTaUh07T7jLEiMqSRHCJPWrNWGkMvixWZSU9nQZXJJjM1obPk2WBR8i06S5qzI4FXoUIMeBOhWI
45Qsqc2qeJWlcJn60DkUE2Avtqc7WZ4oBxiiDOgmhkfPluQ0txWxKzOqCBjelwzIGn7n2ihMKsWF
Y3EDzYwkq0hDnwF3Z05ip1XTBLjv7VkxRyK54VanzIDHMwd6PTH9ODEdms+kOKatYMzSrbl+QkWe
VdIi2ocj3cfbkr4OvGfwpCS0pysyUGvXgW8sA5osgyNyTXQ7RZXgabZlwo2Z2GZEblDqlkNbaAa0
gyg3aF3B4mpGtl/F6uFUBgfkLoiSFD0EynXv5YHExtqy+D7ALUcfPIQI29MlJ9qsEmbxeJ3vtWbk
+JQQI8GbwZxDg1YSey9UWw7PMwMPuui5nB/ZOsCklT/++OU8z81n+vIAjh0Lsk6yO5y6kthhygyk
7YMbgcWUccmzuD8++E5iPnemjm89B/SzkaSMtN3CRxhXS8gd+nZSGmMPFtiWODQyLijTimiBZvGq
mZvRU+Vsk/bsbWcMv5HZCb7AeKGvVDiP2CjmxAbtpflcfekhtsXCnpsGcZBR3Eb6Qx/V9u1Z8/t/
EvVf9zRDwiXSKhF5AhI/GhEj07hxuJ/nWgOoHp6Sfz3Xmm74xjNlpwiNu9D8HB/jTXfyzmdxOV+b
W6dirJHsr7bndw4dnHTu4HqOzL0z7NrZpCai5SXpvb4nOfBtR3rRy/PESEzKhNvnMbelroMAnAqd
d2szgn4up7ufPWIC5xQ/JvOqB7AOj9vTk1lRdEiahpf83BV+oP/zDjBCX7hAXnOAEZDwwccGv3iw
BA8a/uZNxEy+VCUBbfJKwShNrZclv1IE3vnwWi2JAVDSIQKGAPqJ5vhOunHlakbopRzhx2Y6TKMg
pIyrQ4ikcoy/b5oIFuE6rjti+zuiFe3aCNchnNeK7hwdVWvnTCKdJ2rt+/hxS04CvXPoBrtvK9xH
QBnF6sK+HTut3L5vjDsUW1lV44eURoqk9yM6hSOmK/dIQiM9SvqtbOq1Cg4yY1QEUVIElMEDDrvP
8RzSQgGmxGAgDR4CZ9k5vQpkdK5CqoKKshxRRMxbJZj8rdd1bcZBGCTGmt4qmUfLbrQpBMITmucC
QPWsx/y1TLw2LDsyn8ppE/2A5EoUR0Ic0PkUfSzRGPmc4f3agb5eR50/cI2gWlFFdjtAqvF27SHt
lcCZNzDz591SRDe/5o46kut/hjvIs2CPULcFA+fEO9+Ca6ncTCJiJ7fFEZteebdpQQI4JDoESnqv
/6HEvJYuXD+0NcnAx6il6D/17JSzIywQGJDVbYPyzbDwR9ybYfqEZmDklQwXZkdHrSn14OyfO5av
ZPLAXAfLiLgmOs3jMZBAHVkpETBXjjeApCi1FRY9ACBjABV4IET2lQDetiYLAvvXwd4k9L/yqKS8
H+fcVfPKbdCN0Ow8mtEzZXmdvZxfSXmwchBcSCiJJyWJbTkztIowKckQNpCWo62JblIjCaD3vM44
xZOCUlWkq3nrASIniWiyLJxZw8R2gpBW1zKD0/mAYz821hX/G8m4bcuIsfFEH8LmJK1X+DDsyjXQ
7J56BdETQUCyZXsG6L//n8TsPP/LJAuciDp1aPPXnvzU9AtKemseZuk3S/uVh3nmPFWtAoDStJ/t
DIZuYlOXC3yZDOg6TxUukIZBbWX3Gu43y4iXdB4IEARZkC6ChCDXH+ZI9BrKecsfyxf1928cQptG
Tulg1FMxIVshykAJX+MiXVY8hqSWs/22pdC+Dp3UBpwIVpSrL2qguzAgHeyI/oVrs6S1lwlSZ9OW
HzcOTPySzJ4qiytjT5W+iThSo9t2tof7uKs5cWykJbn9rE+dId9/Pu5//0fqV4BaUINWjvPjB+8e
LxPaWc/3GJixc7NY2qbnVRzSLNKlXvxOJz5InkXO1JwECekMAJ5FztScxAGMzswMKoFZApHQVvTm
SC+oZLCj1SoDuukz7ZOHq6M91YeAfqWhy257ovPf/1fQeQjWv/9jH2u5i37/3/7Sof20POk53pbX
DziGFVcewowM6Br+rqqgUV/VnvAH6+SAs0hTg5/ARVp3ZwTY0XKSRNvxLFK+UJrhVGx6nrT/aLt5
Q/hhEImhTAKexQX7+eQNsgdOazvfz876yXjKqasVnX/aM+KgQ+cn55tFzpfmRJ0HGHNUGhX89e1n
/e6pMKm9k9HEj0OlIRBHkbQARd38nvp5fthDWOQv6ImNLCLnFf8m1367tQDNl2hLjUXqixYZO1o4
WVxApDKKOqcsnod64AVV5waB52urV4bL1EChUkmI6G0WKQ+jyPSXNvFMVdwcLNTKyPDcP0z7YXBP
jtOiMmugGZcc+nH7eo43nQ+fbklp/yI4Gw97pavjzogMK60k15Ky9rbCcWdGaUnlMFsGb+YPUVqd
7B4Wpe1kH2Gv75BWQ7mS9jW95yn/vGugLmbZ9lI4Xg0RVVS+Hv9qCPVM6mH3RcFnvmJYNsoTd17b
ZcH3+W0X6crin1Ut/MWCC9eJE/pdxOBd8Q7ZwE+Gs6IJMzjO76I14oTU+WBwnjXDtzzj2YztY1XB
omDnGmoYpZIUWRYTRjspmrcsXm0agqW0SSowmCtigE/BM71nLN5s88jpzAzfpYSBhXscxg9t/rF4
BF4inNuZkv/M390fiwPHwkE1QaW2b1Ze8hwBAP6mcn6s8B+U6a3jWPh4royQFl8gp7af67SIrGJX
VWd4UrUnfUhpmwaVaCKQgdvTPjxfa2gzeBpPjZ3h2qcsYXCuZwYdgEeSenteIIffCE6OCItXAmom
kA1TkWUWbhgEe56djHYNA0qJBS88o6ieaRZx9xszpJ3C+56bbTUFMeFRo1tXyMApDETjDtWeJ4LM
ohz8Do9dJ0Sbd3oPz6ffvfJdM0d5kRFCbZTisPcqknZ7bdn9YBtOtW6QJ/iFrQkbK+eU0/BNsSDt
IEBT0tmzgoWF8QDvLTELq9LBs9BIH3ZPZg07WBTsPjpmgtc0xQ8Wqu4WACtB1pkkyH4LO792hkiy
CZK0BryHgLsyEJmXAaepb8Q2HKa/dsr/deoGlfssKn3nIRLZvKJO35A29gwu5mvn+Rlla0MjTo73
qA9M4HPU41fqhheuzW3HRdaxD659/d8amCX0EgESdzmPH3fhkNyEwsAGRY73//7nf8Uu+WkcFciy
wAwukSi0Nspdw0oO2oQcVZTHSAILP+CDg+S9LpJQ6MwLGe1SBNJaoK0CQ9TTNdxS3ONfB44RoAst
VvUeyaAGFeAhGL/oF9d+0EHgPgdg4IPh4hnprI2SJGEd8DORqM5g86YGmgM6FPAO/Hpo0EhwYNvy
7c7oek53CUybbhynJT0y/5cxGAQ9UIpt1VBmoINmRpjYFbPmwJrGi6vOu/TnOJbqykD+gn6mQ7Gd
35kb64A6GCySETSg7iD0dyxVTErlSbQi8GuvFwYPSj1YBnHnX6em6cFE/Le6YVgkz+3frUA7QnE0
8mwR4T7cLJRiZ4ERogdBCQ5I0248fM0poSNnRcdJWdAEDgLMBwAAzPeFpvvadGcZnXpRztZsvvKm
fwklkbZeJ16aszWn30d/70ggm03qyb/WIBInGQ2GwiKuMk5pw5V0Omt7AV2awLx4kdBDkfFyAOwZ
r/wdJVmoU2w/4hS36ROSKEpK+8uORWKNbkd4jqyN+GU59AAMZn5j5h3d8GoAD1igQNw4lQxIFmnz
j4aPfH/asJAZ2C03Bt45FINZnFnC4M8mjGUakBCADOVQP26D3znJ0nBwUGu0MaonGQxghKmBgr+8
prCCY2MretW8UAZCjUsqhg1X70M6LZ5Ovzuj/gBjcGl6pm/8t867eAmYL+Sh7pXNAzmxeIbhHaSn
vk0bFGcffK/U0g+Bi9AuJakAFm+/2Q/wbNKzZeGVfkgBQlSZLAPJ/IjtdeI9w0dpAodBuX6ielFj
W/7444frxMjkWby8dOIiNKPkq0VYTpTMe984XkYVLRDi8RpDc18Gt+GHA0DRi31yDfSqqHObwuMB
e7FOcWBQjNwjKO2AYyZA5Y0Pzp/38NljIfwFXzq1wA9iMy7Kz9uJOoyAthtzvJq3kcFRB1Dw567y
8M7Rj2Htywmcw+BG897IoqNWLIIp92lciSzxLFxvD7//XyRSF+axcgT8RPnjHyn1Y3kZvqT3/DkO
mDokiXJb9nv1Ir5nkndO4AWOV/M2pL8OwuKvt8o6IIu/3ioJ1k17CIzvk9Ef1F2A5Hd2tC5g8NzT
A5jpnfsKuBKLSP7Qg4fSy6rJxKSnXlvXBtwliYm6JsrcZfGiQV7RM8HjKad4cNczMKNvwOB9Ti5F
mYW36g5+SDo+wqmNLD4W2D/3ikD9+QG67c/VJT945t5F6RMlZFy5f390+R4GOmeDwJXoIN95/2jT
jOip6m1nMYKVOh59OlgkSZDZ4jjTp4OB+5ggNWiGDTGmSLNIYtONAvDKdQ88FikHekU6WDy4B8Ea
VWg01h2LAH9Jtx6HhUWGFVA4q+CeLJC3oeyfgY2Z0gWbLAqnLw2kvpfH7aDqGbgjryDHlf3bt1Vs
e+nBnUfqE6vV9CyQeggCckyKkKnMDO4sDtwr3XR36A6SBMTAoDIFeNLXuy1HDv7HqZMkBxfYjZk5
tAZhkY5zGGWWLul3I88CCBleUt95Np4PLtPgCaCDJVv2HjwWvShIPteBPzrkEmHSGjc5f4p8mf6g
O/jRQfMaoNuSqBlB3jpohZN0QBbhWI1AYsR259HBo75WyfMsTseH+dkRGAiyhrhcBUiHZ2En67Bl
kQFMiRSL9Jy5QVtFPIvAE5I7k84Q7cwQQUzpY8wCg+NwjGHCJPbv//DMdXHMFZFF6sR+AdcGRqCb
ApB2pww82IcFHG6Bzr8emkT92/EiSLfZxqfKz7P8D4l+/xRmP4xR0ibhmLmkHWrb+0ovwkpbOhax
lDGKEpB3ETlhOcODKcNAL03QiYwiygI5ZBJHhkkBAHAsmIu5bqi5smjFcRVEzxUWsCgzn6Y5TE9q
tiwwEGYm+lbSyHSAWy6H+fEX6y2eUCWVvWyxgJl4D4jliKLKIullbqTPTuddZFQhQljkt8wLZH0d
T5ln8UR9iUySOXeGa4fkUdG3H+nJ3lb1fER+MN7YPpXsCijm9pR/M1EsUJLZG60SAyfJTdCB0P1L
3KlmjKBzRznYjwv0mPSI6szTp2ckKQCvnjqKfR6t69uPATCgpzpTmzTE5mQWD+N3T2nnOo0piXyh
zoBH/3E/nA/vH4eD/9EhwkMS4U7kH5EQBMgFwKsoPGl23m+GEfxB+6Pun+1L1g916S9F7UsPOW9/
//8AAAD//w==</cx:binary>
              </cx:geoCache>
            </cx:geography>
          </cx:layoutPr>
          <cx:valueColors>
            <cx:minColor>
              <a:schemeClr val="accent2">
                <a:lumMod val="40000"/>
                <a:lumOff val="60000"/>
              </a:schemeClr>
            </cx:minColor>
            <cx:maxColor>
              <a:schemeClr val="accent2"/>
            </cx:maxColor>
          </cx:valueColors>
        </cx:series>
      </cx:plotAreaRegion>
    </cx:plotArea>
    <cx:legend pos="l" align="ctr"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microsoft.com/office/2014/relationships/chartEx" Target="../charts/chartEx2.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9</xdr:col>
      <xdr:colOff>289560</xdr:colOff>
      <xdr:row>34</xdr:row>
      <xdr:rowOff>133350</xdr:rowOff>
    </xdr:from>
    <xdr:to>
      <xdr:col>16</xdr:col>
      <xdr:colOff>594360</xdr:colOff>
      <xdr:row>49</xdr:row>
      <xdr:rowOff>133350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BD7DB9E3-8C96-81C7-28C4-9FE6887845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427720" y="635127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716280</xdr:colOff>
      <xdr:row>2</xdr:row>
      <xdr:rowOff>7620</xdr:rowOff>
    </xdr:from>
    <xdr:to>
      <xdr:col>8</xdr:col>
      <xdr:colOff>487680</xdr:colOff>
      <xdr:row>17</xdr:row>
      <xdr:rowOff>7620</xdr:rowOff>
    </xdr:to>
    <xdr:graphicFrame macro="">
      <xdr:nvGraphicFramePr>
        <xdr:cNvPr id="4" name="Chart 3">
          <a:extLst>
            <a:ext uri="{FF2B5EF4-FFF2-40B4-BE49-F238E27FC236}">
              <a16:creationId xmlns:a16="http://schemas.microsoft.com/office/drawing/2014/main" id="{3A35A9F3-3375-5D8C-25E8-1F500B5D44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60960</xdr:colOff>
      <xdr:row>20</xdr:row>
      <xdr:rowOff>137160</xdr:rowOff>
    </xdr:from>
    <xdr:to>
      <xdr:col>10</xdr:col>
      <xdr:colOff>563880</xdr:colOff>
      <xdr:row>31</xdr:row>
      <xdr:rowOff>45720</xdr:rowOff>
    </xdr:to>
    <xdr:graphicFrame macro="">
      <xdr:nvGraphicFramePr>
        <xdr:cNvPr id="8" name="Chart 7">
          <a:extLst>
            <a:ext uri="{FF2B5EF4-FFF2-40B4-BE49-F238E27FC236}">
              <a16:creationId xmlns:a16="http://schemas.microsoft.com/office/drawing/2014/main" id="{37C2765B-5132-1026-EB64-F5F130F1CE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297180</xdr:colOff>
      <xdr:row>22</xdr:row>
      <xdr:rowOff>53340</xdr:rowOff>
    </xdr:from>
    <xdr:to>
      <xdr:col>15</xdr:col>
      <xdr:colOff>350520</xdr:colOff>
      <xdr:row>31</xdr:row>
      <xdr:rowOff>114300</xdr:rowOff>
    </xdr:to>
    <xdr:graphicFrame macro="">
      <xdr:nvGraphicFramePr>
        <xdr:cNvPr id="9" name="Chart 8">
          <a:extLst>
            <a:ext uri="{FF2B5EF4-FFF2-40B4-BE49-F238E27FC236}">
              <a16:creationId xmlns:a16="http://schemas.microsoft.com/office/drawing/2014/main" id="{7CFC5FB2-2122-FF6F-296E-9C83086B67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175260</xdr:colOff>
      <xdr:row>16</xdr:row>
      <xdr:rowOff>129541</xdr:rowOff>
    </xdr:from>
    <xdr:to>
      <xdr:col>17</xdr:col>
      <xdr:colOff>579120</xdr:colOff>
      <xdr:row>23</xdr:row>
      <xdr:rowOff>22861</xdr:rowOff>
    </xdr:to>
    <mc:AlternateContent xmlns:mc="http://schemas.openxmlformats.org/markup-compatibility/2006">
      <mc:Choice xmlns:a14="http://schemas.microsoft.com/office/drawing/2010/main" Requires="a14">
        <xdr:graphicFrame macro="">
          <xdr:nvGraphicFramePr>
            <xdr:cNvPr id="11" name="Distributor">
              <a:extLst>
                <a:ext uri="{FF2B5EF4-FFF2-40B4-BE49-F238E27FC236}">
                  <a16:creationId xmlns:a16="http://schemas.microsoft.com/office/drawing/2014/main" id="{2F714551-4162-CA4F-4321-780BC44D013F}"/>
                </a:ext>
              </a:extLst>
            </xdr:cNvPr>
            <xdr:cNvGraphicFramePr/>
          </xdr:nvGraphicFramePr>
          <xdr:xfrm>
            <a:off x="0" y="0"/>
            <a:ext cx="0" cy="0"/>
          </xdr:xfrm>
          <a:graphic>
            <a:graphicData uri="http://schemas.microsoft.com/office/drawing/2010/slicer">
              <sle:slicer xmlns:sle="http://schemas.microsoft.com/office/drawing/2010/slicer" name="Distributor"/>
            </a:graphicData>
          </a:graphic>
        </xdr:graphicFrame>
      </mc:Choice>
      <mc:Fallback>
        <xdr:sp macro="" textlink="">
          <xdr:nvSpPr>
            <xdr:cNvPr id="0" name=""/>
            <xdr:cNvSpPr>
              <a:spLocks noTextEdit="1"/>
            </xdr:cNvSpPr>
          </xdr:nvSpPr>
          <xdr:spPr>
            <a:xfrm>
              <a:off x="11361420" y="3055621"/>
              <a:ext cx="2232660" cy="1173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91440</xdr:colOff>
      <xdr:row>9</xdr:row>
      <xdr:rowOff>99061</xdr:rowOff>
    </xdr:from>
    <xdr:to>
      <xdr:col>17</xdr:col>
      <xdr:colOff>91440</xdr:colOff>
      <xdr:row>15</xdr:row>
      <xdr:rowOff>160021</xdr:rowOff>
    </xdr:to>
    <mc:AlternateContent xmlns:mc="http://schemas.openxmlformats.org/markup-compatibility/2006">
      <mc:Choice xmlns:a14="http://schemas.microsoft.com/office/drawing/2010/main" Requires="a14">
        <xdr:graphicFrame macro="">
          <xdr:nvGraphicFramePr>
            <xdr:cNvPr id="12" name="Brand">
              <a:extLst>
                <a:ext uri="{FF2B5EF4-FFF2-40B4-BE49-F238E27FC236}">
                  <a16:creationId xmlns:a16="http://schemas.microsoft.com/office/drawing/2014/main" id="{50242D98-DE38-F5A4-7A30-0C514233B064}"/>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11277600" y="1744981"/>
              <a:ext cx="1828800" cy="1158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502920</xdr:colOff>
      <xdr:row>15</xdr:row>
      <xdr:rowOff>30481</xdr:rowOff>
    </xdr:from>
    <xdr:to>
      <xdr:col>14</xdr:col>
      <xdr:colOff>76200</xdr:colOff>
      <xdr:row>21</xdr:row>
      <xdr:rowOff>99061</xdr:rowOff>
    </xdr:to>
    <mc:AlternateContent xmlns:mc="http://schemas.openxmlformats.org/markup-compatibility/2006">
      <mc:Choice xmlns:a14="http://schemas.microsoft.com/office/drawing/2010/main" Requires="a14">
        <xdr:graphicFrame macro="">
          <xdr:nvGraphicFramePr>
            <xdr:cNvPr id="13" name="Operator">
              <a:extLst>
                <a:ext uri="{FF2B5EF4-FFF2-40B4-BE49-F238E27FC236}">
                  <a16:creationId xmlns:a16="http://schemas.microsoft.com/office/drawing/2014/main" id="{4977E26E-190E-7EC3-DD44-603868CC85D8}"/>
                </a:ext>
              </a:extLst>
            </xdr:cNvPr>
            <xdr:cNvGraphicFramePr/>
          </xdr:nvGraphicFramePr>
          <xdr:xfrm>
            <a:off x="0" y="0"/>
            <a:ext cx="0" cy="0"/>
          </xdr:xfrm>
          <a:graphic>
            <a:graphicData uri="http://schemas.microsoft.com/office/drawing/2010/slicer">
              <sle:slicer xmlns:sle="http://schemas.microsoft.com/office/drawing/2010/slicer" name="Operator"/>
            </a:graphicData>
          </a:graphic>
        </xdr:graphicFrame>
      </mc:Choice>
      <mc:Fallback>
        <xdr:sp macro="" textlink="">
          <xdr:nvSpPr>
            <xdr:cNvPr id="0" name=""/>
            <xdr:cNvSpPr>
              <a:spLocks noTextEdit="1"/>
            </xdr:cNvSpPr>
          </xdr:nvSpPr>
          <xdr:spPr>
            <a:xfrm>
              <a:off x="9250680" y="2773681"/>
              <a:ext cx="2011680" cy="1165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601980</xdr:colOff>
      <xdr:row>9</xdr:row>
      <xdr:rowOff>121921</xdr:rowOff>
    </xdr:from>
    <xdr:to>
      <xdr:col>13</xdr:col>
      <xdr:colOff>601980</xdr:colOff>
      <xdr:row>14</xdr:row>
      <xdr:rowOff>152401</xdr:rowOff>
    </xdr:to>
    <mc:AlternateContent xmlns:mc="http://schemas.openxmlformats.org/markup-compatibility/2006">
      <mc:Choice xmlns:a14="http://schemas.microsoft.com/office/drawing/2010/main" Requires="a14">
        <xdr:graphicFrame macro="">
          <xdr:nvGraphicFramePr>
            <xdr:cNvPr id="15" name="Year">
              <a:extLst>
                <a:ext uri="{FF2B5EF4-FFF2-40B4-BE49-F238E27FC236}">
                  <a16:creationId xmlns:a16="http://schemas.microsoft.com/office/drawing/2014/main" id="{0C16436B-C331-7456-3274-0FF48CB091E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349740" y="1767841"/>
              <a:ext cx="1828800" cy="944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861060</xdr:colOff>
      <xdr:row>31</xdr:row>
      <xdr:rowOff>152400</xdr:rowOff>
    </xdr:from>
    <xdr:to>
      <xdr:col>16</xdr:col>
      <xdr:colOff>236220</xdr:colOff>
      <xdr:row>46</xdr:row>
      <xdr:rowOff>152400</xdr:rowOff>
    </xdr:to>
    <xdr:graphicFrame macro="">
      <xdr:nvGraphicFramePr>
        <xdr:cNvPr id="16" name="Chart 15">
          <a:extLst>
            <a:ext uri="{FF2B5EF4-FFF2-40B4-BE49-F238E27FC236}">
              <a16:creationId xmlns:a16="http://schemas.microsoft.com/office/drawing/2014/main" id="{48D7B8BB-B12B-6176-7CC4-BA3D9FE30A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263236</xdr:colOff>
      <xdr:row>32</xdr:row>
      <xdr:rowOff>166254</xdr:rowOff>
    </xdr:from>
    <xdr:to>
      <xdr:col>6</xdr:col>
      <xdr:colOff>581891</xdr:colOff>
      <xdr:row>81</xdr:row>
      <xdr:rowOff>19050</xdr:rowOff>
    </xdr:to>
    <xdr:sp macro="" textlink="">
      <xdr:nvSpPr>
        <xdr:cNvPr id="24" name="Rectangle: Rounded Corners 23">
          <a:extLst>
            <a:ext uri="{FF2B5EF4-FFF2-40B4-BE49-F238E27FC236}">
              <a16:creationId xmlns:a16="http://schemas.microsoft.com/office/drawing/2014/main" id="{A31E5A1C-60BC-7199-9BE4-15D6C0B85F80}"/>
            </a:ext>
          </a:extLst>
        </xdr:cNvPr>
        <xdr:cNvSpPr/>
      </xdr:nvSpPr>
      <xdr:spPr>
        <a:xfrm>
          <a:off x="263236" y="6262254"/>
          <a:ext cx="2757055" cy="9187296"/>
        </a:xfrm>
        <a:prstGeom prst="roundRect">
          <a:avLst>
            <a:gd name="adj" fmla="val 5497"/>
          </a:avLst>
        </a:prstGeom>
        <a:solidFill>
          <a:schemeClr val="bg1"/>
        </a:solidFill>
        <a:ln>
          <a:noFill/>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407174</xdr:colOff>
      <xdr:row>64</xdr:row>
      <xdr:rowOff>17911</xdr:rowOff>
    </xdr:from>
    <xdr:to>
      <xdr:col>6</xdr:col>
      <xdr:colOff>471054</xdr:colOff>
      <xdr:row>72</xdr:row>
      <xdr:rowOff>166252</xdr:rowOff>
    </xdr:to>
    <mc:AlternateContent xmlns:mc="http://schemas.openxmlformats.org/markup-compatibility/2006">
      <mc:Choice xmlns:a14="http://schemas.microsoft.com/office/drawing/2010/main" Requires="a14">
        <xdr:graphicFrame macro="">
          <xdr:nvGraphicFramePr>
            <xdr:cNvPr id="7" name="Distributor 1">
              <a:extLst>
                <a:ext uri="{FF2B5EF4-FFF2-40B4-BE49-F238E27FC236}">
                  <a16:creationId xmlns:a16="http://schemas.microsoft.com/office/drawing/2014/main" id="{CB3B98A1-8FD7-4BFF-B665-0EC1BDBDD07E}"/>
                </a:ext>
              </a:extLst>
            </xdr:cNvPr>
            <xdr:cNvGraphicFramePr/>
          </xdr:nvGraphicFramePr>
          <xdr:xfrm>
            <a:off x="0" y="0"/>
            <a:ext cx="0" cy="0"/>
          </xdr:xfrm>
          <a:graphic>
            <a:graphicData uri="http://schemas.microsoft.com/office/drawing/2010/slicer">
              <sle:slicer xmlns:sle="http://schemas.microsoft.com/office/drawing/2010/slicer" name="Distributor 1"/>
            </a:graphicData>
          </a:graphic>
        </xdr:graphicFrame>
      </mc:Choice>
      <mc:Fallback>
        <xdr:sp macro="" textlink="">
          <xdr:nvSpPr>
            <xdr:cNvPr id="0" name=""/>
            <xdr:cNvSpPr>
              <a:spLocks noTextEdit="1"/>
            </xdr:cNvSpPr>
          </xdr:nvSpPr>
          <xdr:spPr>
            <a:xfrm>
              <a:off x="1931174" y="11861568"/>
              <a:ext cx="2502280" cy="16287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475903</xdr:colOff>
      <xdr:row>53</xdr:row>
      <xdr:rowOff>105995</xdr:rowOff>
    </xdr:from>
    <xdr:to>
      <xdr:col>6</xdr:col>
      <xdr:colOff>369223</xdr:colOff>
      <xdr:row>62</xdr:row>
      <xdr:rowOff>83131</xdr:rowOff>
    </xdr:to>
    <mc:AlternateContent xmlns:mc="http://schemas.openxmlformats.org/markup-compatibility/2006">
      <mc:Choice xmlns:a14="http://schemas.microsoft.com/office/drawing/2010/main" Requires="a14">
        <xdr:graphicFrame macro="">
          <xdr:nvGraphicFramePr>
            <xdr:cNvPr id="8" name="Brand 1">
              <a:extLst>
                <a:ext uri="{FF2B5EF4-FFF2-40B4-BE49-F238E27FC236}">
                  <a16:creationId xmlns:a16="http://schemas.microsoft.com/office/drawing/2014/main" id="{994B850B-AB0D-4EE1-8450-5E083CA932D1}"/>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dr:sp macro="" textlink="">
          <xdr:nvSpPr>
            <xdr:cNvPr id="0" name=""/>
            <xdr:cNvSpPr>
              <a:spLocks noTextEdit="1"/>
            </xdr:cNvSpPr>
          </xdr:nvSpPr>
          <xdr:spPr>
            <a:xfrm>
              <a:off x="1999903" y="9914024"/>
              <a:ext cx="2331720" cy="1642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475903</xdr:colOff>
      <xdr:row>42</xdr:row>
      <xdr:rowOff>97972</xdr:rowOff>
    </xdr:from>
    <xdr:to>
      <xdr:col>6</xdr:col>
      <xdr:colOff>369223</xdr:colOff>
      <xdr:row>51</xdr:row>
      <xdr:rowOff>174172</xdr:rowOff>
    </xdr:to>
    <mc:AlternateContent xmlns:mc="http://schemas.openxmlformats.org/markup-compatibility/2006">
      <mc:Choice xmlns:a14="http://schemas.microsoft.com/office/drawing/2010/main" Requires="a14">
        <xdr:graphicFrame macro="">
          <xdr:nvGraphicFramePr>
            <xdr:cNvPr id="9" name="Operator 1">
              <a:extLst>
                <a:ext uri="{FF2B5EF4-FFF2-40B4-BE49-F238E27FC236}">
                  <a16:creationId xmlns:a16="http://schemas.microsoft.com/office/drawing/2014/main" id="{4A42C124-FC0E-483E-87BC-A30332322A81}"/>
                </a:ext>
              </a:extLst>
            </xdr:cNvPr>
            <xdr:cNvGraphicFramePr/>
          </xdr:nvGraphicFramePr>
          <xdr:xfrm>
            <a:off x="0" y="0"/>
            <a:ext cx="0" cy="0"/>
          </xdr:xfrm>
          <a:graphic>
            <a:graphicData uri="http://schemas.microsoft.com/office/drawing/2010/slicer">
              <sle:slicer xmlns:sle="http://schemas.microsoft.com/office/drawing/2010/slicer" name="Operator 1"/>
            </a:graphicData>
          </a:graphic>
        </xdr:graphicFrame>
      </mc:Choice>
      <mc:Fallback>
        <xdr:sp macro="" textlink="">
          <xdr:nvSpPr>
            <xdr:cNvPr id="0" name=""/>
            <xdr:cNvSpPr>
              <a:spLocks noTextEdit="1"/>
            </xdr:cNvSpPr>
          </xdr:nvSpPr>
          <xdr:spPr>
            <a:xfrm>
              <a:off x="1999903" y="7870372"/>
              <a:ext cx="2331720" cy="17417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475903</xdr:colOff>
      <xdr:row>34</xdr:row>
      <xdr:rowOff>136973</xdr:rowOff>
    </xdr:from>
    <xdr:to>
      <xdr:col>6</xdr:col>
      <xdr:colOff>369223</xdr:colOff>
      <xdr:row>41</xdr:row>
      <xdr:rowOff>96992</xdr:rowOff>
    </xdr:to>
    <mc:AlternateContent xmlns:mc="http://schemas.openxmlformats.org/markup-compatibility/2006">
      <mc:Choice xmlns:a14="http://schemas.microsoft.com/office/drawing/2010/main" Requires="a14">
        <xdr:graphicFrame macro="">
          <xdr:nvGraphicFramePr>
            <xdr:cNvPr id="10" name="Year 1">
              <a:extLst>
                <a:ext uri="{FF2B5EF4-FFF2-40B4-BE49-F238E27FC236}">
                  <a16:creationId xmlns:a16="http://schemas.microsoft.com/office/drawing/2014/main" id="{1CCC4E5F-0F56-4798-A477-CCDA6AF6FD9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999903" y="6428916"/>
              <a:ext cx="2331720" cy="12554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163286</xdr:colOff>
      <xdr:row>61</xdr:row>
      <xdr:rowOff>32657</xdr:rowOff>
    </xdr:from>
    <xdr:to>
      <xdr:col>16</xdr:col>
      <xdr:colOff>163286</xdr:colOff>
      <xdr:row>80</xdr:row>
      <xdr:rowOff>174172</xdr:rowOff>
    </xdr:to>
    <xdr:sp macro="" textlink="">
      <xdr:nvSpPr>
        <xdr:cNvPr id="12" name="Rectangle: Rounded Corners 11">
          <a:extLst>
            <a:ext uri="{FF2B5EF4-FFF2-40B4-BE49-F238E27FC236}">
              <a16:creationId xmlns:a16="http://schemas.microsoft.com/office/drawing/2014/main" id="{0E41598C-6AFA-CA24-8733-A1AD20AB2C71}"/>
            </a:ext>
          </a:extLst>
        </xdr:cNvPr>
        <xdr:cNvSpPr/>
      </xdr:nvSpPr>
      <xdr:spPr>
        <a:xfrm>
          <a:off x="3211286" y="11188337"/>
          <a:ext cx="5486400" cy="3616235"/>
        </a:xfrm>
        <a:prstGeom prst="roundRect">
          <a:avLst>
            <a:gd name="adj" fmla="val 3016"/>
          </a:avLst>
        </a:prstGeom>
        <a:solidFill>
          <a:schemeClr val="bg1"/>
        </a:solidFill>
        <a:ln>
          <a:noFill/>
        </a:ln>
        <a:effectLst>
          <a:glow rad="63500">
            <a:schemeClr val="accent2">
              <a:alpha val="40000"/>
            </a:schemeClr>
          </a:glow>
          <a:outerShdw blurRad="63500" sx="102000" sy="102000" algn="ctr" rotWithShape="0">
            <a:schemeClr val="accent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402772</xdr:colOff>
      <xdr:row>64</xdr:row>
      <xdr:rowOff>2177</xdr:rowOff>
    </xdr:from>
    <xdr:to>
      <xdr:col>15</xdr:col>
      <xdr:colOff>533400</xdr:colOff>
      <xdr:row>80</xdr:row>
      <xdr:rowOff>9797</xdr:rowOff>
    </xdr:to>
    <xdr:graphicFrame macro="">
      <xdr:nvGraphicFramePr>
        <xdr:cNvPr id="6" name="Chart 5">
          <a:extLst>
            <a:ext uri="{FF2B5EF4-FFF2-40B4-BE49-F238E27FC236}">
              <a16:creationId xmlns:a16="http://schemas.microsoft.com/office/drawing/2014/main" id="{23EC122A-AD59-4F59-AE0B-00A49FBBEA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65315</xdr:colOff>
      <xdr:row>62</xdr:row>
      <xdr:rowOff>22861</xdr:rowOff>
    </xdr:from>
    <xdr:to>
      <xdr:col>14</xdr:col>
      <xdr:colOff>261258</xdr:colOff>
      <xdr:row>64</xdr:row>
      <xdr:rowOff>11976</xdr:rowOff>
    </xdr:to>
    <xdr:sp macro="" textlink="">
      <xdr:nvSpPr>
        <xdr:cNvPr id="13" name="TextBox 12">
          <a:extLst>
            <a:ext uri="{FF2B5EF4-FFF2-40B4-BE49-F238E27FC236}">
              <a16:creationId xmlns:a16="http://schemas.microsoft.com/office/drawing/2014/main" id="{AB913453-90E5-D037-3611-424EFFF11713}"/>
            </a:ext>
          </a:extLst>
        </xdr:cNvPr>
        <xdr:cNvSpPr txBox="1"/>
      </xdr:nvSpPr>
      <xdr:spPr>
        <a:xfrm>
          <a:off x="4332515" y="11189625"/>
          <a:ext cx="3243943" cy="349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accent2"/>
              </a:solidFill>
              <a:latin typeface="Roboto" pitchFamily="2" charset="0"/>
              <a:ea typeface="Roboto" pitchFamily="2" charset="0"/>
            </a:rPr>
            <a:t>SALES</a:t>
          </a:r>
          <a:r>
            <a:rPr lang="en-US" sz="1600" b="1" baseline="0">
              <a:solidFill>
                <a:schemeClr val="accent2"/>
              </a:solidFill>
              <a:latin typeface="Roboto" pitchFamily="2" charset="0"/>
              <a:ea typeface="Roboto" pitchFamily="2" charset="0"/>
            </a:rPr>
            <a:t> BY </a:t>
          </a:r>
          <a:r>
            <a:rPr lang="en-US" sz="1600" b="1">
              <a:solidFill>
                <a:schemeClr val="accent2"/>
              </a:solidFill>
              <a:latin typeface="Roboto" pitchFamily="2" charset="0"/>
              <a:ea typeface="Roboto" pitchFamily="2" charset="0"/>
            </a:rPr>
            <a:t>DISTRIBUTOR</a:t>
          </a:r>
        </a:p>
      </xdr:txBody>
    </xdr:sp>
    <xdr:clientData/>
  </xdr:twoCellAnchor>
  <xdr:twoCellAnchor>
    <xdr:from>
      <xdr:col>16</xdr:col>
      <xdr:colOff>293915</xdr:colOff>
      <xdr:row>61</xdr:row>
      <xdr:rowOff>32657</xdr:rowOff>
    </xdr:from>
    <xdr:to>
      <xdr:col>25</xdr:col>
      <xdr:colOff>293915</xdr:colOff>
      <xdr:row>80</xdr:row>
      <xdr:rowOff>174172</xdr:rowOff>
    </xdr:to>
    <xdr:sp macro="" textlink="">
      <xdr:nvSpPr>
        <xdr:cNvPr id="14" name="Rectangle: Rounded Corners 13">
          <a:extLst>
            <a:ext uri="{FF2B5EF4-FFF2-40B4-BE49-F238E27FC236}">
              <a16:creationId xmlns:a16="http://schemas.microsoft.com/office/drawing/2014/main" id="{F01AF900-D1CA-F4E7-19E2-484656FD4F79}"/>
            </a:ext>
          </a:extLst>
        </xdr:cNvPr>
        <xdr:cNvSpPr/>
      </xdr:nvSpPr>
      <xdr:spPr>
        <a:xfrm>
          <a:off x="8828315" y="11321143"/>
          <a:ext cx="5486400" cy="3657600"/>
        </a:xfrm>
        <a:prstGeom prst="roundRect">
          <a:avLst>
            <a:gd name="adj" fmla="val 3016"/>
          </a:avLst>
        </a:prstGeom>
        <a:solidFill>
          <a:schemeClr val="bg1"/>
        </a:solidFill>
        <a:ln>
          <a:noFill/>
        </a:ln>
        <a:effectLst>
          <a:glow rad="63500">
            <a:schemeClr val="accent2">
              <a:alpha val="40000"/>
            </a:schemeClr>
          </a:glow>
          <a:outerShdw blurRad="63500" sx="102000" sy="102000" algn="ctr" rotWithShape="0">
            <a:schemeClr val="accent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531659</xdr:colOff>
      <xdr:row>64</xdr:row>
      <xdr:rowOff>2177</xdr:rowOff>
    </xdr:from>
    <xdr:to>
      <xdr:col>25</xdr:col>
      <xdr:colOff>56171</xdr:colOff>
      <xdr:row>80</xdr:row>
      <xdr:rowOff>13063</xdr:rowOff>
    </xdr:to>
    <xdr:graphicFrame macro="">
      <xdr:nvGraphicFramePr>
        <xdr:cNvPr id="5" name="Chart 4">
          <a:extLst>
            <a:ext uri="{FF2B5EF4-FFF2-40B4-BE49-F238E27FC236}">
              <a16:creationId xmlns:a16="http://schemas.microsoft.com/office/drawing/2014/main" id="{86607BC2-A9FB-4F2A-BC85-668DAF3C17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195944</xdr:colOff>
      <xdr:row>62</xdr:row>
      <xdr:rowOff>22861</xdr:rowOff>
    </xdr:from>
    <xdr:to>
      <xdr:col>23</xdr:col>
      <xdr:colOff>391887</xdr:colOff>
      <xdr:row>64</xdr:row>
      <xdr:rowOff>11976</xdr:rowOff>
    </xdr:to>
    <xdr:sp macro="" textlink="">
      <xdr:nvSpPr>
        <xdr:cNvPr id="15" name="TextBox 14">
          <a:extLst>
            <a:ext uri="{FF2B5EF4-FFF2-40B4-BE49-F238E27FC236}">
              <a16:creationId xmlns:a16="http://schemas.microsoft.com/office/drawing/2014/main" id="{1FB96F58-DFF3-4570-47A8-C9AEE76C88F5}"/>
            </a:ext>
          </a:extLst>
        </xdr:cNvPr>
        <xdr:cNvSpPr txBox="1"/>
      </xdr:nvSpPr>
      <xdr:spPr>
        <a:xfrm>
          <a:off x="9949544" y="11496404"/>
          <a:ext cx="3243943" cy="359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accent2"/>
              </a:solidFill>
              <a:latin typeface="Roboto" pitchFamily="2" charset="0"/>
              <a:ea typeface="Roboto" pitchFamily="2" charset="0"/>
            </a:rPr>
            <a:t>SALES</a:t>
          </a:r>
          <a:r>
            <a:rPr lang="en-US" sz="1600" b="1" baseline="0">
              <a:solidFill>
                <a:schemeClr val="accent2"/>
              </a:solidFill>
              <a:latin typeface="Roboto" pitchFamily="2" charset="0"/>
              <a:ea typeface="Roboto" pitchFamily="2" charset="0"/>
            </a:rPr>
            <a:t> BY </a:t>
          </a:r>
          <a:r>
            <a:rPr lang="en-US" sz="1600" b="1">
              <a:solidFill>
                <a:schemeClr val="accent2"/>
              </a:solidFill>
              <a:latin typeface="Roboto" pitchFamily="2" charset="0"/>
              <a:ea typeface="Roboto" pitchFamily="2" charset="0"/>
            </a:rPr>
            <a:t>BRAND</a:t>
          </a:r>
        </a:p>
      </xdr:txBody>
    </xdr:sp>
    <xdr:clientData/>
  </xdr:twoCellAnchor>
  <xdr:twoCellAnchor>
    <xdr:from>
      <xdr:col>25</xdr:col>
      <xdr:colOff>413657</xdr:colOff>
      <xdr:row>61</xdr:row>
      <xdr:rowOff>32657</xdr:rowOff>
    </xdr:from>
    <xdr:to>
      <xdr:col>34</xdr:col>
      <xdr:colOff>413657</xdr:colOff>
      <xdr:row>80</xdr:row>
      <xdr:rowOff>174172</xdr:rowOff>
    </xdr:to>
    <xdr:sp macro="" textlink="">
      <xdr:nvSpPr>
        <xdr:cNvPr id="16" name="Rectangle: Rounded Corners 15">
          <a:extLst>
            <a:ext uri="{FF2B5EF4-FFF2-40B4-BE49-F238E27FC236}">
              <a16:creationId xmlns:a16="http://schemas.microsoft.com/office/drawing/2014/main" id="{F7FF4766-F318-596E-0960-366B00C14AFB}"/>
            </a:ext>
          </a:extLst>
        </xdr:cNvPr>
        <xdr:cNvSpPr/>
      </xdr:nvSpPr>
      <xdr:spPr>
        <a:xfrm>
          <a:off x="14434457" y="11321143"/>
          <a:ext cx="5486400" cy="3657600"/>
        </a:xfrm>
        <a:prstGeom prst="roundRect">
          <a:avLst>
            <a:gd name="adj" fmla="val 3016"/>
          </a:avLst>
        </a:prstGeom>
        <a:solidFill>
          <a:schemeClr val="bg1"/>
        </a:solidFill>
        <a:ln>
          <a:noFill/>
        </a:ln>
        <a:effectLst>
          <a:glow rad="63500">
            <a:schemeClr val="accent2">
              <a:alpha val="40000"/>
            </a:schemeClr>
          </a:glow>
          <a:outerShdw blurRad="63500" sx="102000" sy="102000" algn="ctr" rotWithShape="0">
            <a:schemeClr val="accent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315686</xdr:colOff>
      <xdr:row>62</xdr:row>
      <xdr:rowOff>22861</xdr:rowOff>
    </xdr:from>
    <xdr:to>
      <xdr:col>32</xdr:col>
      <xdr:colOff>511629</xdr:colOff>
      <xdr:row>64</xdr:row>
      <xdr:rowOff>11976</xdr:rowOff>
    </xdr:to>
    <xdr:sp macro="" textlink="">
      <xdr:nvSpPr>
        <xdr:cNvPr id="17" name="TextBox 16">
          <a:extLst>
            <a:ext uri="{FF2B5EF4-FFF2-40B4-BE49-F238E27FC236}">
              <a16:creationId xmlns:a16="http://schemas.microsoft.com/office/drawing/2014/main" id="{F780312A-C41E-F94B-10E7-7175F58D0AEB}"/>
            </a:ext>
          </a:extLst>
        </xdr:cNvPr>
        <xdr:cNvSpPr txBox="1"/>
      </xdr:nvSpPr>
      <xdr:spPr>
        <a:xfrm>
          <a:off x="15555686" y="11496404"/>
          <a:ext cx="3243943" cy="359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accent2"/>
              </a:solidFill>
              <a:latin typeface="Roboto" pitchFamily="2" charset="0"/>
              <a:ea typeface="Roboto" pitchFamily="2" charset="0"/>
            </a:rPr>
            <a:t>SALES</a:t>
          </a:r>
          <a:r>
            <a:rPr lang="en-US" sz="1600" b="1" baseline="0">
              <a:solidFill>
                <a:schemeClr val="accent2"/>
              </a:solidFill>
              <a:latin typeface="Roboto" pitchFamily="2" charset="0"/>
              <a:ea typeface="Roboto" pitchFamily="2" charset="0"/>
            </a:rPr>
            <a:t> BY </a:t>
          </a:r>
          <a:r>
            <a:rPr lang="en-US" sz="1600" b="1">
              <a:solidFill>
                <a:schemeClr val="accent2"/>
              </a:solidFill>
              <a:latin typeface="Roboto" pitchFamily="2" charset="0"/>
              <a:ea typeface="Roboto" pitchFamily="2" charset="0"/>
            </a:rPr>
            <a:t>OPERATOR</a:t>
          </a:r>
        </a:p>
      </xdr:txBody>
    </xdr:sp>
    <xdr:clientData/>
  </xdr:twoCellAnchor>
  <xdr:twoCellAnchor>
    <xdr:from>
      <xdr:col>26</xdr:col>
      <xdr:colOff>41801</xdr:colOff>
      <xdr:row>64</xdr:row>
      <xdr:rowOff>2177</xdr:rowOff>
    </xdr:from>
    <xdr:to>
      <xdr:col>34</xdr:col>
      <xdr:colOff>175913</xdr:colOff>
      <xdr:row>80</xdr:row>
      <xdr:rowOff>13063</xdr:rowOff>
    </xdr:to>
    <xdr:graphicFrame macro="">
      <xdr:nvGraphicFramePr>
        <xdr:cNvPr id="11" name="Chart 10">
          <a:extLst>
            <a:ext uri="{FF2B5EF4-FFF2-40B4-BE49-F238E27FC236}">
              <a16:creationId xmlns:a16="http://schemas.microsoft.com/office/drawing/2014/main" id="{EB3CDD5F-F465-4BCC-BE80-8CF0410CF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163286</xdr:colOff>
      <xdr:row>40</xdr:row>
      <xdr:rowOff>54429</xdr:rowOff>
    </xdr:from>
    <xdr:to>
      <xdr:col>20</xdr:col>
      <xdr:colOff>468086</xdr:colOff>
      <xdr:row>60</xdr:row>
      <xdr:rowOff>10886</xdr:rowOff>
    </xdr:to>
    <xdr:sp macro="" textlink="">
      <xdr:nvSpPr>
        <xdr:cNvPr id="18" name="Rectangle: Rounded Corners 17">
          <a:extLst>
            <a:ext uri="{FF2B5EF4-FFF2-40B4-BE49-F238E27FC236}">
              <a16:creationId xmlns:a16="http://schemas.microsoft.com/office/drawing/2014/main" id="{53173244-04C0-4ECA-A709-EF77EC5FEE27}"/>
            </a:ext>
          </a:extLst>
        </xdr:cNvPr>
        <xdr:cNvSpPr/>
      </xdr:nvSpPr>
      <xdr:spPr>
        <a:xfrm>
          <a:off x="3211286" y="7258793"/>
          <a:ext cx="8229600" cy="3558638"/>
        </a:xfrm>
        <a:prstGeom prst="roundRect">
          <a:avLst>
            <a:gd name="adj" fmla="val 3016"/>
          </a:avLst>
        </a:prstGeom>
        <a:solidFill>
          <a:schemeClr val="bg1"/>
        </a:solidFill>
        <a:ln>
          <a:noFill/>
        </a:ln>
        <a:effectLst>
          <a:glow rad="63500">
            <a:schemeClr val="accent2">
              <a:alpha val="40000"/>
            </a:schemeClr>
          </a:glow>
          <a:outerShdw blurRad="63500" sx="102000" sy="102000" algn="ctr" rotWithShape="0">
            <a:schemeClr val="accent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108857</xdr:colOff>
      <xdr:row>40</xdr:row>
      <xdr:rowOff>54429</xdr:rowOff>
    </xdr:from>
    <xdr:to>
      <xdr:col>34</xdr:col>
      <xdr:colOff>413657</xdr:colOff>
      <xdr:row>60</xdr:row>
      <xdr:rowOff>10886</xdr:rowOff>
    </xdr:to>
    <xdr:sp macro="" textlink="">
      <xdr:nvSpPr>
        <xdr:cNvPr id="19" name="Rectangle: Rounded Corners 18">
          <a:extLst>
            <a:ext uri="{FF2B5EF4-FFF2-40B4-BE49-F238E27FC236}">
              <a16:creationId xmlns:a16="http://schemas.microsoft.com/office/drawing/2014/main" id="{C422AC94-91A7-3655-7432-9A7589321649}"/>
            </a:ext>
          </a:extLst>
        </xdr:cNvPr>
        <xdr:cNvSpPr/>
      </xdr:nvSpPr>
      <xdr:spPr>
        <a:xfrm>
          <a:off x="11691257" y="7456715"/>
          <a:ext cx="8229600" cy="3657600"/>
        </a:xfrm>
        <a:prstGeom prst="roundRect">
          <a:avLst>
            <a:gd name="adj" fmla="val 3016"/>
          </a:avLst>
        </a:prstGeom>
        <a:solidFill>
          <a:schemeClr val="bg1"/>
        </a:solidFill>
        <a:ln>
          <a:noFill/>
        </a:ln>
        <a:effectLst>
          <a:glow rad="63500">
            <a:schemeClr val="accent2">
              <a:alpha val="40000"/>
            </a:schemeClr>
          </a:glow>
          <a:outerShdw blurRad="63500" sx="102000" sy="102000" algn="ctr" rotWithShape="0">
            <a:schemeClr val="accent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332014</xdr:colOff>
      <xdr:row>42</xdr:row>
      <xdr:rowOff>163285</xdr:rowOff>
    </xdr:from>
    <xdr:to>
      <xdr:col>34</xdr:col>
      <xdr:colOff>190500</xdr:colOff>
      <xdr:row>58</xdr:row>
      <xdr:rowOff>174172</xdr:rowOff>
    </xdr:to>
    <xdr:graphicFrame macro="">
      <xdr:nvGraphicFramePr>
        <xdr:cNvPr id="4" name="Chart 3">
          <a:extLst>
            <a:ext uri="{FF2B5EF4-FFF2-40B4-BE49-F238E27FC236}">
              <a16:creationId xmlns:a16="http://schemas.microsoft.com/office/drawing/2014/main" id="{69E10F58-90AE-4B2B-AEE2-44E29D2912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163286</xdr:colOff>
      <xdr:row>41</xdr:row>
      <xdr:rowOff>11976</xdr:rowOff>
    </xdr:from>
    <xdr:to>
      <xdr:col>30</xdr:col>
      <xdr:colOff>359229</xdr:colOff>
      <xdr:row>43</xdr:row>
      <xdr:rowOff>1091</xdr:rowOff>
    </xdr:to>
    <xdr:sp macro="" textlink="">
      <xdr:nvSpPr>
        <xdr:cNvPr id="20" name="TextBox 19">
          <a:extLst>
            <a:ext uri="{FF2B5EF4-FFF2-40B4-BE49-F238E27FC236}">
              <a16:creationId xmlns:a16="http://schemas.microsoft.com/office/drawing/2014/main" id="{28501850-A467-21FB-AF95-04976618F996}"/>
            </a:ext>
          </a:extLst>
        </xdr:cNvPr>
        <xdr:cNvSpPr txBox="1"/>
      </xdr:nvSpPr>
      <xdr:spPr>
        <a:xfrm>
          <a:off x="14184086" y="7599319"/>
          <a:ext cx="3243943" cy="359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accent2"/>
              </a:solidFill>
              <a:latin typeface="Roboto" pitchFamily="2" charset="0"/>
              <a:ea typeface="Roboto" pitchFamily="2" charset="0"/>
            </a:rPr>
            <a:t>SALES</a:t>
          </a:r>
          <a:r>
            <a:rPr lang="en-US" sz="1600" b="1" baseline="0">
              <a:solidFill>
                <a:schemeClr val="accent2"/>
              </a:solidFill>
              <a:latin typeface="Roboto" pitchFamily="2" charset="0"/>
              <a:ea typeface="Roboto" pitchFamily="2" charset="0"/>
            </a:rPr>
            <a:t> BY </a:t>
          </a:r>
          <a:r>
            <a:rPr lang="en-US" sz="1600" b="1">
              <a:solidFill>
                <a:schemeClr val="accent2"/>
              </a:solidFill>
              <a:latin typeface="Roboto" pitchFamily="2" charset="0"/>
              <a:ea typeface="Roboto" pitchFamily="2" charset="0"/>
            </a:rPr>
            <a:t>YEAR</a:t>
          </a:r>
        </a:p>
      </xdr:txBody>
    </xdr:sp>
    <xdr:clientData/>
  </xdr:twoCellAnchor>
  <xdr:twoCellAnchor>
    <xdr:from>
      <xdr:col>7</xdr:col>
      <xdr:colOff>424543</xdr:colOff>
      <xdr:row>43</xdr:row>
      <xdr:rowOff>10886</xdr:rowOff>
    </xdr:from>
    <xdr:to>
      <xdr:col>20</xdr:col>
      <xdr:colOff>206829</xdr:colOff>
      <xdr:row>59</xdr:row>
      <xdr:rowOff>43543</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BF89D5BE-0F55-4FA8-A823-370808A75FD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472543" y="7968343"/>
              <a:ext cx="7707086" cy="299357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293915</xdr:colOff>
      <xdr:row>41</xdr:row>
      <xdr:rowOff>11976</xdr:rowOff>
    </xdr:from>
    <xdr:to>
      <xdr:col>16</xdr:col>
      <xdr:colOff>489858</xdr:colOff>
      <xdr:row>43</xdr:row>
      <xdr:rowOff>1091</xdr:rowOff>
    </xdr:to>
    <xdr:sp macro="" textlink="">
      <xdr:nvSpPr>
        <xdr:cNvPr id="23" name="TextBox 22">
          <a:extLst>
            <a:ext uri="{FF2B5EF4-FFF2-40B4-BE49-F238E27FC236}">
              <a16:creationId xmlns:a16="http://schemas.microsoft.com/office/drawing/2014/main" id="{0900DD52-2C5D-F8B6-729F-3276C77272FE}"/>
            </a:ext>
          </a:extLst>
        </xdr:cNvPr>
        <xdr:cNvSpPr txBox="1"/>
      </xdr:nvSpPr>
      <xdr:spPr>
        <a:xfrm>
          <a:off x="5780315" y="7599319"/>
          <a:ext cx="3243943" cy="359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accent2"/>
              </a:solidFill>
              <a:latin typeface="Roboto" pitchFamily="2" charset="0"/>
              <a:ea typeface="Roboto" pitchFamily="2" charset="0"/>
            </a:rPr>
            <a:t>SALES</a:t>
          </a:r>
          <a:r>
            <a:rPr lang="en-US" sz="1600" b="1" baseline="0">
              <a:solidFill>
                <a:schemeClr val="accent2"/>
              </a:solidFill>
              <a:latin typeface="Roboto" pitchFamily="2" charset="0"/>
              <a:ea typeface="Roboto" pitchFamily="2" charset="0"/>
            </a:rPr>
            <a:t> BY </a:t>
          </a:r>
          <a:r>
            <a:rPr lang="en-US" sz="1600" b="1">
              <a:solidFill>
                <a:schemeClr val="accent2"/>
              </a:solidFill>
              <a:latin typeface="Roboto" pitchFamily="2" charset="0"/>
              <a:ea typeface="Roboto" pitchFamily="2" charset="0"/>
            </a:rPr>
            <a:t>COUNTRY</a:t>
          </a:r>
        </a:p>
      </xdr:txBody>
    </xdr:sp>
    <xdr:clientData/>
  </xdr:twoCellAnchor>
  <xdr:twoCellAnchor>
    <xdr:from>
      <xdr:col>8</xdr:col>
      <xdr:colOff>537358</xdr:colOff>
      <xdr:row>32</xdr:row>
      <xdr:rowOff>166255</xdr:rowOff>
    </xdr:from>
    <xdr:to>
      <xdr:col>13</xdr:col>
      <xdr:colOff>246413</xdr:colOff>
      <xdr:row>38</xdr:row>
      <xdr:rowOff>110837</xdr:rowOff>
    </xdr:to>
    <xdr:sp macro="" textlink="">
      <xdr:nvSpPr>
        <xdr:cNvPr id="25" name="Rectangle: Rounded Corners 24">
          <a:extLst>
            <a:ext uri="{FF2B5EF4-FFF2-40B4-BE49-F238E27FC236}">
              <a16:creationId xmlns:a16="http://schemas.microsoft.com/office/drawing/2014/main" id="{3635E36B-DA16-0772-E96A-953393AA1908}"/>
            </a:ext>
          </a:extLst>
        </xdr:cNvPr>
        <xdr:cNvSpPr/>
      </xdr:nvSpPr>
      <xdr:spPr>
        <a:xfrm>
          <a:off x="4194958" y="6018415"/>
          <a:ext cx="2757055" cy="1041862"/>
        </a:xfrm>
        <a:prstGeom prst="roundRect">
          <a:avLst>
            <a:gd name="adj" fmla="val 5497"/>
          </a:avLst>
        </a:prstGeom>
        <a:solidFill>
          <a:schemeClr val="bg1"/>
        </a:solidFill>
        <a:ln>
          <a:noFill/>
        </a:ln>
        <a:effectLst>
          <a:glow rad="63500">
            <a:schemeClr val="accent2">
              <a:alpha val="40000"/>
            </a:schemeClr>
          </a:glow>
          <a:outerShdw blurRad="63500" sx="102000" sy="102000" algn="ctr" rotWithShape="0">
            <a:schemeClr val="accent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149431</xdr:colOff>
      <xdr:row>32</xdr:row>
      <xdr:rowOff>166255</xdr:rowOff>
    </xdr:from>
    <xdr:to>
      <xdr:col>19</xdr:col>
      <xdr:colOff>468086</xdr:colOff>
      <xdr:row>38</xdr:row>
      <xdr:rowOff>110837</xdr:rowOff>
    </xdr:to>
    <xdr:sp macro="" textlink="">
      <xdr:nvSpPr>
        <xdr:cNvPr id="26" name="Rectangle: Rounded Corners 25">
          <a:extLst>
            <a:ext uri="{FF2B5EF4-FFF2-40B4-BE49-F238E27FC236}">
              <a16:creationId xmlns:a16="http://schemas.microsoft.com/office/drawing/2014/main" id="{48273D95-B620-ADB5-A79D-3F16D91B57AE}"/>
            </a:ext>
          </a:extLst>
        </xdr:cNvPr>
        <xdr:cNvSpPr/>
      </xdr:nvSpPr>
      <xdr:spPr>
        <a:xfrm>
          <a:off x="8074231" y="6018415"/>
          <a:ext cx="2757055" cy="1041862"/>
        </a:xfrm>
        <a:prstGeom prst="roundRect">
          <a:avLst>
            <a:gd name="adj" fmla="val 5497"/>
          </a:avLst>
        </a:prstGeom>
        <a:solidFill>
          <a:schemeClr val="bg1"/>
        </a:solidFill>
        <a:ln>
          <a:noFill/>
        </a:ln>
        <a:effectLst>
          <a:glow rad="63500">
            <a:schemeClr val="accent2">
              <a:alpha val="40000"/>
            </a:schemeClr>
          </a:glow>
          <a:outerShdw blurRad="63500" sx="102000" sy="102000" algn="ctr" rotWithShape="0">
            <a:schemeClr val="accent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232558</xdr:colOff>
      <xdr:row>32</xdr:row>
      <xdr:rowOff>166255</xdr:rowOff>
    </xdr:from>
    <xdr:to>
      <xdr:col>25</xdr:col>
      <xdr:colOff>551213</xdr:colOff>
      <xdr:row>38</xdr:row>
      <xdr:rowOff>110837</xdr:rowOff>
    </xdr:to>
    <xdr:sp macro="" textlink="">
      <xdr:nvSpPr>
        <xdr:cNvPr id="27" name="Rectangle: Rounded Corners 26">
          <a:extLst>
            <a:ext uri="{FF2B5EF4-FFF2-40B4-BE49-F238E27FC236}">
              <a16:creationId xmlns:a16="http://schemas.microsoft.com/office/drawing/2014/main" id="{82C3D4CF-2278-63D7-2CB6-9651285BEC19}"/>
            </a:ext>
          </a:extLst>
        </xdr:cNvPr>
        <xdr:cNvSpPr/>
      </xdr:nvSpPr>
      <xdr:spPr>
        <a:xfrm>
          <a:off x="11814958" y="6018415"/>
          <a:ext cx="2757055" cy="1041862"/>
        </a:xfrm>
        <a:prstGeom prst="roundRect">
          <a:avLst>
            <a:gd name="adj" fmla="val 5497"/>
          </a:avLst>
        </a:prstGeom>
        <a:solidFill>
          <a:schemeClr val="bg1"/>
        </a:solidFill>
        <a:ln>
          <a:noFill/>
        </a:ln>
        <a:effectLst>
          <a:glow rad="63500">
            <a:schemeClr val="accent2">
              <a:alpha val="40000"/>
            </a:schemeClr>
          </a:glow>
          <a:outerShdw blurRad="63500" sx="102000" sy="102000" algn="ctr" rotWithShape="0">
            <a:schemeClr val="accent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606630</xdr:colOff>
      <xdr:row>32</xdr:row>
      <xdr:rowOff>166255</xdr:rowOff>
    </xdr:from>
    <xdr:to>
      <xdr:col>32</xdr:col>
      <xdr:colOff>315685</xdr:colOff>
      <xdr:row>38</xdr:row>
      <xdr:rowOff>110837</xdr:rowOff>
    </xdr:to>
    <xdr:sp macro="" textlink="">
      <xdr:nvSpPr>
        <xdr:cNvPr id="28" name="Rectangle: Rounded Corners 27">
          <a:extLst>
            <a:ext uri="{FF2B5EF4-FFF2-40B4-BE49-F238E27FC236}">
              <a16:creationId xmlns:a16="http://schemas.microsoft.com/office/drawing/2014/main" id="{EB486488-75BB-15C5-1774-E2E869CE8853}"/>
            </a:ext>
          </a:extLst>
        </xdr:cNvPr>
        <xdr:cNvSpPr/>
      </xdr:nvSpPr>
      <xdr:spPr>
        <a:xfrm>
          <a:off x="15846630" y="6018415"/>
          <a:ext cx="2757055" cy="1041862"/>
        </a:xfrm>
        <a:prstGeom prst="roundRect">
          <a:avLst>
            <a:gd name="adj" fmla="val 5497"/>
          </a:avLst>
        </a:prstGeom>
        <a:solidFill>
          <a:schemeClr val="bg1"/>
        </a:solidFill>
        <a:ln>
          <a:noFill/>
        </a:ln>
        <a:effectLst>
          <a:glow rad="63500">
            <a:schemeClr val="accent2">
              <a:alpha val="40000"/>
            </a:schemeClr>
          </a:glow>
          <a:outerShdw blurRad="63500" sx="102000" sy="102000" algn="ctr" rotWithShape="0">
            <a:schemeClr val="accent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126670</xdr:colOff>
      <xdr:row>33</xdr:row>
      <xdr:rowOff>163483</xdr:rowOff>
    </xdr:from>
    <xdr:to>
      <xdr:col>13</xdr:col>
      <xdr:colOff>47500</xdr:colOff>
      <xdr:row>36</xdr:row>
      <xdr:rowOff>64545</xdr:rowOff>
    </xdr:to>
    <xdr:sp macro="" textlink="pivots!E33">
      <xdr:nvSpPr>
        <xdr:cNvPr id="29" name="TextBox 28">
          <a:extLst>
            <a:ext uri="{FF2B5EF4-FFF2-40B4-BE49-F238E27FC236}">
              <a16:creationId xmlns:a16="http://schemas.microsoft.com/office/drawing/2014/main" id="{51E1AAE4-A643-23CB-D0BF-1F3038FF7B8F}"/>
            </a:ext>
          </a:extLst>
        </xdr:cNvPr>
        <xdr:cNvSpPr txBox="1"/>
      </xdr:nvSpPr>
      <xdr:spPr>
        <a:xfrm>
          <a:off x="4393870" y="6080189"/>
          <a:ext cx="2359230" cy="438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12A90B2-BAE2-4606-9F74-E5A851091CED}" type="TxLink">
            <a:rPr lang="en-US" sz="2400" b="1" i="0" u="none" strike="noStrike">
              <a:solidFill>
                <a:schemeClr val="accent2"/>
              </a:solidFill>
              <a:latin typeface="Roboto" pitchFamily="2" charset="0"/>
              <a:ea typeface="Roboto" pitchFamily="2" charset="0"/>
              <a:cs typeface="Calibri"/>
            </a:rPr>
            <a:t> $127,204,800 </a:t>
          </a:fld>
          <a:endParaRPr lang="en-US" sz="3600" b="1">
            <a:solidFill>
              <a:schemeClr val="accent2"/>
            </a:solidFill>
            <a:latin typeface="Roboto" pitchFamily="2" charset="0"/>
            <a:ea typeface="Roboto" pitchFamily="2" charset="0"/>
          </a:endParaRPr>
        </a:p>
      </xdr:txBody>
    </xdr:sp>
    <xdr:clientData/>
  </xdr:twoCellAnchor>
  <xdr:twoCellAnchor>
    <xdr:from>
      <xdr:col>15</xdr:col>
      <xdr:colOff>348343</xdr:colOff>
      <xdr:row>33</xdr:row>
      <xdr:rowOff>163483</xdr:rowOff>
    </xdr:from>
    <xdr:to>
      <xdr:col>19</xdr:col>
      <xdr:colOff>269173</xdr:colOff>
      <xdr:row>36</xdr:row>
      <xdr:rowOff>66485</xdr:rowOff>
    </xdr:to>
    <xdr:sp macro="" textlink="pivots!E37">
      <xdr:nvSpPr>
        <xdr:cNvPr id="30" name="TextBox 29">
          <a:extLst>
            <a:ext uri="{FF2B5EF4-FFF2-40B4-BE49-F238E27FC236}">
              <a16:creationId xmlns:a16="http://schemas.microsoft.com/office/drawing/2014/main" id="{78ED5492-4C8B-7B5F-A0B8-4CE43089DEBD}"/>
            </a:ext>
          </a:extLst>
        </xdr:cNvPr>
        <xdr:cNvSpPr txBox="1"/>
      </xdr:nvSpPr>
      <xdr:spPr>
        <a:xfrm>
          <a:off x="8273143" y="6080189"/>
          <a:ext cx="2359230" cy="440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32811DD-AC66-4147-A8DF-EFC9058A2350}" type="TxLink">
            <a:rPr lang="en-US" sz="2400" b="1" i="0" u="none" strike="noStrike">
              <a:solidFill>
                <a:schemeClr val="accent2"/>
              </a:solidFill>
              <a:latin typeface="Roboto" pitchFamily="2" charset="0"/>
              <a:ea typeface="Roboto" pitchFamily="2" charset="0"/>
              <a:cs typeface="Calibri"/>
            </a:rPr>
            <a:pPr marL="0" indent="0" algn="ctr"/>
            <a:t> $44,419,920 </a:t>
          </a:fld>
          <a:endParaRPr lang="en-US" sz="2400" b="1" i="0" u="none" strike="noStrike">
            <a:solidFill>
              <a:schemeClr val="accent2"/>
            </a:solidFill>
            <a:latin typeface="Roboto" pitchFamily="2" charset="0"/>
            <a:ea typeface="Roboto" pitchFamily="2" charset="0"/>
            <a:cs typeface="Calibri"/>
          </a:endParaRPr>
        </a:p>
      </xdr:txBody>
    </xdr:sp>
    <xdr:clientData/>
  </xdr:twoCellAnchor>
  <xdr:twoCellAnchor>
    <xdr:from>
      <xdr:col>21</xdr:col>
      <xdr:colOff>431470</xdr:colOff>
      <xdr:row>33</xdr:row>
      <xdr:rowOff>163483</xdr:rowOff>
    </xdr:from>
    <xdr:to>
      <xdr:col>25</xdr:col>
      <xdr:colOff>352300</xdr:colOff>
      <xdr:row>36</xdr:row>
      <xdr:rowOff>66485</xdr:rowOff>
    </xdr:to>
    <xdr:sp macro="" textlink="pivots!E41">
      <xdr:nvSpPr>
        <xdr:cNvPr id="31" name="TextBox 30">
          <a:extLst>
            <a:ext uri="{FF2B5EF4-FFF2-40B4-BE49-F238E27FC236}">
              <a16:creationId xmlns:a16="http://schemas.microsoft.com/office/drawing/2014/main" id="{0880A478-491A-EFB2-AB2E-20814CF6E6ED}"/>
            </a:ext>
          </a:extLst>
        </xdr:cNvPr>
        <xdr:cNvSpPr txBox="1"/>
      </xdr:nvSpPr>
      <xdr:spPr>
        <a:xfrm>
          <a:off x="12013870" y="6080189"/>
          <a:ext cx="2359230" cy="440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8C933D5-A03B-4CA1-AD42-F174CF59D009}" type="TxLink">
            <a:rPr lang="en-US" sz="2400" b="1" i="0" u="none" strike="noStrike">
              <a:solidFill>
                <a:schemeClr val="accent2"/>
              </a:solidFill>
              <a:latin typeface="Roboto" pitchFamily="2" charset="0"/>
              <a:ea typeface="Roboto" pitchFamily="2" charset="0"/>
              <a:cs typeface="Calibri"/>
            </a:rPr>
            <a:pPr marL="0" indent="0" algn="ctr"/>
            <a:t> $1,623,520 </a:t>
          </a:fld>
          <a:endParaRPr lang="en-US" sz="2400" b="1" i="0" u="none" strike="noStrike">
            <a:solidFill>
              <a:schemeClr val="accent2"/>
            </a:solidFill>
            <a:latin typeface="Roboto" pitchFamily="2" charset="0"/>
            <a:ea typeface="Roboto" pitchFamily="2" charset="0"/>
            <a:cs typeface="Calibri"/>
          </a:endParaRPr>
        </a:p>
      </xdr:txBody>
    </xdr:sp>
    <xdr:clientData/>
  </xdr:twoCellAnchor>
  <xdr:twoCellAnchor>
    <xdr:from>
      <xdr:col>28</xdr:col>
      <xdr:colOff>195942</xdr:colOff>
      <xdr:row>33</xdr:row>
      <xdr:rowOff>163483</xdr:rowOff>
    </xdr:from>
    <xdr:to>
      <xdr:col>32</xdr:col>
      <xdr:colOff>116772</xdr:colOff>
      <xdr:row>36</xdr:row>
      <xdr:rowOff>66485</xdr:rowOff>
    </xdr:to>
    <xdr:sp macro="" textlink="pivots!D45">
      <xdr:nvSpPr>
        <xdr:cNvPr id="32" name="TextBox 31">
          <a:extLst>
            <a:ext uri="{FF2B5EF4-FFF2-40B4-BE49-F238E27FC236}">
              <a16:creationId xmlns:a16="http://schemas.microsoft.com/office/drawing/2014/main" id="{96F43ADB-8AD6-93D4-21DE-D7831F4F7046}"/>
            </a:ext>
          </a:extLst>
        </xdr:cNvPr>
        <xdr:cNvSpPr txBox="1"/>
      </xdr:nvSpPr>
      <xdr:spPr>
        <a:xfrm>
          <a:off x="16045542" y="6080189"/>
          <a:ext cx="2359230" cy="440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66F7AE8-A48E-47B5-A39D-E37BCF8A2925}" type="TxLink">
            <a:rPr lang="en-US" sz="2400" b="1" i="0" u="none" strike="noStrike">
              <a:solidFill>
                <a:schemeClr val="accent2"/>
              </a:solidFill>
              <a:latin typeface="Roboto" pitchFamily="2" charset="0"/>
              <a:ea typeface="Roboto" pitchFamily="2" charset="0"/>
              <a:cs typeface="Calibri"/>
            </a:rPr>
            <a:pPr marL="0" indent="0" algn="ctr"/>
            <a:t>35%</a:t>
          </a:fld>
          <a:endParaRPr lang="en-US" sz="2400" b="1" i="0" u="none" strike="noStrike">
            <a:solidFill>
              <a:schemeClr val="accent2"/>
            </a:solidFill>
            <a:latin typeface="Roboto" pitchFamily="2" charset="0"/>
            <a:ea typeface="Roboto" pitchFamily="2" charset="0"/>
            <a:cs typeface="Calibri"/>
          </a:endParaRPr>
        </a:p>
      </xdr:txBody>
    </xdr:sp>
    <xdr:clientData/>
  </xdr:twoCellAnchor>
  <xdr:twoCellAnchor>
    <xdr:from>
      <xdr:col>9</xdr:col>
      <xdr:colOff>463731</xdr:colOff>
      <xdr:row>36</xdr:row>
      <xdr:rowOff>59042</xdr:rowOff>
    </xdr:from>
    <xdr:to>
      <xdr:col>12</xdr:col>
      <xdr:colOff>320039</xdr:colOff>
      <xdr:row>37</xdr:row>
      <xdr:rowOff>176606</xdr:rowOff>
    </xdr:to>
    <xdr:sp macro="" textlink="">
      <xdr:nvSpPr>
        <xdr:cNvPr id="33" name="TextBox 32">
          <a:extLst>
            <a:ext uri="{FF2B5EF4-FFF2-40B4-BE49-F238E27FC236}">
              <a16:creationId xmlns:a16="http://schemas.microsoft.com/office/drawing/2014/main" id="{5D6B68F4-172E-E77C-56B1-B734977E2D8C}"/>
            </a:ext>
          </a:extLst>
        </xdr:cNvPr>
        <xdr:cNvSpPr txBox="1"/>
      </xdr:nvSpPr>
      <xdr:spPr>
        <a:xfrm>
          <a:off x="4730931" y="6513630"/>
          <a:ext cx="1685108" cy="296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chemeClr val="accent2">
                  <a:lumMod val="50000"/>
                </a:schemeClr>
              </a:solidFill>
              <a:latin typeface="Roboto" pitchFamily="2" charset="0"/>
              <a:ea typeface="Roboto" pitchFamily="2" charset="0"/>
            </a:rPr>
            <a:t>Total</a:t>
          </a:r>
          <a:r>
            <a:rPr lang="en-US" sz="1000" b="1" baseline="0">
              <a:solidFill>
                <a:schemeClr val="accent2">
                  <a:lumMod val="50000"/>
                </a:schemeClr>
              </a:solidFill>
              <a:latin typeface="Roboto" pitchFamily="2" charset="0"/>
              <a:ea typeface="Roboto" pitchFamily="2" charset="0"/>
            </a:rPr>
            <a:t> Revenue</a:t>
          </a:r>
          <a:endParaRPr lang="en-US" sz="1000" b="1">
            <a:solidFill>
              <a:schemeClr val="accent2">
                <a:lumMod val="50000"/>
              </a:schemeClr>
            </a:solidFill>
            <a:latin typeface="Roboto" pitchFamily="2" charset="0"/>
            <a:ea typeface="Roboto" pitchFamily="2" charset="0"/>
          </a:endParaRPr>
        </a:p>
      </xdr:txBody>
    </xdr:sp>
    <xdr:clientData/>
  </xdr:twoCellAnchor>
  <xdr:twoCellAnchor>
    <xdr:from>
      <xdr:col>16</xdr:col>
      <xdr:colOff>75804</xdr:colOff>
      <xdr:row>36</xdr:row>
      <xdr:rowOff>59042</xdr:rowOff>
    </xdr:from>
    <xdr:to>
      <xdr:col>18</xdr:col>
      <xdr:colOff>541712</xdr:colOff>
      <xdr:row>37</xdr:row>
      <xdr:rowOff>176606</xdr:rowOff>
    </xdr:to>
    <xdr:sp macro="" textlink="">
      <xdr:nvSpPr>
        <xdr:cNvPr id="34" name="TextBox 33">
          <a:extLst>
            <a:ext uri="{FF2B5EF4-FFF2-40B4-BE49-F238E27FC236}">
              <a16:creationId xmlns:a16="http://schemas.microsoft.com/office/drawing/2014/main" id="{CB29A07F-490F-4D9F-AA75-CBEF6F78173E}"/>
            </a:ext>
          </a:extLst>
        </xdr:cNvPr>
        <xdr:cNvSpPr txBox="1"/>
      </xdr:nvSpPr>
      <xdr:spPr>
        <a:xfrm>
          <a:off x="8610204" y="6513630"/>
          <a:ext cx="1685108" cy="296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chemeClr val="accent2">
                  <a:lumMod val="50000"/>
                </a:schemeClr>
              </a:solidFill>
              <a:latin typeface="Roboto" pitchFamily="2" charset="0"/>
              <a:ea typeface="Roboto" pitchFamily="2" charset="0"/>
            </a:rPr>
            <a:t>Total</a:t>
          </a:r>
          <a:r>
            <a:rPr lang="en-US" sz="1000" b="1" baseline="0">
              <a:solidFill>
                <a:schemeClr val="accent2">
                  <a:lumMod val="50000"/>
                </a:schemeClr>
              </a:solidFill>
              <a:latin typeface="Roboto" pitchFamily="2" charset="0"/>
              <a:ea typeface="Roboto" pitchFamily="2" charset="0"/>
            </a:rPr>
            <a:t> Profit</a:t>
          </a:r>
          <a:endParaRPr lang="en-US" sz="1000" b="1">
            <a:solidFill>
              <a:schemeClr val="accent2">
                <a:lumMod val="50000"/>
              </a:schemeClr>
            </a:solidFill>
            <a:latin typeface="Roboto" pitchFamily="2" charset="0"/>
            <a:ea typeface="Roboto" pitchFamily="2" charset="0"/>
          </a:endParaRPr>
        </a:p>
      </xdr:txBody>
    </xdr:sp>
    <xdr:clientData/>
  </xdr:twoCellAnchor>
  <xdr:twoCellAnchor>
    <xdr:from>
      <xdr:col>22</xdr:col>
      <xdr:colOff>158931</xdr:colOff>
      <xdr:row>36</xdr:row>
      <xdr:rowOff>59042</xdr:rowOff>
    </xdr:from>
    <xdr:to>
      <xdr:col>25</xdr:col>
      <xdr:colOff>15239</xdr:colOff>
      <xdr:row>37</xdr:row>
      <xdr:rowOff>176606</xdr:rowOff>
    </xdr:to>
    <xdr:sp macro="" textlink="">
      <xdr:nvSpPr>
        <xdr:cNvPr id="35" name="TextBox 34">
          <a:extLst>
            <a:ext uri="{FF2B5EF4-FFF2-40B4-BE49-F238E27FC236}">
              <a16:creationId xmlns:a16="http://schemas.microsoft.com/office/drawing/2014/main" id="{9595DD65-83BF-F84B-817D-9AF435570DDD}"/>
            </a:ext>
          </a:extLst>
        </xdr:cNvPr>
        <xdr:cNvSpPr txBox="1"/>
      </xdr:nvSpPr>
      <xdr:spPr>
        <a:xfrm>
          <a:off x="12350931" y="6513630"/>
          <a:ext cx="1685108" cy="296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chemeClr val="accent2">
                  <a:lumMod val="50000"/>
                </a:schemeClr>
              </a:solidFill>
              <a:latin typeface="Roboto" pitchFamily="2" charset="0"/>
              <a:ea typeface="Roboto" pitchFamily="2" charset="0"/>
            </a:rPr>
            <a:t>Total</a:t>
          </a:r>
          <a:r>
            <a:rPr lang="en-US" sz="1000" b="1" baseline="0">
              <a:solidFill>
                <a:schemeClr val="accent2">
                  <a:lumMod val="50000"/>
                </a:schemeClr>
              </a:solidFill>
              <a:latin typeface="Roboto" pitchFamily="2" charset="0"/>
              <a:ea typeface="Roboto" pitchFamily="2" charset="0"/>
            </a:rPr>
            <a:t> Units Sold</a:t>
          </a:r>
          <a:endParaRPr lang="en-US" sz="1000" b="1">
            <a:solidFill>
              <a:schemeClr val="accent2">
                <a:lumMod val="50000"/>
              </a:schemeClr>
            </a:solidFill>
            <a:latin typeface="Roboto" pitchFamily="2" charset="0"/>
            <a:ea typeface="Roboto" pitchFamily="2" charset="0"/>
          </a:endParaRPr>
        </a:p>
      </xdr:txBody>
    </xdr:sp>
    <xdr:clientData/>
  </xdr:twoCellAnchor>
  <xdr:twoCellAnchor>
    <xdr:from>
      <xdr:col>28</xdr:col>
      <xdr:colOff>533003</xdr:colOff>
      <xdr:row>36</xdr:row>
      <xdr:rowOff>59042</xdr:rowOff>
    </xdr:from>
    <xdr:to>
      <xdr:col>31</xdr:col>
      <xdr:colOff>389311</xdr:colOff>
      <xdr:row>37</xdr:row>
      <xdr:rowOff>176606</xdr:rowOff>
    </xdr:to>
    <xdr:sp macro="" textlink="">
      <xdr:nvSpPr>
        <xdr:cNvPr id="36" name="TextBox 35">
          <a:extLst>
            <a:ext uri="{FF2B5EF4-FFF2-40B4-BE49-F238E27FC236}">
              <a16:creationId xmlns:a16="http://schemas.microsoft.com/office/drawing/2014/main" id="{40F45272-6A6E-61E4-CC28-CFB2A7A568AD}"/>
            </a:ext>
          </a:extLst>
        </xdr:cNvPr>
        <xdr:cNvSpPr txBox="1"/>
      </xdr:nvSpPr>
      <xdr:spPr>
        <a:xfrm>
          <a:off x="16382603" y="6513630"/>
          <a:ext cx="1685108" cy="296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chemeClr val="accent2">
                  <a:lumMod val="50000"/>
                </a:schemeClr>
              </a:solidFill>
              <a:latin typeface="Roboto" pitchFamily="2" charset="0"/>
              <a:ea typeface="Roboto" pitchFamily="2" charset="0"/>
            </a:rPr>
            <a:t>Profit Margin</a:t>
          </a:r>
        </a:p>
      </xdr:txBody>
    </xdr:sp>
    <xdr:clientData/>
  </xdr:twoCellAnchor>
  <xdr:twoCellAnchor>
    <xdr:from>
      <xdr:col>2</xdr:col>
      <xdr:colOff>228600</xdr:colOff>
      <xdr:row>22</xdr:row>
      <xdr:rowOff>133350</xdr:rowOff>
    </xdr:from>
    <xdr:to>
      <xdr:col>34</xdr:col>
      <xdr:colOff>419100</xdr:colOff>
      <xdr:row>30</xdr:row>
      <xdr:rowOff>19050</xdr:rowOff>
    </xdr:to>
    <xdr:sp macro="" textlink="">
      <xdr:nvSpPr>
        <xdr:cNvPr id="37" name="Rectangle: Rounded Corners 36">
          <a:extLst>
            <a:ext uri="{FF2B5EF4-FFF2-40B4-BE49-F238E27FC236}">
              <a16:creationId xmlns:a16="http://schemas.microsoft.com/office/drawing/2014/main" id="{B871BFB6-68CA-0D8D-BB0D-215A8E34C83E}"/>
            </a:ext>
          </a:extLst>
        </xdr:cNvPr>
        <xdr:cNvSpPr/>
      </xdr:nvSpPr>
      <xdr:spPr>
        <a:xfrm>
          <a:off x="1447800" y="4324350"/>
          <a:ext cx="19697700" cy="1409700"/>
        </a:xfrm>
        <a:prstGeom prst="roundRect">
          <a:avLst>
            <a:gd name="adj" fmla="val 5275"/>
          </a:avLst>
        </a:prstGeom>
        <a:solidFill>
          <a:sysClr val="window" lastClr="FFFFFF"/>
        </a:solidFill>
        <a:ln>
          <a:noFill/>
        </a:ln>
        <a:effectLst>
          <a:innerShdw blurRad="114300">
            <a:schemeClr val="accent2"/>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563336</xdr:colOff>
      <xdr:row>24</xdr:row>
      <xdr:rowOff>51167</xdr:rowOff>
    </xdr:from>
    <xdr:to>
      <xdr:col>33</xdr:col>
      <xdr:colOff>84364</xdr:colOff>
      <xdr:row>28</xdr:row>
      <xdr:rowOff>38101</xdr:rowOff>
    </xdr:to>
    <xdr:sp macro="" textlink="">
      <xdr:nvSpPr>
        <xdr:cNvPr id="38" name="TextBox 37">
          <a:extLst>
            <a:ext uri="{FF2B5EF4-FFF2-40B4-BE49-F238E27FC236}">
              <a16:creationId xmlns:a16="http://schemas.microsoft.com/office/drawing/2014/main" id="{1BD6FD05-F4E8-0F6A-AC4A-C3E26EE3BD60}"/>
            </a:ext>
          </a:extLst>
        </xdr:cNvPr>
        <xdr:cNvSpPr txBox="1"/>
      </xdr:nvSpPr>
      <xdr:spPr>
        <a:xfrm>
          <a:off x="2392136" y="4623167"/>
          <a:ext cx="17809028" cy="748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5400" b="1">
              <a:solidFill>
                <a:schemeClr val="accent2"/>
              </a:solidFill>
              <a:latin typeface="Roboto" pitchFamily="2" charset="0"/>
              <a:ea typeface="Roboto" pitchFamily="2" charset="0"/>
            </a:rPr>
            <a:t>SUNSHINE INTEL PHONE SALES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WAL JNR" refreshedDate="46071.508431712966" createdVersion="8" refreshedVersion="8" minRefreshableVersion="3" recordCount="2998" xr:uid="{0E03876A-8A7F-413E-8101-F0B8AE1B51BB}">
  <cacheSource type="worksheet">
    <worksheetSource ref="A1:K2999" sheet="Phone Sales"/>
  </cacheSource>
  <cacheFields count="13">
    <cacheField name="Date" numFmtId="14">
      <sharedItems containsSemiMixedTypes="0" containsNonDate="0" containsDate="1" containsString="0" minDate="2018-01-03T00:00:00" maxDate="2022-01-01T00:00:00" count="906">
        <d v="2018-05-24T00:00:00"/>
        <d v="2020-05-31T00:00:00"/>
        <d v="2021-08-30T00:00:00"/>
        <d v="2021-08-03T00:00:00"/>
        <d v="2018-03-21T00:00:00"/>
        <d v="2018-01-21T00:00:00"/>
        <d v="2021-04-03T00:00:00"/>
        <d v="2020-10-31T00:00:00"/>
        <d v="2019-09-19T00:00:00"/>
        <d v="2019-06-08T00:00:00"/>
        <d v="2021-10-14T00:00:00"/>
        <d v="2021-05-09T00:00:00"/>
        <d v="2019-07-06T00:00:00"/>
        <d v="2020-06-03T00:00:00"/>
        <d v="2021-12-03T00:00:00"/>
        <d v="2020-02-21T00:00:00"/>
        <d v="2021-02-23T00:00:00"/>
        <d v="2019-09-06T00:00:00"/>
        <d v="2018-12-22T00:00:00"/>
        <d v="2018-05-13T00:00:00"/>
        <d v="2019-07-26T00:00:00"/>
        <d v="2020-01-31T00:00:00"/>
        <d v="2021-07-30T00:00:00"/>
        <d v="2019-11-09T00:00:00"/>
        <d v="2021-06-12T00:00:00"/>
        <d v="2021-05-27T00:00:00"/>
        <d v="2018-06-19T00:00:00"/>
        <d v="2018-09-13T00:00:00"/>
        <d v="2019-01-01T00:00:00"/>
        <d v="2019-01-08T00:00:00"/>
        <d v="2018-06-27T00:00:00"/>
        <d v="2018-03-27T00:00:00"/>
        <d v="2020-10-28T00:00:00"/>
        <d v="2021-12-23T00:00:00"/>
        <d v="2021-04-04T00:00:00"/>
        <d v="2018-08-05T00:00:00"/>
        <d v="2021-04-28T00:00:00"/>
        <d v="2021-12-22T00:00:00"/>
        <d v="2018-04-24T00:00:00"/>
        <d v="2021-11-13T00:00:00"/>
        <d v="2018-04-26T00:00:00"/>
        <d v="2018-03-18T00:00:00"/>
        <d v="2021-12-09T00:00:00"/>
        <d v="2018-05-31T00:00:00"/>
        <d v="2018-01-17T00:00:00"/>
        <d v="2021-11-18T00:00:00"/>
        <d v="2019-06-25T00:00:00"/>
        <d v="2020-01-04T00:00:00"/>
        <d v="2019-10-11T00:00:00"/>
        <d v="2019-02-11T00:00:00"/>
        <d v="2020-07-23T00:00:00"/>
        <d v="2018-09-27T00:00:00"/>
        <d v="2021-10-22T00:00:00"/>
        <d v="2019-09-01T00:00:00"/>
        <d v="2019-05-11T00:00:00"/>
        <d v="2018-10-31T00:00:00"/>
        <d v="2019-09-30T00:00:00"/>
        <d v="2021-10-10T00:00:00"/>
        <d v="2018-06-09T00:00:00"/>
        <d v="2021-01-22T00:00:00"/>
        <d v="2021-08-14T00:00:00"/>
        <d v="2020-11-20T00:00:00"/>
        <d v="2021-10-13T00:00:00"/>
        <d v="2020-08-22T00:00:00"/>
        <d v="2018-03-17T00:00:00"/>
        <d v="2020-12-19T00:00:00"/>
        <d v="2021-02-24T00:00:00"/>
        <d v="2019-02-13T00:00:00"/>
        <d v="2019-01-07T00:00:00"/>
        <d v="2018-09-23T00:00:00"/>
        <d v="2021-11-24T00:00:00"/>
        <d v="2020-07-20T00:00:00"/>
        <d v="2021-05-12T00:00:00"/>
        <d v="2018-04-21T00:00:00"/>
        <d v="2020-06-29T00:00:00"/>
        <d v="2021-08-07T00:00:00"/>
        <d v="2018-09-20T00:00:00"/>
        <d v="2021-09-03T00:00:00"/>
        <d v="2020-05-18T00:00:00"/>
        <d v="2020-11-04T00:00:00"/>
        <d v="2021-02-16T00:00:00"/>
        <d v="2021-06-26T00:00:00"/>
        <d v="2021-09-23T00:00:00"/>
        <d v="2021-09-01T00:00:00"/>
        <d v="2019-02-05T00:00:00"/>
        <d v="2021-01-10T00:00:00"/>
        <d v="2018-10-20T00:00:00"/>
        <d v="2019-05-14T00:00:00"/>
        <d v="2020-03-28T00:00:00"/>
        <d v="2020-05-17T00:00:00"/>
        <d v="2019-02-26T00:00:00"/>
        <d v="2020-04-15T00:00:00"/>
        <d v="2019-12-23T00:00:00"/>
        <d v="2019-07-07T00:00:00"/>
        <d v="2019-12-18T00:00:00"/>
        <d v="2021-11-14T00:00:00"/>
        <d v="2020-10-05T00:00:00"/>
        <d v="2021-11-12T00:00:00"/>
        <d v="2020-01-03T00:00:00"/>
        <d v="2021-03-15T00:00:00"/>
        <d v="2021-12-08T00:00:00"/>
        <d v="2021-10-20T00:00:00"/>
        <d v="2018-01-18T00:00:00"/>
        <d v="2019-07-09T00:00:00"/>
        <d v="2018-10-01T00:00:00"/>
        <d v="2021-10-11T00:00:00"/>
        <d v="2021-03-20T00:00:00"/>
        <d v="2018-01-22T00:00:00"/>
        <d v="2019-04-25T00:00:00"/>
        <d v="2021-01-23T00:00:00"/>
        <d v="2018-08-10T00:00:00"/>
        <d v="2020-11-12T00:00:00"/>
        <d v="2018-11-16T00:00:00"/>
        <d v="2020-06-21T00:00:00"/>
        <d v="2021-08-13T00:00:00"/>
        <d v="2021-01-18T00:00:00"/>
        <d v="2019-11-02T00:00:00"/>
        <d v="2019-12-04T00:00:00"/>
        <d v="2020-08-14T00:00:00"/>
        <d v="2018-11-15T00:00:00"/>
        <d v="2019-04-26T00:00:00"/>
        <d v="2019-07-21T00:00:00"/>
        <d v="2020-03-15T00:00:00"/>
        <d v="2019-08-22T00:00:00"/>
        <d v="2018-06-01T00:00:00"/>
        <d v="2020-10-20T00:00:00"/>
        <d v="2021-04-21T00:00:00"/>
        <d v="2019-12-26T00:00:00"/>
        <d v="2018-06-23T00:00:00"/>
        <d v="2020-11-01T00:00:00"/>
        <d v="2018-05-22T00:00:00"/>
        <d v="2018-06-16T00:00:00"/>
        <d v="2019-05-12T00:00:00"/>
        <d v="2020-09-18T00:00:00"/>
        <d v="2021-01-25T00:00:00"/>
        <d v="2021-03-17T00:00:00"/>
        <d v="2021-06-08T00:00:00"/>
        <d v="2021-02-21T00:00:00"/>
        <d v="2021-08-27T00:00:00"/>
        <d v="2019-06-19T00:00:00"/>
        <d v="2021-09-04T00:00:00"/>
        <d v="2020-12-04T00:00:00"/>
        <d v="2019-03-30T00:00:00"/>
        <d v="2019-04-04T00:00:00"/>
        <d v="2018-07-31T00:00:00"/>
        <d v="2021-05-02T00:00:00"/>
        <d v="2019-06-14T00:00:00"/>
        <d v="2018-06-30T00:00:00"/>
        <d v="2021-08-02T00:00:00"/>
        <d v="2021-05-07T00:00:00"/>
        <d v="2020-09-01T00:00:00"/>
        <d v="2020-04-16T00:00:00"/>
        <d v="2021-08-23T00:00:00"/>
        <d v="2020-12-22T00:00:00"/>
        <d v="2019-05-29T00:00:00"/>
        <d v="2018-02-21T00:00:00"/>
        <d v="2020-01-17T00:00:00"/>
        <d v="2021-01-06T00:00:00"/>
        <d v="2021-03-24T00:00:00"/>
        <d v="2018-10-06T00:00:00"/>
        <d v="2020-01-07T00:00:00"/>
        <d v="2020-12-06T00:00:00"/>
        <d v="2020-03-14T00:00:00"/>
        <d v="2020-07-01T00:00:00"/>
        <d v="2021-04-13T00:00:00"/>
        <d v="2021-08-19T00:00:00"/>
        <d v="2018-03-08T00:00:00"/>
        <d v="2018-03-11T00:00:00"/>
        <d v="2021-04-07T00:00:00"/>
        <d v="2021-09-09T00:00:00"/>
        <d v="2018-09-16T00:00:00"/>
        <d v="2019-06-26T00:00:00"/>
        <d v="2021-10-02T00:00:00"/>
        <d v="2021-02-13T00:00:00"/>
        <d v="2021-07-15T00:00:00"/>
        <d v="2019-02-02T00:00:00"/>
        <d v="2021-09-27T00:00:00"/>
        <d v="2021-08-09T00:00:00"/>
        <d v="2020-11-28T00:00:00"/>
        <d v="2018-02-07T00:00:00"/>
        <d v="2021-12-26T00:00:00"/>
        <d v="2019-05-05T00:00:00"/>
        <d v="2020-11-11T00:00:00"/>
        <d v="2019-02-24T00:00:00"/>
        <d v="2021-03-19T00:00:00"/>
        <d v="2019-05-02T00:00:00"/>
        <d v="2018-07-18T00:00:00"/>
        <d v="2018-01-11T00:00:00"/>
        <d v="2018-06-04T00:00:00"/>
        <d v="2019-11-06T00:00:00"/>
        <d v="2021-12-04T00:00:00"/>
        <d v="2021-09-18T00:00:00"/>
        <d v="2018-04-01T00:00:00"/>
        <d v="2020-08-03T00:00:00"/>
        <d v="2021-01-16T00:00:00"/>
        <d v="2019-02-23T00:00:00"/>
        <d v="2020-01-11T00:00:00"/>
        <d v="2021-05-08T00:00:00"/>
        <d v="2018-12-09T00:00:00"/>
        <d v="2018-07-21T00:00:00"/>
        <d v="2021-10-04T00:00:00"/>
        <d v="2018-12-11T00:00:00"/>
        <d v="2021-01-30T00:00:00"/>
        <d v="2018-01-24T00:00:00"/>
        <d v="2021-12-05T00:00:00"/>
        <d v="2021-03-09T00:00:00"/>
        <d v="2021-11-16T00:00:00"/>
        <d v="2019-04-10T00:00:00"/>
        <d v="2019-09-16T00:00:00"/>
        <d v="2018-03-19T00:00:00"/>
        <d v="2021-08-06T00:00:00"/>
        <d v="2019-05-21T00:00:00"/>
        <d v="2021-06-24T00:00:00"/>
        <d v="2021-07-01T00:00:00"/>
        <d v="2021-07-02T00:00:00"/>
        <d v="2018-09-02T00:00:00"/>
        <d v="2021-02-02T00:00:00"/>
        <d v="2020-04-18T00:00:00"/>
        <d v="2020-06-11T00:00:00"/>
        <d v="2019-04-28T00:00:00"/>
        <d v="2020-10-14T00:00:00"/>
        <d v="2020-11-23T00:00:00"/>
        <d v="2021-12-24T00:00:00"/>
        <d v="2021-01-01T00:00:00"/>
        <d v="2018-12-01T00:00:00"/>
        <d v="2021-09-16T00:00:00"/>
        <d v="2021-09-12T00:00:00"/>
        <d v="2021-04-25T00:00:00"/>
        <d v="2019-06-29T00:00:00"/>
        <d v="2021-02-03T00:00:00"/>
        <d v="2018-03-01T00:00:00"/>
        <d v="2020-11-16T00:00:00"/>
        <d v="2018-11-08T00:00:00"/>
        <d v="2019-06-04T00:00:00"/>
        <d v="2021-07-22T00:00:00"/>
        <d v="2021-06-06T00:00:00"/>
        <d v="2018-08-18T00:00:00"/>
        <d v="2021-04-19T00:00:00"/>
        <d v="2018-05-21T00:00:00"/>
        <d v="2021-12-07T00:00:00"/>
        <d v="2021-10-25T00:00:00"/>
        <d v="2020-06-01T00:00:00"/>
        <d v="2019-04-05T00:00:00"/>
        <d v="2019-01-02T00:00:00"/>
        <d v="2020-10-08T00:00:00"/>
        <d v="2019-04-15T00:00:00"/>
        <d v="2019-06-11T00:00:00"/>
        <d v="2021-12-14T00:00:00"/>
        <d v="2020-11-14T00:00:00"/>
        <d v="2019-07-23T00:00:00"/>
        <d v="2021-05-22T00:00:00"/>
        <d v="2021-06-30T00:00:00"/>
        <d v="2018-09-07T00:00:00"/>
        <d v="2021-03-10T00:00:00"/>
        <d v="2021-01-09T00:00:00"/>
        <d v="2020-03-12T00:00:00"/>
        <d v="2021-03-26T00:00:00"/>
        <d v="2018-12-18T00:00:00"/>
        <d v="2021-08-10T00:00:00"/>
        <d v="2020-03-05T00:00:00"/>
        <d v="2019-12-15T00:00:00"/>
        <d v="2020-05-09T00:00:00"/>
        <d v="2019-02-18T00:00:00"/>
        <d v="2021-05-04T00:00:00"/>
        <d v="2019-09-25T00:00:00"/>
        <d v="2018-08-02T00:00:00"/>
        <d v="2019-01-16T00:00:00"/>
        <d v="2021-11-23T00:00:00"/>
        <d v="2018-09-19T00:00:00"/>
        <d v="2019-10-05T00:00:00"/>
        <d v="2021-02-06T00:00:00"/>
        <d v="2019-06-28T00:00:00"/>
        <d v="2021-09-29T00:00:00"/>
        <d v="2018-11-02T00:00:00"/>
        <d v="2018-02-10T00:00:00"/>
        <d v="2019-11-17T00:00:00"/>
        <d v="2019-01-22T00:00:00"/>
        <d v="2021-06-02T00:00:00"/>
        <d v="2021-06-04T00:00:00"/>
        <d v="2021-10-15T00:00:00"/>
        <d v="2020-11-06T00:00:00"/>
        <d v="2021-02-11T00:00:00"/>
        <d v="2020-03-04T00:00:00"/>
        <d v="2020-12-11T00:00:00"/>
        <d v="2018-05-19T00:00:00"/>
        <d v="2018-12-28T00:00:00"/>
        <d v="2018-05-14T00:00:00"/>
        <d v="2021-01-05T00:00:00"/>
        <d v="2019-04-21T00:00:00"/>
        <d v="2019-07-17T00:00:00"/>
        <d v="2018-07-17T00:00:00"/>
        <d v="2018-12-10T00:00:00"/>
        <d v="2018-06-11T00:00:00"/>
        <d v="2019-09-09T00:00:00"/>
        <d v="2021-09-02T00:00:00"/>
        <d v="2018-10-03T00:00:00"/>
        <d v="2021-11-05T00:00:00"/>
        <d v="2021-07-13T00:00:00"/>
        <d v="2020-08-23T00:00:00"/>
        <d v="2021-04-18T00:00:00"/>
        <d v="2019-01-30T00:00:00"/>
        <d v="2019-06-01T00:00:00"/>
        <d v="2018-12-20T00:00:00"/>
        <d v="2021-08-20T00:00:00"/>
        <d v="2021-11-30T00:00:00"/>
        <d v="2021-04-22T00:00:00"/>
        <d v="2020-09-10T00:00:00"/>
        <d v="2020-09-14T00:00:00"/>
        <d v="2018-10-17T00:00:00"/>
        <d v="2019-03-10T00:00:00"/>
        <d v="2020-02-04T00:00:00"/>
        <d v="2019-12-30T00:00:00"/>
        <d v="2019-05-10T00:00:00"/>
        <d v="2021-03-28T00:00:00"/>
        <d v="2021-02-27T00:00:00"/>
        <d v="2018-03-10T00:00:00"/>
        <d v="2021-06-13T00:00:00"/>
        <d v="2021-03-27T00:00:00"/>
        <d v="2020-03-27T00:00:00"/>
        <d v="2021-03-25T00:00:00"/>
        <d v="2021-06-01T00:00:00"/>
        <d v="2018-08-26T00:00:00"/>
        <d v="2018-06-25T00:00:00"/>
        <d v="2018-12-13T00:00:00"/>
        <d v="2021-09-21T00:00:00"/>
        <d v="2021-01-26T00:00:00"/>
        <d v="2020-06-18T00:00:00"/>
        <d v="2021-10-12T00:00:00"/>
        <d v="2021-08-21T00:00:00"/>
        <d v="2019-02-17T00:00:00"/>
        <d v="2019-06-07T00:00:00"/>
        <d v="2019-04-08T00:00:00"/>
        <d v="2020-09-06T00:00:00"/>
        <d v="2021-05-16T00:00:00"/>
        <d v="2021-02-04T00:00:00"/>
        <d v="2021-05-20T00:00:00"/>
        <d v="2019-08-02T00:00:00"/>
        <d v="2020-01-05T00:00:00"/>
        <d v="2021-12-31T00:00:00"/>
        <d v="2021-03-31T00:00:00"/>
        <d v="2021-04-23T00:00:00"/>
        <d v="2018-07-06T00:00:00"/>
        <d v="2019-04-16T00:00:00"/>
        <d v="2019-09-05T00:00:00"/>
        <d v="2018-08-03T00:00:00"/>
        <d v="2020-08-15T00:00:00"/>
        <d v="2020-12-03T00:00:00"/>
        <d v="2020-03-13T00:00:00"/>
        <d v="2018-08-16T00:00:00"/>
        <d v="2020-12-02T00:00:00"/>
        <d v="2018-01-12T00:00:00"/>
        <d v="2018-10-10T00:00:00"/>
        <d v="2021-10-01T00:00:00"/>
        <d v="2020-04-20T00:00:00"/>
        <d v="2021-10-08T00:00:00"/>
        <d v="2021-09-25T00:00:00"/>
        <d v="2020-10-04T00:00:00"/>
        <d v="2019-01-12T00:00:00"/>
        <d v="2020-03-23T00:00:00"/>
        <d v="2021-03-23T00:00:00"/>
        <d v="2019-08-08T00:00:00"/>
        <d v="2019-05-09T00:00:00"/>
        <d v="2018-07-10T00:00:00"/>
        <d v="2018-04-20T00:00:00"/>
        <d v="2021-10-28T00:00:00"/>
        <d v="2018-08-12T00:00:00"/>
        <d v="2021-03-16T00:00:00"/>
        <d v="2020-06-19T00:00:00"/>
        <d v="2019-12-22T00:00:00"/>
        <d v="2021-05-14T00:00:00"/>
        <d v="2019-06-05T00:00:00"/>
        <d v="2021-12-18T00:00:00"/>
        <d v="2020-01-01T00:00:00"/>
        <d v="2018-03-04T00:00:00"/>
        <d v="2021-10-19T00:00:00"/>
        <d v="2018-12-27T00:00:00"/>
        <d v="2018-06-05T00:00:00"/>
        <d v="2018-10-15T00:00:00"/>
        <d v="2019-10-17T00:00:00"/>
        <d v="2018-07-08T00:00:00"/>
        <d v="2021-01-07T00:00:00"/>
        <d v="2021-11-07T00:00:00"/>
        <d v="2018-08-09T00:00:00"/>
        <d v="2019-08-04T00:00:00"/>
        <d v="2018-08-14T00:00:00"/>
        <d v="2019-03-18T00:00:00"/>
        <d v="2021-09-05T00:00:00"/>
        <d v="2020-12-30T00:00:00"/>
        <d v="2021-07-29T00:00:00"/>
        <d v="2018-12-30T00:00:00"/>
        <d v="2021-08-28T00:00:00"/>
        <d v="2021-12-29T00:00:00"/>
        <d v="2020-09-25T00:00:00"/>
        <d v="2021-04-29T00:00:00"/>
        <d v="2021-05-26T00:00:00"/>
        <d v="2021-10-03T00:00:00"/>
        <d v="2018-07-15T00:00:00"/>
        <d v="2020-07-05T00:00:00"/>
        <d v="2018-09-08T00:00:00"/>
        <d v="2019-01-05T00:00:00"/>
        <d v="2021-10-06T00:00:00"/>
        <d v="2019-12-07T00:00:00"/>
        <d v="2021-08-31T00:00:00"/>
        <d v="2019-06-23T00:00:00"/>
        <d v="2019-04-19T00:00:00"/>
        <d v="2021-09-13T00:00:00"/>
        <d v="2018-04-05T00:00:00"/>
        <d v="2021-03-12T00:00:00"/>
        <d v="2021-10-17T00:00:00"/>
        <d v="2018-09-15T00:00:00"/>
        <d v="2018-11-30T00:00:00"/>
        <d v="2019-02-14T00:00:00"/>
        <d v="2018-08-19T00:00:00"/>
        <d v="2018-10-25T00:00:00"/>
        <d v="2021-11-27T00:00:00"/>
        <d v="2021-07-10T00:00:00"/>
        <d v="2021-08-16T00:00:00"/>
        <d v="2019-09-08T00:00:00"/>
        <d v="2019-08-07T00:00:00"/>
        <d v="2021-09-15T00:00:00"/>
        <d v="2020-10-10T00:00:00"/>
        <d v="2021-03-03T00:00:00"/>
        <d v="2020-06-16T00:00:00"/>
        <d v="2018-06-22T00:00:00"/>
        <d v="2021-06-10T00:00:00"/>
        <d v="2021-03-21T00:00:00"/>
        <d v="2019-07-10T00:00:00"/>
        <d v="2020-05-21T00:00:00"/>
        <d v="2021-02-18T00:00:00"/>
        <d v="2020-05-04T00:00:00"/>
        <d v="2021-09-26T00:00:00"/>
        <d v="2019-07-29T00:00:00"/>
        <d v="2019-10-26T00:00:00"/>
        <d v="2021-06-07T00:00:00"/>
        <d v="2018-09-22T00:00:00"/>
        <d v="2021-03-08T00:00:00"/>
        <d v="2019-06-15T00:00:00"/>
        <d v="2021-12-10T00:00:00"/>
        <d v="2021-09-24T00:00:00"/>
        <d v="2020-08-21T00:00:00"/>
        <d v="2019-03-31T00:00:00"/>
        <d v="2021-02-14T00:00:00"/>
        <d v="2019-08-21T00:00:00"/>
        <d v="2018-06-02T00:00:00"/>
        <d v="2018-04-16T00:00:00"/>
        <d v="2021-01-15T00:00:00"/>
        <d v="2019-01-04T00:00:00"/>
        <d v="2021-03-18T00:00:00"/>
        <d v="2018-07-27T00:00:00"/>
        <d v="2019-10-31T00:00:00"/>
        <d v="2020-10-09T00:00:00"/>
        <d v="2021-05-10T00:00:00"/>
        <d v="2019-01-20T00:00:00"/>
        <d v="2020-07-25T00:00:00"/>
        <d v="2020-04-25T00:00:00"/>
        <d v="2019-09-03T00:00:00"/>
        <d v="2019-11-18T00:00:00"/>
        <d v="2018-07-26T00:00:00"/>
        <d v="2018-04-06T00:00:00"/>
        <d v="2018-11-13T00:00:00"/>
        <d v="2018-06-07T00:00:00"/>
        <d v="2021-01-21T00:00:00"/>
        <d v="2021-05-25T00:00:00"/>
        <d v="2019-12-20T00:00:00"/>
        <d v="2021-04-10T00:00:00"/>
        <d v="2021-04-14T00:00:00"/>
        <d v="2018-04-18T00:00:00"/>
        <d v="2018-08-31T00:00:00"/>
        <d v="2021-06-14T00:00:00"/>
        <d v="2021-08-22T00:00:00"/>
        <d v="2018-11-20T00:00:00"/>
        <d v="2020-06-17T00:00:00"/>
        <d v="2020-06-26T00:00:00"/>
        <d v="2020-09-08T00:00:00"/>
        <d v="2019-03-12T00:00:00"/>
        <d v="2018-08-25T00:00:00"/>
        <d v="2020-04-21T00:00:00"/>
        <d v="2019-02-07T00:00:00"/>
        <d v="2018-06-15T00:00:00"/>
        <d v="2021-02-15T00:00:00"/>
        <d v="2019-09-21T00:00:00"/>
        <d v="2021-05-06T00:00:00"/>
        <d v="2020-04-26T00:00:00"/>
        <d v="2019-07-08T00:00:00"/>
        <d v="2020-10-01T00:00:00"/>
        <d v="2021-09-20T00:00:00"/>
        <d v="2021-07-04T00:00:00"/>
        <d v="2018-03-16T00:00:00"/>
        <d v="2021-05-30T00:00:00"/>
        <d v="2019-03-07T00:00:00"/>
        <d v="2019-02-09T00:00:00"/>
        <d v="2021-06-05T00:00:00"/>
        <d v="2021-07-27T00:00:00"/>
        <d v="2018-10-18T00:00:00"/>
        <d v="2021-05-21T00:00:00"/>
        <d v="2019-09-07T00:00:00"/>
        <d v="2018-08-07T00:00:00"/>
        <d v="2020-03-03T00:00:00"/>
        <d v="2019-11-20T00:00:00"/>
        <d v="2018-06-17T00:00:00"/>
        <d v="2021-01-11T00:00:00"/>
        <d v="2018-09-11T00:00:00"/>
        <d v="2021-07-26T00:00:00"/>
        <d v="2018-09-01T00:00:00"/>
        <d v="2019-07-27T00:00:00"/>
        <d v="2021-03-05T00:00:00"/>
        <d v="2021-11-17T00:00:00"/>
        <d v="2020-02-01T00:00:00"/>
        <d v="2019-12-14T00:00:00"/>
        <d v="2020-09-05T00:00:00"/>
        <d v="2019-12-21T00:00:00"/>
        <d v="2021-02-28T00:00:00"/>
        <d v="2019-03-27T00:00:00"/>
        <d v="2020-08-06T00:00:00"/>
        <d v="2020-05-12T00:00:00"/>
        <d v="2019-10-04T00:00:00"/>
        <d v="2021-01-02T00:00:00"/>
        <d v="2019-08-16T00:00:00"/>
        <d v="2021-07-16T00:00:00"/>
        <d v="2018-07-07T00:00:00"/>
        <d v="2020-04-19T00:00:00"/>
        <d v="2018-12-21T00:00:00"/>
        <d v="2021-05-13T00:00:00"/>
        <d v="2018-02-03T00:00:00"/>
        <d v="2021-10-24T00:00:00"/>
        <d v="2018-11-11T00:00:00"/>
        <d v="2018-05-30T00:00:00"/>
        <d v="2018-04-03T00:00:00"/>
        <d v="2019-11-28T00:00:00"/>
        <d v="2021-04-01T00:00:00"/>
        <d v="2021-09-17T00:00:00"/>
        <d v="2018-01-05T00:00:00"/>
        <d v="2020-03-21T00:00:00"/>
        <d v="2019-05-01T00:00:00"/>
        <d v="2019-12-25T00:00:00"/>
        <d v="2018-02-04T00:00:00"/>
        <d v="2021-07-31T00:00:00"/>
        <d v="2020-05-23T00:00:00"/>
        <d v="2018-10-14T00:00:00"/>
        <d v="2019-12-02T00:00:00"/>
        <d v="2018-04-28T00:00:00"/>
        <d v="2020-12-31T00:00:00"/>
        <d v="2019-08-28T00:00:00"/>
        <d v="2019-11-21T00:00:00"/>
        <d v="2019-06-18T00:00:00"/>
        <d v="2021-06-29T00:00:00"/>
        <d v="2021-03-14T00:00:00"/>
        <d v="2020-01-18T00:00:00"/>
        <d v="2018-09-03T00:00:00"/>
        <d v="2020-06-30T00:00:00"/>
        <d v="2021-09-19T00:00:00"/>
        <d v="2021-05-17T00:00:00"/>
        <d v="2021-11-26T00:00:00"/>
        <d v="2021-08-18T00:00:00"/>
        <d v="2021-10-16T00:00:00"/>
        <d v="2021-09-11T00:00:00"/>
        <d v="2019-03-17T00:00:00"/>
        <d v="2019-02-19T00:00:00"/>
        <d v="2021-07-07T00:00:00"/>
        <d v="2020-04-06T00:00:00"/>
        <d v="2020-09-26T00:00:00"/>
        <d v="2021-06-27T00:00:00"/>
        <d v="2018-03-30T00:00:00"/>
        <d v="2020-07-30T00:00:00"/>
        <d v="2018-06-28T00:00:00"/>
        <d v="2020-09-21T00:00:00"/>
        <d v="2021-11-22T00:00:00"/>
        <d v="2020-01-16T00:00:00"/>
        <d v="2021-06-22T00:00:00"/>
        <d v="2021-05-11T00:00:00"/>
        <d v="2018-04-09T00:00:00"/>
        <d v="2020-10-22T00:00:00"/>
        <d v="2021-12-27T00:00:00"/>
        <d v="2019-06-02T00:00:00"/>
        <d v="2018-04-25T00:00:00"/>
        <d v="2018-11-29T00:00:00"/>
        <d v="2018-07-14T00:00:00"/>
        <d v="2021-09-06T00:00:00"/>
        <d v="2019-04-24T00:00:00"/>
        <d v="2018-08-21T00:00:00"/>
        <d v="2018-12-16T00:00:00"/>
        <d v="2018-09-05T00:00:00"/>
        <d v="2018-03-07T00:00:00"/>
        <d v="2021-08-08T00:00:00"/>
        <d v="2019-11-24T00:00:00"/>
        <d v="2018-04-27T00:00:00"/>
        <d v="2019-09-13T00:00:00"/>
        <d v="2020-02-28T00:00:00"/>
        <d v="2018-10-02T00:00:00"/>
        <d v="2020-11-10T00:00:00"/>
        <d v="2019-08-24T00:00:00"/>
        <d v="2018-11-14T00:00:00"/>
        <d v="2018-07-02T00:00:00"/>
        <d v="2019-01-13T00:00:00"/>
        <d v="2021-03-13T00:00:00"/>
        <d v="2019-08-03T00:00:00"/>
        <d v="2018-07-22T00:00:00"/>
        <d v="2021-08-12T00:00:00"/>
        <d v="2020-11-22T00:00:00"/>
        <d v="2019-03-02T00:00:00"/>
        <d v="2020-08-26T00:00:00"/>
        <d v="2020-05-16T00:00:00"/>
        <d v="2020-03-10T00:00:00"/>
        <d v="2021-11-09T00:00:00"/>
        <d v="2019-08-27T00:00:00"/>
        <d v="2019-11-13T00:00:00"/>
        <d v="2019-01-23T00:00:00"/>
        <d v="2019-05-03T00:00:00"/>
        <d v="2020-11-21T00:00:00"/>
        <d v="2021-05-24T00:00:00"/>
        <d v="2018-10-05T00:00:00"/>
        <d v="2021-07-24T00:00:00"/>
        <d v="2019-05-26T00:00:00"/>
        <d v="2019-04-18T00:00:00"/>
        <d v="2020-01-15T00:00:00"/>
        <d v="2019-03-16T00:00:00"/>
        <d v="2019-07-20T00:00:00"/>
        <d v="2021-08-01T00:00:00"/>
        <d v="2020-05-13T00:00:00"/>
        <d v="2018-05-26T00:00:00"/>
        <d v="2018-04-04T00:00:00"/>
        <d v="2021-04-27T00:00:00"/>
        <d v="2018-02-13T00:00:00"/>
        <d v="2020-01-23T00:00:00"/>
        <d v="2018-11-23T00:00:00"/>
        <d v="2021-11-01T00:00:00"/>
        <d v="2021-06-21T00:00:00"/>
        <d v="2021-09-14T00:00:00"/>
        <d v="2018-02-28T00:00:00"/>
        <d v="2020-04-28T00:00:00"/>
        <d v="2020-05-20T00:00:00"/>
        <d v="2020-02-29T00:00:00"/>
        <d v="2020-08-28T00:00:00"/>
        <d v="2020-03-31T00:00:00"/>
        <d v="2018-11-17T00:00:00"/>
        <d v="2019-04-02T00:00:00"/>
        <d v="2021-07-14T00:00:00"/>
        <d v="2018-03-29T00:00:00"/>
        <d v="2020-03-19T00:00:00"/>
        <d v="2020-07-13T00:00:00"/>
        <d v="2021-02-10T00:00:00"/>
        <d v="2020-09-11T00:00:00"/>
        <d v="2018-02-09T00:00:00"/>
        <d v="2020-12-16T00:00:00"/>
        <d v="2020-06-24T00:00:00"/>
        <d v="2018-10-26T00:00:00"/>
        <d v="2019-08-19T00:00:00"/>
        <d v="2018-07-23T00:00:00"/>
        <d v="2021-12-25T00:00:00"/>
        <d v="2019-10-23T00:00:00"/>
        <d v="2021-04-15T00:00:00"/>
        <d v="2021-10-05T00:00:00"/>
        <d v="2021-02-08T00:00:00"/>
        <d v="2021-08-05T00:00:00"/>
        <d v="2020-04-14T00:00:00"/>
        <d v="2019-10-18T00:00:00"/>
        <d v="2018-09-04T00:00:00"/>
        <d v="2020-07-15T00:00:00"/>
        <d v="2018-12-02T00:00:00"/>
        <d v="2018-12-29T00:00:00"/>
        <d v="2021-08-25T00:00:00"/>
        <d v="2020-09-29T00:00:00"/>
        <d v="2020-04-13T00:00:00"/>
        <d v="2019-02-08T00:00:00"/>
        <d v="2021-10-26T00:00:00"/>
        <d v="2021-06-19T00:00:00"/>
        <d v="2019-06-12T00:00:00"/>
        <d v="2021-06-23T00:00:00"/>
        <d v="2019-08-13T00:00:00"/>
        <d v="2019-10-12T00:00:00"/>
        <d v="2018-12-08T00:00:00"/>
        <d v="2020-09-23T00:00:00"/>
        <d v="2020-09-16T00:00:00"/>
        <d v="2021-01-29T00:00:00"/>
        <d v="2019-03-26T00:00:00"/>
        <d v="2018-10-23T00:00:00"/>
        <d v="2018-03-20T00:00:00"/>
        <d v="2020-02-18T00:00:00"/>
        <d v="2019-01-17T00:00:00"/>
        <d v="2020-02-05T00:00:00"/>
        <d v="2020-11-30T00:00:00"/>
        <d v="2020-12-18T00:00:00"/>
        <d v="2020-12-27T00:00:00"/>
        <d v="2019-09-27T00:00:00"/>
        <d v="2020-04-09T00:00:00"/>
        <d v="2020-05-08T00:00:00"/>
        <d v="2021-02-01T00:00:00"/>
        <d v="2021-11-04T00:00:00"/>
        <d v="2019-07-02T00:00:00"/>
        <d v="2021-05-05T00:00:00"/>
        <d v="2018-04-12T00:00:00"/>
        <d v="2019-09-23T00:00:00"/>
        <d v="2018-09-09T00:00:00"/>
        <d v="2020-02-06T00:00:00"/>
        <d v="2021-02-26T00:00:00"/>
        <d v="2018-01-16T00:00:00"/>
        <d v="2019-10-02T00:00:00"/>
        <d v="2018-02-17T00:00:00"/>
        <d v="2018-06-29T00:00:00"/>
        <d v="2020-04-11T00:00:00"/>
        <d v="2019-07-31T00:00:00"/>
        <d v="2021-12-17T00:00:00"/>
        <d v="2019-11-22T00:00:00"/>
        <d v="2021-06-17T00:00:00"/>
        <d v="2020-01-26T00:00:00"/>
        <d v="2019-08-11T00:00:00"/>
        <d v="2020-11-17T00:00:00"/>
        <d v="2019-06-03T00:00:00"/>
        <d v="2019-07-16T00:00:00"/>
        <d v="2018-11-10T00:00:00"/>
        <d v="2019-12-11T00:00:00"/>
        <d v="2019-08-26T00:00:00"/>
        <d v="2021-01-20T00:00:00"/>
        <d v="2020-01-25T00:00:00"/>
        <d v="2020-06-06T00:00:00"/>
        <d v="2020-07-22T00:00:00"/>
        <d v="2018-04-14T00:00:00"/>
        <d v="2018-03-03T00:00:00"/>
        <d v="2019-12-19T00:00:00"/>
        <d v="2021-01-17T00:00:00"/>
        <d v="2018-05-07T00:00:00"/>
        <d v="2020-05-05T00:00:00"/>
        <d v="2019-07-18T00:00:00"/>
        <d v="2019-09-24T00:00:00"/>
        <d v="2019-08-06T00:00:00"/>
        <d v="2019-05-13T00:00:00"/>
        <d v="2021-08-26T00:00:00"/>
        <d v="2021-07-05T00:00:00"/>
        <d v="2019-12-28T00:00:00"/>
        <d v="2021-01-12T00:00:00"/>
        <d v="2019-07-11T00:00:00"/>
        <d v="2020-02-17T00:00:00"/>
        <d v="2019-08-25T00:00:00"/>
        <d v="2018-11-28T00:00:00"/>
        <d v="2021-02-12T00:00:00"/>
        <d v="2019-11-19T00:00:00"/>
        <d v="2018-06-26T00:00:00"/>
        <d v="2018-01-14T00:00:00"/>
        <d v="2019-01-18T00:00:00"/>
        <d v="2019-10-14T00:00:00"/>
        <d v="2021-08-04T00:00:00"/>
        <d v="2021-11-21T00:00:00"/>
        <d v="2020-09-19T00:00:00"/>
        <d v="2021-01-03T00:00:00"/>
        <d v="2018-07-29T00:00:00"/>
        <d v="2019-01-11T00:00:00"/>
        <d v="2018-02-05T00:00:00"/>
        <d v="2018-01-25T00:00:00"/>
        <d v="2018-01-07T00:00:00"/>
        <d v="2020-10-27T00:00:00"/>
        <d v="2019-11-12T00:00:00"/>
        <d v="2021-04-08T00:00:00"/>
        <d v="2020-02-12T00:00:00"/>
        <d v="2020-04-07T00:00:00"/>
        <d v="2020-04-17T00:00:00"/>
        <d v="2019-11-14T00:00:00"/>
        <d v="2021-11-10T00:00:00"/>
        <d v="2021-02-07T00:00:00"/>
        <d v="2021-07-03T00:00:00"/>
        <d v="2021-07-12T00:00:00"/>
        <d v="2020-02-23T00:00:00"/>
        <d v="2021-11-28T00:00:00"/>
        <d v="2019-12-24T00:00:00"/>
        <d v="2021-10-09T00:00:00"/>
        <d v="2018-10-11T00:00:00"/>
        <d v="2020-01-12T00:00:00"/>
        <d v="2021-11-08T00:00:00"/>
        <d v="2020-12-26T00:00:00"/>
        <d v="2020-05-24T00:00:00"/>
        <d v="2019-04-07T00:00:00"/>
        <d v="2019-05-30T00:00:00"/>
        <d v="2018-02-08T00:00:00"/>
        <d v="2018-05-23T00:00:00"/>
        <d v="2018-04-29T00:00:00"/>
        <d v="2019-07-15T00:00:00"/>
        <d v="2020-12-09T00:00:00"/>
        <d v="2018-02-14T00:00:00"/>
        <d v="2019-05-07T00:00:00"/>
        <d v="2020-12-29T00:00:00"/>
        <d v="2019-02-27T00:00:00"/>
        <d v="2021-08-24T00:00:00"/>
        <d v="2019-02-15T00:00:00"/>
        <d v="2020-03-16T00:00:00"/>
        <d v="2021-08-17T00:00:00"/>
        <d v="2018-11-22T00:00:00"/>
        <d v="2018-05-11T00:00:00"/>
        <d v="2019-11-25T00:00:00"/>
        <d v="2020-09-07T00:00:00"/>
        <d v="2018-06-13T00:00:00"/>
        <d v="2020-05-30T00:00:00"/>
        <d v="2020-07-08T00:00:00"/>
        <d v="2019-06-21T00:00:00"/>
        <d v="2020-06-28T00:00:00"/>
        <d v="2021-10-31T00:00:00"/>
        <d v="2021-01-31T00:00:00"/>
        <d v="2020-05-07T00:00:00"/>
        <d v="2018-02-25T00:00:00"/>
        <d v="2021-02-09T00:00:00"/>
        <d v="2018-12-25T00:00:00"/>
        <d v="2019-03-03T00:00:00"/>
        <d v="2020-01-22T00:00:00"/>
        <d v="2019-04-06T00:00:00"/>
        <d v="2019-06-30T00:00:00"/>
        <d v="2021-04-12T00:00:00"/>
        <d v="2019-06-22T00:00:00"/>
        <d v="2018-12-12T00:00:00"/>
        <d v="2020-02-15T00:00:00"/>
        <d v="2020-11-15T00:00:00"/>
        <d v="2020-02-02T00:00:00"/>
        <d v="2020-04-08T00:00:00"/>
        <d v="2021-02-17T00:00:00"/>
        <d v="2020-08-18T00:00:00"/>
        <d v="2019-10-01T00:00:00"/>
        <d v="2019-12-16T00:00:00"/>
        <d v="2020-07-27T00:00:00"/>
        <d v="2018-04-22T00:00:00"/>
        <d v="2019-10-29T00:00:00"/>
        <d v="2020-01-06T00:00:00"/>
        <d v="2020-12-23T00:00:00"/>
        <d v="2020-09-28T00:00:00"/>
        <d v="2021-02-25T00:00:00"/>
        <d v="2018-04-08T00:00:00"/>
        <d v="2019-11-08T00:00:00"/>
        <d v="2018-01-29T00:00:00"/>
        <d v="2018-05-16T00:00:00"/>
        <d v="2019-07-28T00:00:00"/>
        <d v="2021-03-30T00:00:00"/>
        <d v="2020-04-30T00:00:00"/>
        <d v="2020-06-13T00:00:00"/>
        <d v="2020-09-12T00:00:00"/>
        <d v="2021-09-08T00:00:00"/>
        <d v="2021-10-30T00:00:00"/>
        <d v="2019-05-19T00:00:00"/>
        <d v="2021-01-19T00:00:00"/>
        <d v="2019-08-05T00:00:00"/>
        <d v="2020-01-10T00:00:00"/>
        <d v="2018-08-17T00:00:00"/>
        <d v="2019-09-12T00:00:00"/>
        <d v="2019-01-25T00:00:00"/>
        <d v="2021-07-17T00:00:00"/>
        <d v="2018-08-27T00:00:00"/>
        <d v="2021-11-11T00:00:00"/>
        <d v="2021-03-07T00:00:00"/>
        <d v="2019-10-27T00:00:00"/>
        <d v="2018-07-24T00:00:00"/>
        <d v="2020-05-15T00:00:00"/>
        <d v="2018-10-28T00:00:00"/>
        <d v="2020-08-30T00:00:00"/>
        <d v="2020-04-10T00:00:00"/>
        <d v="2021-06-03T00:00:00"/>
        <d v="2019-02-25T00:00:00"/>
        <d v="2020-12-13T00:00:00"/>
        <d v="2019-10-20T00:00:00"/>
        <d v="2018-11-19T00:00:00"/>
        <d v="2021-12-15T00:00:00"/>
        <d v="2020-08-09T00:00:00"/>
        <d v="2020-07-24T00:00:00"/>
        <d v="2020-09-04T00:00:00"/>
        <d v="2018-10-04T00:00:00"/>
        <d v="2021-05-01T00:00:00"/>
        <d v="2021-03-02T00:00:00"/>
        <d v="2019-02-28T00:00:00"/>
        <d v="2018-12-17T00:00:00"/>
        <d v="2018-12-19T00:00:00"/>
        <d v="2021-06-18T00:00:00"/>
        <d v="2019-01-10T00:00:00"/>
        <d v="2019-02-10T00:00:00"/>
        <d v="2020-03-02T00:00:00"/>
        <d v="2018-10-21T00:00:00"/>
        <d v="2021-01-08T00:00:00"/>
        <d v="2020-07-03T00:00:00"/>
        <d v="2018-10-09T00:00:00"/>
        <d v="2020-08-25T00:00:00"/>
        <d v="2018-04-02T00:00:00"/>
        <d v="2021-11-03T00:00:00"/>
        <d v="2019-04-12T00:00:00"/>
        <d v="2020-10-16T00:00:00"/>
        <d v="2019-10-08T00:00:00"/>
        <d v="2020-02-09T00:00:00"/>
        <d v="2018-05-04T00:00:00"/>
        <d v="2021-01-28T00:00:00"/>
        <d v="2020-05-29T00:00:00"/>
        <d v="2020-05-14T00:00:00"/>
        <d v="2020-10-11T00:00:00"/>
        <d v="2020-12-28T00:00:00"/>
        <d v="2020-10-24T00:00:00"/>
        <d v="2018-03-26T00:00:00"/>
        <d v="2021-07-28T00:00:00"/>
        <d v="2020-09-09T00:00:00"/>
        <d v="2018-09-10T00:00:00"/>
        <d v="2020-02-24T00:00:00"/>
        <d v="2019-04-17T00:00:00"/>
        <d v="2021-06-11T00:00:00"/>
        <d v="2019-04-11T00:00:00"/>
        <d v="2019-10-28T00:00:00"/>
        <d v="2019-12-31T00:00:00"/>
        <d v="2021-06-09T00:00:00"/>
        <d v="2018-08-01T00:00:00"/>
        <d v="2018-01-28T00:00:00"/>
        <d v="2018-01-03T00:00:00"/>
        <d v="2018-05-03T00:00:00"/>
        <d v="2018-07-28T00:00:00"/>
        <d v="2018-11-06T00:00:00"/>
        <d v="2018-04-19T00:00:00"/>
        <d v="2018-07-12T00:00:00"/>
        <d v="2019-12-09T00:00:00"/>
      </sharedItems>
      <fieldGroup par="12"/>
    </cacheField>
    <cacheField name="Country" numFmtId="49">
      <sharedItems count="24">
        <s v="Colombia"/>
        <s v="El Salvador"/>
        <s v="Switzerland"/>
        <s v="Mexico"/>
        <s v="Paraguay"/>
        <s v="Cuba"/>
        <s v="Jamaica"/>
        <s v="USA"/>
        <s v="Ireland"/>
        <s v="Chile"/>
        <s v="Spain"/>
        <s v="Germany"/>
        <s v="Denmark"/>
        <s v="Uruguay"/>
        <s v="Venezuela"/>
        <s v="Portugal"/>
        <s v="Brasil"/>
        <s v="Guatemala"/>
        <s v="Canada"/>
        <s v="Bolivia"/>
        <s v="United Kingdom"/>
        <s v="Peru"/>
        <s v="Argentina"/>
        <s v="France"/>
      </sharedItems>
    </cacheField>
    <cacheField name="Distributor" numFmtId="49">
      <sharedItems count="6">
        <s v="Metro"/>
        <s v="Saga Falabella"/>
        <s v="Oeschle"/>
        <s v="Ripley"/>
        <s v="Plaza Vea"/>
        <s v="Tottus"/>
      </sharedItems>
    </cacheField>
    <cacheField name="Brand" numFmtId="49">
      <sharedItems count="6">
        <s v="Apple"/>
        <s v="Huawei"/>
        <s v="LG"/>
        <s v="Motorola"/>
        <s v="Nokia"/>
        <s v="Samsung"/>
      </sharedItems>
    </cacheField>
    <cacheField name="Operator" numFmtId="49">
      <sharedItems count="5">
        <s v="Tuenti"/>
        <s v="Bitel"/>
        <s v="Claro"/>
        <s v="Entel"/>
        <s v="Movistar"/>
      </sharedItems>
    </cacheField>
    <cacheField name="Unit Cost" numFmtId="165">
      <sharedItems containsSemiMixedTypes="0" containsString="0" containsNumber="1" containsInteger="1" minValue="175" maxValue="750"/>
    </cacheField>
    <cacheField name="Amount" numFmtId="165">
      <sharedItems containsSemiMixedTypes="0" containsString="0" containsNumber="1" containsInteger="1" minValue="1" maxValue="295"/>
    </cacheField>
    <cacheField name="Unit Price" numFmtId="1">
      <sharedItems containsSemiMixedTypes="0" containsString="0" containsNumber="1" containsInteger="1" minValue="450" maxValue="1200"/>
    </cacheField>
    <cacheField name="Revenue" numFmtId="165">
      <sharedItems containsSemiMixedTypes="0" containsString="0" containsNumber="1" containsInteger="1" minValue="450" maxValue="336000"/>
    </cacheField>
    <cacheField name="Total Cost" numFmtId="165">
      <sharedItems containsSemiMixedTypes="0" containsString="0" containsNumber="1" containsInteger="1" minValue="175" maxValue="210000"/>
    </cacheField>
    <cacheField name="Months (Date)" numFmtId="0" databaseField="0">
      <fieldGroup base="0">
        <rangePr groupBy="months" startDate="2018-01-03T00:00:00" endDate="2022-01-01T00:00:00"/>
        <groupItems count="14">
          <s v="&lt;1/3/2018"/>
          <s v="Jan"/>
          <s v="Feb"/>
          <s v="Mar"/>
          <s v="Apr"/>
          <s v="May"/>
          <s v="Jun"/>
          <s v="Jul"/>
          <s v="Aug"/>
          <s v="Sep"/>
          <s v="Oct"/>
          <s v="Nov"/>
          <s v="Dec"/>
          <s v="&gt;1/1/2022"/>
        </groupItems>
      </fieldGroup>
    </cacheField>
    <cacheField name="Quarters (Date)" numFmtId="0" databaseField="0">
      <fieldGroup base="0">
        <rangePr groupBy="quarters" startDate="2018-01-03T00:00:00" endDate="2022-01-01T00:00:00"/>
        <groupItems count="6">
          <s v="&lt;1/3/2018"/>
          <s v="Qtr1"/>
          <s v="Qtr2"/>
          <s v="Qtr3"/>
          <s v="Qtr4"/>
          <s v="&gt;1/1/2022"/>
        </groupItems>
      </fieldGroup>
    </cacheField>
    <cacheField name="Years (Date)" numFmtId="0" databaseField="0">
      <fieldGroup base="0">
        <rangePr groupBy="years" startDate="2018-01-03T00:00:00" endDate="2022-01-01T00:00:00"/>
        <groupItems count="7">
          <s v="&lt;1/3/2018"/>
          <s v="2018"/>
          <s v="2019"/>
          <s v="2020"/>
          <s v="2021"/>
          <s v="2022"/>
          <s v="&gt;1/1/2022"/>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WAL JNR" refreshedDate="46071.525399768521" createdVersion="8" refreshedVersion="8" minRefreshableVersion="3" recordCount="2998" xr:uid="{6B77ED6F-8B78-489C-BACF-7AC2D792DB9E}">
  <cacheSource type="worksheet">
    <worksheetSource ref="A1:L2999" sheet="Phone Sales"/>
  </cacheSource>
  <cacheFields count="15">
    <cacheField name="Date" numFmtId="14">
      <sharedItems containsSemiMixedTypes="0" containsNonDate="0" containsDate="1" containsString="0" minDate="2018-01-03T00:00:00" maxDate="2022-01-01T00:00:00" count="906">
        <d v="2018-05-24T00:00:00"/>
        <d v="2020-05-31T00:00:00"/>
        <d v="2021-08-30T00:00:00"/>
        <d v="2021-08-03T00:00:00"/>
        <d v="2018-03-21T00:00:00"/>
        <d v="2018-01-21T00:00:00"/>
        <d v="2021-04-03T00:00:00"/>
        <d v="2020-10-31T00:00:00"/>
        <d v="2019-09-19T00:00:00"/>
        <d v="2019-06-08T00:00:00"/>
        <d v="2021-10-14T00:00:00"/>
        <d v="2021-05-09T00:00:00"/>
        <d v="2019-07-06T00:00:00"/>
        <d v="2020-06-03T00:00:00"/>
        <d v="2021-12-03T00:00:00"/>
        <d v="2020-02-21T00:00:00"/>
        <d v="2021-02-23T00:00:00"/>
        <d v="2019-09-06T00:00:00"/>
        <d v="2018-12-22T00:00:00"/>
        <d v="2018-05-13T00:00:00"/>
        <d v="2019-07-26T00:00:00"/>
        <d v="2020-01-31T00:00:00"/>
        <d v="2021-07-30T00:00:00"/>
        <d v="2019-11-09T00:00:00"/>
        <d v="2021-06-12T00:00:00"/>
        <d v="2021-05-27T00:00:00"/>
        <d v="2018-06-19T00:00:00"/>
        <d v="2018-09-13T00:00:00"/>
        <d v="2019-01-01T00:00:00"/>
        <d v="2019-01-08T00:00:00"/>
        <d v="2018-06-27T00:00:00"/>
        <d v="2018-03-27T00:00:00"/>
        <d v="2020-10-28T00:00:00"/>
        <d v="2021-12-23T00:00:00"/>
        <d v="2021-04-04T00:00:00"/>
        <d v="2018-08-05T00:00:00"/>
        <d v="2021-04-28T00:00:00"/>
        <d v="2021-12-22T00:00:00"/>
        <d v="2018-04-24T00:00:00"/>
        <d v="2021-11-13T00:00:00"/>
        <d v="2018-04-26T00:00:00"/>
        <d v="2018-03-18T00:00:00"/>
        <d v="2021-12-09T00:00:00"/>
        <d v="2018-05-31T00:00:00"/>
        <d v="2018-01-17T00:00:00"/>
        <d v="2021-11-18T00:00:00"/>
        <d v="2019-06-25T00:00:00"/>
        <d v="2020-01-04T00:00:00"/>
        <d v="2019-10-11T00:00:00"/>
        <d v="2019-02-11T00:00:00"/>
        <d v="2020-07-23T00:00:00"/>
        <d v="2018-09-27T00:00:00"/>
        <d v="2021-10-22T00:00:00"/>
        <d v="2019-09-01T00:00:00"/>
        <d v="2019-05-11T00:00:00"/>
        <d v="2018-10-31T00:00:00"/>
        <d v="2019-09-30T00:00:00"/>
        <d v="2021-10-10T00:00:00"/>
        <d v="2018-06-09T00:00:00"/>
        <d v="2021-01-22T00:00:00"/>
        <d v="2021-08-14T00:00:00"/>
        <d v="2020-11-20T00:00:00"/>
        <d v="2021-10-13T00:00:00"/>
        <d v="2020-08-22T00:00:00"/>
        <d v="2018-03-17T00:00:00"/>
        <d v="2020-12-19T00:00:00"/>
        <d v="2021-02-24T00:00:00"/>
        <d v="2019-02-13T00:00:00"/>
        <d v="2019-01-07T00:00:00"/>
        <d v="2018-09-23T00:00:00"/>
        <d v="2021-11-24T00:00:00"/>
        <d v="2020-07-20T00:00:00"/>
        <d v="2021-05-12T00:00:00"/>
        <d v="2018-04-21T00:00:00"/>
        <d v="2020-06-29T00:00:00"/>
        <d v="2021-08-07T00:00:00"/>
        <d v="2018-09-20T00:00:00"/>
        <d v="2021-09-03T00:00:00"/>
        <d v="2020-05-18T00:00:00"/>
        <d v="2020-11-04T00:00:00"/>
        <d v="2021-02-16T00:00:00"/>
        <d v="2021-06-26T00:00:00"/>
        <d v="2021-09-23T00:00:00"/>
        <d v="2021-09-01T00:00:00"/>
        <d v="2019-02-05T00:00:00"/>
        <d v="2021-01-10T00:00:00"/>
        <d v="2018-10-20T00:00:00"/>
        <d v="2019-05-14T00:00:00"/>
        <d v="2020-03-28T00:00:00"/>
        <d v="2020-05-17T00:00:00"/>
        <d v="2019-02-26T00:00:00"/>
        <d v="2020-04-15T00:00:00"/>
        <d v="2019-12-23T00:00:00"/>
        <d v="2019-07-07T00:00:00"/>
        <d v="2019-12-18T00:00:00"/>
        <d v="2021-11-14T00:00:00"/>
        <d v="2020-10-05T00:00:00"/>
        <d v="2021-11-12T00:00:00"/>
        <d v="2020-01-03T00:00:00"/>
        <d v="2021-03-15T00:00:00"/>
        <d v="2021-12-08T00:00:00"/>
        <d v="2021-10-20T00:00:00"/>
        <d v="2018-01-18T00:00:00"/>
        <d v="2019-07-09T00:00:00"/>
        <d v="2018-10-01T00:00:00"/>
        <d v="2021-10-11T00:00:00"/>
        <d v="2021-03-20T00:00:00"/>
        <d v="2018-01-22T00:00:00"/>
        <d v="2019-04-25T00:00:00"/>
        <d v="2021-01-23T00:00:00"/>
        <d v="2018-08-10T00:00:00"/>
        <d v="2020-11-12T00:00:00"/>
        <d v="2018-11-16T00:00:00"/>
        <d v="2020-06-21T00:00:00"/>
        <d v="2021-08-13T00:00:00"/>
        <d v="2021-01-18T00:00:00"/>
        <d v="2019-11-02T00:00:00"/>
        <d v="2019-12-04T00:00:00"/>
        <d v="2020-08-14T00:00:00"/>
        <d v="2018-11-15T00:00:00"/>
        <d v="2019-04-26T00:00:00"/>
        <d v="2019-07-21T00:00:00"/>
        <d v="2020-03-15T00:00:00"/>
        <d v="2019-08-22T00:00:00"/>
        <d v="2018-06-01T00:00:00"/>
        <d v="2020-10-20T00:00:00"/>
        <d v="2021-04-21T00:00:00"/>
        <d v="2019-12-26T00:00:00"/>
        <d v="2018-06-23T00:00:00"/>
        <d v="2020-11-01T00:00:00"/>
        <d v="2018-05-22T00:00:00"/>
        <d v="2018-06-16T00:00:00"/>
        <d v="2019-05-12T00:00:00"/>
        <d v="2020-09-18T00:00:00"/>
        <d v="2021-01-25T00:00:00"/>
        <d v="2021-03-17T00:00:00"/>
        <d v="2021-06-08T00:00:00"/>
        <d v="2021-02-21T00:00:00"/>
        <d v="2021-08-27T00:00:00"/>
        <d v="2019-06-19T00:00:00"/>
        <d v="2021-09-04T00:00:00"/>
        <d v="2020-12-04T00:00:00"/>
        <d v="2019-03-30T00:00:00"/>
        <d v="2019-04-04T00:00:00"/>
        <d v="2018-07-31T00:00:00"/>
        <d v="2021-05-02T00:00:00"/>
        <d v="2019-06-14T00:00:00"/>
        <d v="2018-06-30T00:00:00"/>
        <d v="2021-08-02T00:00:00"/>
        <d v="2021-05-07T00:00:00"/>
        <d v="2020-09-01T00:00:00"/>
        <d v="2020-04-16T00:00:00"/>
        <d v="2021-08-23T00:00:00"/>
        <d v="2020-12-22T00:00:00"/>
        <d v="2019-05-29T00:00:00"/>
        <d v="2018-02-21T00:00:00"/>
        <d v="2020-01-17T00:00:00"/>
        <d v="2021-01-06T00:00:00"/>
        <d v="2021-03-24T00:00:00"/>
        <d v="2018-10-06T00:00:00"/>
        <d v="2020-01-07T00:00:00"/>
        <d v="2020-12-06T00:00:00"/>
        <d v="2020-03-14T00:00:00"/>
        <d v="2020-07-01T00:00:00"/>
        <d v="2021-04-13T00:00:00"/>
        <d v="2021-08-19T00:00:00"/>
        <d v="2018-03-08T00:00:00"/>
        <d v="2018-03-11T00:00:00"/>
        <d v="2021-04-07T00:00:00"/>
        <d v="2021-09-09T00:00:00"/>
        <d v="2018-09-16T00:00:00"/>
        <d v="2019-06-26T00:00:00"/>
        <d v="2021-10-02T00:00:00"/>
        <d v="2021-02-13T00:00:00"/>
        <d v="2021-07-15T00:00:00"/>
        <d v="2019-02-02T00:00:00"/>
        <d v="2021-09-27T00:00:00"/>
        <d v="2021-08-09T00:00:00"/>
        <d v="2020-11-28T00:00:00"/>
        <d v="2018-02-07T00:00:00"/>
        <d v="2021-12-26T00:00:00"/>
        <d v="2019-05-05T00:00:00"/>
        <d v="2020-11-11T00:00:00"/>
        <d v="2019-02-24T00:00:00"/>
        <d v="2021-03-19T00:00:00"/>
        <d v="2019-05-02T00:00:00"/>
        <d v="2018-07-18T00:00:00"/>
        <d v="2018-01-11T00:00:00"/>
        <d v="2018-06-04T00:00:00"/>
        <d v="2019-11-06T00:00:00"/>
        <d v="2021-12-04T00:00:00"/>
        <d v="2021-09-18T00:00:00"/>
        <d v="2018-04-01T00:00:00"/>
        <d v="2020-08-03T00:00:00"/>
        <d v="2021-01-16T00:00:00"/>
        <d v="2019-02-23T00:00:00"/>
        <d v="2020-01-11T00:00:00"/>
        <d v="2021-05-08T00:00:00"/>
        <d v="2018-12-09T00:00:00"/>
        <d v="2018-07-21T00:00:00"/>
        <d v="2021-10-04T00:00:00"/>
        <d v="2018-12-11T00:00:00"/>
        <d v="2021-01-30T00:00:00"/>
        <d v="2018-01-24T00:00:00"/>
        <d v="2021-12-05T00:00:00"/>
        <d v="2021-03-09T00:00:00"/>
        <d v="2021-11-16T00:00:00"/>
        <d v="2019-04-10T00:00:00"/>
        <d v="2019-09-16T00:00:00"/>
        <d v="2018-03-19T00:00:00"/>
        <d v="2021-08-06T00:00:00"/>
        <d v="2019-05-21T00:00:00"/>
        <d v="2021-06-24T00:00:00"/>
        <d v="2021-07-01T00:00:00"/>
        <d v="2021-07-02T00:00:00"/>
        <d v="2018-09-02T00:00:00"/>
        <d v="2021-02-02T00:00:00"/>
        <d v="2020-04-18T00:00:00"/>
        <d v="2020-06-11T00:00:00"/>
        <d v="2019-04-28T00:00:00"/>
        <d v="2020-10-14T00:00:00"/>
        <d v="2020-11-23T00:00:00"/>
        <d v="2021-12-24T00:00:00"/>
        <d v="2021-01-01T00:00:00"/>
        <d v="2018-12-01T00:00:00"/>
        <d v="2021-09-16T00:00:00"/>
        <d v="2021-09-12T00:00:00"/>
        <d v="2021-04-25T00:00:00"/>
        <d v="2019-06-29T00:00:00"/>
        <d v="2021-02-03T00:00:00"/>
        <d v="2018-03-01T00:00:00"/>
        <d v="2020-11-16T00:00:00"/>
        <d v="2018-11-08T00:00:00"/>
        <d v="2019-06-04T00:00:00"/>
        <d v="2021-07-22T00:00:00"/>
        <d v="2021-06-06T00:00:00"/>
        <d v="2018-08-18T00:00:00"/>
        <d v="2021-04-19T00:00:00"/>
        <d v="2018-05-21T00:00:00"/>
        <d v="2021-12-07T00:00:00"/>
        <d v="2021-10-25T00:00:00"/>
        <d v="2020-06-01T00:00:00"/>
        <d v="2019-04-05T00:00:00"/>
        <d v="2019-01-02T00:00:00"/>
        <d v="2020-10-08T00:00:00"/>
        <d v="2019-04-15T00:00:00"/>
        <d v="2019-06-11T00:00:00"/>
        <d v="2021-12-14T00:00:00"/>
        <d v="2020-11-14T00:00:00"/>
        <d v="2019-07-23T00:00:00"/>
        <d v="2021-05-22T00:00:00"/>
        <d v="2021-06-30T00:00:00"/>
        <d v="2018-09-07T00:00:00"/>
        <d v="2021-03-10T00:00:00"/>
        <d v="2021-01-09T00:00:00"/>
        <d v="2020-03-12T00:00:00"/>
        <d v="2021-03-26T00:00:00"/>
        <d v="2018-12-18T00:00:00"/>
        <d v="2021-08-10T00:00:00"/>
        <d v="2020-03-05T00:00:00"/>
        <d v="2019-12-15T00:00:00"/>
        <d v="2020-05-09T00:00:00"/>
        <d v="2019-02-18T00:00:00"/>
        <d v="2021-05-04T00:00:00"/>
        <d v="2019-09-25T00:00:00"/>
        <d v="2018-08-02T00:00:00"/>
        <d v="2019-01-16T00:00:00"/>
        <d v="2021-11-23T00:00:00"/>
        <d v="2018-09-19T00:00:00"/>
        <d v="2019-10-05T00:00:00"/>
        <d v="2021-02-06T00:00:00"/>
        <d v="2019-06-28T00:00:00"/>
        <d v="2021-09-29T00:00:00"/>
        <d v="2018-11-02T00:00:00"/>
        <d v="2018-02-10T00:00:00"/>
        <d v="2019-11-17T00:00:00"/>
        <d v="2019-01-22T00:00:00"/>
        <d v="2021-06-02T00:00:00"/>
        <d v="2021-06-04T00:00:00"/>
        <d v="2021-10-15T00:00:00"/>
        <d v="2020-11-06T00:00:00"/>
        <d v="2021-02-11T00:00:00"/>
        <d v="2020-03-04T00:00:00"/>
        <d v="2020-12-11T00:00:00"/>
        <d v="2018-05-19T00:00:00"/>
        <d v="2018-12-28T00:00:00"/>
        <d v="2018-05-14T00:00:00"/>
        <d v="2021-01-05T00:00:00"/>
        <d v="2019-04-21T00:00:00"/>
        <d v="2019-07-17T00:00:00"/>
        <d v="2018-07-17T00:00:00"/>
        <d v="2018-12-10T00:00:00"/>
        <d v="2018-06-11T00:00:00"/>
        <d v="2019-09-09T00:00:00"/>
        <d v="2021-09-02T00:00:00"/>
        <d v="2018-10-03T00:00:00"/>
        <d v="2021-11-05T00:00:00"/>
        <d v="2021-07-13T00:00:00"/>
        <d v="2020-08-23T00:00:00"/>
        <d v="2021-04-18T00:00:00"/>
        <d v="2019-01-30T00:00:00"/>
        <d v="2019-06-01T00:00:00"/>
        <d v="2018-12-20T00:00:00"/>
        <d v="2021-08-20T00:00:00"/>
        <d v="2021-11-30T00:00:00"/>
        <d v="2021-04-22T00:00:00"/>
        <d v="2020-09-10T00:00:00"/>
        <d v="2020-09-14T00:00:00"/>
        <d v="2018-10-17T00:00:00"/>
        <d v="2019-03-10T00:00:00"/>
        <d v="2020-02-04T00:00:00"/>
        <d v="2019-12-30T00:00:00"/>
        <d v="2019-05-10T00:00:00"/>
        <d v="2021-03-28T00:00:00"/>
        <d v="2021-02-27T00:00:00"/>
        <d v="2018-03-10T00:00:00"/>
        <d v="2021-06-13T00:00:00"/>
        <d v="2021-03-27T00:00:00"/>
        <d v="2020-03-27T00:00:00"/>
        <d v="2021-03-25T00:00:00"/>
        <d v="2021-06-01T00:00:00"/>
        <d v="2018-08-26T00:00:00"/>
        <d v="2018-06-25T00:00:00"/>
        <d v="2018-12-13T00:00:00"/>
        <d v="2021-09-21T00:00:00"/>
        <d v="2021-01-26T00:00:00"/>
        <d v="2020-06-18T00:00:00"/>
        <d v="2021-10-12T00:00:00"/>
        <d v="2021-08-21T00:00:00"/>
        <d v="2019-02-17T00:00:00"/>
        <d v="2019-06-07T00:00:00"/>
        <d v="2019-04-08T00:00:00"/>
        <d v="2020-09-06T00:00:00"/>
        <d v="2021-05-16T00:00:00"/>
        <d v="2021-02-04T00:00:00"/>
        <d v="2021-05-20T00:00:00"/>
        <d v="2019-08-02T00:00:00"/>
        <d v="2020-01-05T00:00:00"/>
        <d v="2021-12-31T00:00:00"/>
        <d v="2021-03-31T00:00:00"/>
        <d v="2021-04-23T00:00:00"/>
        <d v="2018-07-06T00:00:00"/>
        <d v="2019-04-16T00:00:00"/>
        <d v="2019-09-05T00:00:00"/>
        <d v="2018-08-03T00:00:00"/>
        <d v="2020-08-15T00:00:00"/>
        <d v="2020-12-03T00:00:00"/>
        <d v="2020-03-13T00:00:00"/>
        <d v="2018-08-16T00:00:00"/>
        <d v="2020-12-02T00:00:00"/>
        <d v="2018-01-12T00:00:00"/>
        <d v="2018-10-10T00:00:00"/>
        <d v="2021-10-01T00:00:00"/>
        <d v="2020-04-20T00:00:00"/>
        <d v="2021-10-08T00:00:00"/>
        <d v="2021-09-25T00:00:00"/>
        <d v="2020-10-04T00:00:00"/>
        <d v="2019-01-12T00:00:00"/>
        <d v="2020-03-23T00:00:00"/>
        <d v="2021-03-23T00:00:00"/>
        <d v="2019-08-08T00:00:00"/>
        <d v="2019-05-09T00:00:00"/>
        <d v="2018-07-10T00:00:00"/>
        <d v="2018-04-20T00:00:00"/>
        <d v="2021-10-28T00:00:00"/>
        <d v="2018-08-12T00:00:00"/>
        <d v="2021-03-16T00:00:00"/>
        <d v="2020-06-19T00:00:00"/>
        <d v="2019-12-22T00:00:00"/>
        <d v="2021-05-14T00:00:00"/>
        <d v="2019-06-05T00:00:00"/>
        <d v="2021-12-18T00:00:00"/>
        <d v="2020-01-01T00:00:00"/>
        <d v="2018-03-04T00:00:00"/>
        <d v="2021-10-19T00:00:00"/>
        <d v="2018-12-27T00:00:00"/>
        <d v="2018-06-05T00:00:00"/>
        <d v="2018-10-15T00:00:00"/>
        <d v="2019-10-17T00:00:00"/>
        <d v="2018-07-08T00:00:00"/>
        <d v="2021-01-07T00:00:00"/>
        <d v="2021-11-07T00:00:00"/>
        <d v="2018-08-09T00:00:00"/>
        <d v="2019-08-04T00:00:00"/>
        <d v="2018-08-14T00:00:00"/>
        <d v="2019-03-18T00:00:00"/>
        <d v="2021-09-05T00:00:00"/>
        <d v="2020-12-30T00:00:00"/>
        <d v="2021-07-29T00:00:00"/>
        <d v="2018-12-30T00:00:00"/>
        <d v="2021-08-28T00:00:00"/>
        <d v="2021-12-29T00:00:00"/>
        <d v="2020-09-25T00:00:00"/>
        <d v="2021-04-29T00:00:00"/>
        <d v="2021-05-26T00:00:00"/>
        <d v="2021-10-03T00:00:00"/>
        <d v="2018-07-15T00:00:00"/>
        <d v="2020-07-05T00:00:00"/>
        <d v="2018-09-08T00:00:00"/>
        <d v="2019-01-05T00:00:00"/>
        <d v="2021-10-06T00:00:00"/>
        <d v="2019-12-07T00:00:00"/>
        <d v="2021-08-31T00:00:00"/>
        <d v="2019-06-23T00:00:00"/>
        <d v="2019-04-19T00:00:00"/>
        <d v="2021-09-13T00:00:00"/>
        <d v="2018-04-05T00:00:00"/>
        <d v="2021-03-12T00:00:00"/>
        <d v="2021-10-17T00:00:00"/>
        <d v="2018-09-15T00:00:00"/>
        <d v="2018-11-30T00:00:00"/>
        <d v="2019-02-14T00:00:00"/>
        <d v="2018-08-19T00:00:00"/>
        <d v="2018-10-25T00:00:00"/>
        <d v="2021-11-27T00:00:00"/>
        <d v="2021-07-10T00:00:00"/>
        <d v="2021-08-16T00:00:00"/>
        <d v="2019-09-08T00:00:00"/>
        <d v="2019-08-07T00:00:00"/>
        <d v="2021-09-15T00:00:00"/>
        <d v="2020-10-10T00:00:00"/>
        <d v="2021-03-03T00:00:00"/>
        <d v="2020-06-16T00:00:00"/>
        <d v="2018-06-22T00:00:00"/>
        <d v="2021-06-10T00:00:00"/>
        <d v="2021-03-21T00:00:00"/>
        <d v="2019-07-10T00:00:00"/>
        <d v="2020-05-21T00:00:00"/>
        <d v="2021-02-18T00:00:00"/>
        <d v="2020-05-04T00:00:00"/>
        <d v="2021-09-26T00:00:00"/>
        <d v="2019-07-29T00:00:00"/>
        <d v="2019-10-26T00:00:00"/>
        <d v="2021-06-07T00:00:00"/>
        <d v="2018-09-22T00:00:00"/>
        <d v="2021-03-08T00:00:00"/>
        <d v="2019-06-15T00:00:00"/>
        <d v="2021-12-10T00:00:00"/>
        <d v="2021-09-24T00:00:00"/>
        <d v="2020-08-21T00:00:00"/>
        <d v="2019-03-31T00:00:00"/>
        <d v="2021-02-14T00:00:00"/>
        <d v="2019-08-21T00:00:00"/>
        <d v="2018-06-02T00:00:00"/>
        <d v="2018-04-16T00:00:00"/>
        <d v="2021-01-15T00:00:00"/>
        <d v="2019-01-04T00:00:00"/>
        <d v="2021-03-18T00:00:00"/>
        <d v="2018-07-27T00:00:00"/>
        <d v="2019-10-31T00:00:00"/>
        <d v="2020-10-09T00:00:00"/>
        <d v="2021-05-10T00:00:00"/>
        <d v="2019-01-20T00:00:00"/>
        <d v="2020-07-25T00:00:00"/>
        <d v="2020-04-25T00:00:00"/>
        <d v="2019-09-03T00:00:00"/>
        <d v="2019-11-18T00:00:00"/>
        <d v="2018-07-26T00:00:00"/>
        <d v="2018-04-06T00:00:00"/>
        <d v="2018-11-13T00:00:00"/>
        <d v="2018-06-07T00:00:00"/>
        <d v="2021-01-21T00:00:00"/>
        <d v="2021-05-25T00:00:00"/>
        <d v="2019-12-20T00:00:00"/>
        <d v="2021-04-10T00:00:00"/>
        <d v="2021-04-14T00:00:00"/>
        <d v="2018-04-18T00:00:00"/>
        <d v="2018-08-31T00:00:00"/>
        <d v="2021-06-14T00:00:00"/>
        <d v="2021-08-22T00:00:00"/>
        <d v="2018-11-20T00:00:00"/>
        <d v="2020-06-17T00:00:00"/>
        <d v="2020-06-26T00:00:00"/>
        <d v="2020-09-08T00:00:00"/>
        <d v="2019-03-12T00:00:00"/>
        <d v="2018-08-25T00:00:00"/>
        <d v="2020-04-21T00:00:00"/>
        <d v="2019-02-07T00:00:00"/>
        <d v="2018-06-15T00:00:00"/>
        <d v="2021-02-15T00:00:00"/>
        <d v="2019-09-21T00:00:00"/>
        <d v="2021-05-06T00:00:00"/>
        <d v="2020-04-26T00:00:00"/>
        <d v="2019-07-08T00:00:00"/>
        <d v="2020-10-01T00:00:00"/>
        <d v="2021-09-20T00:00:00"/>
        <d v="2021-07-04T00:00:00"/>
        <d v="2018-03-16T00:00:00"/>
        <d v="2021-05-30T00:00:00"/>
        <d v="2019-03-07T00:00:00"/>
        <d v="2019-02-09T00:00:00"/>
        <d v="2021-06-05T00:00:00"/>
        <d v="2021-07-27T00:00:00"/>
        <d v="2018-10-18T00:00:00"/>
        <d v="2021-05-21T00:00:00"/>
        <d v="2019-09-07T00:00:00"/>
        <d v="2018-08-07T00:00:00"/>
        <d v="2020-03-03T00:00:00"/>
        <d v="2019-11-20T00:00:00"/>
        <d v="2018-06-17T00:00:00"/>
        <d v="2021-01-11T00:00:00"/>
        <d v="2018-09-11T00:00:00"/>
        <d v="2021-07-26T00:00:00"/>
        <d v="2018-09-01T00:00:00"/>
        <d v="2019-07-27T00:00:00"/>
        <d v="2021-03-05T00:00:00"/>
        <d v="2021-11-17T00:00:00"/>
        <d v="2020-02-01T00:00:00"/>
        <d v="2019-12-14T00:00:00"/>
        <d v="2020-09-05T00:00:00"/>
        <d v="2019-12-21T00:00:00"/>
        <d v="2021-02-28T00:00:00"/>
        <d v="2019-03-27T00:00:00"/>
        <d v="2020-08-06T00:00:00"/>
        <d v="2020-05-12T00:00:00"/>
        <d v="2019-10-04T00:00:00"/>
        <d v="2021-01-02T00:00:00"/>
        <d v="2019-08-16T00:00:00"/>
        <d v="2021-07-16T00:00:00"/>
        <d v="2018-07-07T00:00:00"/>
        <d v="2020-04-19T00:00:00"/>
        <d v="2018-12-21T00:00:00"/>
        <d v="2021-05-13T00:00:00"/>
        <d v="2018-02-03T00:00:00"/>
        <d v="2021-10-24T00:00:00"/>
        <d v="2018-11-11T00:00:00"/>
        <d v="2018-05-30T00:00:00"/>
        <d v="2018-04-03T00:00:00"/>
        <d v="2019-11-28T00:00:00"/>
        <d v="2021-04-01T00:00:00"/>
        <d v="2021-09-17T00:00:00"/>
        <d v="2018-01-05T00:00:00"/>
        <d v="2020-03-21T00:00:00"/>
        <d v="2019-05-01T00:00:00"/>
        <d v="2019-12-25T00:00:00"/>
        <d v="2018-02-04T00:00:00"/>
        <d v="2021-07-31T00:00:00"/>
        <d v="2020-05-23T00:00:00"/>
        <d v="2018-10-14T00:00:00"/>
        <d v="2019-12-02T00:00:00"/>
        <d v="2018-04-28T00:00:00"/>
        <d v="2020-12-31T00:00:00"/>
        <d v="2019-08-28T00:00:00"/>
        <d v="2019-11-21T00:00:00"/>
        <d v="2019-06-18T00:00:00"/>
        <d v="2021-06-29T00:00:00"/>
        <d v="2021-03-14T00:00:00"/>
        <d v="2020-01-18T00:00:00"/>
        <d v="2018-09-03T00:00:00"/>
        <d v="2020-06-30T00:00:00"/>
        <d v="2021-09-19T00:00:00"/>
        <d v="2021-05-17T00:00:00"/>
        <d v="2021-11-26T00:00:00"/>
        <d v="2021-08-18T00:00:00"/>
        <d v="2021-10-16T00:00:00"/>
        <d v="2021-09-11T00:00:00"/>
        <d v="2019-03-17T00:00:00"/>
        <d v="2019-02-19T00:00:00"/>
        <d v="2021-07-07T00:00:00"/>
        <d v="2020-04-06T00:00:00"/>
        <d v="2020-09-26T00:00:00"/>
        <d v="2021-06-27T00:00:00"/>
        <d v="2018-03-30T00:00:00"/>
        <d v="2020-07-30T00:00:00"/>
        <d v="2018-06-28T00:00:00"/>
        <d v="2020-09-21T00:00:00"/>
        <d v="2021-11-22T00:00:00"/>
        <d v="2020-01-16T00:00:00"/>
        <d v="2021-06-22T00:00:00"/>
        <d v="2021-05-11T00:00:00"/>
        <d v="2018-04-09T00:00:00"/>
        <d v="2020-10-22T00:00:00"/>
        <d v="2021-12-27T00:00:00"/>
        <d v="2019-06-02T00:00:00"/>
        <d v="2018-04-25T00:00:00"/>
        <d v="2018-11-29T00:00:00"/>
        <d v="2018-07-14T00:00:00"/>
        <d v="2021-09-06T00:00:00"/>
        <d v="2019-04-24T00:00:00"/>
        <d v="2018-08-21T00:00:00"/>
        <d v="2018-12-16T00:00:00"/>
        <d v="2018-09-05T00:00:00"/>
        <d v="2018-03-07T00:00:00"/>
        <d v="2021-08-08T00:00:00"/>
        <d v="2019-11-24T00:00:00"/>
        <d v="2018-04-27T00:00:00"/>
        <d v="2019-09-13T00:00:00"/>
        <d v="2020-02-28T00:00:00"/>
        <d v="2018-10-02T00:00:00"/>
        <d v="2020-11-10T00:00:00"/>
        <d v="2019-08-24T00:00:00"/>
        <d v="2018-11-14T00:00:00"/>
        <d v="2018-07-02T00:00:00"/>
        <d v="2019-01-13T00:00:00"/>
        <d v="2021-03-13T00:00:00"/>
        <d v="2019-08-03T00:00:00"/>
        <d v="2018-07-22T00:00:00"/>
        <d v="2021-08-12T00:00:00"/>
        <d v="2020-11-22T00:00:00"/>
        <d v="2019-03-02T00:00:00"/>
        <d v="2020-08-26T00:00:00"/>
        <d v="2020-05-16T00:00:00"/>
        <d v="2020-03-10T00:00:00"/>
        <d v="2021-11-09T00:00:00"/>
        <d v="2019-08-27T00:00:00"/>
        <d v="2019-11-13T00:00:00"/>
        <d v="2019-01-23T00:00:00"/>
        <d v="2019-05-03T00:00:00"/>
        <d v="2020-11-21T00:00:00"/>
        <d v="2021-05-24T00:00:00"/>
        <d v="2018-10-05T00:00:00"/>
        <d v="2021-07-24T00:00:00"/>
        <d v="2019-05-26T00:00:00"/>
        <d v="2019-04-18T00:00:00"/>
        <d v="2020-01-15T00:00:00"/>
        <d v="2019-03-16T00:00:00"/>
        <d v="2019-07-20T00:00:00"/>
        <d v="2021-08-01T00:00:00"/>
        <d v="2020-05-13T00:00:00"/>
        <d v="2018-05-26T00:00:00"/>
        <d v="2018-04-04T00:00:00"/>
        <d v="2021-04-27T00:00:00"/>
        <d v="2018-02-13T00:00:00"/>
        <d v="2020-01-23T00:00:00"/>
        <d v="2018-11-23T00:00:00"/>
        <d v="2021-11-01T00:00:00"/>
        <d v="2021-06-21T00:00:00"/>
        <d v="2021-09-14T00:00:00"/>
        <d v="2018-02-28T00:00:00"/>
        <d v="2020-04-28T00:00:00"/>
        <d v="2020-05-20T00:00:00"/>
        <d v="2020-02-29T00:00:00"/>
        <d v="2020-08-28T00:00:00"/>
        <d v="2020-03-31T00:00:00"/>
        <d v="2018-11-17T00:00:00"/>
        <d v="2019-04-02T00:00:00"/>
        <d v="2021-07-14T00:00:00"/>
        <d v="2018-03-29T00:00:00"/>
        <d v="2020-03-19T00:00:00"/>
        <d v="2020-07-13T00:00:00"/>
        <d v="2021-02-10T00:00:00"/>
        <d v="2020-09-11T00:00:00"/>
        <d v="2018-02-09T00:00:00"/>
        <d v="2020-12-16T00:00:00"/>
        <d v="2020-06-24T00:00:00"/>
        <d v="2018-10-26T00:00:00"/>
        <d v="2019-08-19T00:00:00"/>
        <d v="2018-07-23T00:00:00"/>
        <d v="2021-12-25T00:00:00"/>
        <d v="2019-10-23T00:00:00"/>
        <d v="2021-04-15T00:00:00"/>
        <d v="2021-10-05T00:00:00"/>
        <d v="2021-02-08T00:00:00"/>
        <d v="2021-08-05T00:00:00"/>
        <d v="2020-04-14T00:00:00"/>
        <d v="2019-10-18T00:00:00"/>
        <d v="2018-09-04T00:00:00"/>
        <d v="2020-07-15T00:00:00"/>
        <d v="2018-12-02T00:00:00"/>
        <d v="2018-12-29T00:00:00"/>
        <d v="2021-08-25T00:00:00"/>
        <d v="2020-09-29T00:00:00"/>
        <d v="2020-04-13T00:00:00"/>
        <d v="2019-02-08T00:00:00"/>
        <d v="2021-10-26T00:00:00"/>
        <d v="2021-06-19T00:00:00"/>
        <d v="2019-06-12T00:00:00"/>
        <d v="2021-06-23T00:00:00"/>
        <d v="2019-08-13T00:00:00"/>
        <d v="2019-10-12T00:00:00"/>
        <d v="2018-12-08T00:00:00"/>
        <d v="2020-09-23T00:00:00"/>
        <d v="2020-09-16T00:00:00"/>
        <d v="2021-01-29T00:00:00"/>
        <d v="2019-03-26T00:00:00"/>
        <d v="2018-10-23T00:00:00"/>
        <d v="2018-03-20T00:00:00"/>
        <d v="2020-02-18T00:00:00"/>
        <d v="2019-01-17T00:00:00"/>
        <d v="2020-02-05T00:00:00"/>
        <d v="2020-11-30T00:00:00"/>
        <d v="2020-12-18T00:00:00"/>
        <d v="2020-12-27T00:00:00"/>
        <d v="2019-09-27T00:00:00"/>
        <d v="2020-04-09T00:00:00"/>
        <d v="2020-05-08T00:00:00"/>
        <d v="2021-02-01T00:00:00"/>
        <d v="2021-11-04T00:00:00"/>
        <d v="2019-07-02T00:00:00"/>
        <d v="2021-05-05T00:00:00"/>
        <d v="2018-04-12T00:00:00"/>
        <d v="2019-09-23T00:00:00"/>
        <d v="2018-09-09T00:00:00"/>
        <d v="2020-02-06T00:00:00"/>
        <d v="2021-02-26T00:00:00"/>
        <d v="2018-01-16T00:00:00"/>
        <d v="2019-10-02T00:00:00"/>
        <d v="2018-02-17T00:00:00"/>
        <d v="2018-06-29T00:00:00"/>
        <d v="2020-04-11T00:00:00"/>
        <d v="2019-07-31T00:00:00"/>
        <d v="2021-12-17T00:00:00"/>
        <d v="2019-11-22T00:00:00"/>
        <d v="2021-06-17T00:00:00"/>
        <d v="2020-01-26T00:00:00"/>
        <d v="2019-08-11T00:00:00"/>
        <d v="2020-11-17T00:00:00"/>
        <d v="2019-06-03T00:00:00"/>
        <d v="2019-07-16T00:00:00"/>
        <d v="2018-11-10T00:00:00"/>
        <d v="2019-12-11T00:00:00"/>
        <d v="2019-08-26T00:00:00"/>
        <d v="2021-01-20T00:00:00"/>
        <d v="2020-01-25T00:00:00"/>
        <d v="2020-06-06T00:00:00"/>
        <d v="2020-07-22T00:00:00"/>
        <d v="2018-04-14T00:00:00"/>
        <d v="2018-03-03T00:00:00"/>
        <d v="2019-12-19T00:00:00"/>
        <d v="2021-01-17T00:00:00"/>
        <d v="2018-05-07T00:00:00"/>
        <d v="2020-05-05T00:00:00"/>
        <d v="2019-07-18T00:00:00"/>
        <d v="2019-09-24T00:00:00"/>
        <d v="2019-08-06T00:00:00"/>
        <d v="2019-05-13T00:00:00"/>
        <d v="2021-08-26T00:00:00"/>
        <d v="2021-07-05T00:00:00"/>
        <d v="2019-12-28T00:00:00"/>
        <d v="2021-01-12T00:00:00"/>
        <d v="2019-07-11T00:00:00"/>
        <d v="2020-02-17T00:00:00"/>
        <d v="2019-08-25T00:00:00"/>
        <d v="2018-11-28T00:00:00"/>
        <d v="2021-02-12T00:00:00"/>
        <d v="2019-11-19T00:00:00"/>
        <d v="2018-06-26T00:00:00"/>
        <d v="2018-01-14T00:00:00"/>
        <d v="2019-01-18T00:00:00"/>
        <d v="2019-10-14T00:00:00"/>
        <d v="2021-08-04T00:00:00"/>
        <d v="2021-11-21T00:00:00"/>
        <d v="2020-09-19T00:00:00"/>
        <d v="2021-01-03T00:00:00"/>
        <d v="2018-07-29T00:00:00"/>
        <d v="2019-01-11T00:00:00"/>
        <d v="2018-02-05T00:00:00"/>
        <d v="2018-01-25T00:00:00"/>
        <d v="2018-01-07T00:00:00"/>
        <d v="2020-10-27T00:00:00"/>
        <d v="2019-11-12T00:00:00"/>
        <d v="2021-04-08T00:00:00"/>
        <d v="2020-02-12T00:00:00"/>
        <d v="2020-04-07T00:00:00"/>
        <d v="2020-04-17T00:00:00"/>
        <d v="2019-11-14T00:00:00"/>
        <d v="2021-11-10T00:00:00"/>
        <d v="2021-02-07T00:00:00"/>
        <d v="2021-07-03T00:00:00"/>
        <d v="2021-07-12T00:00:00"/>
        <d v="2020-02-23T00:00:00"/>
        <d v="2021-11-28T00:00:00"/>
        <d v="2019-12-24T00:00:00"/>
        <d v="2021-10-09T00:00:00"/>
        <d v="2018-10-11T00:00:00"/>
        <d v="2020-01-12T00:00:00"/>
        <d v="2021-11-08T00:00:00"/>
        <d v="2020-12-26T00:00:00"/>
        <d v="2020-05-24T00:00:00"/>
        <d v="2019-04-07T00:00:00"/>
        <d v="2019-05-30T00:00:00"/>
        <d v="2018-02-08T00:00:00"/>
        <d v="2018-05-23T00:00:00"/>
        <d v="2018-04-29T00:00:00"/>
        <d v="2019-07-15T00:00:00"/>
        <d v="2020-12-09T00:00:00"/>
        <d v="2018-02-14T00:00:00"/>
        <d v="2019-05-07T00:00:00"/>
        <d v="2020-12-29T00:00:00"/>
        <d v="2019-02-27T00:00:00"/>
        <d v="2021-08-24T00:00:00"/>
        <d v="2019-02-15T00:00:00"/>
        <d v="2020-03-16T00:00:00"/>
        <d v="2021-08-17T00:00:00"/>
        <d v="2018-11-22T00:00:00"/>
        <d v="2018-05-11T00:00:00"/>
        <d v="2019-11-25T00:00:00"/>
        <d v="2020-09-07T00:00:00"/>
        <d v="2018-06-13T00:00:00"/>
        <d v="2020-05-30T00:00:00"/>
        <d v="2020-07-08T00:00:00"/>
        <d v="2019-06-21T00:00:00"/>
        <d v="2020-06-28T00:00:00"/>
        <d v="2021-10-31T00:00:00"/>
        <d v="2021-01-31T00:00:00"/>
        <d v="2020-05-07T00:00:00"/>
        <d v="2018-02-25T00:00:00"/>
        <d v="2021-02-09T00:00:00"/>
        <d v="2018-12-25T00:00:00"/>
        <d v="2019-03-03T00:00:00"/>
        <d v="2020-01-22T00:00:00"/>
        <d v="2019-04-06T00:00:00"/>
        <d v="2019-06-30T00:00:00"/>
        <d v="2021-04-12T00:00:00"/>
        <d v="2019-06-22T00:00:00"/>
        <d v="2018-12-12T00:00:00"/>
        <d v="2020-02-15T00:00:00"/>
        <d v="2020-11-15T00:00:00"/>
        <d v="2020-02-02T00:00:00"/>
        <d v="2020-04-08T00:00:00"/>
        <d v="2021-02-17T00:00:00"/>
        <d v="2020-08-18T00:00:00"/>
        <d v="2019-10-01T00:00:00"/>
        <d v="2019-12-16T00:00:00"/>
        <d v="2020-07-27T00:00:00"/>
        <d v="2018-04-22T00:00:00"/>
        <d v="2019-10-29T00:00:00"/>
        <d v="2020-01-06T00:00:00"/>
        <d v="2020-12-23T00:00:00"/>
        <d v="2020-09-28T00:00:00"/>
        <d v="2021-02-25T00:00:00"/>
        <d v="2018-04-08T00:00:00"/>
        <d v="2019-11-08T00:00:00"/>
        <d v="2018-01-29T00:00:00"/>
        <d v="2018-05-16T00:00:00"/>
        <d v="2019-07-28T00:00:00"/>
        <d v="2021-03-30T00:00:00"/>
        <d v="2020-04-30T00:00:00"/>
        <d v="2020-06-13T00:00:00"/>
        <d v="2020-09-12T00:00:00"/>
        <d v="2021-09-08T00:00:00"/>
        <d v="2021-10-30T00:00:00"/>
        <d v="2019-05-19T00:00:00"/>
        <d v="2021-01-19T00:00:00"/>
        <d v="2019-08-05T00:00:00"/>
        <d v="2020-01-10T00:00:00"/>
        <d v="2018-08-17T00:00:00"/>
        <d v="2019-09-12T00:00:00"/>
        <d v="2019-01-25T00:00:00"/>
        <d v="2021-07-17T00:00:00"/>
        <d v="2018-08-27T00:00:00"/>
        <d v="2021-11-11T00:00:00"/>
        <d v="2021-03-07T00:00:00"/>
        <d v="2019-10-27T00:00:00"/>
        <d v="2018-07-24T00:00:00"/>
        <d v="2020-05-15T00:00:00"/>
        <d v="2018-10-28T00:00:00"/>
        <d v="2020-08-30T00:00:00"/>
        <d v="2020-04-10T00:00:00"/>
        <d v="2021-06-03T00:00:00"/>
        <d v="2019-02-25T00:00:00"/>
        <d v="2020-12-13T00:00:00"/>
        <d v="2019-10-20T00:00:00"/>
        <d v="2018-11-19T00:00:00"/>
        <d v="2021-12-15T00:00:00"/>
        <d v="2020-08-09T00:00:00"/>
        <d v="2020-07-24T00:00:00"/>
        <d v="2020-09-04T00:00:00"/>
        <d v="2018-10-04T00:00:00"/>
        <d v="2021-05-01T00:00:00"/>
        <d v="2021-03-02T00:00:00"/>
        <d v="2019-02-28T00:00:00"/>
        <d v="2018-12-17T00:00:00"/>
        <d v="2018-12-19T00:00:00"/>
        <d v="2021-06-18T00:00:00"/>
        <d v="2019-01-10T00:00:00"/>
        <d v="2019-02-10T00:00:00"/>
        <d v="2020-03-02T00:00:00"/>
        <d v="2018-10-21T00:00:00"/>
        <d v="2021-01-08T00:00:00"/>
        <d v="2020-07-03T00:00:00"/>
        <d v="2018-10-09T00:00:00"/>
        <d v="2020-08-25T00:00:00"/>
        <d v="2018-04-02T00:00:00"/>
        <d v="2021-11-03T00:00:00"/>
        <d v="2019-04-12T00:00:00"/>
        <d v="2020-10-16T00:00:00"/>
        <d v="2019-10-08T00:00:00"/>
        <d v="2020-02-09T00:00:00"/>
        <d v="2018-05-04T00:00:00"/>
        <d v="2021-01-28T00:00:00"/>
        <d v="2020-05-29T00:00:00"/>
        <d v="2020-05-14T00:00:00"/>
        <d v="2020-10-11T00:00:00"/>
        <d v="2020-12-28T00:00:00"/>
        <d v="2020-10-24T00:00:00"/>
        <d v="2018-03-26T00:00:00"/>
        <d v="2021-07-28T00:00:00"/>
        <d v="2020-09-09T00:00:00"/>
        <d v="2018-09-10T00:00:00"/>
        <d v="2020-02-24T00:00:00"/>
        <d v="2019-04-17T00:00:00"/>
        <d v="2021-06-11T00:00:00"/>
        <d v="2019-04-11T00:00:00"/>
        <d v="2019-10-28T00:00:00"/>
        <d v="2019-12-31T00:00:00"/>
        <d v="2021-06-09T00:00:00"/>
        <d v="2018-08-01T00:00:00"/>
        <d v="2018-01-28T00:00:00"/>
        <d v="2018-01-03T00:00:00"/>
        <d v="2018-05-03T00:00:00"/>
        <d v="2018-07-28T00:00:00"/>
        <d v="2018-11-06T00:00:00"/>
        <d v="2018-04-19T00:00:00"/>
        <d v="2018-07-12T00:00:00"/>
        <d v="2019-12-09T00:00:00"/>
      </sharedItems>
      <fieldGroup par="14"/>
    </cacheField>
    <cacheField name="Year" numFmtId="14">
      <sharedItems containsNonDate="0" count="4">
        <s v="2018"/>
        <s v="2020"/>
        <s v="2021"/>
        <s v="2019"/>
      </sharedItems>
    </cacheField>
    <cacheField name="Country" numFmtId="49">
      <sharedItems count="24">
        <s v="Colombia"/>
        <s v="El Salvador"/>
        <s v="Switzerland"/>
        <s v="Mexico"/>
        <s v="Paraguay"/>
        <s v="Cuba"/>
        <s v="Jamaica"/>
        <s v="USA"/>
        <s v="Ireland"/>
        <s v="Chile"/>
        <s v="Spain"/>
        <s v="Germany"/>
        <s v="Denmark"/>
        <s v="Uruguay"/>
        <s v="Venezuela"/>
        <s v="Portugal"/>
        <s v="Brasil"/>
        <s v="Guatemala"/>
        <s v="Canada"/>
        <s v="Bolivia"/>
        <s v="United Kingdom"/>
        <s v="Peru"/>
        <s v="Argentina"/>
        <s v="France"/>
      </sharedItems>
    </cacheField>
    <cacheField name="Distributor" numFmtId="49">
      <sharedItems count="6">
        <s v="Metro"/>
        <s v="Saga Falabella"/>
        <s v="Oeschle"/>
        <s v="Ripley"/>
        <s v="Plaza Vea"/>
        <s v="Tottus"/>
      </sharedItems>
    </cacheField>
    <cacheField name="Brand" numFmtId="49">
      <sharedItems count="6">
        <s v="Apple"/>
        <s v="Huawei"/>
        <s v="LG"/>
        <s v="Motorola"/>
        <s v="Nokia"/>
        <s v="Samsung"/>
      </sharedItems>
    </cacheField>
    <cacheField name="Operator" numFmtId="49">
      <sharedItems count="5">
        <s v="Tuenti"/>
        <s v="Bitel"/>
        <s v="Claro"/>
        <s v="Entel"/>
        <s v="Movistar"/>
      </sharedItems>
    </cacheField>
    <cacheField name="Unit Cost" numFmtId="165">
      <sharedItems containsSemiMixedTypes="0" containsString="0" containsNumber="1" containsInteger="1" minValue="175" maxValue="750"/>
    </cacheField>
    <cacheField name="Amount" numFmtId="165">
      <sharedItems containsSemiMixedTypes="0" containsString="0" containsNumber="1" containsInteger="1" minValue="1" maxValue="295"/>
    </cacheField>
    <cacheField name="Unit Price" numFmtId="1">
      <sharedItems containsSemiMixedTypes="0" containsString="0" containsNumber="1" containsInteger="1" minValue="450" maxValue="1200"/>
    </cacheField>
    <cacheField name="Revenue" numFmtId="165">
      <sharedItems containsSemiMixedTypes="0" containsString="0" containsNumber="1" containsInteger="1" minValue="450" maxValue="336000"/>
    </cacheField>
    <cacheField name="Total Cost" numFmtId="165">
      <sharedItems containsSemiMixedTypes="0" containsString="0" containsNumber="1" containsInteger="1" minValue="175" maxValue="210000"/>
    </cacheField>
    <cacheField name="Profit" numFmtId="165">
      <sharedItems containsSemiMixedTypes="0" containsString="0" containsNumber="1" containsInteger="1" minValue="230" maxValue="126000"/>
    </cacheField>
    <cacheField name="Months (Date)" numFmtId="0" databaseField="0">
      <fieldGroup base="0">
        <rangePr groupBy="months" startDate="2018-01-03T00:00:00" endDate="2022-01-01T00:00:00"/>
        <groupItems count="14">
          <s v="&lt;1/3/2018"/>
          <s v="Jan"/>
          <s v="Feb"/>
          <s v="Mar"/>
          <s v="Apr"/>
          <s v="May"/>
          <s v="Jun"/>
          <s v="Jul"/>
          <s v="Aug"/>
          <s v="Sep"/>
          <s v="Oct"/>
          <s v="Nov"/>
          <s v="Dec"/>
          <s v="&gt;1/1/2022"/>
        </groupItems>
      </fieldGroup>
    </cacheField>
    <cacheField name="Quarters (Date)" numFmtId="0" databaseField="0">
      <fieldGroup base="0">
        <rangePr groupBy="quarters" startDate="2018-01-03T00:00:00" endDate="2022-01-01T00:00:00"/>
        <groupItems count="6">
          <s v="&lt;1/3/2018"/>
          <s v="Qtr1"/>
          <s v="Qtr2"/>
          <s v="Qtr3"/>
          <s v="Qtr4"/>
          <s v="&gt;1/1/2022"/>
        </groupItems>
      </fieldGroup>
    </cacheField>
    <cacheField name="Years (Date)" numFmtId="0" databaseField="0">
      <fieldGroup base="0">
        <rangePr groupBy="years" startDate="2018-01-03T00:00:00" endDate="2022-01-01T00:00:00"/>
        <groupItems count="7">
          <s v="&lt;1/3/2018"/>
          <s v="2018"/>
          <s v="2019"/>
          <s v="2020"/>
          <s v="2021"/>
          <s v="2022"/>
          <s v="&gt;1/1/2022"/>
        </groupItems>
      </fieldGroup>
    </cacheField>
  </cacheFields>
  <extLst>
    <ext xmlns:x14="http://schemas.microsoft.com/office/spreadsheetml/2009/9/main" uri="{725AE2AE-9491-48be-B2B4-4EB974FC3084}">
      <x14:pivotCacheDefinition pivotCacheId="19992586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98">
  <r>
    <x v="0"/>
    <x v="0"/>
    <x v="0"/>
    <x v="0"/>
    <x v="0"/>
    <n v="750"/>
    <n v="89"/>
    <n v="1200"/>
    <n v="106800"/>
    <n v="66750"/>
  </r>
  <r>
    <x v="1"/>
    <x v="1"/>
    <x v="1"/>
    <x v="0"/>
    <x v="0"/>
    <n v="750"/>
    <n v="34"/>
    <n v="1200"/>
    <n v="40800"/>
    <n v="25500"/>
  </r>
  <r>
    <x v="2"/>
    <x v="2"/>
    <x v="0"/>
    <x v="0"/>
    <x v="0"/>
    <n v="750"/>
    <n v="18"/>
    <n v="1200"/>
    <n v="21600"/>
    <n v="13500"/>
  </r>
  <r>
    <x v="3"/>
    <x v="3"/>
    <x v="2"/>
    <x v="0"/>
    <x v="0"/>
    <n v="750"/>
    <n v="129"/>
    <n v="1200"/>
    <n v="154800"/>
    <n v="96750"/>
  </r>
  <r>
    <x v="4"/>
    <x v="4"/>
    <x v="3"/>
    <x v="0"/>
    <x v="0"/>
    <n v="750"/>
    <n v="95"/>
    <n v="1200"/>
    <n v="114000"/>
    <n v="71250"/>
  </r>
  <r>
    <x v="5"/>
    <x v="5"/>
    <x v="3"/>
    <x v="0"/>
    <x v="0"/>
    <n v="750"/>
    <n v="25"/>
    <n v="1200"/>
    <n v="30000"/>
    <n v="18750"/>
  </r>
  <r>
    <x v="6"/>
    <x v="5"/>
    <x v="3"/>
    <x v="0"/>
    <x v="0"/>
    <n v="750"/>
    <n v="19"/>
    <n v="1200"/>
    <n v="22800"/>
    <n v="14250"/>
  </r>
  <r>
    <x v="7"/>
    <x v="6"/>
    <x v="2"/>
    <x v="0"/>
    <x v="0"/>
    <n v="750"/>
    <n v="50"/>
    <n v="1200"/>
    <n v="60000"/>
    <n v="37500"/>
  </r>
  <r>
    <x v="8"/>
    <x v="7"/>
    <x v="1"/>
    <x v="0"/>
    <x v="0"/>
    <n v="750"/>
    <n v="16"/>
    <n v="1200"/>
    <n v="19200"/>
    <n v="12000"/>
  </r>
  <r>
    <x v="9"/>
    <x v="1"/>
    <x v="0"/>
    <x v="0"/>
    <x v="0"/>
    <n v="750"/>
    <n v="15"/>
    <n v="1200"/>
    <n v="18000"/>
    <n v="11250"/>
  </r>
  <r>
    <x v="10"/>
    <x v="7"/>
    <x v="4"/>
    <x v="0"/>
    <x v="0"/>
    <n v="750"/>
    <n v="185"/>
    <n v="1200"/>
    <n v="222000"/>
    <n v="138750"/>
  </r>
  <r>
    <x v="11"/>
    <x v="7"/>
    <x v="0"/>
    <x v="0"/>
    <x v="0"/>
    <n v="750"/>
    <n v="89"/>
    <n v="1200"/>
    <n v="106800"/>
    <n v="66750"/>
  </r>
  <r>
    <x v="12"/>
    <x v="0"/>
    <x v="5"/>
    <x v="0"/>
    <x v="0"/>
    <n v="750"/>
    <n v="250"/>
    <n v="1200"/>
    <n v="300000"/>
    <n v="187500"/>
  </r>
  <r>
    <x v="13"/>
    <x v="5"/>
    <x v="4"/>
    <x v="0"/>
    <x v="0"/>
    <n v="750"/>
    <n v="94"/>
    <n v="1200"/>
    <n v="112800"/>
    <n v="70500"/>
  </r>
  <r>
    <x v="14"/>
    <x v="8"/>
    <x v="2"/>
    <x v="0"/>
    <x v="0"/>
    <n v="750"/>
    <n v="31"/>
    <n v="1200"/>
    <n v="37200"/>
    <n v="23250"/>
  </r>
  <r>
    <x v="15"/>
    <x v="5"/>
    <x v="1"/>
    <x v="0"/>
    <x v="0"/>
    <n v="750"/>
    <n v="39"/>
    <n v="1200"/>
    <n v="46800"/>
    <n v="29250"/>
  </r>
  <r>
    <x v="16"/>
    <x v="9"/>
    <x v="3"/>
    <x v="0"/>
    <x v="0"/>
    <n v="750"/>
    <n v="60"/>
    <n v="1200"/>
    <n v="72000"/>
    <n v="45000"/>
  </r>
  <r>
    <x v="17"/>
    <x v="10"/>
    <x v="4"/>
    <x v="0"/>
    <x v="0"/>
    <n v="750"/>
    <n v="166"/>
    <n v="1200"/>
    <n v="199200"/>
    <n v="124500"/>
  </r>
  <r>
    <x v="18"/>
    <x v="11"/>
    <x v="5"/>
    <x v="0"/>
    <x v="0"/>
    <n v="750"/>
    <n v="130"/>
    <n v="1200"/>
    <n v="156000"/>
    <n v="97500"/>
  </r>
  <r>
    <x v="19"/>
    <x v="5"/>
    <x v="2"/>
    <x v="0"/>
    <x v="0"/>
    <n v="750"/>
    <n v="57"/>
    <n v="1200"/>
    <n v="68400"/>
    <n v="42750"/>
  </r>
  <r>
    <x v="20"/>
    <x v="12"/>
    <x v="1"/>
    <x v="0"/>
    <x v="0"/>
    <n v="750"/>
    <n v="16"/>
    <n v="1200"/>
    <n v="19200"/>
    <n v="12000"/>
  </r>
  <r>
    <x v="21"/>
    <x v="12"/>
    <x v="4"/>
    <x v="0"/>
    <x v="0"/>
    <n v="750"/>
    <n v="69"/>
    <n v="1200"/>
    <n v="82800"/>
    <n v="51750"/>
  </r>
  <r>
    <x v="22"/>
    <x v="0"/>
    <x v="2"/>
    <x v="0"/>
    <x v="0"/>
    <n v="750"/>
    <n v="157"/>
    <n v="1200"/>
    <n v="188400"/>
    <n v="117750"/>
  </r>
  <r>
    <x v="23"/>
    <x v="13"/>
    <x v="3"/>
    <x v="0"/>
    <x v="0"/>
    <n v="750"/>
    <n v="53"/>
    <n v="1200"/>
    <n v="63600"/>
    <n v="39750"/>
  </r>
  <r>
    <x v="24"/>
    <x v="1"/>
    <x v="0"/>
    <x v="0"/>
    <x v="0"/>
    <n v="750"/>
    <n v="138"/>
    <n v="1200"/>
    <n v="165600"/>
    <n v="103500"/>
  </r>
  <r>
    <x v="25"/>
    <x v="14"/>
    <x v="0"/>
    <x v="0"/>
    <x v="0"/>
    <n v="750"/>
    <n v="92"/>
    <n v="1200"/>
    <n v="110400"/>
    <n v="69000"/>
  </r>
  <r>
    <x v="26"/>
    <x v="15"/>
    <x v="0"/>
    <x v="0"/>
    <x v="0"/>
    <n v="750"/>
    <n v="135"/>
    <n v="1200"/>
    <n v="162000"/>
    <n v="101250"/>
  </r>
  <r>
    <x v="27"/>
    <x v="2"/>
    <x v="4"/>
    <x v="0"/>
    <x v="0"/>
    <n v="750"/>
    <n v="176"/>
    <n v="1200"/>
    <n v="211200"/>
    <n v="132000"/>
  </r>
  <r>
    <x v="28"/>
    <x v="12"/>
    <x v="2"/>
    <x v="0"/>
    <x v="0"/>
    <n v="750"/>
    <n v="105"/>
    <n v="1200"/>
    <n v="126000"/>
    <n v="78750"/>
  </r>
  <r>
    <x v="29"/>
    <x v="16"/>
    <x v="4"/>
    <x v="0"/>
    <x v="0"/>
    <n v="750"/>
    <n v="153"/>
    <n v="1200"/>
    <n v="183600"/>
    <n v="114750"/>
  </r>
  <r>
    <x v="30"/>
    <x v="16"/>
    <x v="0"/>
    <x v="0"/>
    <x v="0"/>
    <n v="750"/>
    <n v="86"/>
    <n v="1200"/>
    <n v="103200"/>
    <n v="64500"/>
  </r>
  <r>
    <x v="31"/>
    <x v="1"/>
    <x v="2"/>
    <x v="0"/>
    <x v="0"/>
    <n v="750"/>
    <n v="126"/>
    <n v="1200"/>
    <n v="151200"/>
    <n v="94500"/>
  </r>
  <r>
    <x v="32"/>
    <x v="11"/>
    <x v="5"/>
    <x v="0"/>
    <x v="0"/>
    <n v="750"/>
    <n v="64"/>
    <n v="1200"/>
    <n v="76800"/>
    <n v="48000"/>
  </r>
  <r>
    <x v="33"/>
    <x v="6"/>
    <x v="1"/>
    <x v="0"/>
    <x v="0"/>
    <n v="750"/>
    <n v="5"/>
    <n v="1200"/>
    <n v="6000"/>
    <n v="3750"/>
  </r>
  <r>
    <x v="34"/>
    <x v="15"/>
    <x v="0"/>
    <x v="0"/>
    <x v="0"/>
    <n v="750"/>
    <n v="134"/>
    <n v="1200"/>
    <n v="160800"/>
    <n v="100500"/>
  </r>
  <r>
    <x v="35"/>
    <x v="2"/>
    <x v="4"/>
    <x v="0"/>
    <x v="0"/>
    <n v="750"/>
    <n v="54"/>
    <n v="1200"/>
    <n v="64800"/>
    <n v="40500"/>
  </r>
  <r>
    <x v="36"/>
    <x v="17"/>
    <x v="0"/>
    <x v="0"/>
    <x v="0"/>
    <n v="750"/>
    <n v="9"/>
    <n v="1200"/>
    <n v="10800"/>
    <n v="6750"/>
  </r>
  <r>
    <x v="37"/>
    <x v="10"/>
    <x v="3"/>
    <x v="0"/>
    <x v="0"/>
    <n v="750"/>
    <n v="48"/>
    <n v="1200"/>
    <n v="57600"/>
    <n v="36000"/>
  </r>
  <r>
    <x v="38"/>
    <x v="18"/>
    <x v="0"/>
    <x v="0"/>
    <x v="0"/>
    <n v="750"/>
    <n v="91"/>
    <n v="1200"/>
    <n v="109200"/>
    <n v="68250"/>
  </r>
  <r>
    <x v="39"/>
    <x v="19"/>
    <x v="1"/>
    <x v="0"/>
    <x v="0"/>
    <n v="750"/>
    <n v="32"/>
    <n v="1200"/>
    <n v="38400"/>
    <n v="24000"/>
  </r>
  <r>
    <x v="40"/>
    <x v="5"/>
    <x v="3"/>
    <x v="0"/>
    <x v="0"/>
    <n v="750"/>
    <n v="85"/>
    <n v="1200"/>
    <n v="102000"/>
    <n v="63750"/>
  </r>
  <r>
    <x v="41"/>
    <x v="12"/>
    <x v="3"/>
    <x v="0"/>
    <x v="0"/>
    <n v="750"/>
    <n v="64"/>
    <n v="1200"/>
    <n v="76800"/>
    <n v="48000"/>
  </r>
  <r>
    <x v="42"/>
    <x v="1"/>
    <x v="1"/>
    <x v="0"/>
    <x v="0"/>
    <n v="750"/>
    <n v="23"/>
    <n v="1200"/>
    <n v="27600"/>
    <n v="17250"/>
  </r>
  <r>
    <x v="43"/>
    <x v="16"/>
    <x v="0"/>
    <x v="0"/>
    <x v="0"/>
    <n v="750"/>
    <n v="55"/>
    <n v="1200"/>
    <n v="66000"/>
    <n v="41250"/>
  </r>
  <r>
    <x v="44"/>
    <x v="7"/>
    <x v="2"/>
    <x v="0"/>
    <x v="0"/>
    <n v="750"/>
    <n v="230"/>
    <n v="1200"/>
    <n v="276000"/>
    <n v="172500"/>
  </r>
  <r>
    <x v="45"/>
    <x v="14"/>
    <x v="0"/>
    <x v="0"/>
    <x v="0"/>
    <n v="750"/>
    <n v="98"/>
    <n v="1200"/>
    <n v="117600"/>
    <n v="73500"/>
  </r>
  <r>
    <x v="46"/>
    <x v="13"/>
    <x v="0"/>
    <x v="0"/>
    <x v="0"/>
    <n v="750"/>
    <n v="38"/>
    <n v="1200"/>
    <n v="45600"/>
    <n v="28500"/>
  </r>
  <r>
    <x v="47"/>
    <x v="20"/>
    <x v="5"/>
    <x v="0"/>
    <x v="0"/>
    <n v="750"/>
    <n v="114"/>
    <n v="1200"/>
    <n v="136800"/>
    <n v="85500"/>
  </r>
  <r>
    <x v="48"/>
    <x v="1"/>
    <x v="1"/>
    <x v="0"/>
    <x v="0"/>
    <n v="750"/>
    <n v="24"/>
    <n v="1200"/>
    <n v="28800"/>
    <n v="18000"/>
  </r>
  <r>
    <x v="49"/>
    <x v="15"/>
    <x v="3"/>
    <x v="0"/>
    <x v="0"/>
    <n v="750"/>
    <n v="39"/>
    <n v="1200"/>
    <n v="46800"/>
    <n v="29250"/>
  </r>
  <r>
    <x v="50"/>
    <x v="4"/>
    <x v="5"/>
    <x v="0"/>
    <x v="0"/>
    <n v="750"/>
    <n v="6"/>
    <n v="1200"/>
    <n v="7200"/>
    <n v="4500"/>
  </r>
  <r>
    <x v="51"/>
    <x v="2"/>
    <x v="3"/>
    <x v="0"/>
    <x v="0"/>
    <n v="750"/>
    <n v="47"/>
    <n v="1200"/>
    <n v="56400"/>
    <n v="35250"/>
  </r>
  <r>
    <x v="52"/>
    <x v="11"/>
    <x v="3"/>
    <x v="0"/>
    <x v="0"/>
    <n v="750"/>
    <n v="89"/>
    <n v="1200"/>
    <n v="106800"/>
    <n v="66750"/>
  </r>
  <r>
    <x v="53"/>
    <x v="0"/>
    <x v="5"/>
    <x v="0"/>
    <x v="0"/>
    <n v="750"/>
    <n v="245"/>
    <n v="1200"/>
    <n v="294000"/>
    <n v="183750"/>
  </r>
  <r>
    <x v="54"/>
    <x v="12"/>
    <x v="4"/>
    <x v="0"/>
    <x v="0"/>
    <n v="750"/>
    <n v="109"/>
    <n v="1200"/>
    <n v="130800"/>
    <n v="81750"/>
  </r>
  <r>
    <x v="55"/>
    <x v="9"/>
    <x v="3"/>
    <x v="0"/>
    <x v="0"/>
    <n v="750"/>
    <n v="98"/>
    <n v="1200"/>
    <n v="117600"/>
    <n v="73500"/>
  </r>
  <r>
    <x v="56"/>
    <x v="16"/>
    <x v="5"/>
    <x v="0"/>
    <x v="0"/>
    <n v="750"/>
    <n v="280"/>
    <n v="1200"/>
    <n v="336000"/>
    <n v="210000"/>
  </r>
  <r>
    <x v="57"/>
    <x v="11"/>
    <x v="2"/>
    <x v="0"/>
    <x v="0"/>
    <n v="750"/>
    <n v="187"/>
    <n v="1200"/>
    <n v="224400"/>
    <n v="140250"/>
  </r>
  <r>
    <x v="58"/>
    <x v="1"/>
    <x v="3"/>
    <x v="0"/>
    <x v="0"/>
    <n v="750"/>
    <n v="86"/>
    <n v="1200"/>
    <n v="103200"/>
    <n v="64500"/>
  </r>
  <r>
    <x v="0"/>
    <x v="0"/>
    <x v="0"/>
    <x v="0"/>
    <x v="0"/>
    <n v="750"/>
    <n v="89"/>
    <n v="1200"/>
    <n v="106800"/>
    <n v="66750"/>
  </r>
  <r>
    <x v="1"/>
    <x v="1"/>
    <x v="1"/>
    <x v="0"/>
    <x v="0"/>
    <n v="750"/>
    <n v="34"/>
    <n v="1200"/>
    <n v="40800"/>
    <n v="25500"/>
  </r>
  <r>
    <x v="2"/>
    <x v="2"/>
    <x v="0"/>
    <x v="0"/>
    <x v="0"/>
    <n v="750"/>
    <n v="18"/>
    <n v="1200"/>
    <n v="21600"/>
    <n v="13500"/>
  </r>
  <r>
    <x v="3"/>
    <x v="3"/>
    <x v="2"/>
    <x v="0"/>
    <x v="0"/>
    <n v="750"/>
    <n v="129"/>
    <n v="1200"/>
    <n v="154800"/>
    <n v="96750"/>
  </r>
  <r>
    <x v="4"/>
    <x v="4"/>
    <x v="3"/>
    <x v="0"/>
    <x v="0"/>
    <n v="750"/>
    <n v="95"/>
    <n v="1200"/>
    <n v="114000"/>
    <n v="71250"/>
  </r>
  <r>
    <x v="5"/>
    <x v="5"/>
    <x v="3"/>
    <x v="0"/>
    <x v="0"/>
    <n v="750"/>
    <n v="25"/>
    <n v="1200"/>
    <n v="30000"/>
    <n v="18750"/>
  </r>
  <r>
    <x v="6"/>
    <x v="5"/>
    <x v="3"/>
    <x v="0"/>
    <x v="0"/>
    <n v="750"/>
    <n v="19"/>
    <n v="1200"/>
    <n v="22800"/>
    <n v="14250"/>
  </r>
  <r>
    <x v="7"/>
    <x v="6"/>
    <x v="2"/>
    <x v="0"/>
    <x v="0"/>
    <n v="750"/>
    <n v="50"/>
    <n v="1200"/>
    <n v="60000"/>
    <n v="37500"/>
  </r>
  <r>
    <x v="8"/>
    <x v="7"/>
    <x v="1"/>
    <x v="0"/>
    <x v="0"/>
    <n v="750"/>
    <n v="16"/>
    <n v="1200"/>
    <n v="19200"/>
    <n v="12000"/>
  </r>
  <r>
    <x v="9"/>
    <x v="1"/>
    <x v="0"/>
    <x v="0"/>
    <x v="0"/>
    <n v="750"/>
    <n v="15"/>
    <n v="1200"/>
    <n v="18000"/>
    <n v="11250"/>
  </r>
  <r>
    <x v="10"/>
    <x v="7"/>
    <x v="4"/>
    <x v="0"/>
    <x v="0"/>
    <n v="750"/>
    <n v="185"/>
    <n v="1200"/>
    <n v="222000"/>
    <n v="138750"/>
  </r>
  <r>
    <x v="11"/>
    <x v="7"/>
    <x v="0"/>
    <x v="0"/>
    <x v="0"/>
    <n v="750"/>
    <n v="89"/>
    <n v="1200"/>
    <n v="106800"/>
    <n v="66750"/>
  </r>
  <r>
    <x v="12"/>
    <x v="0"/>
    <x v="5"/>
    <x v="0"/>
    <x v="0"/>
    <n v="750"/>
    <n v="250"/>
    <n v="1200"/>
    <n v="300000"/>
    <n v="187500"/>
  </r>
  <r>
    <x v="13"/>
    <x v="5"/>
    <x v="4"/>
    <x v="0"/>
    <x v="0"/>
    <n v="750"/>
    <n v="94"/>
    <n v="1200"/>
    <n v="112800"/>
    <n v="70500"/>
  </r>
  <r>
    <x v="14"/>
    <x v="8"/>
    <x v="2"/>
    <x v="0"/>
    <x v="0"/>
    <n v="750"/>
    <n v="31"/>
    <n v="1200"/>
    <n v="37200"/>
    <n v="23250"/>
  </r>
  <r>
    <x v="15"/>
    <x v="5"/>
    <x v="1"/>
    <x v="0"/>
    <x v="0"/>
    <n v="750"/>
    <n v="39"/>
    <n v="1200"/>
    <n v="46800"/>
    <n v="29250"/>
  </r>
  <r>
    <x v="16"/>
    <x v="9"/>
    <x v="3"/>
    <x v="0"/>
    <x v="0"/>
    <n v="750"/>
    <n v="60"/>
    <n v="1200"/>
    <n v="72000"/>
    <n v="45000"/>
  </r>
  <r>
    <x v="17"/>
    <x v="10"/>
    <x v="4"/>
    <x v="0"/>
    <x v="0"/>
    <n v="750"/>
    <n v="166"/>
    <n v="1200"/>
    <n v="199200"/>
    <n v="124500"/>
  </r>
  <r>
    <x v="18"/>
    <x v="11"/>
    <x v="5"/>
    <x v="0"/>
    <x v="0"/>
    <n v="750"/>
    <n v="130"/>
    <n v="1200"/>
    <n v="156000"/>
    <n v="97500"/>
  </r>
  <r>
    <x v="19"/>
    <x v="5"/>
    <x v="2"/>
    <x v="0"/>
    <x v="0"/>
    <n v="750"/>
    <n v="57"/>
    <n v="1200"/>
    <n v="68400"/>
    <n v="42750"/>
  </r>
  <r>
    <x v="20"/>
    <x v="12"/>
    <x v="1"/>
    <x v="0"/>
    <x v="0"/>
    <n v="750"/>
    <n v="16"/>
    <n v="1200"/>
    <n v="19200"/>
    <n v="12000"/>
  </r>
  <r>
    <x v="21"/>
    <x v="12"/>
    <x v="4"/>
    <x v="0"/>
    <x v="0"/>
    <n v="750"/>
    <n v="69"/>
    <n v="1200"/>
    <n v="82800"/>
    <n v="51750"/>
  </r>
  <r>
    <x v="22"/>
    <x v="0"/>
    <x v="2"/>
    <x v="0"/>
    <x v="0"/>
    <n v="750"/>
    <n v="157"/>
    <n v="1200"/>
    <n v="188400"/>
    <n v="117750"/>
  </r>
  <r>
    <x v="23"/>
    <x v="13"/>
    <x v="3"/>
    <x v="0"/>
    <x v="0"/>
    <n v="750"/>
    <n v="53"/>
    <n v="1200"/>
    <n v="63600"/>
    <n v="39750"/>
  </r>
  <r>
    <x v="24"/>
    <x v="1"/>
    <x v="0"/>
    <x v="0"/>
    <x v="0"/>
    <n v="750"/>
    <n v="138"/>
    <n v="1200"/>
    <n v="165600"/>
    <n v="103500"/>
  </r>
  <r>
    <x v="25"/>
    <x v="14"/>
    <x v="0"/>
    <x v="0"/>
    <x v="0"/>
    <n v="750"/>
    <n v="92"/>
    <n v="1200"/>
    <n v="110400"/>
    <n v="69000"/>
  </r>
  <r>
    <x v="26"/>
    <x v="15"/>
    <x v="0"/>
    <x v="0"/>
    <x v="0"/>
    <n v="750"/>
    <n v="135"/>
    <n v="1200"/>
    <n v="162000"/>
    <n v="101250"/>
  </r>
  <r>
    <x v="27"/>
    <x v="2"/>
    <x v="4"/>
    <x v="0"/>
    <x v="0"/>
    <n v="750"/>
    <n v="176"/>
    <n v="1200"/>
    <n v="211200"/>
    <n v="132000"/>
  </r>
  <r>
    <x v="28"/>
    <x v="12"/>
    <x v="2"/>
    <x v="0"/>
    <x v="0"/>
    <n v="750"/>
    <n v="105"/>
    <n v="1200"/>
    <n v="126000"/>
    <n v="78750"/>
  </r>
  <r>
    <x v="29"/>
    <x v="16"/>
    <x v="4"/>
    <x v="0"/>
    <x v="0"/>
    <n v="750"/>
    <n v="153"/>
    <n v="1200"/>
    <n v="183600"/>
    <n v="114750"/>
  </r>
  <r>
    <x v="30"/>
    <x v="16"/>
    <x v="0"/>
    <x v="0"/>
    <x v="0"/>
    <n v="750"/>
    <n v="86"/>
    <n v="1200"/>
    <n v="103200"/>
    <n v="64500"/>
  </r>
  <r>
    <x v="31"/>
    <x v="1"/>
    <x v="2"/>
    <x v="0"/>
    <x v="0"/>
    <n v="750"/>
    <n v="126"/>
    <n v="1200"/>
    <n v="151200"/>
    <n v="94500"/>
  </r>
  <r>
    <x v="32"/>
    <x v="11"/>
    <x v="5"/>
    <x v="0"/>
    <x v="0"/>
    <n v="750"/>
    <n v="64"/>
    <n v="1200"/>
    <n v="76800"/>
    <n v="48000"/>
  </r>
  <r>
    <x v="33"/>
    <x v="6"/>
    <x v="1"/>
    <x v="0"/>
    <x v="0"/>
    <n v="750"/>
    <n v="5"/>
    <n v="1200"/>
    <n v="6000"/>
    <n v="3750"/>
  </r>
  <r>
    <x v="34"/>
    <x v="15"/>
    <x v="0"/>
    <x v="0"/>
    <x v="0"/>
    <n v="750"/>
    <n v="134"/>
    <n v="1200"/>
    <n v="160800"/>
    <n v="100500"/>
  </r>
  <r>
    <x v="35"/>
    <x v="2"/>
    <x v="4"/>
    <x v="0"/>
    <x v="0"/>
    <n v="750"/>
    <n v="54"/>
    <n v="1200"/>
    <n v="64800"/>
    <n v="40500"/>
  </r>
  <r>
    <x v="36"/>
    <x v="17"/>
    <x v="0"/>
    <x v="0"/>
    <x v="0"/>
    <n v="750"/>
    <n v="9"/>
    <n v="1200"/>
    <n v="10800"/>
    <n v="6750"/>
  </r>
  <r>
    <x v="37"/>
    <x v="10"/>
    <x v="3"/>
    <x v="0"/>
    <x v="0"/>
    <n v="750"/>
    <n v="48"/>
    <n v="1200"/>
    <n v="57600"/>
    <n v="36000"/>
  </r>
  <r>
    <x v="38"/>
    <x v="18"/>
    <x v="0"/>
    <x v="0"/>
    <x v="0"/>
    <n v="750"/>
    <n v="91"/>
    <n v="1200"/>
    <n v="109200"/>
    <n v="68250"/>
  </r>
  <r>
    <x v="39"/>
    <x v="19"/>
    <x v="1"/>
    <x v="0"/>
    <x v="0"/>
    <n v="750"/>
    <n v="32"/>
    <n v="1200"/>
    <n v="38400"/>
    <n v="24000"/>
  </r>
  <r>
    <x v="40"/>
    <x v="5"/>
    <x v="3"/>
    <x v="0"/>
    <x v="0"/>
    <n v="750"/>
    <n v="85"/>
    <n v="1200"/>
    <n v="102000"/>
    <n v="63750"/>
  </r>
  <r>
    <x v="41"/>
    <x v="12"/>
    <x v="3"/>
    <x v="0"/>
    <x v="0"/>
    <n v="750"/>
    <n v="64"/>
    <n v="1200"/>
    <n v="76800"/>
    <n v="48000"/>
  </r>
  <r>
    <x v="42"/>
    <x v="1"/>
    <x v="1"/>
    <x v="0"/>
    <x v="0"/>
    <n v="750"/>
    <n v="23"/>
    <n v="1200"/>
    <n v="27600"/>
    <n v="17250"/>
  </r>
  <r>
    <x v="43"/>
    <x v="16"/>
    <x v="0"/>
    <x v="0"/>
    <x v="0"/>
    <n v="750"/>
    <n v="55"/>
    <n v="1200"/>
    <n v="66000"/>
    <n v="41250"/>
  </r>
  <r>
    <x v="44"/>
    <x v="7"/>
    <x v="2"/>
    <x v="0"/>
    <x v="0"/>
    <n v="750"/>
    <n v="230"/>
    <n v="1200"/>
    <n v="276000"/>
    <n v="172500"/>
  </r>
  <r>
    <x v="45"/>
    <x v="14"/>
    <x v="0"/>
    <x v="0"/>
    <x v="0"/>
    <n v="750"/>
    <n v="98"/>
    <n v="1200"/>
    <n v="117600"/>
    <n v="73500"/>
  </r>
  <r>
    <x v="46"/>
    <x v="13"/>
    <x v="0"/>
    <x v="0"/>
    <x v="0"/>
    <n v="750"/>
    <n v="38"/>
    <n v="1200"/>
    <n v="45600"/>
    <n v="28500"/>
  </r>
  <r>
    <x v="47"/>
    <x v="20"/>
    <x v="5"/>
    <x v="0"/>
    <x v="0"/>
    <n v="750"/>
    <n v="114"/>
    <n v="1200"/>
    <n v="136800"/>
    <n v="85500"/>
  </r>
  <r>
    <x v="48"/>
    <x v="1"/>
    <x v="1"/>
    <x v="0"/>
    <x v="0"/>
    <n v="750"/>
    <n v="24"/>
    <n v="1200"/>
    <n v="28800"/>
    <n v="18000"/>
  </r>
  <r>
    <x v="49"/>
    <x v="15"/>
    <x v="3"/>
    <x v="0"/>
    <x v="0"/>
    <n v="750"/>
    <n v="39"/>
    <n v="1200"/>
    <n v="46800"/>
    <n v="29250"/>
  </r>
  <r>
    <x v="50"/>
    <x v="4"/>
    <x v="5"/>
    <x v="0"/>
    <x v="0"/>
    <n v="750"/>
    <n v="6"/>
    <n v="1200"/>
    <n v="7200"/>
    <n v="4500"/>
  </r>
  <r>
    <x v="51"/>
    <x v="2"/>
    <x v="3"/>
    <x v="0"/>
    <x v="0"/>
    <n v="750"/>
    <n v="47"/>
    <n v="1200"/>
    <n v="56400"/>
    <n v="35250"/>
  </r>
  <r>
    <x v="52"/>
    <x v="11"/>
    <x v="3"/>
    <x v="0"/>
    <x v="0"/>
    <n v="750"/>
    <n v="89"/>
    <n v="1200"/>
    <n v="106800"/>
    <n v="66750"/>
  </r>
  <r>
    <x v="53"/>
    <x v="0"/>
    <x v="5"/>
    <x v="0"/>
    <x v="0"/>
    <n v="750"/>
    <n v="245"/>
    <n v="1200"/>
    <n v="294000"/>
    <n v="183750"/>
  </r>
  <r>
    <x v="54"/>
    <x v="12"/>
    <x v="4"/>
    <x v="0"/>
    <x v="0"/>
    <n v="750"/>
    <n v="109"/>
    <n v="1200"/>
    <n v="130800"/>
    <n v="81750"/>
  </r>
  <r>
    <x v="55"/>
    <x v="9"/>
    <x v="3"/>
    <x v="0"/>
    <x v="0"/>
    <n v="750"/>
    <n v="98"/>
    <n v="1200"/>
    <n v="117600"/>
    <n v="73500"/>
  </r>
  <r>
    <x v="56"/>
    <x v="16"/>
    <x v="5"/>
    <x v="0"/>
    <x v="0"/>
    <n v="750"/>
    <n v="280"/>
    <n v="1200"/>
    <n v="336000"/>
    <n v="210000"/>
  </r>
  <r>
    <x v="57"/>
    <x v="11"/>
    <x v="2"/>
    <x v="0"/>
    <x v="0"/>
    <n v="750"/>
    <n v="187"/>
    <n v="1200"/>
    <n v="224400"/>
    <n v="140250"/>
  </r>
  <r>
    <x v="58"/>
    <x v="1"/>
    <x v="3"/>
    <x v="0"/>
    <x v="0"/>
    <n v="750"/>
    <n v="86"/>
    <n v="1200"/>
    <n v="103200"/>
    <n v="64500"/>
  </r>
  <r>
    <x v="59"/>
    <x v="15"/>
    <x v="3"/>
    <x v="0"/>
    <x v="1"/>
    <n v="750"/>
    <n v="7"/>
    <n v="1200"/>
    <n v="8400"/>
    <n v="5250"/>
  </r>
  <r>
    <x v="60"/>
    <x v="3"/>
    <x v="2"/>
    <x v="0"/>
    <x v="1"/>
    <n v="750"/>
    <n v="114"/>
    <n v="1200"/>
    <n v="136800"/>
    <n v="85500"/>
  </r>
  <r>
    <x v="61"/>
    <x v="4"/>
    <x v="3"/>
    <x v="0"/>
    <x v="1"/>
    <n v="750"/>
    <n v="57"/>
    <n v="1200"/>
    <n v="68400"/>
    <n v="42750"/>
  </r>
  <r>
    <x v="62"/>
    <x v="14"/>
    <x v="2"/>
    <x v="0"/>
    <x v="1"/>
    <n v="750"/>
    <n v="66"/>
    <n v="1200"/>
    <n v="79200"/>
    <n v="49500"/>
  </r>
  <r>
    <x v="63"/>
    <x v="11"/>
    <x v="1"/>
    <x v="0"/>
    <x v="1"/>
    <n v="750"/>
    <n v="20"/>
    <n v="1200"/>
    <n v="24000"/>
    <n v="15000"/>
  </r>
  <r>
    <x v="64"/>
    <x v="1"/>
    <x v="4"/>
    <x v="0"/>
    <x v="1"/>
    <n v="750"/>
    <n v="14"/>
    <n v="1200"/>
    <n v="16800"/>
    <n v="10500"/>
  </r>
  <r>
    <x v="65"/>
    <x v="7"/>
    <x v="4"/>
    <x v="0"/>
    <x v="1"/>
    <n v="750"/>
    <n v="10"/>
    <n v="1200"/>
    <n v="12000"/>
    <n v="7500"/>
  </r>
  <r>
    <x v="66"/>
    <x v="16"/>
    <x v="2"/>
    <x v="0"/>
    <x v="1"/>
    <n v="750"/>
    <n v="8"/>
    <n v="1200"/>
    <n v="9600"/>
    <n v="6000"/>
  </r>
  <r>
    <x v="67"/>
    <x v="4"/>
    <x v="4"/>
    <x v="0"/>
    <x v="1"/>
    <n v="750"/>
    <n v="50"/>
    <n v="1200"/>
    <n v="60000"/>
    <n v="37500"/>
  </r>
  <r>
    <x v="18"/>
    <x v="17"/>
    <x v="4"/>
    <x v="0"/>
    <x v="1"/>
    <n v="750"/>
    <n v="60"/>
    <n v="1200"/>
    <n v="72000"/>
    <n v="45000"/>
  </r>
  <r>
    <x v="68"/>
    <x v="11"/>
    <x v="5"/>
    <x v="0"/>
    <x v="1"/>
    <n v="750"/>
    <n v="36"/>
    <n v="1200"/>
    <n v="43200"/>
    <n v="27000"/>
  </r>
  <r>
    <x v="69"/>
    <x v="18"/>
    <x v="3"/>
    <x v="0"/>
    <x v="1"/>
    <n v="750"/>
    <n v="44"/>
    <n v="1200"/>
    <n v="52800"/>
    <n v="33000"/>
  </r>
  <r>
    <x v="70"/>
    <x v="4"/>
    <x v="5"/>
    <x v="0"/>
    <x v="1"/>
    <n v="750"/>
    <n v="151"/>
    <n v="1200"/>
    <n v="181200"/>
    <n v="113250"/>
  </r>
  <r>
    <x v="7"/>
    <x v="8"/>
    <x v="3"/>
    <x v="0"/>
    <x v="1"/>
    <n v="750"/>
    <n v="49"/>
    <n v="1200"/>
    <n v="58800"/>
    <n v="36750"/>
  </r>
  <r>
    <x v="71"/>
    <x v="10"/>
    <x v="0"/>
    <x v="0"/>
    <x v="1"/>
    <n v="750"/>
    <n v="81"/>
    <n v="1200"/>
    <n v="97200"/>
    <n v="60750"/>
  </r>
  <r>
    <x v="72"/>
    <x v="11"/>
    <x v="0"/>
    <x v="0"/>
    <x v="1"/>
    <n v="750"/>
    <n v="63"/>
    <n v="1200"/>
    <n v="75600"/>
    <n v="47250"/>
  </r>
  <r>
    <x v="73"/>
    <x v="21"/>
    <x v="4"/>
    <x v="0"/>
    <x v="1"/>
    <n v="750"/>
    <n v="39"/>
    <n v="1200"/>
    <n v="46800"/>
    <n v="29250"/>
  </r>
  <r>
    <x v="74"/>
    <x v="12"/>
    <x v="2"/>
    <x v="0"/>
    <x v="1"/>
    <n v="750"/>
    <n v="103"/>
    <n v="1200"/>
    <n v="123600"/>
    <n v="77250"/>
  </r>
  <r>
    <x v="75"/>
    <x v="4"/>
    <x v="0"/>
    <x v="0"/>
    <x v="1"/>
    <n v="750"/>
    <n v="75"/>
    <n v="1200"/>
    <n v="90000"/>
    <n v="56250"/>
  </r>
  <r>
    <x v="52"/>
    <x v="12"/>
    <x v="4"/>
    <x v="0"/>
    <x v="1"/>
    <n v="750"/>
    <n v="15"/>
    <n v="1200"/>
    <n v="18000"/>
    <n v="11250"/>
  </r>
  <r>
    <x v="76"/>
    <x v="22"/>
    <x v="5"/>
    <x v="0"/>
    <x v="1"/>
    <n v="750"/>
    <n v="161"/>
    <n v="1200"/>
    <n v="193200"/>
    <n v="120750"/>
  </r>
  <r>
    <x v="77"/>
    <x v="21"/>
    <x v="4"/>
    <x v="0"/>
    <x v="1"/>
    <n v="750"/>
    <n v="27"/>
    <n v="1200"/>
    <n v="32400"/>
    <n v="20250"/>
  </r>
  <r>
    <x v="78"/>
    <x v="6"/>
    <x v="0"/>
    <x v="0"/>
    <x v="1"/>
    <n v="750"/>
    <n v="56"/>
    <n v="1200"/>
    <n v="67200"/>
    <n v="42000"/>
  </r>
  <r>
    <x v="79"/>
    <x v="6"/>
    <x v="4"/>
    <x v="0"/>
    <x v="1"/>
    <n v="750"/>
    <n v="93"/>
    <n v="1200"/>
    <n v="111600"/>
    <n v="69750"/>
  </r>
  <r>
    <x v="80"/>
    <x v="20"/>
    <x v="3"/>
    <x v="0"/>
    <x v="1"/>
    <n v="750"/>
    <n v="44"/>
    <n v="1200"/>
    <n v="52800"/>
    <n v="33000"/>
  </r>
  <r>
    <x v="81"/>
    <x v="8"/>
    <x v="3"/>
    <x v="0"/>
    <x v="1"/>
    <n v="750"/>
    <n v="3"/>
    <n v="1200"/>
    <n v="3600"/>
    <n v="2250"/>
  </r>
  <r>
    <x v="82"/>
    <x v="14"/>
    <x v="3"/>
    <x v="0"/>
    <x v="1"/>
    <n v="750"/>
    <n v="51"/>
    <n v="1200"/>
    <n v="61200"/>
    <n v="38250"/>
  </r>
  <r>
    <x v="19"/>
    <x v="22"/>
    <x v="3"/>
    <x v="0"/>
    <x v="1"/>
    <n v="750"/>
    <n v="22"/>
    <n v="1200"/>
    <n v="26400"/>
    <n v="16500"/>
  </r>
  <r>
    <x v="83"/>
    <x v="8"/>
    <x v="1"/>
    <x v="0"/>
    <x v="1"/>
    <n v="750"/>
    <n v="16"/>
    <n v="1200"/>
    <n v="19200"/>
    <n v="12000"/>
  </r>
  <r>
    <x v="84"/>
    <x v="23"/>
    <x v="2"/>
    <x v="0"/>
    <x v="1"/>
    <n v="750"/>
    <n v="117"/>
    <n v="1200"/>
    <n v="140400"/>
    <n v="87750"/>
  </r>
  <r>
    <x v="85"/>
    <x v="6"/>
    <x v="1"/>
    <x v="0"/>
    <x v="1"/>
    <n v="750"/>
    <n v="1"/>
    <n v="1200"/>
    <n v="1200"/>
    <n v="750"/>
  </r>
  <r>
    <x v="86"/>
    <x v="10"/>
    <x v="4"/>
    <x v="0"/>
    <x v="1"/>
    <n v="750"/>
    <n v="73"/>
    <n v="1200"/>
    <n v="87600"/>
    <n v="54750"/>
  </r>
  <r>
    <x v="87"/>
    <x v="18"/>
    <x v="3"/>
    <x v="0"/>
    <x v="1"/>
    <n v="750"/>
    <n v="55"/>
    <n v="1200"/>
    <n v="66000"/>
    <n v="41250"/>
  </r>
  <r>
    <x v="88"/>
    <x v="16"/>
    <x v="3"/>
    <x v="0"/>
    <x v="1"/>
    <n v="750"/>
    <n v="28"/>
    <n v="1200"/>
    <n v="33600"/>
    <n v="21000"/>
  </r>
  <r>
    <x v="89"/>
    <x v="23"/>
    <x v="1"/>
    <x v="0"/>
    <x v="1"/>
    <n v="750"/>
    <n v="3"/>
    <n v="1200"/>
    <n v="3600"/>
    <n v="2250"/>
  </r>
  <r>
    <x v="90"/>
    <x v="21"/>
    <x v="3"/>
    <x v="0"/>
    <x v="1"/>
    <n v="750"/>
    <n v="27"/>
    <n v="1200"/>
    <n v="32400"/>
    <n v="20250"/>
  </r>
  <r>
    <x v="91"/>
    <x v="8"/>
    <x v="1"/>
    <x v="0"/>
    <x v="1"/>
    <n v="750"/>
    <n v="14"/>
    <n v="1200"/>
    <n v="16800"/>
    <n v="10500"/>
  </r>
  <r>
    <x v="92"/>
    <x v="9"/>
    <x v="3"/>
    <x v="0"/>
    <x v="1"/>
    <n v="750"/>
    <n v="14"/>
    <n v="1200"/>
    <n v="16800"/>
    <n v="10500"/>
  </r>
  <r>
    <x v="93"/>
    <x v="3"/>
    <x v="1"/>
    <x v="0"/>
    <x v="1"/>
    <n v="750"/>
    <n v="16"/>
    <n v="1200"/>
    <n v="19200"/>
    <n v="12000"/>
  </r>
  <r>
    <x v="94"/>
    <x v="20"/>
    <x v="5"/>
    <x v="0"/>
    <x v="1"/>
    <n v="750"/>
    <n v="131"/>
    <n v="1200"/>
    <n v="157200"/>
    <n v="98250"/>
  </r>
  <r>
    <x v="95"/>
    <x v="19"/>
    <x v="3"/>
    <x v="0"/>
    <x v="1"/>
    <n v="750"/>
    <n v="22"/>
    <n v="1200"/>
    <n v="26400"/>
    <n v="16500"/>
  </r>
  <r>
    <x v="96"/>
    <x v="1"/>
    <x v="3"/>
    <x v="0"/>
    <x v="1"/>
    <n v="750"/>
    <n v="1"/>
    <n v="1200"/>
    <n v="1200"/>
    <n v="750"/>
  </r>
  <r>
    <x v="97"/>
    <x v="18"/>
    <x v="1"/>
    <x v="0"/>
    <x v="1"/>
    <n v="750"/>
    <n v="7"/>
    <n v="1200"/>
    <n v="8400"/>
    <n v="5250"/>
  </r>
  <r>
    <x v="98"/>
    <x v="11"/>
    <x v="0"/>
    <x v="0"/>
    <x v="1"/>
    <n v="750"/>
    <n v="87"/>
    <n v="1200"/>
    <n v="104400"/>
    <n v="65250"/>
  </r>
  <r>
    <x v="93"/>
    <x v="2"/>
    <x v="4"/>
    <x v="0"/>
    <x v="1"/>
    <n v="750"/>
    <n v="23"/>
    <n v="1200"/>
    <n v="27600"/>
    <n v="17250"/>
  </r>
  <r>
    <x v="99"/>
    <x v="3"/>
    <x v="1"/>
    <x v="0"/>
    <x v="1"/>
    <n v="750"/>
    <n v="14"/>
    <n v="1200"/>
    <n v="16800"/>
    <n v="10500"/>
  </r>
  <r>
    <x v="100"/>
    <x v="6"/>
    <x v="2"/>
    <x v="0"/>
    <x v="1"/>
    <n v="750"/>
    <n v="14"/>
    <n v="1200"/>
    <n v="16800"/>
    <n v="10500"/>
  </r>
  <r>
    <x v="101"/>
    <x v="22"/>
    <x v="1"/>
    <x v="0"/>
    <x v="1"/>
    <n v="750"/>
    <n v="11"/>
    <n v="1200"/>
    <n v="13200"/>
    <n v="8250"/>
  </r>
  <r>
    <x v="102"/>
    <x v="13"/>
    <x v="2"/>
    <x v="0"/>
    <x v="1"/>
    <n v="750"/>
    <n v="68"/>
    <n v="1200"/>
    <n v="81600"/>
    <n v="51000"/>
  </r>
  <r>
    <x v="103"/>
    <x v="10"/>
    <x v="1"/>
    <x v="0"/>
    <x v="1"/>
    <n v="750"/>
    <n v="1"/>
    <n v="1200"/>
    <n v="1200"/>
    <n v="750"/>
  </r>
  <r>
    <x v="104"/>
    <x v="14"/>
    <x v="5"/>
    <x v="0"/>
    <x v="1"/>
    <n v="750"/>
    <n v="66"/>
    <n v="1200"/>
    <n v="79200"/>
    <n v="49500"/>
  </r>
  <r>
    <x v="59"/>
    <x v="15"/>
    <x v="3"/>
    <x v="0"/>
    <x v="1"/>
    <n v="750"/>
    <n v="7"/>
    <n v="1200"/>
    <n v="8400"/>
    <n v="5250"/>
  </r>
  <r>
    <x v="60"/>
    <x v="3"/>
    <x v="2"/>
    <x v="0"/>
    <x v="1"/>
    <n v="750"/>
    <n v="114"/>
    <n v="1200"/>
    <n v="136800"/>
    <n v="85500"/>
  </r>
  <r>
    <x v="61"/>
    <x v="4"/>
    <x v="3"/>
    <x v="0"/>
    <x v="1"/>
    <n v="750"/>
    <n v="57"/>
    <n v="1200"/>
    <n v="68400"/>
    <n v="42750"/>
  </r>
  <r>
    <x v="62"/>
    <x v="14"/>
    <x v="2"/>
    <x v="0"/>
    <x v="1"/>
    <n v="750"/>
    <n v="66"/>
    <n v="1200"/>
    <n v="79200"/>
    <n v="49500"/>
  </r>
  <r>
    <x v="63"/>
    <x v="11"/>
    <x v="1"/>
    <x v="0"/>
    <x v="1"/>
    <n v="750"/>
    <n v="20"/>
    <n v="1200"/>
    <n v="24000"/>
    <n v="15000"/>
  </r>
  <r>
    <x v="64"/>
    <x v="1"/>
    <x v="4"/>
    <x v="0"/>
    <x v="1"/>
    <n v="750"/>
    <n v="14"/>
    <n v="1200"/>
    <n v="16800"/>
    <n v="10500"/>
  </r>
  <r>
    <x v="65"/>
    <x v="7"/>
    <x v="4"/>
    <x v="0"/>
    <x v="1"/>
    <n v="750"/>
    <n v="10"/>
    <n v="1200"/>
    <n v="12000"/>
    <n v="7500"/>
  </r>
  <r>
    <x v="66"/>
    <x v="16"/>
    <x v="2"/>
    <x v="0"/>
    <x v="1"/>
    <n v="750"/>
    <n v="8"/>
    <n v="1200"/>
    <n v="9600"/>
    <n v="6000"/>
  </r>
  <r>
    <x v="67"/>
    <x v="4"/>
    <x v="4"/>
    <x v="0"/>
    <x v="1"/>
    <n v="750"/>
    <n v="50"/>
    <n v="1200"/>
    <n v="60000"/>
    <n v="37500"/>
  </r>
  <r>
    <x v="18"/>
    <x v="17"/>
    <x v="4"/>
    <x v="0"/>
    <x v="1"/>
    <n v="750"/>
    <n v="60"/>
    <n v="1200"/>
    <n v="72000"/>
    <n v="45000"/>
  </r>
  <r>
    <x v="68"/>
    <x v="11"/>
    <x v="5"/>
    <x v="0"/>
    <x v="1"/>
    <n v="750"/>
    <n v="36"/>
    <n v="1200"/>
    <n v="43200"/>
    <n v="27000"/>
  </r>
  <r>
    <x v="69"/>
    <x v="18"/>
    <x v="3"/>
    <x v="0"/>
    <x v="1"/>
    <n v="750"/>
    <n v="44"/>
    <n v="1200"/>
    <n v="52800"/>
    <n v="33000"/>
  </r>
  <r>
    <x v="70"/>
    <x v="4"/>
    <x v="5"/>
    <x v="0"/>
    <x v="1"/>
    <n v="750"/>
    <n v="151"/>
    <n v="1200"/>
    <n v="181200"/>
    <n v="113250"/>
  </r>
  <r>
    <x v="7"/>
    <x v="8"/>
    <x v="3"/>
    <x v="0"/>
    <x v="1"/>
    <n v="750"/>
    <n v="49"/>
    <n v="1200"/>
    <n v="58800"/>
    <n v="36750"/>
  </r>
  <r>
    <x v="71"/>
    <x v="10"/>
    <x v="0"/>
    <x v="0"/>
    <x v="1"/>
    <n v="750"/>
    <n v="81"/>
    <n v="1200"/>
    <n v="97200"/>
    <n v="60750"/>
  </r>
  <r>
    <x v="72"/>
    <x v="11"/>
    <x v="0"/>
    <x v="0"/>
    <x v="1"/>
    <n v="750"/>
    <n v="63"/>
    <n v="1200"/>
    <n v="75600"/>
    <n v="47250"/>
  </r>
  <r>
    <x v="73"/>
    <x v="21"/>
    <x v="4"/>
    <x v="0"/>
    <x v="1"/>
    <n v="750"/>
    <n v="39"/>
    <n v="1200"/>
    <n v="46800"/>
    <n v="29250"/>
  </r>
  <r>
    <x v="74"/>
    <x v="12"/>
    <x v="2"/>
    <x v="0"/>
    <x v="1"/>
    <n v="750"/>
    <n v="103"/>
    <n v="1200"/>
    <n v="123600"/>
    <n v="77250"/>
  </r>
  <r>
    <x v="75"/>
    <x v="4"/>
    <x v="0"/>
    <x v="0"/>
    <x v="1"/>
    <n v="750"/>
    <n v="75"/>
    <n v="1200"/>
    <n v="90000"/>
    <n v="56250"/>
  </r>
  <r>
    <x v="52"/>
    <x v="12"/>
    <x v="4"/>
    <x v="0"/>
    <x v="1"/>
    <n v="750"/>
    <n v="15"/>
    <n v="1200"/>
    <n v="18000"/>
    <n v="11250"/>
  </r>
  <r>
    <x v="76"/>
    <x v="22"/>
    <x v="5"/>
    <x v="0"/>
    <x v="1"/>
    <n v="750"/>
    <n v="161"/>
    <n v="1200"/>
    <n v="193200"/>
    <n v="120750"/>
  </r>
  <r>
    <x v="77"/>
    <x v="21"/>
    <x v="4"/>
    <x v="0"/>
    <x v="1"/>
    <n v="750"/>
    <n v="27"/>
    <n v="1200"/>
    <n v="32400"/>
    <n v="20250"/>
  </r>
  <r>
    <x v="78"/>
    <x v="6"/>
    <x v="0"/>
    <x v="0"/>
    <x v="1"/>
    <n v="750"/>
    <n v="56"/>
    <n v="1200"/>
    <n v="67200"/>
    <n v="42000"/>
  </r>
  <r>
    <x v="79"/>
    <x v="6"/>
    <x v="4"/>
    <x v="0"/>
    <x v="1"/>
    <n v="750"/>
    <n v="93"/>
    <n v="1200"/>
    <n v="111600"/>
    <n v="69750"/>
  </r>
  <r>
    <x v="80"/>
    <x v="20"/>
    <x v="3"/>
    <x v="0"/>
    <x v="1"/>
    <n v="750"/>
    <n v="44"/>
    <n v="1200"/>
    <n v="52800"/>
    <n v="33000"/>
  </r>
  <r>
    <x v="81"/>
    <x v="8"/>
    <x v="3"/>
    <x v="0"/>
    <x v="1"/>
    <n v="750"/>
    <n v="3"/>
    <n v="1200"/>
    <n v="3600"/>
    <n v="2250"/>
  </r>
  <r>
    <x v="82"/>
    <x v="14"/>
    <x v="3"/>
    <x v="0"/>
    <x v="1"/>
    <n v="750"/>
    <n v="51"/>
    <n v="1200"/>
    <n v="61200"/>
    <n v="38250"/>
  </r>
  <r>
    <x v="19"/>
    <x v="22"/>
    <x v="3"/>
    <x v="0"/>
    <x v="1"/>
    <n v="750"/>
    <n v="22"/>
    <n v="1200"/>
    <n v="26400"/>
    <n v="16500"/>
  </r>
  <r>
    <x v="83"/>
    <x v="8"/>
    <x v="1"/>
    <x v="0"/>
    <x v="1"/>
    <n v="750"/>
    <n v="16"/>
    <n v="1200"/>
    <n v="19200"/>
    <n v="12000"/>
  </r>
  <r>
    <x v="84"/>
    <x v="23"/>
    <x v="2"/>
    <x v="0"/>
    <x v="1"/>
    <n v="750"/>
    <n v="117"/>
    <n v="1200"/>
    <n v="140400"/>
    <n v="87750"/>
  </r>
  <r>
    <x v="85"/>
    <x v="6"/>
    <x v="1"/>
    <x v="0"/>
    <x v="1"/>
    <n v="750"/>
    <n v="1"/>
    <n v="1200"/>
    <n v="1200"/>
    <n v="750"/>
  </r>
  <r>
    <x v="86"/>
    <x v="10"/>
    <x v="4"/>
    <x v="0"/>
    <x v="1"/>
    <n v="750"/>
    <n v="73"/>
    <n v="1200"/>
    <n v="87600"/>
    <n v="54750"/>
  </r>
  <r>
    <x v="87"/>
    <x v="18"/>
    <x v="3"/>
    <x v="0"/>
    <x v="1"/>
    <n v="750"/>
    <n v="55"/>
    <n v="1200"/>
    <n v="66000"/>
    <n v="41250"/>
  </r>
  <r>
    <x v="88"/>
    <x v="16"/>
    <x v="3"/>
    <x v="0"/>
    <x v="1"/>
    <n v="750"/>
    <n v="28"/>
    <n v="1200"/>
    <n v="33600"/>
    <n v="21000"/>
  </r>
  <r>
    <x v="89"/>
    <x v="23"/>
    <x v="1"/>
    <x v="0"/>
    <x v="1"/>
    <n v="750"/>
    <n v="3"/>
    <n v="1200"/>
    <n v="3600"/>
    <n v="2250"/>
  </r>
  <r>
    <x v="90"/>
    <x v="21"/>
    <x v="3"/>
    <x v="0"/>
    <x v="1"/>
    <n v="750"/>
    <n v="27"/>
    <n v="1200"/>
    <n v="32400"/>
    <n v="20250"/>
  </r>
  <r>
    <x v="91"/>
    <x v="8"/>
    <x v="1"/>
    <x v="0"/>
    <x v="1"/>
    <n v="750"/>
    <n v="14"/>
    <n v="1200"/>
    <n v="16800"/>
    <n v="10500"/>
  </r>
  <r>
    <x v="92"/>
    <x v="9"/>
    <x v="3"/>
    <x v="0"/>
    <x v="1"/>
    <n v="750"/>
    <n v="14"/>
    <n v="1200"/>
    <n v="16800"/>
    <n v="10500"/>
  </r>
  <r>
    <x v="93"/>
    <x v="3"/>
    <x v="1"/>
    <x v="0"/>
    <x v="1"/>
    <n v="750"/>
    <n v="16"/>
    <n v="1200"/>
    <n v="19200"/>
    <n v="12000"/>
  </r>
  <r>
    <x v="94"/>
    <x v="20"/>
    <x v="5"/>
    <x v="0"/>
    <x v="1"/>
    <n v="750"/>
    <n v="131"/>
    <n v="1200"/>
    <n v="157200"/>
    <n v="98250"/>
  </r>
  <r>
    <x v="95"/>
    <x v="19"/>
    <x v="3"/>
    <x v="0"/>
    <x v="1"/>
    <n v="750"/>
    <n v="22"/>
    <n v="1200"/>
    <n v="26400"/>
    <n v="16500"/>
  </r>
  <r>
    <x v="96"/>
    <x v="1"/>
    <x v="3"/>
    <x v="0"/>
    <x v="1"/>
    <n v="750"/>
    <n v="1"/>
    <n v="1200"/>
    <n v="1200"/>
    <n v="750"/>
  </r>
  <r>
    <x v="97"/>
    <x v="18"/>
    <x v="1"/>
    <x v="0"/>
    <x v="1"/>
    <n v="750"/>
    <n v="7"/>
    <n v="1200"/>
    <n v="8400"/>
    <n v="5250"/>
  </r>
  <r>
    <x v="98"/>
    <x v="11"/>
    <x v="0"/>
    <x v="0"/>
    <x v="1"/>
    <n v="750"/>
    <n v="87"/>
    <n v="1200"/>
    <n v="104400"/>
    <n v="65250"/>
  </r>
  <r>
    <x v="93"/>
    <x v="2"/>
    <x v="4"/>
    <x v="0"/>
    <x v="1"/>
    <n v="750"/>
    <n v="23"/>
    <n v="1200"/>
    <n v="27600"/>
    <n v="17250"/>
  </r>
  <r>
    <x v="99"/>
    <x v="3"/>
    <x v="1"/>
    <x v="0"/>
    <x v="1"/>
    <n v="750"/>
    <n v="14"/>
    <n v="1200"/>
    <n v="16800"/>
    <n v="10500"/>
  </r>
  <r>
    <x v="100"/>
    <x v="6"/>
    <x v="2"/>
    <x v="0"/>
    <x v="1"/>
    <n v="750"/>
    <n v="14"/>
    <n v="1200"/>
    <n v="16800"/>
    <n v="10500"/>
  </r>
  <r>
    <x v="101"/>
    <x v="22"/>
    <x v="1"/>
    <x v="0"/>
    <x v="1"/>
    <n v="750"/>
    <n v="11"/>
    <n v="1200"/>
    <n v="13200"/>
    <n v="8250"/>
  </r>
  <r>
    <x v="102"/>
    <x v="13"/>
    <x v="2"/>
    <x v="0"/>
    <x v="1"/>
    <n v="750"/>
    <n v="68"/>
    <n v="1200"/>
    <n v="81600"/>
    <n v="51000"/>
  </r>
  <r>
    <x v="103"/>
    <x v="10"/>
    <x v="1"/>
    <x v="0"/>
    <x v="1"/>
    <n v="750"/>
    <n v="1"/>
    <n v="1200"/>
    <n v="1200"/>
    <n v="750"/>
  </r>
  <r>
    <x v="104"/>
    <x v="14"/>
    <x v="5"/>
    <x v="0"/>
    <x v="1"/>
    <n v="750"/>
    <n v="66"/>
    <n v="1200"/>
    <n v="79200"/>
    <n v="49500"/>
  </r>
  <r>
    <x v="105"/>
    <x v="22"/>
    <x v="4"/>
    <x v="0"/>
    <x v="2"/>
    <n v="750"/>
    <n v="70"/>
    <n v="1200"/>
    <n v="84000"/>
    <n v="52500"/>
  </r>
  <r>
    <x v="106"/>
    <x v="0"/>
    <x v="3"/>
    <x v="0"/>
    <x v="2"/>
    <n v="750"/>
    <n v="17"/>
    <n v="1200"/>
    <n v="20400"/>
    <n v="12750"/>
  </r>
  <r>
    <x v="107"/>
    <x v="22"/>
    <x v="1"/>
    <x v="0"/>
    <x v="2"/>
    <n v="750"/>
    <n v="18"/>
    <n v="1200"/>
    <n v="21600"/>
    <n v="13500"/>
  </r>
  <r>
    <x v="108"/>
    <x v="19"/>
    <x v="0"/>
    <x v="0"/>
    <x v="2"/>
    <n v="750"/>
    <n v="56"/>
    <n v="1200"/>
    <n v="67200"/>
    <n v="42000"/>
  </r>
  <r>
    <x v="109"/>
    <x v="6"/>
    <x v="3"/>
    <x v="0"/>
    <x v="2"/>
    <n v="750"/>
    <n v="5"/>
    <n v="1200"/>
    <n v="6000"/>
    <n v="3750"/>
  </r>
  <r>
    <x v="110"/>
    <x v="16"/>
    <x v="1"/>
    <x v="0"/>
    <x v="2"/>
    <n v="750"/>
    <n v="6"/>
    <n v="1200"/>
    <n v="7200"/>
    <n v="4500"/>
  </r>
  <r>
    <x v="111"/>
    <x v="14"/>
    <x v="1"/>
    <x v="0"/>
    <x v="2"/>
    <n v="750"/>
    <n v="12"/>
    <n v="1200"/>
    <n v="14400"/>
    <n v="9000"/>
  </r>
  <r>
    <x v="112"/>
    <x v="18"/>
    <x v="1"/>
    <x v="0"/>
    <x v="2"/>
    <n v="750"/>
    <n v="17"/>
    <n v="1200"/>
    <n v="20400"/>
    <n v="12750"/>
  </r>
  <r>
    <x v="113"/>
    <x v="0"/>
    <x v="4"/>
    <x v="0"/>
    <x v="2"/>
    <n v="750"/>
    <n v="40"/>
    <n v="1200"/>
    <n v="48000"/>
    <n v="30000"/>
  </r>
  <r>
    <x v="114"/>
    <x v="17"/>
    <x v="1"/>
    <x v="0"/>
    <x v="2"/>
    <n v="750"/>
    <n v="14"/>
    <n v="1200"/>
    <n v="16800"/>
    <n v="10500"/>
  </r>
  <r>
    <x v="115"/>
    <x v="2"/>
    <x v="5"/>
    <x v="0"/>
    <x v="2"/>
    <n v="750"/>
    <n v="74"/>
    <n v="1200"/>
    <n v="88800"/>
    <n v="55500"/>
  </r>
  <r>
    <x v="116"/>
    <x v="4"/>
    <x v="0"/>
    <x v="0"/>
    <x v="2"/>
    <n v="750"/>
    <n v="19"/>
    <n v="1200"/>
    <n v="22800"/>
    <n v="14250"/>
  </r>
  <r>
    <x v="117"/>
    <x v="7"/>
    <x v="1"/>
    <x v="0"/>
    <x v="2"/>
    <n v="750"/>
    <n v="18"/>
    <n v="1200"/>
    <n v="21600"/>
    <n v="13500"/>
  </r>
  <r>
    <x v="8"/>
    <x v="22"/>
    <x v="4"/>
    <x v="0"/>
    <x v="2"/>
    <n v="750"/>
    <n v="48"/>
    <n v="1200"/>
    <n v="57600"/>
    <n v="36000"/>
  </r>
  <r>
    <x v="118"/>
    <x v="16"/>
    <x v="3"/>
    <x v="0"/>
    <x v="2"/>
    <n v="750"/>
    <n v="17"/>
    <n v="1200"/>
    <n v="20400"/>
    <n v="12750"/>
  </r>
  <r>
    <x v="119"/>
    <x v="2"/>
    <x v="3"/>
    <x v="0"/>
    <x v="2"/>
    <n v="750"/>
    <n v="21"/>
    <n v="1200"/>
    <n v="25200"/>
    <n v="15750"/>
  </r>
  <r>
    <x v="120"/>
    <x v="9"/>
    <x v="0"/>
    <x v="0"/>
    <x v="2"/>
    <n v="750"/>
    <n v="9"/>
    <n v="1200"/>
    <n v="10800"/>
    <n v="6750"/>
  </r>
  <r>
    <x v="52"/>
    <x v="6"/>
    <x v="2"/>
    <x v="0"/>
    <x v="2"/>
    <n v="750"/>
    <n v="42"/>
    <n v="1200"/>
    <n v="50400"/>
    <n v="31500"/>
  </r>
  <r>
    <x v="4"/>
    <x v="16"/>
    <x v="3"/>
    <x v="0"/>
    <x v="2"/>
    <n v="750"/>
    <n v="17"/>
    <n v="1200"/>
    <n v="20400"/>
    <n v="12750"/>
  </r>
  <r>
    <x v="55"/>
    <x v="14"/>
    <x v="3"/>
    <x v="0"/>
    <x v="2"/>
    <n v="750"/>
    <n v="28"/>
    <n v="1200"/>
    <n v="33600"/>
    <n v="21000"/>
  </r>
  <r>
    <x v="121"/>
    <x v="12"/>
    <x v="5"/>
    <x v="0"/>
    <x v="2"/>
    <n v="750"/>
    <n v="3"/>
    <n v="1200"/>
    <n v="3600"/>
    <n v="2250"/>
  </r>
  <r>
    <x v="122"/>
    <x v="1"/>
    <x v="5"/>
    <x v="0"/>
    <x v="2"/>
    <n v="750"/>
    <n v="102"/>
    <n v="1200"/>
    <n v="122400"/>
    <n v="76500"/>
  </r>
  <r>
    <x v="123"/>
    <x v="5"/>
    <x v="2"/>
    <x v="0"/>
    <x v="2"/>
    <n v="750"/>
    <n v="48"/>
    <n v="1200"/>
    <n v="57600"/>
    <n v="36000"/>
  </r>
  <r>
    <x v="124"/>
    <x v="14"/>
    <x v="3"/>
    <x v="0"/>
    <x v="2"/>
    <n v="750"/>
    <n v="13"/>
    <n v="1200"/>
    <n v="15600"/>
    <n v="9750"/>
  </r>
  <r>
    <x v="125"/>
    <x v="10"/>
    <x v="3"/>
    <x v="0"/>
    <x v="2"/>
    <n v="750"/>
    <n v="5"/>
    <n v="1200"/>
    <n v="6000"/>
    <n v="3750"/>
  </r>
  <r>
    <x v="126"/>
    <x v="18"/>
    <x v="5"/>
    <x v="0"/>
    <x v="2"/>
    <n v="750"/>
    <n v="85"/>
    <n v="1200"/>
    <n v="102000"/>
    <n v="63750"/>
  </r>
  <r>
    <x v="127"/>
    <x v="9"/>
    <x v="4"/>
    <x v="0"/>
    <x v="2"/>
    <n v="750"/>
    <n v="52"/>
    <n v="1200"/>
    <n v="62400"/>
    <n v="39000"/>
  </r>
  <r>
    <x v="128"/>
    <x v="16"/>
    <x v="1"/>
    <x v="0"/>
    <x v="2"/>
    <n v="750"/>
    <n v="18"/>
    <n v="1200"/>
    <n v="21600"/>
    <n v="13500"/>
  </r>
  <r>
    <x v="87"/>
    <x v="10"/>
    <x v="4"/>
    <x v="0"/>
    <x v="2"/>
    <n v="750"/>
    <n v="4"/>
    <n v="1200"/>
    <n v="4800"/>
    <n v="3000"/>
  </r>
  <r>
    <x v="129"/>
    <x v="9"/>
    <x v="5"/>
    <x v="0"/>
    <x v="2"/>
    <n v="750"/>
    <n v="107"/>
    <n v="1200"/>
    <n v="128400"/>
    <n v="80250"/>
  </r>
  <r>
    <x v="80"/>
    <x v="1"/>
    <x v="2"/>
    <x v="0"/>
    <x v="2"/>
    <n v="750"/>
    <n v="70"/>
    <n v="1200"/>
    <n v="84000"/>
    <n v="52500"/>
  </r>
  <r>
    <x v="130"/>
    <x v="21"/>
    <x v="4"/>
    <x v="0"/>
    <x v="2"/>
    <n v="750"/>
    <n v="40"/>
    <n v="1200"/>
    <n v="48000"/>
    <n v="30000"/>
  </r>
  <r>
    <x v="131"/>
    <x v="5"/>
    <x v="2"/>
    <x v="0"/>
    <x v="2"/>
    <n v="750"/>
    <n v="53"/>
    <n v="1200"/>
    <n v="63600"/>
    <n v="39750"/>
  </r>
  <r>
    <x v="132"/>
    <x v="1"/>
    <x v="2"/>
    <x v="0"/>
    <x v="2"/>
    <n v="750"/>
    <n v="67"/>
    <n v="1200"/>
    <n v="80400"/>
    <n v="50250"/>
  </r>
  <r>
    <x v="133"/>
    <x v="5"/>
    <x v="3"/>
    <x v="0"/>
    <x v="2"/>
    <n v="750"/>
    <n v="34"/>
    <n v="1200"/>
    <n v="40800"/>
    <n v="25500"/>
  </r>
  <r>
    <x v="134"/>
    <x v="9"/>
    <x v="2"/>
    <x v="0"/>
    <x v="2"/>
    <n v="750"/>
    <n v="75"/>
    <n v="1200"/>
    <n v="90000"/>
    <n v="56250"/>
  </r>
  <r>
    <x v="135"/>
    <x v="11"/>
    <x v="3"/>
    <x v="0"/>
    <x v="2"/>
    <n v="750"/>
    <n v="28"/>
    <n v="1200"/>
    <n v="33600"/>
    <n v="21000"/>
  </r>
  <r>
    <x v="136"/>
    <x v="6"/>
    <x v="2"/>
    <x v="0"/>
    <x v="2"/>
    <n v="750"/>
    <n v="81"/>
    <n v="1200"/>
    <n v="97200"/>
    <n v="60750"/>
  </r>
  <r>
    <x v="137"/>
    <x v="5"/>
    <x v="4"/>
    <x v="0"/>
    <x v="2"/>
    <n v="750"/>
    <n v="4"/>
    <n v="1200"/>
    <n v="4800"/>
    <n v="3000"/>
  </r>
  <r>
    <x v="138"/>
    <x v="4"/>
    <x v="1"/>
    <x v="0"/>
    <x v="2"/>
    <n v="750"/>
    <n v="16"/>
    <n v="1200"/>
    <n v="19200"/>
    <n v="12000"/>
  </r>
  <r>
    <x v="139"/>
    <x v="11"/>
    <x v="3"/>
    <x v="0"/>
    <x v="2"/>
    <n v="750"/>
    <n v="31"/>
    <n v="1200"/>
    <n v="37200"/>
    <n v="23250"/>
  </r>
  <r>
    <x v="140"/>
    <x v="22"/>
    <x v="1"/>
    <x v="0"/>
    <x v="2"/>
    <n v="750"/>
    <n v="16"/>
    <n v="1200"/>
    <n v="19200"/>
    <n v="12000"/>
  </r>
  <r>
    <x v="141"/>
    <x v="18"/>
    <x v="0"/>
    <x v="0"/>
    <x v="2"/>
    <n v="750"/>
    <n v="17"/>
    <n v="1200"/>
    <n v="20400"/>
    <n v="12750"/>
  </r>
  <r>
    <x v="137"/>
    <x v="4"/>
    <x v="0"/>
    <x v="0"/>
    <x v="2"/>
    <n v="750"/>
    <n v="33"/>
    <n v="1200"/>
    <n v="39600"/>
    <n v="24750"/>
  </r>
  <r>
    <x v="142"/>
    <x v="2"/>
    <x v="3"/>
    <x v="0"/>
    <x v="2"/>
    <n v="750"/>
    <n v="22"/>
    <n v="1200"/>
    <n v="26400"/>
    <n v="16500"/>
  </r>
  <r>
    <x v="143"/>
    <x v="23"/>
    <x v="4"/>
    <x v="0"/>
    <x v="2"/>
    <n v="750"/>
    <n v="45"/>
    <n v="1200"/>
    <n v="54000"/>
    <n v="33750"/>
  </r>
  <r>
    <x v="144"/>
    <x v="22"/>
    <x v="1"/>
    <x v="0"/>
    <x v="2"/>
    <n v="750"/>
    <n v="16"/>
    <n v="1200"/>
    <n v="19200"/>
    <n v="12000"/>
  </r>
  <r>
    <x v="145"/>
    <x v="23"/>
    <x v="0"/>
    <x v="0"/>
    <x v="2"/>
    <n v="750"/>
    <n v="29"/>
    <n v="1200"/>
    <n v="34800"/>
    <n v="21750"/>
  </r>
  <r>
    <x v="105"/>
    <x v="22"/>
    <x v="4"/>
    <x v="0"/>
    <x v="2"/>
    <n v="750"/>
    <n v="70"/>
    <n v="1200"/>
    <n v="84000"/>
    <n v="52500"/>
  </r>
  <r>
    <x v="106"/>
    <x v="0"/>
    <x v="3"/>
    <x v="0"/>
    <x v="2"/>
    <n v="750"/>
    <n v="17"/>
    <n v="1200"/>
    <n v="20400"/>
    <n v="12750"/>
  </r>
  <r>
    <x v="107"/>
    <x v="22"/>
    <x v="1"/>
    <x v="0"/>
    <x v="2"/>
    <n v="750"/>
    <n v="18"/>
    <n v="1200"/>
    <n v="21600"/>
    <n v="13500"/>
  </r>
  <r>
    <x v="108"/>
    <x v="19"/>
    <x v="0"/>
    <x v="0"/>
    <x v="2"/>
    <n v="750"/>
    <n v="56"/>
    <n v="1200"/>
    <n v="67200"/>
    <n v="42000"/>
  </r>
  <r>
    <x v="109"/>
    <x v="6"/>
    <x v="3"/>
    <x v="0"/>
    <x v="2"/>
    <n v="750"/>
    <n v="5"/>
    <n v="1200"/>
    <n v="6000"/>
    <n v="3750"/>
  </r>
  <r>
    <x v="110"/>
    <x v="16"/>
    <x v="1"/>
    <x v="0"/>
    <x v="2"/>
    <n v="750"/>
    <n v="6"/>
    <n v="1200"/>
    <n v="7200"/>
    <n v="4500"/>
  </r>
  <r>
    <x v="111"/>
    <x v="14"/>
    <x v="1"/>
    <x v="0"/>
    <x v="2"/>
    <n v="750"/>
    <n v="12"/>
    <n v="1200"/>
    <n v="14400"/>
    <n v="9000"/>
  </r>
  <r>
    <x v="112"/>
    <x v="18"/>
    <x v="1"/>
    <x v="0"/>
    <x v="2"/>
    <n v="750"/>
    <n v="17"/>
    <n v="1200"/>
    <n v="20400"/>
    <n v="12750"/>
  </r>
  <r>
    <x v="113"/>
    <x v="0"/>
    <x v="4"/>
    <x v="0"/>
    <x v="2"/>
    <n v="750"/>
    <n v="40"/>
    <n v="1200"/>
    <n v="48000"/>
    <n v="30000"/>
  </r>
  <r>
    <x v="114"/>
    <x v="17"/>
    <x v="1"/>
    <x v="0"/>
    <x v="2"/>
    <n v="750"/>
    <n v="14"/>
    <n v="1200"/>
    <n v="16800"/>
    <n v="10500"/>
  </r>
  <r>
    <x v="115"/>
    <x v="2"/>
    <x v="5"/>
    <x v="0"/>
    <x v="2"/>
    <n v="750"/>
    <n v="74"/>
    <n v="1200"/>
    <n v="88800"/>
    <n v="55500"/>
  </r>
  <r>
    <x v="116"/>
    <x v="4"/>
    <x v="0"/>
    <x v="0"/>
    <x v="2"/>
    <n v="750"/>
    <n v="19"/>
    <n v="1200"/>
    <n v="22800"/>
    <n v="14250"/>
  </r>
  <r>
    <x v="117"/>
    <x v="7"/>
    <x v="1"/>
    <x v="0"/>
    <x v="2"/>
    <n v="750"/>
    <n v="18"/>
    <n v="1200"/>
    <n v="21600"/>
    <n v="13500"/>
  </r>
  <r>
    <x v="8"/>
    <x v="22"/>
    <x v="4"/>
    <x v="0"/>
    <x v="2"/>
    <n v="750"/>
    <n v="48"/>
    <n v="1200"/>
    <n v="57600"/>
    <n v="36000"/>
  </r>
  <r>
    <x v="118"/>
    <x v="16"/>
    <x v="3"/>
    <x v="0"/>
    <x v="2"/>
    <n v="750"/>
    <n v="17"/>
    <n v="1200"/>
    <n v="20400"/>
    <n v="12750"/>
  </r>
  <r>
    <x v="119"/>
    <x v="2"/>
    <x v="3"/>
    <x v="0"/>
    <x v="2"/>
    <n v="750"/>
    <n v="21"/>
    <n v="1200"/>
    <n v="25200"/>
    <n v="15750"/>
  </r>
  <r>
    <x v="120"/>
    <x v="9"/>
    <x v="0"/>
    <x v="0"/>
    <x v="2"/>
    <n v="750"/>
    <n v="9"/>
    <n v="1200"/>
    <n v="10800"/>
    <n v="6750"/>
  </r>
  <r>
    <x v="52"/>
    <x v="6"/>
    <x v="2"/>
    <x v="0"/>
    <x v="2"/>
    <n v="750"/>
    <n v="42"/>
    <n v="1200"/>
    <n v="50400"/>
    <n v="31500"/>
  </r>
  <r>
    <x v="4"/>
    <x v="16"/>
    <x v="3"/>
    <x v="0"/>
    <x v="2"/>
    <n v="750"/>
    <n v="17"/>
    <n v="1200"/>
    <n v="20400"/>
    <n v="12750"/>
  </r>
  <r>
    <x v="55"/>
    <x v="14"/>
    <x v="3"/>
    <x v="0"/>
    <x v="2"/>
    <n v="750"/>
    <n v="28"/>
    <n v="1200"/>
    <n v="33600"/>
    <n v="21000"/>
  </r>
  <r>
    <x v="121"/>
    <x v="12"/>
    <x v="5"/>
    <x v="0"/>
    <x v="2"/>
    <n v="750"/>
    <n v="3"/>
    <n v="1200"/>
    <n v="3600"/>
    <n v="2250"/>
  </r>
  <r>
    <x v="122"/>
    <x v="1"/>
    <x v="5"/>
    <x v="0"/>
    <x v="2"/>
    <n v="750"/>
    <n v="102"/>
    <n v="1200"/>
    <n v="122400"/>
    <n v="76500"/>
  </r>
  <r>
    <x v="123"/>
    <x v="5"/>
    <x v="2"/>
    <x v="0"/>
    <x v="2"/>
    <n v="750"/>
    <n v="48"/>
    <n v="1200"/>
    <n v="57600"/>
    <n v="36000"/>
  </r>
  <r>
    <x v="124"/>
    <x v="14"/>
    <x v="3"/>
    <x v="0"/>
    <x v="2"/>
    <n v="750"/>
    <n v="13"/>
    <n v="1200"/>
    <n v="15600"/>
    <n v="9750"/>
  </r>
  <r>
    <x v="125"/>
    <x v="10"/>
    <x v="3"/>
    <x v="0"/>
    <x v="2"/>
    <n v="750"/>
    <n v="5"/>
    <n v="1200"/>
    <n v="6000"/>
    <n v="3750"/>
  </r>
  <r>
    <x v="126"/>
    <x v="18"/>
    <x v="5"/>
    <x v="0"/>
    <x v="2"/>
    <n v="750"/>
    <n v="85"/>
    <n v="1200"/>
    <n v="102000"/>
    <n v="63750"/>
  </r>
  <r>
    <x v="127"/>
    <x v="9"/>
    <x v="4"/>
    <x v="0"/>
    <x v="2"/>
    <n v="750"/>
    <n v="52"/>
    <n v="1200"/>
    <n v="62400"/>
    <n v="39000"/>
  </r>
  <r>
    <x v="128"/>
    <x v="16"/>
    <x v="1"/>
    <x v="0"/>
    <x v="2"/>
    <n v="750"/>
    <n v="18"/>
    <n v="1200"/>
    <n v="21600"/>
    <n v="13500"/>
  </r>
  <r>
    <x v="87"/>
    <x v="10"/>
    <x v="4"/>
    <x v="0"/>
    <x v="2"/>
    <n v="750"/>
    <n v="4"/>
    <n v="1200"/>
    <n v="4800"/>
    <n v="3000"/>
  </r>
  <r>
    <x v="129"/>
    <x v="9"/>
    <x v="5"/>
    <x v="0"/>
    <x v="2"/>
    <n v="750"/>
    <n v="107"/>
    <n v="1200"/>
    <n v="128400"/>
    <n v="80250"/>
  </r>
  <r>
    <x v="80"/>
    <x v="1"/>
    <x v="2"/>
    <x v="0"/>
    <x v="2"/>
    <n v="750"/>
    <n v="70"/>
    <n v="1200"/>
    <n v="84000"/>
    <n v="52500"/>
  </r>
  <r>
    <x v="130"/>
    <x v="21"/>
    <x v="4"/>
    <x v="0"/>
    <x v="2"/>
    <n v="750"/>
    <n v="40"/>
    <n v="1200"/>
    <n v="48000"/>
    <n v="30000"/>
  </r>
  <r>
    <x v="131"/>
    <x v="5"/>
    <x v="2"/>
    <x v="0"/>
    <x v="2"/>
    <n v="750"/>
    <n v="53"/>
    <n v="1200"/>
    <n v="63600"/>
    <n v="39750"/>
  </r>
  <r>
    <x v="132"/>
    <x v="1"/>
    <x v="2"/>
    <x v="0"/>
    <x v="2"/>
    <n v="750"/>
    <n v="67"/>
    <n v="1200"/>
    <n v="80400"/>
    <n v="50250"/>
  </r>
  <r>
    <x v="133"/>
    <x v="5"/>
    <x v="3"/>
    <x v="0"/>
    <x v="2"/>
    <n v="750"/>
    <n v="34"/>
    <n v="1200"/>
    <n v="40800"/>
    <n v="25500"/>
  </r>
  <r>
    <x v="134"/>
    <x v="9"/>
    <x v="2"/>
    <x v="0"/>
    <x v="2"/>
    <n v="750"/>
    <n v="75"/>
    <n v="1200"/>
    <n v="90000"/>
    <n v="56250"/>
  </r>
  <r>
    <x v="135"/>
    <x v="11"/>
    <x v="3"/>
    <x v="0"/>
    <x v="2"/>
    <n v="750"/>
    <n v="28"/>
    <n v="1200"/>
    <n v="33600"/>
    <n v="21000"/>
  </r>
  <r>
    <x v="136"/>
    <x v="6"/>
    <x v="2"/>
    <x v="0"/>
    <x v="2"/>
    <n v="750"/>
    <n v="81"/>
    <n v="1200"/>
    <n v="97200"/>
    <n v="60750"/>
  </r>
  <r>
    <x v="137"/>
    <x v="5"/>
    <x v="4"/>
    <x v="0"/>
    <x v="2"/>
    <n v="750"/>
    <n v="4"/>
    <n v="1200"/>
    <n v="4800"/>
    <n v="3000"/>
  </r>
  <r>
    <x v="138"/>
    <x v="4"/>
    <x v="1"/>
    <x v="0"/>
    <x v="2"/>
    <n v="750"/>
    <n v="16"/>
    <n v="1200"/>
    <n v="19200"/>
    <n v="12000"/>
  </r>
  <r>
    <x v="139"/>
    <x v="11"/>
    <x v="3"/>
    <x v="0"/>
    <x v="2"/>
    <n v="750"/>
    <n v="31"/>
    <n v="1200"/>
    <n v="37200"/>
    <n v="23250"/>
  </r>
  <r>
    <x v="140"/>
    <x v="22"/>
    <x v="1"/>
    <x v="0"/>
    <x v="2"/>
    <n v="750"/>
    <n v="16"/>
    <n v="1200"/>
    <n v="19200"/>
    <n v="12000"/>
  </r>
  <r>
    <x v="141"/>
    <x v="18"/>
    <x v="0"/>
    <x v="0"/>
    <x v="2"/>
    <n v="750"/>
    <n v="17"/>
    <n v="1200"/>
    <n v="20400"/>
    <n v="12750"/>
  </r>
  <r>
    <x v="137"/>
    <x v="4"/>
    <x v="0"/>
    <x v="0"/>
    <x v="2"/>
    <n v="750"/>
    <n v="33"/>
    <n v="1200"/>
    <n v="39600"/>
    <n v="24750"/>
  </r>
  <r>
    <x v="142"/>
    <x v="2"/>
    <x v="3"/>
    <x v="0"/>
    <x v="2"/>
    <n v="750"/>
    <n v="22"/>
    <n v="1200"/>
    <n v="26400"/>
    <n v="16500"/>
  </r>
  <r>
    <x v="143"/>
    <x v="23"/>
    <x v="4"/>
    <x v="0"/>
    <x v="2"/>
    <n v="750"/>
    <n v="45"/>
    <n v="1200"/>
    <n v="54000"/>
    <n v="33750"/>
  </r>
  <r>
    <x v="144"/>
    <x v="22"/>
    <x v="1"/>
    <x v="0"/>
    <x v="2"/>
    <n v="750"/>
    <n v="16"/>
    <n v="1200"/>
    <n v="19200"/>
    <n v="12000"/>
  </r>
  <r>
    <x v="145"/>
    <x v="23"/>
    <x v="0"/>
    <x v="0"/>
    <x v="2"/>
    <n v="750"/>
    <n v="29"/>
    <n v="1200"/>
    <n v="34800"/>
    <n v="21750"/>
  </r>
  <r>
    <x v="146"/>
    <x v="19"/>
    <x v="5"/>
    <x v="0"/>
    <x v="3"/>
    <n v="750"/>
    <n v="172"/>
    <n v="1200"/>
    <n v="206400"/>
    <n v="129000"/>
  </r>
  <r>
    <x v="147"/>
    <x v="12"/>
    <x v="5"/>
    <x v="0"/>
    <x v="3"/>
    <n v="750"/>
    <n v="61"/>
    <n v="1200"/>
    <n v="73200"/>
    <n v="45750"/>
  </r>
  <r>
    <x v="148"/>
    <x v="21"/>
    <x v="5"/>
    <x v="0"/>
    <x v="3"/>
    <n v="750"/>
    <n v="47"/>
    <n v="1200"/>
    <n v="56400"/>
    <n v="35250"/>
  </r>
  <r>
    <x v="149"/>
    <x v="4"/>
    <x v="1"/>
    <x v="0"/>
    <x v="3"/>
    <n v="750"/>
    <n v="10"/>
    <n v="1200"/>
    <n v="12000"/>
    <n v="7500"/>
  </r>
  <r>
    <x v="150"/>
    <x v="13"/>
    <x v="0"/>
    <x v="0"/>
    <x v="3"/>
    <n v="750"/>
    <n v="43"/>
    <n v="1200"/>
    <n v="51600"/>
    <n v="32250"/>
  </r>
  <r>
    <x v="151"/>
    <x v="23"/>
    <x v="2"/>
    <x v="0"/>
    <x v="3"/>
    <n v="750"/>
    <n v="104"/>
    <n v="1200"/>
    <n v="124800"/>
    <n v="78000"/>
  </r>
  <r>
    <x v="152"/>
    <x v="0"/>
    <x v="0"/>
    <x v="0"/>
    <x v="3"/>
    <n v="750"/>
    <n v="44"/>
    <n v="1200"/>
    <n v="52800"/>
    <n v="33000"/>
  </r>
  <r>
    <x v="124"/>
    <x v="17"/>
    <x v="2"/>
    <x v="0"/>
    <x v="3"/>
    <n v="750"/>
    <n v="166"/>
    <n v="1200"/>
    <n v="199200"/>
    <n v="124500"/>
  </r>
  <r>
    <x v="153"/>
    <x v="12"/>
    <x v="3"/>
    <x v="0"/>
    <x v="3"/>
    <n v="750"/>
    <n v="7"/>
    <n v="1200"/>
    <n v="8400"/>
    <n v="5250"/>
  </r>
  <r>
    <x v="154"/>
    <x v="8"/>
    <x v="4"/>
    <x v="0"/>
    <x v="3"/>
    <n v="750"/>
    <n v="86"/>
    <n v="1200"/>
    <n v="103200"/>
    <n v="64500"/>
  </r>
  <r>
    <x v="45"/>
    <x v="4"/>
    <x v="4"/>
    <x v="0"/>
    <x v="3"/>
    <n v="750"/>
    <n v="141"/>
    <n v="1200"/>
    <n v="169200"/>
    <n v="105750"/>
  </r>
  <r>
    <x v="40"/>
    <x v="20"/>
    <x v="0"/>
    <x v="0"/>
    <x v="3"/>
    <n v="750"/>
    <n v="38"/>
    <n v="1200"/>
    <n v="45600"/>
    <n v="28500"/>
  </r>
  <r>
    <x v="155"/>
    <x v="22"/>
    <x v="3"/>
    <x v="0"/>
    <x v="3"/>
    <n v="750"/>
    <n v="70"/>
    <n v="1200"/>
    <n v="84000"/>
    <n v="52500"/>
  </r>
  <r>
    <x v="156"/>
    <x v="8"/>
    <x v="5"/>
    <x v="0"/>
    <x v="3"/>
    <n v="750"/>
    <n v="77"/>
    <n v="1200"/>
    <n v="92400"/>
    <n v="57750"/>
  </r>
  <r>
    <x v="157"/>
    <x v="17"/>
    <x v="5"/>
    <x v="0"/>
    <x v="3"/>
    <n v="750"/>
    <n v="131"/>
    <n v="1200"/>
    <n v="157200"/>
    <n v="98250"/>
  </r>
  <r>
    <x v="158"/>
    <x v="15"/>
    <x v="1"/>
    <x v="0"/>
    <x v="3"/>
    <n v="750"/>
    <n v="14"/>
    <n v="1200"/>
    <n v="16800"/>
    <n v="10500"/>
  </r>
  <r>
    <x v="159"/>
    <x v="8"/>
    <x v="3"/>
    <x v="0"/>
    <x v="3"/>
    <n v="750"/>
    <n v="55"/>
    <n v="1200"/>
    <n v="66000"/>
    <n v="41250"/>
  </r>
  <r>
    <x v="160"/>
    <x v="17"/>
    <x v="1"/>
    <x v="0"/>
    <x v="3"/>
    <n v="750"/>
    <n v="3"/>
    <n v="1200"/>
    <n v="3600"/>
    <n v="2250"/>
  </r>
  <r>
    <x v="161"/>
    <x v="16"/>
    <x v="4"/>
    <x v="0"/>
    <x v="3"/>
    <n v="750"/>
    <n v="23"/>
    <n v="1200"/>
    <n v="27600"/>
    <n v="17250"/>
  </r>
  <r>
    <x v="162"/>
    <x v="17"/>
    <x v="5"/>
    <x v="0"/>
    <x v="3"/>
    <n v="750"/>
    <n v="172"/>
    <n v="1200"/>
    <n v="206400"/>
    <n v="129000"/>
  </r>
  <r>
    <x v="163"/>
    <x v="18"/>
    <x v="2"/>
    <x v="0"/>
    <x v="3"/>
    <n v="750"/>
    <n v="1"/>
    <n v="1200"/>
    <n v="1200"/>
    <n v="750"/>
  </r>
  <r>
    <x v="164"/>
    <x v="16"/>
    <x v="0"/>
    <x v="0"/>
    <x v="3"/>
    <n v="750"/>
    <n v="92"/>
    <n v="1200"/>
    <n v="110400"/>
    <n v="69000"/>
  </r>
  <r>
    <x v="165"/>
    <x v="0"/>
    <x v="1"/>
    <x v="0"/>
    <x v="3"/>
    <n v="750"/>
    <n v="31"/>
    <n v="1200"/>
    <n v="37200"/>
    <n v="23250"/>
  </r>
  <r>
    <x v="166"/>
    <x v="12"/>
    <x v="1"/>
    <x v="0"/>
    <x v="3"/>
    <n v="750"/>
    <n v="23"/>
    <n v="1200"/>
    <n v="27600"/>
    <n v="17250"/>
  </r>
  <r>
    <x v="42"/>
    <x v="4"/>
    <x v="4"/>
    <x v="0"/>
    <x v="3"/>
    <n v="750"/>
    <n v="139"/>
    <n v="1200"/>
    <n v="166800"/>
    <n v="104250"/>
  </r>
  <r>
    <x v="167"/>
    <x v="13"/>
    <x v="1"/>
    <x v="0"/>
    <x v="3"/>
    <n v="750"/>
    <n v="33"/>
    <n v="1200"/>
    <n v="39600"/>
    <n v="24750"/>
  </r>
  <r>
    <x v="168"/>
    <x v="4"/>
    <x v="3"/>
    <x v="0"/>
    <x v="3"/>
    <n v="750"/>
    <n v="53"/>
    <n v="1200"/>
    <n v="63600"/>
    <n v="39750"/>
  </r>
  <r>
    <x v="169"/>
    <x v="3"/>
    <x v="4"/>
    <x v="0"/>
    <x v="3"/>
    <n v="750"/>
    <n v="151"/>
    <n v="1200"/>
    <n v="181200"/>
    <n v="113250"/>
  </r>
  <r>
    <x v="170"/>
    <x v="7"/>
    <x v="4"/>
    <x v="0"/>
    <x v="3"/>
    <n v="750"/>
    <n v="41"/>
    <n v="1200"/>
    <n v="49200"/>
    <n v="30750"/>
  </r>
  <r>
    <x v="171"/>
    <x v="13"/>
    <x v="1"/>
    <x v="0"/>
    <x v="3"/>
    <n v="750"/>
    <n v="27"/>
    <n v="1200"/>
    <n v="32400"/>
    <n v="20250"/>
  </r>
  <r>
    <x v="172"/>
    <x v="11"/>
    <x v="5"/>
    <x v="0"/>
    <x v="3"/>
    <n v="750"/>
    <n v="83"/>
    <n v="1200"/>
    <n v="99600"/>
    <n v="62250"/>
  </r>
  <r>
    <x v="173"/>
    <x v="12"/>
    <x v="1"/>
    <x v="0"/>
    <x v="3"/>
    <n v="750"/>
    <n v="28"/>
    <n v="1200"/>
    <n v="33600"/>
    <n v="21000"/>
  </r>
  <r>
    <x v="174"/>
    <x v="14"/>
    <x v="5"/>
    <x v="0"/>
    <x v="3"/>
    <n v="750"/>
    <n v="24"/>
    <n v="1200"/>
    <n v="28800"/>
    <n v="18000"/>
  </r>
  <r>
    <x v="175"/>
    <x v="10"/>
    <x v="2"/>
    <x v="0"/>
    <x v="3"/>
    <n v="750"/>
    <n v="53"/>
    <n v="1200"/>
    <n v="63600"/>
    <n v="39750"/>
  </r>
  <r>
    <x v="176"/>
    <x v="14"/>
    <x v="4"/>
    <x v="0"/>
    <x v="3"/>
    <n v="750"/>
    <n v="114"/>
    <n v="1200"/>
    <n v="136800"/>
    <n v="85500"/>
  </r>
  <r>
    <x v="177"/>
    <x v="2"/>
    <x v="2"/>
    <x v="0"/>
    <x v="3"/>
    <n v="750"/>
    <n v="14"/>
    <n v="1200"/>
    <n v="16800"/>
    <n v="10500"/>
  </r>
  <r>
    <x v="178"/>
    <x v="20"/>
    <x v="1"/>
    <x v="0"/>
    <x v="3"/>
    <n v="750"/>
    <n v="3"/>
    <n v="1200"/>
    <n v="3600"/>
    <n v="2250"/>
  </r>
  <r>
    <x v="179"/>
    <x v="0"/>
    <x v="5"/>
    <x v="0"/>
    <x v="3"/>
    <n v="750"/>
    <n v="181"/>
    <n v="1200"/>
    <n v="217200"/>
    <n v="135750"/>
  </r>
  <r>
    <x v="180"/>
    <x v="11"/>
    <x v="0"/>
    <x v="0"/>
    <x v="3"/>
    <n v="750"/>
    <n v="34"/>
    <n v="1200"/>
    <n v="40800"/>
    <n v="25500"/>
  </r>
  <r>
    <x v="181"/>
    <x v="6"/>
    <x v="5"/>
    <x v="0"/>
    <x v="3"/>
    <n v="750"/>
    <n v="173"/>
    <n v="1200"/>
    <n v="207600"/>
    <n v="129750"/>
  </r>
  <r>
    <x v="182"/>
    <x v="16"/>
    <x v="1"/>
    <x v="0"/>
    <x v="3"/>
    <n v="750"/>
    <n v="6"/>
    <n v="1200"/>
    <n v="7200"/>
    <n v="4500"/>
  </r>
  <r>
    <x v="183"/>
    <x v="19"/>
    <x v="3"/>
    <x v="0"/>
    <x v="3"/>
    <n v="750"/>
    <n v="66"/>
    <n v="1200"/>
    <n v="79200"/>
    <n v="49500"/>
  </r>
  <r>
    <x v="184"/>
    <x v="13"/>
    <x v="3"/>
    <x v="0"/>
    <x v="3"/>
    <n v="750"/>
    <n v="39"/>
    <n v="1200"/>
    <n v="46800"/>
    <n v="29250"/>
  </r>
  <r>
    <x v="185"/>
    <x v="19"/>
    <x v="5"/>
    <x v="0"/>
    <x v="3"/>
    <n v="750"/>
    <n v="128"/>
    <n v="1200"/>
    <n v="153600"/>
    <n v="96000"/>
  </r>
  <r>
    <x v="186"/>
    <x v="20"/>
    <x v="0"/>
    <x v="0"/>
    <x v="3"/>
    <n v="750"/>
    <n v="109"/>
    <n v="1200"/>
    <n v="130800"/>
    <n v="81750"/>
  </r>
  <r>
    <x v="187"/>
    <x v="5"/>
    <x v="2"/>
    <x v="0"/>
    <x v="3"/>
    <n v="750"/>
    <n v="178"/>
    <n v="1200"/>
    <n v="213600"/>
    <n v="133500"/>
  </r>
  <r>
    <x v="146"/>
    <x v="19"/>
    <x v="5"/>
    <x v="0"/>
    <x v="3"/>
    <n v="750"/>
    <n v="172"/>
    <n v="1200"/>
    <n v="206400"/>
    <n v="129000"/>
  </r>
  <r>
    <x v="147"/>
    <x v="12"/>
    <x v="5"/>
    <x v="0"/>
    <x v="3"/>
    <n v="750"/>
    <n v="61"/>
    <n v="1200"/>
    <n v="73200"/>
    <n v="45750"/>
  </r>
  <r>
    <x v="148"/>
    <x v="21"/>
    <x v="5"/>
    <x v="0"/>
    <x v="3"/>
    <n v="750"/>
    <n v="47"/>
    <n v="1200"/>
    <n v="56400"/>
    <n v="35250"/>
  </r>
  <r>
    <x v="149"/>
    <x v="4"/>
    <x v="1"/>
    <x v="0"/>
    <x v="3"/>
    <n v="750"/>
    <n v="10"/>
    <n v="1200"/>
    <n v="12000"/>
    <n v="7500"/>
  </r>
  <r>
    <x v="150"/>
    <x v="13"/>
    <x v="0"/>
    <x v="0"/>
    <x v="3"/>
    <n v="750"/>
    <n v="43"/>
    <n v="1200"/>
    <n v="51600"/>
    <n v="32250"/>
  </r>
  <r>
    <x v="151"/>
    <x v="23"/>
    <x v="2"/>
    <x v="0"/>
    <x v="3"/>
    <n v="750"/>
    <n v="104"/>
    <n v="1200"/>
    <n v="124800"/>
    <n v="78000"/>
  </r>
  <r>
    <x v="152"/>
    <x v="0"/>
    <x v="0"/>
    <x v="0"/>
    <x v="3"/>
    <n v="750"/>
    <n v="44"/>
    <n v="1200"/>
    <n v="52800"/>
    <n v="33000"/>
  </r>
  <r>
    <x v="124"/>
    <x v="17"/>
    <x v="2"/>
    <x v="0"/>
    <x v="3"/>
    <n v="750"/>
    <n v="166"/>
    <n v="1200"/>
    <n v="199200"/>
    <n v="124500"/>
  </r>
  <r>
    <x v="153"/>
    <x v="12"/>
    <x v="3"/>
    <x v="0"/>
    <x v="3"/>
    <n v="750"/>
    <n v="7"/>
    <n v="1200"/>
    <n v="8400"/>
    <n v="5250"/>
  </r>
  <r>
    <x v="154"/>
    <x v="8"/>
    <x v="4"/>
    <x v="0"/>
    <x v="3"/>
    <n v="750"/>
    <n v="86"/>
    <n v="1200"/>
    <n v="103200"/>
    <n v="64500"/>
  </r>
  <r>
    <x v="45"/>
    <x v="4"/>
    <x v="4"/>
    <x v="0"/>
    <x v="3"/>
    <n v="750"/>
    <n v="141"/>
    <n v="1200"/>
    <n v="169200"/>
    <n v="105750"/>
  </r>
  <r>
    <x v="40"/>
    <x v="20"/>
    <x v="0"/>
    <x v="0"/>
    <x v="3"/>
    <n v="750"/>
    <n v="38"/>
    <n v="1200"/>
    <n v="45600"/>
    <n v="28500"/>
  </r>
  <r>
    <x v="155"/>
    <x v="22"/>
    <x v="3"/>
    <x v="0"/>
    <x v="3"/>
    <n v="750"/>
    <n v="70"/>
    <n v="1200"/>
    <n v="84000"/>
    <n v="52500"/>
  </r>
  <r>
    <x v="156"/>
    <x v="8"/>
    <x v="5"/>
    <x v="0"/>
    <x v="3"/>
    <n v="750"/>
    <n v="77"/>
    <n v="1200"/>
    <n v="92400"/>
    <n v="57750"/>
  </r>
  <r>
    <x v="157"/>
    <x v="17"/>
    <x v="5"/>
    <x v="0"/>
    <x v="3"/>
    <n v="750"/>
    <n v="131"/>
    <n v="1200"/>
    <n v="157200"/>
    <n v="98250"/>
  </r>
  <r>
    <x v="158"/>
    <x v="15"/>
    <x v="1"/>
    <x v="0"/>
    <x v="3"/>
    <n v="750"/>
    <n v="14"/>
    <n v="1200"/>
    <n v="16800"/>
    <n v="10500"/>
  </r>
  <r>
    <x v="159"/>
    <x v="8"/>
    <x v="3"/>
    <x v="0"/>
    <x v="3"/>
    <n v="750"/>
    <n v="55"/>
    <n v="1200"/>
    <n v="66000"/>
    <n v="41250"/>
  </r>
  <r>
    <x v="160"/>
    <x v="17"/>
    <x v="1"/>
    <x v="0"/>
    <x v="3"/>
    <n v="750"/>
    <n v="3"/>
    <n v="1200"/>
    <n v="3600"/>
    <n v="2250"/>
  </r>
  <r>
    <x v="161"/>
    <x v="16"/>
    <x v="4"/>
    <x v="0"/>
    <x v="3"/>
    <n v="750"/>
    <n v="23"/>
    <n v="1200"/>
    <n v="27600"/>
    <n v="17250"/>
  </r>
  <r>
    <x v="162"/>
    <x v="17"/>
    <x v="5"/>
    <x v="0"/>
    <x v="3"/>
    <n v="750"/>
    <n v="172"/>
    <n v="1200"/>
    <n v="206400"/>
    <n v="129000"/>
  </r>
  <r>
    <x v="163"/>
    <x v="18"/>
    <x v="2"/>
    <x v="0"/>
    <x v="3"/>
    <n v="750"/>
    <n v="1"/>
    <n v="1200"/>
    <n v="1200"/>
    <n v="750"/>
  </r>
  <r>
    <x v="164"/>
    <x v="16"/>
    <x v="0"/>
    <x v="0"/>
    <x v="3"/>
    <n v="750"/>
    <n v="92"/>
    <n v="1200"/>
    <n v="110400"/>
    <n v="69000"/>
  </r>
  <r>
    <x v="165"/>
    <x v="0"/>
    <x v="1"/>
    <x v="0"/>
    <x v="3"/>
    <n v="750"/>
    <n v="31"/>
    <n v="1200"/>
    <n v="37200"/>
    <n v="23250"/>
  </r>
  <r>
    <x v="166"/>
    <x v="12"/>
    <x v="1"/>
    <x v="0"/>
    <x v="3"/>
    <n v="750"/>
    <n v="23"/>
    <n v="1200"/>
    <n v="27600"/>
    <n v="17250"/>
  </r>
  <r>
    <x v="42"/>
    <x v="4"/>
    <x v="4"/>
    <x v="0"/>
    <x v="3"/>
    <n v="750"/>
    <n v="139"/>
    <n v="1200"/>
    <n v="166800"/>
    <n v="104250"/>
  </r>
  <r>
    <x v="167"/>
    <x v="13"/>
    <x v="1"/>
    <x v="0"/>
    <x v="3"/>
    <n v="750"/>
    <n v="33"/>
    <n v="1200"/>
    <n v="39600"/>
    <n v="24750"/>
  </r>
  <r>
    <x v="168"/>
    <x v="4"/>
    <x v="3"/>
    <x v="0"/>
    <x v="3"/>
    <n v="750"/>
    <n v="53"/>
    <n v="1200"/>
    <n v="63600"/>
    <n v="39750"/>
  </r>
  <r>
    <x v="169"/>
    <x v="3"/>
    <x v="4"/>
    <x v="0"/>
    <x v="3"/>
    <n v="750"/>
    <n v="151"/>
    <n v="1200"/>
    <n v="181200"/>
    <n v="113250"/>
  </r>
  <r>
    <x v="170"/>
    <x v="7"/>
    <x v="4"/>
    <x v="0"/>
    <x v="3"/>
    <n v="750"/>
    <n v="41"/>
    <n v="1200"/>
    <n v="49200"/>
    <n v="30750"/>
  </r>
  <r>
    <x v="171"/>
    <x v="13"/>
    <x v="1"/>
    <x v="0"/>
    <x v="3"/>
    <n v="750"/>
    <n v="27"/>
    <n v="1200"/>
    <n v="32400"/>
    <n v="20250"/>
  </r>
  <r>
    <x v="172"/>
    <x v="11"/>
    <x v="5"/>
    <x v="0"/>
    <x v="3"/>
    <n v="750"/>
    <n v="83"/>
    <n v="1200"/>
    <n v="99600"/>
    <n v="62250"/>
  </r>
  <r>
    <x v="173"/>
    <x v="12"/>
    <x v="1"/>
    <x v="0"/>
    <x v="3"/>
    <n v="750"/>
    <n v="28"/>
    <n v="1200"/>
    <n v="33600"/>
    <n v="21000"/>
  </r>
  <r>
    <x v="174"/>
    <x v="14"/>
    <x v="5"/>
    <x v="0"/>
    <x v="3"/>
    <n v="750"/>
    <n v="24"/>
    <n v="1200"/>
    <n v="28800"/>
    <n v="18000"/>
  </r>
  <r>
    <x v="175"/>
    <x v="10"/>
    <x v="2"/>
    <x v="0"/>
    <x v="3"/>
    <n v="750"/>
    <n v="53"/>
    <n v="1200"/>
    <n v="63600"/>
    <n v="39750"/>
  </r>
  <r>
    <x v="176"/>
    <x v="14"/>
    <x v="4"/>
    <x v="0"/>
    <x v="3"/>
    <n v="750"/>
    <n v="114"/>
    <n v="1200"/>
    <n v="136800"/>
    <n v="85500"/>
  </r>
  <r>
    <x v="177"/>
    <x v="2"/>
    <x v="2"/>
    <x v="0"/>
    <x v="3"/>
    <n v="750"/>
    <n v="14"/>
    <n v="1200"/>
    <n v="16800"/>
    <n v="10500"/>
  </r>
  <r>
    <x v="178"/>
    <x v="20"/>
    <x v="1"/>
    <x v="0"/>
    <x v="3"/>
    <n v="750"/>
    <n v="3"/>
    <n v="1200"/>
    <n v="3600"/>
    <n v="2250"/>
  </r>
  <r>
    <x v="179"/>
    <x v="0"/>
    <x v="5"/>
    <x v="0"/>
    <x v="3"/>
    <n v="750"/>
    <n v="181"/>
    <n v="1200"/>
    <n v="217200"/>
    <n v="135750"/>
  </r>
  <r>
    <x v="180"/>
    <x v="11"/>
    <x v="0"/>
    <x v="0"/>
    <x v="3"/>
    <n v="750"/>
    <n v="34"/>
    <n v="1200"/>
    <n v="40800"/>
    <n v="25500"/>
  </r>
  <r>
    <x v="181"/>
    <x v="6"/>
    <x v="5"/>
    <x v="0"/>
    <x v="3"/>
    <n v="750"/>
    <n v="173"/>
    <n v="1200"/>
    <n v="207600"/>
    <n v="129750"/>
  </r>
  <r>
    <x v="182"/>
    <x v="16"/>
    <x v="1"/>
    <x v="0"/>
    <x v="3"/>
    <n v="750"/>
    <n v="6"/>
    <n v="1200"/>
    <n v="7200"/>
    <n v="4500"/>
  </r>
  <r>
    <x v="183"/>
    <x v="19"/>
    <x v="3"/>
    <x v="0"/>
    <x v="3"/>
    <n v="750"/>
    <n v="66"/>
    <n v="1200"/>
    <n v="79200"/>
    <n v="49500"/>
  </r>
  <r>
    <x v="184"/>
    <x v="13"/>
    <x v="3"/>
    <x v="0"/>
    <x v="3"/>
    <n v="750"/>
    <n v="39"/>
    <n v="1200"/>
    <n v="46800"/>
    <n v="29250"/>
  </r>
  <r>
    <x v="185"/>
    <x v="19"/>
    <x v="5"/>
    <x v="0"/>
    <x v="3"/>
    <n v="750"/>
    <n v="128"/>
    <n v="1200"/>
    <n v="153600"/>
    <n v="96000"/>
  </r>
  <r>
    <x v="186"/>
    <x v="20"/>
    <x v="0"/>
    <x v="0"/>
    <x v="3"/>
    <n v="750"/>
    <n v="109"/>
    <n v="1200"/>
    <n v="130800"/>
    <n v="81750"/>
  </r>
  <r>
    <x v="187"/>
    <x v="5"/>
    <x v="2"/>
    <x v="0"/>
    <x v="3"/>
    <n v="750"/>
    <n v="178"/>
    <n v="1200"/>
    <n v="213600"/>
    <n v="133500"/>
  </r>
  <r>
    <x v="46"/>
    <x v="19"/>
    <x v="3"/>
    <x v="0"/>
    <x v="4"/>
    <n v="750"/>
    <n v="5"/>
    <n v="1200"/>
    <n v="6000"/>
    <n v="3750"/>
  </r>
  <r>
    <x v="54"/>
    <x v="11"/>
    <x v="3"/>
    <x v="0"/>
    <x v="4"/>
    <n v="750"/>
    <n v="1"/>
    <n v="1200"/>
    <n v="1200"/>
    <n v="750"/>
  </r>
  <r>
    <x v="188"/>
    <x v="2"/>
    <x v="2"/>
    <x v="0"/>
    <x v="4"/>
    <n v="750"/>
    <n v="41"/>
    <n v="1200"/>
    <n v="49200"/>
    <n v="30750"/>
  </r>
  <r>
    <x v="8"/>
    <x v="21"/>
    <x v="5"/>
    <x v="0"/>
    <x v="4"/>
    <n v="750"/>
    <n v="57"/>
    <n v="1200"/>
    <n v="68400"/>
    <n v="42750"/>
  </r>
  <r>
    <x v="189"/>
    <x v="3"/>
    <x v="1"/>
    <x v="0"/>
    <x v="4"/>
    <n v="750"/>
    <n v="9"/>
    <n v="1200"/>
    <n v="10800"/>
    <n v="6750"/>
  </r>
  <r>
    <x v="190"/>
    <x v="18"/>
    <x v="0"/>
    <x v="0"/>
    <x v="4"/>
    <n v="750"/>
    <n v="6"/>
    <n v="1200"/>
    <n v="7200"/>
    <n v="4500"/>
  </r>
  <r>
    <x v="191"/>
    <x v="2"/>
    <x v="4"/>
    <x v="0"/>
    <x v="4"/>
    <n v="750"/>
    <n v="25"/>
    <n v="1200"/>
    <n v="30000"/>
    <n v="18750"/>
  </r>
  <r>
    <x v="192"/>
    <x v="0"/>
    <x v="1"/>
    <x v="0"/>
    <x v="4"/>
    <n v="750"/>
    <n v="5"/>
    <n v="1200"/>
    <n v="6000"/>
    <n v="3750"/>
  </r>
  <r>
    <x v="193"/>
    <x v="4"/>
    <x v="2"/>
    <x v="0"/>
    <x v="4"/>
    <n v="750"/>
    <n v="35"/>
    <n v="1200"/>
    <n v="42000"/>
    <n v="26250"/>
  </r>
  <r>
    <x v="194"/>
    <x v="10"/>
    <x v="4"/>
    <x v="0"/>
    <x v="4"/>
    <n v="750"/>
    <n v="13"/>
    <n v="1200"/>
    <n v="15600"/>
    <n v="9750"/>
  </r>
  <r>
    <x v="195"/>
    <x v="13"/>
    <x v="5"/>
    <x v="0"/>
    <x v="4"/>
    <n v="750"/>
    <n v="2"/>
    <n v="1200"/>
    <n v="2400"/>
    <n v="1500"/>
  </r>
  <r>
    <x v="196"/>
    <x v="8"/>
    <x v="0"/>
    <x v="0"/>
    <x v="4"/>
    <n v="750"/>
    <n v="9"/>
    <n v="1200"/>
    <n v="10800"/>
    <n v="6750"/>
  </r>
  <r>
    <x v="197"/>
    <x v="18"/>
    <x v="5"/>
    <x v="0"/>
    <x v="4"/>
    <n v="750"/>
    <n v="27"/>
    <n v="1200"/>
    <n v="32400"/>
    <n v="20250"/>
  </r>
  <r>
    <x v="58"/>
    <x v="13"/>
    <x v="2"/>
    <x v="0"/>
    <x v="4"/>
    <n v="750"/>
    <n v="40"/>
    <n v="1200"/>
    <n v="48000"/>
    <n v="30000"/>
  </r>
  <r>
    <x v="143"/>
    <x v="16"/>
    <x v="0"/>
    <x v="0"/>
    <x v="4"/>
    <n v="750"/>
    <n v="12"/>
    <n v="1200"/>
    <n v="14400"/>
    <n v="9000"/>
  </r>
  <r>
    <x v="198"/>
    <x v="9"/>
    <x v="4"/>
    <x v="0"/>
    <x v="4"/>
    <n v="750"/>
    <n v="31"/>
    <n v="1200"/>
    <n v="37200"/>
    <n v="23250"/>
  </r>
  <r>
    <x v="199"/>
    <x v="1"/>
    <x v="0"/>
    <x v="0"/>
    <x v="4"/>
    <n v="750"/>
    <n v="8"/>
    <n v="1200"/>
    <n v="9600"/>
    <n v="6000"/>
  </r>
  <r>
    <x v="200"/>
    <x v="15"/>
    <x v="4"/>
    <x v="0"/>
    <x v="4"/>
    <n v="750"/>
    <n v="39"/>
    <n v="1200"/>
    <n v="46800"/>
    <n v="29250"/>
  </r>
  <r>
    <x v="140"/>
    <x v="12"/>
    <x v="2"/>
    <x v="0"/>
    <x v="4"/>
    <n v="750"/>
    <n v="1"/>
    <n v="1200"/>
    <n v="1200"/>
    <n v="750"/>
  </r>
  <r>
    <x v="201"/>
    <x v="17"/>
    <x v="3"/>
    <x v="0"/>
    <x v="4"/>
    <n v="750"/>
    <n v="3"/>
    <n v="1200"/>
    <n v="3600"/>
    <n v="2250"/>
  </r>
  <r>
    <x v="202"/>
    <x v="5"/>
    <x v="1"/>
    <x v="0"/>
    <x v="4"/>
    <n v="750"/>
    <n v="4"/>
    <n v="1200"/>
    <n v="4800"/>
    <n v="3000"/>
  </r>
  <r>
    <x v="203"/>
    <x v="1"/>
    <x v="4"/>
    <x v="0"/>
    <x v="4"/>
    <n v="750"/>
    <n v="26"/>
    <n v="1200"/>
    <n v="31200"/>
    <n v="19500"/>
  </r>
  <r>
    <x v="204"/>
    <x v="16"/>
    <x v="5"/>
    <x v="0"/>
    <x v="4"/>
    <n v="750"/>
    <n v="18"/>
    <n v="1200"/>
    <n v="21600"/>
    <n v="13500"/>
  </r>
  <r>
    <x v="145"/>
    <x v="17"/>
    <x v="3"/>
    <x v="0"/>
    <x v="4"/>
    <n v="750"/>
    <n v="11"/>
    <n v="1200"/>
    <n v="13200"/>
    <n v="8250"/>
  </r>
  <r>
    <x v="205"/>
    <x v="23"/>
    <x v="5"/>
    <x v="0"/>
    <x v="4"/>
    <n v="750"/>
    <n v="58"/>
    <n v="1200"/>
    <n v="69600"/>
    <n v="43500"/>
  </r>
  <r>
    <x v="206"/>
    <x v="0"/>
    <x v="0"/>
    <x v="0"/>
    <x v="4"/>
    <n v="750"/>
    <n v="21"/>
    <n v="1200"/>
    <n v="25200"/>
    <n v="15750"/>
  </r>
  <r>
    <x v="207"/>
    <x v="14"/>
    <x v="5"/>
    <x v="0"/>
    <x v="4"/>
    <n v="750"/>
    <n v="30"/>
    <n v="1200"/>
    <n v="36000"/>
    <n v="22500"/>
  </r>
  <r>
    <x v="208"/>
    <x v="0"/>
    <x v="4"/>
    <x v="0"/>
    <x v="4"/>
    <n v="750"/>
    <n v="20"/>
    <n v="1200"/>
    <n v="24000"/>
    <n v="15000"/>
  </r>
  <r>
    <x v="209"/>
    <x v="9"/>
    <x v="5"/>
    <x v="0"/>
    <x v="4"/>
    <n v="750"/>
    <n v="37"/>
    <n v="1200"/>
    <n v="44400"/>
    <n v="27750"/>
  </r>
  <r>
    <x v="210"/>
    <x v="8"/>
    <x v="5"/>
    <x v="0"/>
    <x v="4"/>
    <n v="750"/>
    <n v="43"/>
    <n v="1200"/>
    <n v="51600"/>
    <n v="32250"/>
  </r>
  <r>
    <x v="211"/>
    <x v="17"/>
    <x v="1"/>
    <x v="0"/>
    <x v="4"/>
    <n v="750"/>
    <n v="1"/>
    <n v="1200"/>
    <n v="1200"/>
    <n v="750"/>
  </r>
  <r>
    <x v="212"/>
    <x v="17"/>
    <x v="1"/>
    <x v="0"/>
    <x v="4"/>
    <n v="750"/>
    <n v="9"/>
    <n v="1200"/>
    <n v="10800"/>
    <n v="6750"/>
  </r>
  <r>
    <x v="63"/>
    <x v="13"/>
    <x v="2"/>
    <x v="0"/>
    <x v="4"/>
    <n v="750"/>
    <n v="44"/>
    <n v="1200"/>
    <n v="52800"/>
    <n v="33000"/>
  </r>
  <r>
    <x v="213"/>
    <x v="16"/>
    <x v="0"/>
    <x v="0"/>
    <x v="4"/>
    <n v="750"/>
    <n v="19"/>
    <n v="1200"/>
    <n v="22800"/>
    <n v="14250"/>
  </r>
  <r>
    <x v="214"/>
    <x v="13"/>
    <x v="2"/>
    <x v="0"/>
    <x v="4"/>
    <n v="750"/>
    <n v="36"/>
    <n v="1200"/>
    <n v="43200"/>
    <n v="27000"/>
  </r>
  <r>
    <x v="215"/>
    <x v="5"/>
    <x v="5"/>
    <x v="0"/>
    <x v="4"/>
    <n v="750"/>
    <n v="3"/>
    <n v="1200"/>
    <n v="3600"/>
    <n v="2250"/>
  </r>
  <r>
    <x v="216"/>
    <x v="11"/>
    <x v="3"/>
    <x v="0"/>
    <x v="4"/>
    <n v="750"/>
    <n v="15"/>
    <n v="1200"/>
    <n v="18000"/>
    <n v="11250"/>
  </r>
  <r>
    <x v="217"/>
    <x v="9"/>
    <x v="2"/>
    <x v="0"/>
    <x v="4"/>
    <n v="750"/>
    <n v="47"/>
    <n v="1200"/>
    <n v="56400"/>
    <n v="35250"/>
  </r>
  <r>
    <x v="218"/>
    <x v="8"/>
    <x v="0"/>
    <x v="0"/>
    <x v="4"/>
    <n v="750"/>
    <n v="9"/>
    <n v="1200"/>
    <n v="10800"/>
    <n v="6750"/>
  </r>
  <r>
    <x v="83"/>
    <x v="20"/>
    <x v="3"/>
    <x v="0"/>
    <x v="4"/>
    <n v="750"/>
    <n v="18"/>
    <n v="1200"/>
    <n v="21600"/>
    <n v="13500"/>
  </r>
  <r>
    <x v="219"/>
    <x v="16"/>
    <x v="2"/>
    <x v="0"/>
    <x v="4"/>
    <n v="750"/>
    <n v="23"/>
    <n v="1200"/>
    <n v="27600"/>
    <n v="17250"/>
  </r>
  <r>
    <x v="46"/>
    <x v="19"/>
    <x v="3"/>
    <x v="0"/>
    <x v="4"/>
    <n v="750"/>
    <n v="5"/>
    <n v="1200"/>
    <n v="6000"/>
    <n v="3750"/>
  </r>
  <r>
    <x v="54"/>
    <x v="11"/>
    <x v="3"/>
    <x v="0"/>
    <x v="4"/>
    <n v="750"/>
    <n v="1"/>
    <n v="1200"/>
    <n v="1200"/>
    <n v="750"/>
  </r>
  <r>
    <x v="188"/>
    <x v="2"/>
    <x v="2"/>
    <x v="0"/>
    <x v="4"/>
    <n v="750"/>
    <n v="41"/>
    <n v="1200"/>
    <n v="49200"/>
    <n v="30750"/>
  </r>
  <r>
    <x v="8"/>
    <x v="21"/>
    <x v="5"/>
    <x v="0"/>
    <x v="4"/>
    <n v="750"/>
    <n v="57"/>
    <n v="1200"/>
    <n v="68400"/>
    <n v="42750"/>
  </r>
  <r>
    <x v="189"/>
    <x v="3"/>
    <x v="1"/>
    <x v="0"/>
    <x v="4"/>
    <n v="750"/>
    <n v="9"/>
    <n v="1200"/>
    <n v="10800"/>
    <n v="6750"/>
  </r>
  <r>
    <x v="190"/>
    <x v="18"/>
    <x v="0"/>
    <x v="0"/>
    <x v="4"/>
    <n v="750"/>
    <n v="6"/>
    <n v="1200"/>
    <n v="7200"/>
    <n v="4500"/>
  </r>
  <r>
    <x v="191"/>
    <x v="2"/>
    <x v="4"/>
    <x v="0"/>
    <x v="4"/>
    <n v="750"/>
    <n v="25"/>
    <n v="1200"/>
    <n v="30000"/>
    <n v="18750"/>
  </r>
  <r>
    <x v="192"/>
    <x v="0"/>
    <x v="1"/>
    <x v="0"/>
    <x v="4"/>
    <n v="750"/>
    <n v="5"/>
    <n v="1200"/>
    <n v="6000"/>
    <n v="3750"/>
  </r>
  <r>
    <x v="193"/>
    <x v="4"/>
    <x v="2"/>
    <x v="0"/>
    <x v="4"/>
    <n v="750"/>
    <n v="35"/>
    <n v="1200"/>
    <n v="42000"/>
    <n v="26250"/>
  </r>
  <r>
    <x v="194"/>
    <x v="10"/>
    <x v="4"/>
    <x v="0"/>
    <x v="4"/>
    <n v="750"/>
    <n v="13"/>
    <n v="1200"/>
    <n v="15600"/>
    <n v="9750"/>
  </r>
  <r>
    <x v="195"/>
    <x v="13"/>
    <x v="5"/>
    <x v="0"/>
    <x v="4"/>
    <n v="750"/>
    <n v="2"/>
    <n v="1200"/>
    <n v="2400"/>
    <n v="1500"/>
  </r>
  <r>
    <x v="196"/>
    <x v="8"/>
    <x v="0"/>
    <x v="0"/>
    <x v="4"/>
    <n v="750"/>
    <n v="9"/>
    <n v="1200"/>
    <n v="10800"/>
    <n v="6750"/>
  </r>
  <r>
    <x v="197"/>
    <x v="18"/>
    <x v="5"/>
    <x v="0"/>
    <x v="4"/>
    <n v="750"/>
    <n v="27"/>
    <n v="1200"/>
    <n v="32400"/>
    <n v="20250"/>
  </r>
  <r>
    <x v="58"/>
    <x v="13"/>
    <x v="2"/>
    <x v="0"/>
    <x v="4"/>
    <n v="750"/>
    <n v="40"/>
    <n v="1200"/>
    <n v="48000"/>
    <n v="30000"/>
  </r>
  <r>
    <x v="143"/>
    <x v="16"/>
    <x v="0"/>
    <x v="0"/>
    <x v="4"/>
    <n v="750"/>
    <n v="12"/>
    <n v="1200"/>
    <n v="14400"/>
    <n v="9000"/>
  </r>
  <r>
    <x v="198"/>
    <x v="9"/>
    <x v="4"/>
    <x v="0"/>
    <x v="4"/>
    <n v="750"/>
    <n v="31"/>
    <n v="1200"/>
    <n v="37200"/>
    <n v="23250"/>
  </r>
  <r>
    <x v="199"/>
    <x v="1"/>
    <x v="0"/>
    <x v="0"/>
    <x v="4"/>
    <n v="750"/>
    <n v="8"/>
    <n v="1200"/>
    <n v="9600"/>
    <n v="6000"/>
  </r>
  <r>
    <x v="200"/>
    <x v="15"/>
    <x v="4"/>
    <x v="0"/>
    <x v="4"/>
    <n v="750"/>
    <n v="39"/>
    <n v="1200"/>
    <n v="46800"/>
    <n v="29250"/>
  </r>
  <r>
    <x v="140"/>
    <x v="12"/>
    <x v="2"/>
    <x v="0"/>
    <x v="4"/>
    <n v="750"/>
    <n v="1"/>
    <n v="1200"/>
    <n v="1200"/>
    <n v="750"/>
  </r>
  <r>
    <x v="201"/>
    <x v="17"/>
    <x v="3"/>
    <x v="0"/>
    <x v="4"/>
    <n v="750"/>
    <n v="3"/>
    <n v="1200"/>
    <n v="3600"/>
    <n v="2250"/>
  </r>
  <r>
    <x v="202"/>
    <x v="5"/>
    <x v="1"/>
    <x v="0"/>
    <x v="4"/>
    <n v="750"/>
    <n v="4"/>
    <n v="1200"/>
    <n v="4800"/>
    <n v="3000"/>
  </r>
  <r>
    <x v="203"/>
    <x v="1"/>
    <x v="4"/>
    <x v="0"/>
    <x v="4"/>
    <n v="750"/>
    <n v="26"/>
    <n v="1200"/>
    <n v="31200"/>
    <n v="19500"/>
  </r>
  <r>
    <x v="204"/>
    <x v="16"/>
    <x v="5"/>
    <x v="0"/>
    <x v="4"/>
    <n v="750"/>
    <n v="18"/>
    <n v="1200"/>
    <n v="21600"/>
    <n v="13500"/>
  </r>
  <r>
    <x v="145"/>
    <x v="17"/>
    <x v="3"/>
    <x v="0"/>
    <x v="4"/>
    <n v="750"/>
    <n v="11"/>
    <n v="1200"/>
    <n v="13200"/>
    <n v="8250"/>
  </r>
  <r>
    <x v="205"/>
    <x v="23"/>
    <x v="5"/>
    <x v="0"/>
    <x v="4"/>
    <n v="750"/>
    <n v="58"/>
    <n v="1200"/>
    <n v="69600"/>
    <n v="43500"/>
  </r>
  <r>
    <x v="206"/>
    <x v="0"/>
    <x v="0"/>
    <x v="0"/>
    <x v="4"/>
    <n v="750"/>
    <n v="21"/>
    <n v="1200"/>
    <n v="25200"/>
    <n v="15750"/>
  </r>
  <r>
    <x v="207"/>
    <x v="14"/>
    <x v="5"/>
    <x v="0"/>
    <x v="4"/>
    <n v="750"/>
    <n v="30"/>
    <n v="1200"/>
    <n v="36000"/>
    <n v="22500"/>
  </r>
  <r>
    <x v="208"/>
    <x v="0"/>
    <x v="4"/>
    <x v="0"/>
    <x v="4"/>
    <n v="750"/>
    <n v="20"/>
    <n v="1200"/>
    <n v="24000"/>
    <n v="15000"/>
  </r>
  <r>
    <x v="209"/>
    <x v="9"/>
    <x v="5"/>
    <x v="0"/>
    <x v="4"/>
    <n v="750"/>
    <n v="37"/>
    <n v="1200"/>
    <n v="44400"/>
    <n v="27750"/>
  </r>
  <r>
    <x v="210"/>
    <x v="8"/>
    <x v="5"/>
    <x v="0"/>
    <x v="4"/>
    <n v="750"/>
    <n v="43"/>
    <n v="1200"/>
    <n v="51600"/>
    <n v="32250"/>
  </r>
  <r>
    <x v="211"/>
    <x v="17"/>
    <x v="1"/>
    <x v="0"/>
    <x v="4"/>
    <n v="750"/>
    <n v="1"/>
    <n v="1200"/>
    <n v="1200"/>
    <n v="750"/>
  </r>
  <r>
    <x v="212"/>
    <x v="17"/>
    <x v="1"/>
    <x v="0"/>
    <x v="4"/>
    <n v="750"/>
    <n v="9"/>
    <n v="1200"/>
    <n v="10800"/>
    <n v="6750"/>
  </r>
  <r>
    <x v="63"/>
    <x v="13"/>
    <x v="2"/>
    <x v="0"/>
    <x v="4"/>
    <n v="750"/>
    <n v="44"/>
    <n v="1200"/>
    <n v="52800"/>
    <n v="33000"/>
  </r>
  <r>
    <x v="213"/>
    <x v="16"/>
    <x v="0"/>
    <x v="0"/>
    <x v="4"/>
    <n v="750"/>
    <n v="19"/>
    <n v="1200"/>
    <n v="22800"/>
    <n v="14250"/>
  </r>
  <r>
    <x v="214"/>
    <x v="13"/>
    <x v="2"/>
    <x v="0"/>
    <x v="4"/>
    <n v="750"/>
    <n v="36"/>
    <n v="1200"/>
    <n v="43200"/>
    <n v="27000"/>
  </r>
  <r>
    <x v="215"/>
    <x v="5"/>
    <x v="5"/>
    <x v="0"/>
    <x v="4"/>
    <n v="750"/>
    <n v="3"/>
    <n v="1200"/>
    <n v="3600"/>
    <n v="2250"/>
  </r>
  <r>
    <x v="216"/>
    <x v="11"/>
    <x v="3"/>
    <x v="0"/>
    <x v="4"/>
    <n v="750"/>
    <n v="15"/>
    <n v="1200"/>
    <n v="18000"/>
    <n v="11250"/>
  </r>
  <r>
    <x v="217"/>
    <x v="9"/>
    <x v="2"/>
    <x v="0"/>
    <x v="4"/>
    <n v="750"/>
    <n v="47"/>
    <n v="1200"/>
    <n v="56400"/>
    <n v="35250"/>
  </r>
  <r>
    <x v="218"/>
    <x v="8"/>
    <x v="0"/>
    <x v="0"/>
    <x v="4"/>
    <n v="750"/>
    <n v="9"/>
    <n v="1200"/>
    <n v="10800"/>
    <n v="6750"/>
  </r>
  <r>
    <x v="83"/>
    <x v="20"/>
    <x v="3"/>
    <x v="0"/>
    <x v="4"/>
    <n v="750"/>
    <n v="18"/>
    <n v="1200"/>
    <n v="21600"/>
    <n v="13500"/>
  </r>
  <r>
    <x v="219"/>
    <x v="16"/>
    <x v="2"/>
    <x v="0"/>
    <x v="4"/>
    <n v="750"/>
    <n v="23"/>
    <n v="1200"/>
    <n v="27600"/>
    <n v="17250"/>
  </r>
  <r>
    <x v="220"/>
    <x v="1"/>
    <x v="4"/>
    <x v="1"/>
    <x v="1"/>
    <n v="175"/>
    <n v="33"/>
    <n v="450"/>
    <n v="14850"/>
    <n v="5775"/>
  </r>
  <r>
    <x v="221"/>
    <x v="8"/>
    <x v="2"/>
    <x v="1"/>
    <x v="1"/>
    <n v="175"/>
    <n v="11"/>
    <n v="450"/>
    <n v="4950"/>
    <n v="1925"/>
  </r>
  <r>
    <x v="222"/>
    <x v="15"/>
    <x v="0"/>
    <x v="1"/>
    <x v="1"/>
    <n v="175"/>
    <n v="70"/>
    <n v="450"/>
    <n v="31500"/>
    <n v="12250"/>
  </r>
  <r>
    <x v="223"/>
    <x v="6"/>
    <x v="4"/>
    <x v="1"/>
    <x v="4"/>
    <n v="175"/>
    <n v="23"/>
    <n v="450"/>
    <n v="10350"/>
    <n v="4025"/>
  </r>
  <r>
    <x v="224"/>
    <x v="2"/>
    <x v="2"/>
    <x v="1"/>
    <x v="1"/>
    <n v="175"/>
    <n v="55"/>
    <n v="450"/>
    <n v="24750"/>
    <n v="9625"/>
  </r>
  <r>
    <x v="225"/>
    <x v="23"/>
    <x v="4"/>
    <x v="1"/>
    <x v="2"/>
    <n v="175"/>
    <n v="52"/>
    <n v="450"/>
    <n v="23400"/>
    <n v="9100"/>
  </r>
  <r>
    <x v="226"/>
    <x v="5"/>
    <x v="2"/>
    <x v="1"/>
    <x v="2"/>
    <n v="175"/>
    <n v="5"/>
    <n v="450"/>
    <n v="2250"/>
    <n v="875"/>
  </r>
  <r>
    <x v="227"/>
    <x v="22"/>
    <x v="0"/>
    <x v="1"/>
    <x v="1"/>
    <n v="175"/>
    <n v="55"/>
    <n v="450"/>
    <n v="24750"/>
    <n v="9625"/>
  </r>
  <r>
    <x v="228"/>
    <x v="7"/>
    <x v="3"/>
    <x v="1"/>
    <x v="1"/>
    <n v="175"/>
    <n v="1"/>
    <n v="450"/>
    <n v="450"/>
    <n v="175"/>
  </r>
  <r>
    <x v="229"/>
    <x v="9"/>
    <x v="2"/>
    <x v="1"/>
    <x v="0"/>
    <n v="175"/>
    <n v="211"/>
    <n v="450"/>
    <n v="94950"/>
    <n v="36925"/>
  </r>
  <r>
    <x v="230"/>
    <x v="14"/>
    <x v="2"/>
    <x v="1"/>
    <x v="0"/>
    <n v="175"/>
    <n v="5"/>
    <n v="450"/>
    <n v="2250"/>
    <n v="875"/>
  </r>
  <r>
    <x v="231"/>
    <x v="15"/>
    <x v="0"/>
    <x v="1"/>
    <x v="0"/>
    <n v="175"/>
    <n v="59"/>
    <n v="450"/>
    <n v="26550"/>
    <n v="10325"/>
  </r>
  <r>
    <x v="48"/>
    <x v="10"/>
    <x v="3"/>
    <x v="1"/>
    <x v="0"/>
    <n v="175"/>
    <n v="92"/>
    <n v="450"/>
    <n v="41400"/>
    <n v="16100"/>
  </r>
  <r>
    <x v="232"/>
    <x v="4"/>
    <x v="4"/>
    <x v="1"/>
    <x v="4"/>
    <n v="175"/>
    <n v="27"/>
    <n v="450"/>
    <n v="12150"/>
    <n v="4725"/>
  </r>
  <r>
    <x v="214"/>
    <x v="4"/>
    <x v="2"/>
    <x v="1"/>
    <x v="1"/>
    <n v="175"/>
    <n v="3"/>
    <n v="450"/>
    <n v="1350"/>
    <n v="525"/>
  </r>
  <r>
    <x v="69"/>
    <x v="8"/>
    <x v="3"/>
    <x v="1"/>
    <x v="4"/>
    <n v="175"/>
    <n v="19"/>
    <n v="450"/>
    <n v="8550"/>
    <n v="3325"/>
  </r>
  <r>
    <x v="233"/>
    <x v="21"/>
    <x v="2"/>
    <x v="1"/>
    <x v="0"/>
    <n v="175"/>
    <n v="225"/>
    <n v="450"/>
    <n v="101250"/>
    <n v="39375"/>
  </r>
  <r>
    <x v="13"/>
    <x v="20"/>
    <x v="4"/>
    <x v="1"/>
    <x v="4"/>
    <n v="175"/>
    <n v="3"/>
    <n v="450"/>
    <n v="1350"/>
    <n v="525"/>
  </r>
  <r>
    <x v="234"/>
    <x v="10"/>
    <x v="3"/>
    <x v="1"/>
    <x v="0"/>
    <n v="175"/>
    <n v="11"/>
    <n v="450"/>
    <n v="4950"/>
    <n v="1925"/>
  </r>
  <r>
    <x v="235"/>
    <x v="13"/>
    <x v="0"/>
    <x v="1"/>
    <x v="2"/>
    <n v="175"/>
    <n v="27"/>
    <n v="450"/>
    <n v="12150"/>
    <n v="4725"/>
  </r>
  <r>
    <x v="236"/>
    <x v="7"/>
    <x v="0"/>
    <x v="1"/>
    <x v="1"/>
    <n v="175"/>
    <n v="71"/>
    <n v="450"/>
    <n v="31950"/>
    <n v="12425"/>
  </r>
  <r>
    <x v="135"/>
    <x v="0"/>
    <x v="2"/>
    <x v="1"/>
    <x v="3"/>
    <n v="175"/>
    <n v="125"/>
    <n v="450"/>
    <n v="56250"/>
    <n v="21875"/>
  </r>
  <r>
    <x v="237"/>
    <x v="9"/>
    <x v="2"/>
    <x v="1"/>
    <x v="4"/>
    <n v="175"/>
    <n v="39"/>
    <n v="450"/>
    <n v="17550"/>
    <n v="6825"/>
  </r>
  <r>
    <x v="238"/>
    <x v="0"/>
    <x v="0"/>
    <x v="1"/>
    <x v="3"/>
    <n v="175"/>
    <n v="27"/>
    <n v="450"/>
    <n v="12150"/>
    <n v="4725"/>
  </r>
  <r>
    <x v="239"/>
    <x v="14"/>
    <x v="2"/>
    <x v="1"/>
    <x v="0"/>
    <n v="175"/>
    <n v="3"/>
    <n v="450"/>
    <n v="1350"/>
    <n v="525"/>
  </r>
  <r>
    <x v="240"/>
    <x v="18"/>
    <x v="4"/>
    <x v="1"/>
    <x v="2"/>
    <n v="175"/>
    <n v="15"/>
    <n v="450"/>
    <n v="6750"/>
    <n v="2625"/>
  </r>
  <r>
    <x v="241"/>
    <x v="5"/>
    <x v="3"/>
    <x v="1"/>
    <x v="4"/>
    <n v="175"/>
    <n v="5"/>
    <n v="450"/>
    <n v="2250"/>
    <n v="875"/>
  </r>
  <r>
    <x v="242"/>
    <x v="17"/>
    <x v="4"/>
    <x v="1"/>
    <x v="1"/>
    <n v="175"/>
    <n v="55"/>
    <n v="450"/>
    <n v="24750"/>
    <n v="9625"/>
  </r>
  <r>
    <x v="243"/>
    <x v="9"/>
    <x v="4"/>
    <x v="1"/>
    <x v="3"/>
    <n v="175"/>
    <n v="127"/>
    <n v="450"/>
    <n v="57150"/>
    <n v="22225"/>
  </r>
  <r>
    <x v="244"/>
    <x v="20"/>
    <x v="2"/>
    <x v="1"/>
    <x v="2"/>
    <n v="175"/>
    <n v="66"/>
    <n v="450"/>
    <n v="29700"/>
    <n v="11550"/>
  </r>
  <r>
    <x v="237"/>
    <x v="14"/>
    <x v="4"/>
    <x v="1"/>
    <x v="1"/>
    <n v="175"/>
    <n v="51"/>
    <n v="450"/>
    <n v="22950"/>
    <n v="8925"/>
  </r>
  <r>
    <x v="245"/>
    <x v="1"/>
    <x v="4"/>
    <x v="1"/>
    <x v="4"/>
    <n v="175"/>
    <n v="17"/>
    <n v="450"/>
    <n v="7650"/>
    <n v="2975"/>
  </r>
  <r>
    <x v="246"/>
    <x v="1"/>
    <x v="0"/>
    <x v="1"/>
    <x v="2"/>
    <n v="175"/>
    <n v="39"/>
    <n v="450"/>
    <n v="17550"/>
    <n v="6825"/>
  </r>
  <r>
    <x v="247"/>
    <x v="7"/>
    <x v="4"/>
    <x v="1"/>
    <x v="0"/>
    <n v="175"/>
    <n v="116"/>
    <n v="450"/>
    <n v="52200"/>
    <n v="20300"/>
  </r>
  <r>
    <x v="248"/>
    <x v="4"/>
    <x v="3"/>
    <x v="1"/>
    <x v="3"/>
    <n v="175"/>
    <n v="35"/>
    <n v="450"/>
    <n v="15750"/>
    <n v="6125"/>
  </r>
  <r>
    <x v="249"/>
    <x v="4"/>
    <x v="2"/>
    <x v="1"/>
    <x v="0"/>
    <n v="175"/>
    <n v="107"/>
    <n v="450"/>
    <n v="48150"/>
    <n v="18725"/>
  </r>
  <r>
    <x v="250"/>
    <x v="12"/>
    <x v="0"/>
    <x v="1"/>
    <x v="2"/>
    <n v="175"/>
    <n v="28"/>
    <n v="450"/>
    <n v="12600"/>
    <n v="4900"/>
  </r>
  <r>
    <x v="251"/>
    <x v="9"/>
    <x v="0"/>
    <x v="1"/>
    <x v="1"/>
    <n v="175"/>
    <n v="33"/>
    <n v="450"/>
    <n v="14850"/>
    <n v="5775"/>
  </r>
  <r>
    <x v="252"/>
    <x v="4"/>
    <x v="4"/>
    <x v="1"/>
    <x v="2"/>
    <n v="175"/>
    <n v="6"/>
    <n v="450"/>
    <n v="2700"/>
    <n v="1050"/>
  </r>
  <r>
    <x v="253"/>
    <x v="2"/>
    <x v="3"/>
    <x v="1"/>
    <x v="4"/>
    <n v="175"/>
    <n v="12"/>
    <n v="450"/>
    <n v="5400"/>
    <n v="2100"/>
  </r>
  <r>
    <x v="254"/>
    <x v="15"/>
    <x v="2"/>
    <x v="1"/>
    <x v="3"/>
    <n v="175"/>
    <n v="65"/>
    <n v="450"/>
    <n v="29250"/>
    <n v="11375"/>
  </r>
  <r>
    <x v="255"/>
    <x v="1"/>
    <x v="0"/>
    <x v="1"/>
    <x v="4"/>
    <n v="175"/>
    <n v="28"/>
    <n v="450"/>
    <n v="12600"/>
    <n v="4900"/>
  </r>
  <r>
    <x v="256"/>
    <x v="7"/>
    <x v="4"/>
    <x v="1"/>
    <x v="0"/>
    <n v="175"/>
    <n v="178"/>
    <n v="450"/>
    <n v="80100"/>
    <n v="31150"/>
  </r>
  <r>
    <x v="257"/>
    <x v="23"/>
    <x v="2"/>
    <x v="1"/>
    <x v="4"/>
    <n v="175"/>
    <n v="29"/>
    <n v="450"/>
    <n v="13050"/>
    <n v="5075"/>
  </r>
  <r>
    <x v="258"/>
    <x v="14"/>
    <x v="0"/>
    <x v="1"/>
    <x v="2"/>
    <n v="175"/>
    <n v="8"/>
    <n v="450"/>
    <n v="3600"/>
    <n v="1400"/>
  </r>
  <r>
    <x v="259"/>
    <x v="10"/>
    <x v="4"/>
    <x v="1"/>
    <x v="3"/>
    <n v="175"/>
    <n v="128"/>
    <n v="450"/>
    <n v="57600"/>
    <n v="22400"/>
  </r>
  <r>
    <x v="106"/>
    <x v="3"/>
    <x v="0"/>
    <x v="1"/>
    <x v="0"/>
    <n v="175"/>
    <n v="33"/>
    <n v="450"/>
    <n v="14850"/>
    <n v="5775"/>
  </r>
  <r>
    <x v="67"/>
    <x v="15"/>
    <x v="2"/>
    <x v="1"/>
    <x v="2"/>
    <n v="175"/>
    <n v="81"/>
    <n v="450"/>
    <n v="36450"/>
    <n v="14175"/>
  </r>
  <r>
    <x v="25"/>
    <x v="18"/>
    <x v="3"/>
    <x v="1"/>
    <x v="4"/>
    <n v="175"/>
    <n v="8"/>
    <n v="450"/>
    <n v="3600"/>
    <n v="1400"/>
  </r>
  <r>
    <x v="260"/>
    <x v="13"/>
    <x v="4"/>
    <x v="1"/>
    <x v="1"/>
    <n v="175"/>
    <n v="3"/>
    <n v="450"/>
    <n v="1350"/>
    <n v="525"/>
  </r>
  <r>
    <x v="261"/>
    <x v="16"/>
    <x v="2"/>
    <x v="1"/>
    <x v="3"/>
    <n v="175"/>
    <n v="4"/>
    <n v="450"/>
    <n v="1800"/>
    <n v="700"/>
  </r>
  <r>
    <x v="262"/>
    <x v="20"/>
    <x v="0"/>
    <x v="1"/>
    <x v="3"/>
    <n v="175"/>
    <n v="69"/>
    <n v="450"/>
    <n v="31050"/>
    <n v="12075"/>
  </r>
  <r>
    <x v="263"/>
    <x v="7"/>
    <x v="3"/>
    <x v="1"/>
    <x v="0"/>
    <n v="175"/>
    <n v="66"/>
    <n v="450"/>
    <n v="29700"/>
    <n v="11550"/>
  </r>
  <r>
    <x v="264"/>
    <x v="4"/>
    <x v="4"/>
    <x v="1"/>
    <x v="0"/>
    <n v="175"/>
    <n v="32"/>
    <n v="450"/>
    <n v="14400"/>
    <n v="5600"/>
  </r>
  <r>
    <x v="265"/>
    <x v="1"/>
    <x v="3"/>
    <x v="1"/>
    <x v="0"/>
    <n v="175"/>
    <n v="98"/>
    <n v="450"/>
    <n v="44100"/>
    <n v="17150"/>
  </r>
  <r>
    <x v="266"/>
    <x v="5"/>
    <x v="3"/>
    <x v="1"/>
    <x v="4"/>
    <n v="175"/>
    <n v="1"/>
    <n v="450"/>
    <n v="450"/>
    <n v="175"/>
  </r>
  <r>
    <x v="267"/>
    <x v="14"/>
    <x v="3"/>
    <x v="1"/>
    <x v="4"/>
    <n v="175"/>
    <n v="17"/>
    <n v="450"/>
    <n v="7650"/>
    <n v="2975"/>
  </r>
  <r>
    <x v="49"/>
    <x v="0"/>
    <x v="0"/>
    <x v="1"/>
    <x v="0"/>
    <n v="175"/>
    <n v="123"/>
    <n v="450"/>
    <n v="55350"/>
    <n v="21525"/>
  </r>
  <r>
    <x v="268"/>
    <x v="8"/>
    <x v="0"/>
    <x v="1"/>
    <x v="1"/>
    <n v="175"/>
    <n v="36"/>
    <n v="450"/>
    <n v="16200"/>
    <n v="6300"/>
  </r>
  <r>
    <x v="269"/>
    <x v="16"/>
    <x v="0"/>
    <x v="1"/>
    <x v="1"/>
    <n v="175"/>
    <n v="37"/>
    <n v="450"/>
    <n v="16650"/>
    <n v="6475"/>
  </r>
  <r>
    <x v="270"/>
    <x v="16"/>
    <x v="4"/>
    <x v="1"/>
    <x v="4"/>
    <n v="175"/>
    <n v="25"/>
    <n v="450"/>
    <n v="11250"/>
    <n v="4375"/>
  </r>
  <r>
    <x v="271"/>
    <x v="19"/>
    <x v="2"/>
    <x v="1"/>
    <x v="4"/>
    <n v="175"/>
    <n v="44"/>
    <n v="450"/>
    <n v="19800"/>
    <n v="7700"/>
  </r>
  <r>
    <x v="272"/>
    <x v="13"/>
    <x v="4"/>
    <x v="1"/>
    <x v="1"/>
    <n v="175"/>
    <n v="2"/>
    <n v="450"/>
    <n v="900"/>
    <n v="350"/>
  </r>
  <r>
    <x v="273"/>
    <x v="23"/>
    <x v="2"/>
    <x v="1"/>
    <x v="3"/>
    <n v="175"/>
    <n v="165"/>
    <n v="450"/>
    <n v="74250"/>
    <n v="28875"/>
  </r>
  <r>
    <x v="274"/>
    <x v="5"/>
    <x v="0"/>
    <x v="1"/>
    <x v="0"/>
    <n v="175"/>
    <n v="83"/>
    <n v="450"/>
    <n v="37350"/>
    <n v="14525"/>
  </r>
  <r>
    <x v="275"/>
    <x v="20"/>
    <x v="0"/>
    <x v="1"/>
    <x v="4"/>
    <n v="175"/>
    <n v="11"/>
    <n v="450"/>
    <n v="4950"/>
    <n v="1925"/>
  </r>
  <r>
    <x v="276"/>
    <x v="12"/>
    <x v="0"/>
    <x v="1"/>
    <x v="4"/>
    <n v="175"/>
    <n v="6"/>
    <n v="450"/>
    <n v="2700"/>
    <n v="1050"/>
  </r>
  <r>
    <x v="182"/>
    <x v="18"/>
    <x v="2"/>
    <x v="1"/>
    <x v="0"/>
    <n v="175"/>
    <n v="188"/>
    <n v="450"/>
    <n v="84600"/>
    <n v="32900"/>
  </r>
  <r>
    <x v="277"/>
    <x v="4"/>
    <x v="4"/>
    <x v="1"/>
    <x v="1"/>
    <n v="175"/>
    <n v="54"/>
    <n v="450"/>
    <n v="24300"/>
    <n v="9450"/>
  </r>
  <r>
    <x v="278"/>
    <x v="22"/>
    <x v="4"/>
    <x v="1"/>
    <x v="2"/>
    <n v="175"/>
    <n v="47"/>
    <n v="450"/>
    <n v="21150"/>
    <n v="8225"/>
  </r>
  <r>
    <x v="279"/>
    <x v="13"/>
    <x v="2"/>
    <x v="1"/>
    <x v="3"/>
    <n v="175"/>
    <n v="17"/>
    <n v="450"/>
    <n v="7650"/>
    <n v="2975"/>
  </r>
  <r>
    <x v="280"/>
    <x v="13"/>
    <x v="0"/>
    <x v="1"/>
    <x v="1"/>
    <n v="175"/>
    <n v="67"/>
    <n v="450"/>
    <n v="30150"/>
    <n v="11725"/>
  </r>
  <r>
    <x v="281"/>
    <x v="18"/>
    <x v="2"/>
    <x v="1"/>
    <x v="0"/>
    <n v="175"/>
    <n v="145"/>
    <n v="450"/>
    <n v="65250"/>
    <n v="25375"/>
  </r>
  <r>
    <x v="158"/>
    <x v="21"/>
    <x v="4"/>
    <x v="1"/>
    <x v="0"/>
    <n v="175"/>
    <n v="85"/>
    <n v="450"/>
    <n v="38250"/>
    <n v="14875"/>
  </r>
  <r>
    <x v="169"/>
    <x v="1"/>
    <x v="2"/>
    <x v="1"/>
    <x v="3"/>
    <n v="175"/>
    <n v="74"/>
    <n v="450"/>
    <n v="33300"/>
    <n v="12950"/>
  </r>
  <r>
    <x v="255"/>
    <x v="3"/>
    <x v="0"/>
    <x v="1"/>
    <x v="1"/>
    <n v="175"/>
    <n v="58"/>
    <n v="450"/>
    <n v="26100"/>
    <n v="10150"/>
  </r>
  <r>
    <x v="282"/>
    <x v="16"/>
    <x v="4"/>
    <x v="1"/>
    <x v="0"/>
    <n v="175"/>
    <n v="67"/>
    <n v="450"/>
    <n v="30150"/>
    <n v="11725"/>
  </r>
  <r>
    <x v="283"/>
    <x v="5"/>
    <x v="3"/>
    <x v="1"/>
    <x v="3"/>
    <n v="175"/>
    <n v="15"/>
    <n v="450"/>
    <n v="6750"/>
    <n v="2625"/>
  </r>
  <r>
    <x v="14"/>
    <x v="0"/>
    <x v="0"/>
    <x v="1"/>
    <x v="2"/>
    <n v="175"/>
    <n v="20"/>
    <n v="450"/>
    <n v="9000"/>
    <n v="3500"/>
  </r>
  <r>
    <x v="284"/>
    <x v="2"/>
    <x v="4"/>
    <x v="1"/>
    <x v="0"/>
    <n v="175"/>
    <n v="56"/>
    <n v="450"/>
    <n v="25200"/>
    <n v="9800"/>
  </r>
  <r>
    <x v="285"/>
    <x v="10"/>
    <x v="3"/>
    <x v="1"/>
    <x v="2"/>
    <n v="175"/>
    <n v="9"/>
    <n v="450"/>
    <n v="4050"/>
    <n v="1575"/>
  </r>
  <r>
    <x v="286"/>
    <x v="18"/>
    <x v="2"/>
    <x v="1"/>
    <x v="0"/>
    <n v="175"/>
    <n v="77"/>
    <n v="450"/>
    <n v="34650"/>
    <n v="13475"/>
  </r>
  <r>
    <x v="4"/>
    <x v="12"/>
    <x v="0"/>
    <x v="1"/>
    <x v="2"/>
    <n v="175"/>
    <n v="53"/>
    <n v="450"/>
    <n v="23850"/>
    <n v="9275"/>
  </r>
  <r>
    <x v="179"/>
    <x v="10"/>
    <x v="4"/>
    <x v="1"/>
    <x v="1"/>
    <n v="175"/>
    <n v="12"/>
    <n v="450"/>
    <n v="5400"/>
    <n v="2100"/>
  </r>
  <r>
    <x v="287"/>
    <x v="7"/>
    <x v="2"/>
    <x v="1"/>
    <x v="1"/>
    <n v="175"/>
    <n v="97"/>
    <n v="450"/>
    <n v="43650"/>
    <n v="16975"/>
  </r>
  <r>
    <x v="288"/>
    <x v="20"/>
    <x v="2"/>
    <x v="1"/>
    <x v="4"/>
    <n v="175"/>
    <n v="15"/>
    <n v="450"/>
    <n v="6750"/>
    <n v="2625"/>
  </r>
  <r>
    <x v="289"/>
    <x v="3"/>
    <x v="0"/>
    <x v="1"/>
    <x v="4"/>
    <n v="175"/>
    <n v="26"/>
    <n v="450"/>
    <n v="11700"/>
    <n v="4550"/>
  </r>
  <r>
    <x v="290"/>
    <x v="6"/>
    <x v="2"/>
    <x v="1"/>
    <x v="2"/>
    <n v="175"/>
    <n v="98"/>
    <n v="450"/>
    <n v="44100"/>
    <n v="17150"/>
  </r>
  <r>
    <x v="291"/>
    <x v="14"/>
    <x v="4"/>
    <x v="1"/>
    <x v="2"/>
    <n v="175"/>
    <n v="39"/>
    <n v="450"/>
    <n v="17550"/>
    <n v="6825"/>
  </r>
  <r>
    <x v="292"/>
    <x v="3"/>
    <x v="0"/>
    <x v="1"/>
    <x v="0"/>
    <n v="175"/>
    <n v="96"/>
    <n v="450"/>
    <n v="43200"/>
    <n v="16800"/>
  </r>
  <r>
    <x v="293"/>
    <x v="10"/>
    <x v="3"/>
    <x v="1"/>
    <x v="1"/>
    <n v="175"/>
    <n v="10"/>
    <n v="450"/>
    <n v="4500"/>
    <n v="1750"/>
  </r>
  <r>
    <x v="294"/>
    <x v="5"/>
    <x v="2"/>
    <x v="1"/>
    <x v="0"/>
    <n v="175"/>
    <n v="165"/>
    <n v="450"/>
    <n v="74250"/>
    <n v="28875"/>
  </r>
  <r>
    <x v="220"/>
    <x v="1"/>
    <x v="4"/>
    <x v="1"/>
    <x v="1"/>
    <n v="175"/>
    <n v="33"/>
    <n v="450"/>
    <n v="14850"/>
    <n v="5775"/>
  </r>
  <r>
    <x v="221"/>
    <x v="8"/>
    <x v="2"/>
    <x v="1"/>
    <x v="1"/>
    <n v="175"/>
    <n v="11"/>
    <n v="450"/>
    <n v="4950"/>
    <n v="1925"/>
  </r>
  <r>
    <x v="222"/>
    <x v="15"/>
    <x v="0"/>
    <x v="1"/>
    <x v="1"/>
    <n v="175"/>
    <n v="70"/>
    <n v="450"/>
    <n v="31500"/>
    <n v="12250"/>
  </r>
  <r>
    <x v="223"/>
    <x v="6"/>
    <x v="4"/>
    <x v="1"/>
    <x v="4"/>
    <n v="175"/>
    <n v="23"/>
    <n v="450"/>
    <n v="10350"/>
    <n v="4025"/>
  </r>
  <r>
    <x v="224"/>
    <x v="2"/>
    <x v="2"/>
    <x v="1"/>
    <x v="1"/>
    <n v="175"/>
    <n v="55"/>
    <n v="450"/>
    <n v="24750"/>
    <n v="9625"/>
  </r>
  <r>
    <x v="225"/>
    <x v="23"/>
    <x v="4"/>
    <x v="1"/>
    <x v="2"/>
    <n v="175"/>
    <n v="52"/>
    <n v="450"/>
    <n v="23400"/>
    <n v="9100"/>
  </r>
  <r>
    <x v="226"/>
    <x v="5"/>
    <x v="2"/>
    <x v="1"/>
    <x v="2"/>
    <n v="175"/>
    <n v="5"/>
    <n v="450"/>
    <n v="2250"/>
    <n v="875"/>
  </r>
  <r>
    <x v="227"/>
    <x v="22"/>
    <x v="0"/>
    <x v="1"/>
    <x v="1"/>
    <n v="175"/>
    <n v="55"/>
    <n v="450"/>
    <n v="24750"/>
    <n v="9625"/>
  </r>
  <r>
    <x v="228"/>
    <x v="7"/>
    <x v="3"/>
    <x v="1"/>
    <x v="1"/>
    <n v="175"/>
    <n v="1"/>
    <n v="450"/>
    <n v="450"/>
    <n v="175"/>
  </r>
  <r>
    <x v="229"/>
    <x v="9"/>
    <x v="2"/>
    <x v="1"/>
    <x v="0"/>
    <n v="175"/>
    <n v="211"/>
    <n v="450"/>
    <n v="94950"/>
    <n v="36925"/>
  </r>
  <r>
    <x v="230"/>
    <x v="14"/>
    <x v="2"/>
    <x v="1"/>
    <x v="0"/>
    <n v="175"/>
    <n v="5"/>
    <n v="450"/>
    <n v="2250"/>
    <n v="875"/>
  </r>
  <r>
    <x v="231"/>
    <x v="15"/>
    <x v="0"/>
    <x v="1"/>
    <x v="0"/>
    <n v="175"/>
    <n v="59"/>
    <n v="450"/>
    <n v="26550"/>
    <n v="10325"/>
  </r>
  <r>
    <x v="48"/>
    <x v="10"/>
    <x v="3"/>
    <x v="1"/>
    <x v="0"/>
    <n v="175"/>
    <n v="92"/>
    <n v="450"/>
    <n v="41400"/>
    <n v="16100"/>
  </r>
  <r>
    <x v="232"/>
    <x v="4"/>
    <x v="4"/>
    <x v="1"/>
    <x v="4"/>
    <n v="175"/>
    <n v="27"/>
    <n v="450"/>
    <n v="12150"/>
    <n v="4725"/>
  </r>
  <r>
    <x v="214"/>
    <x v="4"/>
    <x v="2"/>
    <x v="1"/>
    <x v="1"/>
    <n v="175"/>
    <n v="3"/>
    <n v="450"/>
    <n v="1350"/>
    <n v="525"/>
  </r>
  <r>
    <x v="69"/>
    <x v="8"/>
    <x v="3"/>
    <x v="1"/>
    <x v="4"/>
    <n v="175"/>
    <n v="19"/>
    <n v="450"/>
    <n v="8550"/>
    <n v="3325"/>
  </r>
  <r>
    <x v="233"/>
    <x v="21"/>
    <x v="2"/>
    <x v="1"/>
    <x v="0"/>
    <n v="175"/>
    <n v="225"/>
    <n v="450"/>
    <n v="101250"/>
    <n v="39375"/>
  </r>
  <r>
    <x v="13"/>
    <x v="20"/>
    <x v="4"/>
    <x v="1"/>
    <x v="4"/>
    <n v="175"/>
    <n v="3"/>
    <n v="450"/>
    <n v="1350"/>
    <n v="525"/>
  </r>
  <r>
    <x v="234"/>
    <x v="10"/>
    <x v="3"/>
    <x v="1"/>
    <x v="0"/>
    <n v="175"/>
    <n v="11"/>
    <n v="450"/>
    <n v="4950"/>
    <n v="1925"/>
  </r>
  <r>
    <x v="235"/>
    <x v="13"/>
    <x v="0"/>
    <x v="1"/>
    <x v="2"/>
    <n v="175"/>
    <n v="27"/>
    <n v="450"/>
    <n v="12150"/>
    <n v="4725"/>
  </r>
  <r>
    <x v="236"/>
    <x v="7"/>
    <x v="0"/>
    <x v="1"/>
    <x v="1"/>
    <n v="175"/>
    <n v="71"/>
    <n v="450"/>
    <n v="31950"/>
    <n v="12425"/>
  </r>
  <r>
    <x v="135"/>
    <x v="0"/>
    <x v="2"/>
    <x v="1"/>
    <x v="3"/>
    <n v="175"/>
    <n v="125"/>
    <n v="450"/>
    <n v="56250"/>
    <n v="21875"/>
  </r>
  <r>
    <x v="237"/>
    <x v="9"/>
    <x v="2"/>
    <x v="1"/>
    <x v="4"/>
    <n v="175"/>
    <n v="39"/>
    <n v="450"/>
    <n v="17550"/>
    <n v="6825"/>
  </r>
  <r>
    <x v="238"/>
    <x v="0"/>
    <x v="0"/>
    <x v="1"/>
    <x v="3"/>
    <n v="175"/>
    <n v="27"/>
    <n v="450"/>
    <n v="12150"/>
    <n v="4725"/>
  </r>
  <r>
    <x v="239"/>
    <x v="14"/>
    <x v="2"/>
    <x v="1"/>
    <x v="0"/>
    <n v="175"/>
    <n v="3"/>
    <n v="450"/>
    <n v="1350"/>
    <n v="525"/>
  </r>
  <r>
    <x v="240"/>
    <x v="18"/>
    <x v="4"/>
    <x v="1"/>
    <x v="2"/>
    <n v="175"/>
    <n v="15"/>
    <n v="450"/>
    <n v="6750"/>
    <n v="2625"/>
  </r>
  <r>
    <x v="241"/>
    <x v="5"/>
    <x v="3"/>
    <x v="1"/>
    <x v="4"/>
    <n v="175"/>
    <n v="5"/>
    <n v="450"/>
    <n v="2250"/>
    <n v="875"/>
  </r>
  <r>
    <x v="242"/>
    <x v="17"/>
    <x v="4"/>
    <x v="1"/>
    <x v="1"/>
    <n v="175"/>
    <n v="55"/>
    <n v="450"/>
    <n v="24750"/>
    <n v="9625"/>
  </r>
  <r>
    <x v="243"/>
    <x v="9"/>
    <x v="4"/>
    <x v="1"/>
    <x v="3"/>
    <n v="175"/>
    <n v="127"/>
    <n v="450"/>
    <n v="57150"/>
    <n v="22225"/>
  </r>
  <r>
    <x v="244"/>
    <x v="20"/>
    <x v="2"/>
    <x v="1"/>
    <x v="2"/>
    <n v="175"/>
    <n v="66"/>
    <n v="450"/>
    <n v="29700"/>
    <n v="11550"/>
  </r>
  <r>
    <x v="237"/>
    <x v="14"/>
    <x v="4"/>
    <x v="1"/>
    <x v="1"/>
    <n v="175"/>
    <n v="51"/>
    <n v="450"/>
    <n v="22950"/>
    <n v="8925"/>
  </r>
  <r>
    <x v="245"/>
    <x v="1"/>
    <x v="4"/>
    <x v="1"/>
    <x v="4"/>
    <n v="175"/>
    <n v="17"/>
    <n v="450"/>
    <n v="7650"/>
    <n v="2975"/>
  </r>
  <r>
    <x v="246"/>
    <x v="1"/>
    <x v="0"/>
    <x v="1"/>
    <x v="2"/>
    <n v="175"/>
    <n v="39"/>
    <n v="450"/>
    <n v="17550"/>
    <n v="6825"/>
  </r>
  <r>
    <x v="247"/>
    <x v="7"/>
    <x v="4"/>
    <x v="1"/>
    <x v="0"/>
    <n v="175"/>
    <n v="116"/>
    <n v="450"/>
    <n v="52200"/>
    <n v="20300"/>
  </r>
  <r>
    <x v="248"/>
    <x v="4"/>
    <x v="3"/>
    <x v="1"/>
    <x v="3"/>
    <n v="175"/>
    <n v="35"/>
    <n v="450"/>
    <n v="15750"/>
    <n v="6125"/>
  </r>
  <r>
    <x v="249"/>
    <x v="4"/>
    <x v="2"/>
    <x v="1"/>
    <x v="0"/>
    <n v="175"/>
    <n v="107"/>
    <n v="450"/>
    <n v="48150"/>
    <n v="18725"/>
  </r>
  <r>
    <x v="250"/>
    <x v="12"/>
    <x v="0"/>
    <x v="1"/>
    <x v="2"/>
    <n v="175"/>
    <n v="28"/>
    <n v="450"/>
    <n v="12600"/>
    <n v="4900"/>
  </r>
  <r>
    <x v="251"/>
    <x v="9"/>
    <x v="0"/>
    <x v="1"/>
    <x v="1"/>
    <n v="175"/>
    <n v="33"/>
    <n v="450"/>
    <n v="14850"/>
    <n v="5775"/>
  </r>
  <r>
    <x v="252"/>
    <x v="4"/>
    <x v="4"/>
    <x v="1"/>
    <x v="2"/>
    <n v="175"/>
    <n v="6"/>
    <n v="450"/>
    <n v="2700"/>
    <n v="1050"/>
  </r>
  <r>
    <x v="253"/>
    <x v="2"/>
    <x v="3"/>
    <x v="1"/>
    <x v="4"/>
    <n v="175"/>
    <n v="12"/>
    <n v="450"/>
    <n v="5400"/>
    <n v="2100"/>
  </r>
  <r>
    <x v="254"/>
    <x v="15"/>
    <x v="2"/>
    <x v="1"/>
    <x v="3"/>
    <n v="175"/>
    <n v="65"/>
    <n v="450"/>
    <n v="29250"/>
    <n v="11375"/>
  </r>
  <r>
    <x v="255"/>
    <x v="1"/>
    <x v="0"/>
    <x v="1"/>
    <x v="4"/>
    <n v="175"/>
    <n v="28"/>
    <n v="450"/>
    <n v="12600"/>
    <n v="4900"/>
  </r>
  <r>
    <x v="256"/>
    <x v="7"/>
    <x v="4"/>
    <x v="1"/>
    <x v="0"/>
    <n v="175"/>
    <n v="178"/>
    <n v="450"/>
    <n v="80100"/>
    <n v="31150"/>
  </r>
  <r>
    <x v="257"/>
    <x v="23"/>
    <x v="2"/>
    <x v="1"/>
    <x v="4"/>
    <n v="175"/>
    <n v="29"/>
    <n v="450"/>
    <n v="13050"/>
    <n v="5075"/>
  </r>
  <r>
    <x v="258"/>
    <x v="14"/>
    <x v="0"/>
    <x v="1"/>
    <x v="2"/>
    <n v="175"/>
    <n v="8"/>
    <n v="450"/>
    <n v="3600"/>
    <n v="1400"/>
  </r>
  <r>
    <x v="259"/>
    <x v="10"/>
    <x v="4"/>
    <x v="1"/>
    <x v="3"/>
    <n v="175"/>
    <n v="128"/>
    <n v="450"/>
    <n v="57600"/>
    <n v="22400"/>
  </r>
  <r>
    <x v="106"/>
    <x v="3"/>
    <x v="0"/>
    <x v="1"/>
    <x v="0"/>
    <n v="175"/>
    <n v="33"/>
    <n v="450"/>
    <n v="14850"/>
    <n v="5775"/>
  </r>
  <r>
    <x v="67"/>
    <x v="15"/>
    <x v="2"/>
    <x v="1"/>
    <x v="2"/>
    <n v="175"/>
    <n v="81"/>
    <n v="450"/>
    <n v="36450"/>
    <n v="14175"/>
  </r>
  <r>
    <x v="25"/>
    <x v="18"/>
    <x v="3"/>
    <x v="1"/>
    <x v="4"/>
    <n v="175"/>
    <n v="8"/>
    <n v="450"/>
    <n v="3600"/>
    <n v="1400"/>
  </r>
  <r>
    <x v="260"/>
    <x v="13"/>
    <x v="4"/>
    <x v="1"/>
    <x v="1"/>
    <n v="175"/>
    <n v="3"/>
    <n v="450"/>
    <n v="1350"/>
    <n v="525"/>
  </r>
  <r>
    <x v="261"/>
    <x v="16"/>
    <x v="2"/>
    <x v="1"/>
    <x v="3"/>
    <n v="175"/>
    <n v="4"/>
    <n v="450"/>
    <n v="1800"/>
    <n v="700"/>
  </r>
  <r>
    <x v="262"/>
    <x v="20"/>
    <x v="0"/>
    <x v="1"/>
    <x v="3"/>
    <n v="175"/>
    <n v="69"/>
    <n v="450"/>
    <n v="31050"/>
    <n v="12075"/>
  </r>
  <r>
    <x v="263"/>
    <x v="7"/>
    <x v="3"/>
    <x v="1"/>
    <x v="0"/>
    <n v="175"/>
    <n v="66"/>
    <n v="450"/>
    <n v="29700"/>
    <n v="11550"/>
  </r>
  <r>
    <x v="264"/>
    <x v="4"/>
    <x v="4"/>
    <x v="1"/>
    <x v="0"/>
    <n v="175"/>
    <n v="32"/>
    <n v="450"/>
    <n v="14400"/>
    <n v="5600"/>
  </r>
  <r>
    <x v="265"/>
    <x v="1"/>
    <x v="3"/>
    <x v="1"/>
    <x v="0"/>
    <n v="175"/>
    <n v="98"/>
    <n v="450"/>
    <n v="44100"/>
    <n v="17150"/>
  </r>
  <r>
    <x v="266"/>
    <x v="5"/>
    <x v="3"/>
    <x v="1"/>
    <x v="4"/>
    <n v="175"/>
    <n v="1"/>
    <n v="450"/>
    <n v="450"/>
    <n v="175"/>
  </r>
  <r>
    <x v="267"/>
    <x v="14"/>
    <x v="3"/>
    <x v="1"/>
    <x v="4"/>
    <n v="175"/>
    <n v="17"/>
    <n v="450"/>
    <n v="7650"/>
    <n v="2975"/>
  </r>
  <r>
    <x v="49"/>
    <x v="0"/>
    <x v="0"/>
    <x v="1"/>
    <x v="0"/>
    <n v="175"/>
    <n v="123"/>
    <n v="450"/>
    <n v="55350"/>
    <n v="21525"/>
  </r>
  <r>
    <x v="268"/>
    <x v="8"/>
    <x v="0"/>
    <x v="1"/>
    <x v="1"/>
    <n v="175"/>
    <n v="36"/>
    <n v="450"/>
    <n v="16200"/>
    <n v="6300"/>
  </r>
  <r>
    <x v="269"/>
    <x v="16"/>
    <x v="0"/>
    <x v="1"/>
    <x v="1"/>
    <n v="175"/>
    <n v="37"/>
    <n v="450"/>
    <n v="16650"/>
    <n v="6475"/>
  </r>
  <r>
    <x v="270"/>
    <x v="16"/>
    <x v="4"/>
    <x v="1"/>
    <x v="4"/>
    <n v="175"/>
    <n v="25"/>
    <n v="450"/>
    <n v="11250"/>
    <n v="4375"/>
  </r>
  <r>
    <x v="271"/>
    <x v="19"/>
    <x v="2"/>
    <x v="1"/>
    <x v="4"/>
    <n v="175"/>
    <n v="44"/>
    <n v="450"/>
    <n v="19800"/>
    <n v="7700"/>
  </r>
  <r>
    <x v="272"/>
    <x v="13"/>
    <x v="4"/>
    <x v="1"/>
    <x v="1"/>
    <n v="175"/>
    <n v="2"/>
    <n v="450"/>
    <n v="900"/>
    <n v="350"/>
  </r>
  <r>
    <x v="273"/>
    <x v="23"/>
    <x v="2"/>
    <x v="1"/>
    <x v="3"/>
    <n v="175"/>
    <n v="165"/>
    <n v="450"/>
    <n v="74250"/>
    <n v="28875"/>
  </r>
  <r>
    <x v="274"/>
    <x v="5"/>
    <x v="0"/>
    <x v="1"/>
    <x v="0"/>
    <n v="175"/>
    <n v="83"/>
    <n v="450"/>
    <n v="37350"/>
    <n v="14525"/>
  </r>
  <r>
    <x v="275"/>
    <x v="20"/>
    <x v="0"/>
    <x v="1"/>
    <x v="4"/>
    <n v="175"/>
    <n v="11"/>
    <n v="450"/>
    <n v="4950"/>
    <n v="1925"/>
  </r>
  <r>
    <x v="276"/>
    <x v="12"/>
    <x v="0"/>
    <x v="1"/>
    <x v="4"/>
    <n v="175"/>
    <n v="6"/>
    <n v="450"/>
    <n v="2700"/>
    <n v="1050"/>
  </r>
  <r>
    <x v="182"/>
    <x v="18"/>
    <x v="2"/>
    <x v="1"/>
    <x v="0"/>
    <n v="175"/>
    <n v="188"/>
    <n v="450"/>
    <n v="84600"/>
    <n v="32900"/>
  </r>
  <r>
    <x v="277"/>
    <x v="4"/>
    <x v="4"/>
    <x v="1"/>
    <x v="1"/>
    <n v="175"/>
    <n v="54"/>
    <n v="450"/>
    <n v="24300"/>
    <n v="9450"/>
  </r>
  <r>
    <x v="278"/>
    <x v="22"/>
    <x v="4"/>
    <x v="1"/>
    <x v="2"/>
    <n v="175"/>
    <n v="47"/>
    <n v="450"/>
    <n v="21150"/>
    <n v="8225"/>
  </r>
  <r>
    <x v="279"/>
    <x v="13"/>
    <x v="2"/>
    <x v="1"/>
    <x v="3"/>
    <n v="175"/>
    <n v="17"/>
    <n v="450"/>
    <n v="7650"/>
    <n v="2975"/>
  </r>
  <r>
    <x v="280"/>
    <x v="13"/>
    <x v="0"/>
    <x v="1"/>
    <x v="1"/>
    <n v="175"/>
    <n v="67"/>
    <n v="450"/>
    <n v="30150"/>
    <n v="11725"/>
  </r>
  <r>
    <x v="281"/>
    <x v="18"/>
    <x v="2"/>
    <x v="1"/>
    <x v="0"/>
    <n v="175"/>
    <n v="145"/>
    <n v="450"/>
    <n v="65250"/>
    <n v="25375"/>
  </r>
  <r>
    <x v="158"/>
    <x v="21"/>
    <x v="4"/>
    <x v="1"/>
    <x v="0"/>
    <n v="175"/>
    <n v="85"/>
    <n v="450"/>
    <n v="38250"/>
    <n v="14875"/>
  </r>
  <r>
    <x v="169"/>
    <x v="1"/>
    <x v="2"/>
    <x v="1"/>
    <x v="3"/>
    <n v="175"/>
    <n v="74"/>
    <n v="450"/>
    <n v="33300"/>
    <n v="12950"/>
  </r>
  <r>
    <x v="255"/>
    <x v="3"/>
    <x v="0"/>
    <x v="1"/>
    <x v="1"/>
    <n v="175"/>
    <n v="58"/>
    <n v="450"/>
    <n v="26100"/>
    <n v="10150"/>
  </r>
  <r>
    <x v="282"/>
    <x v="16"/>
    <x v="4"/>
    <x v="1"/>
    <x v="0"/>
    <n v="175"/>
    <n v="67"/>
    <n v="450"/>
    <n v="30150"/>
    <n v="11725"/>
  </r>
  <r>
    <x v="283"/>
    <x v="5"/>
    <x v="3"/>
    <x v="1"/>
    <x v="3"/>
    <n v="175"/>
    <n v="15"/>
    <n v="450"/>
    <n v="6750"/>
    <n v="2625"/>
  </r>
  <r>
    <x v="14"/>
    <x v="0"/>
    <x v="0"/>
    <x v="1"/>
    <x v="2"/>
    <n v="175"/>
    <n v="20"/>
    <n v="450"/>
    <n v="9000"/>
    <n v="3500"/>
  </r>
  <r>
    <x v="284"/>
    <x v="2"/>
    <x v="4"/>
    <x v="1"/>
    <x v="0"/>
    <n v="175"/>
    <n v="56"/>
    <n v="450"/>
    <n v="25200"/>
    <n v="9800"/>
  </r>
  <r>
    <x v="285"/>
    <x v="10"/>
    <x v="3"/>
    <x v="1"/>
    <x v="2"/>
    <n v="175"/>
    <n v="9"/>
    <n v="450"/>
    <n v="4050"/>
    <n v="1575"/>
  </r>
  <r>
    <x v="286"/>
    <x v="18"/>
    <x v="2"/>
    <x v="1"/>
    <x v="0"/>
    <n v="175"/>
    <n v="77"/>
    <n v="450"/>
    <n v="34650"/>
    <n v="13475"/>
  </r>
  <r>
    <x v="4"/>
    <x v="12"/>
    <x v="0"/>
    <x v="1"/>
    <x v="2"/>
    <n v="175"/>
    <n v="53"/>
    <n v="450"/>
    <n v="23850"/>
    <n v="9275"/>
  </r>
  <r>
    <x v="179"/>
    <x v="10"/>
    <x v="4"/>
    <x v="1"/>
    <x v="1"/>
    <n v="175"/>
    <n v="12"/>
    <n v="450"/>
    <n v="5400"/>
    <n v="2100"/>
  </r>
  <r>
    <x v="287"/>
    <x v="7"/>
    <x v="2"/>
    <x v="1"/>
    <x v="1"/>
    <n v="175"/>
    <n v="97"/>
    <n v="450"/>
    <n v="43650"/>
    <n v="16975"/>
  </r>
  <r>
    <x v="288"/>
    <x v="20"/>
    <x v="2"/>
    <x v="1"/>
    <x v="4"/>
    <n v="175"/>
    <n v="15"/>
    <n v="450"/>
    <n v="6750"/>
    <n v="2625"/>
  </r>
  <r>
    <x v="289"/>
    <x v="3"/>
    <x v="0"/>
    <x v="1"/>
    <x v="4"/>
    <n v="175"/>
    <n v="26"/>
    <n v="450"/>
    <n v="11700"/>
    <n v="4550"/>
  </r>
  <r>
    <x v="290"/>
    <x v="6"/>
    <x v="2"/>
    <x v="1"/>
    <x v="2"/>
    <n v="175"/>
    <n v="98"/>
    <n v="450"/>
    <n v="44100"/>
    <n v="17150"/>
  </r>
  <r>
    <x v="291"/>
    <x v="14"/>
    <x v="4"/>
    <x v="1"/>
    <x v="2"/>
    <n v="175"/>
    <n v="39"/>
    <n v="450"/>
    <n v="17550"/>
    <n v="6825"/>
  </r>
  <r>
    <x v="292"/>
    <x v="3"/>
    <x v="0"/>
    <x v="1"/>
    <x v="0"/>
    <n v="175"/>
    <n v="96"/>
    <n v="450"/>
    <n v="43200"/>
    <n v="16800"/>
  </r>
  <r>
    <x v="293"/>
    <x v="10"/>
    <x v="3"/>
    <x v="1"/>
    <x v="1"/>
    <n v="175"/>
    <n v="10"/>
    <n v="450"/>
    <n v="4500"/>
    <n v="1750"/>
  </r>
  <r>
    <x v="294"/>
    <x v="5"/>
    <x v="2"/>
    <x v="1"/>
    <x v="0"/>
    <n v="175"/>
    <n v="165"/>
    <n v="450"/>
    <n v="74250"/>
    <n v="28875"/>
  </r>
  <r>
    <x v="295"/>
    <x v="10"/>
    <x v="1"/>
    <x v="1"/>
    <x v="3"/>
    <n v="175"/>
    <n v="18"/>
    <n v="450"/>
    <n v="8100"/>
    <n v="3150"/>
  </r>
  <r>
    <x v="296"/>
    <x v="13"/>
    <x v="1"/>
    <x v="1"/>
    <x v="2"/>
    <n v="175"/>
    <n v="10"/>
    <n v="450"/>
    <n v="4500"/>
    <n v="1750"/>
  </r>
  <r>
    <x v="111"/>
    <x v="1"/>
    <x v="1"/>
    <x v="1"/>
    <x v="3"/>
    <n v="175"/>
    <n v="37"/>
    <n v="450"/>
    <n v="16650"/>
    <n v="6475"/>
  </r>
  <r>
    <x v="297"/>
    <x v="11"/>
    <x v="1"/>
    <x v="1"/>
    <x v="2"/>
    <n v="175"/>
    <n v="18"/>
    <n v="450"/>
    <n v="8100"/>
    <n v="3150"/>
  </r>
  <r>
    <x v="149"/>
    <x v="7"/>
    <x v="1"/>
    <x v="1"/>
    <x v="4"/>
    <n v="175"/>
    <n v="6"/>
    <n v="450"/>
    <n v="2700"/>
    <n v="1050"/>
  </r>
  <r>
    <x v="298"/>
    <x v="14"/>
    <x v="1"/>
    <x v="1"/>
    <x v="0"/>
    <n v="175"/>
    <n v="21"/>
    <n v="450"/>
    <n v="9450"/>
    <n v="3675"/>
  </r>
  <r>
    <x v="283"/>
    <x v="12"/>
    <x v="1"/>
    <x v="1"/>
    <x v="2"/>
    <n v="175"/>
    <n v="11"/>
    <n v="450"/>
    <n v="4950"/>
    <n v="1925"/>
  </r>
  <r>
    <x v="230"/>
    <x v="10"/>
    <x v="1"/>
    <x v="1"/>
    <x v="2"/>
    <n v="175"/>
    <n v="1"/>
    <n v="450"/>
    <n v="450"/>
    <n v="175"/>
  </r>
  <r>
    <x v="299"/>
    <x v="7"/>
    <x v="1"/>
    <x v="1"/>
    <x v="3"/>
    <n v="175"/>
    <n v="10"/>
    <n v="450"/>
    <n v="4500"/>
    <n v="1750"/>
  </r>
  <r>
    <x v="300"/>
    <x v="23"/>
    <x v="1"/>
    <x v="1"/>
    <x v="4"/>
    <n v="175"/>
    <n v="1"/>
    <n v="450"/>
    <n v="450"/>
    <n v="175"/>
  </r>
  <r>
    <x v="301"/>
    <x v="10"/>
    <x v="1"/>
    <x v="1"/>
    <x v="4"/>
    <n v="175"/>
    <n v="1"/>
    <n v="450"/>
    <n v="450"/>
    <n v="175"/>
  </r>
  <r>
    <x v="302"/>
    <x v="5"/>
    <x v="1"/>
    <x v="1"/>
    <x v="0"/>
    <n v="175"/>
    <n v="35"/>
    <n v="450"/>
    <n v="15750"/>
    <n v="6125"/>
  </r>
  <r>
    <x v="303"/>
    <x v="9"/>
    <x v="1"/>
    <x v="1"/>
    <x v="3"/>
    <n v="175"/>
    <n v="19"/>
    <n v="450"/>
    <n v="8550"/>
    <n v="3325"/>
  </r>
  <r>
    <x v="304"/>
    <x v="2"/>
    <x v="1"/>
    <x v="1"/>
    <x v="4"/>
    <n v="175"/>
    <n v="5"/>
    <n v="450"/>
    <n v="2250"/>
    <n v="875"/>
  </r>
  <r>
    <x v="270"/>
    <x v="7"/>
    <x v="1"/>
    <x v="1"/>
    <x v="1"/>
    <n v="175"/>
    <n v="4"/>
    <n v="450"/>
    <n v="1800"/>
    <n v="700"/>
  </r>
  <r>
    <x v="305"/>
    <x v="20"/>
    <x v="1"/>
    <x v="1"/>
    <x v="2"/>
    <n v="175"/>
    <n v="8"/>
    <n v="450"/>
    <n v="3600"/>
    <n v="1400"/>
  </r>
  <r>
    <x v="306"/>
    <x v="3"/>
    <x v="1"/>
    <x v="1"/>
    <x v="4"/>
    <n v="175"/>
    <n v="4"/>
    <n v="450"/>
    <n v="1800"/>
    <n v="700"/>
  </r>
  <r>
    <x v="307"/>
    <x v="19"/>
    <x v="1"/>
    <x v="1"/>
    <x v="3"/>
    <n v="175"/>
    <n v="11"/>
    <n v="450"/>
    <n v="4950"/>
    <n v="1925"/>
  </r>
  <r>
    <x v="308"/>
    <x v="16"/>
    <x v="1"/>
    <x v="1"/>
    <x v="1"/>
    <n v="175"/>
    <n v="29"/>
    <n v="450"/>
    <n v="13050"/>
    <n v="5075"/>
  </r>
  <r>
    <x v="60"/>
    <x v="15"/>
    <x v="1"/>
    <x v="1"/>
    <x v="4"/>
    <n v="175"/>
    <n v="2"/>
    <n v="450"/>
    <n v="900"/>
    <n v="350"/>
  </r>
  <r>
    <x v="309"/>
    <x v="0"/>
    <x v="1"/>
    <x v="1"/>
    <x v="1"/>
    <n v="175"/>
    <n v="21"/>
    <n v="450"/>
    <n v="9450"/>
    <n v="3675"/>
  </r>
  <r>
    <x v="310"/>
    <x v="9"/>
    <x v="1"/>
    <x v="1"/>
    <x v="2"/>
    <n v="175"/>
    <n v="3"/>
    <n v="450"/>
    <n v="1350"/>
    <n v="525"/>
  </r>
  <r>
    <x v="311"/>
    <x v="12"/>
    <x v="1"/>
    <x v="1"/>
    <x v="3"/>
    <n v="175"/>
    <n v="10"/>
    <n v="450"/>
    <n v="4500"/>
    <n v="1750"/>
  </r>
  <r>
    <x v="312"/>
    <x v="19"/>
    <x v="1"/>
    <x v="1"/>
    <x v="4"/>
    <n v="175"/>
    <n v="1"/>
    <n v="450"/>
    <n v="450"/>
    <n v="175"/>
  </r>
  <r>
    <x v="163"/>
    <x v="23"/>
    <x v="1"/>
    <x v="1"/>
    <x v="1"/>
    <n v="175"/>
    <n v="16"/>
    <n v="450"/>
    <n v="7200"/>
    <n v="2800"/>
  </r>
  <r>
    <x v="313"/>
    <x v="3"/>
    <x v="1"/>
    <x v="1"/>
    <x v="3"/>
    <n v="175"/>
    <n v="11"/>
    <n v="450"/>
    <n v="4950"/>
    <n v="1925"/>
  </r>
  <r>
    <x v="314"/>
    <x v="16"/>
    <x v="1"/>
    <x v="1"/>
    <x v="4"/>
    <n v="175"/>
    <n v="8"/>
    <n v="450"/>
    <n v="3600"/>
    <n v="1400"/>
  </r>
  <r>
    <x v="315"/>
    <x v="10"/>
    <x v="1"/>
    <x v="1"/>
    <x v="0"/>
    <n v="175"/>
    <n v="39"/>
    <n v="450"/>
    <n v="17550"/>
    <n v="6825"/>
  </r>
  <r>
    <x v="316"/>
    <x v="18"/>
    <x v="1"/>
    <x v="1"/>
    <x v="1"/>
    <n v="175"/>
    <n v="9"/>
    <n v="450"/>
    <n v="4050"/>
    <n v="1575"/>
  </r>
  <r>
    <x v="285"/>
    <x v="15"/>
    <x v="1"/>
    <x v="1"/>
    <x v="4"/>
    <n v="175"/>
    <n v="7"/>
    <n v="450"/>
    <n v="3150"/>
    <n v="1225"/>
  </r>
  <r>
    <x v="317"/>
    <x v="7"/>
    <x v="1"/>
    <x v="1"/>
    <x v="0"/>
    <n v="175"/>
    <n v="29"/>
    <n v="450"/>
    <n v="13050"/>
    <n v="5075"/>
  </r>
  <r>
    <x v="318"/>
    <x v="9"/>
    <x v="1"/>
    <x v="1"/>
    <x v="0"/>
    <n v="175"/>
    <n v="17"/>
    <n v="450"/>
    <n v="7650"/>
    <n v="2975"/>
  </r>
  <r>
    <x v="319"/>
    <x v="5"/>
    <x v="1"/>
    <x v="1"/>
    <x v="2"/>
    <n v="175"/>
    <n v="5"/>
    <n v="450"/>
    <n v="2250"/>
    <n v="875"/>
  </r>
  <r>
    <x v="320"/>
    <x v="22"/>
    <x v="1"/>
    <x v="1"/>
    <x v="0"/>
    <n v="175"/>
    <n v="29"/>
    <n v="450"/>
    <n v="13050"/>
    <n v="5075"/>
  </r>
  <r>
    <x v="295"/>
    <x v="10"/>
    <x v="1"/>
    <x v="1"/>
    <x v="3"/>
    <n v="175"/>
    <n v="18"/>
    <n v="450"/>
    <n v="8100"/>
    <n v="3150"/>
  </r>
  <r>
    <x v="296"/>
    <x v="13"/>
    <x v="1"/>
    <x v="1"/>
    <x v="2"/>
    <n v="175"/>
    <n v="10"/>
    <n v="450"/>
    <n v="4500"/>
    <n v="1750"/>
  </r>
  <r>
    <x v="111"/>
    <x v="1"/>
    <x v="1"/>
    <x v="1"/>
    <x v="3"/>
    <n v="175"/>
    <n v="37"/>
    <n v="450"/>
    <n v="16650"/>
    <n v="6475"/>
  </r>
  <r>
    <x v="297"/>
    <x v="11"/>
    <x v="1"/>
    <x v="1"/>
    <x v="2"/>
    <n v="175"/>
    <n v="18"/>
    <n v="450"/>
    <n v="8100"/>
    <n v="3150"/>
  </r>
  <r>
    <x v="149"/>
    <x v="7"/>
    <x v="1"/>
    <x v="1"/>
    <x v="4"/>
    <n v="175"/>
    <n v="6"/>
    <n v="450"/>
    <n v="2700"/>
    <n v="1050"/>
  </r>
  <r>
    <x v="298"/>
    <x v="14"/>
    <x v="1"/>
    <x v="1"/>
    <x v="0"/>
    <n v="175"/>
    <n v="21"/>
    <n v="450"/>
    <n v="9450"/>
    <n v="3675"/>
  </r>
  <r>
    <x v="283"/>
    <x v="12"/>
    <x v="1"/>
    <x v="1"/>
    <x v="2"/>
    <n v="175"/>
    <n v="11"/>
    <n v="450"/>
    <n v="4950"/>
    <n v="1925"/>
  </r>
  <r>
    <x v="230"/>
    <x v="10"/>
    <x v="1"/>
    <x v="1"/>
    <x v="2"/>
    <n v="175"/>
    <n v="1"/>
    <n v="450"/>
    <n v="450"/>
    <n v="175"/>
  </r>
  <r>
    <x v="299"/>
    <x v="7"/>
    <x v="1"/>
    <x v="1"/>
    <x v="3"/>
    <n v="175"/>
    <n v="10"/>
    <n v="450"/>
    <n v="4500"/>
    <n v="1750"/>
  </r>
  <r>
    <x v="300"/>
    <x v="23"/>
    <x v="1"/>
    <x v="1"/>
    <x v="4"/>
    <n v="175"/>
    <n v="1"/>
    <n v="450"/>
    <n v="450"/>
    <n v="175"/>
  </r>
  <r>
    <x v="301"/>
    <x v="10"/>
    <x v="1"/>
    <x v="1"/>
    <x v="4"/>
    <n v="175"/>
    <n v="1"/>
    <n v="450"/>
    <n v="450"/>
    <n v="175"/>
  </r>
  <r>
    <x v="302"/>
    <x v="5"/>
    <x v="1"/>
    <x v="1"/>
    <x v="0"/>
    <n v="175"/>
    <n v="35"/>
    <n v="450"/>
    <n v="15750"/>
    <n v="6125"/>
  </r>
  <r>
    <x v="303"/>
    <x v="9"/>
    <x v="1"/>
    <x v="1"/>
    <x v="3"/>
    <n v="175"/>
    <n v="19"/>
    <n v="450"/>
    <n v="8550"/>
    <n v="3325"/>
  </r>
  <r>
    <x v="304"/>
    <x v="2"/>
    <x v="1"/>
    <x v="1"/>
    <x v="4"/>
    <n v="175"/>
    <n v="5"/>
    <n v="450"/>
    <n v="2250"/>
    <n v="875"/>
  </r>
  <r>
    <x v="270"/>
    <x v="7"/>
    <x v="1"/>
    <x v="1"/>
    <x v="1"/>
    <n v="175"/>
    <n v="4"/>
    <n v="450"/>
    <n v="1800"/>
    <n v="700"/>
  </r>
  <r>
    <x v="305"/>
    <x v="20"/>
    <x v="1"/>
    <x v="1"/>
    <x v="2"/>
    <n v="175"/>
    <n v="8"/>
    <n v="450"/>
    <n v="3600"/>
    <n v="1400"/>
  </r>
  <r>
    <x v="306"/>
    <x v="3"/>
    <x v="1"/>
    <x v="1"/>
    <x v="4"/>
    <n v="175"/>
    <n v="4"/>
    <n v="450"/>
    <n v="1800"/>
    <n v="700"/>
  </r>
  <r>
    <x v="307"/>
    <x v="19"/>
    <x v="1"/>
    <x v="1"/>
    <x v="3"/>
    <n v="175"/>
    <n v="11"/>
    <n v="450"/>
    <n v="4950"/>
    <n v="1925"/>
  </r>
  <r>
    <x v="308"/>
    <x v="16"/>
    <x v="1"/>
    <x v="1"/>
    <x v="1"/>
    <n v="175"/>
    <n v="29"/>
    <n v="450"/>
    <n v="13050"/>
    <n v="5075"/>
  </r>
  <r>
    <x v="60"/>
    <x v="15"/>
    <x v="1"/>
    <x v="1"/>
    <x v="4"/>
    <n v="175"/>
    <n v="2"/>
    <n v="450"/>
    <n v="900"/>
    <n v="350"/>
  </r>
  <r>
    <x v="309"/>
    <x v="0"/>
    <x v="1"/>
    <x v="1"/>
    <x v="1"/>
    <n v="175"/>
    <n v="21"/>
    <n v="450"/>
    <n v="9450"/>
    <n v="3675"/>
  </r>
  <r>
    <x v="310"/>
    <x v="9"/>
    <x v="1"/>
    <x v="1"/>
    <x v="2"/>
    <n v="175"/>
    <n v="3"/>
    <n v="450"/>
    <n v="1350"/>
    <n v="525"/>
  </r>
  <r>
    <x v="311"/>
    <x v="12"/>
    <x v="1"/>
    <x v="1"/>
    <x v="3"/>
    <n v="175"/>
    <n v="10"/>
    <n v="450"/>
    <n v="4500"/>
    <n v="1750"/>
  </r>
  <r>
    <x v="312"/>
    <x v="19"/>
    <x v="1"/>
    <x v="1"/>
    <x v="4"/>
    <n v="175"/>
    <n v="1"/>
    <n v="450"/>
    <n v="450"/>
    <n v="175"/>
  </r>
  <r>
    <x v="163"/>
    <x v="23"/>
    <x v="1"/>
    <x v="1"/>
    <x v="1"/>
    <n v="175"/>
    <n v="16"/>
    <n v="450"/>
    <n v="7200"/>
    <n v="2800"/>
  </r>
  <r>
    <x v="313"/>
    <x v="3"/>
    <x v="1"/>
    <x v="1"/>
    <x v="3"/>
    <n v="175"/>
    <n v="11"/>
    <n v="450"/>
    <n v="4950"/>
    <n v="1925"/>
  </r>
  <r>
    <x v="314"/>
    <x v="16"/>
    <x v="1"/>
    <x v="1"/>
    <x v="4"/>
    <n v="175"/>
    <n v="8"/>
    <n v="450"/>
    <n v="3600"/>
    <n v="1400"/>
  </r>
  <r>
    <x v="315"/>
    <x v="10"/>
    <x v="1"/>
    <x v="1"/>
    <x v="0"/>
    <n v="175"/>
    <n v="39"/>
    <n v="450"/>
    <n v="17550"/>
    <n v="6825"/>
  </r>
  <r>
    <x v="316"/>
    <x v="18"/>
    <x v="1"/>
    <x v="1"/>
    <x v="1"/>
    <n v="175"/>
    <n v="9"/>
    <n v="450"/>
    <n v="4050"/>
    <n v="1575"/>
  </r>
  <r>
    <x v="285"/>
    <x v="15"/>
    <x v="1"/>
    <x v="1"/>
    <x v="4"/>
    <n v="175"/>
    <n v="7"/>
    <n v="450"/>
    <n v="3150"/>
    <n v="1225"/>
  </r>
  <r>
    <x v="317"/>
    <x v="7"/>
    <x v="1"/>
    <x v="1"/>
    <x v="0"/>
    <n v="175"/>
    <n v="29"/>
    <n v="450"/>
    <n v="13050"/>
    <n v="5075"/>
  </r>
  <r>
    <x v="318"/>
    <x v="9"/>
    <x v="1"/>
    <x v="1"/>
    <x v="0"/>
    <n v="175"/>
    <n v="17"/>
    <n v="450"/>
    <n v="7650"/>
    <n v="2975"/>
  </r>
  <r>
    <x v="319"/>
    <x v="5"/>
    <x v="1"/>
    <x v="1"/>
    <x v="2"/>
    <n v="175"/>
    <n v="5"/>
    <n v="450"/>
    <n v="2250"/>
    <n v="875"/>
  </r>
  <r>
    <x v="320"/>
    <x v="22"/>
    <x v="1"/>
    <x v="1"/>
    <x v="0"/>
    <n v="175"/>
    <n v="29"/>
    <n v="450"/>
    <n v="13050"/>
    <n v="5075"/>
  </r>
  <r>
    <x v="321"/>
    <x v="3"/>
    <x v="5"/>
    <x v="1"/>
    <x v="2"/>
    <n v="175"/>
    <n v="31"/>
    <n v="450"/>
    <n v="13950"/>
    <n v="5425"/>
  </r>
  <r>
    <x v="153"/>
    <x v="1"/>
    <x v="5"/>
    <x v="1"/>
    <x v="4"/>
    <n v="175"/>
    <n v="20"/>
    <n v="450"/>
    <n v="9000"/>
    <n v="3500"/>
  </r>
  <r>
    <x v="322"/>
    <x v="22"/>
    <x v="5"/>
    <x v="1"/>
    <x v="4"/>
    <n v="175"/>
    <n v="28"/>
    <n v="450"/>
    <n v="12600"/>
    <n v="4900"/>
  </r>
  <r>
    <x v="323"/>
    <x v="14"/>
    <x v="5"/>
    <x v="1"/>
    <x v="3"/>
    <n v="175"/>
    <n v="70"/>
    <n v="450"/>
    <n v="31500"/>
    <n v="12250"/>
  </r>
  <r>
    <x v="279"/>
    <x v="8"/>
    <x v="5"/>
    <x v="1"/>
    <x v="2"/>
    <n v="175"/>
    <n v="43"/>
    <n v="450"/>
    <n v="19350"/>
    <n v="7525"/>
  </r>
  <r>
    <x v="324"/>
    <x v="19"/>
    <x v="5"/>
    <x v="1"/>
    <x v="4"/>
    <n v="175"/>
    <n v="29"/>
    <n v="450"/>
    <n v="13050"/>
    <n v="5075"/>
  </r>
  <r>
    <x v="325"/>
    <x v="20"/>
    <x v="5"/>
    <x v="1"/>
    <x v="2"/>
    <n v="175"/>
    <n v="96"/>
    <n v="450"/>
    <n v="43200"/>
    <n v="16800"/>
  </r>
  <r>
    <x v="199"/>
    <x v="22"/>
    <x v="5"/>
    <x v="1"/>
    <x v="4"/>
    <n v="175"/>
    <n v="23"/>
    <n v="450"/>
    <n v="10350"/>
    <n v="4025"/>
  </r>
  <r>
    <x v="326"/>
    <x v="6"/>
    <x v="5"/>
    <x v="1"/>
    <x v="0"/>
    <n v="175"/>
    <n v="44"/>
    <n v="450"/>
    <n v="19800"/>
    <n v="7700"/>
  </r>
  <r>
    <x v="327"/>
    <x v="17"/>
    <x v="5"/>
    <x v="1"/>
    <x v="3"/>
    <n v="175"/>
    <n v="17"/>
    <n v="450"/>
    <n v="7650"/>
    <n v="2975"/>
  </r>
  <r>
    <x v="328"/>
    <x v="14"/>
    <x v="5"/>
    <x v="1"/>
    <x v="1"/>
    <n v="175"/>
    <n v="143"/>
    <n v="450"/>
    <n v="64350"/>
    <n v="25025"/>
  </r>
  <r>
    <x v="329"/>
    <x v="7"/>
    <x v="5"/>
    <x v="1"/>
    <x v="2"/>
    <n v="175"/>
    <n v="32"/>
    <n v="450"/>
    <n v="14400"/>
    <n v="5600"/>
  </r>
  <r>
    <x v="303"/>
    <x v="18"/>
    <x v="5"/>
    <x v="1"/>
    <x v="2"/>
    <n v="175"/>
    <n v="118"/>
    <n v="450"/>
    <n v="53100"/>
    <n v="20650"/>
  </r>
  <r>
    <x v="330"/>
    <x v="0"/>
    <x v="5"/>
    <x v="1"/>
    <x v="3"/>
    <n v="175"/>
    <n v="130"/>
    <n v="450"/>
    <n v="58500"/>
    <n v="22750"/>
  </r>
  <r>
    <x v="327"/>
    <x v="17"/>
    <x v="5"/>
    <x v="1"/>
    <x v="4"/>
    <n v="175"/>
    <n v="59"/>
    <n v="450"/>
    <n v="26550"/>
    <n v="10325"/>
  </r>
  <r>
    <x v="331"/>
    <x v="14"/>
    <x v="5"/>
    <x v="1"/>
    <x v="3"/>
    <n v="175"/>
    <n v="28"/>
    <n v="450"/>
    <n v="12600"/>
    <n v="4900"/>
  </r>
  <r>
    <x v="90"/>
    <x v="20"/>
    <x v="5"/>
    <x v="1"/>
    <x v="3"/>
    <n v="175"/>
    <n v="199"/>
    <n v="450"/>
    <n v="89550"/>
    <n v="34825"/>
  </r>
  <r>
    <x v="332"/>
    <x v="8"/>
    <x v="5"/>
    <x v="1"/>
    <x v="0"/>
    <n v="175"/>
    <n v="33"/>
    <n v="450"/>
    <n v="14850"/>
    <n v="5775"/>
  </r>
  <r>
    <x v="333"/>
    <x v="14"/>
    <x v="5"/>
    <x v="1"/>
    <x v="1"/>
    <n v="175"/>
    <n v="122"/>
    <n v="450"/>
    <n v="54900"/>
    <n v="21350"/>
  </r>
  <r>
    <x v="334"/>
    <x v="1"/>
    <x v="5"/>
    <x v="1"/>
    <x v="0"/>
    <n v="175"/>
    <n v="273"/>
    <n v="450"/>
    <n v="122850"/>
    <n v="47775"/>
  </r>
  <r>
    <x v="335"/>
    <x v="18"/>
    <x v="5"/>
    <x v="1"/>
    <x v="2"/>
    <n v="175"/>
    <n v="14"/>
    <n v="450"/>
    <n v="6300"/>
    <n v="2450"/>
  </r>
  <r>
    <x v="15"/>
    <x v="17"/>
    <x v="5"/>
    <x v="1"/>
    <x v="3"/>
    <n v="175"/>
    <n v="34"/>
    <n v="450"/>
    <n v="15300"/>
    <n v="5950"/>
  </r>
  <r>
    <x v="336"/>
    <x v="17"/>
    <x v="5"/>
    <x v="1"/>
    <x v="2"/>
    <n v="175"/>
    <n v="52"/>
    <n v="450"/>
    <n v="23400"/>
    <n v="9100"/>
  </r>
  <r>
    <x v="337"/>
    <x v="14"/>
    <x v="5"/>
    <x v="1"/>
    <x v="0"/>
    <n v="175"/>
    <n v="103"/>
    <n v="450"/>
    <n v="46350"/>
    <n v="18025"/>
  </r>
  <r>
    <x v="338"/>
    <x v="21"/>
    <x v="5"/>
    <x v="1"/>
    <x v="3"/>
    <n v="175"/>
    <n v="140"/>
    <n v="450"/>
    <n v="63000"/>
    <n v="24500"/>
  </r>
  <r>
    <x v="183"/>
    <x v="18"/>
    <x v="5"/>
    <x v="1"/>
    <x v="4"/>
    <n v="175"/>
    <n v="20"/>
    <n v="450"/>
    <n v="9000"/>
    <n v="3500"/>
  </r>
  <r>
    <x v="339"/>
    <x v="8"/>
    <x v="5"/>
    <x v="1"/>
    <x v="1"/>
    <n v="175"/>
    <n v="47"/>
    <n v="450"/>
    <n v="21150"/>
    <n v="8225"/>
  </r>
  <r>
    <x v="335"/>
    <x v="5"/>
    <x v="5"/>
    <x v="1"/>
    <x v="2"/>
    <n v="175"/>
    <n v="14"/>
    <n v="450"/>
    <n v="6300"/>
    <n v="2450"/>
  </r>
  <r>
    <x v="340"/>
    <x v="4"/>
    <x v="5"/>
    <x v="1"/>
    <x v="4"/>
    <n v="175"/>
    <n v="46"/>
    <n v="450"/>
    <n v="20700"/>
    <n v="8050"/>
  </r>
  <r>
    <x v="341"/>
    <x v="1"/>
    <x v="5"/>
    <x v="1"/>
    <x v="0"/>
    <n v="175"/>
    <n v="130"/>
    <n v="450"/>
    <n v="58500"/>
    <n v="22750"/>
  </r>
  <r>
    <x v="342"/>
    <x v="20"/>
    <x v="5"/>
    <x v="1"/>
    <x v="3"/>
    <n v="175"/>
    <n v="106"/>
    <n v="450"/>
    <n v="47700"/>
    <n v="18550"/>
  </r>
  <r>
    <x v="343"/>
    <x v="4"/>
    <x v="5"/>
    <x v="1"/>
    <x v="0"/>
    <n v="175"/>
    <n v="28"/>
    <n v="450"/>
    <n v="12600"/>
    <n v="4900"/>
  </r>
  <r>
    <x v="344"/>
    <x v="13"/>
    <x v="5"/>
    <x v="1"/>
    <x v="1"/>
    <n v="175"/>
    <n v="75"/>
    <n v="450"/>
    <n v="33750"/>
    <n v="13125"/>
  </r>
  <r>
    <x v="345"/>
    <x v="3"/>
    <x v="5"/>
    <x v="1"/>
    <x v="3"/>
    <n v="175"/>
    <n v="88"/>
    <n v="450"/>
    <n v="39600"/>
    <n v="15400"/>
  </r>
  <r>
    <x v="346"/>
    <x v="16"/>
    <x v="5"/>
    <x v="1"/>
    <x v="0"/>
    <n v="175"/>
    <n v="26"/>
    <n v="450"/>
    <n v="11700"/>
    <n v="4550"/>
  </r>
  <r>
    <x v="347"/>
    <x v="5"/>
    <x v="5"/>
    <x v="1"/>
    <x v="1"/>
    <n v="175"/>
    <n v="30"/>
    <n v="450"/>
    <n v="13500"/>
    <n v="5250"/>
  </r>
  <r>
    <x v="348"/>
    <x v="4"/>
    <x v="5"/>
    <x v="1"/>
    <x v="2"/>
    <n v="175"/>
    <n v="116"/>
    <n v="450"/>
    <n v="52200"/>
    <n v="20300"/>
  </r>
  <r>
    <x v="349"/>
    <x v="9"/>
    <x v="5"/>
    <x v="1"/>
    <x v="1"/>
    <n v="175"/>
    <n v="8"/>
    <n v="450"/>
    <n v="3600"/>
    <n v="1400"/>
  </r>
  <r>
    <x v="321"/>
    <x v="3"/>
    <x v="5"/>
    <x v="1"/>
    <x v="2"/>
    <n v="175"/>
    <n v="31"/>
    <n v="450"/>
    <n v="13950"/>
    <n v="5425"/>
  </r>
  <r>
    <x v="153"/>
    <x v="1"/>
    <x v="5"/>
    <x v="1"/>
    <x v="4"/>
    <n v="175"/>
    <n v="20"/>
    <n v="450"/>
    <n v="9000"/>
    <n v="3500"/>
  </r>
  <r>
    <x v="322"/>
    <x v="22"/>
    <x v="5"/>
    <x v="1"/>
    <x v="4"/>
    <n v="175"/>
    <n v="28"/>
    <n v="450"/>
    <n v="12600"/>
    <n v="4900"/>
  </r>
  <r>
    <x v="323"/>
    <x v="14"/>
    <x v="5"/>
    <x v="1"/>
    <x v="3"/>
    <n v="175"/>
    <n v="70"/>
    <n v="450"/>
    <n v="31500"/>
    <n v="12250"/>
  </r>
  <r>
    <x v="279"/>
    <x v="8"/>
    <x v="5"/>
    <x v="1"/>
    <x v="2"/>
    <n v="175"/>
    <n v="43"/>
    <n v="450"/>
    <n v="19350"/>
    <n v="7525"/>
  </r>
  <r>
    <x v="324"/>
    <x v="19"/>
    <x v="5"/>
    <x v="1"/>
    <x v="4"/>
    <n v="175"/>
    <n v="29"/>
    <n v="450"/>
    <n v="13050"/>
    <n v="5075"/>
  </r>
  <r>
    <x v="325"/>
    <x v="20"/>
    <x v="5"/>
    <x v="1"/>
    <x v="2"/>
    <n v="175"/>
    <n v="96"/>
    <n v="450"/>
    <n v="43200"/>
    <n v="16800"/>
  </r>
  <r>
    <x v="199"/>
    <x v="22"/>
    <x v="5"/>
    <x v="1"/>
    <x v="4"/>
    <n v="175"/>
    <n v="23"/>
    <n v="450"/>
    <n v="10350"/>
    <n v="4025"/>
  </r>
  <r>
    <x v="326"/>
    <x v="6"/>
    <x v="5"/>
    <x v="1"/>
    <x v="0"/>
    <n v="175"/>
    <n v="44"/>
    <n v="450"/>
    <n v="19800"/>
    <n v="7700"/>
  </r>
  <r>
    <x v="327"/>
    <x v="17"/>
    <x v="5"/>
    <x v="1"/>
    <x v="3"/>
    <n v="175"/>
    <n v="17"/>
    <n v="450"/>
    <n v="7650"/>
    <n v="2975"/>
  </r>
  <r>
    <x v="328"/>
    <x v="14"/>
    <x v="5"/>
    <x v="1"/>
    <x v="1"/>
    <n v="175"/>
    <n v="143"/>
    <n v="450"/>
    <n v="64350"/>
    <n v="25025"/>
  </r>
  <r>
    <x v="329"/>
    <x v="7"/>
    <x v="5"/>
    <x v="1"/>
    <x v="2"/>
    <n v="175"/>
    <n v="32"/>
    <n v="450"/>
    <n v="14400"/>
    <n v="5600"/>
  </r>
  <r>
    <x v="303"/>
    <x v="18"/>
    <x v="5"/>
    <x v="1"/>
    <x v="2"/>
    <n v="175"/>
    <n v="118"/>
    <n v="450"/>
    <n v="53100"/>
    <n v="20650"/>
  </r>
  <r>
    <x v="330"/>
    <x v="0"/>
    <x v="5"/>
    <x v="1"/>
    <x v="3"/>
    <n v="175"/>
    <n v="130"/>
    <n v="450"/>
    <n v="58500"/>
    <n v="22750"/>
  </r>
  <r>
    <x v="327"/>
    <x v="17"/>
    <x v="5"/>
    <x v="1"/>
    <x v="4"/>
    <n v="175"/>
    <n v="59"/>
    <n v="450"/>
    <n v="26550"/>
    <n v="10325"/>
  </r>
  <r>
    <x v="331"/>
    <x v="14"/>
    <x v="5"/>
    <x v="1"/>
    <x v="3"/>
    <n v="175"/>
    <n v="28"/>
    <n v="450"/>
    <n v="12600"/>
    <n v="4900"/>
  </r>
  <r>
    <x v="90"/>
    <x v="20"/>
    <x v="5"/>
    <x v="1"/>
    <x v="3"/>
    <n v="175"/>
    <n v="199"/>
    <n v="450"/>
    <n v="89550"/>
    <n v="34825"/>
  </r>
  <r>
    <x v="332"/>
    <x v="8"/>
    <x v="5"/>
    <x v="1"/>
    <x v="0"/>
    <n v="175"/>
    <n v="33"/>
    <n v="450"/>
    <n v="14850"/>
    <n v="5775"/>
  </r>
  <r>
    <x v="333"/>
    <x v="14"/>
    <x v="5"/>
    <x v="1"/>
    <x v="1"/>
    <n v="175"/>
    <n v="122"/>
    <n v="450"/>
    <n v="54900"/>
    <n v="21350"/>
  </r>
  <r>
    <x v="334"/>
    <x v="1"/>
    <x v="5"/>
    <x v="1"/>
    <x v="0"/>
    <n v="175"/>
    <n v="273"/>
    <n v="450"/>
    <n v="122850"/>
    <n v="47775"/>
  </r>
  <r>
    <x v="335"/>
    <x v="18"/>
    <x v="5"/>
    <x v="1"/>
    <x v="2"/>
    <n v="175"/>
    <n v="14"/>
    <n v="450"/>
    <n v="6300"/>
    <n v="2450"/>
  </r>
  <r>
    <x v="15"/>
    <x v="17"/>
    <x v="5"/>
    <x v="1"/>
    <x v="3"/>
    <n v="175"/>
    <n v="34"/>
    <n v="450"/>
    <n v="15300"/>
    <n v="5950"/>
  </r>
  <r>
    <x v="336"/>
    <x v="17"/>
    <x v="5"/>
    <x v="1"/>
    <x v="2"/>
    <n v="175"/>
    <n v="52"/>
    <n v="450"/>
    <n v="23400"/>
    <n v="9100"/>
  </r>
  <r>
    <x v="337"/>
    <x v="14"/>
    <x v="5"/>
    <x v="1"/>
    <x v="0"/>
    <n v="175"/>
    <n v="103"/>
    <n v="450"/>
    <n v="46350"/>
    <n v="18025"/>
  </r>
  <r>
    <x v="338"/>
    <x v="21"/>
    <x v="5"/>
    <x v="1"/>
    <x v="3"/>
    <n v="175"/>
    <n v="140"/>
    <n v="450"/>
    <n v="63000"/>
    <n v="24500"/>
  </r>
  <r>
    <x v="183"/>
    <x v="18"/>
    <x v="5"/>
    <x v="1"/>
    <x v="4"/>
    <n v="175"/>
    <n v="20"/>
    <n v="450"/>
    <n v="9000"/>
    <n v="3500"/>
  </r>
  <r>
    <x v="339"/>
    <x v="8"/>
    <x v="5"/>
    <x v="1"/>
    <x v="1"/>
    <n v="175"/>
    <n v="47"/>
    <n v="450"/>
    <n v="21150"/>
    <n v="8225"/>
  </r>
  <r>
    <x v="335"/>
    <x v="5"/>
    <x v="5"/>
    <x v="1"/>
    <x v="2"/>
    <n v="175"/>
    <n v="14"/>
    <n v="450"/>
    <n v="6300"/>
    <n v="2450"/>
  </r>
  <r>
    <x v="340"/>
    <x v="4"/>
    <x v="5"/>
    <x v="1"/>
    <x v="4"/>
    <n v="175"/>
    <n v="46"/>
    <n v="450"/>
    <n v="20700"/>
    <n v="8050"/>
  </r>
  <r>
    <x v="341"/>
    <x v="1"/>
    <x v="5"/>
    <x v="1"/>
    <x v="0"/>
    <n v="175"/>
    <n v="130"/>
    <n v="450"/>
    <n v="58500"/>
    <n v="22750"/>
  </r>
  <r>
    <x v="342"/>
    <x v="20"/>
    <x v="5"/>
    <x v="1"/>
    <x v="3"/>
    <n v="175"/>
    <n v="106"/>
    <n v="450"/>
    <n v="47700"/>
    <n v="18550"/>
  </r>
  <r>
    <x v="343"/>
    <x v="4"/>
    <x v="5"/>
    <x v="1"/>
    <x v="0"/>
    <n v="175"/>
    <n v="28"/>
    <n v="450"/>
    <n v="12600"/>
    <n v="4900"/>
  </r>
  <r>
    <x v="344"/>
    <x v="13"/>
    <x v="5"/>
    <x v="1"/>
    <x v="1"/>
    <n v="175"/>
    <n v="75"/>
    <n v="450"/>
    <n v="33750"/>
    <n v="13125"/>
  </r>
  <r>
    <x v="345"/>
    <x v="3"/>
    <x v="5"/>
    <x v="1"/>
    <x v="3"/>
    <n v="175"/>
    <n v="88"/>
    <n v="450"/>
    <n v="39600"/>
    <n v="15400"/>
  </r>
  <r>
    <x v="346"/>
    <x v="16"/>
    <x v="5"/>
    <x v="1"/>
    <x v="0"/>
    <n v="175"/>
    <n v="26"/>
    <n v="450"/>
    <n v="11700"/>
    <n v="4550"/>
  </r>
  <r>
    <x v="347"/>
    <x v="5"/>
    <x v="5"/>
    <x v="1"/>
    <x v="1"/>
    <n v="175"/>
    <n v="30"/>
    <n v="450"/>
    <n v="13500"/>
    <n v="5250"/>
  </r>
  <r>
    <x v="348"/>
    <x v="4"/>
    <x v="5"/>
    <x v="1"/>
    <x v="2"/>
    <n v="175"/>
    <n v="116"/>
    <n v="450"/>
    <n v="52200"/>
    <n v="20300"/>
  </r>
  <r>
    <x v="349"/>
    <x v="9"/>
    <x v="5"/>
    <x v="1"/>
    <x v="1"/>
    <n v="175"/>
    <n v="8"/>
    <n v="450"/>
    <n v="3600"/>
    <n v="1400"/>
  </r>
  <r>
    <x v="197"/>
    <x v="23"/>
    <x v="3"/>
    <x v="2"/>
    <x v="2"/>
    <n v="550"/>
    <n v="39"/>
    <n v="800"/>
    <n v="31200"/>
    <n v="21450"/>
  </r>
  <r>
    <x v="217"/>
    <x v="2"/>
    <x v="0"/>
    <x v="2"/>
    <x v="2"/>
    <n v="550"/>
    <n v="29"/>
    <n v="800"/>
    <n v="23200"/>
    <n v="15950"/>
  </r>
  <r>
    <x v="350"/>
    <x v="17"/>
    <x v="0"/>
    <x v="2"/>
    <x v="2"/>
    <n v="550"/>
    <n v="56"/>
    <n v="800"/>
    <n v="44800"/>
    <n v="30800"/>
  </r>
  <r>
    <x v="351"/>
    <x v="1"/>
    <x v="1"/>
    <x v="2"/>
    <x v="2"/>
    <n v="550"/>
    <n v="5"/>
    <n v="800"/>
    <n v="4000"/>
    <n v="2750"/>
  </r>
  <r>
    <x v="352"/>
    <x v="1"/>
    <x v="4"/>
    <x v="2"/>
    <x v="2"/>
    <n v="550"/>
    <n v="45"/>
    <n v="800"/>
    <n v="36000"/>
    <n v="24750"/>
  </r>
  <r>
    <x v="353"/>
    <x v="9"/>
    <x v="5"/>
    <x v="2"/>
    <x v="2"/>
    <n v="550"/>
    <n v="38"/>
    <n v="800"/>
    <n v="30400"/>
    <n v="20900"/>
  </r>
  <r>
    <x v="354"/>
    <x v="12"/>
    <x v="3"/>
    <x v="2"/>
    <x v="2"/>
    <n v="550"/>
    <n v="17"/>
    <n v="800"/>
    <n v="13600"/>
    <n v="9350"/>
  </r>
  <r>
    <x v="21"/>
    <x v="13"/>
    <x v="4"/>
    <x v="2"/>
    <x v="2"/>
    <n v="550"/>
    <n v="12"/>
    <n v="800"/>
    <n v="9600"/>
    <n v="6600"/>
  </r>
  <r>
    <x v="355"/>
    <x v="11"/>
    <x v="1"/>
    <x v="2"/>
    <x v="2"/>
    <n v="550"/>
    <n v="18"/>
    <n v="800"/>
    <n v="14400"/>
    <n v="9900"/>
  </r>
  <r>
    <x v="356"/>
    <x v="13"/>
    <x v="3"/>
    <x v="2"/>
    <x v="2"/>
    <n v="550"/>
    <n v="3"/>
    <n v="800"/>
    <n v="2400"/>
    <n v="1650"/>
  </r>
  <r>
    <x v="357"/>
    <x v="15"/>
    <x v="1"/>
    <x v="2"/>
    <x v="2"/>
    <n v="550"/>
    <n v="13"/>
    <n v="800"/>
    <n v="10400"/>
    <n v="7150"/>
  </r>
  <r>
    <x v="358"/>
    <x v="19"/>
    <x v="4"/>
    <x v="2"/>
    <x v="2"/>
    <n v="550"/>
    <n v="34"/>
    <n v="800"/>
    <n v="27200"/>
    <n v="18700"/>
  </r>
  <r>
    <x v="359"/>
    <x v="1"/>
    <x v="1"/>
    <x v="2"/>
    <x v="2"/>
    <n v="550"/>
    <n v="19"/>
    <n v="800"/>
    <n v="15200"/>
    <n v="10450"/>
  </r>
  <r>
    <x v="360"/>
    <x v="12"/>
    <x v="2"/>
    <x v="2"/>
    <x v="2"/>
    <n v="550"/>
    <n v="17"/>
    <n v="800"/>
    <n v="13600"/>
    <n v="9350"/>
  </r>
  <r>
    <x v="361"/>
    <x v="16"/>
    <x v="3"/>
    <x v="2"/>
    <x v="2"/>
    <n v="550"/>
    <n v="21"/>
    <n v="800"/>
    <n v="16800"/>
    <n v="11550"/>
  </r>
  <r>
    <x v="362"/>
    <x v="5"/>
    <x v="4"/>
    <x v="2"/>
    <x v="2"/>
    <n v="550"/>
    <n v="30"/>
    <n v="800"/>
    <n v="24000"/>
    <n v="16500"/>
  </r>
  <r>
    <x v="363"/>
    <x v="21"/>
    <x v="2"/>
    <x v="2"/>
    <x v="2"/>
    <n v="550"/>
    <n v="64"/>
    <n v="800"/>
    <n v="51200"/>
    <n v="35200"/>
  </r>
  <r>
    <x v="364"/>
    <x v="16"/>
    <x v="3"/>
    <x v="2"/>
    <x v="2"/>
    <n v="550"/>
    <n v="7"/>
    <n v="800"/>
    <n v="5600"/>
    <n v="3850"/>
  </r>
  <r>
    <x v="77"/>
    <x v="16"/>
    <x v="4"/>
    <x v="2"/>
    <x v="2"/>
    <n v="550"/>
    <n v="78"/>
    <n v="800"/>
    <n v="62400"/>
    <n v="42900"/>
  </r>
  <r>
    <x v="365"/>
    <x v="5"/>
    <x v="4"/>
    <x v="2"/>
    <x v="2"/>
    <n v="550"/>
    <n v="26"/>
    <n v="800"/>
    <n v="20800"/>
    <n v="14300"/>
  </r>
  <r>
    <x v="301"/>
    <x v="13"/>
    <x v="1"/>
    <x v="2"/>
    <x v="2"/>
    <n v="550"/>
    <n v="8"/>
    <n v="800"/>
    <n v="6400"/>
    <n v="4400"/>
  </r>
  <r>
    <x v="366"/>
    <x v="17"/>
    <x v="2"/>
    <x v="2"/>
    <x v="2"/>
    <n v="550"/>
    <n v="18"/>
    <n v="800"/>
    <n v="14400"/>
    <n v="9900"/>
  </r>
  <r>
    <x v="367"/>
    <x v="9"/>
    <x v="0"/>
    <x v="2"/>
    <x v="2"/>
    <n v="550"/>
    <n v="39"/>
    <n v="800"/>
    <n v="31200"/>
    <n v="21450"/>
  </r>
  <r>
    <x v="368"/>
    <x v="20"/>
    <x v="2"/>
    <x v="2"/>
    <x v="2"/>
    <n v="550"/>
    <n v="18"/>
    <n v="800"/>
    <n v="14400"/>
    <n v="9900"/>
  </r>
  <r>
    <x v="369"/>
    <x v="14"/>
    <x v="3"/>
    <x v="2"/>
    <x v="2"/>
    <n v="550"/>
    <n v="15"/>
    <n v="800"/>
    <n v="12000"/>
    <n v="8250"/>
  </r>
  <r>
    <x v="370"/>
    <x v="5"/>
    <x v="4"/>
    <x v="2"/>
    <x v="2"/>
    <n v="550"/>
    <n v="17"/>
    <n v="800"/>
    <n v="13600"/>
    <n v="9350"/>
  </r>
  <r>
    <x v="371"/>
    <x v="22"/>
    <x v="5"/>
    <x v="2"/>
    <x v="2"/>
    <n v="550"/>
    <n v="87"/>
    <n v="800"/>
    <n v="69600"/>
    <n v="47850"/>
  </r>
  <r>
    <x v="372"/>
    <x v="22"/>
    <x v="2"/>
    <x v="2"/>
    <x v="2"/>
    <n v="550"/>
    <n v="1"/>
    <n v="800"/>
    <n v="800"/>
    <n v="550"/>
  </r>
  <r>
    <x v="373"/>
    <x v="22"/>
    <x v="4"/>
    <x v="2"/>
    <x v="2"/>
    <n v="550"/>
    <n v="57"/>
    <n v="800"/>
    <n v="45600"/>
    <n v="31350"/>
  </r>
  <r>
    <x v="374"/>
    <x v="7"/>
    <x v="3"/>
    <x v="2"/>
    <x v="2"/>
    <n v="550"/>
    <n v="26"/>
    <n v="800"/>
    <n v="20800"/>
    <n v="14300"/>
  </r>
  <r>
    <x v="375"/>
    <x v="15"/>
    <x v="0"/>
    <x v="2"/>
    <x v="2"/>
    <n v="550"/>
    <n v="36"/>
    <n v="800"/>
    <n v="28800"/>
    <n v="19800"/>
  </r>
  <r>
    <x v="376"/>
    <x v="11"/>
    <x v="2"/>
    <x v="2"/>
    <x v="2"/>
    <n v="550"/>
    <n v="69"/>
    <n v="800"/>
    <n v="55200"/>
    <n v="37950"/>
  </r>
  <r>
    <x v="377"/>
    <x v="20"/>
    <x v="0"/>
    <x v="2"/>
    <x v="2"/>
    <n v="550"/>
    <n v="7"/>
    <n v="800"/>
    <n v="5600"/>
    <n v="3850"/>
  </r>
  <r>
    <x v="228"/>
    <x v="10"/>
    <x v="1"/>
    <x v="2"/>
    <x v="2"/>
    <n v="550"/>
    <n v="4"/>
    <n v="800"/>
    <n v="3200"/>
    <n v="2200"/>
  </r>
  <r>
    <x v="378"/>
    <x v="23"/>
    <x v="5"/>
    <x v="2"/>
    <x v="2"/>
    <n v="550"/>
    <n v="1"/>
    <n v="800"/>
    <n v="800"/>
    <n v="550"/>
  </r>
  <r>
    <x v="379"/>
    <x v="3"/>
    <x v="3"/>
    <x v="2"/>
    <x v="2"/>
    <n v="550"/>
    <n v="29"/>
    <n v="800"/>
    <n v="23200"/>
    <n v="15950"/>
  </r>
  <r>
    <x v="380"/>
    <x v="1"/>
    <x v="5"/>
    <x v="2"/>
    <x v="2"/>
    <n v="550"/>
    <n v="67"/>
    <n v="800"/>
    <n v="53600"/>
    <n v="36850"/>
  </r>
  <r>
    <x v="381"/>
    <x v="20"/>
    <x v="5"/>
    <x v="2"/>
    <x v="2"/>
    <n v="550"/>
    <n v="116"/>
    <n v="800"/>
    <n v="92800"/>
    <n v="63800"/>
  </r>
  <r>
    <x v="382"/>
    <x v="21"/>
    <x v="5"/>
    <x v="2"/>
    <x v="2"/>
    <n v="550"/>
    <n v="52"/>
    <n v="800"/>
    <n v="41600"/>
    <n v="28600"/>
  </r>
  <r>
    <x v="239"/>
    <x v="17"/>
    <x v="0"/>
    <x v="2"/>
    <x v="2"/>
    <n v="550"/>
    <n v="30"/>
    <n v="800"/>
    <n v="24000"/>
    <n v="16500"/>
  </r>
  <r>
    <x v="293"/>
    <x v="11"/>
    <x v="2"/>
    <x v="2"/>
    <x v="2"/>
    <n v="550"/>
    <n v="41"/>
    <n v="800"/>
    <n v="32800"/>
    <n v="22550"/>
  </r>
  <r>
    <x v="17"/>
    <x v="18"/>
    <x v="4"/>
    <x v="2"/>
    <x v="2"/>
    <n v="550"/>
    <n v="70"/>
    <n v="800"/>
    <n v="56000"/>
    <n v="38500"/>
  </r>
  <r>
    <x v="383"/>
    <x v="5"/>
    <x v="0"/>
    <x v="2"/>
    <x v="2"/>
    <n v="550"/>
    <n v="4"/>
    <n v="800"/>
    <n v="3200"/>
    <n v="2200"/>
  </r>
  <r>
    <x v="384"/>
    <x v="6"/>
    <x v="4"/>
    <x v="2"/>
    <x v="2"/>
    <n v="550"/>
    <n v="58"/>
    <n v="800"/>
    <n v="46400"/>
    <n v="31900"/>
  </r>
  <r>
    <x v="385"/>
    <x v="12"/>
    <x v="4"/>
    <x v="2"/>
    <x v="2"/>
    <n v="550"/>
    <n v="22"/>
    <n v="800"/>
    <n v="17600"/>
    <n v="12100"/>
  </r>
  <r>
    <x v="386"/>
    <x v="20"/>
    <x v="1"/>
    <x v="2"/>
    <x v="2"/>
    <n v="550"/>
    <n v="18"/>
    <n v="800"/>
    <n v="14400"/>
    <n v="9900"/>
  </r>
  <r>
    <x v="387"/>
    <x v="11"/>
    <x v="2"/>
    <x v="2"/>
    <x v="2"/>
    <n v="550"/>
    <n v="79"/>
    <n v="800"/>
    <n v="63200"/>
    <n v="43450"/>
  </r>
  <r>
    <x v="388"/>
    <x v="14"/>
    <x v="1"/>
    <x v="2"/>
    <x v="2"/>
    <n v="550"/>
    <n v="12"/>
    <n v="800"/>
    <n v="9600"/>
    <n v="6600"/>
  </r>
  <r>
    <x v="389"/>
    <x v="6"/>
    <x v="5"/>
    <x v="2"/>
    <x v="2"/>
    <n v="550"/>
    <n v="97"/>
    <n v="800"/>
    <n v="77600"/>
    <n v="53350"/>
  </r>
  <r>
    <x v="390"/>
    <x v="20"/>
    <x v="2"/>
    <x v="2"/>
    <x v="2"/>
    <n v="550"/>
    <n v="52"/>
    <n v="800"/>
    <n v="41600"/>
    <n v="28600"/>
  </r>
  <r>
    <x v="391"/>
    <x v="1"/>
    <x v="5"/>
    <x v="2"/>
    <x v="2"/>
    <n v="550"/>
    <n v="29"/>
    <n v="800"/>
    <n v="23200"/>
    <n v="15950"/>
  </r>
  <r>
    <x v="392"/>
    <x v="12"/>
    <x v="4"/>
    <x v="2"/>
    <x v="2"/>
    <n v="550"/>
    <n v="79"/>
    <n v="800"/>
    <n v="63200"/>
    <n v="43450"/>
  </r>
  <r>
    <x v="393"/>
    <x v="1"/>
    <x v="2"/>
    <x v="2"/>
    <x v="2"/>
    <n v="550"/>
    <n v="63"/>
    <n v="800"/>
    <n v="50400"/>
    <n v="34650"/>
  </r>
  <r>
    <x v="394"/>
    <x v="10"/>
    <x v="5"/>
    <x v="2"/>
    <x v="2"/>
    <n v="550"/>
    <n v="45"/>
    <n v="800"/>
    <n v="36000"/>
    <n v="24750"/>
  </r>
  <r>
    <x v="214"/>
    <x v="19"/>
    <x v="1"/>
    <x v="2"/>
    <x v="2"/>
    <n v="550"/>
    <n v="2"/>
    <n v="800"/>
    <n v="1600"/>
    <n v="1100"/>
  </r>
  <r>
    <x v="395"/>
    <x v="17"/>
    <x v="4"/>
    <x v="2"/>
    <x v="2"/>
    <n v="550"/>
    <n v="44"/>
    <n v="800"/>
    <n v="35200"/>
    <n v="24200"/>
  </r>
  <r>
    <x v="396"/>
    <x v="16"/>
    <x v="4"/>
    <x v="2"/>
    <x v="2"/>
    <n v="550"/>
    <n v="1"/>
    <n v="800"/>
    <n v="800"/>
    <n v="550"/>
  </r>
  <r>
    <x v="70"/>
    <x v="21"/>
    <x v="5"/>
    <x v="2"/>
    <x v="2"/>
    <n v="550"/>
    <n v="76"/>
    <n v="800"/>
    <n v="60800"/>
    <n v="41800"/>
  </r>
  <r>
    <x v="397"/>
    <x v="17"/>
    <x v="5"/>
    <x v="2"/>
    <x v="2"/>
    <n v="550"/>
    <n v="86"/>
    <n v="800"/>
    <n v="68800"/>
    <n v="47300"/>
  </r>
  <r>
    <x v="398"/>
    <x v="2"/>
    <x v="3"/>
    <x v="2"/>
    <x v="2"/>
    <n v="550"/>
    <n v="32"/>
    <n v="800"/>
    <n v="25600"/>
    <n v="17600"/>
  </r>
  <r>
    <x v="399"/>
    <x v="8"/>
    <x v="4"/>
    <x v="2"/>
    <x v="2"/>
    <n v="550"/>
    <n v="49"/>
    <n v="800"/>
    <n v="39200"/>
    <n v="26950"/>
  </r>
  <r>
    <x v="267"/>
    <x v="19"/>
    <x v="5"/>
    <x v="2"/>
    <x v="2"/>
    <n v="550"/>
    <n v="82"/>
    <n v="800"/>
    <n v="65600"/>
    <n v="45100"/>
  </r>
  <r>
    <x v="400"/>
    <x v="12"/>
    <x v="5"/>
    <x v="2"/>
    <x v="2"/>
    <n v="550"/>
    <n v="26"/>
    <n v="800"/>
    <n v="20800"/>
    <n v="14300"/>
  </r>
  <r>
    <x v="358"/>
    <x v="0"/>
    <x v="3"/>
    <x v="2"/>
    <x v="2"/>
    <n v="550"/>
    <n v="28"/>
    <n v="800"/>
    <n v="22400"/>
    <n v="15400"/>
  </r>
  <r>
    <x v="182"/>
    <x v="16"/>
    <x v="0"/>
    <x v="2"/>
    <x v="2"/>
    <n v="550"/>
    <n v="55"/>
    <n v="800"/>
    <n v="44000"/>
    <n v="30250"/>
  </r>
  <r>
    <x v="305"/>
    <x v="10"/>
    <x v="3"/>
    <x v="2"/>
    <x v="2"/>
    <n v="550"/>
    <n v="17"/>
    <n v="800"/>
    <n v="13600"/>
    <n v="9350"/>
  </r>
  <r>
    <x v="401"/>
    <x v="6"/>
    <x v="0"/>
    <x v="2"/>
    <x v="2"/>
    <n v="550"/>
    <n v="52"/>
    <n v="800"/>
    <n v="41600"/>
    <n v="28600"/>
  </r>
  <r>
    <x v="402"/>
    <x v="11"/>
    <x v="4"/>
    <x v="2"/>
    <x v="2"/>
    <n v="550"/>
    <n v="20"/>
    <n v="800"/>
    <n v="16000"/>
    <n v="11000"/>
  </r>
  <r>
    <x v="403"/>
    <x v="16"/>
    <x v="2"/>
    <x v="2"/>
    <x v="2"/>
    <n v="550"/>
    <n v="49"/>
    <n v="800"/>
    <n v="39200"/>
    <n v="26950"/>
  </r>
  <r>
    <x v="404"/>
    <x v="16"/>
    <x v="5"/>
    <x v="2"/>
    <x v="2"/>
    <n v="550"/>
    <n v="16"/>
    <n v="800"/>
    <n v="12800"/>
    <n v="8800"/>
  </r>
  <r>
    <x v="405"/>
    <x v="18"/>
    <x v="4"/>
    <x v="2"/>
    <x v="2"/>
    <n v="550"/>
    <n v="27"/>
    <n v="800"/>
    <n v="21600"/>
    <n v="14850"/>
  </r>
  <r>
    <x v="276"/>
    <x v="23"/>
    <x v="2"/>
    <x v="2"/>
    <x v="2"/>
    <n v="550"/>
    <n v="84"/>
    <n v="800"/>
    <n v="67200"/>
    <n v="46200"/>
  </r>
  <r>
    <x v="406"/>
    <x v="12"/>
    <x v="0"/>
    <x v="2"/>
    <x v="2"/>
    <n v="550"/>
    <n v="21"/>
    <n v="800"/>
    <n v="16800"/>
    <n v="11550"/>
  </r>
  <r>
    <x v="407"/>
    <x v="19"/>
    <x v="2"/>
    <x v="2"/>
    <x v="2"/>
    <n v="550"/>
    <n v="70"/>
    <n v="800"/>
    <n v="56000"/>
    <n v="38500"/>
  </r>
  <r>
    <x v="408"/>
    <x v="22"/>
    <x v="5"/>
    <x v="2"/>
    <x v="2"/>
    <n v="550"/>
    <n v="12"/>
    <n v="800"/>
    <n v="9600"/>
    <n v="6600"/>
  </r>
  <r>
    <x v="409"/>
    <x v="18"/>
    <x v="3"/>
    <x v="2"/>
    <x v="2"/>
    <n v="550"/>
    <n v="38"/>
    <n v="800"/>
    <n v="30400"/>
    <n v="20900"/>
  </r>
  <r>
    <x v="410"/>
    <x v="7"/>
    <x v="0"/>
    <x v="2"/>
    <x v="2"/>
    <n v="550"/>
    <n v="45"/>
    <n v="800"/>
    <n v="36000"/>
    <n v="24750"/>
  </r>
  <r>
    <x v="411"/>
    <x v="18"/>
    <x v="0"/>
    <x v="2"/>
    <x v="2"/>
    <n v="550"/>
    <n v="34"/>
    <n v="800"/>
    <n v="27200"/>
    <n v="18700"/>
  </r>
  <r>
    <x v="412"/>
    <x v="8"/>
    <x v="0"/>
    <x v="2"/>
    <x v="2"/>
    <n v="550"/>
    <n v="29"/>
    <n v="800"/>
    <n v="23200"/>
    <n v="15950"/>
  </r>
  <r>
    <x v="413"/>
    <x v="19"/>
    <x v="4"/>
    <x v="2"/>
    <x v="2"/>
    <n v="550"/>
    <n v="38"/>
    <n v="800"/>
    <n v="30400"/>
    <n v="20900"/>
  </r>
  <r>
    <x v="414"/>
    <x v="0"/>
    <x v="4"/>
    <x v="2"/>
    <x v="2"/>
    <n v="550"/>
    <n v="19"/>
    <n v="800"/>
    <n v="15200"/>
    <n v="10450"/>
  </r>
  <r>
    <x v="219"/>
    <x v="8"/>
    <x v="0"/>
    <x v="2"/>
    <x v="2"/>
    <n v="550"/>
    <n v="1"/>
    <n v="800"/>
    <n v="800"/>
    <n v="550"/>
  </r>
  <r>
    <x v="415"/>
    <x v="14"/>
    <x v="4"/>
    <x v="2"/>
    <x v="2"/>
    <n v="550"/>
    <n v="53"/>
    <n v="800"/>
    <n v="42400"/>
    <n v="29150"/>
  </r>
  <r>
    <x v="416"/>
    <x v="9"/>
    <x v="5"/>
    <x v="2"/>
    <x v="2"/>
    <n v="550"/>
    <n v="94"/>
    <n v="800"/>
    <n v="75200"/>
    <n v="51700"/>
  </r>
  <r>
    <x v="380"/>
    <x v="11"/>
    <x v="1"/>
    <x v="2"/>
    <x v="2"/>
    <n v="550"/>
    <n v="3"/>
    <n v="800"/>
    <n v="2400"/>
    <n v="1650"/>
  </r>
  <r>
    <x v="417"/>
    <x v="17"/>
    <x v="3"/>
    <x v="2"/>
    <x v="2"/>
    <n v="550"/>
    <n v="5"/>
    <n v="800"/>
    <n v="4000"/>
    <n v="2750"/>
  </r>
  <r>
    <x v="418"/>
    <x v="16"/>
    <x v="0"/>
    <x v="2"/>
    <x v="2"/>
    <n v="550"/>
    <n v="24"/>
    <n v="800"/>
    <n v="19200"/>
    <n v="13200"/>
  </r>
  <r>
    <x v="419"/>
    <x v="2"/>
    <x v="4"/>
    <x v="2"/>
    <x v="2"/>
    <n v="550"/>
    <n v="40"/>
    <n v="800"/>
    <n v="32000"/>
    <n v="22000"/>
  </r>
  <r>
    <x v="420"/>
    <x v="22"/>
    <x v="3"/>
    <x v="2"/>
    <x v="2"/>
    <n v="550"/>
    <n v="7"/>
    <n v="800"/>
    <n v="5600"/>
    <n v="3850"/>
  </r>
  <r>
    <x v="421"/>
    <x v="8"/>
    <x v="0"/>
    <x v="2"/>
    <x v="2"/>
    <n v="550"/>
    <n v="18"/>
    <n v="800"/>
    <n v="14400"/>
    <n v="9900"/>
  </r>
  <r>
    <x v="391"/>
    <x v="8"/>
    <x v="1"/>
    <x v="2"/>
    <x v="2"/>
    <n v="550"/>
    <n v="13"/>
    <n v="800"/>
    <n v="10400"/>
    <n v="7150"/>
  </r>
  <r>
    <x v="197"/>
    <x v="23"/>
    <x v="3"/>
    <x v="2"/>
    <x v="2"/>
    <n v="550"/>
    <n v="39"/>
    <n v="800"/>
    <n v="31200"/>
    <n v="21450"/>
  </r>
  <r>
    <x v="217"/>
    <x v="2"/>
    <x v="0"/>
    <x v="2"/>
    <x v="2"/>
    <n v="550"/>
    <n v="29"/>
    <n v="800"/>
    <n v="23200"/>
    <n v="15950"/>
  </r>
  <r>
    <x v="350"/>
    <x v="17"/>
    <x v="0"/>
    <x v="2"/>
    <x v="2"/>
    <n v="550"/>
    <n v="56"/>
    <n v="800"/>
    <n v="44800"/>
    <n v="30800"/>
  </r>
  <r>
    <x v="351"/>
    <x v="1"/>
    <x v="1"/>
    <x v="2"/>
    <x v="2"/>
    <n v="550"/>
    <n v="5"/>
    <n v="800"/>
    <n v="4000"/>
    <n v="2750"/>
  </r>
  <r>
    <x v="352"/>
    <x v="1"/>
    <x v="4"/>
    <x v="2"/>
    <x v="2"/>
    <n v="550"/>
    <n v="45"/>
    <n v="800"/>
    <n v="36000"/>
    <n v="24750"/>
  </r>
  <r>
    <x v="353"/>
    <x v="9"/>
    <x v="5"/>
    <x v="2"/>
    <x v="2"/>
    <n v="550"/>
    <n v="38"/>
    <n v="800"/>
    <n v="30400"/>
    <n v="20900"/>
  </r>
  <r>
    <x v="354"/>
    <x v="12"/>
    <x v="3"/>
    <x v="2"/>
    <x v="2"/>
    <n v="550"/>
    <n v="17"/>
    <n v="800"/>
    <n v="13600"/>
    <n v="9350"/>
  </r>
  <r>
    <x v="21"/>
    <x v="13"/>
    <x v="4"/>
    <x v="2"/>
    <x v="2"/>
    <n v="550"/>
    <n v="12"/>
    <n v="800"/>
    <n v="9600"/>
    <n v="6600"/>
  </r>
  <r>
    <x v="355"/>
    <x v="11"/>
    <x v="1"/>
    <x v="2"/>
    <x v="2"/>
    <n v="550"/>
    <n v="18"/>
    <n v="800"/>
    <n v="14400"/>
    <n v="9900"/>
  </r>
  <r>
    <x v="356"/>
    <x v="13"/>
    <x v="3"/>
    <x v="2"/>
    <x v="2"/>
    <n v="550"/>
    <n v="3"/>
    <n v="800"/>
    <n v="2400"/>
    <n v="1650"/>
  </r>
  <r>
    <x v="357"/>
    <x v="15"/>
    <x v="1"/>
    <x v="2"/>
    <x v="2"/>
    <n v="550"/>
    <n v="13"/>
    <n v="800"/>
    <n v="10400"/>
    <n v="7150"/>
  </r>
  <r>
    <x v="358"/>
    <x v="19"/>
    <x v="4"/>
    <x v="2"/>
    <x v="2"/>
    <n v="550"/>
    <n v="34"/>
    <n v="800"/>
    <n v="27200"/>
    <n v="18700"/>
  </r>
  <r>
    <x v="359"/>
    <x v="1"/>
    <x v="1"/>
    <x v="2"/>
    <x v="2"/>
    <n v="550"/>
    <n v="19"/>
    <n v="800"/>
    <n v="15200"/>
    <n v="10450"/>
  </r>
  <r>
    <x v="360"/>
    <x v="12"/>
    <x v="2"/>
    <x v="2"/>
    <x v="2"/>
    <n v="550"/>
    <n v="17"/>
    <n v="800"/>
    <n v="13600"/>
    <n v="9350"/>
  </r>
  <r>
    <x v="361"/>
    <x v="16"/>
    <x v="3"/>
    <x v="2"/>
    <x v="2"/>
    <n v="550"/>
    <n v="21"/>
    <n v="800"/>
    <n v="16800"/>
    <n v="11550"/>
  </r>
  <r>
    <x v="362"/>
    <x v="5"/>
    <x v="4"/>
    <x v="2"/>
    <x v="2"/>
    <n v="550"/>
    <n v="30"/>
    <n v="800"/>
    <n v="24000"/>
    <n v="16500"/>
  </r>
  <r>
    <x v="363"/>
    <x v="21"/>
    <x v="2"/>
    <x v="2"/>
    <x v="2"/>
    <n v="550"/>
    <n v="64"/>
    <n v="800"/>
    <n v="51200"/>
    <n v="35200"/>
  </r>
  <r>
    <x v="364"/>
    <x v="16"/>
    <x v="3"/>
    <x v="2"/>
    <x v="2"/>
    <n v="550"/>
    <n v="7"/>
    <n v="800"/>
    <n v="5600"/>
    <n v="3850"/>
  </r>
  <r>
    <x v="77"/>
    <x v="16"/>
    <x v="4"/>
    <x v="2"/>
    <x v="2"/>
    <n v="550"/>
    <n v="78"/>
    <n v="800"/>
    <n v="62400"/>
    <n v="42900"/>
  </r>
  <r>
    <x v="365"/>
    <x v="5"/>
    <x v="4"/>
    <x v="2"/>
    <x v="2"/>
    <n v="550"/>
    <n v="26"/>
    <n v="800"/>
    <n v="20800"/>
    <n v="14300"/>
  </r>
  <r>
    <x v="301"/>
    <x v="13"/>
    <x v="1"/>
    <x v="2"/>
    <x v="2"/>
    <n v="550"/>
    <n v="8"/>
    <n v="800"/>
    <n v="6400"/>
    <n v="4400"/>
  </r>
  <r>
    <x v="366"/>
    <x v="17"/>
    <x v="2"/>
    <x v="2"/>
    <x v="2"/>
    <n v="550"/>
    <n v="18"/>
    <n v="800"/>
    <n v="14400"/>
    <n v="9900"/>
  </r>
  <r>
    <x v="367"/>
    <x v="9"/>
    <x v="0"/>
    <x v="2"/>
    <x v="2"/>
    <n v="550"/>
    <n v="39"/>
    <n v="800"/>
    <n v="31200"/>
    <n v="21450"/>
  </r>
  <r>
    <x v="368"/>
    <x v="20"/>
    <x v="2"/>
    <x v="2"/>
    <x v="2"/>
    <n v="550"/>
    <n v="18"/>
    <n v="800"/>
    <n v="14400"/>
    <n v="9900"/>
  </r>
  <r>
    <x v="369"/>
    <x v="14"/>
    <x v="3"/>
    <x v="2"/>
    <x v="2"/>
    <n v="550"/>
    <n v="15"/>
    <n v="800"/>
    <n v="12000"/>
    <n v="8250"/>
  </r>
  <r>
    <x v="370"/>
    <x v="5"/>
    <x v="4"/>
    <x v="2"/>
    <x v="2"/>
    <n v="550"/>
    <n v="17"/>
    <n v="800"/>
    <n v="13600"/>
    <n v="9350"/>
  </r>
  <r>
    <x v="371"/>
    <x v="22"/>
    <x v="5"/>
    <x v="2"/>
    <x v="2"/>
    <n v="550"/>
    <n v="87"/>
    <n v="800"/>
    <n v="69600"/>
    <n v="47850"/>
  </r>
  <r>
    <x v="372"/>
    <x v="22"/>
    <x v="2"/>
    <x v="2"/>
    <x v="2"/>
    <n v="550"/>
    <n v="1"/>
    <n v="800"/>
    <n v="800"/>
    <n v="550"/>
  </r>
  <r>
    <x v="373"/>
    <x v="22"/>
    <x v="4"/>
    <x v="2"/>
    <x v="2"/>
    <n v="550"/>
    <n v="57"/>
    <n v="800"/>
    <n v="45600"/>
    <n v="31350"/>
  </r>
  <r>
    <x v="374"/>
    <x v="7"/>
    <x v="3"/>
    <x v="2"/>
    <x v="2"/>
    <n v="550"/>
    <n v="26"/>
    <n v="800"/>
    <n v="20800"/>
    <n v="14300"/>
  </r>
  <r>
    <x v="375"/>
    <x v="15"/>
    <x v="0"/>
    <x v="2"/>
    <x v="2"/>
    <n v="550"/>
    <n v="36"/>
    <n v="800"/>
    <n v="28800"/>
    <n v="19800"/>
  </r>
  <r>
    <x v="376"/>
    <x v="11"/>
    <x v="2"/>
    <x v="2"/>
    <x v="2"/>
    <n v="550"/>
    <n v="69"/>
    <n v="800"/>
    <n v="55200"/>
    <n v="37950"/>
  </r>
  <r>
    <x v="377"/>
    <x v="20"/>
    <x v="0"/>
    <x v="2"/>
    <x v="2"/>
    <n v="550"/>
    <n v="7"/>
    <n v="800"/>
    <n v="5600"/>
    <n v="3850"/>
  </r>
  <r>
    <x v="228"/>
    <x v="10"/>
    <x v="1"/>
    <x v="2"/>
    <x v="2"/>
    <n v="550"/>
    <n v="4"/>
    <n v="800"/>
    <n v="3200"/>
    <n v="2200"/>
  </r>
  <r>
    <x v="378"/>
    <x v="23"/>
    <x v="5"/>
    <x v="2"/>
    <x v="2"/>
    <n v="550"/>
    <n v="1"/>
    <n v="800"/>
    <n v="800"/>
    <n v="550"/>
  </r>
  <r>
    <x v="379"/>
    <x v="3"/>
    <x v="3"/>
    <x v="2"/>
    <x v="2"/>
    <n v="550"/>
    <n v="29"/>
    <n v="800"/>
    <n v="23200"/>
    <n v="15950"/>
  </r>
  <r>
    <x v="380"/>
    <x v="1"/>
    <x v="5"/>
    <x v="2"/>
    <x v="2"/>
    <n v="550"/>
    <n v="67"/>
    <n v="800"/>
    <n v="53600"/>
    <n v="36850"/>
  </r>
  <r>
    <x v="381"/>
    <x v="20"/>
    <x v="5"/>
    <x v="2"/>
    <x v="2"/>
    <n v="550"/>
    <n v="116"/>
    <n v="800"/>
    <n v="92800"/>
    <n v="63800"/>
  </r>
  <r>
    <x v="382"/>
    <x v="21"/>
    <x v="5"/>
    <x v="2"/>
    <x v="2"/>
    <n v="550"/>
    <n v="52"/>
    <n v="800"/>
    <n v="41600"/>
    <n v="28600"/>
  </r>
  <r>
    <x v="239"/>
    <x v="17"/>
    <x v="0"/>
    <x v="2"/>
    <x v="2"/>
    <n v="550"/>
    <n v="30"/>
    <n v="800"/>
    <n v="24000"/>
    <n v="16500"/>
  </r>
  <r>
    <x v="293"/>
    <x v="11"/>
    <x v="2"/>
    <x v="2"/>
    <x v="2"/>
    <n v="550"/>
    <n v="41"/>
    <n v="800"/>
    <n v="32800"/>
    <n v="22550"/>
  </r>
  <r>
    <x v="17"/>
    <x v="18"/>
    <x v="4"/>
    <x v="2"/>
    <x v="2"/>
    <n v="550"/>
    <n v="70"/>
    <n v="800"/>
    <n v="56000"/>
    <n v="38500"/>
  </r>
  <r>
    <x v="383"/>
    <x v="5"/>
    <x v="0"/>
    <x v="2"/>
    <x v="2"/>
    <n v="550"/>
    <n v="4"/>
    <n v="800"/>
    <n v="3200"/>
    <n v="2200"/>
  </r>
  <r>
    <x v="384"/>
    <x v="6"/>
    <x v="4"/>
    <x v="2"/>
    <x v="2"/>
    <n v="550"/>
    <n v="58"/>
    <n v="800"/>
    <n v="46400"/>
    <n v="31900"/>
  </r>
  <r>
    <x v="385"/>
    <x v="12"/>
    <x v="4"/>
    <x v="2"/>
    <x v="2"/>
    <n v="550"/>
    <n v="22"/>
    <n v="800"/>
    <n v="17600"/>
    <n v="12100"/>
  </r>
  <r>
    <x v="386"/>
    <x v="20"/>
    <x v="1"/>
    <x v="2"/>
    <x v="2"/>
    <n v="550"/>
    <n v="18"/>
    <n v="800"/>
    <n v="14400"/>
    <n v="9900"/>
  </r>
  <r>
    <x v="387"/>
    <x v="11"/>
    <x v="2"/>
    <x v="2"/>
    <x v="2"/>
    <n v="550"/>
    <n v="79"/>
    <n v="800"/>
    <n v="63200"/>
    <n v="43450"/>
  </r>
  <r>
    <x v="388"/>
    <x v="14"/>
    <x v="1"/>
    <x v="2"/>
    <x v="2"/>
    <n v="550"/>
    <n v="12"/>
    <n v="800"/>
    <n v="9600"/>
    <n v="6600"/>
  </r>
  <r>
    <x v="389"/>
    <x v="6"/>
    <x v="5"/>
    <x v="2"/>
    <x v="2"/>
    <n v="550"/>
    <n v="97"/>
    <n v="800"/>
    <n v="77600"/>
    <n v="53350"/>
  </r>
  <r>
    <x v="390"/>
    <x v="20"/>
    <x v="2"/>
    <x v="2"/>
    <x v="2"/>
    <n v="550"/>
    <n v="52"/>
    <n v="800"/>
    <n v="41600"/>
    <n v="28600"/>
  </r>
  <r>
    <x v="391"/>
    <x v="1"/>
    <x v="5"/>
    <x v="2"/>
    <x v="2"/>
    <n v="550"/>
    <n v="29"/>
    <n v="800"/>
    <n v="23200"/>
    <n v="15950"/>
  </r>
  <r>
    <x v="392"/>
    <x v="12"/>
    <x v="4"/>
    <x v="2"/>
    <x v="2"/>
    <n v="550"/>
    <n v="79"/>
    <n v="800"/>
    <n v="63200"/>
    <n v="43450"/>
  </r>
  <r>
    <x v="393"/>
    <x v="1"/>
    <x v="2"/>
    <x v="2"/>
    <x v="2"/>
    <n v="550"/>
    <n v="63"/>
    <n v="800"/>
    <n v="50400"/>
    <n v="34650"/>
  </r>
  <r>
    <x v="394"/>
    <x v="10"/>
    <x v="5"/>
    <x v="2"/>
    <x v="2"/>
    <n v="550"/>
    <n v="45"/>
    <n v="800"/>
    <n v="36000"/>
    <n v="24750"/>
  </r>
  <r>
    <x v="214"/>
    <x v="19"/>
    <x v="1"/>
    <x v="2"/>
    <x v="2"/>
    <n v="550"/>
    <n v="2"/>
    <n v="800"/>
    <n v="1600"/>
    <n v="1100"/>
  </r>
  <r>
    <x v="395"/>
    <x v="17"/>
    <x v="4"/>
    <x v="2"/>
    <x v="2"/>
    <n v="550"/>
    <n v="44"/>
    <n v="800"/>
    <n v="35200"/>
    <n v="24200"/>
  </r>
  <r>
    <x v="396"/>
    <x v="16"/>
    <x v="4"/>
    <x v="2"/>
    <x v="2"/>
    <n v="550"/>
    <n v="1"/>
    <n v="800"/>
    <n v="800"/>
    <n v="550"/>
  </r>
  <r>
    <x v="70"/>
    <x v="21"/>
    <x v="5"/>
    <x v="2"/>
    <x v="2"/>
    <n v="550"/>
    <n v="76"/>
    <n v="800"/>
    <n v="60800"/>
    <n v="41800"/>
  </r>
  <r>
    <x v="397"/>
    <x v="17"/>
    <x v="5"/>
    <x v="2"/>
    <x v="2"/>
    <n v="550"/>
    <n v="86"/>
    <n v="800"/>
    <n v="68800"/>
    <n v="47300"/>
  </r>
  <r>
    <x v="398"/>
    <x v="2"/>
    <x v="3"/>
    <x v="2"/>
    <x v="2"/>
    <n v="550"/>
    <n v="32"/>
    <n v="800"/>
    <n v="25600"/>
    <n v="17600"/>
  </r>
  <r>
    <x v="399"/>
    <x v="8"/>
    <x v="4"/>
    <x v="2"/>
    <x v="2"/>
    <n v="550"/>
    <n v="49"/>
    <n v="800"/>
    <n v="39200"/>
    <n v="26950"/>
  </r>
  <r>
    <x v="267"/>
    <x v="19"/>
    <x v="5"/>
    <x v="2"/>
    <x v="2"/>
    <n v="550"/>
    <n v="82"/>
    <n v="800"/>
    <n v="65600"/>
    <n v="45100"/>
  </r>
  <r>
    <x v="400"/>
    <x v="12"/>
    <x v="5"/>
    <x v="2"/>
    <x v="2"/>
    <n v="550"/>
    <n v="26"/>
    <n v="800"/>
    <n v="20800"/>
    <n v="14300"/>
  </r>
  <r>
    <x v="358"/>
    <x v="0"/>
    <x v="3"/>
    <x v="2"/>
    <x v="2"/>
    <n v="550"/>
    <n v="28"/>
    <n v="800"/>
    <n v="22400"/>
    <n v="15400"/>
  </r>
  <r>
    <x v="182"/>
    <x v="16"/>
    <x v="0"/>
    <x v="2"/>
    <x v="2"/>
    <n v="550"/>
    <n v="55"/>
    <n v="800"/>
    <n v="44000"/>
    <n v="30250"/>
  </r>
  <r>
    <x v="305"/>
    <x v="10"/>
    <x v="3"/>
    <x v="2"/>
    <x v="2"/>
    <n v="550"/>
    <n v="17"/>
    <n v="800"/>
    <n v="13600"/>
    <n v="9350"/>
  </r>
  <r>
    <x v="401"/>
    <x v="6"/>
    <x v="0"/>
    <x v="2"/>
    <x v="2"/>
    <n v="550"/>
    <n v="52"/>
    <n v="800"/>
    <n v="41600"/>
    <n v="28600"/>
  </r>
  <r>
    <x v="402"/>
    <x v="11"/>
    <x v="4"/>
    <x v="2"/>
    <x v="2"/>
    <n v="550"/>
    <n v="20"/>
    <n v="800"/>
    <n v="16000"/>
    <n v="11000"/>
  </r>
  <r>
    <x v="403"/>
    <x v="16"/>
    <x v="2"/>
    <x v="2"/>
    <x v="2"/>
    <n v="550"/>
    <n v="49"/>
    <n v="800"/>
    <n v="39200"/>
    <n v="26950"/>
  </r>
  <r>
    <x v="404"/>
    <x v="16"/>
    <x v="5"/>
    <x v="2"/>
    <x v="2"/>
    <n v="550"/>
    <n v="16"/>
    <n v="800"/>
    <n v="12800"/>
    <n v="8800"/>
  </r>
  <r>
    <x v="405"/>
    <x v="18"/>
    <x v="4"/>
    <x v="2"/>
    <x v="2"/>
    <n v="550"/>
    <n v="27"/>
    <n v="800"/>
    <n v="21600"/>
    <n v="14850"/>
  </r>
  <r>
    <x v="276"/>
    <x v="23"/>
    <x v="2"/>
    <x v="2"/>
    <x v="2"/>
    <n v="550"/>
    <n v="84"/>
    <n v="800"/>
    <n v="67200"/>
    <n v="46200"/>
  </r>
  <r>
    <x v="406"/>
    <x v="12"/>
    <x v="0"/>
    <x v="2"/>
    <x v="2"/>
    <n v="550"/>
    <n v="21"/>
    <n v="800"/>
    <n v="16800"/>
    <n v="11550"/>
  </r>
  <r>
    <x v="407"/>
    <x v="19"/>
    <x v="2"/>
    <x v="2"/>
    <x v="2"/>
    <n v="550"/>
    <n v="70"/>
    <n v="800"/>
    <n v="56000"/>
    <n v="38500"/>
  </r>
  <r>
    <x v="408"/>
    <x v="22"/>
    <x v="5"/>
    <x v="2"/>
    <x v="2"/>
    <n v="550"/>
    <n v="12"/>
    <n v="800"/>
    <n v="9600"/>
    <n v="6600"/>
  </r>
  <r>
    <x v="409"/>
    <x v="18"/>
    <x v="3"/>
    <x v="2"/>
    <x v="2"/>
    <n v="550"/>
    <n v="38"/>
    <n v="800"/>
    <n v="30400"/>
    <n v="20900"/>
  </r>
  <r>
    <x v="410"/>
    <x v="7"/>
    <x v="0"/>
    <x v="2"/>
    <x v="2"/>
    <n v="550"/>
    <n v="45"/>
    <n v="800"/>
    <n v="36000"/>
    <n v="24750"/>
  </r>
  <r>
    <x v="411"/>
    <x v="18"/>
    <x v="0"/>
    <x v="2"/>
    <x v="2"/>
    <n v="550"/>
    <n v="34"/>
    <n v="800"/>
    <n v="27200"/>
    <n v="18700"/>
  </r>
  <r>
    <x v="412"/>
    <x v="8"/>
    <x v="0"/>
    <x v="2"/>
    <x v="2"/>
    <n v="550"/>
    <n v="29"/>
    <n v="800"/>
    <n v="23200"/>
    <n v="15950"/>
  </r>
  <r>
    <x v="413"/>
    <x v="19"/>
    <x v="4"/>
    <x v="2"/>
    <x v="2"/>
    <n v="550"/>
    <n v="38"/>
    <n v="800"/>
    <n v="30400"/>
    <n v="20900"/>
  </r>
  <r>
    <x v="414"/>
    <x v="0"/>
    <x v="4"/>
    <x v="2"/>
    <x v="2"/>
    <n v="550"/>
    <n v="19"/>
    <n v="800"/>
    <n v="15200"/>
    <n v="10450"/>
  </r>
  <r>
    <x v="219"/>
    <x v="8"/>
    <x v="0"/>
    <x v="2"/>
    <x v="2"/>
    <n v="550"/>
    <n v="1"/>
    <n v="800"/>
    <n v="800"/>
    <n v="550"/>
  </r>
  <r>
    <x v="415"/>
    <x v="14"/>
    <x v="4"/>
    <x v="2"/>
    <x v="2"/>
    <n v="550"/>
    <n v="53"/>
    <n v="800"/>
    <n v="42400"/>
    <n v="29150"/>
  </r>
  <r>
    <x v="416"/>
    <x v="9"/>
    <x v="5"/>
    <x v="2"/>
    <x v="2"/>
    <n v="550"/>
    <n v="94"/>
    <n v="800"/>
    <n v="75200"/>
    <n v="51700"/>
  </r>
  <r>
    <x v="380"/>
    <x v="11"/>
    <x v="1"/>
    <x v="2"/>
    <x v="2"/>
    <n v="550"/>
    <n v="3"/>
    <n v="800"/>
    <n v="2400"/>
    <n v="1650"/>
  </r>
  <r>
    <x v="417"/>
    <x v="17"/>
    <x v="3"/>
    <x v="2"/>
    <x v="2"/>
    <n v="550"/>
    <n v="5"/>
    <n v="800"/>
    <n v="4000"/>
    <n v="2750"/>
  </r>
  <r>
    <x v="418"/>
    <x v="16"/>
    <x v="0"/>
    <x v="2"/>
    <x v="2"/>
    <n v="550"/>
    <n v="24"/>
    <n v="800"/>
    <n v="19200"/>
    <n v="13200"/>
  </r>
  <r>
    <x v="419"/>
    <x v="2"/>
    <x v="4"/>
    <x v="2"/>
    <x v="2"/>
    <n v="550"/>
    <n v="40"/>
    <n v="800"/>
    <n v="32000"/>
    <n v="22000"/>
  </r>
  <r>
    <x v="420"/>
    <x v="22"/>
    <x v="3"/>
    <x v="2"/>
    <x v="2"/>
    <n v="550"/>
    <n v="7"/>
    <n v="800"/>
    <n v="5600"/>
    <n v="3850"/>
  </r>
  <r>
    <x v="421"/>
    <x v="8"/>
    <x v="0"/>
    <x v="2"/>
    <x v="2"/>
    <n v="550"/>
    <n v="18"/>
    <n v="800"/>
    <n v="14400"/>
    <n v="9900"/>
  </r>
  <r>
    <x v="391"/>
    <x v="8"/>
    <x v="1"/>
    <x v="2"/>
    <x v="2"/>
    <n v="550"/>
    <n v="13"/>
    <n v="800"/>
    <n v="10400"/>
    <n v="7150"/>
  </r>
  <r>
    <x v="422"/>
    <x v="20"/>
    <x v="2"/>
    <x v="2"/>
    <x v="1"/>
    <n v="550"/>
    <n v="46"/>
    <n v="800"/>
    <n v="36800"/>
    <n v="25300"/>
  </r>
  <r>
    <x v="423"/>
    <x v="10"/>
    <x v="1"/>
    <x v="2"/>
    <x v="1"/>
    <n v="550"/>
    <n v="19"/>
    <n v="800"/>
    <n v="15200"/>
    <n v="10450"/>
  </r>
  <r>
    <x v="197"/>
    <x v="6"/>
    <x v="3"/>
    <x v="2"/>
    <x v="1"/>
    <n v="550"/>
    <n v="51"/>
    <n v="800"/>
    <n v="40800"/>
    <n v="28050"/>
  </r>
  <r>
    <x v="229"/>
    <x v="0"/>
    <x v="5"/>
    <x v="2"/>
    <x v="1"/>
    <n v="550"/>
    <n v="14"/>
    <n v="800"/>
    <n v="11200"/>
    <n v="7700"/>
  </r>
  <r>
    <x v="424"/>
    <x v="0"/>
    <x v="5"/>
    <x v="2"/>
    <x v="1"/>
    <n v="550"/>
    <n v="16"/>
    <n v="800"/>
    <n v="12800"/>
    <n v="8800"/>
  </r>
  <r>
    <x v="425"/>
    <x v="6"/>
    <x v="3"/>
    <x v="2"/>
    <x v="1"/>
    <n v="550"/>
    <n v="56"/>
    <n v="800"/>
    <n v="44800"/>
    <n v="30800"/>
  </r>
  <r>
    <x v="426"/>
    <x v="13"/>
    <x v="0"/>
    <x v="2"/>
    <x v="1"/>
    <n v="550"/>
    <n v="46"/>
    <n v="800"/>
    <n v="36800"/>
    <n v="25300"/>
  </r>
  <r>
    <x v="427"/>
    <x v="11"/>
    <x v="4"/>
    <x v="2"/>
    <x v="1"/>
    <n v="550"/>
    <n v="64"/>
    <n v="800"/>
    <n v="51200"/>
    <n v="35200"/>
  </r>
  <r>
    <x v="428"/>
    <x v="7"/>
    <x v="5"/>
    <x v="2"/>
    <x v="1"/>
    <n v="550"/>
    <n v="43"/>
    <n v="800"/>
    <n v="34400"/>
    <n v="23650"/>
  </r>
  <r>
    <x v="429"/>
    <x v="7"/>
    <x v="1"/>
    <x v="2"/>
    <x v="1"/>
    <n v="550"/>
    <n v="21"/>
    <n v="800"/>
    <n v="16800"/>
    <n v="11550"/>
  </r>
  <r>
    <x v="32"/>
    <x v="14"/>
    <x v="3"/>
    <x v="2"/>
    <x v="1"/>
    <n v="550"/>
    <n v="9"/>
    <n v="800"/>
    <n v="7200"/>
    <n v="4950"/>
  </r>
  <r>
    <x v="430"/>
    <x v="18"/>
    <x v="0"/>
    <x v="2"/>
    <x v="1"/>
    <n v="550"/>
    <n v="77"/>
    <n v="800"/>
    <n v="61600"/>
    <n v="42350"/>
  </r>
  <r>
    <x v="431"/>
    <x v="0"/>
    <x v="0"/>
    <x v="2"/>
    <x v="1"/>
    <n v="550"/>
    <n v="50"/>
    <n v="800"/>
    <n v="40000"/>
    <n v="27500"/>
  </r>
  <r>
    <x v="432"/>
    <x v="21"/>
    <x v="3"/>
    <x v="2"/>
    <x v="1"/>
    <n v="550"/>
    <n v="9"/>
    <n v="800"/>
    <n v="7200"/>
    <n v="4950"/>
  </r>
  <r>
    <x v="433"/>
    <x v="18"/>
    <x v="1"/>
    <x v="2"/>
    <x v="1"/>
    <n v="550"/>
    <n v="20"/>
    <n v="800"/>
    <n v="16000"/>
    <n v="11000"/>
  </r>
  <r>
    <x v="434"/>
    <x v="4"/>
    <x v="0"/>
    <x v="2"/>
    <x v="1"/>
    <n v="550"/>
    <n v="3"/>
    <n v="800"/>
    <n v="2400"/>
    <n v="1650"/>
  </r>
  <r>
    <x v="435"/>
    <x v="16"/>
    <x v="1"/>
    <x v="2"/>
    <x v="1"/>
    <n v="550"/>
    <n v="20"/>
    <n v="800"/>
    <n v="16000"/>
    <n v="11000"/>
  </r>
  <r>
    <x v="436"/>
    <x v="7"/>
    <x v="2"/>
    <x v="2"/>
    <x v="1"/>
    <n v="550"/>
    <n v="20"/>
    <n v="800"/>
    <n v="16000"/>
    <n v="11000"/>
  </r>
  <r>
    <x v="199"/>
    <x v="23"/>
    <x v="3"/>
    <x v="2"/>
    <x v="1"/>
    <n v="550"/>
    <n v="49"/>
    <n v="800"/>
    <n v="39200"/>
    <n v="26950"/>
  </r>
  <r>
    <x v="437"/>
    <x v="8"/>
    <x v="2"/>
    <x v="2"/>
    <x v="1"/>
    <n v="550"/>
    <n v="121"/>
    <n v="800"/>
    <n v="96800"/>
    <n v="66550"/>
  </r>
  <r>
    <x v="438"/>
    <x v="19"/>
    <x v="5"/>
    <x v="2"/>
    <x v="1"/>
    <n v="550"/>
    <n v="128"/>
    <n v="800"/>
    <n v="102400"/>
    <n v="70400"/>
  </r>
  <r>
    <x v="20"/>
    <x v="5"/>
    <x v="4"/>
    <x v="2"/>
    <x v="1"/>
    <n v="550"/>
    <n v="21"/>
    <n v="800"/>
    <n v="16800"/>
    <n v="11550"/>
  </r>
  <r>
    <x v="439"/>
    <x v="22"/>
    <x v="5"/>
    <x v="2"/>
    <x v="1"/>
    <n v="550"/>
    <n v="91"/>
    <n v="800"/>
    <n v="72800"/>
    <n v="50050"/>
  </r>
  <r>
    <x v="440"/>
    <x v="19"/>
    <x v="3"/>
    <x v="2"/>
    <x v="1"/>
    <n v="550"/>
    <n v="19"/>
    <n v="800"/>
    <n v="15200"/>
    <n v="10450"/>
  </r>
  <r>
    <x v="441"/>
    <x v="0"/>
    <x v="1"/>
    <x v="2"/>
    <x v="1"/>
    <n v="550"/>
    <n v="27"/>
    <n v="800"/>
    <n v="21600"/>
    <n v="14850"/>
  </r>
  <r>
    <x v="442"/>
    <x v="7"/>
    <x v="1"/>
    <x v="2"/>
    <x v="1"/>
    <n v="550"/>
    <n v="23"/>
    <n v="800"/>
    <n v="18400"/>
    <n v="12650"/>
  </r>
  <r>
    <x v="72"/>
    <x v="10"/>
    <x v="0"/>
    <x v="2"/>
    <x v="1"/>
    <n v="550"/>
    <n v="67"/>
    <n v="800"/>
    <n v="53600"/>
    <n v="36850"/>
  </r>
  <r>
    <x v="443"/>
    <x v="1"/>
    <x v="4"/>
    <x v="2"/>
    <x v="1"/>
    <n v="550"/>
    <n v="97"/>
    <n v="800"/>
    <n v="77600"/>
    <n v="53350"/>
  </r>
  <r>
    <x v="444"/>
    <x v="2"/>
    <x v="3"/>
    <x v="2"/>
    <x v="1"/>
    <n v="550"/>
    <n v="31"/>
    <n v="800"/>
    <n v="24800"/>
    <n v="17050"/>
  </r>
  <r>
    <x v="445"/>
    <x v="7"/>
    <x v="4"/>
    <x v="2"/>
    <x v="1"/>
    <n v="550"/>
    <n v="8"/>
    <n v="800"/>
    <n v="6400"/>
    <n v="4400"/>
  </r>
  <r>
    <x v="446"/>
    <x v="4"/>
    <x v="4"/>
    <x v="2"/>
    <x v="1"/>
    <n v="550"/>
    <n v="112"/>
    <n v="800"/>
    <n v="89600"/>
    <n v="61600"/>
  </r>
  <r>
    <x v="255"/>
    <x v="5"/>
    <x v="4"/>
    <x v="2"/>
    <x v="1"/>
    <n v="550"/>
    <n v="15"/>
    <n v="800"/>
    <n v="12000"/>
    <n v="8250"/>
  </r>
  <r>
    <x v="65"/>
    <x v="5"/>
    <x v="2"/>
    <x v="2"/>
    <x v="1"/>
    <n v="550"/>
    <n v="140"/>
    <n v="800"/>
    <n v="112000"/>
    <n v="77000"/>
  </r>
  <r>
    <x v="447"/>
    <x v="15"/>
    <x v="3"/>
    <x v="2"/>
    <x v="1"/>
    <n v="550"/>
    <n v="51"/>
    <n v="800"/>
    <n v="40800"/>
    <n v="28050"/>
  </r>
  <r>
    <x v="448"/>
    <x v="6"/>
    <x v="1"/>
    <x v="2"/>
    <x v="1"/>
    <n v="550"/>
    <n v="18"/>
    <n v="800"/>
    <n v="14400"/>
    <n v="9900"/>
  </r>
  <r>
    <x v="245"/>
    <x v="3"/>
    <x v="5"/>
    <x v="2"/>
    <x v="1"/>
    <n v="550"/>
    <n v="115"/>
    <n v="800"/>
    <n v="92000"/>
    <n v="63250"/>
  </r>
  <r>
    <x v="449"/>
    <x v="3"/>
    <x v="3"/>
    <x v="2"/>
    <x v="1"/>
    <n v="550"/>
    <n v="34"/>
    <n v="800"/>
    <n v="27200"/>
    <n v="18700"/>
  </r>
  <r>
    <x v="450"/>
    <x v="1"/>
    <x v="3"/>
    <x v="2"/>
    <x v="1"/>
    <n v="550"/>
    <n v="51"/>
    <n v="800"/>
    <n v="40800"/>
    <n v="28050"/>
  </r>
  <r>
    <x v="8"/>
    <x v="11"/>
    <x v="1"/>
    <x v="2"/>
    <x v="1"/>
    <n v="550"/>
    <n v="14"/>
    <n v="800"/>
    <n v="11200"/>
    <n v="7700"/>
  </r>
  <r>
    <x v="13"/>
    <x v="3"/>
    <x v="2"/>
    <x v="2"/>
    <x v="1"/>
    <n v="550"/>
    <n v="134"/>
    <n v="800"/>
    <n v="107200"/>
    <n v="73700"/>
  </r>
  <r>
    <x v="388"/>
    <x v="6"/>
    <x v="5"/>
    <x v="2"/>
    <x v="1"/>
    <n v="550"/>
    <n v="15"/>
    <n v="800"/>
    <n v="12000"/>
    <n v="8250"/>
  </r>
  <r>
    <x v="451"/>
    <x v="0"/>
    <x v="5"/>
    <x v="2"/>
    <x v="1"/>
    <n v="550"/>
    <n v="161"/>
    <n v="800"/>
    <n v="128800"/>
    <n v="88550"/>
  </r>
  <r>
    <x v="426"/>
    <x v="2"/>
    <x v="5"/>
    <x v="2"/>
    <x v="1"/>
    <n v="550"/>
    <n v="87"/>
    <n v="800"/>
    <n v="69600"/>
    <n v="47850"/>
  </r>
  <r>
    <x v="175"/>
    <x v="19"/>
    <x v="5"/>
    <x v="2"/>
    <x v="1"/>
    <n v="550"/>
    <n v="135"/>
    <n v="800"/>
    <n v="108000"/>
    <n v="74250"/>
  </r>
  <r>
    <x v="452"/>
    <x v="21"/>
    <x v="2"/>
    <x v="2"/>
    <x v="1"/>
    <n v="550"/>
    <n v="82"/>
    <n v="800"/>
    <n v="65600"/>
    <n v="45100"/>
  </r>
  <r>
    <x v="254"/>
    <x v="13"/>
    <x v="4"/>
    <x v="2"/>
    <x v="1"/>
    <n v="550"/>
    <n v="11"/>
    <n v="800"/>
    <n v="8800"/>
    <n v="6050"/>
  </r>
  <r>
    <x v="453"/>
    <x v="4"/>
    <x v="0"/>
    <x v="2"/>
    <x v="1"/>
    <n v="550"/>
    <n v="37"/>
    <n v="800"/>
    <n v="29600"/>
    <n v="20350"/>
  </r>
  <r>
    <x v="454"/>
    <x v="11"/>
    <x v="1"/>
    <x v="2"/>
    <x v="1"/>
    <n v="550"/>
    <n v="7"/>
    <n v="800"/>
    <n v="5600"/>
    <n v="3850"/>
  </r>
  <r>
    <x v="455"/>
    <x v="1"/>
    <x v="2"/>
    <x v="2"/>
    <x v="1"/>
    <n v="550"/>
    <n v="12"/>
    <n v="800"/>
    <n v="9600"/>
    <n v="6600"/>
  </r>
  <r>
    <x v="456"/>
    <x v="3"/>
    <x v="0"/>
    <x v="2"/>
    <x v="1"/>
    <n v="550"/>
    <n v="41"/>
    <n v="800"/>
    <n v="32800"/>
    <n v="22550"/>
  </r>
  <r>
    <x v="457"/>
    <x v="4"/>
    <x v="2"/>
    <x v="2"/>
    <x v="1"/>
    <n v="550"/>
    <n v="75"/>
    <n v="800"/>
    <n v="60000"/>
    <n v="41250"/>
  </r>
  <r>
    <x v="458"/>
    <x v="12"/>
    <x v="5"/>
    <x v="2"/>
    <x v="1"/>
    <n v="550"/>
    <n v="174"/>
    <n v="800"/>
    <n v="139200"/>
    <n v="95700"/>
  </r>
  <r>
    <x v="459"/>
    <x v="6"/>
    <x v="2"/>
    <x v="2"/>
    <x v="1"/>
    <n v="550"/>
    <n v="1"/>
    <n v="800"/>
    <n v="800"/>
    <n v="550"/>
  </r>
  <r>
    <x v="460"/>
    <x v="10"/>
    <x v="4"/>
    <x v="2"/>
    <x v="1"/>
    <n v="550"/>
    <n v="54"/>
    <n v="800"/>
    <n v="43200"/>
    <n v="29700"/>
  </r>
  <r>
    <x v="461"/>
    <x v="13"/>
    <x v="4"/>
    <x v="2"/>
    <x v="1"/>
    <n v="550"/>
    <n v="26"/>
    <n v="800"/>
    <n v="20800"/>
    <n v="14300"/>
  </r>
  <r>
    <x v="317"/>
    <x v="19"/>
    <x v="5"/>
    <x v="2"/>
    <x v="1"/>
    <n v="550"/>
    <n v="156"/>
    <n v="800"/>
    <n v="124800"/>
    <n v="85800"/>
  </r>
  <r>
    <x v="110"/>
    <x v="11"/>
    <x v="4"/>
    <x v="2"/>
    <x v="1"/>
    <n v="550"/>
    <n v="70"/>
    <n v="800"/>
    <n v="56000"/>
    <n v="38500"/>
  </r>
  <r>
    <x v="462"/>
    <x v="6"/>
    <x v="2"/>
    <x v="2"/>
    <x v="1"/>
    <n v="550"/>
    <n v="115"/>
    <n v="800"/>
    <n v="92000"/>
    <n v="63250"/>
  </r>
  <r>
    <x v="463"/>
    <x v="22"/>
    <x v="5"/>
    <x v="2"/>
    <x v="1"/>
    <n v="550"/>
    <n v="59"/>
    <n v="800"/>
    <n v="47200"/>
    <n v="32450"/>
  </r>
  <r>
    <x v="464"/>
    <x v="9"/>
    <x v="2"/>
    <x v="2"/>
    <x v="1"/>
    <n v="550"/>
    <n v="60"/>
    <n v="800"/>
    <n v="48000"/>
    <n v="33000"/>
  </r>
  <r>
    <x v="465"/>
    <x v="3"/>
    <x v="2"/>
    <x v="2"/>
    <x v="1"/>
    <n v="550"/>
    <n v="78"/>
    <n v="800"/>
    <n v="62400"/>
    <n v="42900"/>
  </r>
  <r>
    <x v="466"/>
    <x v="4"/>
    <x v="3"/>
    <x v="2"/>
    <x v="1"/>
    <n v="550"/>
    <n v="48"/>
    <n v="800"/>
    <n v="38400"/>
    <n v="26400"/>
  </r>
  <r>
    <x v="467"/>
    <x v="10"/>
    <x v="2"/>
    <x v="2"/>
    <x v="1"/>
    <n v="550"/>
    <n v="12"/>
    <n v="800"/>
    <n v="9600"/>
    <n v="6600"/>
  </r>
  <r>
    <x v="205"/>
    <x v="13"/>
    <x v="5"/>
    <x v="2"/>
    <x v="1"/>
    <n v="550"/>
    <n v="169"/>
    <n v="800"/>
    <n v="135200"/>
    <n v="92950"/>
  </r>
  <r>
    <x v="468"/>
    <x v="23"/>
    <x v="5"/>
    <x v="2"/>
    <x v="1"/>
    <n v="550"/>
    <n v="81"/>
    <n v="800"/>
    <n v="64800"/>
    <n v="44550"/>
  </r>
  <r>
    <x v="469"/>
    <x v="21"/>
    <x v="5"/>
    <x v="2"/>
    <x v="1"/>
    <n v="550"/>
    <n v="19"/>
    <n v="800"/>
    <n v="15200"/>
    <n v="10450"/>
  </r>
  <r>
    <x v="470"/>
    <x v="23"/>
    <x v="0"/>
    <x v="2"/>
    <x v="1"/>
    <n v="550"/>
    <n v="9"/>
    <n v="800"/>
    <n v="7200"/>
    <n v="4950"/>
  </r>
  <r>
    <x v="471"/>
    <x v="21"/>
    <x v="3"/>
    <x v="2"/>
    <x v="1"/>
    <n v="550"/>
    <n v="15"/>
    <n v="800"/>
    <n v="12000"/>
    <n v="8250"/>
  </r>
  <r>
    <x v="407"/>
    <x v="22"/>
    <x v="0"/>
    <x v="2"/>
    <x v="1"/>
    <n v="550"/>
    <n v="24"/>
    <n v="800"/>
    <n v="19200"/>
    <n v="13200"/>
  </r>
  <r>
    <x v="472"/>
    <x v="3"/>
    <x v="5"/>
    <x v="2"/>
    <x v="1"/>
    <n v="550"/>
    <n v="93"/>
    <n v="800"/>
    <n v="74400"/>
    <n v="51150"/>
  </r>
  <r>
    <x v="386"/>
    <x v="23"/>
    <x v="2"/>
    <x v="2"/>
    <x v="1"/>
    <n v="550"/>
    <n v="91"/>
    <n v="800"/>
    <n v="72800"/>
    <n v="50050"/>
  </r>
  <r>
    <x v="175"/>
    <x v="5"/>
    <x v="4"/>
    <x v="2"/>
    <x v="1"/>
    <n v="550"/>
    <n v="93"/>
    <n v="800"/>
    <n v="74400"/>
    <n v="51150"/>
  </r>
  <r>
    <x v="432"/>
    <x v="11"/>
    <x v="5"/>
    <x v="2"/>
    <x v="1"/>
    <n v="550"/>
    <n v="62"/>
    <n v="800"/>
    <n v="49600"/>
    <n v="34100"/>
  </r>
  <r>
    <x v="328"/>
    <x v="19"/>
    <x v="0"/>
    <x v="2"/>
    <x v="1"/>
    <n v="550"/>
    <n v="89"/>
    <n v="800"/>
    <n v="71200"/>
    <n v="48950"/>
  </r>
  <r>
    <x v="473"/>
    <x v="9"/>
    <x v="1"/>
    <x v="2"/>
    <x v="1"/>
    <n v="550"/>
    <n v="12"/>
    <n v="800"/>
    <n v="9600"/>
    <n v="6600"/>
  </r>
  <r>
    <x v="333"/>
    <x v="16"/>
    <x v="4"/>
    <x v="2"/>
    <x v="1"/>
    <n v="550"/>
    <n v="23"/>
    <n v="800"/>
    <n v="18400"/>
    <n v="12650"/>
  </r>
  <r>
    <x v="474"/>
    <x v="10"/>
    <x v="3"/>
    <x v="2"/>
    <x v="1"/>
    <n v="550"/>
    <n v="16"/>
    <n v="800"/>
    <n v="12800"/>
    <n v="8800"/>
  </r>
  <r>
    <x v="475"/>
    <x v="13"/>
    <x v="2"/>
    <x v="2"/>
    <x v="1"/>
    <n v="550"/>
    <n v="126"/>
    <n v="800"/>
    <n v="100800"/>
    <n v="69300"/>
  </r>
  <r>
    <x v="476"/>
    <x v="17"/>
    <x v="0"/>
    <x v="2"/>
    <x v="1"/>
    <n v="550"/>
    <n v="51"/>
    <n v="800"/>
    <n v="40800"/>
    <n v="28050"/>
  </r>
  <r>
    <x v="477"/>
    <x v="7"/>
    <x v="0"/>
    <x v="2"/>
    <x v="1"/>
    <n v="550"/>
    <n v="74"/>
    <n v="800"/>
    <n v="59200"/>
    <n v="40700"/>
  </r>
  <r>
    <x v="400"/>
    <x v="19"/>
    <x v="1"/>
    <x v="2"/>
    <x v="1"/>
    <n v="550"/>
    <n v="13"/>
    <n v="800"/>
    <n v="10400"/>
    <n v="7150"/>
  </r>
  <r>
    <x v="422"/>
    <x v="20"/>
    <x v="2"/>
    <x v="2"/>
    <x v="1"/>
    <n v="550"/>
    <n v="46"/>
    <n v="800"/>
    <n v="36800"/>
    <n v="25300"/>
  </r>
  <r>
    <x v="423"/>
    <x v="10"/>
    <x v="1"/>
    <x v="2"/>
    <x v="1"/>
    <n v="550"/>
    <n v="19"/>
    <n v="800"/>
    <n v="15200"/>
    <n v="10450"/>
  </r>
  <r>
    <x v="197"/>
    <x v="6"/>
    <x v="3"/>
    <x v="2"/>
    <x v="1"/>
    <n v="550"/>
    <n v="51"/>
    <n v="800"/>
    <n v="40800"/>
    <n v="28050"/>
  </r>
  <r>
    <x v="229"/>
    <x v="0"/>
    <x v="5"/>
    <x v="2"/>
    <x v="1"/>
    <n v="550"/>
    <n v="14"/>
    <n v="800"/>
    <n v="11200"/>
    <n v="7700"/>
  </r>
  <r>
    <x v="424"/>
    <x v="0"/>
    <x v="5"/>
    <x v="2"/>
    <x v="1"/>
    <n v="550"/>
    <n v="16"/>
    <n v="800"/>
    <n v="12800"/>
    <n v="8800"/>
  </r>
  <r>
    <x v="425"/>
    <x v="6"/>
    <x v="3"/>
    <x v="2"/>
    <x v="1"/>
    <n v="550"/>
    <n v="56"/>
    <n v="800"/>
    <n v="44800"/>
    <n v="30800"/>
  </r>
  <r>
    <x v="426"/>
    <x v="13"/>
    <x v="0"/>
    <x v="2"/>
    <x v="1"/>
    <n v="550"/>
    <n v="46"/>
    <n v="800"/>
    <n v="36800"/>
    <n v="25300"/>
  </r>
  <r>
    <x v="427"/>
    <x v="11"/>
    <x v="4"/>
    <x v="2"/>
    <x v="1"/>
    <n v="550"/>
    <n v="64"/>
    <n v="800"/>
    <n v="51200"/>
    <n v="35200"/>
  </r>
  <r>
    <x v="428"/>
    <x v="7"/>
    <x v="5"/>
    <x v="2"/>
    <x v="1"/>
    <n v="550"/>
    <n v="43"/>
    <n v="800"/>
    <n v="34400"/>
    <n v="23650"/>
  </r>
  <r>
    <x v="429"/>
    <x v="7"/>
    <x v="1"/>
    <x v="2"/>
    <x v="1"/>
    <n v="550"/>
    <n v="21"/>
    <n v="800"/>
    <n v="16800"/>
    <n v="11550"/>
  </r>
  <r>
    <x v="32"/>
    <x v="14"/>
    <x v="3"/>
    <x v="2"/>
    <x v="1"/>
    <n v="550"/>
    <n v="9"/>
    <n v="800"/>
    <n v="7200"/>
    <n v="4950"/>
  </r>
  <r>
    <x v="430"/>
    <x v="18"/>
    <x v="0"/>
    <x v="2"/>
    <x v="1"/>
    <n v="550"/>
    <n v="77"/>
    <n v="800"/>
    <n v="61600"/>
    <n v="42350"/>
  </r>
  <r>
    <x v="431"/>
    <x v="0"/>
    <x v="0"/>
    <x v="2"/>
    <x v="1"/>
    <n v="550"/>
    <n v="50"/>
    <n v="800"/>
    <n v="40000"/>
    <n v="27500"/>
  </r>
  <r>
    <x v="432"/>
    <x v="21"/>
    <x v="3"/>
    <x v="2"/>
    <x v="1"/>
    <n v="550"/>
    <n v="9"/>
    <n v="800"/>
    <n v="7200"/>
    <n v="4950"/>
  </r>
  <r>
    <x v="433"/>
    <x v="18"/>
    <x v="1"/>
    <x v="2"/>
    <x v="1"/>
    <n v="550"/>
    <n v="20"/>
    <n v="800"/>
    <n v="16000"/>
    <n v="11000"/>
  </r>
  <r>
    <x v="434"/>
    <x v="4"/>
    <x v="0"/>
    <x v="2"/>
    <x v="1"/>
    <n v="550"/>
    <n v="3"/>
    <n v="800"/>
    <n v="2400"/>
    <n v="1650"/>
  </r>
  <r>
    <x v="435"/>
    <x v="16"/>
    <x v="1"/>
    <x v="2"/>
    <x v="1"/>
    <n v="550"/>
    <n v="20"/>
    <n v="800"/>
    <n v="16000"/>
    <n v="11000"/>
  </r>
  <r>
    <x v="436"/>
    <x v="7"/>
    <x v="2"/>
    <x v="2"/>
    <x v="1"/>
    <n v="550"/>
    <n v="20"/>
    <n v="800"/>
    <n v="16000"/>
    <n v="11000"/>
  </r>
  <r>
    <x v="199"/>
    <x v="23"/>
    <x v="3"/>
    <x v="2"/>
    <x v="1"/>
    <n v="550"/>
    <n v="49"/>
    <n v="800"/>
    <n v="39200"/>
    <n v="26950"/>
  </r>
  <r>
    <x v="437"/>
    <x v="8"/>
    <x v="2"/>
    <x v="2"/>
    <x v="1"/>
    <n v="550"/>
    <n v="121"/>
    <n v="800"/>
    <n v="96800"/>
    <n v="66550"/>
  </r>
  <r>
    <x v="438"/>
    <x v="19"/>
    <x v="5"/>
    <x v="2"/>
    <x v="1"/>
    <n v="550"/>
    <n v="128"/>
    <n v="800"/>
    <n v="102400"/>
    <n v="70400"/>
  </r>
  <r>
    <x v="20"/>
    <x v="5"/>
    <x v="4"/>
    <x v="2"/>
    <x v="1"/>
    <n v="550"/>
    <n v="21"/>
    <n v="800"/>
    <n v="16800"/>
    <n v="11550"/>
  </r>
  <r>
    <x v="439"/>
    <x v="22"/>
    <x v="5"/>
    <x v="2"/>
    <x v="1"/>
    <n v="550"/>
    <n v="91"/>
    <n v="800"/>
    <n v="72800"/>
    <n v="50050"/>
  </r>
  <r>
    <x v="440"/>
    <x v="19"/>
    <x v="3"/>
    <x v="2"/>
    <x v="1"/>
    <n v="550"/>
    <n v="19"/>
    <n v="800"/>
    <n v="15200"/>
    <n v="10450"/>
  </r>
  <r>
    <x v="441"/>
    <x v="0"/>
    <x v="1"/>
    <x v="2"/>
    <x v="1"/>
    <n v="550"/>
    <n v="27"/>
    <n v="800"/>
    <n v="21600"/>
    <n v="14850"/>
  </r>
  <r>
    <x v="442"/>
    <x v="7"/>
    <x v="1"/>
    <x v="2"/>
    <x v="1"/>
    <n v="550"/>
    <n v="23"/>
    <n v="800"/>
    <n v="18400"/>
    <n v="12650"/>
  </r>
  <r>
    <x v="72"/>
    <x v="10"/>
    <x v="0"/>
    <x v="2"/>
    <x v="1"/>
    <n v="550"/>
    <n v="67"/>
    <n v="800"/>
    <n v="53600"/>
    <n v="36850"/>
  </r>
  <r>
    <x v="443"/>
    <x v="1"/>
    <x v="4"/>
    <x v="2"/>
    <x v="1"/>
    <n v="550"/>
    <n v="97"/>
    <n v="800"/>
    <n v="77600"/>
    <n v="53350"/>
  </r>
  <r>
    <x v="444"/>
    <x v="2"/>
    <x v="3"/>
    <x v="2"/>
    <x v="1"/>
    <n v="550"/>
    <n v="31"/>
    <n v="800"/>
    <n v="24800"/>
    <n v="17050"/>
  </r>
  <r>
    <x v="445"/>
    <x v="7"/>
    <x v="4"/>
    <x v="2"/>
    <x v="1"/>
    <n v="550"/>
    <n v="8"/>
    <n v="800"/>
    <n v="6400"/>
    <n v="4400"/>
  </r>
  <r>
    <x v="446"/>
    <x v="4"/>
    <x v="4"/>
    <x v="2"/>
    <x v="1"/>
    <n v="550"/>
    <n v="112"/>
    <n v="800"/>
    <n v="89600"/>
    <n v="61600"/>
  </r>
  <r>
    <x v="255"/>
    <x v="5"/>
    <x v="4"/>
    <x v="2"/>
    <x v="1"/>
    <n v="550"/>
    <n v="15"/>
    <n v="800"/>
    <n v="12000"/>
    <n v="8250"/>
  </r>
  <r>
    <x v="65"/>
    <x v="5"/>
    <x v="2"/>
    <x v="2"/>
    <x v="1"/>
    <n v="550"/>
    <n v="140"/>
    <n v="800"/>
    <n v="112000"/>
    <n v="77000"/>
  </r>
  <r>
    <x v="447"/>
    <x v="15"/>
    <x v="3"/>
    <x v="2"/>
    <x v="1"/>
    <n v="550"/>
    <n v="51"/>
    <n v="800"/>
    <n v="40800"/>
    <n v="28050"/>
  </r>
  <r>
    <x v="448"/>
    <x v="6"/>
    <x v="1"/>
    <x v="2"/>
    <x v="1"/>
    <n v="550"/>
    <n v="18"/>
    <n v="800"/>
    <n v="14400"/>
    <n v="9900"/>
  </r>
  <r>
    <x v="245"/>
    <x v="3"/>
    <x v="5"/>
    <x v="2"/>
    <x v="1"/>
    <n v="550"/>
    <n v="115"/>
    <n v="800"/>
    <n v="92000"/>
    <n v="63250"/>
  </r>
  <r>
    <x v="449"/>
    <x v="3"/>
    <x v="3"/>
    <x v="2"/>
    <x v="1"/>
    <n v="550"/>
    <n v="34"/>
    <n v="800"/>
    <n v="27200"/>
    <n v="18700"/>
  </r>
  <r>
    <x v="450"/>
    <x v="1"/>
    <x v="3"/>
    <x v="2"/>
    <x v="1"/>
    <n v="550"/>
    <n v="51"/>
    <n v="800"/>
    <n v="40800"/>
    <n v="28050"/>
  </r>
  <r>
    <x v="8"/>
    <x v="11"/>
    <x v="1"/>
    <x v="2"/>
    <x v="1"/>
    <n v="550"/>
    <n v="14"/>
    <n v="800"/>
    <n v="11200"/>
    <n v="7700"/>
  </r>
  <r>
    <x v="13"/>
    <x v="3"/>
    <x v="2"/>
    <x v="2"/>
    <x v="1"/>
    <n v="550"/>
    <n v="134"/>
    <n v="800"/>
    <n v="107200"/>
    <n v="73700"/>
  </r>
  <r>
    <x v="388"/>
    <x v="6"/>
    <x v="5"/>
    <x v="2"/>
    <x v="1"/>
    <n v="550"/>
    <n v="15"/>
    <n v="800"/>
    <n v="12000"/>
    <n v="8250"/>
  </r>
  <r>
    <x v="451"/>
    <x v="0"/>
    <x v="5"/>
    <x v="2"/>
    <x v="1"/>
    <n v="550"/>
    <n v="161"/>
    <n v="800"/>
    <n v="128800"/>
    <n v="88550"/>
  </r>
  <r>
    <x v="426"/>
    <x v="2"/>
    <x v="5"/>
    <x v="2"/>
    <x v="1"/>
    <n v="550"/>
    <n v="87"/>
    <n v="800"/>
    <n v="69600"/>
    <n v="47850"/>
  </r>
  <r>
    <x v="175"/>
    <x v="19"/>
    <x v="5"/>
    <x v="2"/>
    <x v="1"/>
    <n v="550"/>
    <n v="135"/>
    <n v="800"/>
    <n v="108000"/>
    <n v="74250"/>
  </r>
  <r>
    <x v="452"/>
    <x v="21"/>
    <x v="2"/>
    <x v="2"/>
    <x v="1"/>
    <n v="550"/>
    <n v="82"/>
    <n v="800"/>
    <n v="65600"/>
    <n v="45100"/>
  </r>
  <r>
    <x v="254"/>
    <x v="13"/>
    <x v="4"/>
    <x v="2"/>
    <x v="1"/>
    <n v="550"/>
    <n v="11"/>
    <n v="800"/>
    <n v="8800"/>
    <n v="6050"/>
  </r>
  <r>
    <x v="453"/>
    <x v="4"/>
    <x v="0"/>
    <x v="2"/>
    <x v="1"/>
    <n v="550"/>
    <n v="37"/>
    <n v="800"/>
    <n v="29600"/>
    <n v="20350"/>
  </r>
  <r>
    <x v="454"/>
    <x v="11"/>
    <x v="1"/>
    <x v="2"/>
    <x v="1"/>
    <n v="550"/>
    <n v="7"/>
    <n v="800"/>
    <n v="5600"/>
    <n v="3850"/>
  </r>
  <r>
    <x v="455"/>
    <x v="1"/>
    <x v="2"/>
    <x v="2"/>
    <x v="1"/>
    <n v="550"/>
    <n v="12"/>
    <n v="800"/>
    <n v="9600"/>
    <n v="6600"/>
  </r>
  <r>
    <x v="456"/>
    <x v="3"/>
    <x v="0"/>
    <x v="2"/>
    <x v="1"/>
    <n v="550"/>
    <n v="41"/>
    <n v="800"/>
    <n v="32800"/>
    <n v="22550"/>
  </r>
  <r>
    <x v="457"/>
    <x v="4"/>
    <x v="2"/>
    <x v="2"/>
    <x v="1"/>
    <n v="550"/>
    <n v="75"/>
    <n v="800"/>
    <n v="60000"/>
    <n v="41250"/>
  </r>
  <r>
    <x v="458"/>
    <x v="12"/>
    <x v="5"/>
    <x v="2"/>
    <x v="1"/>
    <n v="550"/>
    <n v="174"/>
    <n v="800"/>
    <n v="139200"/>
    <n v="95700"/>
  </r>
  <r>
    <x v="459"/>
    <x v="6"/>
    <x v="2"/>
    <x v="2"/>
    <x v="1"/>
    <n v="550"/>
    <n v="1"/>
    <n v="800"/>
    <n v="800"/>
    <n v="550"/>
  </r>
  <r>
    <x v="460"/>
    <x v="10"/>
    <x v="4"/>
    <x v="2"/>
    <x v="1"/>
    <n v="550"/>
    <n v="54"/>
    <n v="800"/>
    <n v="43200"/>
    <n v="29700"/>
  </r>
  <r>
    <x v="461"/>
    <x v="13"/>
    <x v="4"/>
    <x v="2"/>
    <x v="1"/>
    <n v="550"/>
    <n v="26"/>
    <n v="800"/>
    <n v="20800"/>
    <n v="14300"/>
  </r>
  <r>
    <x v="317"/>
    <x v="19"/>
    <x v="5"/>
    <x v="2"/>
    <x v="1"/>
    <n v="550"/>
    <n v="156"/>
    <n v="800"/>
    <n v="124800"/>
    <n v="85800"/>
  </r>
  <r>
    <x v="110"/>
    <x v="11"/>
    <x v="4"/>
    <x v="2"/>
    <x v="1"/>
    <n v="550"/>
    <n v="70"/>
    <n v="800"/>
    <n v="56000"/>
    <n v="38500"/>
  </r>
  <r>
    <x v="462"/>
    <x v="6"/>
    <x v="2"/>
    <x v="2"/>
    <x v="1"/>
    <n v="550"/>
    <n v="115"/>
    <n v="800"/>
    <n v="92000"/>
    <n v="63250"/>
  </r>
  <r>
    <x v="463"/>
    <x v="22"/>
    <x v="5"/>
    <x v="2"/>
    <x v="1"/>
    <n v="550"/>
    <n v="59"/>
    <n v="800"/>
    <n v="47200"/>
    <n v="32450"/>
  </r>
  <r>
    <x v="464"/>
    <x v="9"/>
    <x v="2"/>
    <x v="2"/>
    <x v="1"/>
    <n v="550"/>
    <n v="60"/>
    <n v="800"/>
    <n v="48000"/>
    <n v="33000"/>
  </r>
  <r>
    <x v="465"/>
    <x v="3"/>
    <x v="2"/>
    <x v="2"/>
    <x v="1"/>
    <n v="550"/>
    <n v="78"/>
    <n v="800"/>
    <n v="62400"/>
    <n v="42900"/>
  </r>
  <r>
    <x v="466"/>
    <x v="4"/>
    <x v="3"/>
    <x v="2"/>
    <x v="1"/>
    <n v="550"/>
    <n v="48"/>
    <n v="800"/>
    <n v="38400"/>
    <n v="26400"/>
  </r>
  <r>
    <x v="467"/>
    <x v="10"/>
    <x v="2"/>
    <x v="2"/>
    <x v="1"/>
    <n v="550"/>
    <n v="12"/>
    <n v="800"/>
    <n v="9600"/>
    <n v="6600"/>
  </r>
  <r>
    <x v="205"/>
    <x v="13"/>
    <x v="5"/>
    <x v="2"/>
    <x v="1"/>
    <n v="550"/>
    <n v="169"/>
    <n v="800"/>
    <n v="135200"/>
    <n v="92950"/>
  </r>
  <r>
    <x v="468"/>
    <x v="23"/>
    <x v="5"/>
    <x v="2"/>
    <x v="1"/>
    <n v="550"/>
    <n v="81"/>
    <n v="800"/>
    <n v="64800"/>
    <n v="44550"/>
  </r>
  <r>
    <x v="469"/>
    <x v="21"/>
    <x v="5"/>
    <x v="2"/>
    <x v="1"/>
    <n v="550"/>
    <n v="19"/>
    <n v="800"/>
    <n v="15200"/>
    <n v="10450"/>
  </r>
  <r>
    <x v="470"/>
    <x v="23"/>
    <x v="0"/>
    <x v="2"/>
    <x v="1"/>
    <n v="550"/>
    <n v="9"/>
    <n v="800"/>
    <n v="7200"/>
    <n v="4950"/>
  </r>
  <r>
    <x v="471"/>
    <x v="21"/>
    <x v="3"/>
    <x v="2"/>
    <x v="1"/>
    <n v="550"/>
    <n v="15"/>
    <n v="800"/>
    <n v="12000"/>
    <n v="8250"/>
  </r>
  <r>
    <x v="407"/>
    <x v="22"/>
    <x v="0"/>
    <x v="2"/>
    <x v="1"/>
    <n v="550"/>
    <n v="24"/>
    <n v="800"/>
    <n v="19200"/>
    <n v="13200"/>
  </r>
  <r>
    <x v="472"/>
    <x v="3"/>
    <x v="5"/>
    <x v="2"/>
    <x v="1"/>
    <n v="550"/>
    <n v="93"/>
    <n v="800"/>
    <n v="74400"/>
    <n v="51150"/>
  </r>
  <r>
    <x v="386"/>
    <x v="23"/>
    <x v="2"/>
    <x v="2"/>
    <x v="1"/>
    <n v="550"/>
    <n v="91"/>
    <n v="800"/>
    <n v="72800"/>
    <n v="50050"/>
  </r>
  <r>
    <x v="175"/>
    <x v="5"/>
    <x v="4"/>
    <x v="2"/>
    <x v="1"/>
    <n v="550"/>
    <n v="93"/>
    <n v="800"/>
    <n v="74400"/>
    <n v="51150"/>
  </r>
  <r>
    <x v="432"/>
    <x v="11"/>
    <x v="5"/>
    <x v="2"/>
    <x v="1"/>
    <n v="550"/>
    <n v="62"/>
    <n v="800"/>
    <n v="49600"/>
    <n v="34100"/>
  </r>
  <r>
    <x v="328"/>
    <x v="19"/>
    <x v="0"/>
    <x v="2"/>
    <x v="1"/>
    <n v="550"/>
    <n v="89"/>
    <n v="800"/>
    <n v="71200"/>
    <n v="48950"/>
  </r>
  <r>
    <x v="473"/>
    <x v="9"/>
    <x v="1"/>
    <x v="2"/>
    <x v="1"/>
    <n v="550"/>
    <n v="12"/>
    <n v="800"/>
    <n v="9600"/>
    <n v="6600"/>
  </r>
  <r>
    <x v="333"/>
    <x v="16"/>
    <x v="4"/>
    <x v="2"/>
    <x v="1"/>
    <n v="550"/>
    <n v="23"/>
    <n v="800"/>
    <n v="18400"/>
    <n v="12650"/>
  </r>
  <r>
    <x v="474"/>
    <x v="10"/>
    <x v="3"/>
    <x v="2"/>
    <x v="1"/>
    <n v="550"/>
    <n v="16"/>
    <n v="800"/>
    <n v="12800"/>
    <n v="8800"/>
  </r>
  <r>
    <x v="475"/>
    <x v="13"/>
    <x v="2"/>
    <x v="2"/>
    <x v="1"/>
    <n v="550"/>
    <n v="126"/>
    <n v="800"/>
    <n v="100800"/>
    <n v="69300"/>
  </r>
  <r>
    <x v="476"/>
    <x v="17"/>
    <x v="0"/>
    <x v="2"/>
    <x v="1"/>
    <n v="550"/>
    <n v="51"/>
    <n v="800"/>
    <n v="40800"/>
    <n v="28050"/>
  </r>
  <r>
    <x v="477"/>
    <x v="7"/>
    <x v="0"/>
    <x v="2"/>
    <x v="1"/>
    <n v="550"/>
    <n v="74"/>
    <n v="800"/>
    <n v="59200"/>
    <n v="40700"/>
  </r>
  <r>
    <x v="400"/>
    <x v="19"/>
    <x v="1"/>
    <x v="2"/>
    <x v="1"/>
    <n v="550"/>
    <n v="13"/>
    <n v="800"/>
    <n v="10400"/>
    <n v="7150"/>
  </r>
  <r>
    <x v="478"/>
    <x v="1"/>
    <x v="3"/>
    <x v="2"/>
    <x v="0"/>
    <n v="550"/>
    <n v="98"/>
    <n v="800"/>
    <n v="78400"/>
    <n v="53900"/>
  </r>
  <r>
    <x v="479"/>
    <x v="15"/>
    <x v="3"/>
    <x v="2"/>
    <x v="0"/>
    <n v="550"/>
    <n v="63"/>
    <n v="800"/>
    <n v="50400"/>
    <n v="34650"/>
  </r>
  <r>
    <x v="480"/>
    <x v="21"/>
    <x v="5"/>
    <x v="2"/>
    <x v="0"/>
    <n v="550"/>
    <n v="99"/>
    <n v="800"/>
    <n v="79200"/>
    <n v="54450"/>
  </r>
  <r>
    <x v="481"/>
    <x v="14"/>
    <x v="5"/>
    <x v="2"/>
    <x v="0"/>
    <n v="550"/>
    <n v="6"/>
    <n v="800"/>
    <n v="4800"/>
    <n v="3300"/>
  </r>
  <r>
    <x v="258"/>
    <x v="22"/>
    <x v="4"/>
    <x v="2"/>
    <x v="0"/>
    <n v="550"/>
    <n v="118"/>
    <n v="800"/>
    <n v="94400"/>
    <n v="64900"/>
  </r>
  <r>
    <x v="482"/>
    <x v="15"/>
    <x v="2"/>
    <x v="2"/>
    <x v="0"/>
    <n v="550"/>
    <n v="140"/>
    <n v="800"/>
    <n v="112000"/>
    <n v="77000"/>
  </r>
  <r>
    <x v="483"/>
    <x v="18"/>
    <x v="5"/>
    <x v="2"/>
    <x v="0"/>
    <n v="550"/>
    <n v="214"/>
    <n v="800"/>
    <n v="171200"/>
    <n v="117700"/>
  </r>
  <r>
    <x v="484"/>
    <x v="3"/>
    <x v="3"/>
    <x v="2"/>
    <x v="0"/>
    <n v="550"/>
    <n v="10"/>
    <n v="800"/>
    <n v="8000"/>
    <n v="5500"/>
  </r>
  <r>
    <x v="338"/>
    <x v="4"/>
    <x v="2"/>
    <x v="2"/>
    <x v="0"/>
    <n v="550"/>
    <n v="63"/>
    <n v="800"/>
    <n v="50400"/>
    <n v="34650"/>
  </r>
  <r>
    <x v="66"/>
    <x v="8"/>
    <x v="4"/>
    <x v="2"/>
    <x v="0"/>
    <n v="550"/>
    <n v="106"/>
    <n v="800"/>
    <n v="84800"/>
    <n v="58300"/>
  </r>
  <r>
    <x v="142"/>
    <x v="21"/>
    <x v="3"/>
    <x v="2"/>
    <x v="0"/>
    <n v="550"/>
    <n v="47"/>
    <n v="800"/>
    <n v="37600"/>
    <n v="25850"/>
  </r>
  <r>
    <x v="417"/>
    <x v="8"/>
    <x v="3"/>
    <x v="2"/>
    <x v="0"/>
    <n v="550"/>
    <n v="90"/>
    <n v="800"/>
    <n v="72000"/>
    <n v="49500"/>
  </r>
  <r>
    <x v="474"/>
    <x v="21"/>
    <x v="4"/>
    <x v="2"/>
    <x v="0"/>
    <n v="550"/>
    <n v="91"/>
    <n v="800"/>
    <n v="72800"/>
    <n v="50050"/>
  </r>
  <r>
    <x v="485"/>
    <x v="11"/>
    <x v="5"/>
    <x v="2"/>
    <x v="0"/>
    <n v="550"/>
    <n v="27"/>
    <n v="800"/>
    <n v="21600"/>
    <n v="14850"/>
  </r>
  <r>
    <x v="345"/>
    <x v="11"/>
    <x v="2"/>
    <x v="2"/>
    <x v="0"/>
    <n v="550"/>
    <n v="26"/>
    <n v="800"/>
    <n v="20800"/>
    <n v="14300"/>
  </r>
  <r>
    <x v="486"/>
    <x v="1"/>
    <x v="3"/>
    <x v="2"/>
    <x v="0"/>
    <n v="550"/>
    <n v="34"/>
    <n v="800"/>
    <n v="27200"/>
    <n v="18700"/>
  </r>
  <r>
    <x v="487"/>
    <x v="9"/>
    <x v="1"/>
    <x v="2"/>
    <x v="0"/>
    <n v="550"/>
    <n v="19"/>
    <n v="800"/>
    <n v="15200"/>
    <n v="10450"/>
  </r>
  <r>
    <x v="488"/>
    <x v="10"/>
    <x v="1"/>
    <x v="2"/>
    <x v="0"/>
    <n v="550"/>
    <n v="6"/>
    <n v="800"/>
    <n v="4800"/>
    <n v="3300"/>
  </r>
  <r>
    <x v="489"/>
    <x v="8"/>
    <x v="2"/>
    <x v="2"/>
    <x v="0"/>
    <n v="550"/>
    <n v="34"/>
    <n v="800"/>
    <n v="27200"/>
    <n v="18700"/>
  </r>
  <r>
    <x v="270"/>
    <x v="21"/>
    <x v="2"/>
    <x v="2"/>
    <x v="0"/>
    <n v="550"/>
    <n v="175"/>
    <n v="800"/>
    <n v="140000"/>
    <n v="96250"/>
  </r>
  <r>
    <x v="490"/>
    <x v="2"/>
    <x v="3"/>
    <x v="2"/>
    <x v="0"/>
    <n v="550"/>
    <n v="81"/>
    <n v="800"/>
    <n v="64800"/>
    <n v="44550"/>
  </r>
  <r>
    <x v="491"/>
    <x v="2"/>
    <x v="3"/>
    <x v="2"/>
    <x v="0"/>
    <n v="550"/>
    <n v="98"/>
    <n v="800"/>
    <n v="78400"/>
    <n v="53900"/>
  </r>
  <r>
    <x v="492"/>
    <x v="2"/>
    <x v="1"/>
    <x v="2"/>
    <x v="0"/>
    <n v="550"/>
    <n v="44"/>
    <n v="800"/>
    <n v="35200"/>
    <n v="24200"/>
  </r>
  <r>
    <x v="493"/>
    <x v="20"/>
    <x v="5"/>
    <x v="2"/>
    <x v="0"/>
    <n v="550"/>
    <n v="267"/>
    <n v="800"/>
    <n v="213600"/>
    <n v="146850"/>
  </r>
  <r>
    <x v="494"/>
    <x v="5"/>
    <x v="5"/>
    <x v="2"/>
    <x v="0"/>
    <n v="550"/>
    <n v="10"/>
    <n v="800"/>
    <n v="8000"/>
    <n v="5500"/>
  </r>
  <r>
    <x v="495"/>
    <x v="10"/>
    <x v="5"/>
    <x v="2"/>
    <x v="0"/>
    <n v="550"/>
    <n v="139"/>
    <n v="800"/>
    <n v="111200"/>
    <n v="76450"/>
  </r>
  <r>
    <x v="467"/>
    <x v="22"/>
    <x v="0"/>
    <x v="2"/>
    <x v="0"/>
    <n v="550"/>
    <n v="107"/>
    <n v="800"/>
    <n v="85600"/>
    <n v="58850"/>
  </r>
  <r>
    <x v="336"/>
    <x v="22"/>
    <x v="2"/>
    <x v="2"/>
    <x v="0"/>
    <n v="550"/>
    <n v="208"/>
    <n v="800"/>
    <n v="166400"/>
    <n v="114400"/>
  </r>
  <r>
    <x v="496"/>
    <x v="7"/>
    <x v="0"/>
    <x v="2"/>
    <x v="0"/>
    <n v="550"/>
    <n v="81"/>
    <n v="800"/>
    <n v="64800"/>
    <n v="44550"/>
  </r>
  <r>
    <x v="497"/>
    <x v="11"/>
    <x v="2"/>
    <x v="2"/>
    <x v="0"/>
    <n v="550"/>
    <n v="6"/>
    <n v="800"/>
    <n v="4800"/>
    <n v="3300"/>
  </r>
  <r>
    <x v="445"/>
    <x v="21"/>
    <x v="2"/>
    <x v="2"/>
    <x v="0"/>
    <n v="550"/>
    <n v="219"/>
    <n v="800"/>
    <n v="175200"/>
    <n v="120450"/>
  </r>
  <r>
    <x v="498"/>
    <x v="18"/>
    <x v="5"/>
    <x v="2"/>
    <x v="0"/>
    <n v="550"/>
    <n v="1"/>
    <n v="800"/>
    <n v="800"/>
    <n v="550"/>
  </r>
  <r>
    <x v="499"/>
    <x v="6"/>
    <x v="4"/>
    <x v="2"/>
    <x v="0"/>
    <n v="550"/>
    <n v="35"/>
    <n v="800"/>
    <n v="28000"/>
    <n v="19250"/>
  </r>
  <r>
    <x v="190"/>
    <x v="10"/>
    <x v="0"/>
    <x v="2"/>
    <x v="0"/>
    <n v="550"/>
    <n v="40"/>
    <n v="800"/>
    <n v="32000"/>
    <n v="22000"/>
  </r>
  <r>
    <x v="500"/>
    <x v="7"/>
    <x v="1"/>
    <x v="2"/>
    <x v="0"/>
    <n v="550"/>
    <n v="49"/>
    <n v="800"/>
    <n v="39200"/>
    <n v="26950"/>
  </r>
  <r>
    <x v="501"/>
    <x v="0"/>
    <x v="0"/>
    <x v="2"/>
    <x v="0"/>
    <n v="550"/>
    <n v="88"/>
    <n v="800"/>
    <n v="70400"/>
    <n v="48400"/>
  </r>
  <r>
    <x v="253"/>
    <x v="12"/>
    <x v="2"/>
    <x v="2"/>
    <x v="0"/>
    <n v="550"/>
    <n v="88"/>
    <n v="800"/>
    <n v="70400"/>
    <n v="48400"/>
  </r>
  <r>
    <x v="502"/>
    <x v="5"/>
    <x v="2"/>
    <x v="2"/>
    <x v="0"/>
    <n v="550"/>
    <n v="220"/>
    <n v="800"/>
    <n v="176000"/>
    <n v="121000"/>
  </r>
  <r>
    <x v="503"/>
    <x v="23"/>
    <x v="4"/>
    <x v="2"/>
    <x v="0"/>
    <n v="550"/>
    <n v="141"/>
    <n v="800"/>
    <n v="112800"/>
    <n v="77550"/>
  </r>
  <r>
    <x v="100"/>
    <x v="20"/>
    <x v="1"/>
    <x v="2"/>
    <x v="0"/>
    <n v="550"/>
    <n v="46"/>
    <n v="800"/>
    <n v="36800"/>
    <n v="25300"/>
  </r>
  <r>
    <x v="504"/>
    <x v="12"/>
    <x v="5"/>
    <x v="2"/>
    <x v="0"/>
    <n v="550"/>
    <n v="61"/>
    <n v="800"/>
    <n v="48800"/>
    <n v="33550"/>
  </r>
  <r>
    <x v="486"/>
    <x v="2"/>
    <x v="0"/>
    <x v="2"/>
    <x v="0"/>
    <n v="550"/>
    <n v="148"/>
    <n v="800"/>
    <n v="118400"/>
    <n v="81400"/>
  </r>
  <r>
    <x v="505"/>
    <x v="16"/>
    <x v="4"/>
    <x v="2"/>
    <x v="0"/>
    <n v="550"/>
    <n v="60"/>
    <n v="800"/>
    <n v="48000"/>
    <n v="33000"/>
  </r>
  <r>
    <x v="506"/>
    <x v="22"/>
    <x v="0"/>
    <x v="2"/>
    <x v="0"/>
    <n v="550"/>
    <n v="15"/>
    <n v="800"/>
    <n v="12000"/>
    <n v="8250"/>
  </r>
  <r>
    <x v="507"/>
    <x v="20"/>
    <x v="1"/>
    <x v="2"/>
    <x v="0"/>
    <n v="550"/>
    <n v="6"/>
    <n v="800"/>
    <n v="4800"/>
    <n v="3300"/>
  </r>
  <r>
    <x v="504"/>
    <x v="8"/>
    <x v="5"/>
    <x v="2"/>
    <x v="0"/>
    <n v="550"/>
    <n v="31"/>
    <n v="800"/>
    <n v="24800"/>
    <n v="17050"/>
  </r>
  <r>
    <x v="36"/>
    <x v="20"/>
    <x v="5"/>
    <x v="2"/>
    <x v="0"/>
    <n v="550"/>
    <n v="149"/>
    <n v="800"/>
    <n v="119200"/>
    <n v="81950"/>
  </r>
  <r>
    <x v="508"/>
    <x v="8"/>
    <x v="0"/>
    <x v="2"/>
    <x v="0"/>
    <n v="550"/>
    <n v="149"/>
    <n v="800"/>
    <n v="119200"/>
    <n v="81950"/>
  </r>
  <r>
    <x v="509"/>
    <x v="1"/>
    <x v="2"/>
    <x v="2"/>
    <x v="0"/>
    <n v="550"/>
    <n v="171"/>
    <n v="800"/>
    <n v="136800"/>
    <n v="94050"/>
  </r>
  <r>
    <x v="510"/>
    <x v="7"/>
    <x v="0"/>
    <x v="2"/>
    <x v="0"/>
    <n v="550"/>
    <n v="98"/>
    <n v="800"/>
    <n v="78400"/>
    <n v="53900"/>
  </r>
  <r>
    <x v="511"/>
    <x v="8"/>
    <x v="5"/>
    <x v="2"/>
    <x v="0"/>
    <n v="550"/>
    <n v="212"/>
    <n v="800"/>
    <n v="169600"/>
    <n v="116600"/>
  </r>
  <r>
    <x v="512"/>
    <x v="18"/>
    <x v="1"/>
    <x v="2"/>
    <x v="0"/>
    <n v="550"/>
    <n v="42"/>
    <n v="800"/>
    <n v="33600"/>
    <n v="23100"/>
  </r>
  <r>
    <x v="513"/>
    <x v="6"/>
    <x v="2"/>
    <x v="2"/>
    <x v="0"/>
    <n v="550"/>
    <n v="211"/>
    <n v="800"/>
    <n v="168800"/>
    <n v="116050"/>
  </r>
  <r>
    <x v="514"/>
    <x v="1"/>
    <x v="3"/>
    <x v="2"/>
    <x v="0"/>
    <n v="550"/>
    <n v="83"/>
    <n v="800"/>
    <n v="66400"/>
    <n v="45650"/>
  </r>
  <r>
    <x v="515"/>
    <x v="17"/>
    <x v="5"/>
    <x v="2"/>
    <x v="0"/>
    <n v="550"/>
    <n v="44"/>
    <n v="800"/>
    <n v="35200"/>
    <n v="24200"/>
  </r>
  <r>
    <x v="408"/>
    <x v="4"/>
    <x v="1"/>
    <x v="2"/>
    <x v="0"/>
    <n v="550"/>
    <n v="31"/>
    <n v="800"/>
    <n v="24800"/>
    <n v="17050"/>
  </r>
  <r>
    <x v="516"/>
    <x v="10"/>
    <x v="4"/>
    <x v="2"/>
    <x v="0"/>
    <n v="550"/>
    <n v="51"/>
    <n v="800"/>
    <n v="40800"/>
    <n v="28050"/>
  </r>
  <r>
    <x v="455"/>
    <x v="9"/>
    <x v="2"/>
    <x v="2"/>
    <x v="0"/>
    <n v="550"/>
    <n v="135"/>
    <n v="800"/>
    <n v="108000"/>
    <n v="74250"/>
  </r>
  <r>
    <x v="517"/>
    <x v="2"/>
    <x v="3"/>
    <x v="2"/>
    <x v="0"/>
    <n v="550"/>
    <n v="58"/>
    <n v="800"/>
    <n v="46400"/>
    <n v="31900"/>
  </r>
  <r>
    <x v="173"/>
    <x v="0"/>
    <x v="5"/>
    <x v="2"/>
    <x v="0"/>
    <n v="550"/>
    <n v="143"/>
    <n v="800"/>
    <n v="114400"/>
    <n v="78650"/>
  </r>
  <r>
    <x v="398"/>
    <x v="19"/>
    <x v="3"/>
    <x v="2"/>
    <x v="0"/>
    <n v="550"/>
    <n v="18"/>
    <n v="800"/>
    <n v="14400"/>
    <n v="9900"/>
  </r>
  <r>
    <x v="518"/>
    <x v="3"/>
    <x v="0"/>
    <x v="2"/>
    <x v="0"/>
    <n v="550"/>
    <n v="2"/>
    <n v="800"/>
    <n v="1600"/>
    <n v="1100"/>
  </r>
  <r>
    <x v="519"/>
    <x v="20"/>
    <x v="1"/>
    <x v="2"/>
    <x v="0"/>
    <n v="550"/>
    <n v="14"/>
    <n v="800"/>
    <n v="11200"/>
    <n v="7700"/>
  </r>
  <r>
    <x v="109"/>
    <x v="19"/>
    <x v="2"/>
    <x v="2"/>
    <x v="0"/>
    <n v="550"/>
    <n v="42"/>
    <n v="800"/>
    <n v="33600"/>
    <n v="23100"/>
  </r>
  <r>
    <x v="313"/>
    <x v="18"/>
    <x v="4"/>
    <x v="2"/>
    <x v="0"/>
    <n v="550"/>
    <n v="191"/>
    <n v="800"/>
    <n v="152800"/>
    <n v="105050"/>
  </r>
  <r>
    <x v="506"/>
    <x v="15"/>
    <x v="5"/>
    <x v="2"/>
    <x v="0"/>
    <n v="550"/>
    <n v="25"/>
    <n v="800"/>
    <n v="20000"/>
    <n v="13750"/>
  </r>
  <r>
    <x v="5"/>
    <x v="7"/>
    <x v="1"/>
    <x v="2"/>
    <x v="0"/>
    <n v="550"/>
    <n v="8"/>
    <n v="800"/>
    <n v="6400"/>
    <n v="4400"/>
  </r>
  <r>
    <x v="325"/>
    <x v="8"/>
    <x v="4"/>
    <x v="2"/>
    <x v="0"/>
    <n v="550"/>
    <n v="133"/>
    <n v="800"/>
    <n v="106400"/>
    <n v="73150"/>
  </r>
  <r>
    <x v="520"/>
    <x v="3"/>
    <x v="0"/>
    <x v="2"/>
    <x v="0"/>
    <n v="550"/>
    <n v="23"/>
    <n v="800"/>
    <n v="18400"/>
    <n v="12650"/>
  </r>
  <r>
    <x v="521"/>
    <x v="18"/>
    <x v="1"/>
    <x v="2"/>
    <x v="0"/>
    <n v="550"/>
    <n v="24"/>
    <n v="800"/>
    <n v="19200"/>
    <n v="13200"/>
  </r>
  <r>
    <x v="522"/>
    <x v="0"/>
    <x v="3"/>
    <x v="2"/>
    <x v="0"/>
    <n v="550"/>
    <n v="51"/>
    <n v="800"/>
    <n v="40800"/>
    <n v="28050"/>
  </r>
  <r>
    <x v="401"/>
    <x v="7"/>
    <x v="5"/>
    <x v="2"/>
    <x v="0"/>
    <n v="550"/>
    <n v="68"/>
    <n v="800"/>
    <n v="54400"/>
    <n v="37400"/>
  </r>
  <r>
    <x v="523"/>
    <x v="2"/>
    <x v="5"/>
    <x v="2"/>
    <x v="0"/>
    <n v="550"/>
    <n v="28"/>
    <n v="800"/>
    <n v="22400"/>
    <n v="15400"/>
  </r>
  <r>
    <x v="524"/>
    <x v="6"/>
    <x v="0"/>
    <x v="2"/>
    <x v="0"/>
    <n v="550"/>
    <n v="35"/>
    <n v="800"/>
    <n v="28000"/>
    <n v="19250"/>
  </r>
  <r>
    <x v="525"/>
    <x v="8"/>
    <x v="5"/>
    <x v="2"/>
    <x v="0"/>
    <n v="550"/>
    <n v="199"/>
    <n v="800"/>
    <n v="159200"/>
    <n v="109450"/>
  </r>
  <r>
    <x v="478"/>
    <x v="1"/>
    <x v="3"/>
    <x v="2"/>
    <x v="0"/>
    <n v="550"/>
    <n v="98"/>
    <n v="800"/>
    <n v="78400"/>
    <n v="53900"/>
  </r>
  <r>
    <x v="479"/>
    <x v="15"/>
    <x v="3"/>
    <x v="2"/>
    <x v="0"/>
    <n v="550"/>
    <n v="63"/>
    <n v="800"/>
    <n v="50400"/>
    <n v="34650"/>
  </r>
  <r>
    <x v="480"/>
    <x v="21"/>
    <x v="5"/>
    <x v="2"/>
    <x v="0"/>
    <n v="550"/>
    <n v="99"/>
    <n v="800"/>
    <n v="79200"/>
    <n v="54450"/>
  </r>
  <r>
    <x v="481"/>
    <x v="14"/>
    <x v="5"/>
    <x v="2"/>
    <x v="0"/>
    <n v="550"/>
    <n v="6"/>
    <n v="800"/>
    <n v="4800"/>
    <n v="3300"/>
  </r>
  <r>
    <x v="258"/>
    <x v="22"/>
    <x v="4"/>
    <x v="2"/>
    <x v="0"/>
    <n v="550"/>
    <n v="118"/>
    <n v="800"/>
    <n v="94400"/>
    <n v="64900"/>
  </r>
  <r>
    <x v="482"/>
    <x v="15"/>
    <x v="2"/>
    <x v="2"/>
    <x v="0"/>
    <n v="550"/>
    <n v="140"/>
    <n v="800"/>
    <n v="112000"/>
    <n v="77000"/>
  </r>
  <r>
    <x v="483"/>
    <x v="18"/>
    <x v="5"/>
    <x v="2"/>
    <x v="0"/>
    <n v="550"/>
    <n v="214"/>
    <n v="800"/>
    <n v="171200"/>
    <n v="117700"/>
  </r>
  <r>
    <x v="484"/>
    <x v="3"/>
    <x v="3"/>
    <x v="2"/>
    <x v="0"/>
    <n v="550"/>
    <n v="10"/>
    <n v="800"/>
    <n v="8000"/>
    <n v="5500"/>
  </r>
  <r>
    <x v="338"/>
    <x v="4"/>
    <x v="2"/>
    <x v="2"/>
    <x v="0"/>
    <n v="550"/>
    <n v="63"/>
    <n v="800"/>
    <n v="50400"/>
    <n v="34650"/>
  </r>
  <r>
    <x v="66"/>
    <x v="8"/>
    <x v="4"/>
    <x v="2"/>
    <x v="0"/>
    <n v="550"/>
    <n v="106"/>
    <n v="800"/>
    <n v="84800"/>
    <n v="58300"/>
  </r>
  <r>
    <x v="142"/>
    <x v="21"/>
    <x v="3"/>
    <x v="2"/>
    <x v="0"/>
    <n v="550"/>
    <n v="47"/>
    <n v="800"/>
    <n v="37600"/>
    <n v="25850"/>
  </r>
  <r>
    <x v="417"/>
    <x v="8"/>
    <x v="3"/>
    <x v="2"/>
    <x v="0"/>
    <n v="550"/>
    <n v="90"/>
    <n v="800"/>
    <n v="72000"/>
    <n v="49500"/>
  </r>
  <r>
    <x v="474"/>
    <x v="21"/>
    <x v="4"/>
    <x v="2"/>
    <x v="0"/>
    <n v="550"/>
    <n v="91"/>
    <n v="800"/>
    <n v="72800"/>
    <n v="50050"/>
  </r>
  <r>
    <x v="485"/>
    <x v="11"/>
    <x v="5"/>
    <x v="2"/>
    <x v="0"/>
    <n v="550"/>
    <n v="27"/>
    <n v="800"/>
    <n v="21600"/>
    <n v="14850"/>
  </r>
  <r>
    <x v="345"/>
    <x v="11"/>
    <x v="2"/>
    <x v="2"/>
    <x v="0"/>
    <n v="550"/>
    <n v="26"/>
    <n v="800"/>
    <n v="20800"/>
    <n v="14300"/>
  </r>
  <r>
    <x v="486"/>
    <x v="1"/>
    <x v="3"/>
    <x v="2"/>
    <x v="0"/>
    <n v="550"/>
    <n v="34"/>
    <n v="800"/>
    <n v="27200"/>
    <n v="18700"/>
  </r>
  <r>
    <x v="487"/>
    <x v="9"/>
    <x v="1"/>
    <x v="2"/>
    <x v="0"/>
    <n v="550"/>
    <n v="19"/>
    <n v="800"/>
    <n v="15200"/>
    <n v="10450"/>
  </r>
  <r>
    <x v="488"/>
    <x v="10"/>
    <x v="1"/>
    <x v="2"/>
    <x v="0"/>
    <n v="550"/>
    <n v="6"/>
    <n v="800"/>
    <n v="4800"/>
    <n v="3300"/>
  </r>
  <r>
    <x v="489"/>
    <x v="8"/>
    <x v="2"/>
    <x v="2"/>
    <x v="0"/>
    <n v="550"/>
    <n v="34"/>
    <n v="800"/>
    <n v="27200"/>
    <n v="18700"/>
  </r>
  <r>
    <x v="270"/>
    <x v="21"/>
    <x v="2"/>
    <x v="2"/>
    <x v="0"/>
    <n v="550"/>
    <n v="175"/>
    <n v="800"/>
    <n v="140000"/>
    <n v="96250"/>
  </r>
  <r>
    <x v="490"/>
    <x v="2"/>
    <x v="3"/>
    <x v="2"/>
    <x v="0"/>
    <n v="550"/>
    <n v="81"/>
    <n v="800"/>
    <n v="64800"/>
    <n v="44550"/>
  </r>
  <r>
    <x v="491"/>
    <x v="2"/>
    <x v="3"/>
    <x v="2"/>
    <x v="0"/>
    <n v="550"/>
    <n v="98"/>
    <n v="800"/>
    <n v="78400"/>
    <n v="53900"/>
  </r>
  <r>
    <x v="492"/>
    <x v="2"/>
    <x v="1"/>
    <x v="2"/>
    <x v="0"/>
    <n v="550"/>
    <n v="44"/>
    <n v="800"/>
    <n v="35200"/>
    <n v="24200"/>
  </r>
  <r>
    <x v="493"/>
    <x v="20"/>
    <x v="5"/>
    <x v="2"/>
    <x v="0"/>
    <n v="550"/>
    <n v="267"/>
    <n v="800"/>
    <n v="213600"/>
    <n v="146850"/>
  </r>
  <r>
    <x v="494"/>
    <x v="5"/>
    <x v="5"/>
    <x v="2"/>
    <x v="0"/>
    <n v="550"/>
    <n v="10"/>
    <n v="800"/>
    <n v="8000"/>
    <n v="5500"/>
  </r>
  <r>
    <x v="495"/>
    <x v="10"/>
    <x v="5"/>
    <x v="2"/>
    <x v="0"/>
    <n v="550"/>
    <n v="139"/>
    <n v="800"/>
    <n v="111200"/>
    <n v="76450"/>
  </r>
  <r>
    <x v="467"/>
    <x v="22"/>
    <x v="0"/>
    <x v="2"/>
    <x v="0"/>
    <n v="550"/>
    <n v="107"/>
    <n v="800"/>
    <n v="85600"/>
    <n v="58850"/>
  </r>
  <r>
    <x v="336"/>
    <x v="22"/>
    <x v="2"/>
    <x v="2"/>
    <x v="0"/>
    <n v="550"/>
    <n v="208"/>
    <n v="800"/>
    <n v="166400"/>
    <n v="114400"/>
  </r>
  <r>
    <x v="496"/>
    <x v="7"/>
    <x v="0"/>
    <x v="2"/>
    <x v="0"/>
    <n v="550"/>
    <n v="81"/>
    <n v="800"/>
    <n v="64800"/>
    <n v="44550"/>
  </r>
  <r>
    <x v="497"/>
    <x v="11"/>
    <x v="2"/>
    <x v="2"/>
    <x v="0"/>
    <n v="550"/>
    <n v="6"/>
    <n v="800"/>
    <n v="4800"/>
    <n v="3300"/>
  </r>
  <r>
    <x v="445"/>
    <x v="21"/>
    <x v="2"/>
    <x v="2"/>
    <x v="0"/>
    <n v="550"/>
    <n v="219"/>
    <n v="800"/>
    <n v="175200"/>
    <n v="120450"/>
  </r>
  <r>
    <x v="498"/>
    <x v="18"/>
    <x v="5"/>
    <x v="2"/>
    <x v="0"/>
    <n v="550"/>
    <n v="1"/>
    <n v="800"/>
    <n v="800"/>
    <n v="550"/>
  </r>
  <r>
    <x v="499"/>
    <x v="6"/>
    <x v="4"/>
    <x v="2"/>
    <x v="0"/>
    <n v="550"/>
    <n v="35"/>
    <n v="800"/>
    <n v="28000"/>
    <n v="19250"/>
  </r>
  <r>
    <x v="190"/>
    <x v="10"/>
    <x v="0"/>
    <x v="2"/>
    <x v="0"/>
    <n v="550"/>
    <n v="40"/>
    <n v="800"/>
    <n v="32000"/>
    <n v="22000"/>
  </r>
  <r>
    <x v="500"/>
    <x v="7"/>
    <x v="1"/>
    <x v="2"/>
    <x v="0"/>
    <n v="550"/>
    <n v="49"/>
    <n v="800"/>
    <n v="39200"/>
    <n v="26950"/>
  </r>
  <r>
    <x v="501"/>
    <x v="0"/>
    <x v="0"/>
    <x v="2"/>
    <x v="0"/>
    <n v="550"/>
    <n v="88"/>
    <n v="800"/>
    <n v="70400"/>
    <n v="48400"/>
  </r>
  <r>
    <x v="253"/>
    <x v="12"/>
    <x v="2"/>
    <x v="2"/>
    <x v="0"/>
    <n v="550"/>
    <n v="88"/>
    <n v="800"/>
    <n v="70400"/>
    <n v="48400"/>
  </r>
  <r>
    <x v="502"/>
    <x v="5"/>
    <x v="2"/>
    <x v="2"/>
    <x v="0"/>
    <n v="550"/>
    <n v="220"/>
    <n v="800"/>
    <n v="176000"/>
    <n v="121000"/>
  </r>
  <r>
    <x v="503"/>
    <x v="23"/>
    <x v="4"/>
    <x v="2"/>
    <x v="0"/>
    <n v="550"/>
    <n v="141"/>
    <n v="800"/>
    <n v="112800"/>
    <n v="77550"/>
  </r>
  <r>
    <x v="100"/>
    <x v="20"/>
    <x v="1"/>
    <x v="2"/>
    <x v="0"/>
    <n v="550"/>
    <n v="46"/>
    <n v="800"/>
    <n v="36800"/>
    <n v="25300"/>
  </r>
  <r>
    <x v="504"/>
    <x v="12"/>
    <x v="5"/>
    <x v="2"/>
    <x v="0"/>
    <n v="550"/>
    <n v="61"/>
    <n v="800"/>
    <n v="48800"/>
    <n v="33550"/>
  </r>
  <r>
    <x v="486"/>
    <x v="2"/>
    <x v="0"/>
    <x v="2"/>
    <x v="0"/>
    <n v="550"/>
    <n v="148"/>
    <n v="800"/>
    <n v="118400"/>
    <n v="81400"/>
  </r>
  <r>
    <x v="505"/>
    <x v="16"/>
    <x v="4"/>
    <x v="2"/>
    <x v="0"/>
    <n v="550"/>
    <n v="60"/>
    <n v="800"/>
    <n v="48000"/>
    <n v="33000"/>
  </r>
  <r>
    <x v="506"/>
    <x v="22"/>
    <x v="0"/>
    <x v="2"/>
    <x v="0"/>
    <n v="550"/>
    <n v="15"/>
    <n v="800"/>
    <n v="12000"/>
    <n v="8250"/>
  </r>
  <r>
    <x v="507"/>
    <x v="20"/>
    <x v="1"/>
    <x v="2"/>
    <x v="0"/>
    <n v="550"/>
    <n v="6"/>
    <n v="800"/>
    <n v="4800"/>
    <n v="3300"/>
  </r>
  <r>
    <x v="504"/>
    <x v="8"/>
    <x v="5"/>
    <x v="2"/>
    <x v="0"/>
    <n v="550"/>
    <n v="31"/>
    <n v="800"/>
    <n v="24800"/>
    <n v="17050"/>
  </r>
  <r>
    <x v="36"/>
    <x v="20"/>
    <x v="5"/>
    <x v="2"/>
    <x v="0"/>
    <n v="550"/>
    <n v="149"/>
    <n v="800"/>
    <n v="119200"/>
    <n v="81950"/>
  </r>
  <r>
    <x v="508"/>
    <x v="8"/>
    <x v="0"/>
    <x v="2"/>
    <x v="0"/>
    <n v="550"/>
    <n v="149"/>
    <n v="800"/>
    <n v="119200"/>
    <n v="81950"/>
  </r>
  <r>
    <x v="509"/>
    <x v="1"/>
    <x v="2"/>
    <x v="2"/>
    <x v="0"/>
    <n v="550"/>
    <n v="171"/>
    <n v="800"/>
    <n v="136800"/>
    <n v="94050"/>
  </r>
  <r>
    <x v="510"/>
    <x v="7"/>
    <x v="0"/>
    <x v="2"/>
    <x v="0"/>
    <n v="550"/>
    <n v="98"/>
    <n v="800"/>
    <n v="78400"/>
    <n v="53900"/>
  </r>
  <r>
    <x v="511"/>
    <x v="8"/>
    <x v="5"/>
    <x v="2"/>
    <x v="0"/>
    <n v="550"/>
    <n v="212"/>
    <n v="800"/>
    <n v="169600"/>
    <n v="116600"/>
  </r>
  <r>
    <x v="512"/>
    <x v="18"/>
    <x v="1"/>
    <x v="2"/>
    <x v="0"/>
    <n v="550"/>
    <n v="42"/>
    <n v="800"/>
    <n v="33600"/>
    <n v="23100"/>
  </r>
  <r>
    <x v="513"/>
    <x v="6"/>
    <x v="2"/>
    <x v="2"/>
    <x v="0"/>
    <n v="550"/>
    <n v="211"/>
    <n v="800"/>
    <n v="168800"/>
    <n v="116050"/>
  </r>
  <r>
    <x v="514"/>
    <x v="1"/>
    <x v="3"/>
    <x v="2"/>
    <x v="0"/>
    <n v="550"/>
    <n v="83"/>
    <n v="800"/>
    <n v="66400"/>
    <n v="45650"/>
  </r>
  <r>
    <x v="515"/>
    <x v="17"/>
    <x v="5"/>
    <x v="2"/>
    <x v="0"/>
    <n v="550"/>
    <n v="44"/>
    <n v="800"/>
    <n v="35200"/>
    <n v="24200"/>
  </r>
  <r>
    <x v="408"/>
    <x v="4"/>
    <x v="1"/>
    <x v="2"/>
    <x v="0"/>
    <n v="550"/>
    <n v="31"/>
    <n v="800"/>
    <n v="24800"/>
    <n v="17050"/>
  </r>
  <r>
    <x v="516"/>
    <x v="10"/>
    <x v="4"/>
    <x v="2"/>
    <x v="0"/>
    <n v="550"/>
    <n v="51"/>
    <n v="800"/>
    <n v="40800"/>
    <n v="28050"/>
  </r>
  <r>
    <x v="455"/>
    <x v="9"/>
    <x v="2"/>
    <x v="2"/>
    <x v="0"/>
    <n v="550"/>
    <n v="135"/>
    <n v="800"/>
    <n v="108000"/>
    <n v="74250"/>
  </r>
  <r>
    <x v="517"/>
    <x v="2"/>
    <x v="3"/>
    <x v="2"/>
    <x v="0"/>
    <n v="550"/>
    <n v="58"/>
    <n v="800"/>
    <n v="46400"/>
    <n v="31900"/>
  </r>
  <r>
    <x v="173"/>
    <x v="0"/>
    <x v="5"/>
    <x v="2"/>
    <x v="0"/>
    <n v="550"/>
    <n v="143"/>
    <n v="800"/>
    <n v="114400"/>
    <n v="78650"/>
  </r>
  <r>
    <x v="398"/>
    <x v="19"/>
    <x v="3"/>
    <x v="2"/>
    <x v="0"/>
    <n v="550"/>
    <n v="18"/>
    <n v="800"/>
    <n v="14400"/>
    <n v="9900"/>
  </r>
  <r>
    <x v="518"/>
    <x v="3"/>
    <x v="0"/>
    <x v="2"/>
    <x v="0"/>
    <n v="550"/>
    <n v="2"/>
    <n v="800"/>
    <n v="1600"/>
    <n v="1100"/>
  </r>
  <r>
    <x v="519"/>
    <x v="20"/>
    <x v="1"/>
    <x v="2"/>
    <x v="0"/>
    <n v="550"/>
    <n v="14"/>
    <n v="800"/>
    <n v="11200"/>
    <n v="7700"/>
  </r>
  <r>
    <x v="109"/>
    <x v="19"/>
    <x v="2"/>
    <x v="2"/>
    <x v="0"/>
    <n v="550"/>
    <n v="42"/>
    <n v="800"/>
    <n v="33600"/>
    <n v="23100"/>
  </r>
  <r>
    <x v="313"/>
    <x v="18"/>
    <x v="4"/>
    <x v="2"/>
    <x v="0"/>
    <n v="550"/>
    <n v="191"/>
    <n v="800"/>
    <n v="152800"/>
    <n v="105050"/>
  </r>
  <r>
    <x v="506"/>
    <x v="15"/>
    <x v="5"/>
    <x v="2"/>
    <x v="0"/>
    <n v="550"/>
    <n v="25"/>
    <n v="800"/>
    <n v="20000"/>
    <n v="13750"/>
  </r>
  <r>
    <x v="5"/>
    <x v="7"/>
    <x v="1"/>
    <x v="2"/>
    <x v="0"/>
    <n v="550"/>
    <n v="8"/>
    <n v="800"/>
    <n v="6400"/>
    <n v="4400"/>
  </r>
  <r>
    <x v="325"/>
    <x v="8"/>
    <x v="4"/>
    <x v="2"/>
    <x v="0"/>
    <n v="550"/>
    <n v="133"/>
    <n v="800"/>
    <n v="106400"/>
    <n v="73150"/>
  </r>
  <r>
    <x v="520"/>
    <x v="3"/>
    <x v="0"/>
    <x v="2"/>
    <x v="0"/>
    <n v="550"/>
    <n v="23"/>
    <n v="800"/>
    <n v="18400"/>
    <n v="12650"/>
  </r>
  <r>
    <x v="521"/>
    <x v="18"/>
    <x v="1"/>
    <x v="2"/>
    <x v="0"/>
    <n v="550"/>
    <n v="24"/>
    <n v="800"/>
    <n v="19200"/>
    <n v="13200"/>
  </r>
  <r>
    <x v="522"/>
    <x v="0"/>
    <x v="3"/>
    <x v="2"/>
    <x v="0"/>
    <n v="550"/>
    <n v="51"/>
    <n v="800"/>
    <n v="40800"/>
    <n v="28050"/>
  </r>
  <r>
    <x v="401"/>
    <x v="7"/>
    <x v="5"/>
    <x v="2"/>
    <x v="0"/>
    <n v="550"/>
    <n v="68"/>
    <n v="800"/>
    <n v="54400"/>
    <n v="37400"/>
  </r>
  <r>
    <x v="523"/>
    <x v="2"/>
    <x v="5"/>
    <x v="2"/>
    <x v="0"/>
    <n v="550"/>
    <n v="28"/>
    <n v="800"/>
    <n v="22400"/>
    <n v="15400"/>
  </r>
  <r>
    <x v="524"/>
    <x v="6"/>
    <x v="0"/>
    <x v="2"/>
    <x v="0"/>
    <n v="550"/>
    <n v="35"/>
    <n v="800"/>
    <n v="28000"/>
    <n v="19250"/>
  </r>
  <r>
    <x v="525"/>
    <x v="8"/>
    <x v="5"/>
    <x v="2"/>
    <x v="0"/>
    <n v="550"/>
    <n v="199"/>
    <n v="800"/>
    <n v="159200"/>
    <n v="109450"/>
  </r>
  <r>
    <x v="526"/>
    <x v="21"/>
    <x v="5"/>
    <x v="2"/>
    <x v="3"/>
    <n v="550"/>
    <n v="56"/>
    <n v="800"/>
    <n v="44800"/>
    <n v="30800"/>
  </r>
  <r>
    <x v="184"/>
    <x v="12"/>
    <x v="3"/>
    <x v="2"/>
    <x v="3"/>
    <n v="550"/>
    <n v="55"/>
    <n v="800"/>
    <n v="44000"/>
    <n v="30250"/>
  </r>
  <r>
    <x v="527"/>
    <x v="13"/>
    <x v="4"/>
    <x v="2"/>
    <x v="3"/>
    <n v="550"/>
    <n v="60"/>
    <n v="800"/>
    <n v="48000"/>
    <n v="33000"/>
  </r>
  <r>
    <x v="528"/>
    <x v="23"/>
    <x v="2"/>
    <x v="2"/>
    <x v="3"/>
    <n v="550"/>
    <n v="81"/>
    <n v="800"/>
    <n v="64800"/>
    <n v="44550"/>
  </r>
  <r>
    <x v="176"/>
    <x v="16"/>
    <x v="4"/>
    <x v="2"/>
    <x v="3"/>
    <n v="550"/>
    <n v="126"/>
    <n v="800"/>
    <n v="100800"/>
    <n v="69300"/>
  </r>
  <r>
    <x v="529"/>
    <x v="11"/>
    <x v="0"/>
    <x v="2"/>
    <x v="3"/>
    <n v="550"/>
    <n v="58"/>
    <n v="800"/>
    <n v="46400"/>
    <n v="31900"/>
  </r>
  <r>
    <x v="530"/>
    <x v="15"/>
    <x v="2"/>
    <x v="2"/>
    <x v="3"/>
    <n v="550"/>
    <n v="124"/>
    <n v="800"/>
    <n v="99200"/>
    <n v="68200"/>
  </r>
  <r>
    <x v="531"/>
    <x v="10"/>
    <x v="4"/>
    <x v="2"/>
    <x v="3"/>
    <n v="550"/>
    <n v="154"/>
    <n v="800"/>
    <n v="123200"/>
    <n v="84700"/>
  </r>
  <r>
    <x v="355"/>
    <x v="21"/>
    <x v="3"/>
    <x v="2"/>
    <x v="3"/>
    <n v="550"/>
    <n v="50"/>
    <n v="800"/>
    <n v="40000"/>
    <n v="27500"/>
  </r>
  <r>
    <x v="224"/>
    <x v="14"/>
    <x v="0"/>
    <x v="2"/>
    <x v="3"/>
    <n v="550"/>
    <n v="27"/>
    <n v="800"/>
    <n v="21600"/>
    <n v="14850"/>
  </r>
  <r>
    <x v="530"/>
    <x v="2"/>
    <x v="2"/>
    <x v="2"/>
    <x v="3"/>
    <n v="550"/>
    <n v="133"/>
    <n v="800"/>
    <n v="106400"/>
    <n v="73150"/>
  </r>
  <r>
    <x v="532"/>
    <x v="10"/>
    <x v="2"/>
    <x v="2"/>
    <x v="3"/>
    <n v="550"/>
    <n v="4"/>
    <n v="800"/>
    <n v="3200"/>
    <n v="2200"/>
  </r>
  <r>
    <x v="507"/>
    <x v="18"/>
    <x v="5"/>
    <x v="2"/>
    <x v="3"/>
    <n v="550"/>
    <n v="54"/>
    <n v="800"/>
    <n v="43200"/>
    <n v="29700"/>
  </r>
  <r>
    <x v="291"/>
    <x v="21"/>
    <x v="0"/>
    <x v="2"/>
    <x v="3"/>
    <n v="550"/>
    <n v="18"/>
    <n v="800"/>
    <n v="14400"/>
    <n v="9900"/>
  </r>
  <r>
    <x v="533"/>
    <x v="12"/>
    <x v="3"/>
    <x v="2"/>
    <x v="3"/>
    <n v="550"/>
    <n v="25"/>
    <n v="800"/>
    <n v="20000"/>
    <n v="13750"/>
  </r>
  <r>
    <x v="451"/>
    <x v="16"/>
    <x v="0"/>
    <x v="2"/>
    <x v="3"/>
    <n v="550"/>
    <n v="85"/>
    <n v="800"/>
    <n v="68000"/>
    <n v="46750"/>
  </r>
  <r>
    <x v="24"/>
    <x v="0"/>
    <x v="2"/>
    <x v="2"/>
    <x v="3"/>
    <n v="550"/>
    <n v="88"/>
    <n v="800"/>
    <n v="70400"/>
    <n v="48400"/>
  </r>
  <r>
    <x v="184"/>
    <x v="13"/>
    <x v="4"/>
    <x v="2"/>
    <x v="3"/>
    <n v="550"/>
    <n v="80"/>
    <n v="800"/>
    <n v="64000"/>
    <n v="44000"/>
  </r>
  <r>
    <x v="534"/>
    <x v="15"/>
    <x v="1"/>
    <x v="2"/>
    <x v="3"/>
    <n v="550"/>
    <n v="1"/>
    <n v="800"/>
    <n v="800"/>
    <n v="550"/>
  </r>
  <r>
    <x v="535"/>
    <x v="19"/>
    <x v="0"/>
    <x v="2"/>
    <x v="3"/>
    <n v="550"/>
    <n v="77"/>
    <n v="800"/>
    <n v="61600"/>
    <n v="42350"/>
  </r>
  <r>
    <x v="536"/>
    <x v="1"/>
    <x v="3"/>
    <x v="2"/>
    <x v="3"/>
    <n v="550"/>
    <n v="18"/>
    <n v="800"/>
    <n v="14400"/>
    <n v="9900"/>
  </r>
  <r>
    <x v="537"/>
    <x v="11"/>
    <x v="3"/>
    <x v="2"/>
    <x v="3"/>
    <n v="550"/>
    <n v="44"/>
    <n v="800"/>
    <n v="35200"/>
    <n v="24200"/>
  </r>
  <r>
    <x v="487"/>
    <x v="22"/>
    <x v="2"/>
    <x v="2"/>
    <x v="3"/>
    <n v="550"/>
    <n v="112"/>
    <n v="800"/>
    <n v="89600"/>
    <n v="61600"/>
  </r>
  <r>
    <x v="538"/>
    <x v="11"/>
    <x v="3"/>
    <x v="2"/>
    <x v="3"/>
    <n v="550"/>
    <n v="4"/>
    <n v="800"/>
    <n v="3200"/>
    <n v="2200"/>
  </r>
  <r>
    <x v="539"/>
    <x v="3"/>
    <x v="5"/>
    <x v="2"/>
    <x v="3"/>
    <n v="550"/>
    <n v="12"/>
    <n v="800"/>
    <n v="9600"/>
    <n v="6600"/>
  </r>
  <r>
    <x v="540"/>
    <x v="4"/>
    <x v="3"/>
    <x v="2"/>
    <x v="3"/>
    <n v="550"/>
    <n v="9"/>
    <n v="800"/>
    <n v="7200"/>
    <n v="4950"/>
  </r>
  <r>
    <x v="541"/>
    <x v="15"/>
    <x v="2"/>
    <x v="2"/>
    <x v="3"/>
    <n v="550"/>
    <n v="86"/>
    <n v="800"/>
    <n v="68800"/>
    <n v="47300"/>
  </r>
  <r>
    <x v="402"/>
    <x v="7"/>
    <x v="3"/>
    <x v="2"/>
    <x v="3"/>
    <n v="550"/>
    <n v="9"/>
    <n v="800"/>
    <n v="7200"/>
    <n v="4950"/>
  </r>
  <r>
    <x v="542"/>
    <x v="17"/>
    <x v="0"/>
    <x v="2"/>
    <x v="3"/>
    <n v="550"/>
    <n v="118"/>
    <n v="800"/>
    <n v="94400"/>
    <n v="64900"/>
  </r>
  <r>
    <x v="269"/>
    <x v="15"/>
    <x v="4"/>
    <x v="2"/>
    <x v="3"/>
    <n v="550"/>
    <n v="112"/>
    <n v="800"/>
    <n v="89600"/>
    <n v="61600"/>
  </r>
  <r>
    <x v="222"/>
    <x v="21"/>
    <x v="5"/>
    <x v="2"/>
    <x v="3"/>
    <n v="550"/>
    <n v="54"/>
    <n v="800"/>
    <n v="43200"/>
    <n v="29700"/>
  </r>
  <r>
    <x v="543"/>
    <x v="8"/>
    <x v="0"/>
    <x v="2"/>
    <x v="3"/>
    <n v="550"/>
    <n v="56"/>
    <n v="800"/>
    <n v="44800"/>
    <n v="30800"/>
  </r>
  <r>
    <x v="33"/>
    <x v="15"/>
    <x v="2"/>
    <x v="2"/>
    <x v="3"/>
    <n v="550"/>
    <n v="196"/>
    <n v="800"/>
    <n v="156800"/>
    <n v="107800"/>
  </r>
  <r>
    <x v="544"/>
    <x v="2"/>
    <x v="2"/>
    <x v="2"/>
    <x v="3"/>
    <n v="550"/>
    <n v="175"/>
    <n v="800"/>
    <n v="140000"/>
    <n v="96250"/>
  </r>
  <r>
    <x v="545"/>
    <x v="2"/>
    <x v="2"/>
    <x v="2"/>
    <x v="3"/>
    <n v="550"/>
    <n v="100"/>
    <n v="800"/>
    <n v="80000"/>
    <n v="55000"/>
  </r>
  <r>
    <x v="546"/>
    <x v="11"/>
    <x v="5"/>
    <x v="2"/>
    <x v="3"/>
    <n v="550"/>
    <n v="9"/>
    <n v="800"/>
    <n v="7200"/>
    <n v="4950"/>
  </r>
  <r>
    <x v="96"/>
    <x v="7"/>
    <x v="2"/>
    <x v="2"/>
    <x v="3"/>
    <n v="550"/>
    <n v="46"/>
    <n v="800"/>
    <n v="36800"/>
    <n v="25300"/>
  </r>
  <r>
    <x v="227"/>
    <x v="23"/>
    <x v="3"/>
    <x v="2"/>
    <x v="3"/>
    <n v="550"/>
    <n v="8"/>
    <n v="800"/>
    <n v="6400"/>
    <n v="4400"/>
  </r>
  <r>
    <x v="82"/>
    <x v="5"/>
    <x v="1"/>
    <x v="2"/>
    <x v="3"/>
    <n v="550"/>
    <n v="38"/>
    <n v="800"/>
    <n v="30400"/>
    <n v="20900"/>
  </r>
  <r>
    <x v="547"/>
    <x v="15"/>
    <x v="4"/>
    <x v="2"/>
    <x v="3"/>
    <n v="550"/>
    <n v="44"/>
    <n v="800"/>
    <n v="35200"/>
    <n v="24200"/>
  </r>
  <r>
    <x v="548"/>
    <x v="23"/>
    <x v="4"/>
    <x v="2"/>
    <x v="3"/>
    <n v="550"/>
    <n v="150"/>
    <n v="800"/>
    <n v="120000"/>
    <n v="82500"/>
  </r>
  <r>
    <x v="549"/>
    <x v="12"/>
    <x v="5"/>
    <x v="2"/>
    <x v="3"/>
    <n v="550"/>
    <n v="134"/>
    <n v="800"/>
    <n v="107200"/>
    <n v="73700"/>
  </r>
  <r>
    <x v="545"/>
    <x v="19"/>
    <x v="0"/>
    <x v="2"/>
    <x v="3"/>
    <n v="550"/>
    <n v="104"/>
    <n v="800"/>
    <n v="83200"/>
    <n v="57200"/>
  </r>
  <r>
    <x v="506"/>
    <x v="8"/>
    <x v="3"/>
    <x v="2"/>
    <x v="3"/>
    <n v="550"/>
    <n v="50"/>
    <n v="800"/>
    <n v="40000"/>
    <n v="27500"/>
  </r>
  <r>
    <x v="310"/>
    <x v="14"/>
    <x v="2"/>
    <x v="2"/>
    <x v="3"/>
    <n v="550"/>
    <n v="13"/>
    <n v="800"/>
    <n v="10400"/>
    <n v="7150"/>
  </r>
  <r>
    <x v="477"/>
    <x v="12"/>
    <x v="4"/>
    <x v="2"/>
    <x v="3"/>
    <n v="550"/>
    <n v="87"/>
    <n v="800"/>
    <n v="69600"/>
    <n v="47850"/>
  </r>
  <r>
    <x v="550"/>
    <x v="10"/>
    <x v="2"/>
    <x v="2"/>
    <x v="3"/>
    <n v="550"/>
    <n v="20"/>
    <n v="800"/>
    <n v="16000"/>
    <n v="11000"/>
  </r>
  <r>
    <x v="535"/>
    <x v="4"/>
    <x v="0"/>
    <x v="2"/>
    <x v="3"/>
    <n v="550"/>
    <n v="116"/>
    <n v="800"/>
    <n v="92800"/>
    <n v="63800"/>
  </r>
  <r>
    <x v="38"/>
    <x v="11"/>
    <x v="5"/>
    <x v="2"/>
    <x v="3"/>
    <n v="550"/>
    <n v="66"/>
    <n v="800"/>
    <n v="52800"/>
    <n v="36300"/>
  </r>
  <r>
    <x v="551"/>
    <x v="11"/>
    <x v="4"/>
    <x v="2"/>
    <x v="3"/>
    <n v="550"/>
    <n v="42"/>
    <n v="800"/>
    <n v="33600"/>
    <n v="23100"/>
  </r>
  <r>
    <x v="176"/>
    <x v="1"/>
    <x v="5"/>
    <x v="2"/>
    <x v="3"/>
    <n v="550"/>
    <n v="66"/>
    <n v="800"/>
    <n v="52800"/>
    <n v="36300"/>
  </r>
  <r>
    <x v="552"/>
    <x v="20"/>
    <x v="4"/>
    <x v="2"/>
    <x v="3"/>
    <n v="550"/>
    <n v="70"/>
    <n v="800"/>
    <n v="56000"/>
    <n v="38500"/>
  </r>
  <r>
    <x v="27"/>
    <x v="10"/>
    <x v="5"/>
    <x v="2"/>
    <x v="3"/>
    <n v="550"/>
    <n v="197"/>
    <n v="800"/>
    <n v="157600"/>
    <n v="108350"/>
  </r>
  <r>
    <x v="553"/>
    <x v="1"/>
    <x v="5"/>
    <x v="2"/>
    <x v="3"/>
    <n v="550"/>
    <n v="140"/>
    <n v="800"/>
    <n v="112000"/>
    <n v="77000"/>
  </r>
  <r>
    <x v="369"/>
    <x v="2"/>
    <x v="4"/>
    <x v="2"/>
    <x v="3"/>
    <n v="550"/>
    <n v="25"/>
    <n v="800"/>
    <n v="20000"/>
    <n v="13750"/>
  </r>
  <r>
    <x v="554"/>
    <x v="10"/>
    <x v="1"/>
    <x v="2"/>
    <x v="3"/>
    <n v="550"/>
    <n v="17"/>
    <n v="800"/>
    <n v="13600"/>
    <n v="9350"/>
  </r>
  <r>
    <x v="213"/>
    <x v="0"/>
    <x v="5"/>
    <x v="2"/>
    <x v="3"/>
    <n v="550"/>
    <n v="162"/>
    <n v="800"/>
    <n v="129600"/>
    <n v="89100"/>
  </r>
  <r>
    <x v="243"/>
    <x v="13"/>
    <x v="5"/>
    <x v="2"/>
    <x v="3"/>
    <n v="550"/>
    <n v="15"/>
    <n v="800"/>
    <n v="12000"/>
    <n v="8250"/>
  </r>
  <r>
    <x v="555"/>
    <x v="10"/>
    <x v="4"/>
    <x v="2"/>
    <x v="3"/>
    <n v="550"/>
    <n v="31"/>
    <n v="800"/>
    <n v="24800"/>
    <n v="17050"/>
  </r>
  <r>
    <x v="197"/>
    <x v="10"/>
    <x v="5"/>
    <x v="2"/>
    <x v="3"/>
    <n v="550"/>
    <n v="91"/>
    <n v="800"/>
    <n v="72800"/>
    <n v="50050"/>
  </r>
  <r>
    <x v="299"/>
    <x v="21"/>
    <x v="0"/>
    <x v="2"/>
    <x v="3"/>
    <n v="550"/>
    <n v="34"/>
    <n v="800"/>
    <n v="27200"/>
    <n v="18700"/>
  </r>
  <r>
    <x v="556"/>
    <x v="4"/>
    <x v="3"/>
    <x v="2"/>
    <x v="3"/>
    <n v="550"/>
    <n v="8"/>
    <n v="800"/>
    <n v="6400"/>
    <n v="4400"/>
  </r>
  <r>
    <x v="557"/>
    <x v="21"/>
    <x v="5"/>
    <x v="2"/>
    <x v="3"/>
    <n v="550"/>
    <n v="165"/>
    <n v="800"/>
    <n v="132000"/>
    <n v="90750"/>
  </r>
  <r>
    <x v="558"/>
    <x v="11"/>
    <x v="3"/>
    <x v="2"/>
    <x v="3"/>
    <n v="550"/>
    <n v="55"/>
    <n v="800"/>
    <n v="44000"/>
    <n v="30250"/>
  </r>
  <r>
    <x v="113"/>
    <x v="23"/>
    <x v="5"/>
    <x v="2"/>
    <x v="3"/>
    <n v="550"/>
    <n v="201"/>
    <n v="800"/>
    <n v="160800"/>
    <n v="110550"/>
  </r>
  <r>
    <x v="559"/>
    <x v="9"/>
    <x v="3"/>
    <x v="2"/>
    <x v="3"/>
    <n v="550"/>
    <n v="75"/>
    <n v="800"/>
    <n v="60000"/>
    <n v="41250"/>
  </r>
  <r>
    <x v="560"/>
    <x v="9"/>
    <x v="2"/>
    <x v="2"/>
    <x v="3"/>
    <n v="550"/>
    <n v="21"/>
    <n v="800"/>
    <n v="16800"/>
    <n v="11550"/>
  </r>
  <r>
    <x v="561"/>
    <x v="19"/>
    <x v="3"/>
    <x v="2"/>
    <x v="3"/>
    <n v="550"/>
    <n v="64"/>
    <n v="800"/>
    <n v="51200"/>
    <n v="35200"/>
  </r>
  <r>
    <x v="526"/>
    <x v="21"/>
    <x v="5"/>
    <x v="2"/>
    <x v="3"/>
    <n v="550"/>
    <n v="56"/>
    <n v="800"/>
    <n v="44800"/>
    <n v="30800"/>
  </r>
  <r>
    <x v="184"/>
    <x v="12"/>
    <x v="3"/>
    <x v="2"/>
    <x v="3"/>
    <n v="550"/>
    <n v="55"/>
    <n v="800"/>
    <n v="44000"/>
    <n v="30250"/>
  </r>
  <r>
    <x v="527"/>
    <x v="13"/>
    <x v="4"/>
    <x v="2"/>
    <x v="3"/>
    <n v="550"/>
    <n v="60"/>
    <n v="800"/>
    <n v="48000"/>
    <n v="33000"/>
  </r>
  <r>
    <x v="528"/>
    <x v="23"/>
    <x v="2"/>
    <x v="2"/>
    <x v="3"/>
    <n v="550"/>
    <n v="81"/>
    <n v="800"/>
    <n v="64800"/>
    <n v="44550"/>
  </r>
  <r>
    <x v="176"/>
    <x v="16"/>
    <x v="4"/>
    <x v="2"/>
    <x v="3"/>
    <n v="550"/>
    <n v="126"/>
    <n v="800"/>
    <n v="100800"/>
    <n v="69300"/>
  </r>
  <r>
    <x v="529"/>
    <x v="11"/>
    <x v="0"/>
    <x v="2"/>
    <x v="3"/>
    <n v="550"/>
    <n v="58"/>
    <n v="800"/>
    <n v="46400"/>
    <n v="31900"/>
  </r>
  <r>
    <x v="530"/>
    <x v="15"/>
    <x v="2"/>
    <x v="2"/>
    <x v="3"/>
    <n v="550"/>
    <n v="124"/>
    <n v="800"/>
    <n v="99200"/>
    <n v="68200"/>
  </r>
  <r>
    <x v="531"/>
    <x v="10"/>
    <x v="4"/>
    <x v="2"/>
    <x v="3"/>
    <n v="550"/>
    <n v="154"/>
    <n v="800"/>
    <n v="123200"/>
    <n v="84700"/>
  </r>
  <r>
    <x v="355"/>
    <x v="21"/>
    <x v="3"/>
    <x v="2"/>
    <x v="3"/>
    <n v="550"/>
    <n v="50"/>
    <n v="800"/>
    <n v="40000"/>
    <n v="27500"/>
  </r>
  <r>
    <x v="224"/>
    <x v="14"/>
    <x v="0"/>
    <x v="2"/>
    <x v="3"/>
    <n v="550"/>
    <n v="27"/>
    <n v="800"/>
    <n v="21600"/>
    <n v="14850"/>
  </r>
  <r>
    <x v="530"/>
    <x v="2"/>
    <x v="2"/>
    <x v="2"/>
    <x v="3"/>
    <n v="550"/>
    <n v="133"/>
    <n v="800"/>
    <n v="106400"/>
    <n v="73150"/>
  </r>
  <r>
    <x v="532"/>
    <x v="10"/>
    <x v="2"/>
    <x v="2"/>
    <x v="3"/>
    <n v="550"/>
    <n v="4"/>
    <n v="800"/>
    <n v="3200"/>
    <n v="2200"/>
  </r>
  <r>
    <x v="507"/>
    <x v="18"/>
    <x v="5"/>
    <x v="2"/>
    <x v="3"/>
    <n v="550"/>
    <n v="54"/>
    <n v="800"/>
    <n v="43200"/>
    <n v="29700"/>
  </r>
  <r>
    <x v="291"/>
    <x v="21"/>
    <x v="0"/>
    <x v="2"/>
    <x v="3"/>
    <n v="550"/>
    <n v="18"/>
    <n v="800"/>
    <n v="14400"/>
    <n v="9900"/>
  </r>
  <r>
    <x v="533"/>
    <x v="12"/>
    <x v="3"/>
    <x v="2"/>
    <x v="3"/>
    <n v="550"/>
    <n v="25"/>
    <n v="800"/>
    <n v="20000"/>
    <n v="13750"/>
  </r>
  <r>
    <x v="451"/>
    <x v="16"/>
    <x v="0"/>
    <x v="2"/>
    <x v="3"/>
    <n v="550"/>
    <n v="85"/>
    <n v="800"/>
    <n v="68000"/>
    <n v="46750"/>
  </r>
  <r>
    <x v="24"/>
    <x v="0"/>
    <x v="2"/>
    <x v="2"/>
    <x v="3"/>
    <n v="550"/>
    <n v="88"/>
    <n v="800"/>
    <n v="70400"/>
    <n v="48400"/>
  </r>
  <r>
    <x v="184"/>
    <x v="13"/>
    <x v="4"/>
    <x v="2"/>
    <x v="3"/>
    <n v="550"/>
    <n v="80"/>
    <n v="800"/>
    <n v="64000"/>
    <n v="44000"/>
  </r>
  <r>
    <x v="534"/>
    <x v="15"/>
    <x v="1"/>
    <x v="2"/>
    <x v="3"/>
    <n v="550"/>
    <n v="1"/>
    <n v="800"/>
    <n v="800"/>
    <n v="550"/>
  </r>
  <r>
    <x v="535"/>
    <x v="19"/>
    <x v="0"/>
    <x v="2"/>
    <x v="3"/>
    <n v="550"/>
    <n v="77"/>
    <n v="800"/>
    <n v="61600"/>
    <n v="42350"/>
  </r>
  <r>
    <x v="536"/>
    <x v="1"/>
    <x v="3"/>
    <x v="2"/>
    <x v="3"/>
    <n v="550"/>
    <n v="18"/>
    <n v="800"/>
    <n v="14400"/>
    <n v="9900"/>
  </r>
  <r>
    <x v="537"/>
    <x v="11"/>
    <x v="3"/>
    <x v="2"/>
    <x v="3"/>
    <n v="550"/>
    <n v="44"/>
    <n v="800"/>
    <n v="35200"/>
    <n v="24200"/>
  </r>
  <r>
    <x v="487"/>
    <x v="22"/>
    <x v="2"/>
    <x v="2"/>
    <x v="3"/>
    <n v="550"/>
    <n v="112"/>
    <n v="800"/>
    <n v="89600"/>
    <n v="61600"/>
  </r>
  <r>
    <x v="538"/>
    <x v="11"/>
    <x v="3"/>
    <x v="2"/>
    <x v="3"/>
    <n v="550"/>
    <n v="4"/>
    <n v="800"/>
    <n v="3200"/>
    <n v="2200"/>
  </r>
  <r>
    <x v="539"/>
    <x v="3"/>
    <x v="5"/>
    <x v="2"/>
    <x v="3"/>
    <n v="550"/>
    <n v="12"/>
    <n v="800"/>
    <n v="9600"/>
    <n v="6600"/>
  </r>
  <r>
    <x v="540"/>
    <x v="4"/>
    <x v="3"/>
    <x v="2"/>
    <x v="3"/>
    <n v="550"/>
    <n v="9"/>
    <n v="800"/>
    <n v="7200"/>
    <n v="4950"/>
  </r>
  <r>
    <x v="541"/>
    <x v="15"/>
    <x v="2"/>
    <x v="2"/>
    <x v="3"/>
    <n v="550"/>
    <n v="86"/>
    <n v="800"/>
    <n v="68800"/>
    <n v="47300"/>
  </r>
  <r>
    <x v="402"/>
    <x v="7"/>
    <x v="3"/>
    <x v="2"/>
    <x v="3"/>
    <n v="550"/>
    <n v="9"/>
    <n v="800"/>
    <n v="7200"/>
    <n v="4950"/>
  </r>
  <r>
    <x v="542"/>
    <x v="17"/>
    <x v="0"/>
    <x v="2"/>
    <x v="3"/>
    <n v="550"/>
    <n v="118"/>
    <n v="800"/>
    <n v="94400"/>
    <n v="64900"/>
  </r>
  <r>
    <x v="269"/>
    <x v="15"/>
    <x v="4"/>
    <x v="2"/>
    <x v="3"/>
    <n v="550"/>
    <n v="112"/>
    <n v="800"/>
    <n v="89600"/>
    <n v="61600"/>
  </r>
  <r>
    <x v="222"/>
    <x v="21"/>
    <x v="5"/>
    <x v="2"/>
    <x v="3"/>
    <n v="550"/>
    <n v="54"/>
    <n v="800"/>
    <n v="43200"/>
    <n v="29700"/>
  </r>
  <r>
    <x v="543"/>
    <x v="8"/>
    <x v="0"/>
    <x v="2"/>
    <x v="3"/>
    <n v="550"/>
    <n v="56"/>
    <n v="800"/>
    <n v="44800"/>
    <n v="30800"/>
  </r>
  <r>
    <x v="33"/>
    <x v="15"/>
    <x v="2"/>
    <x v="2"/>
    <x v="3"/>
    <n v="550"/>
    <n v="196"/>
    <n v="800"/>
    <n v="156800"/>
    <n v="107800"/>
  </r>
  <r>
    <x v="544"/>
    <x v="2"/>
    <x v="2"/>
    <x v="2"/>
    <x v="3"/>
    <n v="550"/>
    <n v="175"/>
    <n v="800"/>
    <n v="140000"/>
    <n v="96250"/>
  </r>
  <r>
    <x v="545"/>
    <x v="2"/>
    <x v="2"/>
    <x v="2"/>
    <x v="3"/>
    <n v="550"/>
    <n v="100"/>
    <n v="800"/>
    <n v="80000"/>
    <n v="55000"/>
  </r>
  <r>
    <x v="546"/>
    <x v="11"/>
    <x v="5"/>
    <x v="2"/>
    <x v="3"/>
    <n v="550"/>
    <n v="9"/>
    <n v="800"/>
    <n v="7200"/>
    <n v="4950"/>
  </r>
  <r>
    <x v="96"/>
    <x v="7"/>
    <x v="2"/>
    <x v="2"/>
    <x v="3"/>
    <n v="550"/>
    <n v="46"/>
    <n v="800"/>
    <n v="36800"/>
    <n v="25300"/>
  </r>
  <r>
    <x v="227"/>
    <x v="23"/>
    <x v="3"/>
    <x v="2"/>
    <x v="3"/>
    <n v="550"/>
    <n v="8"/>
    <n v="800"/>
    <n v="6400"/>
    <n v="4400"/>
  </r>
  <r>
    <x v="82"/>
    <x v="5"/>
    <x v="1"/>
    <x v="2"/>
    <x v="3"/>
    <n v="550"/>
    <n v="38"/>
    <n v="800"/>
    <n v="30400"/>
    <n v="20900"/>
  </r>
  <r>
    <x v="547"/>
    <x v="15"/>
    <x v="4"/>
    <x v="2"/>
    <x v="3"/>
    <n v="550"/>
    <n v="44"/>
    <n v="800"/>
    <n v="35200"/>
    <n v="24200"/>
  </r>
  <r>
    <x v="548"/>
    <x v="23"/>
    <x v="4"/>
    <x v="2"/>
    <x v="3"/>
    <n v="550"/>
    <n v="150"/>
    <n v="800"/>
    <n v="120000"/>
    <n v="82500"/>
  </r>
  <r>
    <x v="549"/>
    <x v="12"/>
    <x v="5"/>
    <x v="2"/>
    <x v="3"/>
    <n v="550"/>
    <n v="134"/>
    <n v="800"/>
    <n v="107200"/>
    <n v="73700"/>
  </r>
  <r>
    <x v="545"/>
    <x v="19"/>
    <x v="0"/>
    <x v="2"/>
    <x v="3"/>
    <n v="550"/>
    <n v="104"/>
    <n v="800"/>
    <n v="83200"/>
    <n v="57200"/>
  </r>
  <r>
    <x v="506"/>
    <x v="8"/>
    <x v="3"/>
    <x v="2"/>
    <x v="3"/>
    <n v="550"/>
    <n v="50"/>
    <n v="800"/>
    <n v="40000"/>
    <n v="27500"/>
  </r>
  <r>
    <x v="310"/>
    <x v="14"/>
    <x v="2"/>
    <x v="2"/>
    <x v="3"/>
    <n v="550"/>
    <n v="13"/>
    <n v="800"/>
    <n v="10400"/>
    <n v="7150"/>
  </r>
  <r>
    <x v="477"/>
    <x v="12"/>
    <x v="4"/>
    <x v="2"/>
    <x v="3"/>
    <n v="550"/>
    <n v="87"/>
    <n v="800"/>
    <n v="69600"/>
    <n v="47850"/>
  </r>
  <r>
    <x v="550"/>
    <x v="10"/>
    <x v="2"/>
    <x v="2"/>
    <x v="3"/>
    <n v="550"/>
    <n v="20"/>
    <n v="800"/>
    <n v="16000"/>
    <n v="11000"/>
  </r>
  <r>
    <x v="535"/>
    <x v="4"/>
    <x v="0"/>
    <x v="2"/>
    <x v="3"/>
    <n v="550"/>
    <n v="116"/>
    <n v="800"/>
    <n v="92800"/>
    <n v="63800"/>
  </r>
  <r>
    <x v="38"/>
    <x v="11"/>
    <x v="5"/>
    <x v="2"/>
    <x v="3"/>
    <n v="550"/>
    <n v="66"/>
    <n v="800"/>
    <n v="52800"/>
    <n v="36300"/>
  </r>
  <r>
    <x v="551"/>
    <x v="11"/>
    <x v="4"/>
    <x v="2"/>
    <x v="3"/>
    <n v="550"/>
    <n v="42"/>
    <n v="800"/>
    <n v="33600"/>
    <n v="23100"/>
  </r>
  <r>
    <x v="176"/>
    <x v="1"/>
    <x v="5"/>
    <x v="2"/>
    <x v="3"/>
    <n v="550"/>
    <n v="66"/>
    <n v="800"/>
    <n v="52800"/>
    <n v="36300"/>
  </r>
  <r>
    <x v="552"/>
    <x v="20"/>
    <x v="4"/>
    <x v="2"/>
    <x v="3"/>
    <n v="550"/>
    <n v="70"/>
    <n v="800"/>
    <n v="56000"/>
    <n v="38500"/>
  </r>
  <r>
    <x v="27"/>
    <x v="10"/>
    <x v="5"/>
    <x v="2"/>
    <x v="3"/>
    <n v="550"/>
    <n v="197"/>
    <n v="800"/>
    <n v="157600"/>
    <n v="108350"/>
  </r>
  <r>
    <x v="553"/>
    <x v="1"/>
    <x v="5"/>
    <x v="2"/>
    <x v="3"/>
    <n v="550"/>
    <n v="140"/>
    <n v="800"/>
    <n v="112000"/>
    <n v="77000"/>
  </r>
  <r>
    <x v="369"/>
    <x v="2"/>
    <x v="4"/>
    <x v="2"/>
    <x v="3"/>
    <n v="550"/>
    <n v="25"/>
    <n v="800"/>
    <n v="20000"/>
    <n v="13750"/>
  </r>
  <r>
    <x v="554"/>
    <x v="10"/>
    <x v="1"/>
    <x v="2"/>
    <x v="3"/>
    <n v="550"/>
    <n v="17"/>
    <n v="800"/>
    <n v="13600"/>
    <n v="9350"/>
  </r>
  <r>
    <x v="213"/>
    <x v="0"/>
    <x v="5"/>
    <x v="2"/>
    <x v="3"/>
    <n v="550"/>
    <n v="162"/>
    <n v="800"/>
    <n v="129600"/>
    <n v="89100"/>
  </r>
  <r>
    <x v="243"/>
    <x v="13"/>
    <x v="5"/>
    <x v="2"/>
    <x v="3"/>
    <n v="550"/>
    <n v="15"/>
    <n v="800"/>
    <n v="12000"/>
    <n v="8250"/>
  </r>
  <r>
    <x v="555"/>
    <x v="10"/>
    <x v="4"/>
    <x v="2"/>
    <x v="3"/>
    <n v="550"/>
    <n v="31"/>
    <n v="800"/>
    <n v="24800"/>
    <n v="17050"/>
  </r>
  <r>
    <x v="197"/>
    <x v="10"/>
    <x v="5"/>
    <x v="2"/>
    <x v="3"/>
    <n v="550"/>
    <n v="91"/>
    <n v="800"/>
    <n v="72800"/>
    <n v="50050"/>
  </r>
  <r>
    <x v="299"/>
    <x v="21"/>
    <x v="0"/>
    <x v="2"/>
    <x v="3"/>
    <n v="550"/>
    <n v="34"/>
    <n v="800"/>
    <n v="27200"/>
    <n v="18700"/>
  </r>
  <r>
    <x v="556"/>
    <x v="4"/>
    <x v="3"/>
    <x v="2"/>
    <x v="3"/>
    <n v="550"/>
    <n v="8"/>
    <n v="800"/>
    <n v="6400"/>
    <n v="4400"/>
  </r>
  <r>
    <x v="557"/>
    <x v="21"/>
    <x v="5"/>
    <x v="2"/>
    <x v="3"/>
    <n v="550"/>
    <n v="165"/>
    <n v="800"/>
    <n v="132000"/>
    <n v="90750"/>
  </r>
  <r>
    <x v="558"/>
    <x v="11"/>
    <x v="3"/>
    <x v="2"/>
    <x v="3"/>
    <n v="550"/>
    <n v="55"/>
    <n v="800"/>
    <n v="44000"/>
    <n v="30250"/>
  </r>
  <r>
    <x v="113"/>
    <x v="23"/>
    <x v="5"/>
    <x v="2"/>
    <x v="3"/>
    <n v="550"/>
    <n v="201"/>
    <n v="800"/>
    <n v="160800"/>
    <n v="110550"/>
  </r>
  <r>
    <x v="559"/>
    <x v="9"/>
    <x v="3"/>
    <x v="2"/>
    <x v="3"/>
    <n v="550"/>
    <n v="75"/>
    <n v="800"/>
    <n v="60000"/>
    <n v="41250"/>
  </r>
  <r>
    <x v="560"/>
    <x v="9"/>
    <x v="2"/>
    <x v="2"/>
    <x v="3"/>
    <n v="550"/>
    <n v="21"/>
    <n v="800"/>
    <n v="16800"/>
    <n v="11550"/>
  </r>
  <r>
    <x v="561"/>
    <x v="19"/>
    <x v="3"/>
    <x v="2"/>
    <x v="3"/>
    <n v="550"/>
    <n v="64"/>
    <n v="800"/>
    <n v="51200"/>
    <n v="35200"/>
  </r>
  <r>
    <x v="59"/>
    <x v="4"/>
    <x v="0"/>
    <x v="2"/>
    <x v="4"/>
    <n v="550"/>
    <n v="1"/>
    <n v="800"/>
    <n v="800"/>
    <n v="550"/>
  </r>
  <r>
    <x v="441"/>
    <x v="3"/>
    <x v="2"/>
    <x v="2"/>
    <x v="4"/>
    <n v="550"/>
    <n v="47"/>
    <n v="800"/>
    <n v="37600"/>
    <n v="25850"/>
  </r>
  <r>
    <x v="562"/>
    <x v="23"/>
    <x v="1"/>
    <x v="2"/>
    <x v="4"/>
    <n v="550"/>
    <n v="4"/>
    <n v="800"/>
    <n v="3200"/>
    <n v="2200"/>
  </r>
  <r>
    <x v="563"/>
    <x v="7"/>
    <x v="5"/>
    <x v="2"/>
    <x v="4"/>
    <n v="550"/>
    <n v="2"/>
    <n v="800"/>
    <n v="1600"/>
    <n v="1100"/>
  </r>
  <r>
    <x v="564"/>
    <x v="8"/>
    <x v="2"/>
    <x v="2"/>
    <x v="4"/>
    <n v="550"/>
    <n v="18"/>
    <n v="800"/>
    <n v="14400"/>
    <n v="9900"/>
  </r>
  <r>
    <x v="519"/>
    <x v="2"/>
    <x v="0"/>
    <x v="2"/>
    <x v="4"/>
    <n v="550"/>
    <n v="14"/>
    <n v="800"/>
    <n v="11200"/>
    <n v="7700"/>
  </r>
  <r>
    <x v="565"/>
    <x v="5"/>
    <x v="3"/>
    <x v="2"/>
    <x v="4"/>
    <n v="550"/>
    <n v="14"/>
    <n v="800"/>
    <n v="11200"/>
    <n v="7700"/>
  </r>
  <r>
    <x v="566"/>
    <x v="0"/>
    <x v="3"/>
    <x v="2"/>
    <x v="4"/>
    <n v="550"/>
    <n v="3"/>
    <n v="800"/>
    <n v="2400"/>
    <n v="1650"/>
  </r>
  <r>
    <x v="394"/>
    <x v="2"/>
    <x v="2"/>
    <x v="2"/>
    <x v="4"/>
    <n v="550"/>
    <n v="1"/>
    <n v="800"/>
    <n v="800"/>
    <n v="550"/>
  </r>
  <r>
    <x v="567"/>
    <x v="21"/>
    <x v="3"/>
    <x v="2"/>
    <x v="4"/>
    <n v="550"/>
    <n v="6"/>
    <n v="800"/>
    <n v="4800"/>
    <n v="3300"/>
  </r>
  <r>
    <x v="485"/>
    <x v="9"/>
    <x v="3"/>
    <x v="2"/>
    <x v="4"/>
    <n v="550"/>
    <n v="8"/>
    <n v="800"/>
    <n v="6400"/>
    <n v="4400"/>
  </r>
  <r>
    <x v="568"/>
    <x v="4"/>
    <x v="3"/>
    <x v="2"/>
    <x v="4"/>
    <n v="550"/>
    <n v="18"/>
    <n v="800"/>
    <n v="14400"/>
    <n v="9900"/>
  </r>
  <r>
    <x v="569"/>
    <x v="21"/>
    <x v="5"/>
    <x v="2"/>
    <x v="4"/>
    <n v="550"/>
    <n v="24"/>
    <n v="800"/>
    <n v="19200"/>
    <n v="13200"/>
  </r>
  <r>
    <x v="570"/>
    <x v="10"/>
    <x v="1"/>
    <x v="2"/>
    <x v="4"/>
    <n v="550"/>
    <n v="5"/>
    <n v="800"/>
    <n v="4000"/>
    <n v="2750"/>
  </r>
  <r>
    <x v="571"/>
    <x v="16"/>
    <x v="1"/>
    <x v="2"/>
    <x v="4"/>
    <n v="550"/>
    <n v="6"/>
    <n v="800"/>
    <n v="4800"/>
    <n v="3300"/>
  </r>
  <r>
    <x v="355"/>
    <x v="20"/>
    <x v="0"/>
    <x v="2"/>
    <x v="4"/>
    <n v="550"/>
    <n v="23"/>
    <n v="800"/>
    <n v="18400"/>
    <n v="12650"/>
  </r>
  <r>
    <x v="335"/>
    <x v="13"/>
    <x v="1"/>
    <x v="2"/>
    <x v="4"/>
    <n v="550"/>
    <n v="1"/>
    <n v="800"/>
    <n v="800"/>
    <n v="550"/>
  </r>
  <r>
    <x v="419"/>
    <x v="3"/>
    <x v="0"/>
    <x v="2"/>
    <x v="4"/>
    <n v="550"/>
    <n v="28"/>
    <n v="800"/>
    <n v="22400"/>
    <n v="15400"/>
  </r>
  <r>
    <x v="572"/>
    <x v="1"/>
    <x v="2"/>
    <x v="2"/>
    <x v="4"/>
    <n v="550"/>
    <n v="33"/>
    <n v="800"/>
    <n v="26400"/>
    <n v="18150"/>
  </r>
  <r>
    <x v="573"/>
    <x v="3"/>
    <x v="4"/>
    <x v="2"/>
    <x v="4"/>
    <n v="550"/>
    <n v="3"/>
    <n v="800"/>
    <n v="2400"/>
    <n v="1650"/>
  </r>
  <r>
    <x v="574"/>
    <x v="5"/>
    <x v="0"/>
    <x v="2"/>
    <x v="4"/>
    <n v="550"/>
    <n v="17"/>
    <n v="800"/>
    <n v="13600"/>
    <n v="9350"/>
  </r>
  <r>
    <x v="575"/>
    <x v="10"/>
    <x v="4"/>
    <x v="2"/>
    <x v="4"/>
    <n v="550"/>
    <n v="32"/>
    <n v="800"/>
    <n v="25600"/>
    <n v="17600"/>
  </r>
  <r>
    <x v="128"/>
    <x v="16"/>
    <x v="1"/>
    <x v="2"/>
    <x v="4"/>
    <n v="550"/>
    <n v="9"/>
    <n v="800"/>
    <n v="7200"/>
    <n v="4950"/>
  </r>
  <r>
    <x v="501"/>
    <x v="22"/>
    <x v="0"/>
    <x v="2"/>
    <x v="4"/>
    <n v="550"/>
    <n v="7"/>
    <n v="800"/>
    <n v="5600"/>
    <n v="3850"/>
  </r>
  <r>
    <x v="213"/>
    <x v="18"/>
    <x v="4"/>
    <x v="2"/>
    <x v="4"/>
    <n v="550"/>
    <n v="36"/>
    <n v="800"/>
    <n v="28800"/>
    <n v="19800"/>
  </r>
  <r>
    <x v="221"/>
    <x v="3"/>
    <x v="0"/>
    <x v="2"/>
    <x v="4"/>
    <n v="550"/>
    <n v="8"/>
    <n v="800"/>
    <n v="6400"/>
    <n v="4400"/>
  </r>
  <r>
    <x v="369"/>
    <x v="21"/>
    <x v="3"/>
    <x v="2"/>
    <x v="4"/>
    <n v="550"/>
    <n v="1"/>
    <n v="800"/>
    <n v="800"/>
    <n v="550"/>
  </r>
  <r>
    <x v="299"/>
    <x v="21"/>
    <x v="4"/>
    <x v="2"/>
    <x v="4"/>
    <n v="550"/>
    <n v="14"/>
    <n v="800"/>
    <n v="11200"/>
    <n v="7700"/>
  </r>
  <r>
    <x v="416"/>
    <x v="15"/>
    <x v="0"/>
    <x v="2"/>
    <x v="4"/>
    <n v="550"/>
    <n v="19"/>
    <n v="800"/>
    <n v="15200"/>
    <n v="10450"/>
  </r>
  <r>
    <x v="451"/>
    <x v="13"/>
    <x v="0"/>
    <x v="2"/>
    <x v="4"/>
    <n v="550"/>
    <n v="6"/>
    <n v="800"/>
    <n v="4800"/>
    <n v="3300"/>
  </r>
  <r>
    <x v="576"/>
    <x v="16"/>
    <x v="5"/>
    <x v="2"/>
    <x v="4"/>
    <n v="550"/>
    <n v="45"/>
    <n v="800"/>
    <n v="36000"/>
    <n v="24750"/>
  </r>
  <r>
    <x v="502"/>
    <x v="0"/>
    <x v="4"/>
    <x v="2"/>
    <x v="4"/>
    <n v="550"/>
    <n v="16"/>
    <n v="800"/>
    <n v="12800"/>
    <n v="8800"/>
  </r>
  <r>
    <x v="433"/>
    <x v="8"/>
    <x v="4"/>
    <x v="2"/>
    <x v="4"/>
    <n v="550"/>
    <n v="25"/>
    <n v="800"/>
    <n v="20000"/>
    <n v="13750"/>
  </r>
  <r>
    <x v="577"/>
    <x v="0"/>
    <x v="0"/>
    <x v="2"/>
    <x v="4"/>
    <n v="550"/>
    <n v="29"/>
    <n v="800"/>
    <n v="23200"/>
    <n v="15950"/>
  </r>
  <r>
    <x v="352"/>
    <x v="6"/>
    <x v="2"/>
    <x v="2"/>
    <x v="4"/>
    <n v="550"/>
    <n v="44"/>
    <n v="800"/>
    <n v="35200"/>
    <n v="24200"/>
  </r>
  <r>
    <x v="388"/>
    <x v="2"/>
    <x v="1"/>
    <x v="2"/>
    <x v="4"/>
    <n v="550"/>
    <n v="2"/>
    <n v="800"/>
    <n v="1600"/>
    <n v="1100"/>
  </r>
  <r>
    <x v="578"/>
    <x v="9"/>
    <x v="4"/>
    <x v="2"/>
    <x v="4"/>
    <n v="550"/>
    <n v="25"/>
    <n v="800"/>
    <n v="20000"/>
    <n v="13750"/>
  </r>
  <r>
    <x v="579"/>
    <x v="9"/>
    <x v="3"/>
    <x v="2"/>
    <x v="4"/>
    <n v="550"/>
    <n v="14"/>
    <n v="800"/>
    <n v="11200"/>
    <n v="7700"/>
  </r>
  <r>
    <x v="580"/>
    <x v="8"/>
    <x v="5"/>
    <x v="2"/>
    <x v="4"/>
    <n v="550"/>
    <n v="57"/>
    <n v="800"/>
    <n v="45600"/>
    <n v="31350"/>
  </r>
  <r>
    <x v="94"/>
    <x v="8"/>
    <x v="2"/>
    <x v="2"/>
    <x v="4"/>
    <n v="550"/>
    <n v="27"/>
    <n v="800"/>
    <n v="21600"/>
    <n v="14850"/>
  </r>
  <r>
    <x v="581"/>
    <x v="10"/>
    <x v="2"/>
    <x v="2"/>
    <x v="4"/>
    <n v="550"/>
    <n v="6"/>
    <n v="800"/>
    <n v="4800"/>
    <n v="3300"/>
  </r>
  <r>
    <x v="172"/>
    <x v="1"/>
    <x v="2"/>
    <x v="2"/>
    <x v="4"/>
    <n v="550"/>
    <n v="18"/>
    <n v="800"/>
    <n v="14400"/>
    <n v="9900"/>
  </r>
  <r>
    <x v="514"/>
    <x v="9"/>
    <x v="5"/>
    <x v="2"/>
    <x v="4"/>
    <n v="550"/>
    <n v="4"/>
    <n v="800"/>
    <n v="3200"/>
    <n v="2200"/>
  </r>
  <r>
    <x v="582"/>
    <x v="15"/>
    <x v="3"/>
    <x v="2"/>
    <x v="4"/>
    <n v="550"/>
    <n v="12"/>
    <n v="800"/>
    <n v="9600"/>
    <n v="6600"/>
  </r>
  <r>
    <x v="57"/>
    <x v="3"/>
    <x v="0"/>
    <x v="2"/>
    <x v="4"/>
    <n v="550"/>
    <n v="6"/>
    <n v="800"/>
    <n v="4800"/>
    <n v="3300"/>
  </r>
  <r>
    <x v="464"/>
    <x v="16"/>
    <x v="3"/>
    <x v="2"/>
    <x v="4"/>
    <n v="550"/>
    <n v="6"/>
    <n v="800"/>
    <n v="4800"/>
    <n v="3300"/>
  </r>
  <r>
    <x v="438"/>
    <x v="17"/>
    <x v="3"/>
    <x v="2"/>
    <x v="4"/>
    <n v="550"/>
    <n v="7"/>
    <n v="800"/>
    <n v="5600"/>
    <n v="3850"/>
  </r>
  <r>
    <x v="583"/>
    <x v="18"/>
    <x v="5"/>
    <x v="2"/>
    <x v="4"/>
    <n v="550"/>
    <n v="17"/>
    <n v="800"/>
    <n v="13600"/>
    <n v="9350"/>
  </r>
  <r>
    <x v="511"/>
    <x v="21"/>
    <x v="3"/>
    <x v="2"/>
    <x v="4"/>
    <n v="550"/>
    <n v="19"/>
    <n v="800"/>
    <n v="15200"/>
    <n v="10450"/>
  </r>
  <r>
    <x v="584"/>
    <x v="5"/>
    <x v="1"/>
    <x v="2"/>
    <x v="4"/>
    <n v="550"/>
    <n v="7"/>
    <n v="800"/>
    <n v="5600"/>
    <n v="3850"/>
  </r>
  <r>
    <x v="585"/>
    <x v="23"/>
    <x v="2"/>
    <x v="2"/>
    <x v="4"/>
    <n v="550"/>
    <n v="30"/>
    <n v="800"/>
    <n v="24000"/>
    <n v="16500"/>
  </r>
  <r>
    <x v="351"/>
    <x v="11"/>
    <x v="4"/>
    <x v="2"/>
    <x v="4"/>
    <n v="550"/>
    <n v="38"/>
    <n v="800"/>
    <n v="30400"/>
    <n v="20900"/>
  </r>
  <r>
    <x v="586"/>
    <x v="16"/>
    <x v="2"/>
    <x v="2"/>
    <x v="4"/>
    <n v="550"/>
    <n v="49"/>
    <n v="800"/>
    <n v="39200"/>
    <n v="26950"/>
  </r>
  <r>
    <x v="587"/>
    <x v="4"/>
    <x v="5"/>
    <x v="2"/>
    <x v="4"/>
    <n v="550"/>
    <n v="42"/>
    <n v="800"/>
    <n v="33600"/>
    <n v="23100"/>
  </r>
  <r>
    <x v="119"/>
    <x v="9"/>
    <x v="4"/>
    <x v="2"/>
    <x v="4"/>
    <n v="550"/>
    <n v="24"/>
    <n v="800"/>
    <n v="19200"/>
    <n v="13200"/>
  </r>
  <r>
    <x v="588"/>
    <x v="0"/>
    <x v="0"/>
    <x v="2"/>
    <x v="4"/>
    <n v="550"/>
    <n v="17"/>
    <n v="800"/>
    <n v="13600"/>
    <n v="9350"/>
  </r>
  <r>
    <x v="589"/>
    <x v="7"/>
    <x v="5"/>
    <x v="2"/>
    <x v="4"/>
    <n v="550"/>
    <n v="9"/>
    <n v="800"/>
    <n v="7200"/>
    <n v="4950"/>
  </r>
  <r>
    <x v="376"/>
    <x v="12"/>
    <x v="3"/>
    <x v="2"/>
    <x v="4"/>
    <n v="550"/>
    <n v="4"/>
    <n v="800"/>
    <n v="3200"/>
    <n v="2200"/>
  </r>
  <r>
    <x v="590"/>
    <x v="16"/>
    <x v="1"/>
    <x v="2"/>
    <x v="4"/>
    <n v="550"/>
    <n v="1"/>
    <n v="800"/>
    <n v="800"/>
    <n v="550"/>
  </r>
  <r>
    <x v="252"/>
    <x v="17"/>
    <x v="1"/>
    <x v="2"/>
    <x v="4"/>
    <n v="550"/>
    <n v="6"/>
    <n v="800"/>
    <n v="4800"/>
    <n v="3300"/>
  </r>
  <r>
    <x v="591"/>
    <x v="8"/>
    <x v="4"/>
    <x v="2"/>
    <x v="4"/>
    <n v="550"/>
    <n v="23"/>
    <n v="800"/>
    <n v="18400"/>
    <n v="12650"/>
  </r>
  <r>
    <x v="508"/>
    <x v="9"/>
    <x v="0"/>
    <x v="2"/>
    <x v="4"/>
    <n v="550"/>
    <n v="28"/>
    <n v="800"/>
    <n v="22400"/>
    <n v="15400"/>
  </r>
  <r>
    <x v="592"/>
    <x v="12"/>
    <x v="3"/>
    <x v="2"/>
    <x v="4"/>
    <n v="550"/>
    <n v="6"/>
    <n v="800"/>
    <n v="4800"/>
    <n v="3300"/>
  </r>
  <r>
    <x v="593"/>
    <x v="15"/>
    <x v="0"/>
    <x v="2"/>
    <x v="4"/>
    <n v="550"/>
    <n v="29"/>
    <n v="800"/>
    <n v="23200"/>
    <n v="15950"/>
  </r>
  <r>
    <x v="59"/>
    <x v="4"/>
    <x v="0"/>
    <x v="2"/>
    <x v="4"/>
    <n v="550"/>
    <n v="1"/>
    <n v="800"/>
    <n v="800"/>
    <n v="550"/>
  </r>
  <r>
    <x v="441"/>
    <x v="3"/>
    <x v="2"/>
    <x v="2"/>
    <x v="4"/>
    <n v="550"/>
    <n v="47"/>
    <n v="800"/>
    <n v="37600"/>
    <n v="25850"/>
  </r>
  <r>
    <x v="562"/>
    <x v="23"/>
    <x v="1"/>
    <x v="2"/>
    <x v="4"/>
    <n v="550"/>
    <n v="4"/>
    <n v="800"/>
    <n v="3200"/>
    <n v="2200"/>
  </r>
  <r>
    <x v="563"/>
    <x v="7"/>
    <x v="5"/>
    <x v="2"/>
    <x v="4"/>
    <n v="550"/>
    <n v="2"/>
    <n v="800"/>
    <n v="1600"/>
    <n v="1100"/>
  </r>
  <r>
    <x v="564"/>
    <x v="8"/>
    <x v="2"/>
    <x v="2"/>
    <x v="4"/>
    <n v="550"/>
    <n v="18"/>
    <n v="800"/>
    <n v="14400"/>
    <n v="9900"/>
  </r>
  <r>
    <x v="519"/>
    <x v="2"/>
    <x v="0"/>
    <x v="2"/>
    <x v="4"/>
    <n v="550"/>
    <n v="14"/>
    <n v="800"/>
    <n v="11200"/>
    <n v="7700"/>
  </r>
  <r>
    <x v="565"/>
    <x v="5"/>
    <x v="3"/>
    <x v="2"/>
    <x v="4"/>
    <n v="550"/>
    <n v="14"/>
    <n v="800"/>
    <n v="11200"/>
    <n v="7700"/>
  </r>
  <r>
    <x v="566"/>
    <x v="0"/>
    <x v="3"/>
    <x v="2"/>
    <x v="4"/>
    <n v="550"/>
    <n v="3"/>
    <n v="800"/>
    <n v="2400"/>
    <n v="1650"/>
  </r>
  <r>
    <x v="394"/>
    <x v="2"/>
    <x v="2"/>
    <x v="2"/>
    <x v="4"/>
    <n v="550"/>
    <n v="1"/>
    <n v="800"/>
    <n v="800"/>
    <n v="550"/>
  </r>
  <r>
    <x v="567"/>
    <x v="21"/>
    <x v="3"/>
    <x v="2"/>
    <x v="4"/>
    <n v="550"/>
    <n v="6"/>
    <n v="800"/>
    <n v="4800"/>
    <n v="3300"/>
  </r>
  <r>
    <x v="485"/>
    <x v="9"/>
    <x v="3"/>
    <x v="2"/>
    <x v="4"/>
    <n v="550"/>
    <n v="8"/>
    <n v="800"/>
    <n v="6400"/>
    <n v="4400"/>
  </r>
  <r>
    <x v="568"/>
    <x v="4"/>
    <x v="3"/>
    <x v="2"/>
    <x v="4"/>
    <n v="550"/>
    <n v="18"/>
    <n v="800"/>
    <n v="14400"/>
    <n v="9900"/>
  </r>
  <r>
    <x v="569"/>
    <x v="21"/>
    <x v="5"/>
    <x v="2"/>
    <x v="4"/>
    <n v="550"/>
    <n v="24"/>
    <n v="800"/>
    <n v="19200"/>
    <n v="13200"/>
  </r>
  <r>
    <x v="570"/>
    <x v="10"/>
    <x v="1"/>
    <x v="2"/>
    <x v="4"/>
    <n v="550"/>
    <n v="5"/>
    <n v="800"/>
    <n v="4000"/>
    <n v="2750"/>
  </r>
  <r>
    <x v="571"/>
    <x v="16"/>
    <x v="1"/>
    <x v="2"/>
    <x v="4"/>
    <n v="550"/>
    <n v="6"/>
    <n v="800"/>
    <n v="4800"/>
    <n v="3300"/>
  </r>
  <r>
    <x v="355"/>
    <x v="20"/>
    <x v="0"/>
    <x v="2"/>
    <x v="4"/>
    <n v="550"/>
    <n v="23"/>
    <n v="800"/>
    <n v="18400"/>
    <n v="12650"/>
  </r>
  <r>
    <x v="335"/>
    <x v="13"/>
    <x v="1"/>
    <x v="2"/>
    <x v="4"/>
    <n v="550"/>
    <n v="1"/>
    <n v="800"/>
    <n v="800"/>
    <n v="550"/>
  </r>
  <r>
    <x v="419"/>
    <x v="3"/>
    <x v="0"/>
    <x v="2"/>
    <x v="4"/>
    <n v="550"/>
    <n v="28"/>
    <n v="800"/>
    <n v="22400"/>
    <n v="15400"/>
  </r>
  <r>
    <x v="572"/>
    <x v="1"/>
    <x v="2"/>
    <x v="2"/>
    <x v="4"/>
    <n v="550"/>
    <n v="33"/>
    <n v="800"/>
    <n v="26400"/>
    <n v="18150"/>
  </r>
  <r>
    <x v="573"/>
    <x v="3"/>
    <x v="4"/>
    <x v="2"/>
    <x v="4"/>
    <n v="550"/>
    <n v="3"/>
    <n v="800"/>
    <n v="2400"/>
    <n v="1650"/>
  </r>
  <r>
    <x v="574"/>
    <x v="5"/>
    <x v="0"/>
    <x v="2"/>
    <x v="4"/>
    <n v="550"/>
    <n v="17"/>
    <n v="800"/>
    <n v="13600"/>
    <n v="9350"/>
  </r>
  <r>
    <x v="575"/>
    <x v="10"/>
    <x v="4"/>
    <x v="2"/>
    <x v="4"/>
    <n v="550"/>
    <n v="32"/>
    <n v="800"/>
    <n v="25600"/>
    <n v="17600"/>
  </r>
  <r>
    <x v="128"/>
    <x v="16"/>
    <x v="1"/>
    <x v="2"/>
    <x v="4"/>
    <n v="550"/>
    <n v="9"/>
    <n v="800"/>
    <n v="7200"/>
    <n v="4950"/>
  </r>
  <r>
    <x v="501"/>
    <x v="22"/>
    <x v="0"/>
    <x v="2"/>
    <x v="4"/>
    <n v="550"/>
    <n v="7"/>
    <n v="800"/>
    <n v="5600"/>
    <n v="3850"/>
  </r>
  <r>
    <x v="213"/>
    <x v="18"/>
    <x v="4"/>
    <x v="2"/>
    <x v="4"/>
    <n v="550"/>
    <n v="36"/>
    <n v="800"/>
    <n v="28800"/>
    <n v="19800"/>
  </r>
  <r>
    <x v="221"/>
    <x v="3"/>
    <x v="0"/>
    <x v="2"/>
    <x v="4"/>
    <n v="550"/>
    <n v="8"/>
    <n v="800"/>
    <n v="6400"/>
    <n v="4400"/>
  </r>
  <r>
    <x v="369"/>
    <x v="21"/>
    <x v="3"/>
    <x v="2"/>
    <x v="4"/>
    <n v="550"/>
    <n v="1"/>
    <n v="800"/>
    <n v="800"/>
    <n v="550"/>
  </r>
  <r>
    <x v="299"/>
    <x v="21"/>
    <x v="4"/>
    <x v="2"/>
    <x v="4"/>
    <n v="550"/>
    <n v="14"/>
    <n v="800"/>
    <n v="11200"/>
    <n v="7700"/>
  </r>
  <r>
    <x v="416"/>
    <x v="15"/>
    <x v="0"/>
    <x v="2"/>
    <x v="4"/>
    <n v="550"/>
    <n v="19"/>
    <n v="800"/>
    <n v="15200"/>
    <n v="10450"/>
  </r>
  <r>
    <x v="451"/>
    <x v="13"/>
    <x v="0"/>
    <x v="2"/>
    <x v="4"/>
    <n v="550"/>
    <n v="6"/>
    <n v="800"/>
    <n v="4800"/>
    <n v="3300"/>
  </r>
  <r>
    <x v="576"/>
    <x v="16"/>
    <x v="5"/>
    <x v="2"/>
    <x v="4"/>
    <n v="550"/>
    <n v="45"/>
    <n v="800"/>
    <n v="36000"/>
    <n v="24750"/>
  </r>
  <r>
    <x v="502"/>
    <x v="0"/>
    <x v="4"/>
    <x v="2"/>
    <x v="4"/>
    <n v="550"/>
    <n v="16"/>
    <n v="800"/>
    <n v="12800"/>
    <n v="8800"/>
  </r>
  <r>
    <x v="433"/>
    <x v="8"/>
    <x v="4"/>
    <x v="2"/>
    <x v="4"/>
    <n v="550"/>
    <n v="25"/>
    <n v="800"/>
    <n v="20000"/>
    <n v="13750"/>
  </r>
  <r>
    <x v="577"/>
    <x v="0"/>
    <x v="0"/>
    <x v="2"/>
    <x v="4"/>
    <n v="550"/>
    <n v="29"/>
    <n v="800"/>
    <n v="23200"/>
    <n v="15950"/>
  </r>
  <r>
    <x v="352"/>
    <x v="6"/>
    <x v="2"/>
    <x v="2"/>
    <x v="4"/>
    <n v="550"/>
    <n v="44"/>
    <n v="800"/>
    <n v="35200"/>
    <n v="24200"/>
  </r>
  <r>
    <x v="388"/>
    <x v="2"/>
    <x v="1"/>
    <x v="2"/>
    <x v="4"/>
    <n v="550"/>
    <n v="2"/>
    <n v="800"/>
    <n v="1600"/>
    <n v="1100"/>
  </r>
  <r>
    <x v="578"/>
    <x v="9"/>
    <x v="4"/>
    <x v="2"/>
    <x v="4"/>
    <n v="550"/>
    <n v="25"/>
    <n v="800"/>
    <n v="20000"/>
    <n v="13750"/>
  </r>
  <r>
    <x v="579"/>
    <x v="9"/>
    <x v="3"/>
    <x v="2"/>
    <x v="4"/>
    <n v="550"/>
    <n v="14"/>
    <n v="800"/>
    <n v="11200"/>
    <n v="7700"/>
  </r>
  <r>
    <x v="580"/>
    <x v="8"/>
    <x v="5"/>
    <x v="2"/>
    <x v="4"/>
    <n v="550"/>
    <n v="57"/>
    <n v="800"/>
    <n v="45600"/>
    <n v="31350"/>
  </r>
  <r>
    <x v="94"/>
    <x v="8"/>
    <x v="2"/>
    <x v="2"/>
    <x v="4"/>
    <n v="550"/>
    <n v="27"/>
    <n v="800"/>
    <n v="21600"/>
    <n v="14850"/>
  </r>
  <r>
    <x v="581"/>
    <x v="10"/>
    <x v="2"/>
    <x v="2"/>
    <x v="4"/>
    <n v="550"/>
    <n v="6"/>
    <n v="800"/>
    <n v="4800"/>
    <n v="3300"/>
  </r>
  <r>
    <x v="172"/>
    <x v="1"/>
    <x v="2"/>
    <x v="2"/>
    <x v="4"/>
    <n v="550"/>
    <n v="18"/>
    <n v="800"/>
    <n v="14400"/>
    <n v="9900"/>
  </r>
  <r>
    <x v="514"/>
    <x v="9"/>
    <x v="5"/>
    <x v="2"/>
    <x v="4"/>
    <n v="550"/>
    <n v="4"/>
    <n v="800"/>
    <n v="3200"/>
    <n v="2200"/>
  </r>
  <r>
    <x v="582"/>
    <x v="15"/>
    <x v="3"/>
    <x v="2"/>
    <x v="4"/>
    <n v="550"/>
    <n v="12"/>
    <n v="800"/>
    <n v="9600"/>
    <n v="6600"/>
  </r>
  <r>
    <x v="57"/>
    <x v="3"/>
    <x v="0"/>
    <x v="2"/>
    <x v="4"/>
    <n v="550"/>
    <n v="6"/>
    <n v="800"/>
    <n v="4800"/>
    <n v="3300"/>
  </r>
  <r>
    <x v="464"/>
    <x v="16"/>
    <x v="3"/>
    <x v="2"/>
    <x v="4"/>
    <n v="550"/>
    <n v="6"/>
    <n v="800"/>
    <n v="4800"/>
    <n v="3300"/>
  </r>
  <r>
    <x v="438"/>
    <x v="17"/>
    <x v="3"/>
    <x v="2"/>
    <x v="4"/>
    <n v="550"/>
    <n v="7"/>
    <n v="800"/>
    <n v="5600"/>
    <n v="3850"/>
  </r>
  <r>
    <x v="583"/>
    <x v="18"/>
    <x v="5"/>
    <x v="2"/>
    <x v="4"/>
    <n v="550"/>
    <n v="17"/>
    <n v="800"/>
    <n v="13600"/>
    <n v="9350"/>
  </r>
  <r>
    <x v="511"/>
    <x v="21"/>
    <x v="3"/>
    <x v="2"/>
    <x v="4"/>
    <n v="550"/>
    <n v="19"/>
    <n v="800"/>
    <n v="15200"/>
    <n v="10450"/>
  </r>
  <r>
    <x v="584"/>
    <x v="5"/>
    <x v="1"/>
    <x v="2"/>
    <x v="4"/>
    <n v="550"/>
    <n v="7"/>
    <n v="800"/>
    <n v="5600"/>
    <n v="3850"/>
  </r>
  <r>
    <x v="585"/>
    <x v="23"/>
    <x v="2"/>
    <x v="2"/>
    <x v="4"/>
    <n v="550"/>
    <n v="30"/>
    <n v="800"/>
    <n v="24000"/>
    <n v="16500"/>
  </r>
  <r>
    <x v="351"/>
    <x v="11"/>
    <x v="4"/>
    <x v="2"/>
    <x v="4"/>
    <n v="550"/>
    <n v="38"/>
    <n v="800"/>
    <n v="30400"/>
    <n v="20900"/>
  </r>
  <r>
    <x v="586"/>
    <x v="16"/>
    <x v="2"/>
    <x v="2"/>
    <x v="4"/>
    <n v="550"/>
    <n v="49"/>
    <n v="800"/>
    <n v="39200"/>
    <n v="26950"/>
  </r>
  <r>
    <x v="587"/>
    <x v="4"/>
    <x v="5"/>
    <x v="2"/>
    <x v="4"/>
    <n v="550"/>
    <n v="42"/>
    <n v="800"/>
    <n v="33600"/>
    <n v="23100"/>
  </r>
  <r>
    <x v="119"/>
    <x v="9"/>
    <x v="4"/>
    <x v="2"/>
    <x v="4"/>
    <n v="550"/>
    <n v="24"/>
    <n v="800"/>
    <n v="19200"/>
    <n v="13200"/>
  </r>
  <r>
    <x v="588"/>
    <x v="0"/>
    <x v="0"/>
    <x v="2"/>
    <x v="4"/>
    <n v="550"/>
    <n v="17"/>
    <n v="800"/>
    <n v="13600"/>
    <n v="9350"/>
  </r>
  <r>
    <x v="589"/>
    <x v="7"/>
    <x v="5"/>
    <x v="2"/>
    <x v="4"/>
    <n v="550"/>
    <n v="9"/>
    <n v="800"/>
    <n v="7200"/>
    <n v="4950"/>
  </r>
  <r>
    <x v="376"/>
    <x v="12"/>
    <x v="3"/>
    <x v="2"/>
    <x v="4"/>
    <n v="550"/>
    <n v="4"/>
    <n v="800"/>
    <n v="3200"/>
    <n v="2200"/>
  </r>
  <r>
    <x v="590"/>
    <x v="16"/>
    <x v="1"/>
    <x v="2"/>
    <x v="4"/>
    <n v="550"/>
    <n v="1"/>
    <n v="800"/>
    <n v="800"/>
    <n v="550"/>
  </r>
  <r>
    <x v="252"/>
    <x v="17"/>
    <x v="1"/>
    <x v="2"/>
    <x v="4"/>
    <n v="550"/>
    <n v="6"/>
    <n v="800"/>
    <n v="4800"/>
    <n v="3300"/>
  </r>
  <r>
    <x v="591"/>
    <x v="8"/>
    <x v="4"/>
    <x v="2"/>
    <x v="4"/>
    <n v="550"/>
    <n v="23"/>
    <n v="800"/>
    <n v="18400"/>
    <n v="12650"/>
  </r>
  <r>
    <x v="508"/>
    <x v="9"/>
    <x v="0"/>
    <x v="2"/>
    <x v="4"/>
    <n v="550"/>
    <n v="28"/>
    <n v="800"/>
    <n v="22400"/>
    <n v="15400"/>
  </r>
  <r>
    <x v="592"/>
    <x v="12"/>
    <x v="3"/>
    <x v="2"/>
    <x v="4"/>
    <n v="550"/>
    <n v="6"/>
    <n v="800"/>
    <n v="4800"/>
    <n v="3300"/>
  </r>
  <r>
    <x v="593"/>
    <x v="15"/>
    <x v="0"/>
    <x v="2"/>
    <x v="4"/>
    <n v="550"/>
    <n v="29"/>
    <n v="800"/>
    <n v="23200"/>
    <n v="15950"/>
  </r>
  <r>
    <x v="221"/>
    <x v="14"/>
    <x v="0"/>
    <x v="3"/>
    <x v="2"/>
    <n v="675"/>
    <n v="20"/>
    <n v="950"/>
    <n v="19000"/>
    <n v="13500"/>
  </r>
  <r>
    <x v="594"/>
    <x v="12"/>
    <x v="5"/>
    <x v="3"/>
    <x v="2"/>
    <n v="675"/>
    <n v="68"/>
    <n v="950"/>
    <n v="64600"/>
    <n v="45900"/>
  </r>
  <r>
    <x v="547"/>
    <x v="22"/>
    <x v="5"/>
    <x v="3"/>
    <x v="2"/>
    <n v="675"/>
    <n v="36"/>
    <n v="950"/>
    <n v="34200"/>
    <n v="24300"/>
  </r>
  <r>
    <x v="595"/>
    <x v="0"/>
    <x v="2"/>
    <x v="3"/>
    <x v="2"/>
    <n v="675"/>
    <n v="26"/>
    <n v="950"/>
    <n v="24700"/>
    <n v="17550"/>
  </r>
  <r>
    <x v="596"/>
    <x v="10"/>
    <x v="2"/>
    <x v="3"/>
    <x v="2"/>
    <n v="675"/>
    <n v="6"/>
    <n v="950"/>
    <n v="5700"/>
    <n v="4050"/>
  </r>
  <r>
    <x v="597"/>
    <x v="17"/>
    <x v="0"/>
    <x v="3"/>
    <x v="2"/>
    <n v="675"/>
    <n v="46"/>
    <n v="950"/>
    <n v="43700"/>
    <n v="31050"/>
  </r>
  <r>
    <x v="598"/>
    <x v="11"/>
    <x v="1"/>
    <x v="3"/>
    <x v="2"/>
    <n v="675"/>
    <n v="13"/>
    <n v="950"/>
    <n v="12350"/>
    <n v="8775"/>
  </r>
  <r>
    <x v="599"/>
    <x v="13"/>
    <x v="4"/>
    <x v="3"/>
    <x v="2"/>
    <n v="675"/>
    <n v="73"/>
    <n v="950"/>
    <n v="69350"/>
    <n v="49275"/>
  </r>
  <r>
    <x v="600"/>
    <x v="21"/>
    <x v="1"/>
    <x v="3"/>
    <x v="2"/>
    <n v="675"/>
    <n v="13"/>
    <n v="950"/>
    <n v="12350"/>
    <n v="8775"/>
  </r>
  <r>
    <x v="174"/>
    <x v="1"/>
    <x v="2"/>
    <x v="3"/>
    <x v="2"/>
    <n v="675"/>
    <n v="60"/>
    <n v="950"/>
    <n v="57000"/>
    <n v="40500"/>
  </r>
  <r>
    <x v="70"/>
    <x v="10"/>
    <x v="3"/>
    <x v="3"/>
    <x v="2"/>
    <n v="675"/>
    <n v="2"/>
    <n v="950"/>
    <n v="1900"/>
    <n v="1350"/>
  </r>
  <r>
    <x v="601"/>
    <x v="3"/>
    <x v="1"/>
    <x v="3"/>
    <x v="2"/>
    <n v="675"/>
    <n v="6"/>
    <n v="950"/>
    <n v="5700"/>
    <n v="4050"/>
  </r>
  <r>
    <x v="602"/>
    <x v="3"/>
    <x v="5"/>
    <x v="3"/>
    <x v="2"/>
    <n v="675"/>
    <n v="41"/>
    <n v="950"/>
    <n v="38950"/>
    <n v="27675"/>
  </r>
  <r>
    <x v="603"/>
    <x v="2"/>
    <x v="0"/>
    <x v="3"/>
    <x v="2"/>
    <n v="675"/>
    <n v="16"/>
    <n v="950"/>
    <n v="15200"/>
    <n v="10800"/>
  </r>
  <r>
    <x v="604"/>
    <x v="8"/>
    <x v="1"/>
    <x v="3"/>
    <x v="2"/>
    <n v="675"/>
    <n v="8"/>
    <n v="950"/>
    <n v="7600"/>
    <n v="5400"/>
  </r>
  <r>
    <x v="254"/>
    <x v="20"/>
    <x v="2"/>
    <x v="3"/>
    <x v="2"/>
    <n v="675"/>
    <n v="96"/>
    <n v="950"/>
    <n v="91200"/>
    <n v="64800"/>
  </r>
  <r>
    <x v="605"/>
    <x v="13"/>
    <x v="1"/>
    <x v="3"/>
    <x v="2"/>
    <n v="675"/>
    <n v="6"/>
    <n v="950"/>
    <n v="5700"/>
    <n v="4050"/>
  </r>
  <r>
    <x v="606"/>
    <x v="13"/>
    <x v="1"/>
    <x v="3"/>
    <x v="2"/>
    <n v="675"/>
    <n v="1"/>
    <n v="950"/>
    <n v="950"/>
    <n v="675"/>
  </r>
  <r>
    <x v="324"/>
    <x v="21"/>
    <x v="0"/>
    <x v="3"/>
    <x v="2"/>
    <n v="675"/>
    <n v="43"/>
    <n v="950"/>
    <n v="40850"/>
    <n v="29025"/>
  </r>
  <r>
    <x v="607"/>
    <x v="4"/>
    <x v="1"/>
    <x v="3"/>
    <x v="2"/>
    <n v="675"/>
    <n v="16"/>
    <n v="950"/>
    <n v="15200"/>
    <n v="10800"/>
  </r>
  <r>
    <x v="88"/>
    <x v="18"/>
    <x v="5"/>
    <x v="3"/>
    <x v="2"/>
    <n v="675"/>
    <n v="84"/>
    <n v="950"/>
    <n v="79800"/>
    <n v="56700"/>
  </r>
  <r>
    <x v="608"/>
    <x v="10"/>
    <x v="0"/>
    <x v="3"/>
    <x v="2"/>
    <n v="675"/>
    <n v="33"/>
    <n v="950"/>
    <n v="31350"/>
    <n v="22275"/>
  </r>
  <r>
    <x v="489"/>
    <x v="8"/>
    <x v="2"/>
    <x v="3"/>
    <x v="2"/>
    <n v="675"/>
    <n v="84"/>
    <n v="950"/>
    <n v="79800"/>
    <n v="56700"/>
  </r>
  <r>
    <x v="609"/>
    <x v="18"/>
    <x v="1"/>
    <x v="3"/>
    <x v="2"/>
    <n v="675"/>
    <n v="5"/>
    <n v="950"/>
    <n v="4750"/>
    <n v="3375"/>
  </r>
  <r>
    <x v="180"/>
    <x v="1"/>
    <x v="5"/>
    <x v="3"/>
    <x v="2"/>
    <n v="675"/>
    <n v="88"/>
    <n v="950"/>
    <n v="83600"/>
    <n v="59400"/>
  </r>
  <r>
    <x v="610"/>
    <x v="14"/>
    <x v="1"/>
    <x v="3"/>
    <x v="2"/>
    <n v="675"/>
    <n v="6"/>
    <n v="950"/>
    <n v="5700"/>
    <n v="4050"/>
  </r>
  <r>
    <x v="578"/>
    <x v="7"/>
    <x v="0"/>
    <x v="3"/>
    <x v="2"/>
    <n v="675"/>
    <n v="17"/>
    <n v="950"/>
    <n v="16150"/>
    <n v="11475"/>
  </r>
  <r>
    <x v="611"/>
    <x v="22"/>
    <x v="0"/>
    <x v="3"/>
    <x v="2"/>
    <n v="675"/>
    <n v="59"/>
    <n v="950"/>
    <n v="56050"/>
    <n v="39825"/>
  </r>
  <r>
    <x v="612"/>
    <x v="2"/>
    <x v="0"/>
    <x v="3"/>
    <x v="2"/>
    <n v="675"/>
    <n v="57"/>
    <n v="950"/>
    <n v="54150"/>
    <n v="38475"/>
  </r>
  <r>
    <x v="454"/>
    <x v="13"/>
    <x v="2"/>
    <x v="3"/>
    <x v="2"/>
    <n v="675"/>
    <n v="83"/>
    <n v="950"/>
    <n v="78850"/>
    <n v="56025"/>
  </r>
  <r>
    <x v="502"/>
    <x v="7"/>
    <x v="1"/>
    <x v="3"/>
    <x v="2"/>
    <n v="675"/>
    <n v="18"/>
    <n v="950"/>
    <n v="17100"/>
    <n v="12150"/>
  </r>
  <r>
    <x v="537"/>
    <x v="18"/>
    <x v="2"/>
    <x v="3"/>
    <x v="2"/>
    <n v="675"/>
    <n v="35"/>
    <n v="950"/>
    <n v="33250"/>
    <n v="23625"/>
  </r>
  <r>
    <x v="85"/>
    <x v="22"/>
    <x v="0"/>
    <x v="3"/>
    <x v="2"/>
    <n v="675"/>
    <n v="50"/>
    <n v="950"/>
    <n v="47500"/>
    <n v="33750"/>
  </r>
  <r>
    <x v="613"/>
    <x v="9"/>
    <x v="4"/>
    <x v="3"/>
    <x v="2"/>
    <n v="675"/>
    <n v="74"/>
    <n v="950"/>
    <n v="70300"/>
    <n v="49950"/>
  </r>
  <r>
    <x v="614"/>
    <x v="23"/>
    <x v="1"/>
    <x v="3"/>
    <x v="2"/>
    <n v="675"/>
    <n v="16"/>
    <n v="950"/>
    <n v="15200"/>
    <n v="10800"/>
  </r>
  <r>
    <x v="332"/>
    <x v="9"/>
    <x v="5"/>
    <x v="3"/>
    <x v="2"/>
    <n v="675"/>
    <n v="56"/>
    <n v="950"/>
    <n v="53200"/>
    <n v="37800"/>
  </r>
  <r>
    <x v="539"/>
    <x v="2"/>
    <x v="4"/>
    <x v="3"/>
    <x v="2"/>
    <n v="675"/>
    <n v="10"/>
    <n v="950"/>
    <n v="9500"/>
    <n v="6750"/>
  </r>
  <r>
    <x v="615"/>
    <x v="12"/>
    <x v="1"/>
    <x v="3"/>
    <x v="2"/>
    <n v="675"/>
    <n v="2"/>
    <n v="950"/>
    <n v="1900"/>
    <n v="1350"/>
  </r>
  <r>
    <x v="616"/>
    <x v="17"/>
    <x v="4"/>
    <x v="3"/>
    <x v="2"/>
    <n v="675"/>
    <n v="51"/>
    <n v="950"/>
    <n v="48450"/>
    <n v="34425"/>
  </r>
  <r>
    <x v="617"/>
    <x v="0"/>
    <x v="5"/>
    <x v="3"/>
    <x v="2"/>
    <n v="675"/>
    <n v="78"/>
    <n v="950"/>
    <n v="74100"/>
    <n v="52650"/>
  </r>
  <r>
    <x v="457"/>
    <x v="9"/>
    <x v="2"/>
    <x v="3"/>
    <x v="2"/>
    <n v="675"/>
    <n v="83"/>
    <n v="950"/>
    <n v="78850"/>
    <n v="56025"/>
  </r>
  <r>
    <x v="618"/>
    <x v="15"/>
    <x v="1"/>
    <x v="3"/>
    <x v="2"/>
    <n v="675"/>
    <n v="15"/>
    <n v="950"/>
    <n v="14250"/>
    <n v="10125"/>
  </r>
  <r>
    <x v="392"/>
    <x v="13"/>
    <x v="4"/>
    <x v="3"/>
    <x v="2"/>
    <n v="675"/>
    <n v="61"/>
    <n v="950"/>
    <n v="57950"/>
    <n v="41175"/>
  </r>
  <r>
    <x v="221"/>
    <x v="14"/>
    <x v="0"/>
    <x v="3"/>
    <x v="2"/>
    <n v="675"/>
    <n v="20"/>
    <n v="950"/>
    <n v="19000"/>
    <n v="13500"/>
  </r>
  <r>
    <x v="594"/>
    <x v="12"/>
    <x v="5"/>
    <x v="3"/>
    <x v="2"/>
    <n v="675"/>
    <n v="68"/>
    <n v="950"/>
    <n v="64600"/>
    <n v="45900"/>
  </r>
  <r>
    <x v="547"/>
    <x v="22"/>
    <x v="5"/>
    <x v="3"/>
    <x v="2"/>
    <n v="675"/>
    <n v="36"/>
    <n v="950"/>
    <n v="34200"/>
    <n v="24300"/>
  </r>
  <r>
    <x v="595"/>
    <x v="0"/>
    <x v="2"/>
    <x v="3"/>
    <x v="2"/>
    <n v="675"/>
    <n v="26"/>
    <n v="950"/>
    <n v="24700"/>
    <n v="17550"/>
  </r>
  <r>
    <x v="596"/>
    <x v="10"/>
    <x v="2"/>
    <x v="3"/>
    <x v="2"/>
    <n v="675"/>
    <n v="6"/>
    <n v="950"/>
    <n v="5700"/>
    <n v="4050"/>
  </r>
  <r>
    <x v="597"/>
    <x v="17"/>
    <x v="0"/>
    <x v="3"/>
    <x v="2"/>
    <n v="675"/>
    <n v="46"/>
    <n v="950"/>
    <n v="43700"/>
    <n v="31050"/>
  </r>
  <r>
    <x v="598"/>
    <x v="11"/>
    <x v="1"/>
    <x v="3"/>
    <x v="2"/>
    <n v="675"/>
    <n v="13"/>
    <n v="950"/>
    <n v="12350"/>
    <n v="8775"/>
  </r>
  <r>
    <x v="599"/>
    <x v="13"/>
    <x v="4"/>
    <x v="3"/>
    <x v="2"/>
    <n v="675"/>
    <n v="73"/>
    <n v="950"/>
    <n v="69350"/>
    <n v="49275"/>
  </r>
  <r>
    <x v="600"/>
    <x v="21"/>
    <x v="1"/>
    <x v="3"/>
    <x v="2"/>
    <n v="675"/>
    <n v="13"/>
    <n v="950"/>
    <n v="12350"/>
    <n v="8775"/>
  </r>
  <r>
    <x v="174"/>
    <x v="1"/>
    <x v="2"/>
    <x v="3"/>
    <x v="2"/>
    <n v="675"/>
    <n v="60"/>
    <n v="950"/>
    <n v="57000"/>
    <n v="40500"/>
  </r>
  <r>
    <x v="70"/>
    <x v="10"/>
    <x v="3"/>
    <x v="3"/>
    <x v="2"/>
    <n v="675"/>
    <n v="2"/>
    <n v="950"/>
    <n v="1900"/>
    <n v="1350"/>
  </r>
  <r>
    <x v="601"/>
    <x v="3"/>
    <x v="1"/>
    <x v="3"/>
    <x v="2"/>
    <n v="675"/>
    <n v="6"/>
    <n v="950"/>
    <n v="5700"/>
    <n v="4050"/>
  </r>
  <r>
    <x v="602"/>
    <x v="3"/>
    <x v="5"/>
    <x v="3"/>
    <x v="2"/>
    <n v="675"/>
    <n v="41"/>
    <n v="950"/>
    <n v="38950"/>
    <n v="27675"/>
  </r>
  <r>
    <x v="603"/>
    <x v="2"/>
    <x v="0"/>
    <x v="3"/>
    <x v="2"/>
    <n v="675"/>
    <n v="16"/>
    <n v="950"/>
    <n v="15200"/>
    <n v="10800"/>
  </r>
  <r>
    <x v="604"/>
    <x v="8"/>
    <x v="1"/>
    <x v="3"/>
    <x v="2"/>
    <n v="675"/>
    <n v="8"/>
    <n v="950"/>
    <n v="7600"/>
    <n v="5400"/>
  </r>
  <r>
    <x v="254"/>
    <x v="20"/>
    <x v="2"/>
    <x v="3"/>
    <x v="2"/>
    <n v="675"/>
    <n v="96"/>
    <n v="950"/>
    <n v="91200"/>
    <n v="64800"/>
  </r>
  <r>
    <x v="605"/>
    <x v="13"/>
    <x v="1"/>
    <x v="3"/>
    <x v="2"/>
    <n v="675"/>
    <n v="6"/>
    <n v="950"/>
    <n v="5700"/>
    <n v="4050"/>
  </r>
  <r>
    <x v="606"/>
    <x v="13"/>
    <x v="1"/>
    <x v="3"/>
    <x v="2"/>
    <n v="675"/>
    <n v="1"/>
    <n v="950"/>
    <n v="950"/>
    <n v="675"/>
  </r>
  <r>
    <x v="324"/>
    <x v="21"/>
    <x v="0"/>
    <x v="3"/>
    <x v="2"/>
    <n v="675"/>
    <n v="43"/>
    <n v="950"/>
    <n v="40850"/>
    <n v="29025"/>
  </r>
  <r>
    <x v="607"/>
    <x v="4"/>
    <x v="1"/>
    <x v="3"/>
    <x v="2"/>
    <n v="675"/>
    <n v="16"/>
    <n v="950"/>
    <n v="15200"/>
    <n v="10800"/>
  </r>
  <r>
    <x v="88"/>
    <x v="18"/>
    <x v="5"/>
    <x v="3"/>
    <x v="2"/>
    <n v="675"/>
    <n v="84"/>
    <n v="950"/>
    <n v="79800"/>
    <n v="56700"/>
  </r>
  <r>
    <x v="608"/>
    <x v="10"/>
    <x v="0"/>
    <x v="3"/>
    <x v="2"/>
    <n v="675"/>
    <n v="33"/>
    <n v="950"/>
    <n v="31350"/>
    <n v="22275"/>
  </r>
  <r>
    <x v="489"/>
    <x v="8"/>
    <x v="2"/>
    <x v="3"/>
    <x v="2"/>
    <n v="675"/>
    <n v="84"/>
    <n v="950"/>
    <n v="79800"/>
    <n v="56700"/>
  </r>
  <r>
    <x v="609"/>
    <x v="18"/>
    <x v="1"/>
    <x v="3"/>
    <x v="2"/>
    <n v="675"/>
    <n v="5"/>
    <n v="950"/>
    <n v="4750"/>
    <n v="3375"/>
  </r>
  <r>
    <x v="180"/>
    <x v="1"/>
    <x v="5"/>
    <x v="3"/>
    <x v="2"/>
    <n v="675"/>
    <n v="88"/>
    <n v="950"/>
    <n v="83600"/>
    <n v="59400"/>
  </r>
  <r>
    <x v="610"/>
    <x v="14"/>
    <x v="1"/>
    <x v="3"/>
    <x v="2"/>
    <n v="675"/>
    <n v="6"/>
    <n v="950"/>
    <n v="5700"/>
    <n v="4050"/>
  </r>
  <r>
    <x v="578"/>
    <x v="7"/>
    <x v="0"/>
    <x v="3"/>
    <x v="2"/>
    <n v="675"/>
    <n v="17"/>
    <n v="950"/>
    <n v="16150"/>
    <n v="11475"/>
  </r>
  <r>
    <x v="611"/>
    <x v="22"/>
    <x v="0"/>
    <x v="3"/>
    <x v="2"/>
    <n v="675"/>
    <n v="59"/>
    <n v="950"/>
    <n v="56050"/>
    <n v="39825"/>
  </r>
  <r>
    <x v="612"/>
    <x v="2"/>
    <x v="0"/>
    <x v="3"/>
    <x v="2"/>
    <n v="675"/>
    <n v="57"/>
    <n v="950"/>
    <n v="54150"/>
    <n v="38475"/>
  </r>
  <r>
    <x v="454"/>
    <x v="13"/>
    <x v="2"/>
    <x v="3"/>
    <x v="2"/>
    <n v="675"/>
    <n v="83"/>
    <n v="950"/>
    <n v="78850"/>
    <n v="56025"/>
  </r>
  <r>
    <x v="502"/>
    <x v="7"/>
    <x v="1"/>
    <x v="3"/>
    <x v="2"/>
    <n v="675"/>
    <n v="18"/>
    <n v="950"/>
    <n v="17100"/>
    <n v="12150"/>
  </r>
  <r>
    <x v="537"/>
    <x v="18"/>
    <x v="2"/>
    <x v="3"/>
    <x v="2"/>
    <n v="675"/>
    <n v="35"/>
    <n v="950"/>
    <n v="33250"/>
    <n v="23625"/>
  </r>
  <r>
    <x v="85"/>
    <x v="22"/>
    <x v="0"/>
    <x v="3"/>
    <x v="2"/>
    <n v="675"/>
    <n v="50"/>
    <n v="950"/>
    <n v="47500"/>
    <n v="33750"/>
  </r>
  <r>
    <x v="613"/>
    <x v="9"/>
    <x v="4"/>
    <x v="3"/>
    <x v="2"/>
    <n v="675"/>
    <n v="74"/>
    <n v="950"/>
    <n v="70300"/>
    <n v="49950"/>
  </r>
  <r>
    <x v="614"/>
    <x v="23"/>
    <x v="1"/>
    <x v="3"/>
    <x v="2"/>
    <n v="675"/>
    <n v="16"/>
    <n v="950"/>
    <n v="15200"/>
    <n v="10800"/>
  </r>
  <r>
    <x v="332"/>
    <x v="9"/>
    <x v="5"/>
    <x v="3"/>
    <x v="2"/>
    <n v="675"/>
    <n v="56"/>
    <n v="950"/>
    <n v="53200"/>
    <n v="37800"/>
  </r>
  <r>
    <x v="539"/>
    <x v="2"/>
    <x v="4"/>
    <x v="3"/>
    <x v="2"/>
    <n v="675"/>
    <n v="10"/>
    <n v="950"/>
    <n v="9500"/>
    <n v="6750"/>
  </r>
  <r>
    <x v="615"/>
    <x v="12"/>
    <x v="1"/>
    <x v="3"/>
    <x v="2"/>
    <n v="675"/>
    <n v="2"/>
    <n v="950"/>
    <n v="1900"/>
    <n v="1350"/>
  </r>
  <r>
    <x v="616"/>
    <x v="17"/>
    <x v="4"/>
    <x v="3"/>
    <x v="2"/>
    <n v="675"/>
    <n v="51"/>
    <n v="950"/>
    <n v="48450"/>
    <n v="34425"/>
  </r>
  <r>
    <x v="617"/>
    <x v="0"/>
    <x v="5"/>
    <x v="3"/>
    <x v="2"/>
    <n v="675"/>
    <n v="78"/>
    <n v="950"/>
    <n v="74100"/>
    <n v="52650"/>
  </r>
  <r>
    <x v="457"/>
    <x v="9"/>
    <x v="2"/>
    <x v="3"/>
    <x v="2"/>
    <n v="675"/>
    <n v="83"/>
    <n v="950"/>
    <n v="78850"/>
    <n v="56025"/>
  </r>
  <r>
    <x v="618"/>
    <x v="15"/>
    <x v="1"/>
    <x v="3"/>
    <x v="2"/>
    <n v="675"/>
    <n v="15"/>
    <n v="950"/>
    <n v="14250"/>
    <n v="10125"/>
  </r>
  <r>
    <x v="392"/>
    <x v="13"/>
    <x v="4"/>
    <x v="3"/>
    <x v="2"/>
    <n v="675"/>
    <n v="61"/>
    <n v="950"/>
    <n v="57950"/>
    <n v="41175"/>
  </r>
  <r>
    <x v="226"/>
    <x v="15"/>
    <x v="1"/>
    <x v="3"/>
    <x v="4"/>
    <n v="675"/>
    <n v="4"/>
    <n v="950"/>
    <n v="3800"/>
    <n v="2700"/>
  </r>
  <r>
    <x v="602"/>
    <x v="1"/>
    <x v="1"/>
    <x v="3"/>
    <x v="4"/>
    <n v="675"/>
    <n v="2"/>
    <n v="950"/>
    <n v="1900"/>
    <n v="1350"/>
  </r>
  <r>
    <x v="314"/>
    <x v="11"/>
    <x v="1"/>
    <x v="3"/>
    <x v="4"/>
    <n v="675"/>
    <n v="9"/>
    <n v="950"/>
    <n v="8550"/>
    <n v="6075"/>
  </r>
  <r>
    <x v="451"/>
    <x v="23"/>
    <x v="3"/>
    <x v="3"/>
    <x v="4"/>
    <n v="675"/>
    <n v="9"/>
    <n v="950"/>
    <n v="8550"/>
    <n v="6075"/>
  </r>
  <r>
    <x v="619"/>
    <x v="3"/>
    <x v="3"/>
    <x v="3"/>
    <x v="4"/>
    <n v="675"/>
    <n v="2"/>
    <n v="950"/>
    <n v="1900"/>
    <n v="1350"/>
  </r>
  <r>
    <x v="620"/>
    <x v="2"/>
    <x v="4"/>
    <x v="3"/>
    <x v="4"/>
    <n v="675"/>
    <n v="8"/>
    <n v="950"/>
    <n v="7600"/>
    <n v="5400"/>
  </r>
  <r>
    <x v="158"/>
    <x v="8"/>
    <x v="5"/>
    <x v="3"/>
    <x v="4"/>
    <n v="675"/>
    <n v="5"/>
    <n v="950"/>
    <n v="4750"/>
    <n v="3375"/>
  </r>
  <r>
    <x v="621"/>
    <x v="4"/>
    <x v="0"/>
    <x v="3"/>
    <x v="4"/>
    <n v="675"/>
    <n v="3"/>
    <n v="950"/>
    <n v="2850"/>
    <n v="2025"/>
  </r>
  <r>
    <x v="622"/>
    <x v="4"/>
    <x v="2"/>
    <x v="3"/>
    <x v="4"/>
    <n v="675"/>
    <n v="4"/>
    <n v="950"/>
    <n v="3800"/>
    <n v="2700"/>
  </r>
  <r>
    <x v="369"/>
    <x v="8"/>
    <x v="4"/>
    <x v="3"/>
    <x v="4"/>
    <n v="675"/>
    <n v="6"/>
    <n v="950"/>
    <n v="5700"/>
    <n v="4050"/>
  </r>
  <r>
    <x v="623"/>
    <x v="18"/>
    <x v="2"/>
    <x v="3"/>
    <x v="4"/>
    <n v="675"/>
    <n v="21"/>
    <n v="950"/>
    <n v="19950"/>
    <n v="14175"/>
  </r>
  <r>
    <x v="564"/>
    <x v="19"/>
    <x v="2"/>
    <x v="3"/>
    <x v="4"/>
    <n v="675"/>
    <n v="20"/>
    <n v="950"/>
    <n v="19000"/>
    <n v="13500"/>
  </r>
  <r>
    <x v="25"/>
    <x v="15"/>
    <x v="1"/>
    <x v="3"/>
    <x v="4"/>
    <n v="675"/>
    <n v="6"/>
    <n v="950"/>
    <n v="5700"/>
    <n v="4050"/>
  </r>
  <r>
    <x v="472"/>
    <x v="21"/>
    <x v="1"/>
    <x v="3"/>
    <x v="4"/>
    <n v="675"/>
    <n v="9"/>
    <n v="950"/>
    <n v="8550"/>
    <n v="6075"/>
  </r>
  <r>
    <x v="272"/>
    <x v="23"/>
    <x v="0"/>
    <x v="3"/>
    <x v="4"/>
    <n v="675"/>
    <n v="18"/>
    <n v="950"/>
    <n v="17100"/>
    <n v="12150"/>
  </r>
  <r>
    <x v="69"/>
    <x v="20"/>
    <x v="0"/>
    <x v="3"/>
    <x v="4"/>
    <n v="675"/>
    <n v="28"/>
    <n v="950"/>
    <n v="26600"/>
    <n v="18900"/>
  </r>
  <r>
    <x v="624"/>
    <x v="12"/>
    <x v="5"/>
    <x v="3"/>
    <x v="4"/>
    <n v="675"/>
    <n v="21"/>
    <n v="950"/>
    <n v="19950"/>
    <n v="14175"/>
  </r>
  <r>
    <x v="492"/>
    <x v="8"/>
    <x v="0"/>
    <x v="3"/>
    <x v="4"/>
    <n v="675"/>
    <n v="18"/>
    <n v="950"/>
    <n v="17100"/>
    <n v="12150"/>
  </r>
  <r>
    <x v="625"/>
    <x v="15"/>
    <x v="4"/>
    <x v="3"/>
    <x v="4"/>
    <n v="675"/>
    <n v="35"/>
    <n v="950"/>
    <n v="33250"/>
    <n v="23625"/>
  </r>
  <r>
    <x v="626"/>
    <x v="5"/>
    <x v="0"/>
    <x v="3"/>
    <x v="4"/>
    <n v="675"/>
    <n v="17"/>
    <n v="950"/>
    <n v="16150"/>
    <n v="11475"/>
  </r>
  <r>
    <x v="314"/>
    <x v="8"/>
    <x v="5"/>
    <x v="3"/>
    <x v="4"/>
    <n v="675"/>
    <n v="26"/>
    <n v="950"/>
    <n v="24700"/>
    <n v="17550"/>
  </r>
  <r>
    <x v="627"/>
    <x v="3"/>
    <x v="4"/>
    <x v="3"/>
    <x v="4"/>
    <n v="675"/>
    <n v="13"/>
    <n v="950"/>
    <n v="12350"/>
    <n v="8775"/>
  </r>
  <r>
    <x v="628"/>
    <x v="6"/>
    <x v="5"/>
    <x v="3"/>
    <x v="4"/>
    <n v="675"/>
    <n v="22"/>
    <n v="950"/>
    <n v="20900"/>
    <n v="14850"/>
  </r>
  <r>
    <x v="629"/>
    <x v="15"/>
    <x v="4"/>
    <x v="3"/>
    <x v="4"/>
    <n v="675"/>
    <n v="1"/>
    <n v="950"/>
    <n v="950"/>
    <n v="675"/>
  </r>
  <r>
    <x v="630"/>
    <x v="0"/>
    <x v="3"/>
    <x v="3"/>
    <x v="4"/>
    <n v="675"/>
    <n v="7"/>
    <n v="950"/>
    <n v="6650"/>
    <n v="4725"/>
  </r>
  <r>
    <x v="204"/>
    <x v="3"/>
    <x v="0"/>
    <x v="3"/>
    <x v="4"/>
    <n v="675"/>
    <n v="24"/>
    <n v="950"/>
    <n v="22800"/>
    <n v="16200"/>
  </r>
  <r>
    <x v="249"/>
    <x v="22"/>
    <x v="3"/>
    <x v="3"/>
    <x v="4"/>
    <n v="675"/>
    <n v="16"/>
    <n v="950"/>
    <n v="15200"/>
    <n v="10800"/>
  </r>
  <r>
    <x v="250"/>
    <x v="11"/>
    <x v="4"/>
    <x v="3"/>
    <x v="4"/>
    <n v="675"/>
    <n v="13"/>
    <n v="950"/>
    <n v="12350"/>
    <n v="8775"/>
  </r>
  <r>
    <x v="157"/>
    <x v="13"/>
    <x v="1"/>
    <x v="3"/>
    <x v="4"/>
    <n v="675"/>
    <n v="6"/>
    <n v="950"/>
    <n v="5700"/>
    <n v="4050"/>
  </r>
  <r>
    <x v="631"/>
    <x v="12"/>
    <x v="1"/>
    <x v="3"/>
    <x v="4"/>
    <n v="675"/>
    <n v="8"/>
    <n v="950"/>
    <n v="7600"/>
    <n v="5400"/>
  </r>
  <r>
    <x v="632"/>
    <x v="5"/>
    <x v="3"/>
    <x v="3"/>
    <x v="4"/>
    <n v="675"/>
    <n v="6"/>
    <n v="950"/>
    <n v="5700"/>
    <n v="4050"/>
  </r>
  <r>
    <x v="135"/>
    <x v="10"/>
    <x v="5"/>
    <x v="3"/>
    <x v="4"/>
    <n v="675"/>
    <n v="4"/>
    <n v="950"/>
    <n v="3800"/>
    <n v="2700"/>
  </r>
  <r>
    <x v="633"/>
    <x v="14"/>
    <x v="2"/>
    <x v="3"/>
    <x v="4"/>
    <n v="675"/>
    <n v="48"/>
    <n v="950"/>
    <n v="45600"/>
    <n v="32400"/>
  </r>
  <r>
    <x v="634"/>
    <x v="10"/>
    <x v="2"/>
    <x v="3"/>
    <x v="4"/>
    <n v="675"/>
    <n v="18"/>
    <n v="950"/>
    <n v="17100"/>
    <n v="12150"/>
  </r>
  <r>
    <x v="133"/>
    <x v="16"/>
    <x v="2"/>
    <x v="3"/>
    <x v="4"/>
    <n v="675"/>
    <n v="3"/>
    <n v="950"/>
    <n v="2850"/>
    <n v="2025"/>
  </r>
  <r>
    <x v="635"/>
    <x v="4"/>
    <x v="4"/>
    <x v="3"/>
    <x v="4"/>
    <n v="675"/>
    <n v="1"/>
    <n v="950"/>
    <n v="950"/>
    <n v="675"/>
  </r>
  <r>
    <x v="636"/>
    <x v="9"/>
    <x v="4"/>
    <x v="3"/>
    <x v="4"/>
    <n v="675"/>
    <n v="27"/>
    <n v="950"/>
    <n v="25650"/>
    <n v="18225"/>
  </r>
  <r>
    <x v="507"/>
    <x v="6"/>
    <x v="1"/>
    <x v="3"/>
    <x v="4"/>
    <n v="675"/>
    <n v="4"/>
    <n v="950"/>
    <n v="3800"/>
    <n v="2700"/>
  </r>
  <r>
    <x v="366"/>
    <x v="23"/>
    <x v="3"/>
    <x v="3"/>
    <x v="4"/>
    <n v="675"/>
    <n v="14"/>
    <n v="950"/>
    <n v="13300"/>
    <n v="9450"/>
  </r>
  <r>
    <x v="84"/>
    <x v="15"/>
    <x v="0"/>
    <x v="3"/>
    <x v="4"/>
    <n v="675"/>
    <n v="17"/>
    <n v="950"/>
    <n v="16150"/>
    <n v="11475"/>
  </r>
  <r>
    <x v="625"/>
    <x v="11"/>
    <x v="4"/>
    <x v="3"/>
    <x v="4"/>
    <n v="675"/>
    <n v="18"/>
    <n v="950"/>
    <n v="17100"/>
    <n v="12150"/>
  </r>
  <r>
    <x v="226"/>
    <x v="15"/>
    <x v="1"/>
    <x v="3"/>
    <x v="4"/>
    <n v="675"/>
    <n v="4"/>
    <n v="950"/>
    <n v="3800"/>
    <n v="2700"/>
  </r>
  <r>
    <x v="602"/>
    <x v="1"/>
    <x v="1"/>
    <x v="3"/>
    <x v="4"/>
    <n v="675"/>
    <n v="2"/>
    <n v="950"/>
    <n v="1900"/>
    <n v="1350"/>
  </r>
  <r>
    <x v="314"/>
    <x v="11"/>
    <x v="1"/>
    <x v="3"/>
    <x v="4"/>
    <n v="675"/>
    <n v="9"/>
    <n v="950"/>
    <n v="8550"/>
    <n v="6075"/>
  </r>
  <r>
    <x v="451"/>
    <x v="23"/>
    <x v="3"/>
    <x v="3"/>
    <x v="4"/>
    <n v="675"/>
    <n v="9"/>
    <n v="950"/>
    <n v="8550"/>
    <n v="6075"/>
  </r>
  <r>
    <x v="619"/>
    <x v="3"/>
    <x v="3"/>
    <x v="3"/>
    <x v="4"/>
    <n v="675"/>
    <n v="2"/>
    <n v="950"/>
    <n v="1900"/>
    <n v="1350"/>
  </r>
  <r>
    <x v="620"/>
    <x v="2"/>
    <x v="4"/>
    <x v="3"/>
    <x v="4"/>
    <n v="675"/>
    <n v="8"/>
    <n v="950"/>
    <n v="7600"/>
    <n v="5400"/>
  </r>
  <r>
    <x v="158"/>
    <x v="8"/>
    <x v="5"/>
    <x v="3"/>
    <x v="4"/>
    <n v="675"/>
    <n v="5"/>
    <n v="950"/>
    <n v="4750"/>
    <n v="3375"/>
  </r>
  <r>
    <x v="621"/>
    <x v="4"/>
    <x v="0"/>
    <x v="3"/>
    <x v="4"/>
    <n v="675"/>
    <n v="3"/>
    <n v="950"/>
    <n v="2850"/>
    <n v="2025"/>
  </r>
  <r>
    <x v="622"/>
    <x v="4"/>
    <x v="2"/>
    <x v="3"/>
    <x v="4"/>
    <n v="675"/>
    <n v="4"/>
    <n v="950"/>
    <n v="3800"/>
    <n v="2700"/>
  </r>
  <r>
    <x v="369"/>
    <x v="8"/>
    <x v="4"/>
    <x v="3"/>
    <x v="4"/>
    <n v="675"/>
    <n v="6"/>
    <n v="950"/>
    <n v="5700"/>
    <n v="4050"/>
  </r>
  <r>
    <x v="623"/>
    <x v="18"/>
    <x v="2"/>
    <x v="3"/>
    <x v="4"/>
    <n v="675"/>
    <n v="21"/>
    <n v="950"/>
    <n v="19950"/>
    <n v="14175"/>
  </r>
  <r>
    <x v="564"/>
    <x v="19"/>
    <x v="2"/>
    <x v="3"/>
    <x v="4"/>
    <n v="675"/>
    <n v="20"/>
    <n v="950"/>
    <n v="19000"/>
    <n v="13500"/>
  </r>
  <r>
    <x v="25"/>
    <x v="15"/>
    <x v="1"/>
    <x v="3"/>
    <x v="4"/>
    <n v="675"/>
    <n v="6"/>
    <n v="950"/>
    <n v="5700"/>
    <n v="4050"/>
  </r>
  <r>
    <x v="472"/>
    <x v="21"/>
    <x v="1"/>
    <x v="3"/>
    <x v="4"/>
    <n v="675"/>
    <n v="9"/>
    <n v="950"/>
    <n v="8550"/>
    <n v="6075"/>
  </r>
  <r>
    <x v="272"/>
    <x v="23"/>
    <x v="0"/>
    <x v="3"/>
    <x v="4"/>
    <n v="675"/>
    <n v="18"/>
    <n v="950"/>
    <n v="17100"/>
    <n v="12150"/>
  </r>
  <r>
    <x v="69"/>
    <x v="20"/>
    <x v="0"/>
    <x v="3"/>
    <x v="4"/>
    <n v="675"/>
    <n v="28"/>
    <n v="950"/>
    <n v="26600"/>
    <n v="18900"/>
  </r>
  <r>
    <x v="624"/>
    <x v="12"/>
    <x v="5"/>
    <x v="3"/>
    <x v="4"/>
    <n v="675"/>
    <n v="21"/>
    <n v="950"/>
    <n v="19950"/>
    <n v="14175"/>
  </r>
  <r>
    <x v="492"/>
    <x v="8"/>
    <x v="0"/>
    <x v="3"/>
    <x v="4"/>
    <n v="675"/>
    <n v="18"/>
    <n v="950"/>
    <n v="17100"/>
    <n v="12150"/>
  </r>
  <r>
    <x v="625"/>
    <x v="15"/>
    <x v="4"/>
    <x v="3"/>
    <x v="4"/>
    <n v="675"/>
    <n v="35"/>
    <n v="950"/>
    <n v="33250"/>
    <n v="23625"/>
  </r>
  <r>
    <x v="626"/>
    <x v="5"/>
    <x v="0"/>
    <x v="3"/>
    <x v="4"/>
    <n v="675"/>
    <n v="17"/>
    <n v="950"/>
    <n v="16150"/>
    <n v="11475"/>
  </r>
  <r>
    <x v="314"/>
    <x v="8"/>
    <x v="5"/>
    <x v="3"/>
    <x v="4"/>
    <n v="675"/>
    <n v="26"/>
    <n v="950"/>
    <n v="24700"/>
    <n v="17550"/>
  </r>
  <r>
    <x v="627"/>
    <x v="3"/>
    <x v="4"/>
    <x v="3"/>
    <x v="4"/>
    <n v="675"/>
    <n v="13"/>
    <n v="950"/>
    <n v="12350"/>
    <n v="8775"/>
  </r>
  <r>
    <x v="628"/>
    <x v="6"/>
    <x v="5"/>
    <x v="3"/>
    <x v="4"/>
    <n v="675"/>
    <n v="22"/>
    <n v="950"/>
    <n v="20900"/>
    <n v="14850"/>
  </r>
  <r>
    <x v="629"/>
    <x v="15"/>
    <x v="4"/>
    <x v="3"/>
    <x v="4"/>
    <n v="675"/>
    <n v="1"/>
    <n v="950"/>
    <n v="950"/>
    <n v="675"/>
  </r>
  <r>
    <x v="630"/>
    <x v="0"/>
    <x v="3"/>
    <x v="3"/>
    <x v="4"/>
    <n v="675"/>
    <n v="7"/>
    <n v="950"/>
    <n v="6650"/>
    <n v="4725"/>
  </r>
  <r>
    <x v="204"/>
    <x v="3"/>
    <x v="0"/>
    <x v="3"/>
    <x v="4"/>
    <n v="675"/>
    <n v="24"/>
    <n v="950"/>
    <n v="22800"/>
    <n v="16200"/>
  </r>
  <r>
    <x v="249"/>
    <x v="22"/>
    <x v="3"/>
    <x v="3"/>
    <x v="4"/>
    <n v="675"/>
    <n v="16"/>
    <n v="950"/>
    <n v="15200"/>
    <n v="10800"/>
  </r>
  <r>
    <x v="250"/>
    <x v="11"/>
    <x v="4"/>
    <x v="3"/>
    <x v="4"/>
    <n v="675"/>
    <n v="13"/>
    <n v="950"/>
    <n v="12350"/>
    <n v="8775"/>
  </r>
  <r>
    <x v="157"/>
    <x v="13"/>
    <x v="1"/>
    <x v="3"/>
    <x v="4"/>
    <n v="675"/>
    <n v="6"/>
    <n v="950"/>
    <n v="5700"/>
    <n v="4050"/>
  </r>
  <r>
    <x v="631"/>
    <x v="12"/>
    <x v="1"/>
    <x v="3"/>
    <x v="4"/>
    <n v="675"/>
    <n v="8"/>
    <n v="950"/>
    <n v="7600"/>
    <n v="5400"/>
  </r>
  <r>
    <x v="632"/>
    <x v="5"/>
    <x v="3"/>
    <x v="3"/>
    <x v="4"/>
    <n v="675"/>
    <n v="6"/>
    <n v="950"/>
    <n v="5700"/>
    <n v="4050"/>
  </r>
  <r>
    <x v="135"/>
    <x v="10"/>
    <x v="5"/>
    <x v="3"/>
    <x v="4"/>
    <n v="675"/>
    <n v="4"/>
    <n v="950"/>
    <n v="3800"/>
    <n v="2700"/>
  </r>
  <r>
    <x v="633"/>
    <x v="14"/>
    <x v="2"/>
    <x v="3"/>
    <x v="4"/>
    <n v="675"/>
    <n v="48"/>
    <n v="950"/>
    <n v="45600"/>
    <n v="32400"/>
  </r>
  <r>
    <x v="634"/>
    <x v="10"/>
    <x v="2"/>
    <x v="3"/>
    <x v="4"/>
    <n v="675"/>
    <n v="18"/>
    <n v="950"/>
    <n v="17100"/>
    <n v="12150"/>
  </r>
  <r>
    <x v="133"/>
    <x v="16"/>
    <x v="2"/>
    <x v="3"/>
    <x v="4"/>
    <n v="675"/>
    <n v="3"/>
    <n v="950"/>
    <n v="2850"/>
    <n v="2025"/>
  </r>
  <r>
    <x v="635"/>
    <x v="4"/>
    <x v="4"/>
    <x v="3"/>
    <x v="4"/>
    <n v="675"/>
    <n v="1"/>
    <n v="950"/>
    <n v="950"/>
    <n v="675"/>
  </r>
  <r>
    <x v="636"/>
    <x v="9"/>
    <x v="4"/>
    <x v="3"/>
    <x v="4"/>
    <n v="675"/>
    <n v="27"/>
    <n v="950"/>
    <n v="25650"/>
    <n v="18225"/>
  </r>
  <r>
    <x v="507"/>
    <x v="6"/>
    <x v="1"/>
    <x v="3"/>
    <x v="4"/>
    <n v="675"/>
    <n v="4"/>
    <n v="950"/>
    <n v="3800"/>
    <n v="2700"/>
  </r>
  <r>
    <x v="366"/>
    <x v="23"/>
    <x v="3"/>
    <x v="3"/>
    <x v="4"/>
    <n v="675"/>
    <n v="14"/>
    <n v="950"/>
    <n v="13300"/>
    <n v="9450"/>
  </r>
  <r>
    <x v="84"/>
    <x v="15"/>
    <x v="0"/>
    <x v="3"/>
    <x v="4"/>
    <n v="675"/>
    <n v="17"/>
    <n v="950"/>
    <n v="16150"/>
    <n v="11475"/>
  </r>
  <r>
    <x v="625"/>
    <x v="11"/>
    <x v="4"/>
    <x v="3"/>
    <x v="4"/>
    <n v="675"/>
    <n v="18"/>
    <n v="950"/>
    <n v="17100"/>
    <n v="12150"/>
  </r>
  <r>
    <x v="622"/>
    <x v="23"/>
    <x v="1"/>
    <x v="3"/>
    <x v="1"/>
    <n v="675"/>
    <n v="24"/>
    <n v="950"/>
    <n v="22800"/>
    <n v="16200"/>
  </r>
  <r>
    <x v="637"/>
    <x v="10"/>
    <x v="5"/>
    <x v="3"/>
    <x v="1"/>
    <n v="675"/>
    <n v="24"/>
    <n v="950"/>
    <n v="22800"/>
    <n v="16200"/>
  </r>
  <r>
    <x v="638"/>
    <x v="7"/>
    <x v="5"/>
    <x v="3"/>
    <x v="1"/>
    <n v="675"/>
    <n v="172"/>
    <n v="950"/>
    <n v="163400"/>
    <n v="116100"/>
  </r>
  <r>
    <x v="337"/>
    <x v="22"/>
    <x v="0"/>
    <x v="3"/>
    <x v="1"/>
    <n v="675"/>
    <n v="21"/>
    <n v="950"/>
    <n v="19950"/>
    <n v="14175"/>
  </r>
  <r>
    <x v="639"/>
    <x v="23"/>
    <x v="3"/>
    <x v="3"/>
    <x v="1"/>
    <n v="675"/>
    <n v="15"/>
    <n v="950"/>
    <n v="14250"/>
    <n v="10125"/>
  </r>
  <r>
    <x v="640"/>
    <x v="1"/>
    <x v="0"/>
    <x v="3"/>
    <x v="1"/>
    <n v="675"/>
    <n v="9"/>
    <n v="950"/>
    <n v="8550"/>
    <n v="6075"/>
  </r>
  <r>
    <x v="553"/>
    <x v="2"/>
    <x v="1"/>
    <x v="3"/>
    <x v="1"/>
    <n v="675"/>
    <n v="23"/>
    <n v="950"/>
    <n v="21850"/>
    <n v="15525"/>
  </r>
  <r>
    <x v="641"/>
    <x v="0"/>
    <x v="5"/>
    <x v="3"/>
    <x v="1"/>
    <n v="675"/>
    <n v="178"/>
    <n v="950"/>
    <n v="169100"/>
    <n v="120150"/>
  </r>
  <r>
    <x v="493"/>
    <x v="7"/>
    <x v="5"/>
    <x v="3"/>
    <x v="1"/>
    <n v="675"/>
    <n v="173"/>
    <n v="950"/>
    <n v="164350"/>
    <n v="116775"/>
  </r>
  <r>
    <x v="642"/>
    <x v="17"/>
    <x v="2"/>
    <x v="3"/>
    <x v="1"/>
    <n v="675"/>
    <n v="149"/>
    <n v="950"/>
    <n v="141550"/>
    <n v="100575"/>
  </r>
  <r>
    <x v="494"/>
    <x v="10"/>
    <x v="3"/>
    <x v="3"/>
    <x v="1"/>
    <n v="675"/>
    <n v="56"/>
    <n v="950"/>
    <n v="53200"/>
    <n v="37800"/>
  </r>
  <r>
    <x v="143"/>
    <x v="13"/>
    <x v="4"/>
    <x v="3"/>
    <x v="1"/>
    <n v="675"/>
    <n v="107"/>
    <n v="950"/>
    <n v="101650"/>
    <n v="72225"/>
  </r>
  <r>
    <x v="386"/>
    <x v="14"/>
    <x v="1"/>
    <x v="3"/>
    <x v="1"/>
    <n v="675"/>
    <n v="21"/>
    <n v="950"/>
    <n v="19950"/>
    <n v="14175"/>
  </r>
  <r>
    <x v="499"/>
    <x v="11"/>
    <x v="0"/>
    <x v="3"/>
    <x v="1"/>
    <n v="675"/>
    <n v="41"/>
    <n v="950"/>
    <n v="38950"/>
    <n v="27675"/>
  </r>
  <r>
    <x v="230"/>
    <x v="23"/>
    <x v="4"/>
    <x v="3"/>
    <x v="1"/>
    <n v="675"/>
    <n v="9"/>
    <n v="950"/>
    <n v="8550"/>
    <n v="6075"/>
  </r>
  <r>
    <x v="643"/>
    <x v="19"/>
    <x v="0"/>
    <x v="3"/>
    <x v="1"/>
    <n v="675"/>
    <n v="19"/>
    <n v="950"/>
    <n v="18050"/>
    <n v="12825"/>
  </r>
  <r>
    <x v="644"/>
    <x v="21"/>
    <x v="1"/>
    <x v="3"/>
    <x v="1"/>
    <n v="675"/>
    <n v="16"/>
    <n v="950"/>
    <n v="15200"/>
    <n v="10800"/>
  </r>
  <r>
    <x v="645"/>
    <x v="8"/>
    <x v="4"/>
    <x v="3"/>
    <x v="1"/>
    <n v="675"/>
    <n v="32"/>
    <n v="950"/>
    <n v="30400"/>
    <n v="21600"/>
  </r>
  <r>
    <x v="643"/>
    <x v="7"/>
    <x v="5"/>
    <x v="3"/>
    <x v="1"/>
    <n v="675"/>
    <n v="59"/>
    <n v="950"/>
    <n v="56050"/>
    <n v="39825"/>
  </r>
  <r>
    <x v="646"/>
    <x v="4"/>
    <x v="2"/>
    <x v="3"/>
    <x v="1"/>
    <n v="675"/>
    <n v="121"/>
    <n v="950"/>
    <n v="114950"/>
    <n v="81675"/>
  </r>
  <r>
    <x v="440"/>
    <x v="15"/>
    <x v="3"/>
    <x v="3"/>
    <x v="1"/>
    <n v="675"/>
    <n v="31"/>
    <n v="950"/>
    <n v="29450"/>
    <n v="20925"/>
  </r>
  <r>
    <x v="226"/>
    <x v="19"/>
    <x v="0"/>
    <x v="3"/>
    <x v="1"/>
    <n v="675"/>
    <n v="9"/>
    <n v="950"/>
    <n v="8550"/>
    <n v="6075"/>
  </r>
  <r>
    <x v="314"/>
    <x v="17"/>
    <x v="2"/>
    <x v="3"/>
    <x v="1"/>
    <n v="675"/>
    <n v="27"/>
    <n v="950"/>
    <n v="25650"/>
    <n v="18225"/>
  </r>
  <r>
    <x v="647"/>
    <x v="20"/>
    <x v="4"/>
    <x v="3"/>
    <x v="1"/>
    <n v="675"/>
    <n v="44"/>
    <n v="950"/>
    <n v="41800"/>
    <n v="29700"/>
  </r>
  <r>
    <x v="648"/>
    <x v="8"/>
    <x v="3"/>
    <x v="3"/>
    <x v="1"/>
    <n v="675"/>
    <n v="27"/>
    <n v="950"/>
    <n v="25650"/>
    <n v="18225"/>
  </r>
  <r>
    <x v="445"/>
    <x v="0"/>
    <x v="4"/>
    <x v="3"/>
    <x v="1"/>
    <n v="675"/>
    <n v="56"/>
    <n v="950"/>
    <n v="53200"/>
    <n v="37800"/>
  </r>
  <r>
    <x v="427"/>
    <x v="3"/>
    <x v="2"/>
    <x v="3"/>
    <x v="1"/>
    <n v="675"/>
    <n v="123"/>
    <n v="950"/>
    <n v="116850"/>
    <n v="83025"/>
  </r>
  <r>
    <x v="630"/>
    <x v="23"/>
    <x v="4"/>
    <x v="3"/>
    <x v="1"/>
    <n v="675"/>
    <n v="18"/>
    <n v="950"/>
    <n v="17100"/>
    <n v="12150"/>
  </r>
  <r>
    <x v="649"/>
    <x v="23"/>
    <x v="3"/>
    <x v="3"/>
    <x v="1"/>
    <n v="675"/>
    <n v="27"/>
    <n v="950"/>
    <n v="25650"/>
    <n v="18225"/>
  </r>
  <r>
    <x v="650"/>
    <x v="18"/>
    <x v="0"/>
    <x v="3"/>
    <x v="1"/>
    <n v="675"/>
    <n v="46"/>
    <n v="950"/>
    <n v="43700"/>
    <n v="31050"/>
  </r>
  <r>
    <x v="651"/>
    <x v="21"/>
    <x v="0"/>
    <x v="3"/>
    <x v="1"/>
    <n v="675"/>
    <n v="60"/>
    <n v="950"/>
    <n v="57000"/>
    <n v="40500"/>
  </r>
  <r>
    <x v="652"/>
    <x v="6"/>
    <x v="3"/>
    <x v="3"/>
    <x v="1"/>
    <n v="675"/>
    <n v="55"/>
    <n v="950"/>
    <n v="52250"/>
    <n v="37125"/>
  </r>
  <r>
    <x v="550"/>
    <x v="7"/>
    <x v="2"/>
    <x v="3"/>
    <x v="1"/>
    <n v="675"/>
    <n v="31"/>
    <n v="950"/>
    <n v="29450"/>
    <n v="20925"/>
  </r>
  <r>
    <x v="400"/>
    <x v="18"/>
    <x v="1"/>
    <x v="3"/>
    <x v="1"/>
    <n v="675"/>
    <n v="2"/>
    <n v="950"/>
    <n v="1900"/>
    <n v="1350"/>
  </r>
  <r>
    <x v="304"/>
    <x v="2"/>
    <x v="5"/>
    <x v="3"/>
    <x v="1"/>
    <n v="675"/>
    <n v="46"/>
    <n v="950"/>
    <n v="43700"/>
    <n v="31050"/>
  </r>
  <r>
    <x v="622"/>
    <x v="23"/>
    <x v="1"/>
    <x v="3"/>
    <x v="1"/>
    <n v="675"/>
    <n v="24"/>
    <n v="950"/>
    <n v="22800"/>
    <n v="16200"/>
  </r>
  <r>
    <x v="637"/>
    <x v="10"/>
    <x v="5"/>
    <x v="3"/>
    <x v="1"/>
    <n v="675"/>
    <n v="24"/>
    <n v="950"/>
    <n v="22800"/>
    <n v="16200"/>
  </r>
  <r>
    <x v="638"/>
    <x v="7"/>
    <x v="5"/>
    <x v="3"/>
    <x v="1"/>
    <n v="675"/>
    <n v="172"/>
    <n v="950"/>
    <n v="163400"/>
    <n v="116100"/>
  </r>
  <r>
    <x v="337"/>
    <x v="22"/>
    <x v="0"/>
    <x v="3"/>
    <x v="1"/>
    <n v="675"/>
    <n v="21"/>
    <n v="950"/>
    <n v="19950"/>
    <n v="14175"/>
  </r>
  <r>
    <x v="639"/>
    <x v="23"/>
    <x v="3"/>
    <x v="3"/>
    <x v="1"/>
    <n v="675"/>
    <n v="15"/>
    <n v="950"/>
    <n v="14250"/>
    <n v="10125"/>
  </r>
  <r>
    <x v="640"/>
    <x v="1"/>
    <x v="0"/>
    <x v="3"/>
    <x v="1"/>
    <n v="675"/>
    <n v="9"/>
    <n v="950"/>
    <n v="8550"/>
    <n v="6075"/>
  </r>
  <r>
    <x v="553"/>
    <x v="2"/>
    <x v="1"/>
    <x v="3"/>
    <x v="1"/>
    <n v="675"/>
    <n v="23"/>
    <n v="950"/>
    <n v="21850"/>
    <n v="15525"/>
  </r>
  <r>
    <x v="641"/>
    <x v="0"/>
    <x v="5"/>
    <x v="3"/>
    <x v="1"/>
    <n v="675"/>
    <n v="178"/>
    <n v="950"/>
    <n v="169100"/>
    <n v="120150"/>
  </r>
  <r>
    <x v="493"/>
    <x v="7"/>
    <x v="5"/>
    <x v="3"/>
    <x v="1"/>
    <n v="675"/>
    <n v="173"/>
    <n v="950"/>
    <n v="164350"/>
    <n v="116775"/>
  </r>
  <r>
    <x v="642"/>
    <x v="17"/>
    <x v="2"/>
    <x v="3"/>
    <x v="1"/>
    <n v="675"/>
    <n v="149"/>
    <n v="950"/>
    <n v="141550"/>
    <n v="100575"/>
  </r>
  <r>
    <x v="494"/>
    <x v="10"/>
    <x v="3"/>
    <x v="3"/>
    <x v="1"/>
    <n v="675"/>
    <n v="56"/>
    <n v="950"/>
    <n v="53200"/>
    <n v="37800"/>
  </r>
  <r>
    <x v="143"/>
    <x v="13"/>
    <x v="4"/>
    <x v="3"/>
    <x v="1"/>
    <n v="675"/>
    <n v="107"/>
    <n v="950"/>
    <n v="101650"/>
    <n v="72225"/>
  </r>
  <r>
    <x v="386"/>
    <x v="14"/>
    <x v="1"/>
    <x v="3"/>
    <x v="1"/>
    <n v="675"/>
    <n v="21"/>
    <n v="950"/>
    <n v="19950"/>
    <n v="14175"/>
  </r>
  <r>
    <x v="499"/>
    <x v="11"/>
    <x v="0"/>
    <x v="3"/>
    <x v="1"/>
    <n v="675"/>
    <n v="41"/>
    <n v="950"/>
    <n v="38950"/>
    <n v="27675"/>
  </r>
  <r>
    <x v="230"/>
    <x v="23"/>
    <x v="4"/>
    <x v="3"/>
    <x v="1"/>
    <n v="675"/>
    <n v="9"/>
    <n v="950"/>
    <n v="8550"/>
    <n v="6075"/>
  </r>
  <r>
    <x v="643"/>
    <x v="19"/>
    <x v="0"/>
    <x v="3"/>
    <x v="1"/>
    <n v="675"/>
    <n v="19"/>
    <n v="950"/>
    <n v="18050"/>
    <n v="12825"/>
  </r>
  <r>
    <x v="644"/>
    <x v="21"/>
    <x v="1"/>
    <x v="3"/>
    <x v="1"/>
    <n v="675"/>
    <n v="16"/>
    <n v="950"/>
    <n v="15200"/>
    <n v="10800"/>
  </r>
  <r>
    <x v="645"/>
    <x v="8"/>
    <x v="4"/>
    <x v="3"/>
    <x v="1"/>
    <n v="675"/>
    <n v="32"/>
    <n v="950"/>
    <n v="30400"/>
    <n v="21600"/>
  </r>
  <r>
    <x v="643"/>
    <x v="7"/>
    <x v="5"/>
    <x v="3"/>
    <x v="1"/>
    <n v="675"/>
    <n v="59"/>
    <n v="950"/>
    <n v="56050"/>
    <n v="39825"/>
  </r>
  <r>
    <x v="646"/>
    <x v="4"/>
    <x v="2"/>
    <x v="3"/>
    <x v="1"/>
    <n v="675"/>
    <n v="121"/>
    <n v="950"/>
    <n v="114950"/>
    <n v="81675"/>
  </r>
  <r>
    <x v="440"/>
    <x v="15"/>
    <x v="3"/>
    <x v="3"/>
    <x v="1"/>
    <n v="675"/>
    <n v="31"/>
    <n v="950"/>
    <n v="29450"/>
    <n v="20925"/>
  </r>
  <r>
    <x v="226"/>
    <x v="19"/>
    <x v="0"/>
    <x v="3"/>
    <x v="1"/>
    <n v="675"/>
    <n v="9"/>
    <n v="950"/>
    <n v="8550"/>
    <n v="6075"/>
  </r>
  <r>
    <x v="314"/>
    <x v="17"/>
    <x v="2"/>
    <x v="3"/>
    <x v="1"/>
    <n v="675"/>
    <n v="27"/>
    <n v="950"/>
    <n v="25650"/>
    <n v="18225"/>
  </r>
  <r>
    <x v="647"/>
    <x v="20"/>
    <x v="4"/>
    <x v="3"/>
    <x v="1"/>
    <n v="675"/>
    <n v="44"/>
    <n v="950"/>
    <n v="41800"/>
    <n v="29700"/>
  </r>
  <r>
    <x v="648"/>
    <x v="8"/>
    <x v="3"/>
    <x v="3"/>
    <x v="1"/>
    <n v="675"/>
    <n v="27"/>
    <n v="950"/>
    <n v="25650"/>
    <n v="18225"/>
  </r>
  <r>
    <x v="445"/>
    <x v="0"/>
    <x v="4"/>
    <x v="3"/>
    <x v="1"/>
    <n v="675"/>
    <n v="56"/>
    <n v="950"/>
    <n v="53200"/>
    <n v="37800"/>
  </r>
  <r>
    <x v="427"/>
    <x v="3"/>
    <x v="2"/>
    <x v="3"/>
    <x v="1"/>
    <n v="675"/>
    <n v="123"/>
    <n v="950"/>
    <n v="116850"/>
    <n v="83025"/>
  </r>
  <r>
    <x v="630"/>
    <x v="23"/>
    <x v="4"/>
    <x v="3"/>
    <x v="1"/>
    <n v="675"/>
    <n v="18"/>
    <n v="950"/>
    <n v="17100"/>
    <n v="12150"/>
  </r>
  <r>
    <x v="649"/>
    <x v="23"/>
    <x v="3"/>
    <x v="3"/>
    <x v="1"/>
    <n v="675"/>
    <n v="27"/>
    <n v="950"/>
    <n v="25650"/>
    <n v="18225"/>
  </r>
  <r>
    <x v="650"/>
    <x v="18"/>
    <x v="0"/>
    <x v="3"/>
    <x v="1"/>
    <n v="675"/>
    <n v="46"/>
    <n v="950"/>
    <n v="43700"/>
    <n v="31050"/>
  </r>
  <r>
    <x v="651"/>
    <x v="21"/>
    <x v="0"/>
    <x v="3"/>
    <x v="1"/>
    <n v="675"/>
    <n v="60"/>
    <n v="950"/>
    <n v="57000"/>
    <n v="40500"/>
  </r>
  <r>
    <x v="652"/>
    <x v="6"/>
    <x v="3"/>
    <x v="3"/>
    <x v="1"/>
    <n v="675"/>
    <n v="55"/>
    <n v="950"/>
    <n v="52250"/>
    <n v="37125"/>
  </r>
  <r>
    <x v="550"/>
    <x v="7"/>
    <x v="2"/>
    <x v="3"/>
    <x v="1"/>
    <n v="675"/>
    <n v="31"/>
    <n v="950"/>
    <n v="29450"/>
    <n v="20925"/>
  </r>
  <r>
    <x v="400"/>
    <x v="18"/>
    <x v="1"/>
    <x v="3"/>
    <x v="1"/>
    <n v="675"/>
    <n v="2"/>
    <n v="950"/>
    <n v="1900"/>
    <n v="1350"/>
  </r>
  <r>
    <x v="304"/>
    <x v="2"/>
    <x v="5"/>
    <x v="3"/>
    <x v="1"/>
    <n v="675"/>
    <n v="46"/>
    <n v="950"/>
    <n v="43700"/>
    <n v="31050"/>
  </r>
  <r>
    <x v="653"/>
    <x v="8"/>
    <x v="2"/>
    <x v="3"/>
    <x v="0"/>
    <n v="675"/>
    <n v="131"/>
    <n v="950"/>
    <n v="124450"/>
    <n v="88425"/>
  </r>
  <r>
    <x v="421"/>
    <x v="12"/>
    <x v="1"/>
    <x v="3"/>
    <x v="0"/>
    <n v="675"/>
    <n v="12"/>
    <n v="950"/>
    <n v="11400"/>
    <n v="8100"/>
  </r>
  <r>
    <x v="75"/>
    <x v="17"/>
    <x v="0"/>
    <x v="3"/>
    <x v="0"/>
    <n v="675"/>
    <n v="147"/>
    <n v="950"/>
    <n v="139650"/>
    <n v="99225"/>
  </r>
  <r>
    <x v="654"/>
    <x v="21"/>
    <x v="4"/>
    <x v="3"/>
    <x v="0"/>
    <n v="675"/>
    <n v="1"/>
    <n v="950"/>
    <n v="950"/>
    <n v="675"/>
  </r>
  <r>
    <x v="655"/>
    <x v="9"/>
    <x v="2"/>
    <x v="3"/>
    <x v="0"/>
    <n v="675"/>
    <n v="36"/>
    <n v="950"/>
    <n v="34200"/>
    <n v="24300"/>
  </r>
  <r>
    <x v="562"/>
    <x v="9"/>
    <x v="5"/>
    <x v="3"/>
    <x v="0"/>
    <n v="675"/>
    <n v="46"/>
    <n v="950"/>
    <n v="43700"/>
    <n v="31050"/>
  </r>
  <r>
    <x v="551"/>
    <x v="16"/>
    <x v="2"/>
    <x v="3"/>
    <x v="0"/>
    <n v="675"/>
    <n v="119"/>
    <n v="950"/>
    <n v="113050"/>
    <n v="80325"/>
  </r>
  <r>
    <x v="656"/>
    <x v="8"/>
    <x v="4"/>
    <x v="3"/>
    <x v="0"/>
    <n v="675"/>
    <n v="35"/>
    <n v="950"/>
    <n v="33250"/>
    <n v="23625"/>
  </r>
  <r>
    <x v="333"/>
    <x v="5"/>
    <x v="3"/>
    <x v="3"/>
    <x v="0"/>
    <n v="675"/>
    <n v="43"/>
    <n v="950"/>
    <n v="40850"/>
    <n v="29025"/>
  </r>
  <r>
    <x v="596"/>
    <x v="15"/>
    <x v="4"/>
    <x v="3"/>
    <x v="0"/>
    <n v="675"/>
    <n v="111"/>
    <n v="950"/>
    <n v="105450"/>
    <n v="74925"/>
  </r>
  <r>
    <x v="657"/>
    <x v="6"/>
    <x v="4"/>
    <x v="3"/>
    <x v="0"/>
    <n v="675"/>
    <n v="62"/>
    <n v="950"/>
    <n v="58900"/>
    <n v="41850"/>
  </r>
  <r>
    <x v="563"/>
    <x v="15"/>
    <x v="1"/>
    <x v="3"/>
    <x v="0"/>
    <n v="675"/>
    <n v="2"/>
    <n v="950"/>
    <n v="1900"/>
    <n v="1350"/>
  </r>
  <r>
    <x v="658"/>
    <x v="1"/>
    <x v="2"/>
    <x v="3"/>
    <x v="0"/>
    <n v="675"/>
    <n v="75"/>
    <n v="950"/>
    <n v="71250"/>
    <n v="50625"/>
  </r>
  <r>
    <x v="29"/>
    <x v="7"/>
    <x v="4"/>
    <x v="3"/>
    <x v="0"/>
    <n v="675"/>
    <n v="107"/>
    <n v="950"/>
    <n v="101650"/>
    <n v="72225"/>
  </r>
  <r>
    <x v="585"/>
    <x v="8"/>
    <x v="2"/>
    <x v="3"/>
    <x v="0"/>
    <n v="675"/>
    <n v="17"/>
    <n v="950"/>
    <n v="16150"/>
    <n v="11475"/>
  </r>
  <r>
    <x v="335"/>
    <x v="19"/>
    <x v="4"/>
    <x v="3"/>
    <x v="0"/>
    <n v="675"/>
    <n v="46"/>
    <n v="950"/>
    <n v="43700"/>
    <n v="31050"/>
  </r>
  <r>
    <x v="659"/>
    <x v="20"/>
    <x v="4"/>
    <x v="3"/>
    <x v="0"/>
    <n v="675"/>
    <n v="166"/>
    <n v="950"/>
    <n v="157700"/>
    <n v="112050"/>
  </r>
  <r>
    <x v="660"/>
    <x v="3"/>
    <x v="5"/>
    <x v="3"/>
    <x v="0"/>
    <n v="675"/>
    <n v="273"/>
    <n v="950"/>
    <n v="259350"/>
    <n v="184275"/>
  </r>
  <r>
    <x v="317"/>
    <x v="5"/>
    <x v="3"/>
    <x v="3"/>
    <x v="0"/>
    <n v="675"/>
    <n v="86"/>
    <n v="950"/>
    <n v="81700"/>
    <n v="58050"/>
  </r>
  <r>
    <x v="608"/>
    <x v="9"/>
    <x v="1"/>
    <x v="3"/>
    <x v="0"/>
    <n v="675"/>
    <n v="1"/>
    <n v="950"/>
    <n v="950"/>
    <n v="675"/>
  </r>
  <r>
    <x v="67"/>
    <x v="12"/>
    <x v="5"/>
    <x v="3"/>
    <x v="0"/>
    <n v="675"/>
    <n v="283"/>
    <n v="950"/>
    <n v="268850"/>
    <n v="191025"/>
  </r>
  <r>
    <x v="194"/>
    <x v="9"/>
    <x v="3"/>
    <x v="3"/>
    <x v="0"/>
    <n v="675"/>
    <n v="49"/>
    <n v="950"/>
    <n v="46550"/>
    <n v="33075"/>
  </r>
  <r>
    <x v="112"/>
    <x v="9"/>
    <x v="2"/>
    <x v="3"/>
    <x v="0"/>
    <n v="675"/>
    <n v="10"/>
    <n v="950"/>
    <n v="9500"/>
    <n v="6750"/>
  </r>
  <r>
    <x v="661"/>
    <x v="15"/>
    <x v="5"/>
    <x v="3"/>
    <x v="0"/>
    <n v="675"/>
    <n v="125"/>
    <n v="950"/>
    <n v="118750"/>
    <n v="84375"/>
  </r>
  <r>
    <x v="79"/>
    <x v="8"/>
    <x v="0"/>
    <x v="3"/>
    <x v="0"/>
    <n v="675"/>
    <n v="122"/>
    <n v="950"/>
    <n v="115900"/>
    <n v="82350"/>
  </r>
  <r>
    <x v="662"/>
    <x v="9"/>
    <x v="1"/>
    <x v="3"/>
    <x v="0"/>
    <n v="675"/>
    <n v="5"/>
    <n v="950"/>
    <n v="4750"/>
    <n v="3375"/>
  </r>
  <r>
    <x v="663"/>
    <x v="23"/>
    <x v="2"/>
    <x v="3"/>
    <x v="0"/>
    <n v="675"/>
    <n v="73"/>
    <n v="950"/>
    <n v="69350"/>
    <n v="49275"/>
  </r>
  <r>
    <x v="340"/>
    <x v="1"/>
    <x v="4"/>
    <x v="3"/>
    <x v="0"/>
    <n v="675"/>
    <n v="40"/>
    <n v="950"/>
    <n v="38000"/>
    <n v="27000"/>
  </r>
  <r>
    <x v="22"/>
    <x v="16"/>
    <x v="3"/>
    <x v="3"/>
    <x v="0"/>
    <n v="675"/>
    <n v="38"/>
    <n v="950"/>
    <n v="36100"/>
    <n v="25650"/>
  </r>
  <r>
    <x v="553"/>
    <x v="9"/>
    <x v="4"/>
    <x v="3"/>
    <x v="0"/>
    <n v="675"/>
    <n v="53"/>
    <n v="950"/>
    <n v="50350"/>
    <n v="35775"/>
  </r>
  <r>
    <x v="371"/>
    <x v="22"/>
    <x v="3"/>
    <x v="3"/>
    <x v="0"/>
    <n v="675"/>
    <n v="31"/>
    <n v="950"/>
    <n v="29450"/>
    <n v="20925"/>
  </r>
  <r>
    <x v="664"/>
    <x v="13"/>
    <x v="0"/>
    <x v="3"/>
    <x v="0"/>
    <n v="675"/>
    <n v="93"/>
    <n v="950"/>
    <n v="88350"/>
    <n v="62775"/>
  </r>
  <r>
    <x v="665"/>
    <x v="23"/>
    <x v="4"/>
    <x v="3"/>
    <x v="0"/>
    <n v="675"/>
    <n v="56"/>
    <n v="950"/>
    <n v="53200"/>
    <n v="37800"/>
  </r>
  <r>
    <x v="653"/>
    <x v="8"/>
    <x v="2"/>
    <x v="3"/>
    <x v="0"/>
    <n v="675"/>
    <n v="131"/>
    <n v="950"/>
    <n v="124450"/>
    <n v="88425"/>
  </r>
  <r>
    <x v="421"/>
    <x v="12"/>
    <x v="1"/>
    <x v="3"/>
    <x v="0"/>
    <n v="675"/>
    <n v="12"/>
    <n v="950"/>
    <n v="11400"/>
    <n v="8100"/>
  </r>
  <r>
    <x v="75"/>
    <x v="17"/>
    <x v="0"/>
    <x v="3"/>
    <x v="0"/>
    <n v="675"/>
    <n v="147"/>
    <n v="950"/>
    <n v="139650"/>
    <n v="99225"/>
  </r>
  <r>
    <x v="654"/>
    <x v="21"/>
    <x v="4"/>
    <x v="3"/>
    <x v="0"/>
    <n v="675"/>
    <n v="1"/>
    <n v="950"/>
    <n v="950"/>
    <n v="675"/>
  </r>
  <r>
    <x v="655"/>
    <x v="9"/>
    <x v="2"/>
    <x v="3"/>
    <x v="0"/>
    <n v="675"/>
    <n v="36"/>
    <n v="950"/>
    <n v="34200"/>
    <n v="24300"/>
  </r>
  <r>
    <x v="562"/>
    <x v="9"/>
    <x v="5"/>
    <x v="3"/>
    <x v="0"/>
    <n v="675"/>
    <n v="46"/>
    <n v="950"/>
    <n v="43700"/>
    <n v="31050"/>
  </r>
  <r>
    <x v="551"/>
    <x v="16"/>
    <x v="2"/>
    <x v="3"/>
    <x v="0"/>
    <n v="675"/>
    <n v="119"/>
    <n v="950"/>
    <n v="113050"/>
    <n v="80325"/>
  </r>
  <r>
    <x v="656"/>
    <x v="8"/>
    <x v="4"/>
    <x v="3"/>
    <x v="0"/>
    <n v="675"/>
    <n v="35"/>
    <n v="950"/>
    <n v="33250"/>
    <n v="23625"/>
  </r>
  <r>
    <x v="333"/>
    <x v="5"/>
    <x v="3"/>
    <x v="3"/>
    <x v="0"/>
    <n v="675"/>
    <n v="43"/>
    <n v="950"/>
    <n v="40850"/>
    <n v="29025"/>
  </r>
  <r>
    <x v="596"/>
    <x v="15"/>
    <x v="4"/>
    <x v="3"/>
    <x v="0"/>
    <n v="675"/>
    <n v="111"/>
    <n v="950"/>
    <n v="105450"/>
    <n v="74925"/>
  </r>
  <r>
    <x v="657"/>
    <x v="6"/>
    <x v="4"/>
    <x v="3"/>
    <x v="0"/>
    <n v="675"/>
    <n v="62"/>
    <n v="950"/>
    <n v="58900"/>
    <n v="41850"/>
  </r>
  <r>
    <x v="563"/>
    <x v="15"/>
    <x v="1"/>
    <x v="3"/>
    <x v="0"/>
    <n v="675"/>
    <n v="2"/>
    <n v="950"/>
    <n v="1900"/>
    <n v="1350"/>
  </r>
  <r>
    <x v="658"/>
    <x v="1"/>
    <x v="2"/>
    <x v="3"/>
    <x v="0"/>
    <n v="675"/>
    <n v="75"/>
    <n v="950"/>
    <n v="71250"/>
    <n v="50625"/>
  </r>
  <r>
    <x v="29"/>
    <x v="7"/>
    <x v="4"/>
    <x v="3"/>
    <x v="0"/>
    <n v="675"/>
    <n v="107"/>
    <n v="950"/>
    <n v="101650"/>
    <n v="72225"/>
  </r>
  <r>
    <x v="585"/>
    <x v="8"/>
    <x v="2"/>
    <x v="3"/>
    <x v="0"/>
    <n v="675"/>
    <n v="17"/>
    <n v="950"/>
    <n v="16150"/>
    <n v="11475"/>
  </r>
  <r>
    <x v="335"/>
    <x v="19"/>
    <x v="4"/>
    <x v="3"/>
    <x v="0"/>
    <n v="675"/>
    <n v="46"/>
    <n v="950"/>
    <n v="43700"/>
    <n v="31050"/>
  </r>
  <r>
    <x v="659"/>
    <x v="20"/>
    <x v="4"/>
    <x v="3"/>
    <x v="0"/>
    <n v="675"/>
    <n v="166"/>
    <n v="950"/>
    <n v="157700"/>
    <n v="112050"/>
  </r>
  <r>
    <x v="660"/>
    <x v="3"/>
    <x v="5"/>
    <x v="3"/>
    <x v="0"/>
    <n v="675"/>
    <n v="273"/>
    <n v="950"/>
    <n v="259350"/>
    <n v="184275"/>
  </r>
  <r>
    <x v="317"/>
    <x v="5"/>
    <x v="3"/>
    <x v="3"/>
    <x v="0"/>
    <n v="675"/>
    <n v="86"/>
    <n v="950"/>
    <n v="81700"/>
    <n v="58050"/>
  </r>
  <r>
    <x v="608"/>
    <x v="9"/>
    <x v="1"/>
    <x v="3"/>
    <x v="0"/>
    <n v="675"/>
    <n v="1"/>
    <n v="950"/>
    <n v="950"/>
    <n v="675"/>
  </r>
  <r>
    <x v="67"/>
    <x v="12"/>
    <x v="5"/>
    <x v="3"/>
    <x v="0"/>
    <n v="675"/>
    <n v="283"/>
    <n v="950"/>
    <n v="268850"/>
    <n v="191025"/>
  </r>
  <r>
    <x v="194"/>
    <x v="9"/>
    <x v="3"/>
    <x v="3"/>
    <x v="0"/>
    <n v="675"/>
    <n v="49"/>
    <n v="950"/>
    <n v="46550"/>
    <n v="33075"/>
  </r>
  <r>
    <x v="112"/>
    <x v="9"/>
    <x v="2"/>
    <x v="3"/>
    <x v="0"/>
    <n v="675"/>
    <n v="10"/>
    <n v="950"/>
    <n v="9500"/>
    <n v="6750"/>
  </r>
  <r>
    <x v="661"/>
    <x v="15"/>
    <x v="5"/>
    <x v="3"/>
    <x v="0"/>
    <n v="675"/>
    <n v="125"/>
    <n v="950"/>
    <n v="118750"/>
    <n v="84375"/>
  </r>
  <r>
    <x v="79"/>
    <x v="8"/>
    <x v="0"/>
    <x v="3"/>
    <x v="0"/>
    <n v="675"/>
    <n v="122"/>
    <n v="950"/>
    <n v="115900"/>
    <n v="82350"/>
  </r>
  <r>
    <x v="662"/>
    <x v="9"/>
    <x v="1"/>
    <x v="3"/>
    <x v="0"/>
    <n v="675"/>
    <n v="5"/>
    <n v="950"/>
    <n v="4750"/>
    <n v="3375"/>
  </r>
  <r>
    <x v="663"/>
    <x v="23"/>
    <x v="2"/>
    <x v="3"/>
    <x v="0"/>
    <n v="675"/>
    <n v="73"/>
    <n v="950"/>
    <n v="69350"/>
    <n v="49275"/>
  </r>
  <r>
    <x v="340"/>
    <x v="1"/>
    <x v="4"/>
    <x v="3"/>
    <x v="0"/>
    <n v="675"/>
    <n v="40"/>
    <n v="950"/>
    <n v="38000"/>
    <n v="27000"/>
  </r>
  <r>
    <x v="22"/>
    <x v="16"/>
    <x v="3"/>
    <x v="3"/>
    <x v="0"/>
    <n v="675"/>
    <n v="38"/>
    <n v="950"/>
    <n v="36100"/>
    <n v="25650"/>
  </r>
  <r>
    <x v="553"/>
    <x v="9"/>
    <x v="4"/>
    <x v="3"/>
    <x v="0"/>
    <n v="675"/>
    <n v="53"/>
    <n v="950"/>
    <n v="50350"/>
    <n v="35775"/>
  </r>
  <r>
    <x v="371"/>
    <x v="22"/>
    <x v="3"/>
    <x v="3"/>
    <x v="0"/>
    <n v="675"/>
    <n v="31"/>
    <n v="950"/>
    <n v="29450"/>
    <n v="20925"/>
  </r>
  <r>
    <x v="664"/>
    <x v="13"/>
    <x v="0"/>
    <x v="3"/>
    <x v="0"/>
    <n v="675"/>
    <n v="93"/>
    <n v="950"/>
    <n v="88350"/>
    <n v="62775"/>
  </r>
  <r>
    <x v="665"/>
    <x v="23"/>
    <x v="4"/>
    <x v="3"/>
    <x v="0"/>
    <n v="675"/>
    <n v="56"/>
    <n v="950"/>
    <n v="53200"/>
    <n v="37800"/>
  </r>
  <r>
    <x v="666"/>
    <x v="18"/>
    <x v="5"/>
    <x v="3"/>
    <x v="3"/>
    <n v="675"/>
    <n v="138"/>
    <n v="950"/>
    <n v="131100"/>
    <n v="93150"/>
  </r>
  <r>
    <x v="667"/>
    <x v="18"/>
    <x v="0"/>
    <x v="3"/>
    <x v="3"/>
    <n v="675"/>
    <n v="69"/>
    <n v="950"/>
    <n v="65550"/>
    <n v="46575"/>
  </r>
  <r>
    <x v="668"/>
    <x v="23"/>
    <x v="2"/>
    <x v="3"/>
    <x v="3"/>
    <n v="675"/>
    <n v="159"/>
    <n v="950"/>
    <n v="151050"/>
    <n v="107325"/>
  </r>
  <r>
    <x v="669"/>
    <x v="4"/>
    <x v="4"/>
    <x v="3"/>
    <x v="3"/>
    <n v="675"/>
    <n v="148"/>
    <n v="950"/>
    <n v="140600"/>
    <n v="99900"/>
  </r>
  <r>
    <x v="354"/>
    <x v="16"/>
    <x v="1"/>
    <x v="3"/>
    <x v="3"/>
    <n v="675"/>
    <n v="38"/>
    <n v="950"/>
    <n v="36100"/>
    <n v="25650"/>
  </r>
  <r>
    <x v="22"/>
    <x v="17"/>
    <x v="0"/>
    <x v="3"/>
    <x v="3"/>
    <n v="675"/>
    <n v="51"/>
    <n v="950"/>
    <n v="48450"/>
    <n v="34425"/>
  </r>
  <r>
    <x v="488"/>
    <x v="22"/>
    <x v="5"/>
    <x v="3"/>
    <x v="3"/>
    <n v="675"/>
    <n v="233"/>
    <n v="950"/>
    <n v="221350"/>
    <n v="157275"/>
  </r>
  <r>
    <x v="334"/>
    <x v="10"/>
    <x v="5"/>
    <x v="3"/>
    <x v="3"/>
    <n v="675"/>
    <n v="236"/>
    <n v="950"/>
    <n v="224200"/>
    <n v="159300"/>
  </r>
  <r>
    <x v="589"/>
    <x v="11"/>
    <x v="0"/>
    <x v="3"/>
    <x v="3"/>
    <n v="675"/>
    <n v="27"/>
    <n v="950"/>
    <n v="25650"/>
    <n v="18225"/>
  </r>
  <r>
    <x v="670"/>
    <x v="11"/>
    <x v="0"/>
    <x v="3"/>
    <x v="3"/>
    <n v="675"/>
    <n v="116"/>
    <n v="950"/>
    <n v="110200"/>
    <n v="78300"/>
  </r>
  <r>
    <x v="638"/>
    <x v="18"/>
    <x v="0"/>
    <x v="3"/>
    <x v="3"/>
    <n v="675"/>
    <n v="76"/>
    <n v="950"/>
    <n v="72200"/>
    <n v="51300"/>
  </r>
  <r>
    <x v="671"/>
    <x v="19"/>
    <x v="0"/>
    <x v="3"/>
    <x v="3"/>
    <n v="675"/>
    <n v="86"/>
    <n v="950"/>
    <n v="81700"/>
    <n v="58050"/>
  </r>
  <r>
    <x v="672"/>
    <x v="18"/>
    <x v="4"/>
    <x v="3"/>
    <x v="3"/>
    <n v="675"/>
    <n v="121"/>
    <n v="950"/>
    <n v="114950"/>
    <n v="81675"/>
  </r>
  <r>
    <x v="673"/>
    <x v="5"/>
    <x v="0"/>
    <x v="3"/>
    <x v="3"/>
    <n v="675"/>
    <n v="92"/>
    <n v="950"/>
    <n v="87400"/>
    <n v="62100"/>
  </r>
  <r>
    <x v="652"/>
    <x v="19"/>
    <x v="0"/>
    <x v="3"/>
    <x v="3"/>
    <n v="675"/>
    <n v="108"/>
    <n v="950"/>
    <n v="102600"/>
    <n v="72900"/>
  </r>
  <r>
    <x v="674"/>
    <x v="10"/>
    <x v="2"/>
    <x v="3"/>
    <x v="3"/>
    <n v="675"/>
    <n v="132"/>
    <n v="950"/>
    <n v="125400"/>
    <n v="89100"/>
  </r>
  <r>
    <x v="675"/>
    <x v="12"/>
    <x v="5"/>
    <x v="3"/>
    <x v="3"/>
    <n v="675"/>
    <n v="173"/>
    <n v="950"/>
    <n v="164350"/>
    <n v="116775"/>
  </r>
  <r>
    <x v="676"/>
    <x v="3"/>
    <x v="1"/>
    <x v="3"/>
    <x v="3"/>
    <n v="675"/>
    <n v="22"/>
    <n v="950"/>
    <n v="20900"/>
    <n v="14850"/>
  </r>
  <r>
    <x v="380"/>
    <x v="21"/>
    <x v="4"/>
    <x v="3"/>
    <x v="3"/>
    <n v="675"/>
    <n v="112"/>
    <n v="950"/>
    <n v="106400"/>
    <n v="75600"/>
  </r>
  <r>
    <x v="677"/>
    <x v="10"/>
    <x v="1"/>
    <x v="3"/>
    <x v="3"/>
    <n v="675"/>
    <n v="37"/>
    <n v="950"/>
    <n v="35150"/>
    <n v="24975"/>
  </r>
  <r>
    <x v="510"/>
    <x v="13"/>
    <x v="5"/>
    <x v="3"/>
    <x v="3"/>
    <n v="675"/>
    <n v="41"/>
    <n v="950"/>
    <n v="38950"/>
    <n v="27675"/>
  </r>
  <r>
    <x v="127"/>
    <x v="20"/>
    <x v="3"/>
    <x v="3"/>
    <x v="3"/>
    <n v="675"/>
    <n v="44"/>
    <n v="950"/>
    <n v="41800"/>
    <n v="29700"/>
  </r>
  <r>
    <x v="678"/>
    <x v="8"/>
    <x v="0"/>
    <x v="3"/>
    <x v="3"/>
    <n v="675"/>
    <n v="24"/>
    <n v="950"/>
    <n v="22800"/>
    <n v="16200"/>
  </r>
  <r>
    <x v="679"/>
    <x v="8"/>
    <x v="1"/>
    <x v="3"/>
    <x v="3"/>
    <n v="675"/>
    <n v="37"/>
    <n v="950"/>
    <n v="35150"/>
    <n v="24975"/>
  </r>
  <r>
    <x v="424"/>
    <x v="3"/>
    <x v="5"/>
    <x v="3"/>
    <x v="3"/>
    <n v="675"/>
    <n v="27"/>
    <n v="950"/>
    <n v="25650"/>
    <n v="18225"/>
  </r>
  <r>
    <x v="80"/>
    <x v="14"/>
    <x v="5"/>
    <x v="3"/>
    <x v="3"/>
    <n v="675"/>
    <n v="175"/>
    <n v="950"/>
    <n v="166250"/>
    <n v="118125"/>
  </r>
  <r>
    <x v="680"/>
    <x v="20"/>
    <x v="3"/>
    <x v="3"/>
    <x v="3"/>
    <n v="675"/>
    <n v="9"/>
    <n v="950"/>
    <n v="8550"/>
    <n v="6075"/>
  </r>
  <r>
    <x v="681"/>
    <x v="3"/>
    <x v="1"/>
    <x v="3"/>
    <x v="3"/>
    <n v="675"/>
    <n v="20"/>
    <n v="950"/>
    <n v="19000"/>
    <n v="13500"/>
  </r>
  <r>
    <x v="682"/>
    <x v="13"/>
    <x v="1"/>
    <x v="3"/>
    <x v="3"/>
    <n v="675"/>
    <n v="13"/>
    <n v="950"/>
    <n v="12350"/>
    <n v="8775"/>
  </r>
  <r>
    <x v="402"/>
    <x v="20"/>
    <x v="4"/>
    <x v="3"/>
    <x v="3"/>
    <n v="675"/>
    <n v="19"/>
    <n v="950"/>
    <n v="18050"/>
    <n v="12825"/>
  </r>
  <r>
    <x v="666"/>
    <x v="18"/>
    <x v="5"/>
    <x v="3"/>
    <x v="3"/>
    <n v="675"/>
    <n v="138"/>
    <n v="950"/>
    <n v="131100"/>
    <n v="93150"/>
  </r>
  <r>
    <x v="667"/>
    <x v="18"/>
    <x v="0"/>
    <x v="3"/>
    <x v="3"/>
    <n v="675"/>
    <n v="69"/>
    <n v="950"/>
    <n v="65550"/>
    <n v="46575"/>
  </r>
  <r>
    <x v="668"/>
    <x v="23"/>
    <x v="2"/>
    <x v="3"/>
    <x v="3"/>
    <n v="675"/>
    <n v="159"/>
    <n v="950"/>
    <n v="151050"/>
    <n v="107325"/>
  </r>
  <r>
    <x v="669"/>
    <x v="4"/>
    <x v="4"/>
    <x v="3"/>
    <x v="3"/>
    <n v="675"/>
    <n v="148"/>
    <n v="950"/>
    <n v="140600"/>
    <n v="99900"/>
  </r>
  <r>
    <x v="354"/>
    <x v="16"/>
    <x v="1"/>
    <x v="3"/>
    <x v="3"/>
    <n v="675"/>
    <n v="38"/>
    <n v="950"/>
    <n v="36100"/>
    <n v="25650"/>
  </r>
  <r>
    <x v="22"/>
    <x v="17"/>
    <x v="0"/>
    <x v="3"/>
    <x v="3"/>
    <n v="675"/>
    <n v="51"/>
    <n v="950"/>
    <n v="48450"/>
    <n v="34425"/>
  </r>
  <r>
    <x v="488"/>
    <x v="22"/>
    <x v="5"/>
    <x v="3"/>
    <x v="3"/>
    <n v="675"/>
    <n v="233"/>
    <n v="950"/>
    <n v="221350"/>
    <n v="157275"/>
  </r>
  <r>
    <x v="334"/>
    <x v="10"/>
    <x v="5"/>
    <x v="3"/>
    <x v="3"/>
    <n v="675"/>
    <n v="236"/>
    <n v="950"/>
    <n v="224200"/>
    <n v="159300"/>
  </r>
  <r>
    <x v="589"/>
    <x v="11"/>
    <x v="0"/>
    <x v="3"/>
    <x v="3"/>
    <n v="675"/>
    <n v="27"/>
    <n v="950"/>
    <n v="25650"/>
    <n v="18225"/>
  </r>
  <r>
    <x v="670"/>
    <x v="11"/>
    <x v="0"/>
    <x v="3"/>
    <x v="3"/>
    <n v="675"/>
    <n v="116"/>
    <n v="950"/>
    <n v="110200"/>
    <n v="78300"/>
  </r>
  <r>
    <x v="638"/>
    <x v="18"/>
    <x v="0"/>
    <x v="3"/>
    <x v="3"/>
    <n v="675"/>
    <n v="76"/>
    <n v="950"/>
    <n v="72200"/>
    <n v="51300"/>
  </r>
  <r>
    <x v="671"/>
    <x v="19"/>
    <x v="0"/>
    <x v="3"/>
    <x v="3"/>
    <n v="675"/>
    <n v="86"/>
    <n v="950"/>
    <n v="81700"/>
    <n v="58050"/>
  </r>
  <r>
    <x v="672"/>
    <x v="18"/>
    <x v="4"/>
    <x v="3"/>
    <x v="3"/>
    <n v="675"/>
    <n v="121"/>
    <n v="950"/>
    <n v="114950"/>
    <n v="81675"/>
  </r>
  <r>
    <x v="673"/>
    <x v="5"/>
    <x v="0"/>
    <x v="3"/>
    <x v="3"/>
    <n v="675"/>
    <n v="92"/>
    <n v="950"/>
    <n v="87400"/>
    <n v="62100"/>
  </r>
  <r>
    <x v="652"/>
    <x v="19"/>
    <x v="0"/>
    <x v="3"/>
    <x v="3"/>
    <n v="675"/>
    <n v="108"/>
    <n v="950"/>
    <n v="102600"/>
    <n v="72900"/>
  </r>
  <r>
    <x v="674"/>
    <x v="10"/>
    <x v="2"/>
    <x v="3"/>
    <x v="3"/>
    <n v="675"/>
    <n v="132"/>
    <n v="950"/>
    <n v="125400"/>
    <n v="89100"/>
  </r>
  <r>
    <x v="675"/>
    <x v="12"/>
    <x v="5"/>
    <x v="3"/>
    <x v="3"/>
    <n v="675"/>
    <n v="173"/>
    <n v="950"/>
    <n v="164350"/>
    <n v="116775"/>
  </r>
  <r>
    <x v="676"/>
    <x v="3"/>
    <x v="1"/>
    <x v="3"/>
    <x v="3"/>
    <n v="675"/>
    <n v="22"/>
    <n v="950"/>
    <n v="20900"/>
    <n v="14850"/>
  </r>
  <r>
    <x v="380"/>
    <x v="21"/>
    <x v="4"/>
    <x v="3"/>
    <x v="3"/>
    <n v="675"/>
    <n v="112"/>
    <n v="950"/>
    <n v="106400"/>
    <n v="75600"/>
  </r>
  <r>
    <x v="677"/>
    <x v="10"/>
    <x v="1"/>
    <x v="3"/>
    <x v="3"/>
    <n v="675"/>
    <n v="37"/>
    <n v="950"/>
    <n v="35150"/>
    <n v="24975"/>
  </r>
  <r>
    <x v="510"/>
    <x v="13"/>
    <x v="5"/>
    <x v="3"/>
    <x v="3"/>
    <n v="675"/>
    <n v="41"/>
    <n v="950"/>
    <n v="38950"/>
    <n v="27675"/>
  </r>
  <r>
    <x v="127"/>
    <x v="20"/>
    <x v="3"/>
    <x v="3"/>
    <x v="3"/>
    <n v="675"/>
    <n v="44"/>
    <n v="950"/>
    <n v="41800"/>
    <n v="29700"/>
  </r>
  <r>
    <x v="678"/>
    <x v="8"/>
    <x v="0"/>
    <x v="3"/>
    <x v="3"/>
    <n v="675"/>
    <n v="24"/>
    <n v="950"/>
    <n v="22800"/>
    <n v="16200"/>
  </r>
  <r>
    <x v="679"/>
    <x v="8"/>
    <x v="1"/>
    <x v="3"/>
    <x v="3"/>
    <n v="675"/>
    <n v="37"/>
    <n v="950"/>
    <n v="35150"/>
    <n v="24975"/>
  </r>
  <r>
    <x v="424"/>
    <x v="3"/>
    <x v="5"/>
    <x v="3"/>
    <x v="3"/>
    <n v="675"/>
    <n v="27"/>
    <n v="950"/>
    <n v="25650"/>
    <n v="18225"/>
  </r>
  <r>
    <x v="80"/>
    <x v="14"/>
    <x v="5"/>
    <x v="3"/>
    <x v="3"/>
    <n v="675"/>
    <n v="175"/>
    <n v="950"/>
    <n v="166250"/>
    <n v="118125"/>
  </r>
  <r>
    <x v="680"/>
    <x v="20"/>
    <x v="3"/>
    <x v="3"/>
    <x v="3"/>
    <n v="675"/>
    <n v="9"/>
    <n v="950"/>
    <n v="8550"/>
    <n v="6075"/>
  </r>
  <r>
    <x v="681"/>
    <x v="3"/>
    <x v="1"/>
    <x v="3"/>
    <x v="3"/>
    <n v="675"/>
    <n v="20"/>
    <n v="950"/>
    <n v="19000"/>
    <n v="13500"/>
  </r>
  <r>
    <x v="682"/>
    <x v="13"/>
    <x v="1"/>
    <x v="3"/>
    <x v="3"/>
    <n v="675"/>
    <n v="13"/>
    <n v="950"/>
    <n v="12350"/>
    <n v="8775"/>
  </r>
  <r>
    <x v="402"/>
    <x v="20"/>
    <x v="4"/>
    <x v="3"/>
    <x v="3"/>
    <n v="675"/>
    <n v="19"/>
    <n v="950"/>
    <n v="18050"/>
    <n v="12825"/>
  </r>
  <r>
    <x v="683"/>
    <x v="14"/>
    <x v="2"/>
    <x v="4"/>
    <x v="0"/>
    <n v="365"/>
    <n v="143"/>
    <n v="650"/>
    <n v="92950"/>
    <n v="52195"/>
  </r>
  <r>
    <x v="580"/>
    <x v="0"/>
    <x v="3"/>
    <x v="4"/>
    <x v="0"/>
    <n v="365"/>
    <n v="65"/>
    <n v="650"/>
    <n v="42250"/>
    <n v="23725"/>
  </r>
  <r>
    <x v="111"/>
    <x v="13"/>
    <x v="3"/>
    <x v="4"/>
    <x v="0"/>
    <n v="365"/>
    <n v="24"/>
    <n v="650"/>
    <n v="15600"/>
    <n v="8760"/>
  </r>
  <r>
    <x v="684"/>
    <x v="5"/>
    <x v="2"/>
    <x v="4"/>
    <x v="0"/>
    <n v="365"/>
    <n v="40"/>
    <n v="650"/>
    <n v="26000"/>
    <n v="14600"/>
  </r>
  <r>
    <x v="324"/>
    <x v="8"/>
    <x v="2"/>
    <x v="4"/>
    <x v="0"/>
    <n v="365"/>
    <n v="192"/>
    <n v="650"/>
    <n v="124800"/>
    <n v="70080"/>
  </r>
  <r>
    <x v="159"/>
    <x v="10"/>
    <x v="3"/>
    <x v="4"/>
    <x v="0"/>
    <n v="365"/>
    <n v="3"/>
    <n v="650"/>
    <n v="1950"/>
    <n v="1095"/>
  </r>
  <r>
    <x v="486"/>
    <x v="4"/>
    <x v="2"/>
    <x v="4"/>
    <x v="0"/>
    <n v="365"/>
    <n v="186"/>
    <n v="650"/>
    <n v="120900"/>
    <n v="67890"/>
  </r>
  <r>
    <x v="551"/>
    <x v="0"/>
    <x v="0"/>
    <x v="4"/>
    <x v="0"/>
    <n v="365"/>
    <n v="102"/>
    <n v="650"/>
    <n v="66300"/>
    <n v="37230"/>
  </r>
  <r>
    <x v="685"/>
    <x v="7"/>
    <x v="0"/>
    <x v="4"/>
    <x v="0"/>
    <n v="365"/>
    <n v="43"/>
    <n v="650"/>
    <n v="27950"/>
    <n v="15695"/>
  </r>
  <r>
    <x v="686"/>
    <x v="9"/>
    <x v="1"/>
    <x v="4"/>
    <x v="0"/>
    <n v="365"/>
    <n v="23"/>
    <n v="650"/>
    <n v="14950"/>
    <n v="8395"/>
  </r>
  <r>
    <x v="393"/>
    <x v="16"/>
    <x v="0"/>
    <x v="4"/>
    <x v="0"/>
    <n v="365"/>
    <n v="36"/>
    <n v="650"/>
    <n v="23400"/>
    <n v="13140"/>
  </r>
  <r>
    <x v="687"/>
    <x v="3"/>
    <x v="2"/>
    <x v="4"/>
    <x v="0"/>
    <n v="365"/>
    <n v="82"/>
    <n v="650"/>
    <n v="53300"/>
    <n v="29930"/>
  </r>
  <r>
    <x v="688"/>
    <x v="16"/>
    <x v="5"/>
    <x v="4"/>
    <x v="0"/>
    <n v="365"/>
    <n v="274"/>
    <n v="650"/>
    <n v="178100"/>
    <n v="100010"/>
  </r>
  <r>
    <x v="689"/>
    <x v="12"/>
    <x v="0"/>
    <x v="4"/>
    <x v="0"/>
    <n v="365"/>
    <n v="10"/>
    <n v="650"/>
    <n v="6500"/>
    <n v="3650"/>
  </r>
  <r>
    <x v="272"/>
    <x v="8"/>
    <x v="4"/>
    <x v="4"/>
    <x v="0"/>
    <n v="365"/>
    <n v="68"/>
    <n v="650"/>
    <n v="44200"/>
    <n v="24820"/>
  </r>
  <r>
    <x v="690"/>
    <x v="19"/>
    <x v="4"/>
    <x v="4"/>
    <x v="0"/>
    <n v="365"/>
    <n v="132"/>
    <n v="650"/>
    <n v="85800"/>
    <n v="48180"/>
  </r>
  <r>
    <x v="610"/>
    <x v="10"/>
    <x v="2"/>
    <x v="4"/>
    <x v="0"/>
    <n v="365"/>
    <n v="145"/>
    <n v="650"/>
    <n v="94250"/>
    <n v="52925"/>
  </r>
  <r>
    <x v="604"/>
    <x v="3"/>
    <x v="2"/>
    <x v="4"/>
    <x v="0"/>
    <n v="365"/>
    <n v="149"/>
    <n v="650"/>
    <n v="96850"/>
    <n v="54385"/>
  </r>
  <r>
    <x v="691"/>
    <x v="20"/>
    <x v="3"/>
    <x v="4"/>
    <x v="0"/>
    <n v="365"/>
    <n v="46"/>
    <n v="650"/>
    <n v="29900"/>
    <n v="16790"/>
  </r>
  <r>
    <x v="45"/>
    <x v="21"/>
    <x v="3"/>
    <x v="4"/>
    <x v="0"/>
    <n v="365"/>
    <n v="31"/>
    <n v="650"/>
    <n v="20150"/>
    <n v="11315"/>
  </r>
  <r>
    <x v="55"/>
    <x v="5"/>
    <x v="0"/>
    <x v="4"/>
    <x v="0"/>
    <n v="365"/>
    <n v="24"/>
    <n v="650"/>
    <n v="15600"/>
    <n v="8760"/>
  </r>
  <r>
    <x v="271"/>
    <x v="0"/>
    <x v="3"/>
    <x v="4"/>
    <x v="0"/>
    <n v="365"/>
    <n v="1"/>
    <n v="650"/>
    <n v="650"/>
    <n v="365"/>
  </r>
  <r>
    <x v="437"/>
    <x v="17"/>
    <x v="3"/>
    <x v="4"/>
    <x v="0"/>
    <n v="365"/>
    <n v="54"/>
    <n v="650"/>
    <n v="35100"/>
    <n v="19710"/>
  </r>
  <r>
    <x v="692"/>
    <x v="19"/>
    <x v="3"/>
    <x v="4"/>
    <x v="0"/>
    <n v="365"/>
    <n v="90"/>
    <n v="650"/>
    <n v="58500"/>
    <n v="32850"/>
  </r>
  <r>
    <x v="127"/>
    <x v="23"/>
    <x v="2"/>
    <x v="4"/>
    <x v="0"/>
    <n v="365"/>
    <n v="226"/>
    <n v="650"/>
    <n v="146900"/>
    <n v="82490"/>
  </r>
  <r>
    <x v="294"/>
    <x v="4"/>
    <x v="4"/>
    <x v="4"/>
    <x v="0"/>
    <n v="365"/>
    <n v="74"/>
    <n v="650"/>
    <n v="48100"/>
    <n v="27010"/>
  </r>
  <r>
    <x v="693"/>
    <x v="11"/>
    <x v="2"/>
    <x v="4"/>
    <x v="0"/>
    <n v="365"/>
    <n v="226"/>
    <n v="650"/>
    <n v="146900"/>
    <n v="82490"/>
  </r>
  <r>
    <x v="463"/>
    <x v="13"/>
    <x v="0"/>
    <x v="4"/>
    <x v="0"/>
    <n v="365"/>
    <n v="33"/>
    <n v="650"/>
    <n v="21450"/>
    <n v="12045"/>
  </r>
  <r>
    <x v="694"/>
    <x v="8"/>
    <x v="1"/>
    <x v="4"/>
    <x v="0"/>
    <n v="365"/>
    <n v="36"/>
    <n v="650"/>
    <n v="23400"/>
    <n v="13140"/>
  </r>
  <r>
    <x v="695"/>
    <x v="12"/>
    <x v="0"/>
    <x v="4"/>
    <x v="0"/>
    <n v="365"/>
    <n v="1"/>
    <n v="650"/>
    <n v="650"/>
    <n v="365"/>
  </r>
  <r>
    <x v="533"/>
    <x v="23"/>
    <x v="0"/>
    <x v="4"/>
    <x v="0"/>
    <n v="365"/>
    <n v="54"/>
    <n v="650"/>
    <n v="35100"/>
    <n v="19710"/>
  </r>
  <r>
    <x v="650"/>
    <x v="18"/>
    <x v="0"/>
    <x v="4"/>
    <x v="0"/>
    <n v="365"/>
    <n v="146"/>
    <n v="650"/>
    <n v="94900"/>
    <n v="53290"/>
  </r>
  <r>
    <x v="575"/>
    <x v="10"/>
    <x v="2"/>
    <x v="4"/>
    <x v="0"/>
    <n v="365"/>
    <n v="249"/>
    <n v="650"/>
    <n v="161850"/>
    <n v="90885"/>
  </r>
  <r>
    <x v="82"/>
    <x v="2"/>
    <x v="0"/>
    <x v="4"/>
    <x v="0"/>
    <n v="365"/>
    <n v="64"/>
    <n v="650"/>
    <n v="41600"/>
    <n v="23360"/>
  </r>
  <r>
    <x v="285"/>
    <x v="23"/>
    <x v="0"/>
    <x v="4"/>
    <x v="0"/>
    <n v="365"/>
    <n v="11"/>
    <n v="650"/>
    <n v="7150"/>
    <n v="4015"/>
  </r>
  <r>
    <x v="552"/>
    <x v="17"/>
    <x v="5"/>
    <x v="4"/>
    <x v="0"/>
    <n v="365"/>
    <n v="286"/>
    <n v="650"/>
    <n v="185900"/>
    <n v="104390"/>
  </r>
  <r>
    <x v="683"/>
    <x v="14"/>
    <x v="2"/>
    <x v="4"/>
    <x v="0"/>
    <n v="365"/>
    <n v="143"/>
    <n v="650"/>
    <n v="92950"/>
    <n v="52195"/>
  </r>
  <r>
    <x v="580"/>
    <x v="0"/>
    <x v="3"/>
    <x v="4"/>
    <x v="0"/>
    <n v="365"/>
    <n v="65"/>
    <n v="650"/>
    <n v="42250"/>
    <n v="23725"/>
  </r>
  <r>
    <x v="111"/>
    <x v="13"/>
    <x v="3"/>
    <x v="4"/>
    <x v="0"/>
    <n v="365"/>
    <n v="24"/>
    <n v="650"/>
    <n v="15600"/>
    <n v="8760"/>
  </r>
  <r>
    <x v="684"/>
    <x v="5"/>
    <x v="2"/>
    <x v="4"/>
    <x v="0"/>
    <n v="365"/>
    <n v="40"/>
    <n v="650"/>
    <n v="26000"/>
    <n v="14600"/>
  </r>
  <r>
    <x v="324"/>
    <x v="8"/>
    <x v="2"/>
    <x v="4"/>
    <x v="0"/>
    <n v="365"/>
    <n v="192"/>
    <n v="650"/>
    <n v="124800"/>
    <n v="70080"/>
  </r>
  <r>
    <x v="159"/>
    <x v="10"/>
    <x v="3"/>
    <x v="4"/>
    <x v="0"/>
    <n v="365"/>
    <n v="3"/>
    <n v="650"/>
    <n v="1950"/>
    <n v="1095"/>
  </r>
  <r>
    <x v="486"/>
    <x v="4"/>
    <x v="2"/>
    <x v="4"/>
    <x v="0"/>
    <n v="365"/>
    <n v="186"/>
    <n v="650"/>
    <n v="120900"/>
    <n v="67890"/>
  </r>
  <r>
    <x v="551"/>
    <x v="0"/>
    <x v="0"/>
    <x v="4"/>
    <x v="0"/>
    <n v="365"/>
    <n v="102"/>
    <n v="650"/>
    <n v="66300"/>
    <n v="37230"/>
  </r>
  <r>
    <x v="685"/>
    <x v="7"/>
    <x v="0"/>
    <x v="4"/>
    <x v="0"/>
    <n v="365"/>
    <n v="43"/>
    <n v="650"/>
    <n v="27950"/>
    <n v="15695"/>
  </r>
  <r>
    <x v="686"/>
    <x v="9"/>
    <x v="1"/>
    <x v="4"/>
    <x v="0"/>
    <n v="365"/>
    <n v="23"/>
    <n v="650"/>
    <n v="14950"/>
    <n v="8395"/>
  </r>
  <r>
    <x v="393"/>
    <x v="16"/>
    <x v="0"/>
    <x v="4"/>
    <x v="0"/>
    <n v="365"/>
    <n v="36"/>
    <n v="650"/>
    <n v="23400"/>
    <n v="13140"/>
  </r>
  <r>
    <x v="687"/>
    <x v="3"/>
    <x v="2"/>
    <x v="4"/>
    <x v="0"/>
    <n v="365"/>
    <n v="82"/>
    <n v="650"/>
    <n v="53300"/>
    <n v="29930"/>
  </r>
  <r>
    <x v="688"/>
    <x v="16"/>
    <x v="5"/>
    <x v="4"/>
    <x v="0"/>
    <n v="365"/>
    <n v="274"/>
    <n v="650"/>
    <n v="178100"/>
    <n v="100010"/>
  </r>
  <r>
    <x v="689"/>
    <x v="12"/>
    <x v="0"/>
    <x v="4"/>
    <x v="0"/>
    <n v="365"/>
    <n v="10"/>
    <n v="650"/>
    <n v="6500"/>
    <n v="3650"/>
  </r>
  <r>
    <x v="272"/>
    <x v="8"/>
    <x v="4"/>
    <x v="4"/>
    <x v="0"/>
    <n v="365"/>
    <n v="68"/>
    <n v="650"/>
    <n v="44200"/>
    <n v="24820"/>
  </r>
  <r>
    <x v="690"/>
    <x v="19"/>
    <x v="4"/>
    <x v="4"/>
    <x v="0"/>
    <n v="365"/>
    <n v="132"/>
    <n v="650"/>
    <n v="85800"/>
    <n v="48180"/>
  </r>
  <r>
    <x v="610"/>
    <x v="10"/>
    <x v="2"/>
    <x v="4"/>
    <x v="0"/>
    <n v="365"/>
    <n v="145"/>
    <n v="650"/>
    <n v="94250"/>
    <n v="52925"/>
  </r>
  <r>
    <x v="604"/>
    <x v="3"/>
    <x v="2"/>
    <x v="4"/>
    <x v="0"/>
    <n v="365"/>
    <n v="149"/>
    <n v="650"/>
    <n v="96850"/>
    <n v="54385"/>
  </r>
  <r>
    <x v="691"/>
    <x v="20"/>
    <x v="3"/>
    <x v="4"/>
    <x v="0"/>
    <n v="365"/>
    <n v="46"/>
    <n v="650"/>
    <n v="29900"/>
    <n v="16790"/>
  </r>
  <r>
    <x v="45"/>
    <x v="21"/>
    <x v="3"/>
    <x v="4"/>
    <x v="0"/>
    <n v="365"/>
    <n v="31"/>
    <n v="650"/>
    <n v="20150"/>
    <n v="11315"/>
  </r>
  <r>
    <x v="55"/>
    <x v="5"/>
    <x v="0"/>
    <x v="4"/>
    <x v="0"/>
    <n v="365"/>
    <n v="24"/>
    <n v="650"/>
    <n v="15600"/>
    <n v="8760"/>
  </r>
  <r>
    <x v="271"/>
    <x v="0"/>
    <x v="3"/>
    <x v="4"/>
    <x v="0"/>
    <n v="365"/>
    <n v="1"/>
    <n v="650"/>
    <n v="650"/>
    <n v="365"/>
  </r>
  <r>
    <x v="437"/>
    <x v="17"/>
    <x v="3"/>
    <x v="4"/>
    <x v="0"/>
    <n v="365"/>
    <n v="54"/>
    <n v="650"/>
    <n v="35100"/>
    <n v="19710"/>
  </r>
  <r>
    <x v="692"/>
    <x v="19"/>
    <x v="3"/>
    <x v="4"/>
    <x v="0"/>
    <n v="365"/>
    <n v="90"/>
    <n v="650"/>
    <n v="58500"/>
    <n v="32850"/>
  </r>
  <r>
    <x v="127"/>
    <x v="23"/>
    <x v="2"/>
    <x v="4"/>
    <x v="0"/>
    <n v="365"/>
    <n v="226"/>
    <n v="650"/>
    <n v="146900"/>
    <n v="82490"/>
  </r>
  <r>
    <x v="294"/>
    <x v="4"/>
    <x v="4"/>
    <x v="4"/>
    <x v="0"/>
    <n v="365"/>
    <n v="74"/>
    <n v="650"/>
    <n v="48100"/>
    <n v="27010"/>
  </r>
  <r>
    <x v="693"/>
    <x v="11"/>
    <x v="2"/>
    <x v="4"/>
    <x v="0"/>
    <n v="365"/>
    <n v="226"/>
    <n v="650"/>
    <n v="146900"/>
    <n v="82490"/>
  </r>
  <r>
    <x v="463"/>
    <x v="13"/>
    <x v="0"/>
    <x v="4"/>
    <x v="0"/>
    <n v="365"/>
    <n v="33"/>
    <n v="650"/>
    <n v="21450"/>
    <n v="12045"/>
  </r>
  <r>
    <x v="694"/>
    <x v="8"/>
    <x v="1"/>
    <x v="4"/>
    <x v="0"/>
    <n v="365"/>
    <n v="36"/>
    <n v="650"/>
    <n v="23400"/>
    <n v="13140"/>
  </r>
  <r>
    <x v="695"/>
    <x v="12"/>
    <x v="0"/>
    <x v="4"/>
    <x v="0"/>
    <n v="365"/>
    <n v="1"/>
    <n v="650"/>
    <n v="650"/>
    <n v="365"/>
  </r>
  <r>
    <x v="533"/>
    <x v="23"/>
    <x v="0"/>
    <x v="4"/>
    <x v="0"/>
    <n v="365"/>
    <n v="54"/>
    <n v="650"/>
    <n v="35100"/>
    <n v="19710"/>
  </r>
  <r>
    <x v="650"/>
    <x v="18"/>
    <x v="0"/>
    <x v="4"/>
    <x v="0"/>
    <n v="365"/>
    <n v="146"/>
    <n v="650"/>
    <n v="94900"/>
    <n v="53290"/>
  </r>
  <r>
    <x v="575"/>
    <x v="10"/>
    <x v="2"/>
    <x v="4"/>
    <x v="0"/>
    <n v="365"/>
    <n v="249"/>
    <n v="650"/>
    <n v="161850"/>
    <n v="90885"/>
  </r>
  <r>
    <x v="82"/>
    <x v="2"/>
    <x v="0"/>
    <x v="4"/>
    <x v="0"/>
    <n v="365"/>
    <n v="64"/>
    <n v="650"/>
    <n v="41600"/>
    <n v="23360"/>
  </r>
  <r>
    <x v="285"/>
    <x v="23"/>
    <x v="0"/>
    <x v="4"/>
    <x v="0"/>
    <n v="365"/>
    <n v="11"/>
    <n v="650"/>
    <n v="7150"/>
    <n v="4015"/>
  </r>
  <r>
    <x v="552"/>
    <x v="17"/>
    <x v="5"/>
    <x v="4"/>
    <x v="0"/>
    <n v="365"/>
    <n v="286"/>
    <n v="650"/>
    <n v="185900"/>
    <n v="104390"/>
  </r>
  <r>
    <x v="696"/>
    <x v="16"/>
    <x v="4"/>
    <x v="4"/>
    <x v="2"/>
    <n v="365"/>
    <n v="76"/>
    <n v="650"/>
    <n v="49400"/>
    <n v="27740"/>
  </r>
  <r>
    <x v="697"/>
    <x v="8"/>
    <x v="5"/>
    <x v="4"/>
    <x v="2"/>
    <n v="365"/>
    <n v="42"/>
    <n v="650"/>
    <n v="27300"/>
    <n v="15330"/>
  </r>
  <r>
    <x v="698"/>
    <x v="7"/>
    <x v="4"/>
    <x v="4"/>
    <x v="2"/>
    <n v="365"/>
    <n v="50"/>
    <n v="650"/>
    <n v="32500"/>
    <n v="18250"/>
  </r>
  <r>
    <x v="671"/>
    <x v="16"/>
    <x v="0"/>
    <x v="4"/>
    <x v="2"/>
    <n v="365"/>
    <n v="29"/>
    <n v="650"/>
    <n v="18850"/>
    <n v="10585"/>
  </r>
  <r>
    <x v="642"/>
    <x v="17"/>
    <x v="1"/>
    <x v="4"/>
    <x v="2"/>
    <n v="365"/>
    <n v="14"/>
    <n v="650"/>
    <n v="9100"/>
    <n v="5110"/>
  </r>
  <r>
    <x v="699"/>
    <x v="19"/>
    <x v="3"/>
    <x v="4"/>
    <x v="2"/>
    <n v="365"/>
    <n v="21"/>
    <n v="650"/>
    <n v="13650"/>
    <n v="7665"/>
  </r>
  <r>
    <x v="700"/>
    <x v="16"/>
    <x v="2"/>
    <x v="4"/>
    <x v="2"/>
    <n v="365"/>
    <n v="6"/>
    <n v="650"/>
    <n v="3900"/>
    <n v="2190"/>
  </r>
  <r>
    <x v="701"/>
    <x v="3"/>
    <x v="1"/>
    <x v="4"/>
    <x v="2"/>
    <n v="365"/>
    <n v="17"/>
    <n v="650"/>
    <n v="11050"/>
    <n v="6205"/>
  </r>
  <r>
    <x v="702"/>
    <x v="20"/>
    <x v="2"/>
    <x v="4"/>
    <x v="2"/>
    <n v="365"/>
    <n v="78"/>
    <n v="650"/>
    <n v="50700"/>
    <n v="28470"/>
  </r>
  <r>
    <x v="684"/>
    <x v="5"/>
    <x v="5"/>
    <x v="4"/>
    <x v="2"/>
    <n v="365"/>
    <n v="107"/>
    <n v="650"/>
    <n v="69550"/>
    <n v="39055"/>
  </r>
  <r>
    <x v="100"/>
    <x v="11"/>
    <x v="5"/>
    <x v="4"/>
    <x v="2"/>
    <n v="365"/>
    <n v="51"/>
    <n v="650"/>
    <n v="33150"/>
    <n v="18615"/>
  </r>
  <r>
    <x v="703"/>
    <x v="3"/>
    <x v="5"/>
    <x v="4"/>
    <x v="2"/>
    <n v="365"/>
    <n v="39"/>
    <n v="650"/>
    <n v="25350"/>
    <n v="14235"/>
  </r>
  <r>
    <x v="704"/>
    <x v="7"/>
    <x v="3"/>
    <x v="4"/>
    <x v="2"/>
    <n v="365"/>
    <n v="31"/>
    <n v="650"/>
    <n v="20150"/>
    <n v="11315"/>
  </r>
  <r>
    <x v="705"/>
    <x v="17"/>
    <x v="0"/>
    <x v="4"/>
    <x v="2"/>
    <n v="365"/>
    <n v="7"/>
    <n v="650"/>
    <n v="4550"/>
    <n v="2555"/>
  </r>
  <r>
    <x v="706"/>
    <x v="21"/>
    <x v="0"/>
    <x v="4"/>
    <x v="2"/>
    <n v="365"/>
    <n v="49"/>
    <n v="650"/>
    <n v="31850"/>
    <n v="17885"/>
  </r>
  <r>
    <x v="164"/>
    <x v="6"/>
    <x v="3"/>
    <x v="4"/>
    <x v="2"/>
    <n v="365"/>
    <n v="23"/>
    <n v="650"/>
    <n v="14950"/>
    <n v="8395"/>
  </r>
  <r>
    <x v="707"/>
    <x v="10"/>
    <x v="1"/>
    <x v="4"/>
    <x v="2"/>
    <n v="365"/>
    <n v="18"/>
    <n v="650"/>
    <n v="11700"/>
    <n v="6570"/>
  </r>
  <r>
    <x v="708"/>
    <x v="15"/>
    <x v="4"/>
    <x v="4"/>
    <x v="2"/>
    <n v="365"/>
    <n v="50"/>
    <n v="650"/>
    <n v="32500"/>
    <n v="18250"/>
  </r>
  <r>
    <x v="709"/>
    <x v="18"/>
    <x v="0"/>
    <x v="4"/>
    <x v="2"/>
    <n v="365"/>
    <n v="29"/>
    <n v="650"/>
    <n v="18850"/>
    <n v="10585"/>
  </r>
  <r>
    <x v="122"/>
    <x v="20"/>
    <x v="2"/>
    <x v="4"/>
    <x v="2"/>
    <n v="365"/>
    <n v="74"/>
    <n v="650"/>
    <n v="48100"/>
    <n v="27010"/>
  </r>
  <r>
    <x v="539"/>
    <x v="16"/>
    <x v="5"/>
    <x v="4"/>
    <x v="2"/>
    <n v="365"/>
    <n v="39"/>
    <n v="650"/>
    <n v="25350"/>
    <n v="14235"/>
  </r>
  <r>
    <x v="408"/>
    <x v="23"/>
    <x v="2"/>
    <x v="4"/>
    <x v="2"/>
    <n v="365"/>
    <n v="94"/>
    <n v="650"/>
    <n v="61100"/>
    <n v="34310"/>
  </r>
  <r>
    <x v="55"/>
    <x v="17"/>
    <x v="4"/>
    <x v="4"/>
    <x v="2"/>
    <n v="365"/>
    <n v="4"/>
    <n v="650"/>
    <n v="2600"/>
    <n v="1460"/>
  </r>
  <r>
    <x v="710"/>
    <x v="2"/>
    <x v="2"/>
    <x v="4"/>
    <x v="2"/>
    <n v="365"/>
    <n v="64"/>
    <n v="650"/>
    <n v="41600"/>
    <n v="23360"/>
  </r>
  <r>
    <x v="711"/>
    <x v="1"/>
    <x v="1"/>
    <x v="4"/>
    <x v="2"/>
    <n v="365"/>
    <n v="18"/>
    <n v="650"/>
    <n v="11700"/>
    <n v="6570"/>
  </r>
  <r>
    <x v="551"/>
    <x v="12"/>
    <x v="2"/>
    <x v="4"/>
    <x v="2"/>
    <n v="365"/>
    <n v="91"/>
    <n v="650"/>
    <n v="59150"/>
    <n v="33215"/>
  </r>
  <r>
    <x v="712"/>
    <x v="14"/>
    <x v="4"/>
    <x v="4"/>
    <x v="2"/>
    <n v="365"/>
    <n v="51"/>
    <n v="650"/>
    <n v="33150"/>
    <n v="18615"/>
  </r>
  <r>
    <x v="340"/>
    <x v="8"/>
    <x v="5"/>
    <x v="4"/>
    <x v="2"/>
    <n v="365"/>
    <n v="66"/>
    <n v="650"/>
    <n v="42900"/>
    <n v="24090"/>
  </r>
  <r>
    <x v="176"/>
    <x v="8"/>
    <x v="5"/>
    <x v="4"/>
    <x v="2"/>
    <n v="365"/>
    <n v="5"/>
    <n v="650"/>
    <n v="3250"/>
    <n v="1825"/>
  </r>
  <r>
    <x v="713"/>
    <x v="5"/>
    <x v="0"/>
    <x v="4"/>
    <x v="2"/>
    <n v="365"/>
    <n v="19"/>
    <n v="650"/>
    <n v="12350"/>
    <n v="6935"/>
  </r>
  <r>
    <x v="163"/>
    <x v="22"/>
    <x v="1"/>
    <x v="4"/>
    <x v="2"/>
    <n v="365"/>
    <n v="19"/>
    <n v="650"/>
    <n v="12350"/>
    <n v="6935"/>
  </r>
  <r>
    <x v="52"/>
    <x v="12"/>
    <x v="3"/>
    <x v="4"/>
    <x v="2"/>
    <n v="365"/>
    <n v="34"/>
    <n v="650"/>
    <n v="22100"/>
    <n v="12410"/>
  </r>
  <r>
    <x v="714"/>
    <x v="11"/>
    <x v="5"/>
    <x v="4"/>
    <x v="2"/>
    <n v="365"/>
    <n v="107"/>
    <n v="650"/>
    <n v="69550"/>
    <n v="39055"/>
  </r>
  <r>
    <x v="715"/>
    <x v="0"/>
    <x v="4"/>
    <x v="4"/>
    <x v="2"/>
    <n v="365"/>
    <n v="14"/>
    <n v="650"/>
    <n v="9100"/>
    <n v="5110"/>
  </r>
  <r>
    <x v="137"/>
    <x v="0"/>
    <x v="2"/>
    <x v="4"/>
    <x v="2"/>
    <n v="365"/>
    <n v="83"/>
    <n v="650"/>
    <n v="53950"/>
    <n v="30295"/>
  </r>
  <r>
    <x v="716"/>
    <x v="22"/>
    <x v="3"/>
    <x v="4"/>
    <x v="2"/>
    <n v="365"/>
    <n v="9"/>
    <n v="650"/>
    <n v="5850"/>
    <n v="3285"/>
  </r>
  <r>
    <x v="717"/>
    <x v="13"/>
    <x v="4"/>
    <x v="4"/>
    <x v="2"/>
    <n v="365"/>
    <n v="40"/>
    <n v="650"/>
    <n v="26000"/>
    <n v="14600"/>
  </r>
  <r>
    <x v="718"/>
    <x v="12"/>
    <x v="3"/>
    <x v="4"/>
    <x v="2"/>
    <n v="365"/>
    <n v="16"/>
    <n v="650"/>
    <n v="10400"/>
    <n v="5840"/>
  </r>
  <r>
    <x v="696"/>
    <x v="16"/>
    <x v="4"/>
    <x v="4"/>
    <x v="2"/>
    <n v="365"/>
    <n v="76"/>
    <n v="650"/>
    <n v="49400"/>
    <n v="27740"/>
  </r>
  <r>
    <x v="697"/>
    <x v="8"/>
    <x v="5"/>
    <x v="4"/>
    <x v="2"/>
    <n v="365"/>
    <n v="42"/>
    <n v="650"/>
    <n v="27300"/>
    <n v="15330"/>
  </r>
  <r>
    <x v="698"/>
    <x v="7"/>
    <x v="4"/>
    <x v="4"/>
    <x v="2"/>
    <n v="365"/>
    <n v="50"/>
    <n v="650"/>
    <n v="32500"/>
    <n v="18250"/>
  </r>
  <r>
    <x v="671"/>
    <x v="16"/>
    <x v="0"/>
    <x v="4"/>
    <x v="2"/>
    <n v="365"/>
    <n v="29"/>
    <n v="650"/>
    <n v="18850"/>
    <n v="10585"/>
  </r>
  <r>
    <x v="642"/>
    <x v="17"/>
    <x v="1"/>
    <x v="4"/>
    <x v="2"/>
    <n v="365"/>
    <n v="14"/>
    <n v="650"/>
    <n v="9100"/>
    <n v="5110"/>
  </r>
  <r>
    <x v="699"/>
    <x v="19"/>
    <x v="3"/>
    <x v="4"/>
    <x v="2"/>
    <n v="365"/>
    <n v="21"/>
    <n v="650"/>
    <n v="13650"/>
    <n v="7665"/>
  </r>
  <r>
    <x v="700"/>
    <x v="16"/>
    <x v="2"/>
    <x v="4"/>
    <x v="2"/>
    <n v="365"/>
    <n v="6"/>
    <n v="650"/>
    <n v="3900"/>
    <n v="2190"/>
  </r>
  <r>
    <x v="701"/>
    <x v="3"/>
    <x v="1"/>
    <x v="4"/>
    <x v="2"/>
    <n v="365"/>
    <n v="17"/>
    <n v="650"/>
    <n v="11050"/>
    <n v="6205"/>
  </r>
  <r>
    <x v="702"/>
    <x v="20"/>
    <x v="2"/>
    <x v="4"/>
    <x v="2"/>
    <n v="365"/>
    <n v="78"/>
    <n v="650"/>
    <n v="50700"/>
    <n v="28470"/>
  </r>
  <r>
    <x v="684"/>
    <x v="5"/>
    <x v="5"/>
    <x v="4"/>
    <x v="2"/>
    <n v="365"/>
    <n v="107"/>
    <n v="650"/>
    <n v="69550"/>
    <n v="39055"/>
  </r>
  <r>
    <x v="100"/>
    <x v="11"/>
    <x v="5"/>
    <x v="4"/>
    <x v="2"/>
    <n v="365"/>
    <n v="51"/>
    <n v="650"/>
    <n v="33150"/>
    <n v="18615"/>
  </r>
  <r>
    <x v="703"/>
    <x v="3"/>
    <x v="5"/>
    <x v="4"/>
    <x v="2"/>
    <n v="365"/>
    <n v="39"/>
    <n v="650"/>
    <n v="25350"/>
    <n v="14235"/>
  </r>
  <r>
    <x v="704"/>
    <x v="7"/>
    <x v="3"/>
    <x v="4"/>
    <x v="2"/>
    <n v="365"/>
    <n v="31"/>
    <n v="650"/>
    <n v="20150"/>
    <n v="11315"/>
  </r>
  <r>
    <x v="705"/>
    <x v="17"/>
    <x v="0"/>
    <x v="4"/>
    <x v="2"/>
    <n v="365"/>
    <n v="7"/>
    <n v="650"/>
    <n v="4550"/>
    <n v="2555"/>
  </r>
  <r>
    <x v="706"/>
    <x v="21"/>
    <x v="0"/>
    <x v="4"/>
    <x v="2"/>
    <n v="365"/>
    <n v="49"/>
    <n v="650"/>
    <n v="31850"/>
    <n v="17885"/>
  </r>
  <r>
    <x v="164"/>
    <x v="6"/>
    <x v="3"/>
    <x v="4"/>
    <x v="2"/>
    <n v="365"/>
    <n v="23"/>
    <n v="650"/>
    <n v="14950"/>
    <n v="8395"/>
  </r>
  <r>
    <x v="707"/>
    <x v="10"/>
    <x v="1"/>
    <x v="4"/>
    <x v="2"/>
    <n v="365"/>
    <n v="18"/>
    <n v="650"/>
    <n v="11700"/>
    <n v="6570"/>
  </r>
  <r>
    <x v="708"/>
    <x v="15"/>
    <x v="4"/>
    <x v="4"/>
    <x v="2"/>
    <n v="365"/>
    <n v="50"/>
    <n v="650"/>
    <n v="32500"/>
    <n v="18250"/>
  </r>
  <r>
    <x v="709"/>
    <x v="18"/>
    <x v="0"/>
    <x v="4"/>
    <x v="2"/>
    <n v="365"/>
    <n v="29"/>
    <n v="650"/>
    <n v="18850"/>
    <n v="10585"/>
  </r>
  <r>
    <x v="122"/>
    <x v="20"/>
    <x v="2"/>
    <x v="4"/>
    <x v="2"/>
    <n v="365"/>
    <n v="74"/>
    <n v="650"/>
    <n v="48100"/>
    <n v="27010"/>
  </r>
  <r>
    <x v="539"/>
    <x v="16"/>
    <x v="5"/>
    <x v="4"/>
    <x v="2"/>
    <n v="365"/>
    <n v="39"/>
    <n v="650"/>
    <n v="25350"/>
    <n v="14235"/>
  </r>
  <r>
    <x v="408"/>
    <x v="23"/>
    <x v="2"/>
    <x v="4"/>
    <x v="2"/>
    <n v="365"/>
    <n v="94"/>
    <n v="650"/>
    <n v="61100"/>
    <n v="34310"/>
  </r>
  <r>
    <x v="55"/>
    <x v="17"/>
    <x v="4"/>
    <x v="4"/>
    <x v="2"/>
    <n v="365"/>
    <n v="4"/>
    <n v="650"/>
    <n v="2600"/>
    <n v="1460"/>
  </r>
  <r>
    <x v="710"/>
    <x v="2"/>
    <x v="2"/>
    <x v="4"/>
    <x v="2"/>
    <n v="365"/>
    <n v="64"/>
    <n v="650"/>
    <n v="41600"/>
    <n v="23360"/>
  </r>
  <r>
    <x v="711"/>
    <x v="1"/>
    <x v="1"/>
    <x v="4"/>
    <x v="2"/>
    <n v="365"/>
    <n v="18"/>
    <n v="650"/>
    <n v="11700"/>
    <n v="6570"/>
  </r>
  <r>
    <x v="551"/>
    <x v="12"/>
    <x v="2"/>
    <x v="4"/>
    <x v="2"/>
    <n v="365"/>
    <n v="91"/>
    <n v="650"/>
    <n v="59150"/>
    <n v="33215"/>
  </r>
  <r>
    <x v="712"/>
    <x v="14"/>
    <x v="4"/>
    <x v="4"/>
    <x v="2"/>
    <n v="365"/>
    <n v="51"/>
    <n v="650"/>
    <n v="33150"/>
    <n v="18615"/>
  </r>
  <r>
    <x v="340"/>
    <x v="8"/>
    <x v="5"/>
    <x v="4"/>
    <x v="2"/>
    <n v="365"/>
    <n v="66"/>
    <n v="650"/>
    <n v="42900"/>
    <n v="24090"/>
  </r>
  <r>
    <x v="176"/>
    <x v="8"/>
    <x v="5"/>
    <x v="4"/>
    <x v="2"/>
    <n v="365"/>
    <n v="5"/>
    <n v="650"/>
    <n v="3250"/>
    <n v="1825"/>
  </r>
  <r>
    <x v="713"/>
    <x v="5"/>
    <x v="0"/>
    <x v="4"/>
    <x v="2"/>
    <n v="365"/>
    <n v="19"/>
    <n v="650"/>
    <n v="12350"/>
    <n v="6935"/>
  </r>
  <r>
    <x v="163"/>
    <x v="22"/>
    <x v="1"/>
    <x v="4"/>
    <x v="2"/>
    <n v="365"/>
    <n v="19"/>
    <n v="650"/>
    <n v="12350"/>
    <n v="6935"/>
  </r>
  <r>
    <x v="52"/>
    <x v="12"/>
    <x v="3"/>
    <x v="4"/>
    <x v="2"/>
    <n v="365"/>
    <n v="34"/>
    <n v="650"/>
    <n v="22100"/>
    <n v="12410"/>
  </r>
  <r>
    <x v="714"/>
    <x v="11"/>
    <x v="5"/>
    <x v="4"/>
    <x v="2"/>
    <n v="365"/>
    <n v="107"/>
    <n v="650"/>
    <n v="69550"/>
    <n v="39055"/>
  </r>
  <r>
    <x v="715"/>
    <x v="0"/>
    <x v="4"/>
    <x v="4"/>
    <x v="2"/>
    <n v="365"/>
    <n v="14"/>
    <n v="650"/>
    <n v="9100"/>
    <n v="5110"/>
  </r>
  <r>
    <x v="137"/>
    <x v="0"/>
    <x v="2"/>
    <x v="4"/>
    <x v="2"/>
    <n v="365"/>
    <n v="83"/>
    <n v="650"/>
    <n v="53950"/>
    <n v="30295"/>
  </r>
  <r>
    <x v="716"/>
    <x v="22"/>
    <x v="3"/>
    <x v="4"/>
    <x v="2"/>
    <n v="365"/>
    <n v="9"/>
    <n v="650"/>
    <n v="5850"/>
    <n v="3285"/>
  </r>
  <r>
    <x v="717"/>
    <x v="13"/>
    <x v="4"/>
    <x v="4"/>
    <x v="2"/>
    <n v="365"/>
    <n v="40"/>
    <n v="650"/>
    <n v="26000"/>
    <n v="14600"/>
  </r>
  <r>
    <x v="718"/>
    <x v="12"/>
    <x v="3"/>
    <x v="4"/>
    <x v="2"/>
    <n v="365"/>
    <n v="16"/>
    <n v="650"/>
    <n v="10400"/>
    <n v="5840"/>
  </r>
  <r>
    <x v="719"/>
    <x v="12"/>
    <x v="3"/>
    <x v="4"/>
    <x v="1"/>
    <n v="365"/>
    <n v="31"/>
    <n v="650"/>
    <n v="20150"/>
    <n v="11315"/>
  </r>
  <r>
    <x v="720"/>
    <x v="9"/>
    <x v="3"/>
    <x v="4"/>
    <x v="1"/>
    <n v="365"/>
    <n v="54"/>
    <n v="650"/>
    <n v="35100"/>
    <n v="19710"/>
  </r>
  <r>
    <x v="721"/>
    <x v="12"/>
    <x v="2"/>
    <x v="4"/>
    <x v="1"/>
    <n v="365"/>
    <n v="76"/>
    <n v="650"/>
    <n v="49400"/>
    <n v="27740"/>
  </r>
  <r>
    <x v="722"/>
    <x v="12"/>
    <x v="5"/>
    <x v="4"/>
    <x v="1"/>
    <n v="365"/>
    <n v="14"/>
    <n v="650"/>
    <n v="9100"/>
    <n v="5110"/>
  </r>
  <r>
    <x v="686"/>
    <x v="18"/>
    <x v="4"/>
    <x v="4"/>
    <x v="1"/>
    <n v="365"/>
    <n v="107"/>
    <n v="650"/>
    <n v="69550"/>
    <n v="39055"/>
  </r>
  <r>
    <x v="723"/>
    <x v="14"/>
    <x v="3"/>
    <x v="4"/>
    <x v="1"/>
    <n v="365"/>
    <n v="14"/>
    <n v="650"/>
    <n v="9100"/>
    <n v="5110"/>
  </r>
  <r>
    <x v="724"/>
    <x v="21"/>
    <x v="2"/>
    <x v="4"/>
    <x v="1"/>
    <n v="365"/>
    <n v="61"/>
    <n v="650"/>
    <n v="39650"/>
    <n v="22265"/>
  </r>
  <r>
    <x v="725"/>
    <x v="0"/>
    <x v="4"/>
    <x v="4"/>
    <x v="1"/>
    <n v="365"/>
    <n v="95"/>
    <n v="650"/>
    <n v="61750"/>
    <n v="34675"/>
  </r>
  <r>
    <x v="680"/>
    <x v="17"/>
    <x v="2"/>
    <x v="4"/>
    <x v="1"/>
    <n v="365"/>
    <n v="116"/>
    <n v="650"/>
    <n v="75400"/>
    <n v="42340"/>
  </r>
  <r>
    <x v="726"/>
    <x v="22"/>
    <x v="4"/>
    <x v="4"/>
    <x v="1"/>
    <n v="365"/>
    <n v="44"/>
    <n v="650"/>
    <n v="28600"/>
    <n v="16060"/>
  </r>
  <r>
    <x v="727"/>
    <x v="3"/>
    <x v="3"/>
    <x v="4"/>
    <x v="1"/>
    <n v="365"/>
    <n v="30"/>
    <n v="650"/>
    <n v="19500"/>
    <n v="10950"/>
  </r>
  <r>
    <x v="516"/>
    <x v="16"/>
    <x v="0"/>
    <x v="4"/>
    <x v="1"/>
    <n v="365"/>
    <n v="22"/>
    <n v="650"/>
    <n v="14300"/>
    <n v="8030"/>
  </r>
  <r>
    <x v="308"/>
    <x v="9"/>
    <x v="4"/>
    <x v="4"/>
    <x v="1"/>
    <n v="365"/>
    <n v="18"/>
    <n v="650"/>
    <n v="11700"/>
    <n v="6570"/>
  </r>
  <r>
    <x v="594"/>
    <x v="22"/>
    <x v="4"/>
    <x v="4"/>
    <x v="1"/>
    <n v="365"/>
    <n v="36"/>
    <n v="650"/>
    <n v="23400"/>
    <n v="13140"/>
  </r>
  <r>
    <x v="175"/>
    <x v="8"/>
    <x v="1"/>
    <x v="4"/>
    <x v="1"/>
    <n v="365"/>
    <n v="11"/>
    <n v="650"/>
    <n v="7150"/>
    <n v="4015"/>
  </r>
  <r>
    <x v="728"/>
    <x v="12"/>
    <x v="0"/>
    <x v="4"/>
    <x v="1"/>
    <n v="365"/>
    <n v="68"/>
    <n v="650"/>
    <n v="44200"/>
    <n v="24820"/>
  </r>
  <r>
    <x v="254"/>
    <x v="1"/>
    <x v="3"/>
    <x v="4"/>
    <x v="1"/>
    <n v="365"/>
    <n v="12"/>
    <n v="650"/>
    <n v="7800"/>
    <n v="4380"/>
  </r>
  <r>
    <x v="375"/>
    <x v="11"/>
    <x v="0"/>
    <x v="4"/>
    <x v="1"/>
    <n v="365"/>
    <n v="69"/>
    <n v="650"/>
    <n v="44850"/>
    <n v="25185"/>
  </r>
  <r>
    <x v="729"/>
    <x v="17"/>
    <x v="2"/>
    <x v="4"/>
    <x v="1"/>
    <n v="365"/>
    <n v="134"/>
    <n v="650"/>
    <n v="87100"/>
    <n v="48910"/>
  </r>
  <r>
    <x v="6"/>
    <x v="14"/>
    <x v="5"/>
    <x v="4"/>
    <x v="1"/>
    <n v="365"/>
    <n v="136"/>
    <n v="650"/>
    <n v="88400"/>
    <n v="49640"/>
  </r>
  <r>
    <x v="575"/>
    <x v="3"/>
    <x v="0"/>
    <x v="4"/>
    <x v="1"/>
    <n v="365"/>
    <n v="41"/>
    <n v="650"/>
    <n v="26650"/>
    <n v="14965"/>
  </r>
  <r>
    <x v="730"/>
    <x v="23"/>
    <x v="5"/>
    <x v="4"/>
    <x v="1"/>
    <n v="365"/>
    <n v="83"/>
    <n v="650"/>
    <n v="53950"/>
    <n v="30295"/>
  </r>
  <r>
    <x v="185"/>
    <x v="17"/>
    <x v="5"/>
    <x v="4"/>
    <x v="1"/>
    <n v="365"/>
    <n v="175"/>
    <n v="650"/>
    <n v="113750"/>
    <n v="63875"/>
  </r>
  <r>
    <x v="355"/>
    <x v="12"/>
    <x v="3"/>
    <x v="4"/>
    <x v="1"/>
    <n v="365"/>
    <n v="51"/>
    <n v="650"/>
    <n v="33150"/>
    <n v="18615"/>
  </r>
  <r>
    <x v="731"/>
    <x v="22"/>
    <x v="5"/>
    <x v="4"/>
    <x v="1"/>
    <n v="365"/>
    <n v="9"/>
    <n v="650"/>
    <n v="5850"/>
    <n v="3285"/>
  </r>
  <r>
    <x v="620"/>
    <x v="22"/>
    <x v="3"/>
    <x v="4"/>
    <x v="1"/>
    <n v="365"/>
    <n v="6"/>
    <n v="650"/>
    <n v="3900"/>
    <n v="2190"/>
  </r>
  <r>
    <x v="72"/>
    <x v="18"/>
    <x v="1"/>
    <x v="4"/>
    <x v="1"/>
    <n v="365"/>
    <n v="4"/>
    <n v="650"/>
    <n v="2600"/>
    <n v="1460"/>
  </r>
  <r>
    <x v="550"/>
    <x v="0"/>
    <x v="2"/>
    <x v="4"/>
    <x v="1"/>
    <n v="365"/>
    <n v="132"/>
    <n v="650"/>
    <n v="85800"/>
    <n v="48180"/>
  </r>
  <r>
    <x v="732"/>
    <x v="12"/>
    <x v="2"/>
    <x v="4"/>
    <x v="1"/>
    <n v="365"/>
    <n v="113"/>
    <n v="650"/>
    <n v="73450"/>
    <n v="41245"/>
  </r>
  <r>
    <x v="28"/>
    <x v="21"/>
    <x v="0"/>
    <x v="4"/>
    <x v="1"/>
    <n v="365"/>
    <n v="70"/>
    <n v="650"/>
    <n v="45500"/>
    <n v="25550"/>
  </r>
  <r>
    <x v="683"/>
    <x v="19"/>
    <x v="1"/>
    <x v="4"/>
    <x v="1"/>
    <n v="365"/>
    <n v="27"/>
    <n v="650"/>
    <n v="17550"/>
    <n v="9855"/>
  </r>
  <r>
    <x v="17"/>
    <x v="18"/>
    <x v="1"/>
    <x v="4"/>
    <x v="1"/>
    <n v="365"/>
    <n v="20"/>
    <n v="650"/>
    <n v="13000"/>
    <n v="7300"/>
  </r>
  <r>
    <x v="296"/>
    <x v="5"/>
    <x v="3"/>
    <x v="4"/>
    <x v="1"/>
    <n v="365"/>
    <n v="18"/>
    <n v="650"/>
    <n v="11700"/>
    <n v="6570"/>
  </r>
  <r>
    <x v="339"/>
    <x v="12"/>
    <x v="0"/>
    <x v="4"/>
    <x v="1"/>
    <n v="365"/>
    <n v="33"/>
    <n v="650"/>
    <n v="21450"/>
    <n v="12045"/>
  </r>
  <r>
    <x v="733"/>
    <x v="20"/>
    <x v="3"/>
    <x v="4"/>
    <x v="1"/>
    <n v="365"/>
    <n v="1"/>
    <n v="650"/>
    <n v="650"/>
    <n v="365"/>
  </r>
  <r>
    <x v="734"/>
    <x v="4"/>
    <x v="4"/>
    <x v="4"/>
    <x v="1"/>
    <n v="365"/>
    <n v="72"/>
    <n v="650"/>
    <n v="46800"/>
    <n v="26280"/>
  </r>
  <r>
    <x v="340"/>
    <x v="9"/>
    <x v="1"/>
    <x v="4"/>
    <x v="1"/>
    <n v="365"/>
    <n v="17"/>
    <n v="650"/>
    <n v="11050"/>
    <n v="6205"/>
  </r>
  <r>
    <x v="735"/>
    <x v="17"/>
    <x v="4"/>
    <x v="4"/>
    <x v="1"/>
    <n v="365"/>
    <n v="27"/>
    <n v="650"/>
    <n v="17550"/>
    <n v="9855"/>
  </r>
  <r>
    <x v="370"/>
    <x v="15"/>
    <x v="1"/>
    <x v="4"/>
    <x v="1"/>
    <n v="365"/>
    <n v="29"/>
    <n v="650"/>
    <n v="18850"/>
    <n v="10585"/>
  </r>
  <r>
    <x v="719"/>
    <x v="12"/>
    <x v="3"/>
    <x v="4"/>
    <x v="1"/>
    <n v="365"/>
    <n v="31"/>
    <n v="650"/>
    <n v="20150"/>
    <n v="11315"/>
  </r>
  <r>
    <x v="720"/>
    <x v="9"/>
    <x v="3"/>
    <x v="4"/>
    <x v="1"/>
    <n v="365"/>
    <n v="54"/>
    <n v="650"/>
    <n v="35100"/>
    <n v="19710"/>
  </r>
  <r>
    <x v="721"/>
    <x v="12"/>
    <x v="2"/>
    <x v="4"/>
    <x v="1"/>
    <n v="365"/>
    <n v="76"/>
    <n v="650"/>
    <n v="49400"/>
    <n v="27740"/>
  </r>
  <r>
    <x v="722"/>
    <x v="12"/>
    <x v="5"/>
    <x v="4"/>
    <x v="1"/>
    <n v="365"/>
    <n v="14"/>
    <n v="650"/>
    <n v="9100"/>
    <n v="5110"/>
  </r>
  <r>
    <x v="686"/>
    <x v="18"/>
    <x v="4"/>
    <x v="4"/>
    <x v="1"/>
    <n v="365"/>
    <n v="107"/>
    <n v="650"/>
    <n v="69550"/>
    <n v="39055"/>
  </r>
  <r>
    <x v="723"/>
    <x v="14"/>
    <x v="3"/>
    <x v="4"/>
    <x v="1"/>
    <n v="365"/>
    <n v="14"/>
    <n v="650"/>
    <n v="9100"/>
    <n v="5110"/>
  </r>
  <r>
    <x v="724"/>
    <x v="21"/>
    <x v="2"/>
    <x v="4"/>
    <x v="1"/>
    <n v="365"/>
    <n v="61"/>
    <n v="650"/>
    <n v="39650"/>
    <n v="22265"/>
  </r>
  <r>
    <x v="725"/>
    <x v="0"/>
    <x v="4"/>
    <x v="4"/>
    <x v="1"/>
    <n v="365"/>
    <n v="95"/>
    <n v="650"/>
    <n v="61750"/>
    <n v="34675"/>
  </r>
  <r>
    <x v="680"/>
    <x v="17"/>
    <x v="2"/>
    <x v="4"/>
    <x v="1"/>
    <n v="365"/>
    <n v="116"/>
    <n v="650"/>
    <n v="75400"/>
    <n v="42340"/>
  </r>
  <r>
    <x v="726"/>
    <x v="22"/>
    <x v="4"/>
    <x v="4"/>
    <x v="1"/>
    <n v="365"/>
    <n v="44"/>
    <n v="650"/>
    <n v="28600"/>
    <n v="16060"/>
  </r>
  <r>
    <x v="727"/>
    <x v="3"/>
    <x v="3"/>
    <x v="4"/>
    <x v="1"/>
    <n v="365"/>
    <n v="30"/>
    <n v="650"/>
    <n v="19500"/>
    <n v="10950"/>
  </r>
  <r>
    <x v="516"/>
    <x v="16"/>
    <x v="0"/>
    <x v="4"/>
    <x v="1"/>
    <n v="365"/>
    <n v="22"/>
    <n v="650"/>
    <n v="14300"/>
    <n v="8030"/>
  </r>
  <r>
    <x v="308"/>
    <x v="9"/>
    <x v="4"/>
    <x v="4"/>
    <x v="1"/>
    <n v="365"/>
    <n v="18"/>
    <n v="650"/>
    <n v="11700"/>
    <n v="6570"/>
  </r>
  <r>
    <x v="594"/>
    <x v="22"/>
    <x v="4"/>
    <x v="4"/>
    <x v="1"/>
    <n v="365"/>
    <n v="36"/>
    <n v="650"/>
    <n v="23400"/>
    <n v="13140"/>
  </r>
  <r>
    <x v="175"/>
    <x v="8"/>
    <x v="1"/>
    <x v="4"/>
    <x v="1"/>
    <n v="365"/>
    <n v="11"/>
    <n v="650"/>
    <n v="7150"/>
    <n v="4015"/>
  </r>
  <r>
    <x v="728"/>
    <x v="12"/>
    <x v="0"/>
    <x v="4"/>
    <x v="1"/>
    <n v="365"/>
    <n v="68"/>
    <n v="650"/>
    <n v="44200"/>
    <n v="24820"/>
  </r>
  <r>
    <x v="254"/>
    <x v="1"/>
    <x v="3"/>
    <x v="4"/>
    <x v="1"/>
    <n v="365"/>
    <n v="12"/>
    <n v="650"/>
    <n v="7800"/>
    <n v="4380"/>
  </r>
  <r>
    <x v="375"/>
    <x v="11"/>
    <x v="0"/>
    <x v="4"/>
    <x v="1"/>
    <n v="365"/>
    <n v="69"/>
    <n v="650"/>
    <n v="44850"/>
    <n v="25185"/>
  </r>
  <r>
    <x v="729"/>
    <x v="17"/>
    <x v="2"/>
    <x v="4"/>
    <x v="1"/>
    <n v="365"/>
    <n v="134"/>
    <n v="650"/>
    <n v="87100"/>
    <n v="48910"/>
  </r>
  <r>
    <x v="6"/>
    <x v="14"/>
    <x v="5"/>
    <x v="4"/>
    <x v="1"/>
    <n v="365"/>
    <n v="136"/>
    <n v="650"/>
    <n v="88400"/>
    <n v="49640"/>
  </r>
  <r>
    <x v="575"/>
    <x v="3"/>
    <x v="0"/>
    <x v="4"/>
    <x v="1"/>
    <n v="365"/>
    <n v="41"/>
    <n v="650"/>
    <n v="26650"/>
    <n v="14965"/>
  </r>
  <r>
    <x v="730"/>
    <x v="23"/>
    <x v="5"/>
    <x v="4"/>
    <x v="1"/>
    <n v="365"/>
    <n v="83"/>
    <n v="650"/>
    <n v="53950"/>
    <n v="30295"/>
  </r>
  <r>
    <x v="185"/>
    <x v="17"/>
    <x v="5"/>
    <x v="4"/>
    <x v="1"/>
    <n v="365"/>
    <n v="175"/>
    <n v="650"/>
    <n v="113750"/>
    <n v="63875"/>
  </r>
  <r>
    <x v="355"/>
    <x v="12"/>
    <x v="3"/>
    <x v="4"/>
    <x v="1"/>
    <n v="365"/>
    <n v="51"/>
    <n v="650"/>
    <n v="33150"/>
    <n v="18615"/>
  </r>
  <r>
    <x v="731"/>
    <x v="22"/>
    <x v="5"/>
    <x v="4"/>
    <x v="1"/>
    <n v="365"/>
    <n v="9"/>
    <n v="650"/>
    <n v="5850"/>
    <n v="3285"/>
  </r>
  <r>
    <x v="620"/>
    <x v="22"/>
    <x v="3"/>
    <x v="4"/>
    <x v="1"/>
    <n v="365"/>
    <n v="6"/>
    <n v="650"/>
    <n v="3900"/>
    <n v="2190"/>
  </r>
  <r>
    <x v="72"/>
    <x v="18"/>
    <x v="1"/>
    <x v="4"/>
    <x v="1"/>
    <n v="365"/>
    <n v="4"/>
    <n v="650"/>
    <n v="2600"/>
    <n v="1460"/>
  </r>
  <r>
    <x v="550"/>
    <x v="0"/>
    <x v="2"/>
    <x v="4"/>
    <x v="1"/>
    <n v="365"/>
    <n v="132"/>
    <n v="650"/>
    <n v="85800"/>
    <n v="48180"/>
  </r>
  <r>
    <x v="732"/>
    <x v="12"/>
    <x v="2"/>
    <x v="4"/>
    <x v="1"/>
    <n v="365"/>
    <n v="113"/>
    <n v="650"/>
    <n v="73450"/>
    <n v="41245"/>
  </r>
  <r>
    <x v="28"/>
    <x v="21"/>
    <x v="0"/>
    <x v="4"/>
    <x v="1"/>
    <n v="365"/>
    <n v="70"/>
    <n v="650"/>
    <n v="45500"/>
    <n v="25550"/>
  </r>
  <r>
    <x v="683"/>
    <x v="19"/>
    <x v="1"/>
    <x v="4"/>
    <x v="1"/>
    <n v="365"/>
    <n v="27"/>
    <n v="650"/>
    <n v="17550"/>
    <n v="9855"/>
  </r>
  <r>
    <x v="17"/>
    <x v="18"/>
    <x v="1"/>
    <x v="4"/>
    <x v="1"/>
    <n v="365"/>
    <n v="20"/>
    <n v="650"/>
    <n v="13000"/>
    <n v="7300"/>
  </r>
  <r>
    <x v="296"/>
    <x v="5"/>
    <x v="3"/>
    <x v="4"/>
    <x v="1"/>
    <n v="365"/>
    <n v="18"/>
    <n v="650"/>
    <n v="11700"/>
    <n v="6570"/>
  </r>
  <r>
    <x v="339"/>
    <x v="12"/>
    <x v="0"/>
    <x v="4"/>
    <x v="1"/>
    <n v="365"/>
    <n v="33"/>
    <n v="650"/>
    <n v="21450"/>
    <n v="12045"/>
  </r>
  <r>
    <x v="733"/>
    <x v="20"/>
    <x v="3"/>
    <x v="4"/>
    <x v="1"/>
    <n v="365"/>
    <n v="1"/>
    <n v="650"/>
    <n v="650"/>
    <n v="365"/>
  </r>
  <r>
    <x v="734"/>
    <x v="4"/>
    <x v="4"/>
    <x v="4"/>
    <x v="1"/>
    <n v="365"/>
    <n v="72"/>
    <n v="650"/>
    <n v="46800"/>
    <n v="26280"/>
  </r>
  <r>
    <x v="340"/>
    <x v="9"/>
    <x v="1"/>
    <x v="4"/>
    <x v="1"/>
    <n v="365"/>
    <n v="17"/>
    <n v="650"/>
    <n v="11050"/>
    <n v="6205"/>
  </r>
  <r>
    <x v="735"/>
    <x v="17"/>
    <x v="4"/>
    <x v="4"/>
    <x v="1"/>
    <n v="365"/>
    <n v="27"/>
    <n v="650"/>
    <n v="17550"/>
    <n v="9855"/>
  </r>
  <r>
    <x v="370"/>
    <x v="15"/>
    <x v="1"/>
    <x v="4"/>
    <x v="1"/>
    <n v="365"/>
    <n v="29"/>
    <n v="650"/>
    <n v="18850"/>
    <n v="10585"/>
  </r>
  <r>
    <x v="736"/>
    <x v="12"/>
    <x v="3"/>
    <x v="4"/>
    <x v="3"/>
    <n v="365"/>
    <n v="53"/>
    <n v="650"/>
    <n v="34450"/>
    <n v="19345"/>
  </r>
  <r>
    <x v="737"/>
    <x v="0"/>
    <x v="1"/>
    <x v="4"/>
    <x v="3"/>
    <n v="365"/>
    <n v="39"/>
    <n v="650"/>
    <n v="25350"/>
    <n v="14235"/>
  </r>
  <r>
    <x v="501"/>
    <x v="7"/>
    <x v="3"/>
    <x v="4"/>
    <x v="3"/>
    <n v="365"/>
    <n v="42"/>
    <n v="650"/>
    <n v="27300"/>
    <n v="15330"/>
  </r>
  <r>
    <x v="738"/>
    <x v="22"/>
    <x v="0"/>
    <x v="4"/>
    <x v="3"/>
    <n v="365"/>
    <n v="83"/>
    <n v="650"/>
    <n v="53950"/>
    <n v="30295"/>
  </r>
  <r>
    <x v="739"/>
    <x v="17"/>
    <x v="2"/>
    <x v="4"/>
    <x v="3"/>
    <n v="365"/>
    <n v="88"/>
    <n v="650"/>
    <n v="57200"/>
    <n v="32120"/>
  </r>
  <r>
    <x v="299"/>
    <x v="19"/>
    <x v="3"/>
    <x v="4"/>
    <x v="3"/>
    <n v="365"/>
    <n v="22"/>
    <n v="650"/>
    <n v="14300"/>
    <n v="8030"/>
  </r>
  <r>
    <x v="740"/>
    <x v="15"/>
    <x v="5"/>
    <x v="4"/>
    <x v="3"/>
    <n v="365"/>
    <n v="234"/>
    <n v="650"/>
    <n v="152100"/>
    <n v="85410"/>
  </r>
  <r>
    <x v="365"/>
    <x v="6"/>
    <x v="0"/>
    <x v="4"/>
    <x v="3"/>
    <n v="365"/>
    <n v="78"/>
    <n v="650"/>
    <n v="50700"/>
    <n v="28470"/>
  </r>
  <r>
    <x v="330"/>
    <x v="19"/>
    <x v="2"/>
    <x v="4"/>
    <x v="3"/>
    <n v="365"/>
    <n v="88"/>
    <n v="650"/>
    <n v="57200"/>
    <n v="32120"/>
  </r>
  <r>
    <x v="741"/>
    <x v="17"/>
    <x v="0"/>
    <x v="4"/>
    <x v="3"/>
    <n v="365"/>
    <n v="89"/>
    <n v="650"/>
    <n v="57850"/>
    <n v="32485"/>
  </r>
  <r>
    <x v="5"/>
    <x v="20"/>
    <x v="2"/>
    <x v="4"/>
    <x v="3"/>
    <n v="365"/>
    <n v="188"/>
    <n v="650"/>
    <n v="122200"/>
    <n v="68620"/>
  </r>
  <r>
    <x v="722"/>
    <x v="5"/>
    <x v="1"/>
    <x v="4"/>
    <x v="3"/>
    <n v="365"/>
    <n v="1"/>
    <n v="650"/>
    <n v="650"/>
    <n v="365"/>
  </r>
  <r>
    <x v="719"/>
    <x v="13"/>
    <x v="5"/>
    <x v="4"/>
    <x v="3"/>
    <n v="365"/>
    <n v="209"/>
    <n v="650"/>
    <n v="135850"/>
    <n v="76285"/>
  </r>
  <r>
    <x v="542"/>
    <x v="1"/>
    <x v="4"/>
    <x v="4"/>
    <x v="3"/>
    <n v="365"/>
    <n v="72"/>
    <n v="650"/>
    <n v="46800"/>
    <n v="26280"/>
  </r>
  <r>
    <x v="193"/>
    <x v="12"/>
    <x v="0"/>
    <x v="4"/>
    <x v="3"/>
    <n v="365"/>
    <n v="70"/>
    <n v="650"/>
    <n v="45500"/>
    <n v="25550"/>
  </r>
  <r>
    <x v="742"/>
    <x v="17"/>
    <x v="5"/>
    <x v="4"/>
    <x v="3"/>
    <n v="365"/>
    <n v="19"/>
    <n v="650"/>
    <n v="12350"/>
    <n v="6935"/>
  </r>
  <r>
    <x v="743"/>
    <x v="17"/>
    <x v="4"/>
    <x v="4"/>
    <x v="3"/>
    <n v="365"/>
    <n v="18"/>
    <n v="650"/>
    <n v="11700"/>
    <n v="6570"/>
  </r>
  <r>
    <x v="179"/>
    <x v="22"/>
    <x v="3"/>
    <x v="4"/>
    <x v="3"/>
    <n v="365"/>
    <n v="48"/>
    <n v="650"/>
    <n v="31200"/>
    <n v="17520"/>
  </r>
  <r>
    <x v="329"/>
    <x v="8"/>
    <x v="4"/>
    <x v="4"/>
    <x v="3"/>
    <n v="365"/>
    <n v="68"/>
    <n v="650"/>
    <n v="44200"/>
    <n v="24820"/>
  </r>
  <r>
    <x v="181"/>
    <x v="1"/>
    <x v="2"/>
    <x v="4"/>
    <x v="3"/>
    <n v="365"/>
    <n v="138"/>
    <n v="650"/>
    <n v="89700"/>
    <n v="50370"/>
  </r>
  <r>
    <x v="491"/>
    <x v="14"/>
    <x v="4"/>
    <x v="4"/>
    <x v="3"/>
    <n v="365"/>
    <n v="64"/>
    <n v="650"/>
    <n v="41600"/>
    <n v="23360"/>
  </r>
  <r>
    <x v="744"/>
    <x v="16"/>
    <x v="5"/>
    <x v="4"/>
    <x v="3"/>
    <n v="365"/>
    <n v="57"/>
    <n v="650"/>
    <n v="37050"/>
    <n v="20805"/>
  </r>
  <r>
    <x v="14"/>
    <x v="22"/>
    <x v="1"/>
    <x v="4"/>
    <x v="3"/>
    <n v="365"/>
    <n v="1"/>
    <n v="650"/>
    <n v="650"/>
    <n v="365"/>
  </r>
  <r>
    <x v="745"/>
    <x v="2"/>
    <x v="3"/>
    <x v="4"/>
    <x v="3"/>
    <n v="365"/>
    <n v="46"/>
    <n v="650"/>
    <n v="29900"/>
    <n v="16790"/>
  </r>
  <r>
    <x v="746"/>
    <x v="0"/>
    <x v="1"/>
    <x v="4"/>
    <x v="3"/>
    <n v="365"/>
    <n v="8"/>
    <n v="650"/>
    <n v="5200"/>
    <n v="2920"/>
  </r>
  <r>
    <x v="747"/>
    <x v="18"/>
    <x v="5"/>
    <x v="4"/>
    <x v="3"/>
    <n v="365"/>
    <n v="10"/>
    <n v="650"/>
    <n v="6500"/>
    <n v="3650"/>
  </r>
  <r>
    <x v="748"/>
    <x v="4"/>
    <x v="0"/>
    <x v="4"/>
    <x v="3"/>
    <n v="365"/>
    <n v="111"/>
    <n v="650"/>
    <n v="72150"/>
    <n v="40515"/>
  </r>
  <r>
    <x v="75"/>
    <x v="21"/>
    <x v="0"/>
    <x v="4"/>
    <x v="3"/>
    <n v="365"/>
    <n v="8"/>
    <n v="650"/>
    <n v="5200"/>
    <n v="2920"/>
  </r>
  <r>
    <x v="749"/>
    <x v="1"/>
    <x v="1"/>
    <x v="4"/>
    <x v="3"/>
    <n v="365"/>
    <n v="31"/>
    <n v="650"/>
    <n v="20150"/>
    <n v="11315"/>
  </r>
  <r>
    <x v="77"/>
    <x v="14"/>
    <x v="1"/>
    <x v="4"/>
    <x v="3"/>
    <n v="365"/>
    <n v="7"/>
    <n v="650"/>
    <n v="4550"/>
    <n v="2555"/>
  </r>
  <r>
    <x v="750"/>
    <x v="3"/>
    <x v="1"/>
    <x v="4"/>
    <x v="3"/>
    <n v="365"/>
    <n v="7"/>
    <n v="650"/>
    <n v="4550"/>
    <n v="2555"/>
  </r>
  <r>
    <x v="686"/>
    <x v="14"/>
    <x v="4"/>
    <x v="4"/>
    <x v="3"/>
    <n v="365"/>
    <n v="157"/>
    <n v="650"/>
    <n v="102050"/>
    <n v="57305"/>
  </r>
  <r>
    <x v="751"/>
    <x v="4"/>
    <x v="3"/>
    <x v="4"/>
    <x v="3"/>
    <n v="365"/>
    <n v="42"/>
    <n v="650"/>
    <n v="27300"/>
    <n v="15330"/>
  </r>
  <r>
    <x v="752"/>
    <x v="18"/>
    <x v="5"/>
    <x v="4"/>
    <x v="3"/>
    <n v="365"/>
    <n v="17"/>
    <n v="650"/>
    <n v="11050"/>
    <n v="6205"/>
  </r>
  <r>
    <x v="753"/>
    <x v="21"/>
    <x v="4"/>
    <x v="4"/>
    <x v="3"/>
    <n v="365"/>
    <n v="154"/>
    <n v="650"/>
    <n v="100100"/>
    <n v="56210"/>
  </r>
  <r>
    <x v="754"/>
    <x v="6"/>
    <x v="3"/>
    <x v="4"/>
    <x v="3"/>
    <n v="365"/>
    <n v="21"/>
    <n v="650"/>
    <n v="13650"/>
    <n v="7665"/>
  </r>
  <r>
    <x v="105"/>
    <x v="0"/>
    <x v="2"/>
    <x v="4"/>
    <x v="3"/>
    <n v="365"/>
    <n v="124"/>
    <n v="650"/>
    <n v="80600"/>
    <n v="45260"/>
  </r>
  <r>
    <x v="755"/>
    <x v="21"/>
    <x v="0"/>
    <x v="4"/>
    <x v="3"/>
    <n v="365"/>
    <n v="85"/>
    <n v="650"/>
    <n v="55250"/>
    <n v="31025"/>
  </r>
  <r>
    <x v="756"/>
    <x v="12"/>
    <x v="5"/>
    <x v="4"/>
    <x v="3"/>
    <n v="365"/>
    <n v="46"/>
    <n v="650"/>
    <n v="29900"/>
    <n v="16790"/>
  </r>
  <r>
    <x v="757"/>
    <x v="17"/>
    <x v="4"/>
    <x v="4"/>
    <x v="3"/>
    <n v="365"/>
    <n v="76"/>
    <n v="650"/>
    <n v="49400"/>
    <n v="27740"/>
  </r>
  <r>
    <x v="736"/>
    <x v="12"/>
    <x v="3"/>
    <x v="4"/>
    <x v="3"/>
    <n v="365"/>
    <n v="53"/>
    <n v="650"/>
    <n v="34450"/>
    <n v="19345"/>
  </r>
  <r>
    <x v="737"/>
    <x v="0"/>
    <x v="1"/>
    <x v="4"/>
    <x v="3"/>
    <n v="365"/>
    <n v="39"/>
    <n v="650"/>
    <n v="25350"/>
    <n v="14235"/>
  </r>
  <r>
    <x v="501"/>
    <x v="7"/>
    <x v="3"/>
    <x v="4"/>
    <x v="3"/>
    <n v="365"/>
    <n v="42"/>
    <n v="650"/>
    <n v="27300"/>
    <n v="15330"/>
  </r>
  <r>
    <x v="738"/>
    <x v="22"/>
    <x v="0"/>
    <x v="4"/>
    <x v="3"/>
    <n v="365"/>
    <n v="83"/>
    <n v="650"/>
    <n v="53950"/>
    <n v="30295"/>
  </r>
  <r>
    <x v="739"/>
    <x v="17"/>
    <x v="2"/>
    <x v="4"/>
    <x v="3"/>
    <n v="365"/>
    <n v="88"/>
    <n v="650"/>
    <n v="57200"/>
    <n v="32120"/>
  </r>
  <r>
    <x v="299"/>
    <x v="19"/>
    <x v="3"/>
    <x v="4"/>
    <x v="3"/>
    <n v="365"/>
    <n v="22"/>
    <n v="650"/>
    <n v="14300"/>
    <n v="8030"/>
  </r>
  <r>
    <x v="740"/>
    <x v="15"/>
    <x v="5"/>
    <x v="4"/>
    <x v="3"/>
    <n v="365"/>
    <n v="234"/>
    <n v="650"/>
    <n v="152100"/>
    <n v="85410"/>
  </r>
  <r>
    <x v="365"/>
    <x v="6"/>
    <x v="0"/>
    <x v="4"/>
    <x v="3"/>
    <n v="365"/>
    <n v="78"/>
    <n v="650"/>
    <n v="50700"/>
    <n v="28470"/>
  </r>
  <r>
    <x v="330"/>
    <x v="19"/>
    <x v="2"/>
    <x v="4"/>
    <x v="3"/>
    <n v="365"/>
    <n v="88"/>
    <n v="650"/>
    <n v="57200"/>
    <n v="32120"/>
  </r>
  <r>
    <x v="741"/>
    <x v="17"/>
    <x v="0"/>
    <x v="4"/>
    <x v="3"/>
    <n v="365"/>
    <n v="89"/>
    <n v="650"/>
    <n v="57850"/>
    <n v="32485"/>
  </r>
  <r>
    <x v="5"/>
    <x v="20"/>
    <x v="2"/>
    <x v="4"/>
    <x v="3"/>
    <n v="365"/>
    <n v="188"/>
    <n v="650"/>
    <n v="122200"/>
    <n v="68620"/>
  </r>
  <r>
    <x v="722"/>
    <x v="5"/>
    <x v="1"/>
    <x v="4"/>
    <x v="3"/>
    <n v="365"/>
    <n v="1"/>
    <n v="650"/>
    <n v="650"/>
    <n v="365"/>
  </r>
  <r>
    <x v="719"/>
    <x v="13"/>
    <x v="5"/>
    <x v="4"/>
    <x v="3"/>
    <n v="365"/>
    <n v="209"/>
    <n v="650"/>
    <n v="135850"/>
    <n v="76285"/>
  </r>
  <r>
    <x v="542"/>
    <x v="1"/>
    <x v="4"/>
    <x v="4"/>
    <x v="3"/>
    <n v="365"/>
    <n v="72"/>
    <n v="650"/>
    <n v="46800"/>
    <n v="26280"/>
  </r>
  <r>
    <x v="193"/>
    <x v="12"/>
    <x v="0"/>
    <x v="4"/>
    <x v="3"/>
    <n v="365"/>
    <n v="70"/>
    <n v="650"/>
    <n v="45500"/>
    <n v="25550"/>
  </r>
  <r>
    <x v="742"/>
    <x v="17"/>
    <x v="5"/>
    <x v="4"/>
    <x v="3"/>
    <n v="365"/>
    <n v="19"/>
    <n v="650"/>
    <n v="12350"/>
    <n v="6935"/>
  </r>
  <r>
    <x v="743"/>
    <x v="17"/>
    <x v="4"/>
    <x v="4"/>
    <x v="3"/>
    <n v="365"/>
    <n v="18"/>
    <n v="650"/>
    <n v="11700"/>
    <n v="6570"/>
  </r>
  <r>
    <x v="179"/>
    <x v="22"/>
    <x v="3"/>
    <x v="4"/>
    <x v="3"/>
    <n v="365"/>
    <n v="48"/>
    <n v="650"/>
    <n v="31200"/>
    <n v="17520"/>
  </r>
  <r>
    <x v="329"/>
    <x v="8"/>
    <x v="4"/>
    <x v="4"/>
    <x v="3"/>
    <n v="365"/>
    <n v="68"/>
    <n v="650"/>
    <n v="44200"/>
    <n v="24820"/>
  </r>
  <r>
    <x v="181"/>
    <x v="1"/>
    <x v="2"/>
    <x v="4"/>
    <x v="3"/>
    <n v="365"/>
    <n v="138"/>
    <n v="650"/>
    <n v="89700"/>
    <n v="50370"/>
  </r>
  <r>
    <x v="491"/>
    <x v="14"/>
    <x v="4"/>
    <x v="4"/>
    <x v="3"/>
    <n v="365"/>
    <n v="64"/>
    <n v="650"/>
    <n v="41600"/>
    <n v="23360"/>
  </r>
  <r>
    <x v="744"/>
    <x v="16"/>
    <x v="5"/>
    <x v="4"/>
    <x v="3"/>
    <n v="365"/>
    <n v="57"/>
    <n v="650"/>
    <n v="37050"/>
    <n v="20805"/>
  </r>
  <r>
    <x v="14"/>
    <x v="22"/>
    <x v="1"/>
    <x v="4"/>
    <x v="3"/>
    <n v="365"/>
    <n v="1"/>
    <n v="650"/>
    <n v="650"/>
    <n v="365"/>
  </r>
  <r>
    <x v="745"/>
    <x v="2"/>
    <x v="3"/>
    <x v="4"/>
    <x v="3"/>
    <n v="365"/>
    <n v="46"/>
    <n v="650"/>
    <n v="29900"/>
    <n v="16790"/>
  </r>
  <r>
    <x v="746"/>
    <x v="0"/>
    <x v="1"/>
    <x v="4"/>
    <x v="3"/>
    <n v="365"/>
    <n v="8"/>
    <n v="650"/>
    <n v="5200"/>
    <n v="2920"/>
  </r>
  <r>
    <x v="747"/>
    <x v="18"/>
    <x v="5"/>
    <x v="4"/>
    <x v="3"/>
    <n v="365"/>
    <n v="10"/>
    <n v="650"/>
    <n v="6500"/>
    <n v="3650"/>
  </r>
  <r>
    <x v="748"/>
    <x v="4"/>
    <x v="0"/>
    <x v="4"/>
    <x v="3"/>
    <n v="365"/>
    <n v="111"/>
    <n v="650"/>
    <n v="72150"/>
    <n v="40515"/>
  </r>
  <r>
    <x v="75"/>
    <x v="21"/>
    <x v="0"/>
    <x v="4"/>
    <x v="3"/>
    <n v="365"/>
    <n v="8"/>
    <n v="650"/>
    <n v="5200"/>
    <n v="2920"/>
  </r>
  <r>
    <x v="749"/>
    <x v="1"/>
    <x v="1"/>
    <x v="4"/>
    <x v="3"/>
    <n v="365"/>
    <n v="31"/>
    <n v="650"/>
    <n v="20150"/>
    <n v="11315"/>
  </r>
  <r>
    <x v="77"/>
    <x v="14"/>
    <x v="1"/>
    <x v="4"/>
    <x v="3"/>
    <n v="365"/>
    <n v="7"/>
    <n v="650"/>
    <n v="4550"/>
    <n v="2555"/>
  </r>
  <r>
    <x v="750"/>
    <x v="3"/>
    <x v="1"/>
    <x v="4"/>
    <x v="3"/>
    <n v="365"/>
    <n v="7"/>
    <n v="650"/>
    <n v="4550"/>
    <n v="2555"/>
  </r>
  <r>
    <x v="686"/>
    <x v="14"/>
    <x v="4"/>
    <x v="4"/>
    <x v="3"/>
    <n v="365"/>
    <n v="157"/>
    <n v="650"/>
    <n v="102050"/>
    <n v="57305"/>
  </r>
  <r>
    <x v="751"/>
    <x v="4"/>
    <x v="3"/>
    <x v="4"/>
    <x v="3"/>
    <n v="365"/>
    <n v="42"/>
    <n v="650"/>
    <n v="27300"/>
    <n v="15330"/>
  </r>
  <r>
    <x v="752"/>
    <x v="18"/>
    <x v="5"/>
    <x v="4"/>
    <x v="3"/>
    <n v="365"/>
    <n v="17"/>
    <n v="650"/>
    <n v="11050"/>
    <n v="6205"/>
  </r>
  <r>
    <x v="753"/>
    <x v="21"/>
    <x v="4"/>
    <x v="4"/>
    <x v="3"/>
    <n v="365"/>
    <n v="154"/>
    <n v="650"/>
    <n v="100100"/>
    <n v="56210"/>
  </r>
  <r>
    <x v="754"/>
    <x v="6"/>
    <x v="3"/>
    <x v="4"/>
    <x v="3"/>
    <n v="365"/>
    <n v="21"/>
    <n v="650"/>
    <n v="13650"/>
    <n v="7665"/>
  </r>
  <r>
    <x v="105"/>
    <x v="0"/>
    <x v="2"/>
    <x v="4"/>
    <x v="3"/>
    <n v="365"/>
    <n v="124"/>
    <n v="650"/>
    <n v="80600"/>
    <n v="45260"/>
  </r>
  <r>
    <x v="755"/>
    <x v="21"/>
    <x v="0"/>
    <x v="4"/>
    <x v="3"/>
    <n v="365"/>
    <n v="85"/>
    <n v="650"/>
    <n v="55250"/>
    <n v="31025"/>
  </r>
  <r>
    <x v="756"/>
    <x v="12"/>
    <x v="5"/>
    <x v="4"/>
    <x v="3"/>
    <n v="365"/>
    <n v="46"/>
    <n v="650"/>
    <n v="29900"/>
    <n v="16790"/>
  </r>
  <r>
    <x v="757"/>
    <x v="17"/>
    <x v="4"/>
    <x v="4"/>
    <x v="3"/>
    <n v="365"/>
    <n v="76"/>
    <n v="650"/>
    <n v="49400"/>
    <n v="27740"/>
  </r>
  <r>
    <x v="684"/>
    <x v="0"/>
    <x v="0"/>
    <x v="4"/>
    <x v="4"/>
    <n v="365"/>
    <n v="17"/>
    <n v="650"/>
    <n v="11050"/>
    <n v="6205"/>
  </r>
  <r>
    <x v="752"/>
    <x v="19"/>
    <x v="4"/>
    <x v="4"/>
    <x v="4"/>
    <n v="365"/>
    <n v="16"/>
    <n v="650"/>
    <n v="10400"/>
    <n v="5840"/>
  </r>
  <r>
    <x v="672"/>
    <x v="11"/>
    <x v="0"/>
    <x v="4"/>
    <x v="4"/>
    <n v="365"/>
    <n v="13"/>
    <n v="650"/>
    <n v="8450"/>
    <n v="4745"/>
  </r>
  <r>
    <x v="492"/>
    <x v="10"/>
    <x v="0"/>
    <x v="4"/>
    <x v="4"/>
    <n v="365"/>
    <n v="3"/>
    <n v="650"/>
    <n v="1950"/>
    <n v="1095"/>
  </r>
  <r>
    <x v="758"/>
    <x v="12"/>
    <x v="5"/>
    <x v="4"/>
    <x v="4"/>
    <n v="365"/>
    <n v="32"/>
    <n v="650"/>
    <n v="20800"/>
    <n v="11680"/>
  </r>
  <r>
    <x v="24"/>
    <x v="5"/>
    <x v="2"/>
    <x v="4"/>
    <x v="4"/>
    <n v="365"/>
    <n v="11"/>
    <n v="650"/>
    <n v="7150"/>
    <n v="4015"/>
  </r>
  <r>
    <x v="347"/>
    <x v="21"/>
    <x v="1"/>
    <x v="4"/>
    <x v="4"/>
    <n v="365"/>
    <n v="1"/>
    <n v="650"/>
    <n v="650"/>
    <n v="365"/>
  </r>
  <r>
    <x v="759"/>
    <x v="6"/>
    <x v="1"/>
    <x v="4"/>
    <x v="4"/>
    <n v="365"/>
    <n v="5"/>
    <n v="650"/>
    <n v="3250"/>
    <n v="1825"/>
  </r>
  <r>
    <x v="760"/>
    <x v="20"/>
    <x v="1"/>
    <x v="4"/>
    <x v="4"/>
    <n v="365"/>
    <n v="4"/>
    <n v="650"/>
    <n v="2600"/>
    <n v="1460"/>
  </r>
  <r>
    <x v="761"/>
    <x v="17"/>
    <x v="1"/>
    <x v="4"/>
    <x v="4"/>
    <n v="365"/>
    <n v="5"/>
    <n v="650"/>
    <n v="3250"/>
    <n v="1825"/>
  </r>
  <r>
    <x v="762"/>
    <x v="5"/>
    <x v="0"/>
    <x v="4"/>
    <x v="4"/>
    <n v="365"/>
    <n v="23"/>
    <n v="650"/>
    <n v="14950"/>
    <n v="8395"/>
  </r>
  <r>
    <x v="763"/>
    <x v="19"/>
    <x v="5"/>
    <x v="4"/>
    <x v="4"/>
    <n v="365"/>
    <n v="58"/>
    <n v="650"/>
    <n v="37700"/>
    <n v="21170"/>
  </r>
  <r>
    <x v="380"/>
    <x v="4"/>
    <x v="4"/>
    <x v="4"/>
    <x v="4"/>
    <n v="365"/>
    <n v="38"/>
    <n v="650"/>
    <n v="24700"/>
    <n v="13870"/>
  </r>
  <r>
    <x v="108"/>
    <x v="8"/>
    <x v="1"/>
    <x v="4"/>
    <x v="4"/>
    <n v="365"/>
    <n v="6"/>
    <n v="650"/>
    <n v="3900"/>
    <n v="2190"/>
  </r>
  <r>
    <x v="701"/>
    <x v="17"/>
    <x v="2"/>
    <x v="4"/>
    <x v="4"/>
    <n v="365"/>
    <n v="8"/>
    <n v="650"/>
    <n v="5200"/>
    <n v="2920"/>
  </r>
  <r>
    <x v="598"/>
    <x v="7"/>
    <x v="3"/>
    <x v="4"/>
    <x v="4"/>
    <n v="365"/>
    <n v="3"/>
    <n v="650"/>
    <n v="1950"/>
    <n v="1095"/>
  </r>
  <r>
    <x v="14"/>
    <x v="11"/>
    <x v="2"/>
    <x v="4"/>
    <x v="4"/>
    <n v="365"/>
    <n v="42"/>
    <n v="650"/>
    <n v="27300"/>
    <n v="15330"/>
  </r>
  <r>
    <x v="402"/>
    <x v="8"/>
    <x v="3"/>
    <x v="4"/>
    <x v="4"/>
    <n v="365"/>
    <n v="4"/>
    <n v="650"/>
    <n v="2600"/>
    <n v="1460"/>
  </r>
  <r>
    <x v="764"/>
    <x v="5"/>
    <x v="1"/>
    <x v="4"/>
    <x v="4"/>
    <n v="365"/>
    <n v="2"/>
    <n v="650"/>
    <n v="1300"/>
    <n v="730"/>
  </r>
  <r>
    <x v="324"/>
    <x v="10"/>
    <x v="1"/>
    <x v="4"/>
    <x v="4"/>
    <n v="365"/>
    <n v="5"/>
    <n v="650"/>
    <n v="3250"/>
    <n v="1825"/>
  </r>
  <r>
    <x v="561"/>
    <x v="19"/>
    <x v="5"/>
    <x v="4"/>
    <x v="4"/>
    <n v="365"/>
    <n v="10"/>
    <n v="650"/>
    <n v="6500"/>
    <n v="3650"/>
  </r>
  <r>
    <x v="765"/>
    <x v="9"/>
    <x v="0"/>
    <x v="4"/>
    <x v="4"/>
    <n v="365"/>
    <n v="21"/>
    <n v="650"/>
    <n v="13650"/>
    <n v="7665"/>
  </r>
  <r>
    <x v="766"/>
    <x v="23"/>
    <x v="3"/>
    <x v="4"/>
    <x v="4"/>
    <n v="365"/>
    <n v="11"/>
    <n v="650"/>
    <n v="7150"/>
    <n v="4015"/>
  </r>
  <r>
    <x v="314"/>
    <x v="6"/>
    <x v="0"/>
    <x v="4"/>
    <x v="4"/>
    <n v="365"/>
    <n v="6"/>
    <n v="650"/>
    <n v="3900"/>
    <n v="2190"/>
  </r>
  <r>
    <x v="767"/>
    <x v="16"/>
    <x v="3"/>
    <x v="4"/>
    <x v="4"/>
    <n v="365"/>
    <n v="3"/>
    <n v="650"/>
    <n v="1950"/>
    <n v="1095"/>
  </r>
  <r>
    <x v="577"/>
    <x v="21"/>
    <x v="5"/>
    <x v="4"/>
    <x v="4"/>
    <n v="365"/>
    <n v="47"/>
    <n v="650"/>
    <n v="30550"/>
    <n v="17155"/>
  </r>
  <r>
    <x v="105"/>
    <x v="17"/>
    <x v="5"/>
    <x v="4"/>
    <x v="4"/>
    <n v="365"/>
    <n v="57"/>
    <n v="650"/>
    <n v="37050"/>
    <n v="20805"/>
  </r>
  <r>
    <x v="768"/>
    <x v="14"/>
    <x v="3"/>
    <x v="4"/>
    <x v="4"/>
    <n v="365"/>
    <n v="2"/>
    <n v="650"/>
    <n v="1300"/>
    <n v="730"/>
  </r>
  <r>
    <x v="136"/>
    <x v="3"/>
    <x v="1"/>
    <x v="4"/>
    <x v="4"/>
    <n v="365"/>
    <n v="1"/>
    <n v="650"/>
    <n v="650"/>
    <n v="365"/>
  </r>
  <r>
    <x v="75"/>
    <x v="1"/>
    <x v="5"/>
    <x v="4"/>
    <x v="4"/>
    <n v="365"/>
    <n v="33"/>
    <n v="650"/>
    <n v="21450"/>
    <n v="12045"/>
  </r>
  <r>
    <x v="206"/>
    <x v="20"/>
    <x v="0"/>
    <x v="4"/>
    <x v="4"/>
    <n v="365"/>
    <n v="11"/>
    <n v="650"/>
    <n v="7150"/>
    <n v="4015"/>
  </r>
  <r>
    <x v="769"/>
    <x v="12"/>
    <x v="0"/>
    <x v="4"/>
    <x v="4"/>
    <n v="365"/>
    <n v="18"/>
    <n v="650"/>
    <n v="11700"/>
    <n v="6570"/>
  </r>
  <r>
    <x v="286"/>
    <x v="4"/>
    <x v="2"/>
    <x v="4"/>
    <x v="4"/>
    <n v="365"/>
    <n v="27"/>
    <n v="650"/>
    <n v="17550"/>
    <n v="9855"/>
  </r>
  <r>
    <x v="340"/>
    <x v="5"/>
    <x v="4"/>
    <x v="4"/>
    <x v="4"/>
    <n v="365"/>
    <n v="26"/>
    <n v="650"/>
    <n v="16900"/>
    <n v="9490"/>
  </r>
  <r>
    <x v="770"/>
    <x v="0"/>
    <x v="2"/>
    <x v="4"/>
    <x v="4"/>
    <n v="365"/>
    <n v="45"/>
    <n v="650"/>
    <n v="29250"/>
    <n v="16425"/>
  </r>
  <r>
    <x v="621"/>
    <x v="8"/>
    <x v="0"/>
    <x v="4"/>
    <x v="4"/>
    <n v="365"/>
    <n v="13"/>
    <n v="650"/>
    <n v="8450"/>
    <n v="4745"/>
  </r>
  <r>
    <x v="771"/>
    <x v="12"/>
    <x v="4"/>
    <x v="4"/>
    <x v="4"/>
    <n v="365"/>
    <n v="21"/>
    <n v="650"/>
    <n v="13650"/>
    <n v="7665"/>
  </r>
  <r>
    <x v="772"/>
    <x v="23"/>
    <x v="3"/>
    <x v="4"/>
    <x v="4"/>
    <n v="365"/>
    <n v="5"/>
    <n v="650"/>
    <n v="3250"/>
    <n v="1825"/>
  </r>
  <r>
    <x v="773"/>
    <x v="16"/>
    <x v="1"/>
    <x v="4"/>
    <x v="4"/>
    <n v="365"/>
    <n v="7"/>
    <n v="650"/>
    <n v="4550"/>
    <n v="2555"/>
  </r>
  <r>
    <x v="336"/>
    <x v="3"/>
    <x v="3"/>
    <x v="4"/>
    <x v="4"/>
    <n v="365"/>
    <n v="3"/>
    <n v="650"/>
    <n v="1950"/>
    <n v="1095"/>
  </r>
  <r>
    <x v="774"/>
    <x v="10"/>
    <x v="5"/>
    <x v="4"/>
    <x v="4"/>
    <n v="365"/>
    <n v="36"/>
    <n v="650"/>
    <n v="23400"/>
    <n v="13140"/>
  </r>
  <r>
    <x v="775"/>
    <x v="15"/>
    <x v="0"/>
    <x v="4"/>
    <x v="4"/>
    <n v="365"/>
    <n v="2"/>
    <n v="650"/>
    <n v="1300"/>
    <n v="730"/>
  </r>
  <r>
    <x v="776"/>
    <x v="0"/>
    <x v="3"/>
    <x v="4"/>
    <x v="4"/>
    <n v="365"/>
    <n v="2"/>
    <n v="650"/>
    <n v="1300"/>
    <n v="730"/>
  </r>
  <r>
    <x v="684"/>
    <x v="0"/>
    <x v="0"/>
    <x v="4"/>
    <x v="4"/>
    <n v="365"/>
    <n v="17"/>
    <n v="650"/>
    <n v="11050"/>
    <n v="6205"/>
  </r>
  <r>
    <x v="752"/>
    <x v="19"/>
    <x v="4"/>
    <x v="4"/>
    <x v="4"/>
    <n v="365"/>
    <n v="16"/>
    <n v="650"/>
    <n v="10400"/>
    <n v="5840"/>
  </r>
  <r>
    <x v="672"/>
    <x v="11"/>
    <x v="0"/>
    <x v="4"/>
    <x v="4"/>
    <n v="365"/>
    <n v="13"/>
    <n v="650"/>
    <n v="8450"/>
    <n v="4745"/>
  </r>
  <r>
    <x v="492"/>
    <x v="10"/>
    <x v="0"/>
    <x v="4"/>
    <x v="4"/>
    <n v="365"/>
    <n v="3"/>
    <n v="650"/>
    <n v="1950"/>
    <n v="1095"/>
  </r>
  <r>
    <x v="758"/>
    <x v="12"/>
    <x v="5"/>
    <x v="4"/>
    <x v="4"/>
    <n v="365"/>
    <n v="32"/>
    <n v="650"/>
    <n v="20800"/>
    <n v="11680"/>
  </r>
  <r>
    <x v="24"/>
    <x v="5"/>
    <x v="2"/>
    <x v="4"/>
    <x v="4"/>
    <n v="365"/>
    <n v="11"/>
    <n v="650"/>
    <n v="7150"/>
    <n v="4015"/>
  </r>
  <r>
    <x v="347"/>
    <x v="21"/>
    <x v="1"/>
    <x v="4"/>
    <x v="4"/>
    <n v="365"/>
    <n v="1"/>
    <n v="650"/>
    <n v="650"/>
    <n v="365"/>
  </r>
  <r>
    <x v="759"/>
    <x v="6"/>
    <x v="1"/>
    <x v="4"/>
    <x v="4"/>
    <n v="365"/>
    <n v="5"/>
    <n v="650"/>
    <n v="3250"/>
    <n v="1825"/>
  </r>
  <r>
    <x v="760"/>
    <x v="20"/>
    <x v="1"/>
    <x v="4"/>
    <x v="4"/>
    <n v="365"/>
    <n v="4"/>
    <n v="650"/>
    <n v="2600"/>
    <n v="1460"/>
  </r>
  <r>
    <x v="761"/>
    <x v="17"/>
    <x v="1"/>
    <x v="4"/>
    <x v="4"/>
    <n v="365"/>
    <n v="5"/>
    <n v="650"/>
    <n v="3250"/>
    <n v="1825"/>
  </r>
  <r>
    <x v="762"/>
    <x v="5"/>
    <x v="0"/>
    <x v="4"/>
    <x v="4"/>
    <n v="365"/>
    <n v="23"/>
    <n v="650"/>
    <n v="14950"/>
    <n v="8395"/>
  </r>
  <r>
    <x v="763"/>
    <x v="19"/>
    <x v="5"/>
    <x v="4"/>
    <x v="4"/>
    <n v="365"/>
    <n v="58"/>
    <n v="650"/>
    <n v="37700"/>
    <n v="21170"/>
  </r>
  <r>
    <x v="380"/>
    <x v="4"/>
    <x v="4"/>
    <x v="4"/>
    <x v="4"/>
    <n v="365"/>
    <n v="38"/>
    <n v="650"/>
    <n v="24700"/>
    <n v="13870"/>
  </r>
  <r>
    <x v="108"/>
    <x v="8"/>
    <x v="1"/>
    <x v="4"/>
    <x v="4"/>
    <n v="365"/>
    <n v="6"/>
    <n v="650"/>
    <n v="3900"/>
    <n v="2190"/>
  </r>
  <r>
    <x v="701"/>
    <x v="17"/>
    <x v="2"/>
    <x v="4"/>
    <x v="4"/>
    <n v="365"/>
    <n v="8"/>
    <n v="650"/>
    <n v="5200"/>
    <n v="2920"/>
  </r>
  <r>
    <x v="598"/>
    <x v="7"/>
    <x v="3"/>
    <x v="4"/>
    <x v="4"/>
    <n v="365"/>
    <n v="3"/>
    <n v="650"/>
    <n v="1950"/>
    <n v="1095"/>
  </r>
  <r>
    <x v="14"/>
    <x v="11"/>
    <x v="2"/>
    <x v="4"/>
    <x v="4"/>
    <n v="365"/>
    <n v="42"/>
    <n v="650"/>
    <n v="27300"/>
    <n v="15330"/>
  </r>
  <r>
    <x v="402"/>
    <x v="8"/>
    <x v="3"/>
    <x v="4"/>
    <x v="4"/>
    <n v="365"/>
    <n v="4"/>
    <n v="650"/>
    <n v="2600"/>
    <n v="1460"/>
  </r>
  <r>
    <x v="764"/>
    <x v="5"/>
    <x v="1"/>
    <x v="4"/>
    <x v="4"/>
    <n v="365"/>
    <n v="2"/>
    <n v="650"/>
    <n v="1300"/>
    <n v="730"/>
  </r>
  <r>
    <x v="324"/>
    <x v="10"/>
    <x v="1"/>
    <x v="4"/>
    <x v="4"/>
    <n v="365"/>
    <n v="5"/>
    <n v="650"/>
    <n v="3250"/>
    <n v="1825"/>
  </r>
  <r>
    <x v="561"/>
    <x v="19"/>
    <x v="5"/>
    <x v="4"/>
    <x v="4"/>
    <n v="365"/>
    <n v="10"/>
    <n v="650"/>
    <n v="6500"/>
    <n v="3650"/>
  </r>
  <r>
    <x v="765"/>
    <x v="9"/>
    <x v="0"/>
    <x v="4"/>
    <x v="4"/>
    <n v="365"/>
    <n v="21"/>
    <n v="650"/>
    <n v="13650"/>
    <n v="7665"/>
  </r>
  <r>
    <x v="766"/>
    <x v="23"/>
    <x v="3"/>
    <x v="4"/>
    <x v="4"/>
    <n v="365"/>
    <n v="11"/>
    <n v="650"/>
    <n v="7150"/>
    <n v="4015"/>
  </r>
  <r>
    <x v="314"/>
    <x v="6"/>
    <x v="0"/>
    <x v="4"/>
    <x v="4"/>
    <n v="365"/>
    <n v="6"/>
    <n v="650"/>
    <n v="3900"/>
    <n v="2190"/>
  </r>
  <r>
    <x v="767"/>
    <x v="16"/>
    <x v="3"/>
    <x v="4"/>
    <x v="4"/>
    <n v="365"/>
    <n v="3"/>
    <n v="650"/>
    <n v="1950"/>
    <n v="1095"/>
  </r>
  <r>
    <x v="577"/>
    <x v="21"/>
    <x v="5"/>
    <x v="4"/>
    <x v="4"/>
    <n v="365"/>
    <n v="47"/>
    <n v="650"/>
    <n v="30550"/>
    <n v="17155"/>
  </r>
  <r>
    <x v="105"/>
    <x v="17"/>
    <x v="5"/>
    <x v="4"/>
    <x v="4"/>
    <n v="365"/>
    <n v="57"/>
    <n v="650"/>
    <n v="37050"/>
    <n v="20805"/>
  </r>
  <r>
    <x v="768"/>
    <x v="14"/>
    <x v="3"/>
    <x v="4"/>
    <x v="4"/>
    <n v="365"/>
    <n v="2"/>
    <n v="650"/>
    <n v="1300"/>
    <n v="730"/>
  </r>
  <r>
    <x v="136"/>
    <x v="3"/>
    <x v="1"/>
    <x v="4"/>
    <x v="4"/>
    <n v="365"/>
    <n v="1"/>
    <n v="650"/>
    <n v="650"/>
    <n v="365"/>
  </r>
  <r>
    <x v="75"/>
    <x v="1"/>
    <x v="5"/>
    <x v="4"/>
    <x v="4"/>
    <n v="365"/>
    <n v="33"/>
    <n v="650"/>
    <n v="21450"/>
    <n v="12045"/>
  </r>
  <r>
    <x v="206"/>
    <x v="20"/>
    <x v="0"/>
    <x v="4"/>
    <x v="4"/>
    <n v="365"/>
    <n v="11"/>
    <n v="650"/>
    <n v="7150"/>
    <n v="4015"/>
  </r>
  <r>
    <x v="769"/>
    <x v="12"/>
    <x v="0"/>
    <x v="4"/>
    <x v="4"/>
    <n v="365"/>
    <n v="18"/>
    <n v="650"/>
    <n v="11700"/>
    <n v="6570"/>
  </r>
  <r>
    <x v="286"/>
    <x v="4"/>
    <x v="2"/>
    <x v="4"/>
    <x v="4"/>
    <n v="365"/>
    <n v="27"/>
    <n v="650"/>
    <n v="17550"/>
    <n v="9855"/>
  </r>
  <r>
    <x v="340"/>
    <x v="5"/>
    <x v="4"/>
    <x v="4"/>
    <x v="4"/>
    <n v="365"/>
    <n v="26"/>
    <n v="650"/>
    <n v="16900"/>
    <n v="9490"/>
  </r>
  <r>
    <x v="770"/>
    <x v="0"/>
    <x v="2"/>
    <x v="4"/>
    <x v="4"/>
    <n v="365"/>
    <n v="45"/>
    <n v="650"/>
    <n v="29250"/>
    <n v="16425"/>
  </r>
  <r>
    <x v="621"/>
    <x v="8"/>
    <x v="0"/>
    <x v="4"/>
    <x v="4"/>
    <n v="365"/>
    <n v="13"/>
    <n v="650"/>
    <n v="8450"/>
    <n v="4745"/>
  </r>
  <r>
    <x v="771"/>
    <x v="12"/>
    <x v="4"/>
    <x v="4"/>
    <x v="4"/>
    <n v="365"/>
    <n v="21"/>
    <n v="650"/>
    <n v="13650"/>
    <n v="7665"/>
  </r>
  <r>
    <x v="772"/>
    <x v="23"/>
    <x v="3"/>
    <x v="4"/>
    <x v="4"/>
    <n v="365"/>
    <n v="5"/>
    <n v="650"/>
    <n v="3250"/>
    <n v="1825"/>
  </r>
  <r>
    <x v="773"/>
    <x v="16"/>
    <x v="1"/>
    <x v="4"/>
    <x v="4"/>
    <n v="365"/>
    <n v="7"/>
    <n v="650"/>
    <n v="4550"/>
    <n v="2555"/>
  </r>
  <r>
    <x v="336"/>
    <x v="3"/>
    <x v="3"/>
    <x v="4"/>
    <x v="4"/>
    <n v="365"/>
    <n v="3"/>
    <n v="650"/>
    <n v="1950"/>
    <n v="1095"/>
  </r>
  <r>
    <x v="774"/>
    <x v="10"/>
    <x v="5"/>
    <x v="4"/>
    <x v="4"/>
    <n v="365"/>
    <n v="36"/>
    <n v="650"/>
    <n v="23400"/>
    <n v="13140"/>
  </r>
  <r>
    <x v="775"/>
    <x v="15"/>
    <x v="0"/>
    <x v="4"/>
    <x v="4"/>
    <n v="365"/>
    <n v="2"/>
    <n v="650"/>
    <n v="1300"/>
    <n v="730"/>
  </r>
  <r>
    <x v="776"/>
    <x v="0"/>
    <x v="3"/>
    <x v="4"/>
    <x v="4"/>
    <n v="365"/>
    <n v="2"/>
    <n v="650"/>
    <n v="1300"/>
    <n v="730"/>
  </r>
  <r>
    <x v="595"/>
    <x v="7"/>
    <x v="4"/>
    <x v="5"/>
    <x v="1"/>
    <n v="590"/>
    <n v="21"/>
    <n v="820"/>
    <n v="17220"/>
    <n v="12390"/>
  </r>
  <r>
    <x v="777"/>
    <x v="2"/>
    <x v="5"/>
    <x v="5"/>
    <x v="1"/>
    <n v="590"/>
    <n v="125"/>
    <n v="820"/>
    <n v="102500"/>
    <n v="73750"/>
  </r>
  <r>
    <x v="229"/>
    <x v="8"/>
    <x v="5"/>
    <x v="5"/>
    <x v="1"/>
    <n v="590"/>
    <n v="97"/>
    <n v="820"/>
    <n v="79540"/>
    <n v="57230"/>
  </r>
  <r>
    <x v="468"/>
    <x v="4"/>
    <x v="4"/>
    <x v="5"/>
    <x v="1"/>
    <n v="590"/>
    <n v="54"/>
    <n v="820"/>
    <n v="44280"/>
    <n v="31860"/>
  </r>
  <r>
    <x v="468"/>
    <x v="7"/>
    <x v="3"/>
    <x v="5"/>
    <x v="1"/>
    <n v="590"/>
    <n v="42"/>
    <n v="820"/>
    <n v="34440"/>
    <n v="24780"/>
  </r>
  <r>
    <x v="388"/>
    <x v="1"/>
    <x v="4"/>
    <x v="5"/>
    <x v="1"/>
    <n v="590"/>
    <n v="8"/>
    <n v="820"/>
    <n v="6560"/>
    <n v="4720"/>
  </r>
  <r>
    <x v="170"/>
    <x v="14"/>
    <x v="0"/>
    <x v="5"/>
    <x v="1"/>
    <n v="590"/>
    <n v="70"/>
    <n v="820"/>
    <n v="57400"/>
    <n v="41300"/>
  </r>
  <r>
    <x v="778"/>
    <x v="9"/>
    <x v="5"/>
    <x v="5"/>
    <x v="1"/>
    <n v="590"/>
    <n v="15"/>
    <n v="820"/>
    <n v="12300"/>
    <n v="8850"/>
  </r>
  <r>
    <x v="731"/>
    <x v="21"/>
    <x v="1"/>
    <x v="5"/>
    <x v="1"/>
    <n v="590"/>
    <n v="4"/>
    <n v="820"/>
    <n v="3280"/>
    <n v="2360"/>
  </r>
  <r>
    <x v="743"/>
    <x v="13"/>
    <x v="4"/>
    <x v="5"/>
    <x v="1"/>
    <n v="590"/>
    <n v="87"/>
    <n v="820"/>
    <n v="71340"/>
    <n v="51330"/>
  </r>
  <r>
    <x v="659"/>
    <x v="13"/>
    <x v="0"/>
    <x v="5"/>
    <x v="1"/>
    <n v="590"/>
    <n v="21"/>
    <n v="820"/>
    <n v="17220"/>
    <n v="12390"/>
  </r>
  <r>
    <x v="779"/>
    <x v="18"/>
    <x v="5"/>
    <x v="5"/>
    <x v="1"/>
    <n v="590"/>
    <n v="65"/>
    <n v="820"/>
    <n v="53300"/>
    <n v="38350"/>
  </r>
  <r>
    <x v="761"/>
    <x v="3"/>
    <x v="2"/>
    <x v="5"/>
    <x v="1"/>
    <n v="590"/>
    <n v="44"/>
    <n v="820"/>
    <n v="36080"/>
    <n v="25960"/>
  </r>
  <r>
    <x v="780"/>
    <x v="10"/>
    <x v="1"/>
    <x v="5"/>
    <x v="1"/>
    <n v="590"/>
    <n v="14"/>
    <n v="820"/>
    <n v="11480"/>
    <n v="8260"/>
  </r>
  <r>
    <x v="325"/>
    <x v="10"/>
    <x v="1"/>
    <x v="5"/>
    <x v="1"/>
    <n v="590"/>
    <n v="25"/>
    <n v="820"/>
    <n v="20500"/>
    <n v="14750"/>
  </r>
  <r>
    <x v="781"/>
    <x v="9"/>
    <x v="2"/>
    <x v="5"/>
    <x v="1"/>
    <n v="590"/>
    <n v="41"/>
    <n v="820"/>
    <n v="33620"/>
    <n v="24190"/>
  </r>
  <r>
    <x v="62"/>
    <x v="20"/>
    <x v="1"/>
    <x v="5"/>
    <x v="1"/>
    <n v="590"/>
    <n v="4"/>
    <n v="820"/>
    <n v="3280"/>
    <n v="2360"/>
  </r>
  <r>
    <x v="470"/>
    <x v="23"/>
    <x v="0"/>
    <x v="5"/>
    <x v="1"/>
    <n v="590"/>
    <n v="46"/>
    <n v="820"/>
    <n v="37720"/>
    <n v="27140"/>
  </r>
  <r>
    <x v="681"/>
    <x v="2"/>
    <x v="3"/>
    <x v="5"/>
    <x v="1"/>
    <n v="590"/>
    <n v="26"/>
    <n v="820"/>
    <n v="21320"/>
    <n v="15340"/>
  </r>
  <r>
    <x v="766"/>
    <x v="10"/>
    <x v="5"/>
    <x v="5"/>
    <x v="1"/>
    <n v="590"/>
    <n v="31"/>
    <n v="820"/>
    <n v="25420"/>
    <n v="18290"/>
  </r>
  <r>
    <x v="782"/>
    <x v="0"/>
    <x v="4"/>
    <x v="5"/>
    <x v="1"/>
    <n v="590"/>
    <n v="52"/>
    <n v="820"/>
    <n v="42640"/>
    <n v="30680"/>
  </r>
  <r>
    <x v="783"/>
    <x v="3"/>
    <x v="1"/>
    <x v="5"/>
    <x v="1"/>
    <n v="590"/>
    <n v="22"/>
    <n v="820"/>
    <n v="18040"/>
    <n v="12980"/>
  </r>
  <r>
    <x v="403"/>
    <x v="20"/>
    <x v="0"/>
    <x v="5"/>
    <x v="1"/>
    <n v="590"/>
    <n v="70"/>
    <n v="820"/>
    <n v="57400"/>
    <n v="41300"/>
  </r>
  <r>
    <x v="302"/>
    <x v="0"/>
    <x v="0"/>
    <x v="5"/>
    <x v="1"/>
    <n v="590"/>
    <n v="4"/>
    <n v="820"/>
    <n v="3280"/>
    <n v="2360"/>
  </r>
  <r>
    <x v="784"/>
    <x v="17"/>
    <x v="2"/>
    <x v="5"/>
    <x v="1"/>
    <n v="590"/>
    <n v="114"/>
    <n v="820"/>
    <n v="93480"/>
    <n v="67260"/>
  </r>
  <r>
    <x v="379"/>
    <x v="20"/>
    <x v="3"/>
    <x v="5"/>
    <x v="1"/>
    <n v="590"/>
    <n v="40"/>
    <n v="820"/>
    <n v="32800"/>
    <n v="23600"/>
  </r>
  <r>
    <x v="157"/>
    <x v="12"/>
    <x v="5"/>
    <x v="5"/>
    <x v="1"/>
    <n v="590"/>
    <n v="177"/>
    <n v="820"/>
    <n v="145140"/>
    <n v="104430"/>
  </r>
  <r>
    <x v="335"/>
    <x v="7"/>
    <x v="0"/>
    <x v="5"/>
    <x v="1"/>
    <n v="590"/>
    <n v="16"/>
    <n v="820"/>
    <n v="13120"/>
    <n v="9440"/>
  </r>
  <r>
    <x v="165"/>
    <x v="23"/>
    <x v="5"/>
    <x v="5"/>
    <x v="1"/>
    <n v="590"/>
    <n v="136"/>
    <n v="820"/>
    <n v="111520"/>
    <n v="80240"/>
  </r>
  <r>
    <x v="785"/>
    <x v="5"/>
    <x v="5"/>
    <x v="5"/>
    <x v="1"/>
    <n v="590"/>
    <n v="10"/>
    <n v="820"/>
    <n v="8200"/>
    <n v="5900"/>
  </r>
  <r>
    <x v="426"/>
    <x v="9"/>
    <x v="1"/>
    <x v="5"/>
    <x v="1"/>
    <n v="590"/>
    <n v="5"/>
    <n v="820"/>
    <n v="4100"/>
    <n v="2950"/>
  </r>
  <r>
    <x v="723"/>
    <x v="12"/>
    <x v="0"/>
    <x v="5"/>
    <x v="1"/>
    <n v="590"/>
    <n v="77"/>
    <n v="820"/>
    <n v="63140"/>
    <n v="45430"/>
  </r>
  <r>
    <x v="61"/>
    <x v="11"/>
    <x v="3"/>
    <x v="5"/>
    <x v="1"/>
    <n v="590"/>
    <n v="8"/>
    <n v="820"/>
    <n v="6560"/>
    <n v="4720"/>
  </r>
  <r>
    <x v="786"/>
    <x v="6"/>
    <x v="0"/>
    <x v="5"/>
    <x v="1"/>
    <n v="590"/>
    <n v="79"/>
    <n v="820"/>
    <n v="64780"/>
    <n v="46610"/>
  </r>
  <r>
    <x v="320"/>
    <x v="18"/>
    <x v="1"/>
    <x v="5"/>
    <x v="1"/>
    <n v="590"/>
    <n v="27"/>
    <n v="820"/>
    <n v="22140"/>
    <n v="15930"/>
  </r>
  <r>
    <x v="787"/>
    <x v="16"/>
    <x v="0"/>
    <x v="5"/>
    <x v="1"/>
    <n v="590"/>
    <n v="22"/>
    <n v="820"/>
    <n v="18040"/>
    <n v="12980"/>
  </r>
  <r>
    <x v="466"/>
    <x v="18"/>
    <x v="0"/>
    <x v="5"/>
    <x v="1"/>
    <n v="590"/>
    <n v="59"/>
    <n v="820"/>
    <n v="48380"/>
    <n v="34810"/>
  </r>
  <r>
    <x v="80"/>
    <x v="8"/>
    <x v="2"/>
    <x v="5"/>
    <x v="1"/>
    <n v="590"/>
    <n v="121"/>
    <n v="820"/>
    <n v="99220"/>
    <n v="71390"/>
  </r>
  <r>
    <x v="788"/>
    <x v="20"/>
    <x v="1"/>
    <x v="5"/>
    <x v="1"/>
    <n v="590"/>
    <n v="29"/>
    <n v="820"/>
    <n v="23780"/>
    <n v="17110"/>
  </r>
  <r>
    <x v="789"/>
    <x v="16"/>
    <x v="1"/>
    <x v="5"/>
    <x v="1"/>
    <n v="590"/>
    <n v="3"/>
    <n v="820"/>
    <n v="2460"/>
    <n v="1770"/>
  </r>
  <r>
    <x v="790"/>
    <x v="9"/>
    <x v="0"/>
    <x v="5"/>
    <x v="1"/>
    <n v="590"/>
    <n v="65"/>
    <n v="820"/>
    <n v="53300"/>
    <n v="38350"/>
  </r>
  <r>
    <x v="791"/>
    <x v="8"/>
    <x v="2"/>
    <x v="5"/>
    <x v="1"/>
    <n v="590"/>
    <n v="57"/>
    <n v="820"/>
    <n v="46740"/>
    <n v="33630"/>
  </r>
  <r>
    <x v="792"/>
    <x v="11"/>
    <x v="2"/>
    <x v="5"/>
    <x v="1"/>
    <n v="590"/>
    <n v="70"/>
    <n v="820"/>
    <n v="57400"/>
    <n v="41300"/>
  </r>
  <r>
    <x v="406"/>
    <x v="5"/>
    <x v="2"/>
    <x v="5"/>
    <x v="1"/>
    <n v="590"/>
    <n v="92"/>
    <n v="820"/>
    <n v="75440"/>
    <n v="54280"/>
  </r>
  <r>
    <x v="237"/>
    <x v="23"/>
    <x v="5"/>
    <x v="5"/>
    <x v="1"/>
    <n v="590"/>
    <n v="53"/>
    <n v="820"/>
    <n v="43460"/>
    <n v="31270"/>
  </r>
  <r>
    <x v="70"/>
    <x v="10"/>
    <x v="3"/>
    <x v="5"/>
    <x v="1"/>
    <n v="590"/>
    <n v="1"/>
    <n v="820"/>
    <n v="820"/>
    <n v="590"/>
  </r>
  <r>
    <x v="793"/>
    <x v="8"/>
    <x v="0"/>
    <x v="5"/>
    <x v="1"/>
    <n v="590"/>
    <n v="53"/>
    <n v="820"/>
    <n v="43460"/>
    <n v="31270"/>
  </r>
  <r>
    <x v="794"/>
    <x v="3"/>
    <x v="1"/>
    <x v="5"/>
    <x v="1"/>
    <n v="590"/>
    <n v="11"/>
    <n v="820"/>
    <n v="9020"/>
    <n v="6490"/>
  </r>
  <r>
    <x v="414"/>
    <x v="2"/>
    <x v="4"/>
    <x v="5"/>
    <x v="1"/>
    <n v="590"/>
    <n v="107"/>
    <n v="820"/>
    <n v="87740"/>
    <n v="63130"/>
  </r>
  <r>
    <x v="479"/>
    <x v="3"/>
    <x v="0"/>
    <x v="5"/>
    <x v="1"/>
    <n v="590"/>
    <n v="71"/>
    <n v="820"/>
    <n v="58220"/>
    <n v="41890"/>
  </r>
  <r>
    <x v="132"/>
    <x v="11"/>
    <x v="0"/>
    <x v="5"/>
    <x v="1"/>
    <n v="590"/>
    <n v="59"/>
    <n v="820"/>
    <n v="48380"/>
    <n v="34810"/>
  </r>
  <r>
    <x v="795"/>
    <x v="17"/>
    <x v="5"/>
    <x v="5"/>
    <x v="1"/>
    <n v="590"/>
    <n v="17"/>
    <n v="820"/>
    <n v="13940"/>
    <n v="10030"/>
  </r>
  <r>
    <x v="603"/>
    <x v="17"/>
    <x v="4"/>
    <x v="5"/>
    <x v="1"/>
    <n v="590"/>
    <n v="83"/>
    <n v="820"/>
    <n v="68060"/>
    <n v="48970"/>
  </r>
  <r>
    <x v="796"/>
    <x v="5"/>
    <x v="5"/>
    <x v="5"/>
    <x v="1"/>
    <n v="590"/>
    <n v="119"/>
    <n v="820"/>
    <n v="97580"/>
    <n v="70210"/>
  </r>
  <r>
    <x v="82"/>
    <x v="1"/>
    <x v="4"/>
    <x v="5"/>
    <x v="1"/>
    <n v="590"/>
    <n v="48"/>
    <n v="820"/>
    <n v="39360"/>
    <n v="28320"/>
  </r>
  <r>
    <x v="595"/>
    <x v="7"/>
    <x v="4"/>
    <x v="5"/>
    <x v="1"/>
    <n v="590"/>
    <n v="21"/>
    <n v="820"/>
    <n v="17220"/>
    <n v="12390"/>
  </r>
  <r>
    <x v="777"/>
    <x v="2"/>
    <x v="5"/>
    <x v="5"/>
    <x v="1"/>
    <n v="590"/>
    <n v="125"/>
    <n v="820"/>
    <n v="102500"/>
    <n v="73750"/>
  </r>
  <r>
    <x v="229"/>
    <x v="8"/>
    <x v="5"/>
    <x v="5"/>
    <x v="1"/>
    <n v="590"/>
    <n v="97"/>
    <n v="820"/>
    <n v="79540"/>
    <n v="57230"/>
  </r>
  <r>
    <x v="468"/>
    <x v="4"/>
    <x v="4"/>
    <x v="5"/>
    <x v="1"/>
    <n v="590"/>
    <n v="54"/>
    <n v="820"/>
    <n v="44280"/>
    <n v="31860"/>
  </r>
  <r>
    <x v="468"/>
    <x v="7"/>
    <x v="3"/>
    <x v="5"/>
    <x v="1"/>
    <n v="590"/>
    <n v="42"/>
    <n v="820"/>
    <n v="34440"/>
    <n v="24780"/>
  </r>
  <r>
    <x v="388"/>
    <x v="1"/>
    <x v="4"/>
    <x v="5"/>
    <x v="1"/>
    <n v="590"/>
    <n v="8"/>
    <n v="820"/>
    <n v="6560"/>
    <n v="4720"/>
  </r>
  <r>
    <x v="170"/>
    <x v="14"/>
    <x v="0"/>
    <x v="5"/>
    <x v="1"/>
    <n v="590"/>
    <n v="70"/>
    <n v="820"/>
    <n v="57400"/>
    <n v="41300"/>
  </r>
  <r>
    <x v="778"/>
    <x v="9"/>
    <x v="5"/>
    <x v="5"/>
    <x v="1"/>
    <n v="590"/>
    <n v="15"/>
    <n v="820"/>
    <n v="12300"/>
    <n v="8850"/>
  </r>
  <r>
    <x v="731"/>
    <x v="21"/>
    <x v="1"/>
    <x v="5"/>
    <x v="1"/>
    <n v="590"/>
    <n v="4"/>
    <n v="820"/>
    <n v="3280"/>
    <n v="2360"/>
  </r>
  <r>
    <x v="743"/>
    <x v="13"/>
    <x v="4"/>
    <x v="5"/>
    <x v="1"/>
    <n v="590"/>
    <n v="87"/>
    <n v="820"/>
    <n v="71340"/>
    <n v="51330"/>
  </r>
  <r>
    <x v="659"/>
    <x v="13"/>
    <x v="0"/>
    <x v="5"/>
    <x v="1"/>
    <n v="590"/>
    <n v="21"/>
    <n v="820"/>
    <n v="17220"/>
    <n v="12390"/>
  </r>
  <r>
    <x v="779"/>
    <x v="18"/>
    <x v="5"/>
    <x v="5"/>
    <x v="1"/>
    <n v="590"/>
    <n v="65"/>
    <n v="820"/>
    <n v="53300"/>
    <n v="38350"/>
  </r>
  <r>
    <x v="761"/>
    <x v="3"/>
    <x v="2"/>
    <x v="5"/>
    <x v="1"/>
    <n v="590"/>
    <n v="44"/>
    <n v="820"/>
    <n v="36080"/>
    <n v="25960"/>
  </r>
  <r>
    <x v="780"/>
    <x v="10"/>
    <x v="1"/>
    <x v="5"/>
    <x v="1"/>
    <n v="590"/>
    <n v="14"/>
    <n v="820"/>
    <n v="11480"/>
    <n v="8260"/>
  </r>
  <r>
    <x v="325"/>
    <x v="10"/>
    <x v="1"/>
    <x v="5"/>
    <x v="1"/>
    <n v="590"/>
    <n v="25"/>
    <n v="820"/>
    <n v="20500"/>
    <n v="14750"/>
  </r>
  <r>
    <x v="781"/>
    <x v="9"/>
    <x v="2"/>
    <x v="5"/>
    <x v="1"/>
    <n v="590"/>
    <n v="41"/>
    <n v="820"/>
    <n v="33620"/>
    <n v="24190"/>
  </r>
  <r>
    <x v="62"/>
    <x v="20"/>
    <x v="1"/>
    <x v="5"/>
    <x v="1"/>
    <n v="590"/>
    <n v="4"/>
    <n v="820"/>
    <n v="3280"/>
    <n v="2360"/>
  </r>
  <r>
    <x v="470"/>
    <x v="23"/>
    <x v="0"/>
    <x v="5"/>
    <x v="1"/>
    <n v="590"/>
    <n v="46"/>
    <n v="820"/>
    <n v="37720"/>
    <n v="27140"/>
  </r>
  <r>
    <x v="681"/>
    <x v="2"/>
    <x v="3"/>
    <x v="5"/>
    <x v="1"/>
    <n v="590"/>
    <n v="26"/>
    <n v="820"/>
    <n v="21320"/>
    <n v="15340"/>
  </r>
  <r>
    <x v="766"/>
    <x v="10"/>
    <x v="5"/>
    <x v="5"/>
    <x v="1"/>
    <n v="590"/>
    <n v="31"/>
    <n v="820"/>
    <n v="25420"/>
    <n v="18290"/>
  </r>
  <r>
    <x v="782"/>
    <x v="0"/>
    <x v="4"/>
    <x v="5"/>
    <x v="1"/>
    <n v="590"/>
    <n v="52"/>
    <n v="820"/>
    <n v="42640"/>
    <n v="30680"/>
  </r>
  <r>
    <x v="783"/>
    <x v="3"/>
    <x v="1"/>
    <x v="5"/>
    <x v="1"/>
    <n v="590"/>
    <n v="22"/>
    <n v="820"/>
    <n v="18040"/>
    <n v="12980"/>
  </r>
  <r>
    <x v="403"/>
    <x v="20"/>
    <x v="0"/>
    <x v="5"/>
    <x v="1"/>
    <n v="590"/>
    <n v="70"/>
    <n v="820"/>
    <n v="57400"/>
    <n v="41300"/>
  </r>
  <r>
    <x v="302"/>
    <x v="0"/>
    <x v="0"/>
    <x v="5"/>
    <x v="1"/>
    <n v="590"/>
    <n v="4"/>
    <n v="820"/>
    <n v="3280"/>
    <n v="2360"/>
  </r>
  <r>
    <x v="784"/>
    <x v="17"/>
    <x v="2"/>
    <x v="5"/>
    <x v="1"/>
    <n v="590"/>
    <n v="114"/>
    <n v="820"/>
    <n v="93480"/>
    <n v="67260"/>
  </r>
  <r>
    <x v="379"/>
    <x v="20"/>
    <x v="3"/>
    <x v="5"/>
    <x v="1"/>
    <n v="590"/>
    <n v="40"/>
    <n v="820"/>
    <n v="32800"/>
    <n v="23600"/>
  </r>
  <r>
    <x v="157"/>
    <x v="12"/>
    <x v="5"/>
    <x v="5"/>
    <x v="1"/>
    <n v="590"/>
    <n v="177"/>
    <n v="820"/>
    <n v="145140"/>
    <n v="104430"/>
  </r>
  <r>
    <x v="335"/>
    <x v="7"/>
    <x v="0"/>
    <x v="5"/>
    <x v="1"/>
    <n v="590"/>
    <n v="16"/>
    <n v="820"/>
    <n v="13120"/>
    <n v="9440"/>
  </r>
  <r>
    <x v="165"/>
    <x v="23"/>
    <x v="5"/>
    <x v="5"/>
    <x v="1"/>
    <n v="590"/>
    <n v="136"/>
    <n v="820"/>
    <n v="111520"/>
    <n v="80240"/>
  </r>
  <r>
    <x v="785"/>
    <x v="5"/>
    <x v="5"/>
    <x v="5"/>
    <x v="1"/>
    <n v="590"/>
    <n v="10"/>
    <n v="820"/>
    <n v="8200"/>
    <n v="5900"/>
  </r>
  <r>
    <x v="426"/>
    <x v="9"/>
    <x v="1"/>
    <x v="5"/>
    <x v="1"/>
    <n v="590"/>
    <n v="5"/>
    <n v="820"/>
    <n v="4100"/>
    <n v="2950"/>
  </r>
  <r>
    <x v="723"/>
    <x v="12"/>
    <x v="0"/>
    <x v="5"/>
    <x v="1"/>
    <n v="590"/>
    <n v="77"/>
    <n v="820"/>
    <n v="63140"/>
    <n v="45430"/>
  </r>
  <r>
    <x v="61"/>
    <x v="11"/>
    <x v="3"/>
    <x v="5"/>
    <x v="1"/>
    <n v="590"/>
    <n v="8"/>
    <n v="820"/>
    <n v="6560"/>
    <n v="4720"/>
  </r>
  <r>
    <x v="786"/>
    <x v="6"/>
    <x v="0"/>
    <x v="5"/>
    <x v="1"/>
    <n v="590"/>
    <n v="79"/>
    <n v="820"/>
    <n v="64780"/>
    <n v="46610"/>
  </r>
  <r>
    <x v="320"/>
    <x v="18"/>
    <x v="1"/>
    <x v="5"/>
    <x v="1"/>
    <n v="590"/>
    <n v="27"/>
    <n v="820"/>
    <n v="22140"/>
    <n v="15930"/>
  </r>
  <r>
    <x v="787"/>
    <x v="16"/>
    <x v="0"/>
    <x v="5"/>
    <x v="1"/>
    <n v="590"/>
    <n v="22"/>
    <n v="820"/>
    <n v="18040"/>
    <n v="12980"/>
  </r>
  <r>
    <x v="466"/>
    <x v="18"/>
    <x v="0"/>
    <x v="5"/>
    <x v="1"/>
    <n v="590"/>
    <n v="59"/>
    <n v="820"/>
    <n v="48380"/>
    <n v="34810"/>
  </r>
  <r>
    <x v="80"/>
    <x v="8"/>
    <x v="2"/>
    <x v="5"/>
    <x v="1"/>
    <n v="590"/>
    <n v="121"/>
    <n v="820"/>
    <n v="99220"/>
    <n v="71390"/>
  </r>
  <r>
    <x v="788"/>
    <x v="20"/>
    <x v="1"/>
    <x v="5"/>
    <x v="1"/>
    <n v="590"/>
    <n v="29"/>
    <n v="820"/>
    <n v="23780"/>
    <n v="17110"/>
  </r>
  <r>
    <x v="789"/>
    <x v="16"/>
    <x v="1"/>
    <x v="5"/>
    <x v="1"/>
    <n v="590"/>
    <n v="3"/>
    <n v="820"/>
    <n v="2460"/>
    <n v="1770"/>
  </r>
  <r>
    <x v="790"/>
    <x v="9"/>
    <x v="0"/>
    <x v="5"/>
    <x v="1"/>
    <n v="590"/>
    <n v="65"/>
    <n v="820"/>
    <n v="53300"/>
    <n v="38350"/>
  </r>
  <r>
    <x v="791"/>
    <x v="8"/>
    <x v="2"/>
    <x v="5"/>
    <x v="1"/>
    <n v="590"/>
    <n v="57"/>
    <n v="820"/>
    <n v="46740"/>
    <n v="33630"/>
  </r>
  <r>
    <x v="792"/>
    <x v="11"/>
    <x v="2"/>
    <x v="5"/>
    <x v="1"/>
    <n v="590"/>
    <n v="70"/>
    <n v="820"/>
    <n v="57400"/>
    <n v="41300"/>
  </r>
  <r>
    <x v="406"/>
    <x v="5"/>
    <x v="2"/>
    <x v="5"/>
    <x v="1"/>
    <n v="590"/>
    <n v="92"/>
    <n v="820"/>
    <n v="75440"/>
    <n v="54280"/>
  </r>
  <r>
    <x v="237"/>
    <x v="23"/>
    <x v="5"/>
    <x v="5"/>
    <x v="1"/>
    <n v="590"/>
    <n v="53"/>
    <n v="820"/>
    <n v="43460"/>
    <n v="31270"/>
  </r>
  <r>
    <x v="70"/>
    <x v="10"/>
    <x v="3"/>
    <x v="5"/>
    <x v="1"/>
    <n v="590"/>
    <n v="1"/>
    <n v="820"/>
    <n v="820"/>
    <n v="590"/>
  </r>
  <r>
    <x v="793"/>
    <x v="8"/>
    <x v="0"/>
    <x v="5"/>
    <x v="1"/>
    <n v="590"/>
    <n v="53"/>
    <n v="820"/>
    <n v="43460"/>
    <n v="31270"/>
  </r>
  <r>
    <x v="794"/>
    <x v="3"/>
    <x v="1"/>
    <x v="5"/>
    <x v="1"/>
    <n v="590"/>
    <n v="11"/>
    <n v="820"/>
    <n v="9020"/>
    <n v="6490"/>
  </r>
  <r>
    <x v="414"/>
    <x v="2"/>
    <x v="4"/>
    <x v="5"/>
    <x v="1"/>
    <n v="590"/>
    <n v="107"/>
    <n v="820"/>
    <n v="87740"/>
    <n v="63130"/>
  </r>
  <r>
    <x v="479"/>
    <x v="3"/>
    <x v="0"/>
    <x v="5"/>
    <x v="1"/>
    <n v="590"/>
    <n v="71"/>
    <n v="820"/>
    <n v="58220"/>
    <n v="41890"/>
  </r>
  <r>
    <x v="132"/>
    <x v="11"/>
    <x v="0"/>
    <x v="5"/>
    <x v="1"/>
    <n v="590"/>
    <n v="59"/>
    <n v="820"/>
    <n v="48380"/>
    <n v="34810"/>
  </r>
  <r>
    <x v="795"/>
    <x v="17"/>
    <x v="5"/>
    <x v="5"/>
    <x v="1"/>
    <n v="590"/>
    <n v="17"/>
    <n v="820"/>
    <n v="13940"/>
    <n v="10030"/>
  </r>
  <r>
    <x v="603"/>
    <x v="17"/>
    <x v="4"/>
    <x v="5"/>
    <x v="1"/>
    <n v="590"/>
    <n v="83"/>
    <n v="820"/>
    <n v="68060"/>
    <n v="48970"/>
  </r>
  <r>
    <x v="796"/>
    <x v="5"/>
    <x v="5"/>
    <x v="5"/>
    <x v="1"/>
    <n v="590"/>
    <n v="119"/>
    <n v="820"/>
    <n v="97580"/>
    <n v="70210"/>
  </r>
  <r>
    <x v="82"/>
    <x v="1"/>
    <x v="4"/>
    <x v="5"/>
    <x v="1"/>
    <n v="590"/>
    <n v="48"/>
    <n v="820"/>
    <n v="39360"/>
    <n v="28320"/>
  </r>
  <r>
    <x v="535"/>
    <x v="20"/>
    <x v="0"/>
    <x v="5"/>
    <x v="0"/>
    <n v="590"/>
    <n v="142"/>
    <n v="820"/>
    <n v="116440"/>
    <n v="83780"/>
  </r>
  <r>
    <x v="759"/>
    <x v="3"/>
    <x v="3"/>
    <x v="5"/>
    <x v="0"/>
    <n v="590"/>
    <n v="79"/>
    <n v="820"/>
    <n v="64780"/>
    <n v="46610"/>
  </r>
  <r>
    <x v="797"/>
    <x v="10"/>
    <x v="4"/>
    <x v="5"/>
    <x v="0"/>
    <n v="590"/>
    <n v="27"/>
    <n v="820"/>
    <n v="22140"/>
    <n v="15930"/>
  </r>
  <r>
    <x v="798"/>
    <x v="5"/>
    <x v="5"/>
    <x v="5"/>
    <x v="0"/>
    <n v="590"/>
    <n v="99"/>
    <n v="820"/>
    <n v="81180"/>
    <n v="58410"/>
  </r>
  <r>
    <x v="799"/>
    <x v="15"/>
    <x v="3"/>
    <x v="5"/>
    <x v="0"/>
    <n v="590"/>
    <n v="5"/>
    <n v="820"/>
    <n v="4100"/>
    <n v="2950"/>
  </r>
  <r>
    <x v="218"/>
    <x v="18"/>
    <x v="2"/>
    <x v="5"/>
    <x v="0"/>
    <n v="590"/>
    <n v="223"/>
    <n v="820"/>
    <n v="182860"/>
    <n v="131570"/>
  </r>
  <r>
    <x v="800"/>
    <x v="19"/>
    <x v="1"/>
    <x v="5"/>
    <x v="0"/>
    <n v="590"/>
    <n v="42"/>
    <n v="820"/>
    <n v="34440"/>
    <n v="24780"/>
  </r>
  <r>
    <x v="801"/>
    <x v="18"/>
    <x v="3"/>
    <x v="5"/>
    <x v="0"/>
    <n v="590"/>
    <n v="5"/>
    <n v="820"/>
    <n v="4100"/>
    <n v="2950"/>
  </r>
  <r>
    <x v="536"/>
    <x v="19"/>
    <x v="5"/>
    <x v="5"/>
    <x v="0"/>
    <n v="590"/>
    <n v="52"/>
    <n v="820"/>
    <n v="42640"/>
    <n v="30680"/>
  </r>
  <r>
    <x v="237"/>
    <x v="13"/>
    <x v="2"/>
    <x v="5"/>
    <x v="0"/>
    <n v="590"/>
    <n v="69"/>
    <n v="820"/>
    <n v="56580"/>
    <n v="40710"/>
  </r>
  <r>
    <x v="308"/>
    <x v="23"/>
    <x v="5"/>
    <x v="5"/>
    <x v="0"/>
    <n v="590"/>
    <n v="49"/>
    <n v="820"/>
    <n v="40180"/>
    <n v="28910"/>
  </r>
  <r>
    <x v="640"/>
    <x v="13"/>
    <x v="2"/>
    <x v="5"/>
    <x v="0"/>
    <n v="590"/>
    <n v="69"/>
    <n v="820"/>
    <n v="56580"/>
    <n v="40710"/>
  </r>
  <r>
    <x v="88"/>
    <x v="5"/>
    <x v="4"/>
    <x v="5"/>
    <x v="0"/>
    <n v="590"/>
    <n v="88"/>
    <n v="820"/>
    <n v="72160"/>
    <n v="51920"/>
  </r>
  <r>
    <x v="802"/>
    <x v="1"/>
    <x v="0"/>
    <x v="5"/>
    <x v="0"/>
    <n v="590"/>
    <n v="18"/>
    <n v="820"/>
    <n v="14760"/>
    <n v="10620"/>
  </r>
  <r>
    <x v="803"/>
    <x v="15"/>
    <x v="3"/>
    <x v="5"/>
    <x v="0"/>
    <n v="590"/>
    <n v="23"/>
    <n v="820"/>
    <n v="18860"/>
    <n v="13570"/>
  </r>
  <r>
    <x v="94"/>
    <x v="20"/>
    <x v="1"/>
    <x v="5"/>
    <x v="0"/>
    <n v="590"/>
    <n v="1"/>
    <n v="820"/>
    <n v="820"/>
    <n v="590"/>
  </r>
  <r>
    <x v="556"/>
    <x v="11"/>
    <x v="4"/>
    <x v="5"/>
    <x v="0"/>
    <n v="590"/>
    <n v="27"/>
    <n v="820"/>
    <n v="22140"/>
    <n v="15930"/>
  </r>
  <r>
    <x v="804"/>
    <x v="15"/>
    <x v="5"/>
    <x v="5"/>
    <x v="0"/>
    <n v="590"/>
    <n v="82"/>
    <n v="820"/>
    <n v="67240"/>
    <n v="48380"/>
  </r>
  <r>
    <x v="371"/>
    <x v="8"/>
    <x v="2"/>
    <x v="5"/>
    <x v="0"/>
    <n v="590"/>
    <n v="219"/>
    <n v="820"/>
    <n v="179580"/>
    <n v="129210"/>
  </r>
  <r>
    <x v="22"/>
    <x v="12"/>
    <x v="5"/>
    <x v="5"/>
    <x v="0"/>
    <n v="590"/>
    <n v="235"/>
    <n v="820"/>
    <n v="192700"/>
    <n v="138650"/>
  </r>
  <r>
    <x v="805"/>
    <x v="11"/>
    <x v="2"/>
    <x v="5"/>
    <x v="0"/>
    <n v="590"/>
    <n v="58"/>
    <n v="820"/>
    <n v="47560"/>
    <n v="34220"/>
  </r>
  <r>
    <x v="39"/>
    <x v="16"/>
    <x v="5"/>
    <x v="5"/>
    <x v="0"/>
    <n v="590"/>
    <n v="58"/>
    <n v="820"/>
    <n v="47560"/>
    <n v="34220"/>
  </r>
  <r>
    <x v="17"/>
    <x v="3"/>
    <x v="2"/>
    <x v="5"/>
    <x v="0"/>
    <n v="590"/>
    <n v="107"/>
    <n v="820"/>
    <n v="87740"/>
    <n v="63130"/>
  </r>
  <r>
    <x v="806"/>
    <x v="7"/>
    <x v="3"/>
    <x v="5"/>
    <x v="0"/>
    <n v="590"/>
    <n v="96"/>
    <n v="820"/>
    <n v="78720"/>
    <n v="56640"/>
  </r>
  <r>
    <x v="807"/>
    <x v="6"/>
    <x v="5"/>
    <x v="5"/>
    <x v="0"/>
    <n v="590"/>
    <n v="139"/>
    <n v="820"/>
    <n v="113980"/>
    <n v="82010"/>
  </r>
  <r>
    <x v="808"/>
    <x v="1"/>
    <x v="2"/>
    <x v="5"/>
    <x v="0"/>
    <n v="590"/>
    <n v="115"/>
    <n v="820"/>
    <n v="94300"/>
    <n v="67850"/>
  </r>
  <r>
    <x v="115"/>
    <x v="15"/>
    <x v="5"/>
    <x v="5"/>
    <x v="0"/>
    <n v="590"/>
    <n v="62"/>
    <n v="820"/>
    <n v="50840"/>
    <n v="36580"/>
  </r>
  <r>
    <x v="809"/>
    <x v="15"/>
    <x v="5"/>
    <x v="5"/>
    <x v="0"/>
    <n v="590"/>
    <n v="140"/>
    <n v="820"/>
    <n v="114800"/>
    <n v="82600"/>
  </r>
  <r>
    <x v="810"/>
    <x v="13"/>
    <x v="0"/>
    <x v="5"/>
    <x v="0"/>
    <n v="590"/>
    <n v="111"/>
    <n v="820"/>
    <n v="91020"/>
    <n v="65490"/>
  </r>
  <r>
    <x v="811"/>
    <x v="18"/>
    <x v="3"/>
    <x v="5"/>
    <x v="0"/>
    <n v="590"/>
    <n v="71"/>
    <n v="820"/>
    <n v="58220"/>
    <n v="41890"/>
  </r>
  <r>
    <x v="716"/>
    <x v="15"/>
    <x v="1"/>
    <x v="5"/>
    <x v="0"/>
    <n v="590"/>
    <n v="1"/>
    <n v="820"/>
    <n v="820"/>
    <n v="590"/>
  </r>
  <r>
    <x v="242"/>
    <x v="4"/>
    <x v="5"/>
    <x v="5"/>
    <x v="0"/>
    <n v="590"/>
    <n v="241"/>
    <n v="820"/>
    <n v="197620"/>
    <n v="142190"/>
  </r>
  <r>
    <x v="258"/>
    <x v="20"/>
    <x v="0"/>
    <x v="5"/>
    <x v="0"/>
    <n v="590"/>
    <n v="110"/>
    <n v="820"/>
    <n v="90200"/>
    <n v="64900"/>
  </r>
  <r>
    <x v="812"/>
    <x v="22"/>
    <x v="4"/>
    <x v="5"/>
    <x v="0"/>
    <n v="590"/>
    <n v="105"/>
    <n v="820"/>
    <n v="86100"/>
    <n v="61950"/>
  </r>
  <r>
    <x v="114"/>
    <x v="16"/>
    <x v="3"/>
    <x v="5"/>
    <x v="0"/>
    <n v="590"/>
    <n v="71"/>
    <n v="820"/>
    <n v="58220"/>
    <n v="41890"/>
  </r>
  <r>
    <x v="813"/>
    <x v="6"/>
    <x v="2"/>
    <x v="5"/>
    <x v="0"/>
    <n v="590"/>
    <n v="25"/>
    <n v="820"/>
    <n v="20500"/>
    <n v="14750"/>
  </r>
  <r>
    <x v="814"/>
    <x v="15"/>
    <x v="3"/>
    <x v="5"/>
    <x v="0"/>
    <n v="590"/>
    <n v="30"/>
    <n v="820"/>
    <n v="24600"/>
    <n v="17700"/>
  </r>
  <r>
    <x v="815"/>
    <x v="1"/>
    <x v="0"/>
    <x v="5"/>
    <x v="0"/>
    <n v="590"/>
    <n v="36"/>
    <n v="820"/>
    <n v="29520"/>
    <n v="21240"/>
  </r>
  <r>
    <x v="816"/>
    <x v="12"/>
    <x v="4"/>
    <x v="5"/>
    <x v="0"/>
    <n v="590"/>
    <n v="49"/>
    <n v="820"/>
    <n v="40180"/>
    <n v="28910"/>
  </r>
  <r>
    <x v="817"/>
    <x v="7"/>
    <x v="5"/>
    <x v="5"/>
    <x v="0"/>
    <n v="590"/>
    <n v="270"/>
    <n v="820"/>
    <n v="221400"/>
    <n v="159300"/>
  </r>
  <r>
    <x v="818"/>
    <x v="15"/>
    <x v="5"/>
    <x v="5"/>
    <x v="0"/>
    <n v="590"/>
    <n v="192"/>
    <n v="820"/>
    <n v="157440"/>
    <n v="113280"/>
  </r>
  <r>
    <x v="279"/>
    <x v="2"/>
    <x v="3"/>
    <x v="5"/>
    <x v="0"/>
    <n v="590"/>
    <n v="82"/>
    <n v="820"/>
    <n v="67240"/>
    <n v="48380"/>
  </r>
  <r>
    <x v="258"/>
    <x v="9"/>
    <x v="2"/>
    <x v="5"/>
    <x v="0"/>
    <n v="590"/>
    <n v="63"/>
    <n v="820"/>
    <n v="51660"/>
    <n v="37170"/>
  </r>
  <r>
    <x v="338"/>
    <x v="15"/>
    <x v="0"/>
    <x v="5"/>
    <x v="0"/>
    <n v="590"/>
    <n v="30"/>
    <n v="820"/>
    <n v="24600"/>
    <n v="17700"/>
  </r>
  <r>
    <x v="819"/>
    <x v="1"/>
    <x v="0"/>
    <x v="5"/>
    <x v="0"/>
    <n v="590"/>
    <n v="76"/>
    <n v="820"/>
    <n v="62320"/>
    <n v="44840"/>
  </r>
  <r>
    <x v="144"/>
    <x v="20"/>
    <x v="1"/>
    <x v="5"/>
    <x v="0"/>
    <n v="590"/>
    <n v="45"/>
    <n v="820"/>
    <n v="36900"/>
    <n v="26550"/>
  </r>
  <r>
    <x v="557"/>
    <x v="3"/>
    <x v="1"/>
    <x v="5"/>
    <x v="0"/>
    <n v="590"/>
    <n v="11"/>
    <n v="820"/>
    <n v="9020"/>
    <n v="6490"/>
  </r>
  <r>
    <x v="742"/>
    <x v="5"/>
    <x v="1"/>
    <x v="5"/>
    <x v="0"/>
    <n v="590"/>
    <n v="34"/>
    <n v="820"/>
    <n v="27880"/>
    <n v="20060"/>
  </r>
  <r>
    <x v="184"/>
    <x v="9"/>
    <x v="3"/>
    <x v="5"/>
    <x v="0"/>
    <n v="590"/>
    <n v="46"/>
    <n v="820"/>
    <n v="37720"/>
    <n v="27140"/>
  </r>
  <r>
    <x v="820"/>
    <x v="6"/>
    <x v="2"/>
    <x v="5"/>
    <x v="0"/>
    <n v="590"/>
    <n v="144"/>
    <n v="820"/>
    <n v="118080"/>
    <n v="84960"/>
  </r>
  <r>
    <x v="139"/>
    <x v="15"/>
    <x v="3"/>
    <x v="5"/>
    <x v="0"/>
    <n v="590"/>
    <n v="1"/>
    <n v="820"/>
    <n v="820"/>
    <n v="590"/>
  </r>
  <r>
    <x v="821"/>
    <x v="1"/>
    <x v="5"/>
    <x v="5"/>
    <x v="0"/>
    <n v="590"/>
    <n v="295"/>
    <n v="820"/>
    <n v="241900"/>
    <n v="174050"/>
  </r>
  <r>
    <x v="781"/>
    <x v="10"/>
    <x v="2"/>
    <x v="5"/>
    <x v="0"/>
    <n v="590"/>
    <n v="24"/>
    <n v="820"/>
    <n v="19680"/>
    <n v="14160"/>
  </r>
  <r>
    <x v="576"/>
    <x v="17"/>
    <x v="5"/>
    <x v="5"/>
    <x v="0"/>
    <n v="590"/>
    <n v="29"/>
    <n v="820"/>
    <n v="23780"/>
    <n v="17110"/>
  </r>
  <r>
    <x v="76"/>
    <x v="6"/>
    <x v="1"/>
    <x v="5"/>
    <x v="0"/>
    <n v="590"/>
    <n v="43"/>
    <n v="820"/>
    <n v="35260"/>
    <n v="25370"/>
  </r>
  <r>
    <x v="178"/>
    <x v="17"/>
    <x v="1"/>
    <x v="5"/>
    <x v="0"/>
    <n v="590"/>
    <n v="32"/>
    <n v="820"/>
    <n v="26240"/>
    <n v="18880"/>
  </r>
  <r>
    <x v="535"/>
    <x v="20"/>
    <x v="0"/>
    <x v="5"/>
    <x v="0"/>
    <n v="590"/>
    <n v="142"/>
    <n v="820"/>
    <n v="116440"/>
    <n v="83780"/>
  </r>
  <r>
    <x v="759"/>
    <x v="3"/>
    <x v="3"/>
    <x v="5"/>
    <x v="0"/>
    <n v="590"/>
    <n v="79"/>
    <n v="820"/>
    <n v="64780"/>
    <n v="46610"/>
  </r>
  <r>
    <x v="797"/>
    <x v="10"/>
    <x v="4"/>
    <x v="5"/>
    <x v="0"/>
    <n v="590"/>
    <n v="27"/>
    <n v="820"/>
    <n v="22140"/>
    <n v="15930"/>
  </r>
  <r>
    <x v="798"/>
    <x v="5"/>
    <x v="5"/>
    <x v="5"/>
    <x v="0"/>
    <n v="590"/>
    <n v="99"/>
    <n v="820"/>
    <n v="81180"/>
    <n v="58410"/>
  </r>
  <r>
    <x v="799"/>
    <x v="15"/>
    <x v="3"/>
    <x v="5"/>
    <x v="0"/>
    <n v="590"/>
    <n v="5"/>
    <n v="820"/>
    <n v="4100"/>
    <n v="2950"/>
  </r>
  <r>
    <x v="218"/>
    <x v="18"/>
    <x v="2"/>
    <x v="5"/>
    <x v="0"/>
    <n v="590"/>
    <n v="223"/>
    <n v="820"/>
    <n v="182860"/>
    <n v="131570"/>
  </r>
  <r>
    <x v="800"/>
    <x v="19"/>
    <x v="1"/>
    <x v="5"/>
    <x v="0"/>
    <n v="590"/>
    <n v="42"/>
    <n v="820"/>
    <n v="34440"/>
    <n v="24780"/>
  </r>
  <r>
    <x v="801"/>
    <x v="18"/>
    <x v="3"/>
    <x v="5"/>
    <x v="0"/>
    <n v="590"/>
    <n v="5"/>
    <n v="820"/>
    <n v="4100"/>
    <n v="2950"/>
  </r>
  <r>
    <x v="536"/>
    <x v="19"/>
    <x v="5"/>
    <x v="5"/>
    <x v="0"/>
    <n v="590"/>
    <n v="52"/>
    <n v="820"/>
    <n v="42640"/>
    <n v="30680"/>
  </r>
  <r>
    <x v="237"/>
    <x v="13"/>
    <x v="2"/>
    <x v="5"/>
    <x v="0"/>
    <n v="590"/>
    <n v="69"/>
    <n v="820"/>
    <n v="56580"/>
    <n v="40710"/>
  </r>
  <r>
    <x v="308"/>
    <x v="23"/>
    <x v="5"/>
    <x v="5"/>
    <x v="0"/>
    <n v="590"/>
    <n v="49"/>
    <n v="820"/>
    <n v="40180"/>
    <n v="28910"/>
  </r>
  <r>
    <x v="640"/>
    <x v="13"/>
    <x v="2"/>
    <x v="5"/>
    <x v="0"/>
    <n v="590"/>
    <n v="69"/>
    <n v="820"/>
    <n v="56580"/>
    <n v="40710"/>
  </r>
  <r>
    <x v="88"/>
    <x v="5"/>
    <x v="4"/>
    <x v="5"/>
    <x v="0"/>
    <n v="590"/>
    <n v="88"/>
    <n v="820"/>
    <n v="72160"/>
    <n v="51920"/>
  </r>
  <r>
    <x v="802"/>
    <x v="1"/>
    <x v="0"/>
    <x v="5"/>
    <x v="0"/>
    <n v="590"/>
    <n v="18"/>
    <n v="820"/>
    <n v="14760"/>
    <n v="10620"/>
  </r>
  <r>
    <x v="803"/>
    <x v="15"/>
    <x v="3"/>
    <x v="5"/>
    <x v="0"/>
    <n v="590"/>
    <n v="23"/>
    <n v="820"/>
    <n v="18860"/>
    <n v="13570"/>
  </r>
  <r>
    <x v="94"/>
    <x v="20"/>
    <x v="1"/>
    <x v="5"/>
    <x v="0"/>
    <n v="590"/>
    <n v="1"/>
    <n v="820"/>
    <n v="820"/>
    <n v="590"/>
  </r>
  <r>
    <x v="556"/>
    <x v="11"/>
    <x v="4"/>
    <x v="5"/>
    <x v="0"/>
    <n v="590"/>
    <n v="27"/>
    <n v="820"/>
    <n v="22140"/>
    <n v="15930"/>
  </r>
  <r>
    <x v="804"/>
    <x v="15"/>
    <x v="5"/>
    <x v="5"/>
    <x v="0"/>
    <n v="590"/>
    <n v="82"/>
    <n v="820"/>
    <n v="67240"/>
    <n v="48380"/>
  </r>
  <r>
    <x v="371"/>
    <x v="8"/>
    <x v="2"/>
    <x v="5"/>
    <x v="0"/>
    <n v="590"/>
    <n v="219"/>
    <n v="820"/>
    <n v="179580"/>
    <n v="129210"/>
  </r>
  <r>
    <x v="22"/>
    <x v="12"/>
    <x v="5"/>
    <x v="5"/>
    <x v="0"/>
    <n v="590"/>
    <n v="235"/>
    <n v="820"/>
    <n v="192700"/>
    <n v="138650"/>
  </r>
  <r>
    <x v="805"/>
    <x v="11"/>
    <x v="2"/>
    <x v="5"/>
    <x v="0"/>
    <n v="590"/>
    <n v="58"/>
    <n v="820"/>
    <n v="47560"/>
    <n v="34220"/>
  </r>
  <r>
    <x v="39"/>
    <x v="16"/>
    <x v="5"/>
    <x v="5"/>
    <x v="0"/>
    <n v="590"/>
    <n v="58"/>
    <n v="820"/>
    <n v="47560"/>
    <n v="34220"/>
  </r>
  <r>
    <x v="17"/>
    <x v="3"/>
    <x v="2"/>
    <x v="5"/>
    <x v="0"/>
    <n v="590"/>
    <n v="107"/>
    <n v="820"/>
    <n v="87740"/>
    <n v="63130"/>
  </r>
  <r>
    <x v="806"/>
    <x v="7"/>
    <x v="3"/>
    <x v="5"/>
    <x v="0"/>
    <n v="590"/>
    <n v="96"/>
    <n v="820"/>
    <n v="78720"/>
    <n v="56640"/>
  </r>
  <r>
    <x v="807"/>
    <x v="6"/>
    <x v="5"/>
    <x v="5"/>
    <x v="0"/>
    <n v="590"/>
    <n v="139"/>
    <n v="820"/>
    <n v="113980"/>
    <n v="82010"/>
  </r>
  <r>
    <x v="808"/>
    <x v="1"/>
    <x v="2"/>
    <x v="5"/>
    <x v="0"/>
    <n v="590"/>
    <n v="115"/>
    <n v="820"/>
    <n v="94300"/>
    <n v="67850"/>
  </r>
  <r>
    <x v="115"/>
    <x v="15"/>
    <x v="5"/>
    <x v="5"/>
    <x v="0"/>
    <n v="590"/>
    <n v="62"/>
    <n v="820"/>
    <n v="50840"/>
    <n v="36580"/>
  </r>
  <r>
    <x v="809"/>
    <x v="15"/>
    <x v="5"/>
    <x v="5"/>
    <x v="0"/>
    <n v="590"/>
    <n v="140"/>
    <n v="820"/>
    <n v="114800"/>
    <n v="82600"/>
  </r>
  <r>
    <x v="810"/>
    <x v="13"/>
    <x v="0"/>
    <x v="5"/>
    <x v="0"/>
    <n v="590"/>
    <n v="111"/>
    <n v="820"/>
    <n v="91020"/>
    <n v="65490"/>
  </r>
  <r>
    <x v="811"/>
    <x v="18"/>
    <x v="3"/>
    <x v="5"/>
    <x v="0"/>
    <n v="590"/>
    <n v="71"/>
    <n v="820"/>
    <n v="58220"/>
    <n v="41890"/>
  </r>
  <r>
    <x v="716"/>
    <x v="15"/>
    <x v="1"/>
    <x v="5"/>
    <x v="0"/>
    <n v="590"/>
    <n v="1"/>
    <n v="820"/>
    <n v="820"/>
    <n v="590"/>
  </r>
  <r>
    <x v="242"/>
    <x v="4"/>
    <x v="5"/>
    <x v="5"/>
    <x v="0"/>
    <n v="590"/>
    <n v="241"/>
    <n v="820"/>
    <n v="197620"/>
    <n v="142190"/>
  </r>
  <r>
    <x v="258"/>
    <x v="20"/>
    <x v="0"/>
    <x v="5"/>
    <x v="0"/>
    <n v="590"/>
    <n v="110"/>
    <n v="820"/>
    <n v="90200"/>
    <n v="64900"/>
  </r>
  <r>
    <x v="812"/>
    <x v="22"/>
    <x v="4"/>
    <x v="5"/>
    <x v="0"/>
    <n v="590"/>
    <n v="105"/>
    <n v="820"/>
    <n v="86100"/>
    <n v="61950"/>
  </r>
  <r>
    <x v="114"/>
    <x v="16"/>
    <x v="3"/>
    <x v="5"/>
    <x v="0"/>
    <n v="590"/>
    <n v="71"/>
    <n v="820"/>
    <n v="58220"/>
    <n v="41890"/>
  </r>
  <r>
    <x v="813"/>
    <x v="6"/>
    <x v="2"/>
    <x v="5"/>
    <x v="0"/>
    <n v="590"/>
    <n v="25"/>
    <n v="820"/>
    <n v="20500"/>
    <n v="14750"/>
  </r>
  <r>
    <x v="814"/>
    <x v="15"/>
    <x v="3"/>
    <x v="5"/>
    <x v="0"/>
    <n v="590"/>
    <n v="30"/>
    <n v="820"/>
    <n v="24600"/>
    <n v="17700"/>
  </r>
  <r>
    <x v="815"/>
    <x v="1"/>
    <x v="0"/>
    <x v="5"/>
    <x v="0"/>
    <n v="590"/>
    <n v="36"/>
    <n v="820"/>
    <n v="29520"/>
    <n v="21240"/>
  </r>
  <r>
    <x v="816"/>
    <x v="12"/>
    <x v="4"/>
    <x v="5"/>
    <x v="0"/>
    <n v="590"/>
    <n v="49"/>
    <n v="820"/>
    <n v="40180"/>
    <n v="28910"/>
  </r>
  <r>
    <x v="817"/>
    <x v="7"/>
    <x v="5"/>
    <x v="5"/>
    <x v="0"/>
    <n v="590"/>
    <n v="270"/>
    <n v="820"/>
    <n v="221400"/>
    <n v="159300"/>
  </r>
  <r>
    <x v="818"/>
    <x v="15"/>
    <x v="5"/>
    <x v="5"/>
    <x v="0"/>
    <n v="590"/>
    <n v="192"/>
    <n v="820"/>
    <n v="157440"/>
    <n v="113280"/>
  </r>
  <r>
    <x v="279"/>
    <x v="2"/>
    <x v="3"/>
    <x v="5"/>
    <x v="0"/>
    <n v="590"/>
    <n v="82"/>
    <n v="820"/>
    <n v="67240"/>
    <n v="48380"/>
  </r>
  <r>
    <x v="258"/>
    <x v="9"/>
    <x v="2"/>
    <x v="5"/>
    <x v="0"/>
    <n v="590"/>
    <n v="63"/>
    <n v="820"/>
    <n v="51660"/>
    <n v="37170"/>
  </r>
  <r>
    <x v="338"/>
    <x v="15"/>
    <x v="0"/>
    <x v="5"/>
    <x v="0"/>
    <n v="590"/>
    <n v="30"/>
    <n v="820"/>
    <n v="24600"/>
    <n v="17700"/>
  </r>
  <r>
    <x v="819"/>
    <x v="1"/>
    <x v="0"/>
    <x v="5"/>
    <x v="0"/>
    <n v="590"/>
    <n v="76"/>
    <n v="820"/>
    <n v="62320"/>
    <n v="44840"/>
  </r>
  <r>
    <x v="144"/>
    <x v="20"/>
    <x v="1"/>
    <x v="5"/>
    <x v="0"/>
    <n v="590"/>
    <n v="45"/>
    <n v="820"/>
    <n v="36900"/>
    <n v="26550"/>
  </r>
  <r>
    <x v="557"/>
    <x v="3"/>
    <x v="1"/>
    <x v="5"/>
    <x v="0"/>
    <n v="590"/>
    <n v="11"/>
    <n v="820"/>
    <n v="9020"/>
    <n v="6490"/>
  </r>
  <r>
    <x v="742"/>
    <x v="5"/>
    <x v="1"/>
    <x v="5"/>
    <x v="0"/>
    <n v="590"/>
    <n v="34"/>
    <n v="820"/>
    <n v="27880"/>
    <n v="20060"/>
  </r>
  <r>
    <x v="184"/>
    <x v="9"/>
    <x v="3"/>
    <x v="5"/>
    <x v="0"/>
    <n v="590"/>
    <n v="46"/>
    <n v="820"/>
    <n v="37720"/>
    <n v="27140"/>
  </r>
  <r>
    <x v="820"/>
    <x v="6"/>
    <x v="2"/>
    <x v="5"/>
    <x v="0"/>
    <n v="590"/>
    <n v="144"/>
    <n v="820"/>
    <n v="118080"/>
    <n v="84960"/>
  </r>
  <r>
    <x v="139"/>
    <x v="15"/>
    <x v="3"/>
    <x v="5"/>
    <x v="0"/>
    <n v="590"/>
    <n v="1"/>
    <n v="820"/>
    <n v="820"/>
    <n v="590"/>
  </r>
  <r>
    <x v="821"/>
    <x v="1"/>
    <x v="5"/>
    <x v="5"/>
    <x v="0"/>
    <n v="590"/>
    <n v="295"/>
    <n v="820"/>
    <n v="241900"/>
    <n v="174050"/>
  </r>
  <r>
    <x v="781"/>
    <x v="10"/>
    <x v="2"/>
    <x v="5"/>
    <x v="0"/>
    <n v="590"/>
    <n v="24"/>
    <n v="820"/>
    <n v="19680"/>
    <n v="14160"/>
  </r>
  <r>
    <x v="576"/>
    <x v="17"/>
    <x v="5"/>
    <x v="5"/>
    <x v="0"/>
    <n v="590"/>
    <n v="29"/>
    <n v="820"/>
    <n v="23780"/>
    <n v="17110"/>
  </r>
  <r>
    <x v="76"/>
    <x v="6"/>
    <x v="1"/>
    <x v="5"/>
    <x v="0"/>
    <n v="590"/>
    <n v="43"/>
    <n v="820"/>
    <n v="35260"/>
    <n v="25370"/>
  </r>
  <r>
    <x v="178"/>
    <x v="17"/>
    <x v="1"/>
    <x v="5"/>
    <x v="0"/>
    <n v="590"/>
    <n v="32"/>
    <n v="820"/>
    <n v="26240"/>
    <n v="18880"/>
  </r>
  <r>
    <x v="655"/>
    <x v="15"/>
    <x v="2"/>
    <x v="5"/>
    <x v="3"/>
    <n v="590"/>
    <n v="39"/>
    <n v="820"/>
    <n v="31980"/>
    <n v="23010"/>
  </r>
  <r>
    <x v="822"/>
    <x v="8"/>
    <x v="2"/>
    <x v="5"/>
    <x v="3"/>
    <n v="590"/>
    <n v="43"/>
    <n v="820"/>
    <n v="35260"/>
    <n v="25370"/>
  </r>
  <r>
    <x v="30"/>
    <x v="9"/>
    <x v="2"/>
    <x v="5"/>
    <x v="3"/>
    <n v="590"/>
    <n v="139"/>
    <n v="820"/>
    <n v="113980"/>
    <n v="82010"/>
  </r>
  <r>
    <x v="616"/>
    <x v="6"/>
    <x v="5"/>
    <x v="5"/>
    <x v="3"/>
    <n v="590"/>
    <n v="173"/>
    <n v="820"/>
    <n v="141860"/>
    <n v="102070"/>
  </r>
  <r>
    <x v="712"/>
    <x v="12"/>
    <x v="0"/>
    <x v="5"/>
    <x v="3"/>
    <n v="590"/>
    <n v="31"/>
    <n v="820"/>
    <n v="25420"/>
    <n v="18290"/>
  </r>
  <r>
    <x v="823"/>
    <x v="8"/>
    <x v="1"/>
    <x v="5"/>
    <x v="3"/>
    <n v="590"/>
    <n v="11"/>
    <n v="820"/>
    <n v="9020"/>
    <n v="6490"/>
  </r>
  <r>
    <x v="824"/>
    <x v="17"/>
    <x v="5"/>
    <x v="5"/>
    <x v="3"/>
    <n v="590"/>
    <n v="26"/>
    <n v="820"/>
    <n v="21320"/>
    <n v="15340"/>
  </r>
  <r>
    <x v="244"/>
    <x v="15"/>
    <x v="0"/>
    <x v="5"/>
    <x v="3"/>
    <n v="590"/>
    <n v="2"/>
    <n v="820"/>
    <n v="1640"/>
    <n v="1180"/>
  </r>
  <r>
    <x v="739"/>
    <x v="12"/>
    <x v="5"/>
    <x v="5"/>
    <x v="3"/>
    <n v="590"/>
    <n v="92"/>
    <n v="820"/>
    <n v="75440"/>
    <n v="54280"/>
  </r>
  <r>
    <x v="401"/>
    <x v="17"/>
    <x v="2"/>
    <x v="5"/>
    <x v="3"/>
    <n v="590"/>
    <n v="18"/>
    <n v="820"/>
    <n v="14760"/>
    <n v="10620"/>
  </r>
  <r>
    <x v="25"/>
    <x v="21"/>
    <x v="1"/>
    <x v="5"/>
    <x v="3"/>
    <n v="590"/>
    <n v="22"/>
    <n v="820"/>
    <n v="18040"/>
    <n v="12980"/>
  </r>
  <r>
    <x v="151"/>
    <x v="11"/>
    <x v="2"/>
    <x v="5"/>
    <x v="3"/>
    <n v="590"/>
    <n v="17"/>
    <n v="820"/>
    <n v="13940"/>
    <n v="10030"/>
  </r>
  <r>
    <x v="224"/>
    <x v="22"/>
    <x v="0"/>
    <x v="5"/>
    <x v="3"/>
    <n v="590"/>
    <n v="10"/>
    <n v="820"/>
    <n v="8200"/>
    <n v="5900"/>
  </r>
  <r>
    <x v="494"/>
    <x v="21"/>
    <x v="2"/>
    <x v="5"/>
    <x v="3"/>
    <n v="590"/>
    <n v="32"/>
    <n v="820"/>
    <n v="26240"/>
    <n v="18880"/>
  </r>
  <r>
    <x v="275"/>
    <x v="1"/>
    <x v="1"/>
    <x v="5"/>
    <x v="3"/>
    <n v="590"/>
    <n v="4"/>
    <n v="820"/>
    <n v="3280"/>
    <n v="2360"/>
  </r>
  <r>
    <x v="237"/>
    <x v="22"/>
    <x v="0"/>
    <x v="5"/>
    <x v="3"/>
    <n v="590"/>
    <n v="75"/>
    <n v="820"/>
    <n v="61500"/>
    <n v="44250"/>
  </r>
  <r>
    <x v="825"/>
    <x v="6"/>
    <x v="0"/>
    <x v="5"/>
    <x v="3"/>
    <n v="590"/>
    <n v="29"/>
    <n v="820"/>
    <n v="23780"/>
    <n v="17110"/>
  </r>
  <r>
    <x v="826"/>
    <x v="16"/>
    <x v="4"/>
    <x v="5"/>
    <x v="3"/>
    <n v="590"/>
    <n v="33"/>
    <n v="820"/>
    <n v="27060"/>
    <n v="19470"/>
  </r>
  <r>
    <x v="827"/>
    <x v="18"/>
    <x v="5"/>
    <x v="5"/>
    <x v="3"/>
    <n v="590"/>
    <n v="55"/>
    <n v="820"/>
    <n v="45100"/>
    <n v="32450"/>
  </r>
  <r>
    <x v="416"/>
    <x v="9"/>
    <x v="5"/>
    <x v="5"/>
    <x v="3"/>
    <n v="590"/>
    <n v="110"/>
    <n v="820"/>
    <n v="90200"/>
    <n v="64900"/>
  </r>
  <r>
    <x v="828"/>
    <x v="22"/>
    <x v="2"/>
    <x v="5"/>
    <x v="3"/>
    <n v="590"/>
    <n v="65"/>
    <n v="820"/>
    <n v="53300"/>
    <n v="38350"/>
  </r>
  <r>
    <x v="235"/>
    <x v="11"/>
    <x v="4"/>
    <x v="5"/>
    <x v="3"/>
    <n v="590"/>
    <n v="108"/>
    <n v="820"/>
    <n v="88560"/>
    <n v="63720"/>
  </r>
  <r>
    <x v="197"/>
    <x v="2"/>
    <x v="4"/>
    <x v="5"/>
    <x v="3"/>
    <n v="590"/>
    <n v="86"/>
    <n v="820"/>
    <n v="70520"/>
    <n v="50740"/>
  </r>
  <r>
    <x v="829"/>
    <x v="16"/>
    <x v="3"/>
    <x v="5"/>
    <x v="3"/>
    <n v="590"/>
    <n v="60"/>
    <n v="820"/>
    <n v="49200"/>
    <n v="35400"/>
  </r>
  <r>
    <x v="830"/>
    <x v="9"/>
    <x v="0"/>
    <x v="5"/>
    <x v="3"/>
    <n v="590"/>
    <n v="20"/>
    <n v="820"/>
    <n v="16400"/>
    <n v="11800"/>
  </r>
  <r>
    <x v="432"/>
    <x v="0"/>
    <x v="3"/>
    <x v="5"/>
    <x v="3"/>
    <n v="590"/>
    <n v="42"/>
    <n v="820"/>
    <n v="34440"/>
    <n v="24780"/>
  </r>
  <r>
    <x v="633"/>
    <x v="2"/>
    <x v="0"/>
    <x v="5"/>
    <x v="3"/>
    <n v="590"/>
    <n v="56"/>
    <n v="820"/>
    <n v="45920"/>
    <n v="33040"/>
  </r>
  <r>
    <x v="451"/>
    <x v="16"/>
    <x v="2"/>
    <x v="5"/>
    <x v="3"/>
    <n v="590"/>
    <n v="181"/>
    <n v="820"/>
    <n v="148420"/>
    <n v="106790"/>
  </r>
  <r>
    <x v="54"/>
    <x v="4"/>
    <x v="5"/>
    <x v="5"/>
    <x v="3"/>
    <n v="590"/>
    <n v="202"/>
    <n v="820"/>
    <n v="165640"/>
    <n v="119180"/>
  </r>
  <r>
    <x v="831"/>
    <x v="8"/>
    <x v="4"/>
    <x v="5"/>
    <x v="3"/>
    <n v="590"/>
    <n v="6"/>
    <n v="820"/>
    <n v="4920"/>
    <n v="3540"/>
  </r>
  <r>
    <x v="82"/>
    <x v="19"/>
    <x v="2"/>
    <x v="5"/>
    <x v="3"/>
    <n v="590"/>
    <n v="194"/>
    <n v="820"/>
    <n v="159080"/>
    <n v="114460"/>
  </r>
  <r>
    <x v="613"/>
    <x v="22"/>
    <x v="0"/>
    <x v="5"/>
    <x v="3"/>
    <n v="590"/>
    <n v="114"/>
    <n v="820"/>
    <n v="93480"/>
    <n v="67260"/>
  </r>
  <r>
    <x v="442"/>
    <x v="15"/>
    <x v="3"/>
    <x v="5"/>
    <x v="3"/>
    <n v="590"/>
    <n v="42"/>
    <n v="820"/>
    <n v="34440"/>
    <n v="24780"/>
  </r>
  <r>
    <x v="726"/>
    <x v="12"/>
    <x v="3"/>
    <x v="5"/>
    <x v="3"/>
    <n v="590"/>
    <n v="64"/>
    <n v="820"/>
    <n v="52480"/>
    <n v="37760"/>
  </r>
  <r>
    <x v="832"/>
    <x v="9"/>
    <x v="0"/>
    <x v="5"/>
    <x v="3"/>
    <n v="590"/>
    <n v="9"/>
    <n v="820"/>
    <n v="7380"/>
    <n v="5310"/>
  </r>
  <r>
    <x v="833"/>
    <x v="0"/>
    <x v="2"/>
    <x v="5"/>
    <x v="3"/>
    <n v="590"/>
    <n v="149"/>
    <n v="820"/>
    <n v="122180"/>
    <n v="87910"/>
  </r>
  <r>
    <x v="834"/>
    <x v="13"/>
    <x v="2"/>
    <x v="5"/>
    <x v="3"/>
    <n v="590"/>
    <n v="171"/>
    <n v="820"/>
    <n v="140220"/>
    <n v="100890"/>
  </r>
  <r>
    <x v="835"/>
    <x v="21"/>
    <x v="2"/>
    <x v="5"/>
    <x v="3"/>
    <n v="590"/>
    <n v="2"/>
    <n v="820"/>
    <n v="1640"/>
    <n v="1180"/>
  </r>
  <r>
    <x v="836"/>
    <x v="4"/>
    <x v="5"/>
    <x v="5"/>
    <x v="3"/>
    <n v="590"/>
    <n v="125"/>
    <n v="820"/>
    <n v="102500"/>
    <n v="73750"/>
  </r>
  <r>
    <x v="837"/>
    <x v="1"/>
    <x v="3"/>
    <x v="5"/>
    <x v="3"/>
    <n v="590"/>
    <n v="11"/>
    <n v="820"/>
    <n v="9020"/>
    <n v="6490"/>
  </r>
  <r>
    <x v="838"/>
    <x v="15"/>
    <x v="2"/>
    <x v="5"/>
    <x v="3"/>
    <n v="590"/>
    <n v="44"/>
    <n v="820"/>
    <n v="36080"/>
    <n v="25960"/>
  </r>
  <r>
    <x v="839"/>
    <x v="19"/>
    <x v="0"/>
    <x v="5"/>
    <x v="3"/>
    <n v="590"/>
    <n v="115"/>
    <n v="820"/>
    <n v="94300"/>
    <n v="67850"/>
  </r>
  <r>
    <x v="165"/>
    <x v="15"/>
    <x v="3"/>
    <x v="5"/>
    <x v="3"/>
    <n v="590"/>
    <n v="16"/>
    <n v="820"/>
    <n v="13120"/>
    <n v="9440"/>
  </r>
  <r>
    <x v="840"/>
    <x v="13"/>
    <x v="2"/>
    <x v="5"/>
    <x v="3"/>
    <n v="590"/>
    <n v="36"/>
    <n v="820"/>
    <n v="29520"/>
    <n v="21240"/>
  </r>
  <r>
    <x v="169"/>
    <x v="18"/>
    <x v="1"/>
    <x v="5"/>
    <x v="3"/>
    <n v="590"/>
    <n v="29"/>
    <n v="820"/>
    <n v="23780"/>
    <n v="17110"/>
  </r>
  <r>
    <x v="340"/>
    <x v="13"/>
    <x v="4"/>
    <x v="5"/>
    <x v="3"/>
    <n v="590"/>
    <n v="62"/>
    <n v="820"/>
    <n v="50840"/>
    <n v="36580"/>
  </r>
  <r>
    <x v="819"/>
    <x v="21"/>
    <x v="2"/>
    <x v="5"/>
    <x v="3"/>
    <n v="590"/>
    <n v="116"/>
    <n v="820"/>
    <n v="95120"/>
    <n v="68440"/>
  </r>
  <r>
    <x v="433"/>
    <x v="1"/>
    <x v="0"/>
    <x v="5"/>
    <x v="3"/>
    <n v="590"/>
    <n v="109"/>
    <n v="820"/>
    <n v="89380"/>
    <n v="64310"/>
  </r>
  <r>
    <x v="698"/>
    <x v="21"/>
    <x v="0"/>
    <x v="5"/>
    <x v="3"/>
    <n v="590"/>
    <n v="11"/>
    <n v="820"/>
    <n v="9020"/>
    <n v="6490"/>
  </r>
  <r>
    <x v="494"/>
    <x v="13"/>
    <x v="5"/>
    <x v="5"/>
    <x v="3"/>
    <n v="590"/>
    <n v="30"/>
    <n v="820"/>
    <n v="24600"/>
    <n v="17700"/>
  </r>
  <r>
    <x v="841"/>
    <x v="2"/>
    <x v="2"/>
    <x v="5"/>
    <x v="3"/>
    <n v="590"/>
    <n v="108"/>
    <n v="820"/>
    <n v="88560"/>
    <n v="63720"/>
  </r>
  <r>
    <x v="518"/>
    <x v="21"/>
    <x v="2"/>
    <x v="5"/>
    <x v="3"/>
    <n v="590"/>
    <n v="137"/>
    <n v="820"/>
    <n v="112340"/>
    <n v="80830"/>
  </r>
  <r>
    <x v="559"/>
    <x v="8"/>
    <x v="5"/>
    <x v="5"/>
    <x v="3"/>
    <n v="590"/>
    <n v="212"/>
    <n v="820"/>
    <n v="173840"/>
    <n v="125080"/>
  </r>
  <r>
    <x v="152"/>
    <x v="11"/>
    <x v="1"/>
    <x v="5"/>
    <x v="3"/>
    <n v="590"/>
    <n v="17"/>
    <n v="820"/>
    <n v="13940"/>
    <n v="10030"/>
  </r>
  <r>
    <x v="663"/>
    <x v="5"/>
    <x v="2"/>
    <x v="5"/>
    <x v="3"/>
    <n v="590"/>
    <n v="46"/>
    <n v="820"/>
    <n v="37720"/>
    <n v="27140"/>
  </r>
  <r>
    <x v="60"/>
    <x v="19"/>
    <x v="5"/>
    <x v="5"/>
    <x v="3"/>
    <n v="590"/>
    <n v="34"/>
    <n v="820"/>
    <n v="27880"/>
    <n v="20060"/>
  </r>
  <r>
    <x v="842"/>
    <x v="14"/>
    <x v="2"/>
    <x v="5"/>
    <x v="3"/>
    <n v="590"/>
    <n v="193"/>
    <n v="820"/>
    <n v="158260"/>
    <n v="113870"/>
  </r>
  <r>
    <x v="174"/>
    <x v="16"/>
    <x v="3"/>
    <x v="5"/>
    <x v="3"/>
    <n v="590"/>
    <n v="11"/>
    <n v="820"/>
    <n v="9020"/>
    <n v="6490"/>
  </r>
  <r>
    <x v="672"/>
    <x v="15"/>
    <x v="4"/>
    <x v="5"/>
    <x v="3"/>
    <n v="590"/>
    <n v="107"/>
    <n v="820"/>
    <n v="87740"/>
    <n v="63130"/>
  </r>
  <r>
    <x v="655"/>
    <x v="15"/>
    <x v="2"/>
    <x v="5"/>
    <x v="3"/>
    <n v="590"/>
    <n v="39"/>
    <n v="820"/>
    <n v="31980"/>
    <n v="23010"/>
  </r>
  <r>
    <x v="822"/>
    <x v="8"/>
    <x v="2"/>
    <x v="5"/>
    <x v="3"/>
    <n v="590"/>
    <n v="43"/>
    <n v="820"/>
    <n v="35260"/>
    <n v="25370"/>
  </r>
  <r>
    <x v="30"/>
    <x v="9"/>
    <x v="2"/>
    <x v="5"/>
    <x v="3"/>
    <n v="590"/>
    <n v="139"/>
    <n v="820"/>
    <n v="113980"/>
    <n v="82010"/>
  </r>
  <r>
    <x v="616"/>
    <x v="6"/>
    <x v="5"/>
    <x v="5"/>
    <x v="3"/>
    <n v="590"/>
    <n v="173"/>
    <n v="820"/>
    <n v="141860"/>
    <n v="102070"/>
  </r>
  <r>
    <x v="712"/>
    <x v="12"/>
    <x v="0"/>
    <x v="5"/>
    <x v="3"/>
    <n v="590"/>
    <n v="31"/>
    <n v="820"/>
    <n v="25420"/>
    <n v="18290"/>
  </r>
  <r>
    <x v="823"/>
    <x v="8"/>
    <x v="1"/>
    <x v="5"/>
    <x v="3"/>
    <n v="590"/>
    <n v="11"/>
    <n v="820"/>
    <n v="9020"/>
    <n v="6490"/>
  </r>
  <r>
    <x v="824"/>
    <x v="17"/>
    <x v="5"/>
    <x v="5"/>
    <x v="3"/>
    <n v="590"/>
    <n v="26"/>
    <n v="820"/>
    <n v="21320"/>
    <n v="15340"/>
  </r>
  <r>
    <x v="244"/>
    <x v="15"/>
    <x v="0"/>
    <x v="5"/>
    <x v="3"/>
    <n v="590"/>
    <n v="2"/>
    <n v="820"/>
    <n v="1640"/>
    <n v="1180"/>
  </r>
  <r>
    <x v="739"/>
    <x v="12"/>
    <x v="5"/>
    <x v="5"/>
    <x v="3"/>
    <n v="590"/>
    <n v="92"/>
    <n v="820"/>
    <n v="75440"/>
    <n v="54280"/>
  </r>
  <r>
    <x v="401"/>
    <x v="17"/>
    <x v="2"/>
    <x v="5"/>
    <x v="3"/>
    <n v="590"/>
    <n v="18"/>
    <n v="820"/>
    <n v="14760"/>
    <n v="10620"/>
  </r>
  <r>
    <x v="25"/>
    <x v="21"/>
    <x v="1"/>
    <x v="5"/>
    <x v="3"/>
    <n v="590"/>
    <n v="22"/>
    <n v="820"/>
    <n v="18040"/>
    <n v="12980"/>
  </r>
  <r>
    <x v="151"/>
    <x v="11"/>
    <x v="2"/>
    <x v="5"/>
    <x v="3"/>
    <n v="590"/>
    <n v="17"/>
    <n v="820"/>
    <n v="13940"/>
    <n v="10030"/>
  </r>
  <r>
    <x v="224"/>
    <x v="22"/>
    <x v="0"/>
    <x v="5"/>
    <x v="3"/>
    <n v="590"/>
    <n v="10"/>
    <n v="820"/>
    <n v="8200"/>
    <n v="5900"/>
  </r>
  <r>
    <x v="494"/>
    <x v="21"/>
    <x v="2"/>
    <x v="5"/>
    <x v="3"/>
    <n v="590"/>
    <n v="32"/>
    <n v="820"/>
    <n v="26240"/>
    <n v="18880"/>
  </r>
  <r>
    <x v="275"/>
    <x v="1"/>
    <x v="1"/>
    <x v="5"/>
    <x v="3"/>
    <n v="590"/>
    <n v="4"/>
    <n v="820"/>
    <n v="3280"/>
    <n v="2360"/>
  </r>
  <r>
    <x v="237"/>
    <x v="22"/>
    <x v="0"/>
    <x v="5"/>
    <x v="3"/>
    <n v="590"/>
    <n v="75"/>
    <n v="820"/>
    <n v="61500"/>
    <n v="44250"/>
  </r>
  <r>
    <x v="825"/>
    <x v="6"/>
    <x v="0"/>
    <x v="5"/>
    <x v="3"/>
    <n v="590"/>
    <n v="29"/>
    <n v="820"/>
    <n v="23780"/>
    <n v="17110"/>
  </r>
  <r>
    <x v="826"/>
    <x v="16"/>
    <x v="4"/>
    <x v="5"/>
    <x v="3"/>
    <n v="590"/>
    <n v="33"/>
    <n v="820"/>
    <n v="27060"/>
    <n v="19470"/>
  </r>
  <r>
    <x v="827"/>
    <x v="18"/>
    <x v="5"/>
    <x v="5"/>
    <x v="3"/>
    <n v="590"/>
    <n v="55"/>
    <n v="820"/>
    <n v="45100"/>
    <n v="32450"/>
  </r>
  <r>
    <x v="416"/>
    <x v="9"/>
    <x v="5"/>
    <x v="5"/>
    <x v="3"/>
    <n v="590"/>
    <n v="110"/>
    <n v="820"/>
    <n v="90200"/>
    <n v="64900"/>
  </r>
  <r>
    <x v="828"/>
    <x v="22"/>
    <x v="2"/>
    <x v="5"/>
    <x v="3"/>
    <n v="590"/>
    <n v="65"/>
    <n v="820"/>
    <n v="53300"/>
    <n v="38350"/>
  </r>
  <r>
    <x v="235"/>
    <x v="11"/>
    <x v="4"/>
    <x v="5"/>
    <x v="3"/>
    <n v="590"/>
    <n v="108"/>
    <n v="820"/>
    <n v="88560"/>
    <n v="63720"/>
  </r>
  <r>
    <x v="197"/>
    <x v="2"/>
    <x v="4"/>
    <x v="5"/>
    <x v="3"/>
    <n v="590"/>
    <n v="86"/>
    <n v="820"/>
    <n v="70520"/>
    <n v="50740"/>
  </r>
  <r>
    <x v="829"/>
    <x v="16"/>
    <x v="3"/>
    <x v="5"/>
    <x v="3"/>
    <n v="590"/>
    <n v="60"/>
    <n v="820"/>
    <n v="49200"/>
    <n v="35400"/>
  </r>
  <r>
    <x v="830"/>
    <x v="9"/>
    <x v="0"/>
    <x v="5"/>
    <x v="3"/>
    <n v="590"/>
    <n v="20"/>
    <n v="820"/>
    <n v="16400"/>
    <n v="11800"/>
  </r>
  <r>
    <x v="432"/>
    <x v="0"/>
    <x v="3"/>
    <x v="5"/>
    <x v="3"/>
    <n v="590"/>
    <n v="42"/>
    <n v="820"/>
    <n v="34440"/>
    <n v="24780"/>
  </r>
  <r>
    <x v="633"/>
    <x v="2"/>
    <x v="0"/>
    <x v="5"/>
    <x v="3"/>
    <n v="590"/>
    <n v="56"/>
    <n v="820"/>
    <n v="45920"/>
    <n v="33040"/>
  </r>
  <r>
    <x v="451"/>
    <x v="16"/>
    <x v="2"/>
    <x v="5"/>
    <x v="3"/>
    <n v="590"/>
    <n v="181"/>
    <n v="820"/>
    <n v="148420"/>
    <n v="106790"/>
  </r>
  <r>
    <x v="54"/>
    <x v="4"/>
    <x v="5"/>
    <x v="5"/>
    <x v="3"/>
    <n v="590"/>
    <n v="202"/>
    <n v="820"/>
    <n v="165640"/>
    <n v="119180"/>
  </r>
  <r>
    <x v="831"/>
    <x v="8"/>
    <x v="4"/>
    <x v="5"/>
    <x v="3"/>
    <n v="590"/>
    <n v="6"/>
    <n v="820"/>
    <n v="4920"/>
    <n v="3540"/>
  </r>
  <r>
    <x v="82"/>
    <x v="19"/>
    <x v="2"/>
    <x v="5"/>
    <x v="3"/>
    <n v="590"/>
    <n v="194"/>
    <n v="820"/>
    <n v="159080"/>
    <n v="114460"/>
  </r>
  <r>
    <x v="613"/>
    <x v="22"/>
    <x v="0"/>
    <x v="5"/>
    <x v="3"/>
    <n v="590"/>
    <n v="114"/>
    <n v="820"/>
    <n v="93480"/>
    <n v="67260"/>
  </r>
  <r>
    <x v="442"/>
    <x v="15"/>
    <x v="3"/>
    <x v="5"/>
    <x v="3"/>
    <n v="590"/>
    <n v="42"/>
    <n v="820"/>
    <n v="34440"/>
    <n v="24780"/>
  </r>
  <r>
    <x v="726"/>
    <x v="12"/>
    <x v="3"/>
    <x v="5"/>
    <x v="3"/>
    <n v="590"/>
    <n v="64"/>
    <n v="820"/>
    <n v="52480"/>
    <n v="37760"/>
  </r>
  <r>
    <x v="832"/>
    <x v="9"/>
    <x v="0"/>
    <x v="5"/>
    <x v="3"/>
    <n v="590"/>
    <n v="9"/>
    <n v="820"/>
    <n v="7380"/>
    <n v="5310"/>
  </r>
  <r>
    <x v="833"/>
    <x v="0"/>
    <x v="2"/>
    <x v="5"/>
    <x v="3"/>
    <n v="590"/>
    <n v="149"/>
    <n v="820"/>
    <n v="122180"/>
    <n v="87910"/>
  </r>
  <r>
    <x v="834"/>
    <x v="13"/>
    <x v="2"/>
    <x v="5"/>
    <x v="3"/>
    <n v="590"/>
    <n v="171"/>
    <n v="820"/>
    <n v="140220"/>
    <n v="100890"/>
  </r>
  <r>
    <x v="835"/>
    <x v="21"/>
    <x v="2"/>
    <x v="5"/>
    <x v="3"/>
    <n v="590"/>
    <n v="2"/>
    <n v="820"/>
    <n v="1640"/>
    <n v="1180"/>
  </r>
  <r>
    <x v="836"/>
    <x v="4"/>
    <x v="5"/>
    <x v="5"/>
    <x v="3"/>
    <n v="590"/>
    <n v="125"/>
    <n v="820"/>
    <n v="102500"/>
    <n v="73750"/>
  </r>
  <r>
    <x v="837"/>
    <x v="1"/>
    <x v="3"/>
    <x v="5"/>
    <x v="3"/>
    <n v="590"/>
    <n v="11"/>
    <n v="820"/>
    <n v="9020"/>
    <n v="6490"/>
  </r>
  <r>
    <x v="838"/>
    <x v="15"/>
    <x v="2"/>
    <x v="5"/>
    <x v="3"/>
    <n v="590"/>
    <n v="44"/>
    <n v="820"/>
    <n v="36080"/>
    <n v="25960"/>
  </r>
  <r>
    <x v="839"/>
    <x v="19"/>
    <x v="0"/>
    <x v="5"/>
    <x v="3"/>
    <n v="590"/>
    <n v="115"/>
    <n v="820"/>
    <n v="94300"/>
    <n v="67850"/>
  </r>
  <r>
    <x v="165"/>
    <x v="15"/>
    <x v="3"/>
    <x v="5"/>
    <x v="3"/>
    <n v="590"/>
    <n v="16"/>
    <n v="820"/>
    <n v="13120"/>
    <n v="9440"/>
  </r>
  <r>
    <x v="840"/>
    <x v="13"/>
    <x v="2"/>
    <x v="5"/>
    <x v="3"/>
    <n v="590"/>
    <n v="36"/>
    <n v="820"/>
    <n v="29520"/>
    <n v="21240"/>
  </r>
  <r>
    <x v="169"/>
    <x v="18"/>
    <x v="1"/>
    <x v="5"/>
    <x v="3"/>
    <n v="590"/>
    <n v="29"/>
    <n v="820"/>
    <n v="23780"/>
    <n v="17110"/>
  </r>
  <r>
    <x v="340"/>
    <x v="13"/>
    <x v="4"/>
    <x v="5"/>
    <x v="3"/>
    <n v="590"/>
    <n v="62"/>
    <n v="820"/>
    <n v="50840"/>
    <n v="36580"/>
  </r>
  <r>
    <x v="819"/>
    <x v="21"/>
    <x v="2"/>
    <x v="5"/>
    <x v="3"/>
    <n v="590"/>
    <n v="116"/>
    <n v="820"/>
    <n v="95120"/>
    <n v="68440"/>
  </r>
  <r>
    <x v="433"/>
    <x v="1"/>
    <x v="0"/>
    <x v="5"/>
    <x v="3"/>
    <n v="590"/>
    <n v="109"/>
    <n v="820"/>
    <n v="89380"/>
    <n v="64310"/>
  </r>
  <r>
    <x v="698"/>
    <x v="21"/>
    <x v="0"/>
    <x v="5"/>
    <x v="3"/>
    <n v="590"/>
    <n v="11"/>
    <n v="820"/>
    <n v="9020"/>
    <n v="6490"/>
  </r>
  <r>
    <x v="494"/>
    <x v="13"/>
    <x v="5"/>
    <x v="5"/>
    <x v="3"/>
    <n v="590"/>
    <n v="30"/>
    <n v="820"/>
    <n v="24600"/>
    <n v="17700"/>
  </r>
  <r>
    <x v="841"/>
    <x v="2"/>
    <x v="2"/>
    <x v="5"/>
    <x v="3"/>
    <n v="590"/>
    <n v="108"/>
    <n v="820"/>
    <n v="88560"/>
    <n v="63720"/>
  </r>
  <r>
    <x v="518"/>
    <x v="21"/>
    <x v="2"/>
    <x v="5"/>
    <x v="3"/>
    <n v="590"/>
    <n v="137"/>
    <n v="820"/>
    <n v="112340"/>
    <n v="80830"/>
  </r>
  <r>
    <x v="559"/>
    <x v="8"/>
    <x v="5"/>
    <x v="5"/>
    <x v="3"/>
    <n v="590"/>
    <n v="212"/>
    <n v="820"/>
    <n v="173840"/>
    <n v="125080"/>
  </r>
  <r>
    <x v="152"/>
    <x v="11"/>
    <x v="1"/>
    <x v="5"/>
    <x v="3"/>
    <n v="590"/>
    <n v="17"/>
    <n v="820"/>
    <n v="13940"/>
    <n v="10030"/>
  </r>
  <r>
    <x v="663"/>
    <x v="5"/>
    <x v="2"/>
    <x v="5"/>
    <x v="3"/>
    <n v="590"/>
    <n v="46"/>
    <n v="820"/>
    <n v="37720"/>
    <n v="27140"/>
  </r>
  <r>
    <x v="60"/>
    <x v="19"/>
    <x v="5"/>
    <x v="5"/>
    <x v="3"/>
    <n v="590"/>
    <n v="34"/>
    <n v="820"/>
    <n v="27880"/>
    <n v="20060"/>
  </r>
  <r>
    <x v="842"/>
    <x v="14"/>
    <x v="2"/>
    <x v="5"/>
    <x v="3"/>
    <n v="590"/>
    <n v="193"/>
    <n v="820"/>
    <n v="158260"/>
    <n v="113870"/>
  </r>
  <r>
    <x v="174"/>
    <x v="16"/>
    <x v="3"/>
    <x v="5"/>
    <x v="3"/>
    <n v="590"/>
    <n v="11"/>
    <n v="820"/>
    <n v="9020"/>
    <n v="6490"/>
  </r>
  <r>
    <x v="672"/>
    <x v="15"/>
    <x v="4"/>
    <x v="5"/>
    <x v="3"/>
    <n v="590"/>
    <n v="107"/>
    <n v="820"/>
    <n v="87740"/>
    <n v="63130"/>
  </r>
  <r>
    <x v="843"/>
    <x v="1"/>
    <x v="4"/>
    <x v="5"/>
    <x v="2"/>
    <n v="590"/>
    <n v="76"/>
    <n v="820"/>
    <n v="62320"/>
    <n v="44840"/>
  </r>
  <r>
    <x v="646"/>
    <x v="13"/>
    <x v="2"/>
    <x v="5"/>
    <x v="2"/>
    <n v="590"/>
    <n v="1"/>
    <n v="820"/>
    <n v="820"/>
    <n v="590"/>
  </r>
  <r>
    <x v="662"/>
    <x v="1"/>
    <x v="0"/>
    <x v="5"/>
    <x v="2"/>
    <n v="590"/>
    <n v="16"/>
    <n v="820"/>
    <n v="13120"/>
    <n v="9440"/>
  </r>
  <r>
    <x v="844"/>
    <x v="9"/>
    <x v="2"/>
    <x v="5"/>
    <x v="2"/>
    <n v="590"/>
    <n v="38"/>
    <n v="820"/>
    <n v="31160"/>
    <n v="22420"/>
  </r>
  <r>
    <x v="456"/>
    <x v="20"/>
    <x v="3"/>
    <x v="5"/>
    <x v="2"/>
    <n v="590"/>
    <n v="7"/>
    <n v="820"/>
    <n v="5740"/>
    <n v="4130"/>
  </r>
  <r>
    <x v="586"/>
    <x v="12"/>
    <x v="1"/>
    <x v="5"/>
    <x v="2"/>
    <n v="590"/>
    <n v="12"/>
    <n v="820"/>
    <n v="9840"/>
    <n v="7080"/>
  </r>
  <r>
    <x v="845"/>
    <x v="20"/>
    <x v="0"/>
    <x v="5"/>
    <x v="2"/>
    <n v="590"/>
    <n v="24"/>
    <n v="820"/>
    <n v="19680"/>
    <n v="14160"/>
  </r>
  <r>
    <x v="336"/>
    <x v="0"/>
    <x v="1"/>
    <x v="5"/>
    <x v="2"/>
    <n v="590"/>
    <n v="6"/>
    <n v="820"/>
    <n v="4920"/>
    <n v="3540"/>
  </r>
  <r>
    <x v="846"/>
    <x v="23"/>
    <x v="1"/>
    <x v="5"/>
    <x v="2"/>
    <n v="590"/>
    <n v="4"/>
    <n v="820"/>
    <n v="3280"/>
    <n v="2360"/>
  </r>
  <r>
    <x v="381"/>
    <x v="21"/>
    <x v="3"/>
    <x v="5"/>
    <x v="2"/>
    <n v="590"/>
    <n v="15"/>
    <n v="820"/>
    <n v="12300"/>
    <n v="8850"/>
  </r>
  <r>
    <x v="461"/>
    <x v="0"/>
    <x v="5"/>
    <x v="5"/>
    <x v="2"/>
    <n v="590"/>
    <n v="85"/>
    <n v="820"/>
    <n v="69700"/>
    <n v="50150"/>
  </r>
  <r>
    <x v="430"/>
    <x v="16"/>
    <x v="0"/>
    <x v="5"/>
    <x v="2"/>
    <n v="590"/>
    <n v="30"/>
    <n v="820"/>
    <n v="24600"/>
    <n v="17700"/>
  </r>
  <r>
    <x v="847"/>
    <x v="5"/>
    <x v="4"/>
    <x v="5"/>
    <x v="2"/>
    <n v="590"/>
    <n v="64"/>
    <n v="820"/>
    <n v="52480"/>
    <n v="37760"/>
  </r>
  <r>
    <x v="763"/>
    <x v="22"/>
    <x v="3"/>
    <x v="5"/>
    <x v="2"/>
    <n v="590"/>
    <n v="26"/>
    <n v="820"/>
    <n v="21320"/>
    <n v="15340"/>
  </r>
  <r>
    <x v="738"/>
    <x v="3"/>
    <x v="1"/>
    <x v="5"/>
    <x v="2"/>
    <n v="590"/>
    <n v="13"/>
    <n v="820"/>
    <n v="10660"/>
    <n v="7670"/>
  </r>
  <r>
    <x v="582"/>
    <x v="22"/>
    <x v="1"/>
    <x v="5"/>
    <x v="2"/>
    <n v="590"/>
    <n v="6"/>
    <n v="820"/>
    <n v="4920"/>
    <n v="3540"/>
  </r>
  <r>
    <x v="848"/>
    <x v="17"/>
    <x v="1"/>
    <x v="5"/>
    <x v="2"/>
    <n v="590"/>
    <n v="6"/>
    <n v="820"/>
    <n v="4920"/>
    <n v="3540"/>
  </r>
  <r>
    <x v="47"/>
    <x v="23"/>
    <x v="5"/>
    <x v="5"/>
    <x v="2"/>
    <n v="590"/>
    <n v="86"/>
    <n v="820"/>
    <n v="70520"/>
    <n v="50740"/>
  </r>
  <r>
    <x v="701"/>
    <x v="11"/>
    <x v="1"/>
    <x v="5"/>
    <x v="2"/>
    <n v="590"/>
    <n v="1"/>
    <n v="820"/>
    <n v="820"/>
    <n v="590"/>
  </r>
  <r>
    <x v="668"/>
    <x v="15"/>
    <x v="2"/>
    <x v="5"/>
    <x v="2"/>
    <n v="590"/>
    <n v="98"/>
    <n v="820"/>
    <n v="80360"/>
    <n v="57820"/>
  </r>
  <r>
    <x v="97"/>
    <x v="7"/>
    <x v="5"/>
    <x v="5"/>
    <x v="2"/>
    <n v="590"/>
    <n v="17"/>
    <n v="820"/>
    <n v="13940"/>
    <n v="10030"/>
  </r>
  <r>
    <x v="849"/>
    <x v="11"/>
    <x v="1"/>
    <x v="5"/>
    <x v="2"/>
    <n v="590"/>
    <n v="11"/>
    <n v="820"/>
    <n v="9020"/>
    <n v="6490"/>
  </r>
  <r>
    <x v="214"/>
    <x v="16"/>
    <x v="3"/>
    <x v="5"/>
    <x v="2"/>
    <n v="590"/>
    <n v="15"/>
    <n v="820"/>
    <n v="12300"/>
    <n v="8850"/>
  </r>
  <r>
    <x v="843"/>
    <x v="14"/>
    <x v="3"/>
    <x v="5"/>
    <x v="2"/>
    <n v="590"/>
    <n v="12"/>
    <n v="820"/>
    <n v="9840"/>
    <n v="7080"/>
  </r>
  <r>
    <x v="850"/>
    <x v="10"/>
    <x v="4"/>
    <x v="5"/>
    <x v="2"/>
    <n v="590"/>
    <n v="65"/>
    <n v="820"/>
    <n v="53300"/>
    <n v="38350"/>
  </r>
  <r>
    <x v="318"/>
    <x v="22"/>
    <x v="1"/>
    <x v="5"/>
    <x v="2"/>
    <n v="590"/>
    <n v="15"/>
    <n v="820"/>
    <n v="12300"/>
    <n v="8850"/>
  </r>
  <r>
    <x v="851"/>
    <x v="9"/>
    <x v="2"/>
    <x v="5"/>
    <x v="2"/>
    <n v="590"/>
    <n v="50"/>
    <n v="820"/>
    <n v="41000"/>
    <n v="29500"/>
  </r>
  <r>
    <x v="852"/>
    <x v="17"/>
    <x v="1"/>
    <x v="5"/>
    <x v="2"/>
    <n v="590"/>
    <n v="16"/>
    <n v="820"/>
    <n v="13120"/>
    <n v="9440"/>
  </r>
  <r>
    <x v="351"/>
    <x v="13"/>
    <x v="5"/>
    <x v="5"/>
    <x v="2"/>
    <n v="590"/>
    <n v="20"/>
    <n v="820"/>
    <n v="16400"/>
    <n v="11800"/>
  </r>
  <r>
    <x v="853"/>
    <x v="4"/>
    <x v="1"/>
    <x v="5"/>
    <x v="2"/>
    <n v="590"/>
    <n v="18"/>
    <n v="820"/>
    <n v="14760"/>
    <n v="10620"/>
  </r>
  <r>
    <x v="854"/>
    <x v="8"/>
    <x v="3"/>
    <x v="5"/>
    <x v="2"/>
    <n v="590"/>
    <n v="27"/>
    <n v="820"/>
    <n v="22140"/>
    <n v="15930"/>
  </r>
  <r>
    <x v="855"/>
    <x v="23"/>
    <x v="0"/>
    <x v="5"/>
    <x v="2"/>
    <n v="590"/>
    <n v="45"/>
    <n v="820"/>
    <n v="36900"/>
    <n v="26550"/>
  </r>
  <r>
    <x v="856"/>
    <x v="18"/>
    <x v="5"/>
    <x v="5"/>
    <x v="2"/>
    <n v="590"/>
    <n v="83"/>
    <n v="820"/>
    <n v="68060"/>
    <n v="48970"/>
  </r>
  <r>
    <x v="316"/>
    <x v="12"/>
    <x v="5"/>
    <x v="5"/>
    <x v="2"/>
    <n v="590"/>
    <n v="7"/>
    <n v="820"/>
    <n v="5740"/>
    <n v="4130"/>
  </r>
  <r>
    <x v="41"/>
    <x v="15"/>
    <x v="1"/>
    <x v="5"/>
    <x v="2"/>
    <n v="590"/>
    <n v="4"/>
    <n v="820"/>
    <n v="3280"/>
    <n v="2360"/>
  </r>
  <r>
    <x v="742"/>
    <x v="9"/>
    <x v="3"/>
    <x v="5"/>
    <x v="2"/>
    <n v="590"/>
    <n v="36"/>
    <n v="820"/>
    <n v="29520"/>
    <n v="21240"/>
  </r>
  <r>
    <x v="857"/>
    <x v="17"/>
    <x v="0"/>
    <x v="5"/>
    <x v="2"/>
    <n v="590"/>
    <n v="38"/>
    <n v="820"/>
    <n v="31160"/>
    <n v="22420"/>
  </r>
  <r>
    <x v="858"/>
    <x v="19"/>
    <x v="1"/>
    <x v="5"/>
    <x v="2"/>
    <n v="590"/>
    <n v="14"/>
    <n v="820"/>
    <n v="11480"/>
    <n v="8260"/>
  </r>
  <r>
    <x v="150"/>
    <x v="0"/>
    <x v="2"/>
    <x v="5"/>
    <x v="2"/>
    <n v="590"/>
    <n v="34"/>
    <n v="820"/>
    <n v="27880"/>
    <n v="20060"/>
  </r>
  <r>
    <x v="859"/>
    <x v="16"/>
    <x v="3"/>
    <x v="5"/>
    <x v="2"/>
    <n v="590"/>
    <n v="31"/>
    <n v="820"/>
    <n v="25420"/>
    <n v="18290"/>
  </r>
  <r>
    <x v="0"/>
    <x v="8"/>
    <x v="4"/>
    <x v="5"/>
    <x v="2"/>
    <n v="590"/>
    <n v="58"/>
    <n v="820"/>
    <n v="47560"/>
    <n v="34220"/>
  </r>
  <r>
    <x v="176"/>
    <x v="5"/>
    <x v="3"/>
    <x v="5"/>
    <x v="2"/>
    <n v="590"/>
    <n v="26"/>
    <n v="820"/>
    <n v="21320"/>
    <n v="15340"/>
  </r>
  <r>
    <x v="512"/>
    <x v="3"/>
    <x v="0"/>
    <x v="5"/>
    <x v="2"/>
    <n v="590"/>
    <n v="48"/>
    <n v="820"/>
    <n v="39360"/>
    <n v="28320"/>
  </r>
  <r>
    <x v="152"/>
    <x v="21"/>
    <x v="5"/>
    <x v="5"/>
    <x v="2"/>
    <n v="590"/>
    <n v="41"/>
    <n v="820"/>
    <n v="33620"/>
    <n v="24190"/>
  </r>
  <r>
    <x v="860"/>
    <x v="23"/>
    <x v="1"/>
    <x v="5"/>
    <x v="2"/>
    <n v="590"/>
    <n v="9"/>
    <n v="820"/>
    <n v="7380"/>
    <n v="5310"/>
  </r>
  <r>
    <x v="861"/>
    <x v="4"/>
    <x v="4"/>
    <x v="5"/>
    <x v="2"/>
    <n v="590"/>
    <n v="9"/>
    <n v="820"/>
    <n v="7380"/>
    <n v="5310"/>
  </r>
  <r>
    <x v="862"/>
    <x v="6"/>
    <x v="0"/>
    <x v="5"/>
    <x v="2"/>
    <n v="590"/>
    <n v="28"/>
    <n v="820"/>
    <n v="22960"/>
    <n v="16520"/>
  </r>
  <r>
    <x v="15"/>
    <x v="19"/>
    <x v="4"/>
    <x v="5"/>
    <x v="2"/>
    <n v="590"/>
    <n v="16"/>
    <n v="820"/>
    <n v="13120"/>
    <n v="9440"/>
  </r>
  <r>
    <x v="244"/>
    <x v="2"/>
    <x v="3"/>
    <x v="5"/>
    <x v="2"/>
    <n v="590"/>
    <n v="25"/>
    <n v="820"/>
    <n v="20500"/>
    <n v="14750"/>
  </r>
  <r>
    <x v="76"/>
    <x v="2"/>
    <x v="2"/>
    <x v="5"/>
    <x v="2"/>
    <n v="590"/>
    <n v="20"/>
    <n v="820"/>
    <n v="16400"/>
    <n v="11800"/>
  </r>
  <r>
    <x v="863"/>
    <x v="23"/>
    <x v="2"/>
    <x v="5"/>
    <x v="2"/>
    <n v="590"/>
    <n v="14"/>
    <n v="820"/>
    <n v="11480"/>
    <n v="8260"/>
  </r>
  <r>
    <x v="36"/>
    <x v="10"/>
    <x v="1"/>
    <x v="5"/>
    <x v="2"/>
    <n v="590"/>
    <n v="13"/>
    <n v="820"/>
    <n v="10660"/>
    <n v="7670"/>
  </r>
  <r>
    <x v="864"/>
    <x v="0"/>
    <x v="1"/>
    <x v="5"/>
    <x v="2"/>
    <n v="590"/>
    <n v="12"/>
    <n v="820"/>
    <n v="9840"/>
    <n v="7080"/>
  </r>
  <r>
    <x v="676"/>
    <x v="3"/>
    <x v="4"/>
    <x v="5"/>
    <x v="2"/>
    <n v="590"/>
    <n v="15"/>
    <n v="820"/>
    <n v="12300"/>
    <n v="8850"/>
  </r>
  <r>
    <x v="865"/>
    <x v="14"/>
    <x v="4"/>
    <x v="5"/>
    <x v="2"/>
    <n v="590"/>
    <n v="43"/>
    <n v="820"/>
    <n v="35260"/>
    <n v="25370"/>
  </r>
  <r>
    <x v="458"/>
    <x v="13"/>
    <x v="2"/>
    <x v="5"/>
    <x v="2"/>
    <n v="590"/>
    <n v="37"/>
    <n v="820"/>
    <n v="30340"/>
    <n v="21830"/>
  </r>
  <r>
    <x v="21"/>
    <x v="19"/>
    <x v="0"/>
    <x v="5"/>
    <x v="2"/>
    <n v="590"/>
    <n v="31"/>
    <n v="820"/>
    <n v="25420"/>
    <n v="18290"/>
  </r>
  <r>
    <x v="866"/>
    <x v="5"/>
    <x v="1"/>
    <x v="5"/>
    <x v="2"/>
    <n v="590"/>
    <n v="14"/>
    <n v="820"/>
    <n v="11480"/>
    <n v="8260"/>
  </r>
  <r>
    <x v="867"/>
    <x v="1"/>
    <x v="2"/>
    <x v="5"/>
    <x v="2"/>
    <n v="590"/>
    <n v="39"/>
    <n v="820"/>
    <n v="31980"/>
    <n v="23010"/>
  </r>
  <r>
    <x v="299"/>
    <x v="9"/>
    <x v="4"/>
    <x v="5"/>
    <x v="2"/>
    <n v="590"/>
    <n v="67"/>
    <n v="820"/>
    <n v="54940"/>
    <n v="39530"/>
  </r>
  <r>
    <x v="397"/>
    <x v="0"/>
    <x v="1"/>
    <x v="5"/>
    <x v="2"/>
    <n v="590"/>
    <n v="5"/>
    <n v="820"/>
    <n v="4100"/>
    <n v="2950"/>
  </r>
  <r>
    <x v="278"/>
    <x v="13"/>
    <x v="3"/>
    <x v="5"/>
    <x v="2"/>
    <n v="590"/>
    <n v="30"/>
    <n v="820"/>
    <n v="24600"/>
    <n v="17700"/>
  </r>
  <r>
    <x v="868"/>
    <x v="12"/>
    <x v="1"/>
    <x v="5"/>
    <x v="2"/>
    <n v="590"/>
    <n v="3"/>
    <n v="820"/>
    <n v="2460"/>
    <n v="1770"/>
  </r>
  <r>
    <x v="869"/>
    <x v="0"/>
    <x v="2"/>
    <x v="5"/>
    <x v="2"/>
    <n v="590"/>
    <n v="91"/>
    <n v="820"/>
    <n v="74620"/>
    <n v="53690"/>
  </r>
  <r>
    <x v="377"/>
    <x v="17"/>
    <x v="5"/>
    <x v="5"/>
    <x v="2"/>
    <n v="590"/>
    <n v="78"/>
    <n v="820"/>
    <n v="63960"/>
    <n v="46020"/>
  </r>
  <r>
    <x v="741"/>
    <x v="1"/>
    <x v="4"/>
    <x v="5"/>
    <x v="2"/>
    <n v="590"/>
    <n v="13"/>
    <n v="820"/>
    <n v="10660"/>
    <n v="7670"/>
  </r>
  <r>
    <x v="400"/>
    <x v="7"/>
    <x v="5"/>
    <x v="5"/>
    <x v="2"/>
    <n v="590"/>
    <n v="5"/>
    <n v="820"/>
    <n v="4100"/>
    <n v="2950"/>
  </r>
  <r>
    <x v="594"/>
    <x v="22"/>
    <x v="1"/>
    <x v="5"/>
    <x v="2"/>
    <n v="590"/>
    <n v="15"/>
    <n v="820"/>
    <n v="12300"/>
    <n v="8850"/>
  </r>
  <r>
    <x v="870"/>
    <x v="16"/>
    <x v="3"/>
    <x v="5"/>
    <x v="2"/>
    <n v="590"/>
    <n v="33"/>
    <n v="820"/>
    <n v="27060"/>
    <n v="19470"/>
  </r>
  <r>
    <x v="840"/>
    <x v="17"/>
    <x v="0"/>
    <x v="5"/>
    <x v="2"/>
    <n v="590"/>
    <n v="57"/>
    <n v="820"/>
    <n v="46740"/>
    <n v="33630"/>
  </r>
  <r>
    <x v="671"/>
    <x v="9"/>
    <x v="2"/>
    <x v="5"/>
    <x v="2"/>
    <n v="590"/>
    <n v="37"/>
    <n v="820"/>
    <n v="30340"/>
    <n v="21830"/>
  </r>
  <r>
    <x v="152"/>
    <x v="9"/>
    <x v="4"/>
    <x v="5"/>
    <x v="2"/>
    <n v="590"/>
    <n v="68"/>
    <n v="820"/>
    <n v="55760"/>
    <n v="40120"/>
  </r>
  <r>
    <x v="701"/>
    <x v="15"/>
    <x v="3"/>
    <x v="5"/>
    <x v="2"/>
    <n v="590"/>
    <n v="34"/>
    <n v="820"/>
    <n v="27880"/>
    <n v="20060"/>
  </r>
  <r>
    <x v="220"/>
    <x v="1"/>
    <x v="1"/>
    <x v="5"/>
    <x v="2"/>
    <n v="590"/>
    <n v="1"/>
    <n v="820"/>
    <n v="820"/>
    <n v="590"/>
  </r>
  <r>
    <x v="871"/>
    <x v="6"/>
    <x v="1"/>
    <x v="5"/>
    <x v="2"/>
    <n v="590"/>
    <n v="1"/>
    <n v="820"/>
    <n v="820"/>
    <n v="590"/>
  </r>
  <r>
    <x v="462"/>
    <x v="16"/>
    <x v="4"/>
    <x v="5"/>
    <x v="2"/>
    <n v="590"/>
    <n v="59"/>
    <n v="820"/>
    <n v="48380"/>
    <n v="34810"/>
  </r>
  <r>
    <x v="843"/>
    <x v="1"/>
    <x v="4"/>
    <x v="5"/>
    <x v="2"/>
    <n v="590"/>
    <n v="76"/>
    <n v="820"/>
    <n v="62320"/>
    <n v="44840"/>
  </r>
  <r>
    <x v="646"/>
    <x v="13"/>
    <x v="2"/>
    <x v="5"/>
    <x v="2"/>
    <n v="590"/>
    <n v="1"/>
    <n v="820"/>
    <n v="820"/>
    <n v="590"/>
  </r>
  <r>
    <x v="662"/>
    <x v="1"/>
    <x v="0"/>
    <x v="5"/>
    <x v="2"/>
    <n v="590"/>
    <n v="16"/>
    <n v="820"/>
    <n v="13120"/>
    <n v="9440"/>
  </r>
  <r>
    <x v="844"/>
    <x v="9"/>
    <x v="2"/>
    <x v="5"/>
    <x v="2"/>
    <n v="590"/>
    <n v="38"/>
    <n v="820"/>
    <n v="31160"/>
    <n v="22420"/>
  </r>
  <r>
    <x v="456"/>
    <x v="20"/>
    <x v="3"/>
    <x v="5"/>
    <x v="2"/>
    <n v="590"/>
    <n v="7"/>
    <n v="820"/>
    <n v="5740"/>
    <n v="4130"/>
  </r>
  <r>
    <x v="586"/>
    <x v="12"/>
    <x v="1"/>
    <x v="5"/>
    <x v="2"/>
    <n v="590"/>
    <n v="12"/>
    <n v="820"/>
    <n v="9840"/>
    <n v="7080"/>
  </r>
  <r>
    <x v="845"/>
    <x v="20"/>
    <x v="0"/>
    <x v="5"/>
    <x v="2"/>
    <n v="590"/>
    <n v="24"/>
    <n v="820"/>
    <n v="19680"/>
    <n v="14160"/>
  </r>
  <r>
    <x v="336"/>
    <x v="0"/>
    <x v="1"/>
    <x v="5"/>
    <x v="2"/>
    <n v="590"/>
    <n v="6"/>
    <n v="820"/>
    <n v="4920"/>
    <n v="3540"/>
  </r>
  <r>
    <x v="846"/>
    <x v="23"/>
    <x v="1"/>
    <x v="5"/>
    <x v="2"/>
    <n v="590"/>
    <n v="4"/>
    <n v="820"/>
    <n v="3280"/>
    <n v="2360"/>
  </r>
  <r>
    <x v="381"/>
    <x v="21"/>
    <x v="3"/>
    <x v="5"/>
    <x v="2"/>
    <n v="590"/>
    <n v="15"/>
    <n v="820"/>
    <n v="12300"/>
    <n v="8850"/>
  </r>
  <r>
    <x v="461"/>
    <x v="0"/>
    <x v="5"/>
    <x v="5"/>
    <x v="2"/>
    <n v="590"/>
    <n v="85"/>
    <n v="820"/>
    <n v="69700"/>
    <n v="50150"/>
  </r>
  <r>
    <x v="430"/>
    <x v="16"/>
    <x v="0"/>
    <x v="5"/>
    <x v="2"/>
    <n v="590"/>
    <n v="30"/>
    <n v="820"/>
    <n v="24600"/>
    <n v="17700"/>
  </r>
  <r>
    <x v="847"/>
    <x v="5"/>
    <x v="4"/>
    <x v="5"/>
    <x v="2"/>
    <n v="590"/>
    <n v="64"/>
    <n v="820"/>
    <n v="52480"/>
    <n v="37760"/>
  </r>
  <r>
    <x v="763"/>
    <x v="22"/>
    <x v="3"/>
    <x v="5"/>
    <x v="2"/>
    <n v="590"/>
    <n v="26"/>
    <n v="820"/>
    <n v="21320"/>
    <n v="15340"/>
  </r>
  <r>
    <x v="738"/>
    <x v="3"/>
    <x v="1"/>
    <x v="5"/>
    <x v="2"/>
    <n v="590"/>
    <n v="13"/>
    <n v="820"/>
    <n v="10660"/>
    <n v="7670"/>
  </r>
  <r>
    <x v="582"/>
    <x v="22"/>
    <x v="1"/>
    <x v="5"/>
    <x v="2"/>
    <n v="590"/>
    <n v="6"/>
    <n v="820"/>
    <n v="4920"/>
    <n v="3540"/>
  </r>
  <r>
    <x v="848"/>
    <x v="17"/>
    <x v="1"/>
    <x v="5"/>
    <x v="2"/>
    <n v="590"/>
    <n v="6"/>
    <n v="820"/>
    <n v="4920"/>
    <n v="3540"/>
  </r>
  <r>
    <x v="47"/>
    <x v="23"/>
    <x v="5"/>
    <x v="5"/>
    <x v="2"/>
    <n v="590"/>
    <n v="86"/>
    <n v="820"/>
    <n v="70520"/>
    <n v="50740"/>
  </r>
  <r>
    <x v="701"/>
    <x v="11"/>
    <x v="1"/>
    <x v="5"/>
    <x v="2"/>
    <n v="590"/>
    <n v="1"/>
    <n v="820"/>
    <n v="820"/>
    <n v="590"/>
  </r>
  <r>
    <x v="668"/>
    <x v="15"/>
    <x v="2"/>
    <x v="5"/>
    <x v="2"/>
    <n v="590"/>
    <n v="98"/>
    <n v="820"/>
    <n v="80360"/>
    <n v="57820"/>
  </r>
  <r>
    <x v="97"/>
    <x v="7"/>
    <x v="5"/>
    <x v="5"/>
    <x v="2"/>
    <n v="590"/>
    <n v="17"/>
    <n v="820"/>
    <n v="13940"/>
    <n v="10030"/>
  </r>
  <r>
    <x v="849"/>
    <x v="11"/>
    <x v="1"/>
    <x v="5"/>
    <x v="2"/>
    <n v="590"/>
    <n v="11"/>
    <n v="820"/>
    <n v="9020"/>
    <n v="6490"/>
  </r>
  <r>
    <x v="214"/>
    <x v="16"/>
    <x v="3"/>
    <x v="5"/>
    <x v="2"/>
    <n v="590"/>
    <n v="15"/>
    <n v="820"/>
    <n v="12300"/>
    <n v="8850"/>
  </r>
  <r>
    <x v="843"/>
    <x v="14"/>
    <x v="3"/>
    <x v="5"/>
    <x v="2"/>
    <n v="590"/>
    <n v="12"/>
    <n v="820"/>
    <n v="9840"/>
    <n v="7080"/>
  </r>
  <r>
    <x v="850"/>
    <x v="10"/>
    <x v="4"/>
    <x v="5"/>
    <x v="2"/>
    <n v="590"/>
    <n v="65"/>
    <n v="820"/>
    <n v="53300"/>
    <n v="38350"/>
  </r>
  <r>
    <x v="318"/>
    <x v="22"/>
    <x v="1"/>
    <x v="5"/>
    <x v="2"/>
    <n v="590"/>
    <n v="15"/>
    <n v="820"/>
    <n v="12300"/>
    <n v="8850"/>
  </r>
  <r>
    <x v="851"/>
    <x v="9"/>
    <x v="2"/>
    <x v="5"/>
    <x v="2"/>
    <n v="590"/>
    <n v="50"/>
    <n v="820"/>
    <n v="41000"/>
    <n v="29500"/>
  </r>
  <r>
    <x v="852"/>
    <x v="17"/>
    <x v="1"/>
    <x v="5"/>
    <x v="2"/>
    <n v="590"/>
    <n v="16"/>
    <n v="820"/>
    <n v="13120"/>
    <n v="9440"/>
  </r>
  <r>
    <x v="351"/>
    <x v="13"/>
    <x v="5"/>
    <x v="5"/>
    <x v="2"/>
    <n v="590"/>
    <n v="20"/>
    <n v="820"/>
    <n v="16400"/>
    <n v="11800"/>
  </r>
  <r>
    <x v="853"/>
    <x v="4"/>
    <x v="1"/>
    <x v="5"/>
    <x v="2"/>
    <n v="590"/>
    <n v="18"/>
    <n v="820"/>
    <n v="14760"/>
    <n v="10620"/>
  </r>
  <r>
    <x v="854"/>
    <x v="8"/>
    <x v="3"/>
    <x v="5"/>
    <x v="2"/>
    <n v="590"/>
    <n v="27"/>
    <n v="820"/>
    <n v="22140"/>
    <n v="15930"/>
  </r>
  <r>
    <x v="855"/>
    <x v="23"/>
    <x v="0"/>
    <x v="5"/>
    <x v="2"/>
    <n v="590"/>
    <n v="45"/>
    <n v="820"/>
    <n v="36900"/>
    <n v="26550"/>
  </r>
  <r>
    <x v="856"/>
    <x v="18"/>
    <x v="5"/>
    <x v="5"/>
    <x v="2"/>
    <n v="590"/>
    <n v="83"/>
    <n v="820"/>
    <n v="68060"/>
    <n v="48970"/>
  </r>
  <r>
    <x v="316"/>
    <x v="12"/>
    <x v="5"/>
    <x v="5"/>
    <x v="2"/>
    <n v="590"/>
    <n v="7"/>
    <n v="820"/>
    <n v="5740"/>
    <n v="4130"/>
  </r>
  <r>
    <x v="41"/>
    <x v="15"/>
    <x v="1"/>
    <x v="5"/>
    <x v="2"/>
    <n v="590"/>
    <n v="4"/>
    <n v="820"/>
    <n v="3280"/>
    <n v="2360"/>
  </r>
  <r>
    <x v="742"/>
    <x v="9"/>
    <x v="3"/>
    <x v="5"/>
    <x v="2"/>
    <n v="590"/>
    <n v="36"/>
    <n v="820"/>
    <n v="29520"/>
    <n v="21240"/>
  </r>
  <r>
    <x v="857"/>
    <x v="17"/>
    <x v="0"/>
    <x v="5"/>
    <x v="2"/>
    <n v="590"/>
    <n v="38"/>
    <n v="820"/>
    <n v="31160"/>
    <n v="22420"/>
  </r>
  <r>
    <x v="858"/>
    <x v="19"/>
    <x v="1"/>
    <x v="5"/>
    <x v="2"/>
    <n v="590"/>
    <n v="14"/>
    <n v="820"/>
    <n v="11480"/>
    <n v="8260"/>
  </r>
  <r>
    <x v="150"/>
    <x v="0"/>
    <x v="2"/>
    <x v="5"/>
    <x v="2"/>
    <n v="590"/>
    <n v="34"/>
    <n v="820"/>
    <n v="27880"/>
    <n v="20060"/>
  </r>
  <r>
    <x v="859"/>
    <x v="16"/>
    <x v="3"/>
    <x v="5"/>
    <x v="2"/>
    <n v="590"/>
    <n v="31"/>
    <n v="820"/>
    <n v="25420"/>
    <n v="18290"/>
  </r>
  <r>
    <x v="0"/>
    <x v="8"/>
    <x v="4"/>
    <x v="5"/>
    <x v="2"/>
    <n v="590"/>
    <n v="58"/>
    <n v="820"/>
    <n v="47560"/>
    <n v="34220"/>
  </r>
  <r>
    <x v="176"/>
    <x v="5"/>
    <x v="3"/>
    <x v="5"/>
    <x v="2"/>
    <n v="590"/>
    <n v="26"/>
    <n v="820"/>
    <n v="21320"/>
    <n v="15340"/>
  </r>
  <r>
    <x v="512"/>
    <x v="3"/>
    <x v="0"/>
    <x v="5"/>
    <x v="2"/>
    <n v="590"/>
    <n v="48"/>
    <n v="820"/>
    <n v="39360"/>
    <n v="28320"/>
  </r>
  <r>
    <x v="152"/>
    <x v="21"/>
    <x v="5"/>
    <x v="5"/>
    <x v="2"/>
    <n v="590"/>
    <n v="41"/>
    <n v="820"/>
    <n v="33620"/>
    <n v="24190"/>
  </r>
  <r>
    <x v="860"/>
    <x v="23"/>
    <x v="1"/>
    <x v="5"/>
    <x v="2"/>
    <n v="590"/>
    <n v="9"/>
    <n v="820"/>
    <n v="7380"/>
    <n v="5310"/>
  </r>
  <r>
    <x v="861"/>
    <x v="4"/>
    <x v="4"/>
    <x v="5"/>
    <x v="2"/>
    <n v="590"/>
    <n v="9"/>
    <n v="820"/>
    <n v="7380"/>
    <n v="5310"/>
  </r>
  <r>
    <x v="862"/>
    <x v="6"/>
    <x v="0"/>
    <x v="5"/>
    <x v="2"/>
    <n v="590"/>
    <n v="28"/>
    <n v="820"/>
    <n v="22960"/>
    <n v="16520"/>
  </r>
  <r>
    <x v="15"/>
    <x v="19"/>
    <x v="4"/>
    <x v="5"/>
    <x v="2"/>
    <n v="590"/>
    <n v="16"/>
    <n v="820"/>
    <n v="13120"/>
    <n v="9440"/>
  </r>
  <r>
    <x v="244"/>
    <x v="2"/>
    <x v="3"/>
    <x v="5"/>
    <x v="2"/>
    <n v="590"/>
    <n v="25"/>
    <n v="820"/>
    <n v="20500"/>
    <n v="14750"/>
  </r>
  <r>
    <x v="76"/>
    <x v="2"/>
    <x v="2"/>
    <x v="5"/>
    <x v="2"/>
    <n v="590"/>
    <n v="20"/>
    <n v="820"/>
    <n v="16400"/>
    <n v="11800"/>
  </r>
  <r>
    <x v="863"/>
    <x v="23"/>
    <x v="2"/>
    <x v="5"/>
    <x v="2"/>
    <n v="590"/>
    <n v="14"/>
    <n v="820"/>
    <n v="11480"/>
    <n v="8260"/>
  </r>
  <r>
    <x v="36"/>
    <x v="10"/>
    <x v="1"/>
    <x v="5"/>
    <x v="2"/>
    <n v="590"/>
    <n v="13"/>
    <n v="820"/>
    <n v="10660"/>
    <n v="7670"/>
  </r>
  <r>
    <x v="864"/>
    <x v="0"/>
    <x v="1"/>
    <x v="5"/>
    <x v="2"/>
    <n v="590"/>
    <n v="12"/>
    <n v="820"/>
    <n v="9840"/>
    <n v="7080"/>
  </r>
  <r>
    <x v="676"/>
    <x v="3"/>
    <x v="4"/>
    <x v="5"/>
    <x v="2"/>
    <n v="590"/>
    <n v="15"/>
    <n v="820"/>
    <n v="12300"/>
    <n v="8850"/>
  </r>
  <r>
    <x v="865"/>
    <x v="14"/>
    <x v="4"/>
    <x v="5"/>
    <x v="2"/>
    <n v="590"/>
    <n v="43"/>
    <n v="820"/>
    <n v="35260"/>
    <n v="25370"/>
  </r>
  <r>
    <x v="458"/>
    <x v="13"/>
    <x v="2"/>
    <x v="5"/>
    <x v="2"/>
    <n v="590"/>
    <n v="37"/>
    <n v="820"/>
    <n v="30340"/>
    <n v="21830"/>
  </r>
  <r>
    <x v="21"/>
    <x v="19"/>
    <x v="0"/>
    <x v="5"/>
    <x v="2"/>
    <n v="590"/>
    <n v="31"/>
    <n v="820"/>
    <n v="25420"/>
    <n v="18290"/>
  </r>
  <r>
    <x v="866"/>
    <x v="5"/>
    <x v="1"/>
    <x v="5"/>
    <x v="2"/>
    <n v="590"/>
    <n v="14"/>
    <n v="820"/>
    <n v="11480"/>
    <n v="8260"/>
  </r>
  <r>
    <x v="867"/>
    <x v="1"/>
    <x v="2"/>
    <x v="5"/>
    <x v="2"/>
    <n v="590"/>
    <n v="39"/>
    <n v="820"/>
    <n v="31980"/>
    <n v="23010"/>
  </r>
  <r>
    <x v="299"/>
    <x v="9"/>
    <x v="4"/>
    <x v="5"/>
    <x v="2"/>
    <n v="590"/>
    <n v="67"/>
    <n v="820"/>
    <n v="54940"/>
    <n v="39530"/>
  </r>
  <r>
    <x v="397"/>
    <x v="0"/>
    <x v="1"/>
    <x v="5"/>
    <x v="2"/>
    <n v="590"/>
    <n v="5"/>
    <n v="820"/>
    <n v="4100"/>
    <n v="2950"/>
  </r>
  <r>
    <x v="278"/>
    <x v="13"/>
    <x v="3"/>
    <x v="5"/>
    <x v="2"/>
    <n v="590"/>
    <n v="30"/>
    <n v="820"/>
    <n v="24600"/>
    <n v="17700"/>
  </r>
  <r>
    <x v="868"/>
    <x v="12"/>
    <x v="1"/>
    <x v="5"/>
    <x v="2"/>
    <n v="590"/>
    <n v="3"/>
    <n v="820"/>
    <n v="2460"/>
    <n v="1770"/>
  </r>
  <r>
    <x v="869"/>
    <x v="0"/>
    <x v="2"/>
    <x v="5"/>
    <x v="2"/>
    <n v="590"/>
    <n v="91"/>
    <n v="820"/>
    <n v="74620"/>
    <n v="53690"/>
  </r>
  <r>
    <x v="377"/>
    <x v="17"/>
    <x v="5"/>
    <x v="5"/>
    <x v="2"/>
    <n v="590"/>
    <n v="78"/>
    <n v="820"/>
    <n v="63960"/>
    <n v="46020"/>
  </r>
  <r>
    <x v="741"/>
    <x v="1"/>
    <x v="4"/>
    <x v="5"/>
    <x v="2"/>
    <n v="590"/>
    <n v="13"/>
    <n v="820"/>
    <n v="10660"/>
    <n v="7670"/>
  </r>
  <r>
    <x v="400"/>
    <x v="7"/>
    <x v="5"/>
    <x v="5"/>
    <x v="2"/>
    <n v="590"/>
    <n v="5"/>
    <n v="820"/>
    <n v="4100"/>
    <n v="2950"/>
  </r>
  <r>
    <x v="594"/>
    <x v="22"/>
    <x v="1"/>
    <x v="5"/>
    <x v="2"/>
    <n v="590"/>
    <n v="15"/>
    <n v="820"/>
    <n v="12300"/>
    <n v="8850"/>
  </r>
  <r>
    <x v="870"/>
    <x v="16"/>
    <x v="3"/>
    <x v="5"/>
    <x v="2"/>
    <n v="590"/>
    <n v="33"/>
    <n v="820"/>
    <n v="27060"/>
    <n v="19470"/>
  </r>
  <r>
    <x v="840"/>
    <x v="17"/>
    <x v="0"/>
    <x v="5"/>
    <x v="2"/>
    <n v="590"/>
    <n v="57"/>
    <n v="820"/>
    <n v="46740"/>
    <n v="33630"/>
  </r>
  <r>
    <x v="671"/>
    <x v="9"/>
    <x v="2"/>
    <x v="5"/>
    <x v="2"/>
    <n v="590"/>
    <n v="37"/>
    <n v="820"/>
    <n v="30340"/>
    <n v="21830"/>
  </r>
  <r>
    <x v="152"/>
    <x v="9"/>
    <x v="4"/>
    <x v="5"/>
    <x v="2"/>
    <n v="590"/>
    <n v="68"/>
    <n v="820"/>
    <n v="55760"/>
    <n v="40120"/>
  </r>
  <r>
    <x v="701"/>
    <x v="15"/>
    <x v="3"/>
    <x v="5"/>
    <x v="2"/>
    <n v="590"/>
    <n v="34"/>
    <n v="820"/>
    <n v="27880"/>
    <n v="20060"/>
  </r>
  <r>
    <x v="220"/>
    <x v="1"/>
    <x v="1"/>
    <x v="5"/>
    <x v="2"/>
    <n v="590"/>
    <n v="1"/>
    <n v="820"/>
    <n v="820"/>
    <n v="590"/>
  </r>
  <r>
    <x v="871"/>
    <x v="6"/>
    <x v="1"/>
    <x v="5"/>
    <x v="2"/>
    <n v="590"/>
    <n v="1"/>
    <n v="820"/>
    <n v="820"/>
    <n v="590"/>
  </r>
  <r>
    <x v="462"/>
    <x v="16"/>
    <x v="4"/>
    <x v="5"/>
    <x v="2"/>
    <n v="590"/>
    <n v="59"/>
    <n v="820"/>
    <n v="48380"/>
    <n v="34810"/>
  </r>
  <r>
    <x v="282"/>
    <x v="16"/>
    <x v="2"/>
    <x v="5"/>
    <x v="4"/>
    <n v="590"/>
    <n v="49"/>
    <n v="820"/>
    <n v="40180"/>
    <n v="28910"/>
  </r>
  <r>
    <x v="872"/>
    <x v="9"/>
    <x v="5"/>
    <x v="5"/>
    <x v="4"/>
    <n v="590"/>
    <n v="26"/>
    <n v="820"/>
    <n v="21320"/>
    <n v="15340"/>
  </r>
  <r>
    <x v="549"/>
    <x v="19"/>
    <x v="2"/>
    <x v="5"/>
    <x v="4"/>
    <n v="590"/>
    <n v="36"/>
    <n v="820"/>
    <n v="29520"/>
    <n v="21240"/>
  </r>
  <r>
    <x v="47"/>
    <x v="16"/>
    <x v="4"/>
    <x v="5"/>
    <x v="4"/>
    <n v="590"/>
    <n v="36"/>
    <n v="820"/>
    <n v="29520"/>
    <n v="21240"/>
  </r>
  <r>
    <x v="344"/>
    <x v="6"/>
    <x v="2"/>
    <x v="5"/>
    <x v="4"/>
    <n v="590"/>
    <n v="37"/>
    <n v="820"/>
    <n v="30340"/>
    <n v="21830"/>
  </r>
  <r>
    <x v="646"/>
    <x v="1"/>
    <x v="4"/>
    <x v="5"/>
    <x v="4"/>
    <n v="590"/>
    <n v="6"/>
    <n v="820"/>
    <n v="4920"/>
    <n v="3540"/>
  </r>
  <r>
    <x v="873"/>
    <x v="10"/>
    <x v="5"/>
    <x v="5"/>
    <x v="4"/>
    <n v="590"/>
    <n v="20"/>
    <n v="820"/>
    <n v="16400"/>
    <n v="11800"/>
  </r>
  <r>
    <x v="434"/>
    <x v="3"/>
    <x v="3"/>
    <x v="5"/>
    <x v="4"/>
    <n v="590"/>
    <n v="3"/>
    <n v="820"/>
    <n v="2460"/>
    <n v="1770"/>
  </r>
  <r>
    <x v="352"/>
    <x v="3"/>
    <x v="0"/>
    <x v="5"/>
    <x v="4"/>
    <n v="590"/>
    <n v="2"/>
    <n v="820"/>
    <n v="1640"/>
    <n v="1180"/>
  </r>
  <r>
    <x v="438"/>
    <x v="20"/>
    <x v="4"/>
    <x v="5"/>
    <x v="4"/>
    <n v="590"/>
    <n v="27"/>
    <n v="820"/>
    <n v="22140"/>
    <n v="15930"/>
  </r>
  <r>
    <x v="874"/>
    <x v="19"/>
    <x v="2"/>
    <x v="5"/>
    <x v="4"/>
    <n v="590"/>
    <n v="37"/>
    <n v="820"/>
    <n v="30340"/>
    <n v="21830"/>
  </r>
  <r>
    <x v="677"/>
    <x v="9"/>
    <x v="5"/>
    <x v="5"/>
    <x v="4"/>
    <n v="590"/>
    <n v="43"/>
    <n v="820"/>
    <n v="35260"/>
    <n v="25370"/>
  </r>
  <r>
    <x v="641"/>
    <x v="13"/>
    <x v="4"/>
    <x v="5"/>
    <x v="4"/>
    <n v="590"/>
    <n v="26"/>
    <n v="820"/>
    <n v="21320"/>
    <n v="15340"/>
  </r>
  <r>
    <x v="648"/>
    <x v="0"/>
    <x v="1"/>
    <x v="5"/>
    <x v="4"/>
    <n v="590"/>
    <n v="3"/>
    <n v="820"/>
    <n v="2460"/>
    <n v="1770"/>
  </r>
  <r>
    <x v="875"/>
    <x v="18"/>
    <x v="4"/>
    <x v="5"/>
    <x v="4"/>
    <n v="590"/>
    <n v="31"/>
    <n v="820"/>
    <n v="25420"/>
    <n v="18290"/>
  </r>
  <r>
    <x v="876"/>
    <x v="5"/>
    <x v="4"/>
    <x v="5"/>
    <x v="4"/>
    <n v="590"/>
    <n v="6"/>
    <n v="820"/>
    <n v="4920"/>
    <n v="3540"/>
  </r>
  <r>
    <x v="229"/>
    <x v="19"/>
    <x v="4"/>
    <x v="5"/>
    <x v="4"/>
    <n v="590"/>
    <n v="32"/>
    <n v="820"/>
    <n v="26240"/>
    <n v="18880"/>
  </r>
  <r>
    <x v="625"/>
    <x v="11"/>
    <x v="5"/>
    <x v="5"/>
    <x v="4"/>
    <n v="590"/>
    <n v="1"/>
    <n v="820"/>
    <n v="820"/>
    <n v="590"/>
  </r>
  <r>
    <x v="155"/>
    <x v="11"/>
    <x v="2"/>
    <x v="5"/>
    <x v="4"/>
    <n v="590"/>
    <n v="24"/>
    <n v="820"/>
    <n v="19680"/>
    <n v="14160"/>
  </r>
  <r>
    <x v="335"/>
    <x v="22"/>
    <x v="2"/>
    <x v="5"/>
    <x v="4"/>
    <n v="590"/>
    <n v="25"/>
    <n v="820"/>
    <n v="20500"/>
    <n v="14750"/>
  </r>
  <r>
    <x v="421"/>
    <x v="18"/>
    <x v="2"/>
    <x v="5"/>
    <x v="4"/>
    <n v="590"/>
    <n v="34"/>
    <n v="820"/>
    <n v="27880"/>
    <n v="20060"/>
  </r>
  <r>
    <x v="877"/>
    <x v="8"/>
    <x v="4"/>
    <x v="5"/>
    <x v="4"/>
    <n v="590"/>
    <n v="22"/>
    <n v="820"/>
    <n v="18040"/>
    <n v="12980"/>
  </r>
  <r>
    <x v="433"/>
    <x v="18"/>
    <x v="1"/>
    <x v="5"/>
    <x v="4"/>
    <n v="590"/>
    <n v="7"/>
    <n v="820"/>
    <n v="5740"/>
    <n v="4130"/>
  </r>
  <r>
    <x v="878"/>
    <x v="0"/>
    <x v="2"/>
    <x v="5"/>
    <x v="4"/>
    <n v="590"/>
    <n v="16"/>
    <n v="820"/>
    <n v="13120"/>
    <n v="9440"/>
  </r>
  <r>
    <x v="583"/>
    <x v="16"/>
    <x v="2"/>
    <x v="5"/>
    <x v="4"/>
    <n v="590"/>
    <n v="13"/>
    <n v="820"/>
    <n v="10660"/>
    <n v="7670"/>
  </r>
  <r>
    <x v="11"/>
    <x v="22"/>
    <x v="5"/>
    <x v="5"/>
    <x v="4"/>
    <n v="590"/>
    <n v="22"/>
    <n v="820"/>
    <n v="18040"/>
    <n v="12980"/>
  </r>
  <r>
    <x v="879"/>
    <x v="10"/>
    <x v="3"/>
    <x v="5"/>
    <x v="4"/>
    <n v="590"/>
    <n v="5"/>
    <n v="820"/>
    <n v="4100"/>
    <n v="2950"/>
  </r>
  <r>
    <x v="612"/>
    <x v="20"/>
    <x v="3"/>
    <x v="5"/>
    <x v="4"/>
    <n v="590"/>
    <n v="11"/>
    <n v="820"/>
    <n v="9020"/>
    <n v="6490"/>
  </r>
  <r>
    <x v="880"/>
    <x v="20"/>
    <x v="3"/>
    <x v="5"/>
    <x v="4"/>
    <n v="590"/>
    <n v="14"/>
    <n v="820"/>
    <n v="11480"/>
    <n v="8260"/>
  </r>
  <r>
    <x v="607"/>
    <x v="18"/>
    <x v="3"/>
    <x v="5"/>
    <x v="4"/>
    <n v="590"/>
    <n v="12"/>
    <n v="820"/>
    <n v="9840"/>
    <n v="7080"/>
  </r>
  <r>
    <x v="881"/>
    <x v="21"/>
    <x v="1"/>
    <x v="5"/>
    <x v="4"/>
    <n v="590"/>
    <n v="9"/>
    <n v="820"/>
    <n v="7380"/>
    <n v="5310"/>
  </r>
  <r>
    <x v="882"/>
    <x v="13"/>
    <x v="3"/>
    <x v="5"/>
    <x v="4"/>
    <n v="590"/>
    <n v="5"/>
    <n v="820"/>
    <n v="4100"/>
    <n v="2950"/>
  </r>
  <r>
    <x v="492"/>
    <x v="20"/>
    <x v="4"/>
    <x v="5"/>
    <x v="4"/>
    <n v="590"/>
    <n v="26"/>
    <n v="820"/>
    <n v="21320"/>
    <n v="15340"/>
  </r>
  <r>
    <x v="883"/>
    <x v="5"/>
    <x v="0"/>
    <x v="5"/>
    <x v="4"/>
    <n v="590"/>
    <n v="6"/>
    <n v="820"/>
    <n v="4920"/>
    <n v="3540"/>
  </r>
  <r>
    <x v="140"/>
    <x v="15"/>
    <x v="5"/>
    <x v="5"/>
    <x v="4"/>
    <n v="590"/>
    <n v="51"/>
    <n v="820"/>
    <n v="41820"/>
    <n v="30090"/>
  </r>
  <r>
    <x v="133"/>
    <x v="21"/>
    <x v="3"/>
    <x v="5"/>
    <x v="4"/>
    <n v="590"/>
    <n v="3"/>
    <n v="820"/>
    <n v="2460"/>
    <n v="1770"/>
  </r>
  <r>
    <x v="68"/>
    <x v="18"/>
    <x v="1"/>
    <x v="5"/>
    <x v="4"/>
    <n v="590"/>
    <n v="7"/>
    <n v="820"/>
    <n v="5740"/>
    <n v="4130"/>
  </r>
  <r>
    <x v="884"/>
    <x v="13"/>
    <x v="1"/>
    <x v="5"/>
    <x v="4"/>
    <n v="590"/>
    <n v="3"/>
    <n v="820"/>
    <n v="2460"/>
    <n v="1770"/>
  </r>
  <r>
    <x v="723"/>
    <x v="15"/>
    <x v="4"/>
    <x v="5"/>
    <x v="4"/>
    <n v="590"/>
    <n v="7"/>
    <n v="820"/>
    <n v="5740"/>
    <n v="4130"/>
  </r>
  <r>
    <x v="687"/>
    <x v="13"/>
    <x v="1"/>
    <x v="5"/>
    <x v="4"/>
    <n v="590"/>
    <n v="5"/>
    <n v="820"/>
    <n v="4100"/>
    <n v="2950"/>
  </r>
  <r>
    <x v="572"/>
    <x v="2"/>
    <x v="3"/>
    <x v="5"/>
    <x v="4"/>
    <n v="590"/>
    <n v="13"/>
    <n v="820"/>
    <n v="10660"/>
    <n v="7670"/>
  </r>
  <r>
    <x v="885"/>
    <x v="17"/>
    <x v="3"/>
    <x v="5"/>
    <x v="4"/>
    <n v="590"/>
    <n v="2"/>
    <n v="820"/>
    <n v="1640"/>
    <n v="1180"/>
  </r>
  <r>
    <x v="826"/>
    <x v="14"/>
    <x v="4"/>
    <x v="5"/>
    <x v="4"/>
    <n v="590"/>
    <n v="38"/>
    <n v="820"/>
    <n v="31160"/>
    <n v="22420"/>
  </r>
  <r>
    <x v="886"/>
    <x v="6"/>
    <x v="3"/>
    <x v="5"/>
    <x v="4"/>
    <n v="590"/>
    <n v="1"/>
    <n v="820"/>
    <n v="820"/>
    <n v="590"/>
  </r>
  <r>
    <x v="887"/>
    <x v="0"/>
    <x v="1"/>
    <x v="5"/>
    <x v="4"/>
    <n v="590"/>
    <n v="1"/>
    <n v="820"/>
    <n v="820"/>
    <n v="590"/>
  </r>
  <r>
    <x v="888"/>
    <x v="7"/>
    <x v="1"/>
    <x v="5"/>
    <x v="4"/>
    <n v="590"/>
    <n v="6"/>
    <n v="820"/>
    <n v="4920"/>
    <n v="3540"/>
  </r>
  <r>
    <x v="329"/>
    <x v="9"/>
    <x v="1"/>
    <x v="5"/>
    <x v="4"/>
    <n v="590"/>
    <n v="9"/>
    <n v="820"/>
    <n v="7380"/>
    <n v="5310"/>
  </r>
  <r>
    <x v="352"/>
    <x v="22"/>
    <x v="5"/>
    <x v="5"/>
    <x v="4"/>
    <n v="590"/>
    <n v="56"/>
    <n v="820"/>
    <n v="45920"/>
    <n v="33040"/>
  </r>
  <r>
    <x v="423"/>
    <x v="5"/>
    <x v="1"/>
    <x v="5"/>
    <x v="4"/>
    <n v="590"/>
    <n v="4"/>
    <n v="820"/>
    <n v="3280"/>
    <n v="2360"/>
  </r>
  <r>
    <x v="889"/>
    <x v="18"/>
    <x v="0"/>
    <x v="5"/>
    <x v="4"/>
    <n v="590"/>
    <n v="10"/>
    <n v="820"/>
    <n v="8200"/>
    <n v="5900"/>
  </r>
  <r>
    <x v="312"/>
    <x v="18"/>
    <x v="5"/>
    <x v="5"/>
    <x v="4"/>
    <n v="590"/>
    <n v="50"/>
    <n v="820"/>
    <n v="41000"/>
    <n v="29500"/>
  </r>
  <r>
    <x v="890"/>
    <x v="22"/>
    <x v="0"/>
    <x v="5"/>
    <x v="4"/>
    <n v="590"/>
    <n v="6"/>
    <n v="820"/>
    <n v="4920"/>
    <n v="3540"/>
  </r>
  <r>
    <x v="105"/>
    <x v="3"/>
    <x v="3"/>
    <x v="5"/>
    <x v="4"/>
    <n v="590"/>
    <n v="19"/>
    <n v="820"/>
    <n v="15580"/>
    <n v="11210"/>
  </r>
  <r>
    <x v="298"/>
    <x v="4"/>
    <x v="4"/>
    <x v="5"/>
    <x v="4"/>
    <n v="590"/>
    <n v="39"/>
    <n v="820"/>
    <n v="31980"/>
    <n v="23010"/>
  </r>
  <r>
    <x v="891"/>
    <x v="18"/>
    <x v="2"/>
    <x v="5"/>
    <x v="4"/>
    <n v="590"/>
    <n v="16"/>
    <n v="820"/>
    <n v="13120"/>
    <n v="9440"/>
  </r>
  <r>
    <x v="73"/>
    <x v="14"/>
    <x v="4"/>
    <x v="5"/>
    <x v="4"/>
    <n v="590"/>
    <n v="25"/>
    <n v="820"/>
    <n v="20500"/>
    <n v="14750"/>
  </r>
  <r>
    <x v="715"/>
    <x v="10"/>
    <x v="1"/>
    <x v="5"/>
    <x v="4"/>
    <n v="590"/>
    <n v="1"/>
    <n v="820"/>
    <n v="820"/>
    <n v="590"/>
  </r>
  <r>
    <x v="892"/>
    <x v="5"/>
    <x v="5"/>
    <x v="5"/>
    <x v="4"/>
    <n v="590"/>
    <n v="59"/>
    <n v="820"/>
    <n v="48380"/>
    <n v="34810"/>
  </r>
  <r>
    <x v="893"/>
    <x v="1"/>
    <x v="5"/>
    <x v="5"/>
    <x v="4"/>
    <n v="590"/>
    <n v="51"/>
    <n v="820"/>
    <n v="41820"/>
    <n v="30090"/>
  </r>
  <r>
    <x v="639"/>
    <x v="5"/>
    <x v="1"/>
    <x v="5"/>
    <x v="4"/>
    <n v="590"/>
    <n v="1"/>
    <n v="820"/>
    <n v="820"/>
    <n v="590"/>
  </r>
  <r>
    <x v="866"/>
    <x v="6"/>
    <x v="0"/>
    <x v="5"/>
    <x v="4"/>
    <n v="590"/>
    <n v="3"/>
    <n v="820"/>
    <n v="2460"/>
    <n v="1770"/>
  </r>
  <r>
    <x v="779"/>
    <x v="3"/>
    <x v="1"/>
    <x v="5"/>
    <x v="4"/>
    <n v="590"/>
    <n v="4"/>
    <n v="820"/>
    <n v="3280"/>
    <n v="2360"/>
  </r>
  <r>
    <x v="894"/>
    <x v="10"/>
    <x v="3"/>
    <x v="5"/>
    <x v="4"/>
    <n v="590"/>
    <n v="13"/>
    <n v="820"/>
    <n v="10660"/>
    <n v="7670"/>
  </r>
  <r>
    <x v="895"/>
    <x v="10"/>
    <x v="5"/>
    <x v="5"/>
    <x v="4"/>
    <n v="590"/>
    <n v="23"/>
    <n v="820"/>
    <n v="18860"/>
    <n v="13570"/>
  </r>
  <r>
    <x v="221"/>
    <x v="12"/>
    <x v="0"/>
    <x v="5"/>
    <x v="4"/>
    <n v="590"/>
    <n v="8"/>
    <n v="820"/>
    <n v="6560"/>
    <n v="4720"/>
  </r>
  <r>
    <x v="896"/>
    <x v="20"/>
    <x v="4"/>
    <x v="5"/>
    <x v="4"/>
    <n v="590"/>
    <n v="16"/>
    <n v="820"/>
    <n v="13120"/>
    <n v="9440"/>
  </r>
  <r>
    <x v="897"/>
    <x v="7"/>
    <x v="3"/>
    <x v="5"/>
    <x v="4"/>
    <n v="590"/>
    <n v="13"/>
    <n v="820"/>
    <n v="10660"/>
    <n v="7670"/>
  </r>
  <r>
    <x v="621"/>
    <x v="18"/>
    <x v="4"/>
    <x v="5"/>
    <x v="4"/>
    <n v="590"/>
    <n v="18"/>
    <n v="820"/>
    <n v="14760"/>
    <n v="10620"/>
  </r>
  <r>
    <x v="279"/>
    <x v="10"/>
    <x v="0"/>
    <x v="5"/>
    <x v="4"/>
    <n v="590"/>
    <n v="3"/>
    <n v="820"/>
    <n v="2460"/>
    <n v="1770"/>
  </r>
  <r>
    <x v="898"/>
    <x v="5"/>
    <x v="3"/>
    <x v="5"/>
    <x v="4"/>
    <n v="590"/>
    <n v="8"/>
    <n v="820"/>
    <n v="6560"/>
    <n v="4720"/>
  </r>
  <r>
    <x v="899"/>
    <x v="1"/>
    <x v="3"/>
    <x v="5"/>
    <x v="4"/>
    <n v="590"/>
    <n v="3"/>
    <n v="820"/>
    <n v="2460"/>
    <n v="1770"/>
  </r>
  <r>
    <x v="900"/>
    <x v="6"/>
    <x v="4"/>
    <x v="5"/>
    <x v="4"/>
    <n v="590"/>
    <n v="1"/>
    <n v="820"/>
    <n v="820"/>
    <n v="590"/>
  </r>
  <r>
    <x v="901"/>
    <x v="0"/>
    <x v="5"/>
    <x v="5"/>
    <x v="4"/>
    <n v="590"/>
    <n v="15"/>
    <n v="820"/>
    <n v="12300"/>
    <n v="8850"/>
  </r>
  <r>
    <x v="320"/>
    <x v="13"/>
    <x v="0"/>
    <x v="5"/>
    <x v="4"/>
    <n v="590"/>
    <n v="25"/>
    <n v="820"/>
    <n v="20500"/>
    <n v="14750"/>
  </r>
  <r>
    <x v="902"/>
    <x v="21"/>
    <x v="3"/>
    <x v="5"/>
    <x v="4"/>
    <n v="590"/>
    <n v="2"/>
    <n v="820"/>
    <n v="1640"/>
    <n v="1180"/>
  </r>
  <r>
    <x v="903"/>
    <x v="1"/>
    <x v="0"/>
    <x v="5"/>
    <x v="4"/>
    <n v="590"/>
    <n v="15"/>
    <n v="820"/>
    <n v="12300"/>
    <n v="8850"/>
  </r>
  <r>
    <x v="315"/>
    <x v="23"/>
    <x v="3"/>
    <x v="5"/>
    <x v="4"/>
    <n v="590"/>
    <n v="9"/>
    <n v="820"/>
    <n v="7380"/>
    <n v="5310"/>
  </r>
  <r>
    <x v="25"/>
    <x v="21"/>
    <x v="1"/>
    <x v="5"/>
    <x v="4"/>
    <n v="590"/>
    <n v="2"/>
    <n v="820"/>
    <n v="1640"/>
    <n v="1180"/>
  </r>
  <r>
    <x v="702"/>
    <x v="13"/>
    <x v="2"/>
    <x v="5"/>
    <x v="4"/>
    <n v="590"/>
    <n v="24"/>
    <n v="820"/>
    <n v="19680"/>
    <n v="14160"/>
  </r>
  <r>
    <x v="904"/>
    <x v="5"/>
    <x v="1"/>
    <x v="5"/>
    <x v="4"/>
    <n v="590"/>
    <n v="2"/>
    <n v="820"/>
    <n v="1640"/>
    <n v="1180"/>
  </r>
  <r>
    <x v="518"/>
    <x v="3"/>
    <x v="1"/>
    <x v="5"/>
    <x v="4"/>
    <n v="590"/>
    <n v="2"/>
    <n v="820"/>
    <n v="1640"/>
    <n v="1180"/>
  </r>
  <r>
    <x v="873"/>
    <x v="19"/>
    <x v="5"/>
    <x v="5"/>
    <x v="4"/>
    <n v="590"/>
    <n v="30"/>
    <n v="820"/>
    <n v="24600"/>
    <n v="17700"/>
  </r>
  <r>
    <x v="298"/>
    <x v="11"/>
    <x v="5"/>
    <x v="5"/>
    <x v="4"/>
    <n v="590"/>
    <n v="44"/>
    <n v="820"/>
    <n v="36080"/>
    <n v="25960"/>
  </r>
  <r>
    <x v="836"/>
    <x v="5"/>
    <x v="1"/>
    <x v="5"/>
    <x v="4"/>
    <n v="590"/>
    <n v="5"/>
    <n v="820"/>
    <n v="4100"/>
    <n v="2950"/>
  </r>
  <r>
    <x v="323"/>
    <x v="12"/>
    <x v="3"/>
    <x v="5"/>
    <x v="4"/>
    <n v="590"/>
    <n v="17"/>
    <n v="820"/>
    <n v="13940"/>
    <n v="10030"/>
  </r>
  <r>
    <x v="905"/>
    <x v="11"/>
    <x v="3"/>
    <x v="5"/>
    <x v="4"/>
    <n v="590"/>
    <n v="7"/>
    <n v="820"/>
    <n v="5740"/>
    <n v="4130"/>
  </r>
  <r>
    <x v="654"/>
    <x v="14"/>
    <x v="2"/>
    <x v="5"/>
    <x v="4"/>
    <n v="590"/>
    <n v="37"/>
    <n v="820"/>
    <n v="30340"/>
    <n v="21830"/>
  </r>
  <r>
    <x v="282"/>
    <x v="16"/>
    <x v="2"/>
    <x v="5"/>
    <x v="4"/>
    <n v="590"/>
    <n v="49"/>
    <n v="820"/>
    <n v="40180"/>
    <n v="28910"/>
  </r>
  <r>
    <x v="872"/>
    <x v="9"/>
    <x v="5"/>
    <x v="5"/>
    <x v="4"/>
    <n v="590"/>
    <n v="26"/>
    <n v="820"/>
    <n v="21320"/>
    <n v="15340"/>
  </r>
  <r>
    <x v="549"/>
    <x v="19"/>
    <x v="2"/>
    <x v="5"/>
    <x v="4"/>
    <n v="590"/>
    <n v="36"/>
    <n v="820"/>
    <n v="29520"/>
    <n v="21240"/>
  </r>
  <r>
    <x v="47"/>
    <x v="16"/>
    <x v="4"/>
    <x v="5"/>
    <x v="4"/>
    <n v="590"/>
    <n v="36"/>
    <n v="820"/>
    <n v="29520"/>
    <n v="21240"/>
  </r>
  <r>
    <x v="344"/>
    <x v="6"/>
    <x v="2"/>
    <x v="5"/>
    <x v="4"/>
    <n v="590"/>
    <n v="37"/>
    <n v="820"/>
    <n v="30340"/>
    <n v="21830"/>
  </r>
  <r>
    <x v="646"/>
    <x v="1"/>
    <x v="4"/>
    <x v="5"/>
    <x v="4"/>
    <n v="590"/>
    <n v="6"/>
    <n v="820"/>
    <n v="4920"/>
    <n v="3540"/>
  </r>
  <r>
    <x v="873"/>
    <x v="10"/>
    <x v="5"/>
    <x v="5"/>
    <x v="4"/>
    <n v="590"/>
    <n v="20"/>
    <n v="820"/>
    <n v="16400"/>
    <n v="11800"/>
  </r>
  <r>
    <x v="434"/>
    <x v="3"/>
    <x v="3"/>
    <x v="5"/>
    <x v="4"/>
    <n v="590"/>
    <n v="3"/>
    <n v="820"/>
    <n v="2460"/>
    <n v="1770"/>
  </r>
  <r>
    <x v="352"/>
    <x v="3"/>
    <x v="0"/>
    <x v="5"/>
    <x v="4"/>
    <n v="590"/>
    <n v="2"/>
    <n v="820"/>
    <n v="1640"/>
    <n v="1180"/>
  </r>
  <r>
    <x v="438"/>
    <x v="20"/>
    <x v="4"/>
    <x v="5"/>
    <x v="4"/>
    <n v="590"/>
    <n v="27"/>
    <n v="820"/>
    <n v="22140"/>
    <n v="15930"/>
  </r>
  <r>
    <x v="874"/>
    <x v="19"/>
    <x v="2"/>
    <x v="5"/>
    <x v="4"/>
    <n v="590"/>
    <n v="37"/>
    <n v="820"/>
    <n v="30340"/>
    <n v="21830"/>
  </r>
  <r>
    <x v="677"/>
    <x v="9"/>
    <x v="5"/>
    <x v="5"/>
    <x v="4"/>
    <n v="590"/>
    <n v="43"/>
    <n v="820"/>
    <n v="35260"/>
    <n v="25370"/>
  </r>
  <r>
    <x v="641"/>
    <x v="13"/>
    <x v="4"/>
    <x v="5"/>
    <x v="4"/>
    <n v="590"/>
    <n v="26"/>
    <n v="820"/>
    <n v="21320"/>
    <n v="15340"/>
  </r>
  <r>
    <x v="648"/>
    <x v="0"/>
    <x v="1"/>
    <x v="5"/>
    <x v="4"/>
    <n v="590"/>
    <n v="3"/>
    <n v="820"/>
    <n v="2460"/>
    <n v="1770"/>
  </r>
  <r>
    <x v="875"/>
    <x v="18"/>
    <x v="4"/>
    <x v="5"/>
    <x v="4"/>
    <n v="590"/>
    <n v="31"/>
    <n v="820"/>
    <n v="25420"/>
    <n v="18290"/>
  </r>
  <r>
    <x v="876"/>
    <x v="5"/>
    <x v="4"/>
    <x v="5"/>
    <x v="4"/>
    <n v="590"/>
    <n v="6"/>
    <n v="820"/>
    <n v="4920"/>
    <n v="3540"/>
  </r>
  <r>
    <x v="229"/>
    <x v="19"/>
    <x v="4"/>
    <x v="5"/>
    <x v="4"/>
    <n v="590"/>
    <n v="32"/>
    <n v="820"/>
    <n v="26240"/>
    <n v="18880"/>
  </r>
  <r>
    <x v="625"/>
    <x v="11"/>
    <x v="5"/>
    <x v="5"/>
    <x v="4"/>
    <n v="590"/>
    <n v="1"/>
    <n v="820"/>
    <n v="820"/>
    <n v="590"/>
  </r>
  <r>
    <x v="155"/>
    <x v="11"/>
    <x v="2"/>
    <x v="5"/>
    <x v="4"/>
    <n v="590"/>
    <n v="24"/>
    <n v="820"/>
    <n v="19680"/>
    <n v="14160"/>
  </r>
  <r>
    <x v="335"/>
    <x v="22"/>
    <x v="2"/>
    <x v="5"/>
    <x v="4"/>
    <n v="590"/>
    <n v="25"/>
    <n v="820"/>
    <n v="20500"/>
    <n v="14750"/>
  </r>
  <r>
    <x v="421"/>
    <x v="18"/>
    <x v="2"/>
    <x v="5"/>
    <x v="4"/>
    <n v="590"/>
    <n v="34"/>
    <n v="820"/>
    <n v="27880"/>
    <n v="20060"/>
  </r>
  <r>
    <x v="877"/>
    <x v="8"/>
    <x v="4"/>
    <x v="5"/>
    <x v="4"/>
    <n v="590"/>
    <n v="22"/>
    <n v="820"/>
    <n v="18040"/>
    <n v="12980"/>
  </r>
  <r>
    <x v="433"/>
    <x v="18"/>
    <x v="1"/>
    <x v="5"/>
    <x v="4"/>
    <n v="590"/>
    <n v="7"/>
    <n v="820"/>
    <n v="5740"/>
    <n v="4130"/>
  </r>
  <r>
    <x v="878"/>
    <x v="0"/>
    <x v="2"/>
    <x v="5"/>
    <x v="4"/>
    <n v="590"/>
    <n v="16"/>
    <n v="820"/>
    <n v="13120"/>
    <n v="9440"/>
  </r>
  <r>
    <x v="583"/>
    <x v="16"/>
    <x v="2"/>
    <x v="5"/>
    <x v="4"/>
    <n v="590"/>
    <n v="13"/>
    <n v="820"/>
    <n v="10660"/>
    <n v="7670"/>
  </r>
  <r>
    <x v="11"/>
    <x v="22"/>
    <x v="5"/>
    <x v="5"/>
    <x v="4"/>
    <n v="590"/>
    <n v="22"/>
    <n v="820"/>
    <n v="18040"/>
    <n v="12980"/>
  </r>
  <r>
    <x v="879"/>
    <x v="10"/>
    <x v="3"/>
    <x v="5"/>
    <x v="4"/>
    <n v="590"/>
    <n v="5"/>
    <n v="820"/>
    <n v="4100"/>
    <n v="2950"/>
  </r>
  <r>
    <x v="612"/>
    <x v="20"/>
    <x v="3"/>
    <x v="5"/>
    <x v="4"/>
    <n v="590"/>
    <n v="11"/>
    <n v="820"/>
    <n v="9020"/>
    <n v="6490"/>
  </r>
  <r>
    <x v="880"/>
    <x v="20"/>
    <x v="3"/>
    <x v="5"/>
    <x v="4"/>
    <n v="590"/>
    <n v="14"/>
    <n v="820"/>
    <n v="11480"/>
    <n v="8260"/>
  </r>
  <r>
    <x v="607"/>
    <x v="18"/>
    <x v="3"/>
    <x v="5"/>
    <x v="4"/>
    <n v="590"/>
    <n v="12"/>
    <n v="820"/>
    <n v="9840"/>
    <n v="7080"/>
  </r>
  <r>
    <x v="881"/>
    <x v="21"/>
    <x v="1"/>
    <x v="5"/>
    <x v="4"/>
    <n v="590"/>
    <n v="9"/>
    <n v="820"/>
    <n v="7380"/>
    <n v="5310"/>
  </r>
  <r>
    <x v="882"/>
    <x v="13"/>
    <x v="3"/>
    <x v="5"/>
    <x v="4"/>
    <n v="590"/>
    <n v="5"/>
    <n v="820"/>
    <n v="4100"/>
    <n v="2950"/>
  </r>
  <r>
    <x v="492"/>
    <x v="20"/>
    <x v="4"/>
    <x v="5"/>
    <x v="4"/>
    <n v="590"/>
    <n v="26"/>
    <n v="820"/>
    <n v="21320"/>
    <n v="15340"/>
  </r>
  <r>
    <x v="883"/>
    <x v="5"/>
    <x v="0"/>
    <x v="5"/>
    <x v="4"/>
    <n v="590"/>
    <n v="6"/>
    <n v="820"/>
    <n v="4920"/>
    <n v="3540"/>
  </r>
  <r>
    <x v="140"/>
    <x v="15"/>
    <x v="5"/>
    <x v="5"/>
    <x v="4"/>
    <n v="590"/>
    <n v="51"/>
    <n v="820"/>
    <n v="41820"/>
    <n v="30090"/>
  </r>
  <r>
    <x v="133"/>
    <x v="21"/>
    <x v="3"/>
    <x v="5"/>
    <x v="4"/>
    <n v="590"/>
    <n v="3"/>
    <n v="820"/>
    <n v="2460"/>
    <n v="1770"/>
  </r>
  <r>
    <x v="68"/>
    <x v="18"/>
    <x v="1"/>
    <x v="5"/>
    <x v="4"/>
    <n v="590"/>
    <n v="7"/>
    <n v="820"/>
    <n v="5740"/>
    <n v="4130"/>
  </r>
  <r>
    <x v="884"/>
    <x v="13"/>
    <x v="1"/>
    <x v="5"/>
    <x v="4"/>
    <n v="590"/>
    <n v="3"/>
    <n v="820"/>
    <n v="2460"/>
    <n v="1770"/>
  </r>
  <r>
    <x v="723"/>
    <x v="15"/>
    <x v="4"/>
    <x v="5"/>
    <x v="4"/>
    <n v="590"/>
    <n v="7"/>
    <n v="820"/>
    <n v="5740"/>
    <n v="4130"/>
  </r>
  <r>
    <x v="687"/>
    <x v="13"/>
    <x v="1"/>
    <x v="5"/>
    <x v="4"/>
    <n v="590"/>
    <n v="5"/>
    <n v="820"/>
    <n v="4100"/>
    <n v="2950"/>
  </r>
  <r>
    <x v="572"/>
    <x v="2"/>
    <x v="3"/>
    <x v="5"/>
    <x v="4"/>
    <n v="590"/>
    <n v="13"/>
    <n v="820"/>
    <n v="10660"/>
    <n v="7670"/>
  </r>
  <r>
    <x v="885"/>
    <x v="17"/>
    <x v="3"/>
    <x v="5"/>
    <x v="4"/>
    <n v="590"/>
    <n v="2"/>
    <n v="820"/>
    <n v="1640"/>
    <n v="1180"/>
  </r>
  <r>
    <x v="826"/>
    <x v="14"/>
    <x v="4"/>
    <x v="5"/>
    <x v="4"/>
    <n v="590"/>
    <n v="38"/>
    <n v="820"/>
    <n v="31160"/>
    <n v="22420"/>
  </r>
  <r>
    <x v="886"/>
    <x v="6"/>
    <x v="3"/>
    <x v="5"/>
    <x v="4"/>
    <n v="590"/>
    <n v="1"/>
    <n v="820"/>
    <n v="820"/>
    <n v="590"/>
  </r>
  <r>
    <x v="887"/>
    <x v="0"/>
    <x v="1"/>
    <x v="5"/>
    <x v="4"/>
    <n v="590"/>
    <n v="1"/>
    <n v="820"/>
    <n v="820"/>
    <n v="590"/>
  </r>
  <r>
    <x v="888"/>
    <x v="7"/>
    <x v="1"/>
    <x v="5"/>
    <x v="4"/>
    <n v="590"/>
    <n v="6"/>
    <n v="820"/>
    <n v="4920"/>
    <n v="3540"/>
  </r>
  <r>
    <x v="329"/>
    <x v="9"/>
    <x v="1"/>
    <x v="5"/>
    <x v="4"/>
    <n v="590"/>
    <n v="9"/>
    <n v="820"/>
    <n v="7380"/>
    <n v="5310"/>
  </r>
  <r>
    <x v="352"/>
    <x v="22"/>
    <x v="5"/>
    <x v="5"/>
    <x v="4"/>
    <n v="590"/>
    <n v="56"/>
    <n v="820"/>
    <n v="45920"/>
    <n v="33040"/>
  </r>
  <r>
    <x v="423"/>
    <x v="5"/>
    <x v="1"/>
    <x v="5"/>
    <x v="4"/>
    <n v="590"/>
    <n v="4"/>
    <n v="820"/>
    <n v="3280"/>
    <n v="2360"/>
  </r>
  <r>
    <x v="889"/>
    <x v="18"/>
    <x v="0"/>
    <x v="5"/>
    <x v="4"/>
    <n v="590"/>
    <n v="10"/>
    <n v="820"/>
    <n v="8200"/>
    <n v="5900"/>
  </r>
  <r>
    <x v="312"/>
    <x v="18"/>
    <x v="5"/>
    <x v="5"/>
    <x v="4"/>
    <n v="590"/>
    <n v="50"/>
    <n v="820"/>
    <n v="41000"/>
    <n v="29500"/>
  </r>
  <r>
    <x v="890"/>
    <x v="22"/>
    <x v="0"/>
    <x v="5"/>
    <x v="4"/>
    <n v="590"/>
    <n v="6"/>
    <n v="820"/>
    <n v="4920"/>
    <n v="3540"/>
  </r>
  <r>
    <x v="105"/>
    <x v="3"/>
    <x v="3"/>
    <x v="5"/>
    <x v="4"/>
    <n v="590"/>
    <n v="19"/>
    <n v="820"/>
    <n v="15580"/>
    <n v="11210"/>
  </r>
  <r>
    <x v="298"/>
    <x v="4"/>
    <x v="4"/>
    <x v="5"/>
    <x v="4"/>
    <n v="590"/>
    <n v="39"/>
    <n v="820"/>
    <n v="31980"/>
    <n v="23010"/>
  </r>
  <r>
    <x v="891"/>
    <x v="18"/>
    <x v="2"/>
    <x v="5"/>
    <x v="4"/>
    <n v="590"/>
    <n v="16"/>
    <n v="820"/>
    <n v="13120"/>
    <n v="9440"/>
  </r>
  <r>
    <x v="73"/>
    <x v="14"/>
    <x v="4"/>
    <x v="5"/>
    <x v="4"/>
    <n v="590"/>
    <n v="25"/>
    <n v="820"/>
    <n v="20500"/>
    <n v="14750"/>
  </r>
  <r>
    <x v="715"/>
    <x v="10"/>
    <x v="1"/>
    <x v="5"/>
    <x v="4"/>
    <n v="590"/>
    <n v="1"/>
    <n v="820"/>
    <n v="820"/>
    <n v="590"/>
  </r>
  <r>
    <x v="892"/>
    <x v="5"/>
    <x v="5"/>
    <x v="5"/>
    <x v="4"/>
    <n v="590"/>
    <n v="59"/>
    <n v="820"/>
    <n v="48380"/>
    <n v="34810"/>
  </r>
  <r>
    <x v="893"/>
    <x v="1"/>
    <x v="5"/>
    <x v="5"/>
    <x v="4"/>
    <n v="590"/>
    <n v="51"/>
    <n v="820"/>
    <n v="41820"/>
    <n v="30090"/>
  </r>
  <r>
    <x v="639"/>
    <x v="5"/>
    <x v="1"/>
    <x v="5"/>
    <x v="4"/>
    <n v="590"/>
    <n v="1"/>
    <n v="820"/>
    <n v="820"/>
    <n v="590"/>
  </r>
  <r>
    <x v="866"/>
    <x v="6"/>
    <x v="0"/>
    <x v="5"/>
    <x v="4"/>
    <n v="590"/>
    <n v="3"/>
    <n v="820"/>
    <n v="2460"/>
    <n v="1770"/>
  </r>
  <r>
    <x v="779"/>
    <x v="3"/>
    <x v="1"/>
    <x v="5"/>
    <x v="4"/>
    <n v="590"/>
    <n v="4"/>
    <n v="820"/>
    <n v="3280"/>
    <n v="2360"/>
  </r>
  <r>
    <x v="894"/>
    <x v="10"/>
    <x v="3"/>
    <x v="5"/>
    <x v="4"/>
    <n v="590"/>
    <n v="13"/>
    <n v="820"/>
    <n v="10660"/>
    <n v="7670"/>
  </r>
  <r>
    <x v="895"/>
    <x v="10"/>
    <x v="5"/>
    <x v="5"/>
    <x v="4"/>
    <n v="590"/>
    <n v="23"/>
    <n v="820"/>
    <n v="18860"/>
    <n v="13570"/>
  </r>
  <r>
    <x v="221"/>
    <x v="12"/>
    <x v="0"/>
    <x v="5"/>
    <x v="4"/>
    <n v="590"/>
    <n v="8"/>
    <n v="820"/>
    <n v="6560"/>
    <n v="4720"/>
  </r>
  <r>
    <x v="896"/>
    <x v="20"/>
    <x v="4"/>
    <x v="5"/>
    <x v="4"/>
    <n v="590"/>
    <n v="16"/>
    <n v="820"/>
    <n v="13120"/>
    <n v="9440"/>
  </r>
  <r>
    <x v="897"/>
    <x v="7"/>
    <x v="3"/>
    <x v="5"/>
    <x v="4"/>
    <n v="590"/>
    <n v="13"/>
    <n v="820"/>
    <n v="10660"/>
    <n v="7670"/>
  </r>
  <r>
    <x v="621"/>
    <x v="18"/>
    <x v="4"/>
    <x v="5"/>
    <x v="4"/>
    <n v="590"/>
    <n v="18"/>
    <n v="820"/>
    <n v="14760"/>
    <n v="10620"/>
  </r>
  <r>
    <x v="279"/>
    <x v="10"/>
    <x v="0"/>
    <x v="5"/>
    <x v="4"/>
    <n v="590"/>
    <n v="3"/>
    <n v="820"/>
    <n v="2460"/>
    <n v="1770"/>
  </r>
  <r>
    <x v="898"/>
    <x v="5"/>
    <x v="3"/>
    <x v="5"/>
    <x v="4"/>
    <n v="590"/>
    <n v="8"/>
    <n v="820"/>
    <n v="6560"/>
    <n v="4720"/>
  </r>
  <r>
    <x v="899"/>
    <x v="1"/>
    <x v="3"/>
    <x v="5"/>
    <x v="4"/>
    <n v="590"/>
    <n v="3"/>
    <n v="820"/>
    <n v="2460"/>
    <n v="1770"/>
  </r>
  <r>
    <x v="900"/>
    <x v="6"/>
    <x v="4"/>
    <x v="5"/>
    <x v="4"/>
    <n v="590"/>
    <n v="1"/>
    <n v="820"/>
    <n v="820"/>
    <n v="590"/>
  </r>
  <r>
    <x v="901"/>
    <x v="0"/>
    <x v="5"/>
    <x v="5"/>
    <x v="4"/>
    <n v="590"/>
    <n v="15"/>
    <n v="820"/>
    <n v="12300"/>
    <n v="8850"/>
  </r>
  <r>
    <x v="320"/>
    <x v="13"/>
    <x v="0"/>
    <x v="5"/>
    <x v="4"/>
    <n v="590"/>
    <n v="25"/>
    <n v="820"/>
    <n v="20500"/>
    <n v="14750"/>
  </r>
  <r>
    <x v="902"/>
    <x v="21"/>
    <x v="3"/>
    <x v="5"/>
    <x v="4"/>
    <n v="590"/>
    <n v="2"/>
    <n v="820"/>
    <n v="1640"/>
    <n v="1180"/>
  </r>
  <r>
    <x v="903"/>
    <x v="1"/>
    <x v="0"/>
    <x v="5"/>
    <x v="4"/>
    <n v="590"/>
    <n v="15"/>
    <n v="820"/>
    <n v="12300"/>
    <n v="8850"/>
  </r>
  <r>
    <x v="315"/>
    <x v="23"/>
    <x v="3"/>
    <x v="5"/>
    <x v="4"/>
    <n v="590"/>
    <n v="9"/>
    <n v="820"/>
    <n v="7380"/>
    <n v="5310"/>
  </r>
  <r>
    <x v="25"/>
    <x v="21"/>
    <x v="1"/>
    <x v="5"/>
    <x v="4"/>
    <n v="590"/>
    <n v="2"/>
    <n v="820"/>
    <n v="1640"/>
    <n v="1180"/>
  </r>
  <r>
    <x v="702"/>
    <x v="13"/>
    <x v="2"/>
    <x v="5"/>
    <x v="4"/>
    <n v="590"/>
    <n v="24"/>
    <n v="820"/>
    <n v="19680"/>
    <n v="14160"/>
  </r>
  <r>
    <x v="904"/>
    <x v="5"/>
    <x v="1"/>
    <x v="5"/>
    <x v="4"/>
    <n v="590"/>
    <n v="2"/>
    <n v="820"/>
    <n v="1640"/>
    <n v="1180"/>
  </r>
  <r>
    <x v="518"/>
    <x v="3"/>
    <x v="1"/>
    <x v="5"/>
    <x v="4"/>
    <n v="590"/>
    <n v="2"/>
    <n v="820"/>
    <n v="1640"/>
    <n v="1180"/>
  </r>
  <r>
    <x v="873"/>
    <x v="19"/>
    <x v="5"/>
    <x v="5"/>
    <x v="4"/>
    <n v="590"/>
    <n v="30"/>
    <n v="820"/>
    <n v="24600"/>
    <n v="17700"/>
  </r>
  <r>
    <x v="298"/>
    <x v="11"/>
    <x v="5"/>
    <x v="5"/>
    <x v="4"/>
    <n v="590"/>
    <n v="44"/>
    <n v="820"/>
    <n v="36080"/>
    <n v="25960"/>
  </r>
  <r>
    <x v="836"/>
    <x v="5"/>
    <x v="1"/>
    <x v="5"/>
    <x v="4"/>
    <n v="590"/>
    <n v="5"/>
    <n v="820"/>
    <n v="4100"/>
    <n v="2950"/>
  </r>
  <r>
    <x v="323"/>
    <x v="12"/>
    <x v="3"/>
    <x v="5"/>
    <x v="4"/>
    <n v="590"/>
    <n v="17"/>
    <n v="820"/>
    <n v="13940"/>
    <n v="10030"/>
  </r>
  <r>
    <x v="905"/>
    <x v="11"/>
    <x v="3"/>
    <x v="5"/>
    <x v="4"/>
    <n v="590"/>
    <n v="7"/>
    <n v="820"/>
    <n v="5740"/>
    <n v="4130"/>
  </r>
  <r>
    <x v="654"/>
    <x v="14"/>
    <x v="2"/>
    <x v="5"/>
    <x v="4"/>
    <n v="590"/>
    <n v="37"/>
    <n v="820"/>
    <n v="30340"/>
    <n v="2183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98">
  <r>
    <x v="0"/>
    <x v="0"/>
    <x v="0"/>
    <x v="0"/>
    <x v="0"/>
    <x v="0"/>
    <n v="750"/>
    <n v="89"/>
    <n v="1200"/>
    <n v="106800"/>
    <n v="66750"/>
    <n v="40050"/>
  </r>
  <r>
    <x v="1"/>
    <x v="1"/>
    <x v="1"/>
    <x v="1"/>
    <x v="0"/>
    <x v="0"/>
    <n v="750"/>
    <n v="34"/>
    <n v="1200"/>
    <n v="40800"/>
    <n v="25500"/>
    <n v="15300"/>
  </r>
  <r>
    <x v="2"/>
    <x v="2"/>
    <x v="2"/>
    <x v="0"/>
    <x v="0"/>
    <x v="0"/>
    <n v="750"/>
    <n v="18"/>
    <n v="1200"/>
    <n v="21600"/>
    <n v="13500"/>
    <n v="8100"/>
  </r>
  <r>
    <x v="3"/>
    <x v="2"/>
    <x v="3"/>
    <x v="2"/>
    <x v="0"/>
    <x v="0"/>
    <n v="750"/>
    <n v="129"/>
    <n v="1200"/>
    <n v="154800"/>
    <n v="96750"/>
    <n v="58050"/>
  </r>
  <r>
    <x v="4"/>
    <x v="0"/>
    <x v="4"/>
    <x v="3"/>
    <x v="0"/>
    <x v="0"/>
    <n v="750"/>
    <n v="95"/>
    <n v="1200"/>
    <n v="114000"/>
    <n v="71250"/>
    <n v="42750"/>
  </r>
  <r>
    <x v="5"/>
    <x v="0"/>
    <x v="5"/>
    <x v="3"/>
    <x v="0"/>
    <x v="0"/>
    <n v="750"/>
    <n v="25"/>
    <n v="1200"/>
    <n v="30000"/>
    <n v="18750"/>
    <n v="11250"/>
  </r>
  <r>
    <x v="6"/>
    <x v="2"/>
    <x v="5"/>
    <x v="3"/>
    <x v="0"/>
    <x v="0"/>
    <n v="750"/>
    <n v="19"/>
    <n v="1200"/>
    <n v="22800"/>
    <n v="14250"/>
    <n v="8550"/>
  </r>
  <r>
    <x v="7"/>
    <x v="1"/>
    <x v="6"/>
    <x v="2"/>
    <x v="0"/>
    <x v="0"/>
    <n v="750"/>
    <n v="50"/>
    <n v="1200"/>
    <n v="60000"/>
    <n v="37500"/>
    <n v="22500"/>
  </r>
  <r>
    <x v="8"/>
    <x v="3"/>
    <x v="7"/>
    <x v="1"/>
    <x v="0"/>
    <x v="0"/>
    <n v="750"/>
    <n v="16"/>
    <n v="1200"/>
    <n v="19200"/>
    <n v="12000"/>
    <n v="7200"/>
  </r>
  <r>
    <x v="9"/>
    <x v="3"/>
    <x v="1"/>
    <x v="0"/>
    <x v="0"/>
    <x v="0"/>
    <n v="750"/>
    <n v="15"/>
    <n v="1200"/>
    <n v="18000"/>
    <n v="11250"/>
    <n v="6750"/>
  </r>
  <r>
    <x v="10"/>
    <x v="2"/>
    <x v="7"/>
    <x v="4"/>
    <x v="0"/>
    <x v="0"/>
    <n v="750"/>
    <n v="185"/>
    <n v="1200"/>
    <n v="222000"/>
    <n v="138750"/>
    <n v="83250"/>
  </r>
  <r>
    <x v="11"/>
    <x v="2"/>
    <x v="7"/>
    <x v="0"/>
    <x v="0"/>
    <x v="0"/>
    <n v="750"/>
    <n v="89"/>
    <n v="1200"/>
    <n v="106800"/>
    <n v="66750"/>
    <n v="40050"/>
  </r>
  <r>
    <x v="12"/>
    <x v="3"/>
    <x v="0"/>
    <x v="5"/>
    <x v="0"/>
    <x v="0"/>
    <n v="750"/>
    <n v="250"/>
    <n v="1200"/>
    <n v="300000"/>
    <n v="187500"/>
    <n v="112500"/>
  </r>
  <r>
    <x v="13"/>
    <x v="1"/>
    <x v="5"/>
    <x v="4"/>
    <x v="0"/>
    <x v="0"/>
    <n v="750"/>
    <n v="94"/>
    <n v="1200"/>
    <n v="112800"/>
    <n v="70500"/>
    <n v="42300"/>
  </r>
  <r>
    <x v="14"/>
    <x v="2"/>
    <x v="8"/>
    <x v="2"/>
    <x v="0"/>
    <x v="0"/>
    <n v="750"/>
    <n v="31"/>
    <n v="1200"/>
    <n v="37200"/>
    <n v="23250"/>
    <n v="13950"/>
  </r>
  <r>
    <x v="15"/>
    <x v="1"/>
    <x v="5"/>
    <x v="1"/>
    <x v="0"/>
    <x v="0"/>
    <n v="750"/>
    <n v="39"/>
    <n v="1200"/>
    <n v="46800"/>
    <n v="29250"/>
    <n v="17550"/>
  </r>
  <r>
    <x v="16"/>
    <x v="2"/>
    <x v="9"/>
    <x v="3"/>
    <x v="0"/>
    <x v="0"/>
    <n v="750"/>
    <n v="60"/>
    <n v="1200"/>
    <n v="72000"/>
    <n v="45000"/>
    <n v="27000"/>
  </r>
  <r>
    <x v="17"/>
    <x v="3"/>
    <x v="10"/>
    <x v="4"/>
    <x v="0"/>
    <x v="0"/>
    <n v="750"/>
    <n v="166"/>
    <n v="1200"/>
    <n v="199200"/>
    <n v="124500"/>
    <n v="74700"/>
  </r>
  <r>
    <x v="18"/>
    <x v="0"/>
    <x v="11"/>
    <x v="5"/>
    <x v="0"/>
    <x v="0"/>
    <n v="750"/>
    <n v="130"/>
    <n v="1200"/>
    <n v="156000"/>
    <n v="97500"/>
    <n v="58500"/>
  </r>
  <r>
    <x v="19"/>
    <x v="0"/>
    <x v="5"/>
    <x v="2"/>
    <x v="0"/>
    <x v="0"/>
    <n v="750"/>
    <n v="57"/>
    <n v="1200"/>
    <n v="68400"/>
    <n v="42750"/>
    <n v="25650"/>
  </r>
  <r>
    <x v="20"/>
    <x v="3"/>
    <x v="12"/>
    <x v="1"/>
    <x v="0"/>
    <x v="0"/>
    <n v="750"/>
    <n v="16"/>
    <n v="1200"/>
    <n v="19200"/>
    <n v="12000"/>
    <n v="7200"/>
  </r>
  <r>
    <x v="21"/>
    <x v="1"/>
    <x v="12"/>
    <x v="4"/>
    <x v="0"/>
    <x v="0"/>
    <n v="750"/>
    <n v="69"/>
    <n v="1200"/>
    <n v="82800"/>
    <n v="51750"/>
    <n v="31050"/>
  </r>
  <r>
    <x v="22"/>
    <x v="2"/>
    <x v="0"/>
    <x v="2"/>
    <x v="0"/>
    <x v="0"/>
    <n v="750"/>
    <n v="157"/>
    <n v="1200"/>
    <n v="188400"/>
    <n v="117750"/>
    <n v="70650"/>
  </r>
  <r>
    <x v="23"/>
    <x v="3"/>
    <x v="13"/>
    <x v="3"/>
    <x v="0"/>
    <x v="0"/>
    <n v="750"/>
    <n v="53"/>
    <n v="1200"/>
    <n v="63600"/>
    <n v="39750"/>
    <n v="23850"/>
  </r>
  <r>
    <x v="24"/>
    <x v="2"/>
    <x v="1"/>
    <x v="0"/>
    <x v="0"/>
    <x v="0"/>
    <n v="750"/>
    <n v="138"/>
    <n v="1200"/>
    <n v="165600"/>
    <n v="103500"/>
    <n v="62100"/>
  </r>
  <r>
    <x v="25"/>
    <x v="2"/>
    <x v="14"/>
    <x v="0"/>
    <x v="0"/>
    <x v="0"/>
    <n v="750"/>
    <n v="92"/>
    <n v="1200"/>
    <n v="110400"/>
    <n v="69000"/>
    <n v="41400"/>
  </r>
  <r>
    <x v="26"/>
    <x v="0"/>
    <x v="15"/>
    <x v="0"/>
    <x v="0"/>
    <x v="0"/>
    <n v="750"/>
    <n v="135"/>
    <n v="1200"/>
    <n v="162000"/>
    <n v="101250"/>
    <n v="60750"/>
  </r>
  <r>
    <x v="27"/>
    <x v="0"/>
    <x v="2"/>
    <x v="4"/>
    <x v="0"/>
    <x v="0"/>
    <n v="750"/>
    <n v="176"/>
    <n v="1200"/>
    <n v="211200"/>
    <n v="132000"/>
    <n v="79200"/>
  </r>
  <r>
    <x v="28"/>
    <x v="3"/>
    <x v="12"/>
    <x v="2"/>
    <x v="0"/>
    <x v="0"/>
    <n v="750"/>
    <n v="105"/>
    <n v="1200"/>
    <n v="126000"/>
    <n v="78750"/>
    <n v="47250"/>
  </r>
  <r>
    <x v="29"/>
    <x v="3"/>
    <x v="16"/>
    <x v="4"/>
    <x v="0"/>
    <x v="0"/>
    <n v="750"/>
    <n v="153"/>
    <n v="1200"/>
    <n v="183600"/>
    <n v="114750"/>
    <n v="68850"/>
  </r>
  <r>
    <x v="30"/>
    <x v="0"/>
    <x v="16"/>
    <x v="0"/>
    <x v="0"/>
    <x v="0"/>
    <n v="750"/>
    <n v="86"/>
    <n v="1200"/>
    <n v="103200"/>
    <n v="64500"/>
    <n v="38700"/>
  </r>
  <r>
    <x v="31"/>
    <x v="0"/>
    <x v="1"/>
    <x v="2"/>
    <x v="0"/>
    <x v="0"/>
    <n v="750"/>
    <n v="126"/>
    <n v="1200"/>
    <n v="151200"/>
    <n v="94500"/>
    <n v="56700"/>
  </r>
  <r>
    <x v="32"/>
    <x v="1"/>
    <x v="11"/>
    <x v="5"/>
    <x v="0"/>
    <x v="0"/>
    <n v="750"/>
    <n v="64"/>
    <n v="1200"/>
    <n v="76800"/>
    <n v="48000"/>
    <n v="28800"/>
  </r>
  <r>
    <x v="33"/>
    <x v="2"/>
    <x v="6"/>
    <x v="1"/>
    <x v="0"/>
    <x v="0"/>
    <n v="750"/>
    <n v="5"/>
    <n v="1200"/>
    <n v="6000"/>
    <n v="3750"/>
    <n v="2250"/>
  </r>
  <r>
    <x v="34"/>
    <x v="2"/>
    <x v="15"/>
    <x v="0"/>
    <x v="0"/>
    <x v="0"/>
    <n v="750"/>
    <n v="134"/>
    <n v="1200"/>
    <n v="160800"/>
    <n v="100500"/>
    <n v="60300"/>
  </r>
  <r>
    <x v="35"/>
    <x v="0"/>
    <x v="2"/>
    <x v="4"/>
    <x v="0"/>
    <x v="0"/>
    <n v="750"/>
    <n v="54"/>
    <n v="1200"/>
    <n v="64800"/>
    <n v="40500"/>
    <n v="24300"/>
  </r>
  <r>
    <x v="36"/>
    <x v="2"/>
    <x v="17"/>
    <x v="0"/>
    <x v="0"/>
    <x v="0"/>
    <n v="750"/>
    <n v="9"/>
    <n v="1200"/>
    <n v="10800"/>
    <n v="6750"/>
    <n v="4050"/>
  </r>
  <r>
    <x v="37"/>
    <x v="2"/>
    <x v="10"/>
    <x v="3"/>
    <x v="0"/>
    <x v="0"/>
    <n v="750"/>
    <n v="48"/>
    <n v="1200"/>
    <n v="57600"/>
    <n v="36000"/>
    <n v="21600"/>
  </r>
  <r>
    <x v="38"/>
    <x v="0"/>
    <x v="18"/>
    <x v="0"/>
    <x v="0"/>
    <x v="0"/>
    <n v="750"/>
    <n v="91"/>
    <n v="1200"/>
    <n v="109200"/>
    <n v="68250"/>
    <n v="40950"/>
  </r>
  <r>
    <x v="39"/>
    <x v="2"/>
    <x v="19"/>
    <x v="1"/>
    <x v="0"/>
    <x v="0"/>
    <n v="750"/>
    <n v="32"/>
    <n v="1200"/>
    <n v="38400"/>
    <n v="24000"/>
    <n v="14400"/>
  </r>
  <r>
    <x v="40"/>
    <x v="0"/>
    <x v="5"/>
    <x v="3"/>
    <x v="0"/>
    <x v="0"/>
    <n v="750"/>
    <n v="85"/>
    <n v="1200"/>
    <n v="102000"/>
    <n v="63750"/>
    <n v="38250"/>
  </r>
  <r>
    <x v="41"/>
    <x v="0"/>
    <x v="12"/>
    <x v="3"/>
    <x v="0"/>
    <x v="0"/>
    <n v="750"/>
    <n v="64"/>
    <n v="1200"/>
    <n v="76800"/>
    <n v="48000"/>
    <n v="28800"/>
  </r>
  <r>
    <x v="42"/>
    <x v="2"/>
    <x v="1"/>
    <x v="1"/>
    <x v="0"/>
    <x v="0"/>
    <n v="750"/>
    <n v="23"/>
    <n v="1200"/>
    <n v="27600"/>
    <n v="17250"/>
    <n v="10350"/>
  </r>
  <r>
    <x v="43"/>
    <x v="0"/>
    <x v="16"/>
    <x v="0"/>
    <x v="0"/>
    <x v="0"/>
    <n v="750"/>
    <n v="55"/>
    <n v="1200"/>
    <n v="66000"/>
    <n v="41250"/>
    <n v="24750"/>
  </r>
  <r>
    <x v="44"/>
    <x v="0"/>
    <x v="7"/>
    <x v="2"/>
    <x v="0"/>
    <x v="0"/>
    <n v="750"/>
    <n v="230"/>
    <n v="1200"/>
    <n v="276000"/>
    <n v="172500"/>
    <n v="103500"/>
  </r>
  <r>
    <x v="45"/>
    <x v="2"/>
    <x v="14"/>
    <x v="0"/>
    <x v="0"/>
    <x v="0"/>
    <n v="750"/>
    <n v="98"/>
    <n v="1200"/>
    <n v="117600"/>
    <n v="73500"/>
    <n v="44100"/>
  </r>
  <r>
    <x v="46"/>
    <x v="3"/>
    <x v="13"/>
    <x v="0"/>
    <x v="0"/>
    <x v="0"/>
    <n v="750"/>
    <n v="38"/>
    <n v="1200"/>
    <n v="45600"/>
    <n v="28500"/>
    <n v="17100"/>
  </r>
  <r>
    <x v="47"/>
    <x v="1"/>
    <x v="20"/>
    <x v="5"/>
    <x v="0"/>
    <x v="0"/>
    <n v="750"/>
    <n v="114"/>
    <n v="1200"/>
    <n v="136800"/>
    <n v="85500"/>
    <n v="51300"/>
  </r>
  <r>
    <x v="48"/>
    <x v="3"/>
    <x v="1"/>
    <x v="1"/>
    <x v="0"/>
    <x v="0"/>
    <n v="750"/>
    <n v="24"/>
    <n v="1200"/>
    <n v="28800"/>
    <n v="18000"/>
    <n v="10800"/>
  </r>
  <r>
    <x v="49"/>
    <x v="3"/>
    <x v="15"/>
    <x v="3"/>
    <x v="0"/>
    <x v="0"/>
    <n v="750"/>
    <n v="39"/>
    <n v="1200"/>
    <n v="46800"/>
    <n v="29250"/>
    <n v="17550"/>
  </r>
  <r>
    <x v="50"/>
    <x v="1"/>
    <x v="4"/>
    <x v="5"/>
    <x v="0"/>
    <x v="0"/>
    <n v="750"/>
    <n v="6"/>
    <n v="1200"/>
    <n v="7200"/>
    <n v="4500"/>
    <n v="2700"/>
  </r>
  <r>
    <x v="51"/>
    <x v="0"/>
    <x v="2"/>
    <x v="3"/>
    <x v="0"/>
    <x v="0"/>
    <n v="750"/>
    <n v="47"/>
    <n v="1200"/>
    <n v="56400"/>
    <n v="35250"/>
    <n v="21150"/>
  </r>
  <r>
    <x v="52"/>
    <x v="2"/>
    <x v="11"/>
    <x v="3"/>
    <x v="0"/>
    <x v="0"/>
    <n v="750"/>
    <n v="89"/>
    <n v="1200"/>
    <n v="106800"/>
    <n v="66750"/>
    <n v="40050"/>
  </r>
  <r>
    <x v="53"/>
    <x v="3"/>
    <x v="0"/>
    <x v="5"/>
    <x v="0"/>
    <x v="0"/>
    <n v="750"/>
    <n v="245"/>
    <n v="1200"/>
    <n v="294000"/>
    <n v="183750"/>
    <n v="110250"/>
  </r>
  <r>
    <x v="54"/>
    <x v="3"/>
    <x v="12"/>
    <x v="4"/>
    <x v="0"/>
    <x v="0"/>
    <n v="750"/>
    <n v="109"/>
    <n v="1200"/>
    <n v="130800"/>
    <n v="81750"/>
    <n v="49050"/>
  </r>
  <r>
    <x v="55"/>
    <x v="0"/>
    <x v="9"/>
    <x v="3"/>
    <x v="0"/>
    <x v="0"/>
    <n v="750"/>
    <n v="98"/>
    <n v="1200"/>
    <n v="117600"/>
    <n v="73500"/>
    <n v="44100"/>
  </r>
  <r>
    <x v="56"/>
    <x v="3"/>
    <x v="16"/>
    <x v="5"/>
    <x v="0"/>
    <x v="0"/>
    <n v="750"/>
    <n v="280"/>
    <n v="1200"/>
    <n v="336000"/>
    <n v="210000"/>
    <n v="126000"/>
  </r>
  <r>
    <x v="57"/>
    <x v="2"/>
    <x v="11"/>
    <x v="2"/>
    <x v="0"/>
    <x v="0"/>
    <n v="750"/>
    <n v="187"/>
    <n v="1200"/>
    <n v="224400"/>
    <n v="140250"/>
    <n v="84150"/>
  </r>
  <r>
    <x v="58"/>
    <x v="0"/>
    <x v="1"/>
    <x v="3"/>
    <x v="0"/>
    <x v="0"/>
    <n v="750"/>
    <n v="86"/>
    <n v="1200"/>
    <n v="103200"/>
    <n v="64500"/>
    <n v="38700"/>
  </r>
  <r>
    <x v="0"/>
    <x v="0"/>
    <x v="0"/>
    <x v="0"/>
    <x v="0"/>
    <x v="0"/>
    <n v="750"/>
    <n v="89"/>
    <n v="1200"/>
    <n v="106800"/>
    <n v="66750"/>
    <n v="40050"/>
  </r>
  <r>
    <x v="1"/>
    <x v="1"/>
    <x v="1"/>
    <x v="1"/>
    <x v="0"/>
    <x v="0"/>
    <n v="750"/>
    <n v="34"/>
    <n v="1200"/>
    <n v="40800"/>
    <n v="25500"/>
    <n v="15300"/>
  </r>
  <r>
    <x v="2"/>
    <x v="2"/>
    <x v="2"/>
    <x v="0"/>
    <x v="0"/>
    <x v="0"/>
    <n v="750"/>
    <n v="18"/>
    <n v="1200"/>
    <n v="21600"/>
    <n v="13500"/>
    <n v="8100"/>
  </r>
  <r>
    <x v="3"/>
    <x v="2"/>
    <x v="3"/>
    <x v="2"/>
    <x v="0"/>
    <x v="0"/>
    <n v="750"/>
    <n v="129"/>
    <n v="1200"/>
    <n v="154800"/>
    <n v="96750"/>
    <n v="58050"/>
  </r>
  <r>
    <x v="4"/>
    <x v="0"/>
    <x v="4"/>
    <x v="3"/>
    <x v="0"/>
    <x v="0"/>
    <n v="750"/>
    <n v="95"/>
    <n v="1200"/>
    <n v="114000"/>
    <n v="71250"/>
    <n v="42750"/>
  </r>
  <r>
    <x v="5"/>
    <x v="0"/>
    <x v="5"/>
    <x v="3"/>
    <x v="0"/>
    <x v="0"/>
    <n v="750"/>
    <n v="25"/>
    <n v="1200"/>
    <n v="30000"/>
    <n v="18750"/>
    <n v="11250"/>
  </r>
  <r>
    <x v="6"/>
    <x v="2"/>
    <x v="5"/>
    <x v="3"/>
    <x v="0"/>
    <x v="0"/>
    <n v="750"/>
    <n v="19"/>
    <n v="1200"/>
    <n v="22800"/>
    <n v="14250"/>
    <n v="8550"/>
  </r>
  <r>
    <x v="7"/>
    <x v="1"/>
    <x v="6"/>
    <x v="2"/>
    <x v="0"/>
    <x v="0"/>
    <n v="750"/>
    <n v="50"/>
    <n v="1200"/>
    <n v="60000"/>
    <n v="37500"/>
    <n v="22500"/>
  </r>
  <r>
    <x v="8"/>
    <x v="3"/>
    <x v="7"/>
    <x v="1"/>
    <x v="0"/>
    <x v="0"/>
    <n v="750"/>
    <n v="16"/>
    <n v="1200"/>
    <n v="19200"/>
    <n v="12000"/>
    <n v="7200"/>
  </r>
  <r>
    <x v="9"/>
    <x v="3"/>
    <x v="1"/>
    <x v="0"/>
    <x v="0"/>
    <x v="0"/>
    <n v="750"/>
    <n v="15"/>
    <n v="1200"/>
    <n v="18000"/>
    <n v="11250"/>
    <n v="6750"/>
  </r>
  <r>
    <x v="10"/>
    <x v="2"/>
    <x v="7"/>
    <x v="4"/>
    <x v="0"/>
    <x v="0"/>
    <n v="750"/>
    <n v="185"/>
    <n v="1200"/>
    <n v="222000"/>
    <n v="138750"/>
    <n v="83250"/>
  </r>
  <r>
    <x v="11"/>
    <x v="2"/>
    <x v="7"/>
    <x v="0"/>
    <x v="0"/>
    <x v="0"/>
    <n v="750"/>
    <n v="89"/>
    <n v="1200"/>
    <n v="106800"/>
    <n v="66750"/>
    <n v="40050"/>
  </r>
  <r>
    <x v="12"/>
    <x v="3"/>
    <x v="0"/>
    <x v="5"/>
    <x v="0"/>
    <x v="0"/>
    <n v="750"/>
    <n v="250"/>
    <n v="1200"/>
    <n v="300000"/>
    <n v="187500"/>
    <n v="112500"/>
  </r>
  <r>
    <x v="13"/>
    <x v="1"/>
    <x v="5"/>
    <x v="4"/>
    <x v="0"/>
    <x v="0"/>
    <n v="750"/>
    <n v="94"/>
    <n v="1200"/>
    <n v="112800"/>
    <n v="70500"/>
    <n v="42300"/>
  </r>
  <r>
    <x v="14"/>
    <x v="2"/>
    <x v="8"/>
    <x v="2"/>
    <x v="0"/>
    <x v="0"/>
    <n v="750"/>
    <n v="31"/>
    <n v="1200"/>
    <n v="37200"/>
    <n v="23250"/>
    <n v="13950"/>
  </r>
  <r>
    <x v="15"/>
    <x v="1"/>
    <x v="5"/>
    <x v="1"/>
    <x v="0"/>
    <x v="0"/>
    <n v="750"/>
    <n v="39"/>
    <n v="1200"/>
    <n v="46800"/>
    <n v="29250"/>
    <n v="17550"/>
  </r>
  <r>
    <x v="16"/>
    <x v="2"/>
    <x v="9"/>
    <x v="3"/>
    <x v="0"/>
    <x v="0"/>
    <n v="750"/>
    <n v="60"/>
    <n v="1200"/>
    <n v="72000"/>
    <n v="45000"/>
    <n v="27000"/>
  </r>
  <r>
    <x v="17"/>
    <x v="3"/>
    <x v="10"/>
    <x v="4"/>
    <x v="0"/>
    <x v="0"/>
    <n v="750"/>
    <n v="166"/>
    <n v="1200"/>
    <n v="199200"/>
    <n v="124500"/>
    <n v="74700"/>
  </r>
  <r>
    <x v="18"/>
    <x v="0"/>
    <x v="11"/>
    <x v="5"/>
    <x v="0"/>
    <x v="0"/>
    <n v="750"/>
    <n v="130"/>
    <n v="1200"/>
    <n v="156000"/>
    <n v="97500"/>
    <n v="58500"/>
  </r>
  <r>
    <x v="19"/>
    <x v="0"/>
    <x v="5"/>
    <x v="2"/>
    <x v="0"/>
    <x v="0"/>
    <n v="750"/>
    <n v="57"/>
    <n v="1200"/>
    <n v="68400"/>
    <n v="42750"/>
    <n v="25650"/>
  </r>
  <r>
    <x v="20"/>
    <x v="3"/>
    <x v="12"/>
    <x v="1"/>
    <x v="0"/>
    <x v="0"/>
    <n v="750"/>
    <n v="16"/>
    <n v="1200"/>
    <n v="19200"/>
    <n v="12000"/>
    <n v="7200"/>
  </r>
  <r>
    <x v="21"/>
    <x v="1"/>
    <x v="12"/>
    <x v="4"/>
    <x v="0"/>
    <x v="0"/>
    <n v="750"/>
    <n v="69"/>
    <n v="1200"/>
    <n v="82800"/>
    <n v="51750"/>
    <n v="31050"/>
  </r>
  <r>
    <x v="22"/>
    <x v="2"/>
    <x v="0"/>
    <x v="2"/>
    <x v="0"/>
    <x v="0"/>
    <n v="750"/>
    <n v="157"/>
    <n v="1200"/>
    <n v="188400"/>
    <n v="117750"/>
    <n v="70650"/>
  </r>
  <r>
    <x v="23"/>
    <x v="3"/>
    <x v="13"/>
    <x v="3"/>
    <x v="0"/>
    <x v="0"/>
    <n v="750"/>
    <n v="53"/>
    <n v="1200"/>
    <n v="63600"/>
    <n v="39750"/>
    <n v="23850"/>
  </r>
  <r>
    <x v="24"/>
    <x v="2"/>
    <x v="1"/>
    <x v="0"/>
    <x v="0"/>
    <x v="0"/>
    <n v="750"/>
    <n v="138"/>
    <n v="1200"/>
    <n v="165600"/>
    <n v="103500"/>
    <n v="62100"/>
  </r>
  <r>
    <x v="25"/>
    <x v="2"/>
    <x v="14"/>
    <x v="0"/>
    <x v="0"/>
    <x v="0"/>
    <n v="750"/>
    <n v="92"/>
    <n v="1200"/>
    <n v="110400"/>
    <n v="69000"/>
    <n v="41400"/>
  </r>
  <r>
    <x v="26"/>
    <x v="0"/>
    <x v="15"/>
    <x v="0"/>
    <x v="0"/>
    <x v="0"/>
    <n v="750"/>
    <n v="135"/>
    <n v="1200"/>
    <n v="162000"/>
    <n v="101250"/>
    <n v="60750"/>
  </r>
  <r>
    <x v="27"/>
    <x v="0"/>
    <x v="2"/>
    <x v="4"/>
    <x v="0"/>
    <x v="0"/>
    <n v="750"/>
    <n v="176"/>
    <n v="1200"/>
    <n v="211200"/>
    <n v="132000"/>
    <n v="79200"/>
  </r>
  <r>
    <x v="28"/>
    <x v="3"/>
    <x v="12"/>
    <x v="2"/>
    <x v="0"/>
    <x v="0"/>
    <n v="750"/>
    <n v="105"/>
    <n v="1200"/>
    <n v="126000"/>
    <n v="78750"/>
    <n v="47250"/>
  </r>
  <r>
    <x v="29"/>
    <x v="3"/>
    <x v="16"/>
    <x v="4"/>
    <x v="0"/>
    <x v="0"/>
    <n v="750"/>
    <n v="153"/>
    <n v="1200"/>
    <n v="183600"/>
    <n v="114750"/>
    <n v="68850"/>
  </r>
  <r>
    <x v="30"/>
    <x v="0"/>
    <x v="16"/>
    <x v="0"/>
    <x v="0"/>
    <x v="0"/>
    <n v="750"/>
    <n v="86"/>
    <n v="1200"/>
    <n v="103200"/>
    <n v="64500"/>
    <n v="38700"/>
  </r>
  <r>
    <x v="31"/>
    <x v="0"/>
    <x v="1"/>
    <x v="2"/>
    <x v="0"/>
    <x v="0"/>
    <n v="750"/>
    <n v="126"/>
    <n v="1200"/>
    <n v="151200"/>
    <n v="94500"/>
    <n v="56700"/>
  </r>
  <r>
    <x v="32"/>
    <x v="1"/>
    <x v="11"/>
    <x v="5"/>
    <x v="0"/>
    <x v="0"/>
    <n v="750"/>
    <n v="64"/>
    <n v="1200"/>
    <n v="76800"/>
    <n v="48000"/>
    <n v="28800"/>
  </r>
  <r>
    <x v="33"/>
    <x v="2"/>
    <x v="6"/>
    <x v="1"/>
    <x v="0"/>
    <x v="0"/>
    <n v="750"/>
    <n v="5"/>
    <n v="1200"/>
    <n v="6000"/>
    <n v="3750"/>
    <n v="2250"/>
  </r>
  <r>
    <x v="34"/>
    <x v="2"/>
    <x v="15"/>
    <x v="0"/>
    <x v="0"/>
    <x v="0"/>
    <n v="750"/>
    <n v="134"/>
    <n v="1200"/>
    <n v="160800"/>
    <n v="100500"/>
    <n v="60300"/>
  </r>
  <r>
    <x v="35"/>
    <x v="0"/>
    <x v="2"/>
    <x v="4"/>
    <x v="0"/>
    <x v="0"/>
    <n v="750"/>
    <n v="54"/>
    <n v="1200"/>
    <n v="64800"/>
    <n v="40500"/>
    <n v="24300"/>
  </r>
  <r>
    <x v="36"/>
    <x v="2"/>
    <x v="17"/>
    <x v="0"/>
    <x v="0"/>
    <x v="0"/>
    <n v="750"/>
    <n v="9"/>
    <n v="1200"/>
    <n v="10800"/>
    <n v="6750"/>
    <n v="4050"/>
  </r>
  <r>
    <x v="37"/>
    <x v="2"/>
    <x v="10"/>
    <x v="3"/>
    <x v="0"/>
    <x v="0"/>
    <n v="750"/>
    <n v="48"/>
    <n v="1200"/>
    <n v="57600"/>
    <n v="36000"/>
    <n v="21600"/>
  </r>
  <r>
    <x v="38"/>
    <x v="0"/>
    <x v="18"/>
    <x v="0"/>
    <x v="0"/>
    <x v="0"/>
    <n v="750"/>
    <n v="91"/>
    <n v="1200"/>
    <n v="109200"/>
    <n v="68250"/>
    <n v="40950"/>
  </r>
  <r>
    <x v="39"/>
    <x v="2"/>
    <x v="19"/>
    <x v="1"/>
    <x v="0"/>
    <x v="0"/>
    <n v="750"/>
    <n v="32"/>
    <n v="1200"/>
    <n v="38400"/>
    <n v="24000"/>
    <n v="14400"/>
  </r>
  <r>
    <x v="40"/>
    <x v="0"/>
    <x v="5"/>
    <x v="3"/>
    <x v="0"/>
    <x v="0"/>
    <n v="750"/>
    <n v="85"/>
    <n v="1200"/>
    <n v="102000"/>
    <n v="63750"/>
    <n v="38250"/>
  </r>
  <r>
    <x v="41"/>
    <x v="0"/>
    <x v="12"/>
    <x v="3"/>
    <x v="0"/>
    <x v="0"/>
    <n v="750"/>
    <n v="64"/>
    <n v="1200"/>
    <n v="76800"/>
    <n v="48000"/>
    <n v="28800"/>
  </r>
  <r>
    <x v="42"/>
    <x v="2"/>
    <x v="1"/>
    <x v="1"/>
    <x v="0"/>
    <x v="0"/>
    <n v="750"/>
    <n v="23"/>
    <n v="1200"/>
    <n v="27600"/>
    <n v="17250"/>
    <n v="10350"/>
  </r>
  <r>
    <x v="43"/>
    <x v="0"/>
    <x v="16"/>
    <x v="0"/>
    <x v="0"/>
    <x v="0"/>
    <n v="750"/>
    <n v="55"/>
    <n v="1200"/>
    <n v="66000"/>
    <n v="41250"/>
    <n v="24750"/>
  </r>
  <r>
    <x v="44"/>
    <x v="0"/>
    <x v="7"/>
    <x v="2"/>
    <x v="0"/>
    <x v="0"/>
    <n v="750"/>
    <n v="230"/>
    <n v="1200"/>
    <n v="276000"/>
    <n v="172500"/>
    <n v="103500"/>
  </r>
  <r>
    <x v="45"/>
    <x v="2"/>
    <x v="14"/>
    <x v="0"/>
    <x v="0"/>
    <x v="0"/>
    <n v="750"/>
    <n v="98"/>
    <n v="1200"/>
    <n v="117600"/>
    <n v="73500"/>
    <n v="44100"/>
  </r>
  <r>
    <x v="46"/>
    <x v="3"/>
    <x v="13"/>
    <x v="0"/>
    <x v="0"/>
    <x v="0"/>
    <n v="750"/>
    <n v="38"/>
    <n v="1200"/>
    <n v="45600"/>
    <n v="28500"/>
    <n v="17100"/>
  </r>
  <r>
    <x v="47"/>
    <x v="1"/>
    <x v="20"/>
    <x v="5"/>
    <x v="0"/>
    <x v="0"/>
    <n v="750"/>
    <n v="114"/>
    <n v="1200"/>
    <n v="136800"/>
    <n v="85500"/>
    <n v="51300"/>
  </r>
  <r>
    <x v="48"/>
    <x v="3"/>
    <x v="1"/>
    <x v="1"/>
    <x v="0"/>
    <x v="0"/>
    <n v="750"/>
    <n v="24"/>
    <n v="1200"/>
    <n v="28800"/>
    <n v="18000"/>
    <n v="10800"/>
  </r>
  <r>
    <x v="49"/>
    <x v="3"/>
    <x v="15"/>
    <x v="3"/>
    <x v="0"/>
    <x v="0"/>
    <n v="750"/>
    <n v="39"/>
    <n v="1200"/>
    <n v="46800"/>
    <n v="29250"/>
    <n v="17550"/>
  </r>
  <r>
    <x v="50"/>
    <x v="1"/>
    <x v="4"/>
    <x v="5"/>
    <x v="0"/>
    <x v="0"/>
    <n v="750"/>
    <n v="6"/>
    <n v="1200"/>
    <n v="7200"/>
    <n v="4500"/>
    <n v="2700"/>
  </r>
  <r>
    <x v="51"/>
    <x v="0"/>
    <x v="2"/>
    <x v="3"/>
    <x v="0"/>
    <x v="0"/>
    <n v="750"/>
    <n v="47"/>
    <n v="1200"/>
    <n v="56400"/>
    <n v="35250"/>
    <n v="21150"/>
  </r>
  <r>
    <x v="52"/>
    <x v="2"/>
    <x v="11"/>
    <x v="3"/>
    <x v="0"/>
    <x v="0"/>
    <n v="750"/>
    <n v="89"/>
    <n v="1200"/>
    <n v="106800"/>
    <n v="66750"/>
    <n v="40050"/>
  </r>
  <r>
    <x v="53"/>
    <x v="3"/>
    <x v="0"/>
    <x v="5"/>
    <x v="0"/>
    <x v="0"/>
    <n v="750"/>
    <n v="245"/>
    <n v="1200"/>
    <n v="294000"/>
    <n v="183750"/>
    <n v="110250"/>
  </r>
  <r>
    <x v="54"/>
    <x v="3"/>
    <x v="12"/>
    <x v="4"/>
    <x v="0"/>
    <x v="0"/>
    <n v="750"/>
    <n v="109"/>
    <n v="1200"/>
    <n v="130800"/>
    <n v="81750"/>
    <n v="49050"/>
  </r>
  <r>
    <x v="55"/>
    <x v="0"/>
    <x v="9"/>
    <x v="3"/>
    <x v="0"/>
    <x v="0"/>
    <n v="750"/>
    <n v="98"/>
    <n v="1200"/>
    <n v="117600"/>
    <n v="73500"/>
    <n v="44100"/>
  </r>
  <r>
    <x v="56"/>
    <x v="3"/>
    <x v="16"/>
    <x v="5"/>
    <x v="0"/>
    <x v="0"/>
    <n v="750"/>
    <n v="280"/>
    <n v="1200"/>
    <n v="336000"/>
    <n v="210000"/>
    <n v="126000"/>
  </r>
  <r>
    <x v="57"/>
    <x v="2"/>
    <x v="11"/>
    <x v="2"/>
    <x v="0"/>
    <x v="0"/>
    <n v="750"/>
    <n v="187"/>
    <n v="1200"/>
    <n v="224400"/>
    <n v="140250"/>
    <n v="84150"/>
  </r>
  <r>
    <x v="58"/>
    <x v="0"/>
    <x v="1"/>
    <x v="3"/>
    <x v="0"/>
    <x v="0"/>
    <n v="750"/>
    <n v="86"/>
    <n v="1200"/>
    <n v="103200"/>
    <n v="64500"/>
    <n v="38700"/>
  </r>
  <r>
    <x v="59"/>
    <x v="2"/>
    <x v="15"/>
    <x v="3"/>
    <x v="0"/>
    <x v="1"/>
    <n v="750"/>
    <n v="7"/>
    <n v="1200"/>
    <n v="8400"/>
    <n v="5250"/>
    <n v="3150"/>
  </r>
  <r>
    <x v="60"/>
    <x v="2"/>
    <x v="3"/>
    <x v="2"/>
    <x v="0"/>
    <x v="1"/>
    <n v="750"/>
    <n v="114"/>
    <n v="1200"/>
    <n v="136800"/>
    <n v="85500"/>
    <n v="51300"/>
  </r>
  <r>
    <x v="61"/>
    <x v="1"/>
    <x v="4"/>
    <x v="3"/>
    <x v="0"/>
    <x v="1"/>
    <n v="750"/>
    <n v="57"/>
    <n v="1200"/>
    <n v="68400"/>
    <n v="42750"/>
    <n v="25650"/>
  </r>
  <r>
    <x v="62"/>
    <x v="2"/>
    <x v="14"/>
    <x v="2"/>
    <x v="0"/>
    <x v="1"/>
    <n v="750"/>
    <n v="66"/>
    <n v="1200"/>
    <n v="79200"/>
    <n v="49500"/>
    <n v="29700"/>
  </r>
  <r>
    <x v="63"/>
    <x v="1"/>
    <x v="11"/>
    <x v="1"/>
    <x v="0"/>
    <x v="1"/>
    <n v="750"/>
    <n v="20"/>
    <n v="1200"/>
    <n v="24000"/>
    <n v="15000"/>
    <n v="9000"/>
  </r>
  <r>
    <x v="64"/>
    <x v="0"/>
    <x v="1"/>
    <x v="4"/>
    <x v="0"/>
    <x v="1"/>
    <n v="750"/>
    <n v="14"/>
    <n v="1200"/>
    <n v="16800"/>
    <n v="10500"/>
    <n v="6300"/>
  </r>
  <r>
    <x v="65"/>
    <x v="1"/>
    <x v="7"/>
    <x v="4"/>
    <x v="0"/>
    <x v="1"/>
    <n v="750"/>
    <n v="10"/>
    <n v="1200"/>
    <n v="12000"/>
    <n v="7500"/>
    <n v="4500"/>
  </r>
  <r>
    <x v="66"/>
    <x v="2"/>
    <x v="16"/>
    <x v="2"/>
    <x v="0"/>
    <x v="1"/>
    <n v="750"/>
    <n v="8"/>
    <n v="1200"/>
    <n v="9600"/>
    <n v="6000"/>
    <n v="3600"/>
  </r>
  <r>
    <x v="67"/>
    <x v="3"/>
    <x v="4"/>
    <x v="4"/>
    <x v="0"/>
    <x v="1"/>
    <n v="750"/>
    <n v="50"/>
    <n v="1200"/>
    <n v="60000"/>
    <n v="37500"/>
    <n v="22500"/>
  </r>
  <r>
    <x v="18"/>
    <x v="0"/>
    <x v="17"/>
    <x v="4"/>
    <x v="0"/>
    <x v="1"/>
    <n v="750"/>
    <n v="60"/>
    <n v="1200"/>
    <n v="72000"/>
    <n v="45000"/>
    <n v="27000"/>
  </r>
  <r>
    <x v="68"/>
    <x v="3"/>
    <x v="11"/>
    <x v="5"/>
    <x v="0"/>
    <x v="1"/>
    <n v="750"/>
    <n v="36"/>
    <n v="1200"/>
    <n v="43200"/>
    <n v="27000"/>
    <n v="16200"/>
  </r>
  <r>
    <x v="69"/>
    <x v="0"/>
    <x v="18"/>
    <x v="3"/>
    <x v="0"/>
    <x v="1"/>
    <n v="750"/>
    <n v="44"/>
    <n v="1200"/>
    <n v="52800"/>
    <n v="33000"/>
    <n v="19800"/>
  </r>
  <r>
    <x v="70"/>
    <x v="2"/>
    <x v="4"/>
    <x v="5"/>
    <x v="0"/>
    <x v="1"/>
    <n v="750"/>
    <n v="151"/>
    <n v="1200"/>
    <n v="181200"/>
    <n v="113250"/>
    <n v="67950"/>
  </r>
  <r>
    <x v="7"/>
    <x v="1"/>
    <x v="8"/>
    <x v="3"/>
    <x v="0"/>
    <x v="1"/>
    <n v="750"/>
    <n v="49"/>
    <n v="1200"/>
    <n v="58800"/>
    <n v="36750"/>
    <n v="22050"/>
  </r>
  <r>
    <x v="71"/>
    <x v="1"/>
    <x v="10"/>
    <x v="0"/>
    <x v="0"/>
    <x v="1"/>
    <n v="750"/>
    <n v="81"/>
    <n v="1200"/>
    <n v="97200"/>
    <n v="60750"/>
    <n v="36450"/>
  </r>
  <r>
    <x v="72"/>
    <x v="2"/>
    <x v="11"/>
    <x v="0"/>
    <x v="0"/>
    <x v="1"/>
    <n v="750"/>
    <n v="63"/>
    <n v="1200"/>
    <n v="75600"/>
    <n v="47250"/>
    <n v="28350"/>
  </r>
  <r>
    <x v="73"/>
    <x v="0"/>
    <x v="21"/>
    <x v="4"/>
    <x v="0"/>
    <x v="1"/>
    <n v="750"/>
    <n v="39"/>
    <n v="1200"/>
    <n v="46800"/>
    <n v="29250"/>
    <n v="17550"/>
  </r>
  <r>
    <x v="74"/>
    <x v="1"/>
    <x v="12"/>
    <x v="2"/>
    <x v="0"/>
    <x v="1"/>
    <n v="750"/>
    <n v="103"/>
    <n v="1200"/>
    <n v="123600"/>
    <n v="77250"/>
    <n v="46350"/>
  </r>
  <r>
    <x v="75"/>
    <x v="2"/>
    <x v="4"/>
    <x v="0"/>
    <x v="0"/>
    <x v="1"/>
    <n v="750"/>
    <n v="75"/>
    <n v="1200"/>
    <n v="90000"/>
    <n v="56250"/>
    <n v="33750"/>
  </r>
  <r>
    <x v="52"/>
    <x v="2"/>
    <x v="12"/>
    <x v="4"/>
    <x v="0"/>
    <x v="1"/>
    <n v="750"/>
    <n v="15"/>
    <n v="1200"/>
    <n v="18000"/>
    <n v="11250"/>
    <n v="6750"/>
  </r>
  <r>
    <x v="76"/>
    <x v="0"/>
    <x v="22"/>
    <x v="5"/>
    <x v="0"/>
    <x v="1"/>
    <n v="750"/>
    <n v="161"/>
    <n v="1200"/>
    <n v="193200"/>
    <n v="120750"/>
    <n v="72450"/>
  </r>
  <r>
    <x v="77"/>
    <x v="2"/>
    <x v="21"/>
    <x v="4"/>
    <x v="0"/>
    <x v="1"/>
    <n v="750"/>
    <n v="27"/>
    <n v="1200"/>
    <n v="32400"/>
    <n v="20250"/>
    <n v="12150"/>
  </r>
  <r>
    <x v="78"/>
    <x v="1"/>
    <x v="6"/>
    <x v="0"/>
    <x v="0"/>
    <x v="1"/>
    <n v="750"/>
    <n v="56"/>
    <n v="1200"/>
    <n v="67200"/>
    <n v="42000"/>
    <n v="25200"/>
  </r>
  <r>
    <x v="79"/>
    <x v="1"/>
    <x v="6"/>
    <x v="4"/>
    <x v="0"/>
    <x v="1"/>
    <n v="750"/>
    <n v="93"/>
    <n v="1200"/>
    <n v="111600"/>
    <n v="69750"/>
    <n v="41850"/>
  </r>
  <r>
    <x v="80"/>
    <x v="2"/>
    <x v="20"/>
    <x v="3"/>
    <x v="0"/>
    <x v="1"/>
    <n v="750"/>
    <n v="44"/>
    <n v="1200"/>
    <n v="52800"/>
    <n v="33000"/>
    <n v="19800"/>
  </r>
  <r>
    <x v="81"/>
    <x v="2"/>
    <x v="8"/>
    <x v="3"/>
    <x v="0"/>
    <x v="1"/>
    <n v="750"/>
    <n v="3"/>
    <n v="1200"/>
    <n v="3600"/>
    <n v="2250"/>
    <n v="1350"/>
  </r>
  <r>
    <x v="82"/>
    <x v="2"/>
    <x v="14"/>
    <x v="3"/>
    <x v="0"/>
    <x v="1"/>
    <n v="750"/>
    <n v="51"/>
    <n v="1200"/>
    <n v="61200"/>
    <n v="38250"/>
    <n v="22950"/>
  </r>
  <r>
    <x v="19"/>
    <x v="0"/>
    <x v="22"/>
    <x v="3"/>
    <x v="0"/>
    <x v="1"/>
    <n v="750"/>
    <n v="22"/>
    <n v="1200"/>
    <n v="26400"/>
    <n v="16500"/>
    <n v="9900"/>
  </r>
  <r>
    <x v="83"/>
    <x v="2"/>
    <x v="8"/>
    <x v="1"/>
    <x v="0"/>
    <x v="1"/>
    <n v="750"/>
    <n v="16"/>
    <n v="1200"/>
    <n v="19200"/>
    <n v="12000"/>
    <n v="7200"/>
  </r>
  <r>
    <x v="84"/>
    <x v="3"/>
    <x v="23"/>
    <x v="2"/>
    <x v="0"/>
    <x v="1"/>
    <n v="750"/>
    <n v="117"/>
    <n v="1200"/>
    <n v="140400"/>
    <n v="87750"/>
    <n v="52650"/>
  </r>
  <r>
    <x v="85"/>
    <x v="2"/>
    <x v="6"/>
    <x v="1"/>
    <x v="0"/>
    <x v="1"/>
    <n v="750"/>
    <n v="1"/>
    <n v="1200"/>
    <n v="1200"/>
    <n v="750"/>
    <n v="450"/>
  </r>
  <r>
    <x v="86"/>
    <x v="0"/>
    <x v="10"/>
    <x v="4"/>
    <x v="0"/>
    <x v="1"/>
    <n v="750"/>
    <n v="73"/>
    <n v="1200"/>
    <n v="87600"/>
    <n v="54750"/>
    <n v="32850"/>
  </r>
  <r>
    <x v="87"/>
    <x v="3"/>
    <x v="18"/>
    <x v="3"/>
    <x v="0"/>
    <x v="1"/>
    <n v="750"/>
    <n v="55"/>
    <n v="1200"/>
    <n v="66000"/>
    <n v="41250"/>
    <n v="24750"/>
  </r>
  <r>
    <x v="88"/>
    <x v="1"/>
    <x v="16"/>
    <x v="3"/>
    <x v="0"/>
    <x v="1"/>
    <n v="750"/>
    <n v="28"/>
    <n v="1200"/>
    <n v="33600"/>
    <n v="21000"/>
    <n v="12600"/>
  </r>
  <r>
    <x v="89"/>
    <x v="1"/>
    <x v="23"/>
    <x v="1"/>
    <x v="0"/>
    <x v="1"/>
    <n v="750"/>
    <n v="3"/>
    <n v="1200"/>
    <n v="3600"/>
    <n v="2250"/>
    <n v="1350"/>
  </r>
  <r>
    <x v="90"/>
    <x v="3"/>
    <x v="21"/>
    <x v="3"/>
    <x v="0"/>
    <x v="1"/>
    <n v="750"/>
    <n v="27"/>
    <n v="1200"/>
    <n v="32400"/>
    <n v="20250"/>
    <n v="12150"/>
  </r>
  <r>
    <x v="91"/>
    <x v="1"/>
    <x v="8"/>
    <x v="1"/>
    <x v="0"/>
    <x v="1"/>
    <n v="750"/>
    <n v="14"/>
    <n v="1200"/>
    <n v="16800"/>
    <n v="10500"/>
    <n v="6300"/>
  </r>
  <r>
    <x v="92"/>
    <x v="3"/>
    <x v="9"/>
    <x v="3"/>
    <x v="0"/>
    <x v="1"/>
    <n v="750"/>
    <n v="14"/>
    <n v="1200"/>
    <n v="16800"/>
    <n v="10500"/>
    <n v="6300"/>
  </r>
  <r>
    <x v="93"/>
    <x v="3"/>
    <x v="3"/>
    <x v="1"/>
    <x v="0"/>
    <x v="1"/>
    <n v="750"/>
    <n v="16"/>
    <n v="1200"/>
    <n v="19200"/>
    <n v="12000"/>
    <n v="7200"/>
  </r>
  <r>
    <x v="94"/>
    <x v="3"/>
    <x v="20"/>
    <x v="5"/>
    <x v="0"/>
    <x v="1"/>
    <n v="750"/>
    <n v="131"/>
    <n v="1200"/>
    <n v="157200"/>
    <n v="98250"/>
    <n v="58950"/>
  </r>
  <r>
    <x v="95"/>
    <x v="2"/>
    <x v="19"/>
    <x v="3"/>
    <x v="0"/>
    <x v="1"/>
    <n v="750"/>
    <n v="22"/>
    <n v="1200"/>
    <n v="26400"/>
    <n v="16500"/>
    <n v="9900"/>
  </r>
  <r>
    <x v="96"/>
    <x v="1"/>
    <x v="1"/>
    <x v="3"/>
    <x v="0"/>
    <x v="1"/>
    <n v="750"/>
    <n v="1"/>
    <n v="1200"/>
    <n v="1200"/>
    <n v="750"/>
    <n v="450"/>
  </r>
  <r>
    <x v="97"/>
    <x v="2"/>
    <x v="18"/>
    <x v="1"/>
    <x v="0"/>
    <x v="1"/>
    <n v="750"/>
    <n v="7"/>
    <n v="1200"/>
    <n v="8400"/>
    <n v="5250"/>
    <n v="3150"/>
  </r>
  <r>
    <x v="98"/>
    <x v="1"/>
    <x v="11"/>
    <x v="0"/>
    <x v="0"/>
    <x v="1"/>
    <n v="750"/>
    <n v="87"/>
    <n v="1200"/>
    <n v="104400"/>
    <n v="65250"/>
    <n v="39150"/>
  </r>
  <r>
    <x v="93"/>
    <x v="3"/>
    <x v="2"/>
    <x v="4"/>
    <x v="0"/>
    <x v="1"/>
    <n v="750"/>
    <n v="23"/>
    <n v="1200"/>
    <n v="27600"/>
    <n v="17250"/>
    <n v="10350"/>
  </r>
  <r>
    <x v="99"/>
    <x v="2"/>
    <x v="3"/>
    <x v="1"/>
    <x v="0"/>
    <x v="1"/>
    <n v="750"/>
    <n v="14"/>
    <n v="1200"/>
    <n v="16800"/>
    <n v="10500"/>
    <n v="6300"/>
  </r>
  <r>
    <x v="100"/>
    <x v="2"/>
    <x v="6"/>
    <x v="2"/>
    <x v="0"/>
    <x v="1"/>
    <n v="750"/>
    <n v="14"/>
    <n v="1200"/>
    <n v="16800"/>
    <n v="10500"/>
    <n v="6300"/>
  </r>
  <r>
    <x v="101"/>
    <x v="2"/>
    <x v="22"/>
    <x v="1"/>
    <x v="0"/>
    <x v="1"/>
    <n v="750"/>
    <n v="11"/>
    <n v="1200"/>
    <n v="13200"/>
    <n v="8250"/>
    <n v="4950"/>
  </r>
  <r>
    <x v="102"/>
    <x v="0"/>
    <x v="13"/>
    <x v="2"/>
    <x v="0"/>
    <x v="1"/>
    <n v="750"/>
    <n v="68"/>
    <n v="1200"/>
    <n v="81600"/>
    <n v="51000"/>
    <n v="30600"/>
  </r>
  <r>
    <x v="103"/>
    <x v="3"/>
    <x v="10"/>
    <x v="1"/>
    <x v="0"/>
    <x v="1"/>
    <n v="750"/>
    <n v="1"/>
    <n v="1200"/>
    <n v="1200"/>
    <n v="750"/>
    <n v="450"/>
  </r>
  <r>
    <x v="104"/>
    <x v="0"/>
    <x v="14"/>
    <x v="5"/>
    <x v="0"/>
    <x v="1"/>
    <n v="750"/>
    <n v="66"/>
    <n v="1200"/>
    <n v="79200"/>
    <n v="49500"/>
    <n v="29700"/>
  </r>
  <r>
    <x v="59"/>
    <x v="2"/>
    <x v="15"/>
    <x v="3"/>
    <x v="0"/>
    <x v="1"/>
    <n v="750"/>
    <n v="7"/>
    <n v="1200"/>
    <n v="8400"/>
    <n v="5250"/>
    <n v="3150"/>
  </r>
  <r>
    <x v="60"/>
    <x v="2"/>
    <x v="3"/>
    <x v="2"/>
    <x v="0"/>
    <x v="1"/>
    <n v="750"/>
    <n v="114"/>
    <n v="1200"/>
    <n v="136800"/>
    <n v="85500"/>
    <n v="51300"/>
  </r>
  <r>
    <x v="61"/>
    <x v="1"/>
    <x v="4"/>
    <x v="3"/>
    <x v="0"/>
    <x v="1"/>
    <n v="750"/>
    <n v="57"/>
    <n v="1200"/>
    <n v="68400"/>
    <n v="42750"/>
    <n v="25650"/>
  </r>
  <r>
    <x v="62"/>
    <x v="2"/>
    <x v="14"/>
    <x v="2"/>
    <x v="0"/>
    <x v="1"/>
    <n v="750"/>
    <n v="66"/>
    <n v="1200"/>
    <n v="79200"/>
    <n v="49500"/>
    <n v="29700"/>
  </r>
  <r>
    <x v="63"/>
    <x v="1"/>
    <x v="11"/>
    <x v="1"/>
    <x v="0"/>
    <x v="1"/>
    <n v="750"/>
    <n v="20"/>
    <n v="1200"/>
    <n v="24000"/>
    <n v="15000"/>
    <n v="9000"/>
  </r>
  <r>
    <x v="64"/>
    <x v="0"/>
    <x v="1"/>
    <x v="4"/>
    <x v="0"/>
    <x v="1"/>
    <n v="750"/>
    <n v="14"/>
    <n v="1200"/>
    <n v="16800"/>
    <n v="10500"/>
    <n v="6300"/>
  </r>
  <r>
    <x v="65"/>
    <x v="1"/>
    <x v="7"/>
    <x v="4"/>
    <x v="0"/>
    <x v="1"/>
    <n v="750"/>
    <n v="10"/>
    <n v="1200"/>
    <n v="12000"/>
    <n v="7500"/>
    <n v="4500"/>
  </r>
  <r>
    <x v="66"/>
    <x v="2"/>
    <x v="16"/>
    <x v="2"/>
    <x v="0"/>
    <x v="1"/>
    <n v="750"/>
    <n v="8"/>
    <n v="1200"/>
    <n v="9600"/>
    <n v="6000"/>
    <n v="3600"/>
  </r>
  <r>
    <x v="67"/>
    <x v="3"/>
    <x v="4"/>
    <x v="4"/>
    <x v="0"/>
    <x v="1"/>
    <n v="750"/>
    <n v="50"/>
    <n v="1200"/>
    <n v="60000"/>
    <n v="37500"/>
    <n v="22500"/>
  </r>
  <r>
    <x v="18"/>
    <x v="0"/>
    <x v="17"/>
    <x v="4"/>
    <x v="0"/>
    <x v="1"/>
    <n v="750"/>
    <n v="60"/>
    <n v="1200"/>
    <n v="72000"/>
    <n v="45000"/>
    <n v="27000"/>
  </r>
  <r>
    <x v="68"/>
    <x v="3"/>
    <x v="11"/>
    <x v="5"/>
    <x v="0"/>
    <x v="1"/>
    <n v="750"/>
    <n v="36"/>
    <n v="1200"/>
    <n v="43200"/>
    <n v="27000"/>
    <n v="16200"/>
  </r>
  <r>
    <x v="69"/>
    <x v="0"/>
    <x v="18"/>
    <x v="3"/>
    <x v="0"/>
    <x v="1"/>
    <n v="750"/>
    <n v="44"/>
    <n v="1200"/>
    <n v="52800"/>
    <n v="33000"/>
    <n v="19800"/>
  </r>
  <r>
    <x v="70"/>
    <x v="2"/>
    <x v="4"/>
    <x v="5"/>
    <x v="0"/>
    <x v="1"/>
    <n v="750"/>
    <n v="151"/>
    <n v="1200"/>
    <n v="181200"/>
    <n v="113250"/>
    <n v="67950"/>
  </r>
  <r>
    <x v="7"/>
    <x v="1"/>
    <x v="8"/>
    <x v="3"/>
    <x v="0"/>
    <x v="1"/>
    <n v="750"/>
    <n v="49"/>
    <n v="1200"/>
    <n v="58800"/>
    <n v="36750"/>
    <n v="22050"/>
  </r>
  <r>
    <x v="71"/>
    <x v="1"/>
    <x v="10"/>
    <x v="0"/>
    <x v="0"/>
    <x v="1"/>
    <n v="750"/>
    <n v="81"/>
    <n v="1200"/>
    <n v="97200"/>
    <n v="60750"/>
    <n v="36450"/>
  </r>
  <r>
    <x v="72"/>
    <x v="2"/>
    <x v="11"/>
    <x v="0"/>
    <x v="0"/>
    <x v="1"/>
    <n v="750"/>
    <n v="63"/>
    <n v="1200"/>
    <n v="75600"/>
    <n v="47250"/>
    <n v="28350"/>
  </r>
  <r>
    <x v="73"/>
    <x v="0"/>
    <x v="21"/>
    <x v="4"/>
    <x v="0"/>
    <x v="1"/>
    <n v="750"/>
    <n v="39"/>
    <n v="1200"/>
    <n v="46800"/>
    <n v="29250"/>
    <n v="17550"/>
  </r>
  <r>
    <x v="74"/>
    <x v="1"/>
    <x v="12"/>
    <x v="2"/>
    <x v="0"/>
    <x v="1"/>
    <n v="750"/>
    <n v="103"/>
    <n v="1200"/>
    <n v="123600"/>
    <n v="77250"/>
    <n v="46350"/>
  </r>
  <r>
    <x v="75"/>
    <x v="2"/>
    <x v="4"/>
    <x v="0"/>
    <x v="0"/>
    <x v="1"/>
    <n v="750"/>
    <n v="75"/>
    <n v="1200"/>
    <n v="90000"/>
    <n v="56250"/>
    <n v="33750"/>
  </r>
  <r>
    <x v="52"/>
    <x v="2"/>
    <x v="12"/>
    <x v="4"/>
    <x v="0"/>
    <x v="1"/>
    <n v="750"/>
    <n v="15"/>
    <n v="1200"/>
    <n v="18000"/>
    <n v="11250"/>
    <n v="6750"/>
  </r>
  <r>
    <x v="76"/>
    <x v="0"/>
    <x v="22"/>
    <x v="5"/>
    <x v="0"/>
    <x v="1"/>
    <n v="750"/>
    <n v="161"/>
    <n v="1200"/>
    <n v="193200"/>
    <n v="120750"/>
    <n v="72450"/>
  </r>
  <r>
    <x v="77"/>
    <x v="2"/>
    <x v="21"/>
    <x v="4"/>
    <x v="0"/>
    <x v="1"/>
    <n v="750"/>
    <n v="27"/>
    <n v="1200"/>
    <n v="32400"/>
    <n v="20250"/>
    <n v="12150"/>
  </r>
  <r>
    <x v="78"/>
    <x v="1"/>
    <x v="6"/>
    <x v="0"/>
    <x v="0"/>
    <x v="1"/>
    <n v="750"/>
    <n v="56"/>
    <n v="1200"/>
    <n v="67200"/>
    <n v="42000"/>
    <n v="25200"/>
  </r>
  <r>
    <x v="79"/>
    <x v="1"/>
    <x v="6"/>
    <x v="4"/>
    <x v="0"/>
    <x v="1"/>
    <n v="750"/>
    <n v="93"/>
    <n v="1200"/>
    <n v="111600"/>
    <n v="69750"/>
    <n v="41850"/>
  </r>
  <r>
    <x v="80"/>
    <x v="2"/>
    <x v="20"/>
    <x v="3"/>
    <x v="0"/>
    <x v="1"/>
    <n v="750"/>
    <n v="44"/>
    <n v="1200"/>
    <n v="52800"/>
    <n v="33000"/>
    <n v="19800"/>
  </r>
  <r>
    <x v="81"/>
    <x v="2"/>
    <x v="8"/>
    <x v="3"/>
    <x v="0"/>
    <x v="1"/>
    <n v="750"/>
    <n v="3"/>
    <n v="1200"/>
    <n v="3600"/>
    <n v="2250"/>
    <n v="1350"/>
  </r>
  <r>
    <x v="82"/>
    <x v="2"/>
    <x v="14"/>
    <x v="3"/>
    <x v="0"/>
    <x v="1"/>
    <n v="750"/>
    <n v="51"/>
    <n v="1200"/>
    <n v="61200"/>
    <n v="38250"/>
    <n v="22950"/>
  </r>
  <r>
    <x v="19"/>
    <x v="0"/>
    <x v="22"/>
    <x v="3"/>
    <x v="0"/>
    <x v="1"/>
    <n v="750"/>
    <n v="22"/>
    <n v="1200"/>
    <n v="26400"/>
    <n v="16500"/>
    <n v="9900"/>
  </r>
  <r>
    <x v="83"/>
    <x v="2"/>
    <x v="8"/>
    <x v="1"/>
    <x v="0"/>
    <x v="1"/>
    <n v="750"/>
    <n v="16"/>
    <n v="1200"/>
    <n v="19200"/>
    <n v="12000"/>
    <n v="7200"/>
  </r>
  <r>
    <x v="84"/>
    <x v="3"/>
    <x v="23"/>
    <x v="2"/>
    <x v="0"/>
    <x v="1"/>
    <n v="750"/>
    <n v="117"/>
    <n v="1200"/>
    <n v="140400"/>
    <n v="87750"/>
    <n v="52650"/>
  </r>
  <r>
    <x v="85"/>
    <x v="2"/>
    <x v="6"/>
    <x v="1"/>
    <x v="0"/>
    <x v="1"/>
    <n v="750"/>
    <n v="1"/>
    <n v="1200"/>
    <n v="1200"/>
    <n v="750"/>
    <n v="450"/>
  </r>
  <r>
    <x v="86"/>
    <x v="0"/>
    <x v="10"/>
    <x v="4"/>
    <x v="0"/>
    <x v="1"/>
    <n v="750"/>
    <n v="73"/>
    <n v="1200"/>
    <n v="87600"/>
    <n v="54750"/>
    <n v="32850"/>
  </r>
  <r>
    <x v="87"/>
    <x v="3"/>
    <x v="18"/>
    <x v="3"/>
    <x v="0"/>
    <x v="1"/>
    <n v="750"/>
    <n v="55"/>
    <n v="1200"/>
    <n v="66000"/>
    <n v="41250"/>
    <n v="24750"/>
  </r>
  <r>
    <x v="88"/>
    <x v="1"/>
    <x v="16"/>
    <x v="3"/>
    <x v="0"/>
    <x v="1"/>
    <n v="750"/>
    <n v="28"/>
    <n v="1200"/>
    <n v="33600"/>
    <n v="21000"/>
    <n v="12600"/>
  </r>
  <r>
    <x v="89"/>
    <x v="1"/>
    <x v="23"/>
    <x v="1"/>
    <x v="0"/>
    <x v="1"/>
    <n v="750"/>
    <n v="3"/>
    <n v="1200"/>
    <n v="3600"/>
    <n v="2250"/>
    <n v="1350"/>
  </r>
  <r>
    <x v="90"/>
    <x v="3"/>
    <x v="21"/>
    <x v="3"/>
    <x v="0"/>
    <x v="1"/>
    <n v="750"/>
    <n v="27"/>
    <n v="1200"/>
    <n v="32400"/>
    <n v="20250"/>
    <n v="12150"/>
  </r>
  <r>
    <x v="91"/>
    <x v="1"/>
    <x v="8"/>
    <x v="1"/>
    <x v="0"/>
    <x v="1"/>
    <n v="750"/>
    <n v="14"/>
    <n v="1200"/>
    <n v="16800"/>
    <n v="10500"/>
    <n v="6300"/>
  </r>
  <r>
    <x v="92"/>
    <x v="3"/>
    <x v="9"/>
    <x v="3"/>
    <x v="0"/>
    <x v="1"/>
    <n v="750"/>
    <n v="14"/>
    <n v="1200"/>
    <n v="16800"/>
    <n v="10500"/>
    <n v="6300"/>
  </r>
  <r>
    <x v="93"/>
    <x v="3"/>
    <x v="3"/>
    <x v="1"/>
    <x v="0"/>
    <x v="1"/>
    <n v="750"/>
    <n v="16"/>
    <n v="1200"/>
    <n v="19200"/>
    <n v="12000"/>
    <n v="7200"/>
  </r>
  <r>
    <x v="94"/>
    <x v="3"/>
    <x v="20"/>
    <x v="5"/>
    <x v="0"/>
    <x v="1"/>
    <n v="750"/>
    <n v="131"/>
    <n v="1200"/>
    <n v="157200"/>
    <n v="98250"/>
    <n v="58950"/>
  </r>
  <r>
    <x v="95"/>
    <x v="2"/>
    <x v="19"/>
    <x v="3"/>
    <x v="0"/>
    <x v="1"/>
    <n v="750"/>
    <n v="22"/>
    <n v="1200"/>
    <n v="26400"/>
    <n v="16500"/>
    <n v="9900"/>
  </r>
  <r>
    <x v="96"/>
    <x v="1"/>
    <x v="1"/>
    <x v="3"/>
    <x v="0"/>
    <x v="1"/>
    <n v="750"/>
    <n v="1"/>
    <n v="1200"/>
    <n v="1200"/>
    <n v="750"/>
    <n v="450"/>
  </r>
  <r>
    <x v="97"/>
    <x v="2"/>
    <x v="18"/>
    <x v="1"/>
    <x v="0"/>
    <x v="1"/>
    <n v="750"/>
    <n v="7"/>
    <n v="1200"/>
    <n v="8400"/>
    <n v="5250"/>
    <n v="3150"/>
  </r>
  <r>
    <x v="98"/>
    <x v="1"/>
    <x v="11"/>
    <x v="0"/>
    <x v="0"/>
    <x v="1"/>
    <n v="750"/>
    <n v="87"/>
    <n v="1200"/>
    <n v="104400"/>
    <n v="65250"/>
    <n v="39150"/>
  </r>
  <r>
    <x v="93"/>
    <x v="3"/>
    <x v="2"/>
    <x v="4"/>
    <x v="0"/>
    <x v="1"/>
    <n v="750"/>
    <n v="23"/>
    <n v="1200"/>
    <n v="27600"/>
    <n v="17250"/>
    <n v="10350"/>
  </r>
  <r>
    <x v="99"/>
    <x v="2"/>
    <x v="3"/>
    <x v="1"/>
    <x v="0"/>
    <x v="1"/>
    <n v="750"/>
    <n v="14"/>
    <n v="1200"/>
    <n v="16800"/>
    <n v="10500"/>
    <n v="6300"/>
  </r>
  <r>
    <x v="100"/>
    <x v="2"/>
    <x v="6"/>
    <x v="2"/>
    <x v="0"/>
    <x v="1"/>
    <n v="750"/>
    <n v="14"/>
    <n v="1200"/>
    <n v="16800"/>
    <n v="10500"/>
    <n v="6300"/>
  </r>
  <r>
    <x v="101"/>
    <x v="2"/>
    <x v="22"/>
    <x v="1"/>
    <x v="0"/>
    <x v="1"/>
    <n v="750"/>
    <n v="11"/>
    <n v="1200"/>
    <n v="13200"/>
    <n v="8250"/>
    <n v="4950"/>
  </r>
  <r>
    <x v="102"/>
    <x v="0"/>
    <x v="13"/>
    <x v="2"/>
    <x v="0"/>
    <x v="1"/>
    <n v="750"/>
    <n v="68"/>
    <n v="1200"/>
    <n v="81600"/>
    <n v="51000"/>
    <n v="30600"/>
  </r>
  <r>
    <x v="103"/>
    <x v="3"/>
    <x v="10"/>
    <x v="1"/>
    <x v="0"/>
    <x v="1"/>
    <n v="750"/>
    <n v="1"/>
    <n v="1200"/>
    <n v="1200"/>
    <n v="750"/>
    <n v="450"/>
  </r>
  <r>
    <x v="104"/>
    <x v="0"/>
    <x v="14"/>
    <x v="5"/>
    <x v="0"/>
    <x v="1"/>
    <n v="750"/>
    <n v="66"/>
    <n v="1200"/>
    <n v="79200"/>
    <n v="49500"/>
    <n v="29700"/>
  </r>
  <r>
    <x v="105"/>
    <x v="2"/>
    <x v="22"/>
    <x v="4"/>
    <x v="0"/>
    <x v="2"/>
    <n v="750"/>
    <n v="70"/>
    <n v="1200"/>
    <n v="84000"/>
    <n v="52500"/>
    <n v="31500"/>
  </r>
  <r>
    <x v="106"/>
    <x v="2"/>
    <x v="0"/>
    <x v="3"/>
    <x v="0"/>
    <x v="2"/>
    <n v="750"/>
    <n v="17"/>
    <n v="1200"/>
    <n v="20400"/>
    <n v="12750"/>
    <n v="7650"/>
  </r>
  <r>
    <x v="107"/>
    <x v="0"/>
    <x v="22"/>
    <x v="1"/>
    <x v="0"/>
    <x v="2"/>
    <n v="750"/>
    <n v="18"/>
    <n v="1200"/>
    <n v="21600"/>
    <n v="13500"/>
    <n v="8100"/>
  </r>
  <r>
    <x v="108"/>
    <x v="3"/>
    <x v="19"/>
    <x v="0"/>
    <x v="0"/>
    <x v="2"/>
    <n v="750"/>
    <n v="56"/>
    <n v="1200"/>
    <n v="67200"/>
    <n v="42000"/>
    <n v="25200"/>
  </r>
  <r>
    <x v="109"/>
    <x v="2"/>
    <x v="6"/>
    <x v="3"/>
    <x v="0"/>
    <x v="2"/>
    <n v="750"/>
    <n v="5"/>
    <n v="1200"/>
    <n v="6000"/>
    <n v="3750"/>
    <n v="2250"/>
  </r>
  <r>
    <x v="110"/>
    <x v="0"/>
    <x v="16"/>
    <x v="1"/>
    <x v="0"/>
    <x v="2"/>
    <n v="750"/>
    <n v="6"/>
    <n v="1200"/>
    <n v="7200"/>
    <n v="4500"/>
    <n v="2700"/>
  </r>
  <r>
    <x v="111"/>
    <x v="1"/>
    <x v="14"/>
    <x v="1"/>
    <x v="0"/>
    <x v="2"/>
    <n v="750"/>
    <n v="12"/>
    <n v="1200"/>
    <n v="14400"/>
    <n v="9000"/>
    <n v="5400"/>
  </r>
  <r>
    <x v="112"/>
    <x v="0"/>
    <x v="18"/>
    <x v="1"/>
    <x v="0"/>
    <x v="2"/>
    <n v="750"/>
    <n v="17"/>
    <n v="1200"/>
    <n v="20400"/>
    <n v="12750"/>
    <n v="7650"/>
  </r>
  <r>
    <x v="113"/>
    <x v="1"/>
    <x v="0"/>
    <x v="4"/>
    <x v="0"/>
    <x v="2"/>
    <n v="750"/>
    <n v="40"/>
    <n v="1200"/>
    <n v="48000"/>
    <n v="30000"/>
    <n v="18000"/>
  </r>
  <r>
    <x v="114"/>
    <x v="2"/>
    <x v="17"/>
    <x v="1"/>
    <x v="0"/>
    <x v="2"/>
    <n v="750"/>
    <n v="14"/>
    <n v="1200"/>
    <n v="16800"/>
    <n v="10500"/>
    <n v="6300"/>
  </r>
  <r>
    <x v="115"/>
    <x v="2"/>
    <x v="2"/>
    <x v="5"/>
    <x v="0"/>
    <x v="2"/>
    <n v="750"/>
    <n v="74"/>
    <n v="1200"/>
    <n v="88800"/>
    <n v="55500"/>
    <n v="33300"/>
  </r>
  <r>
    <x v="116"/>
    <x v="3"/>
    <x v="4"/>
    <x v="0"/>
    <x v="0"/>
    <x v="2"/>
    <n v="750"/>
    <n v="19"/>
    <n v="1200"/>
    <n v="22800"/>
    <n v="14250"/>
    <n v="8550"/>
  </r>
  <r>
    <x v="117"/>
    <x v="3"/>
    <x v="7"/>
    <x v="1"/>
    <x v="0"/>
    <x v="2"/>
    <n v="750"/>
    <n v="18"/>
    <n v="1200"/>
    <n v="21600"/>
    <n v="13500"/>
    <n v="8100"/>
  </r>
  <r>
    <x v="8"/>
    <x v="3"/>
    <x v="22"/>
    <x v="4"/>
    <x v="0"/>
    <x v="2"/>
    <n v="750"/>
    <n v="48"/>
    <n v="1200"/>
    <n v="57600"/>
    <n v="36000"/>
    <n v="21600"/>
  </r>
  <r>
    <x v="118"/>
    <x v="1"/>
    <x v="16"/>
    <x v="3"/>
    <x v="0"/>
    <x v="2"/>
    <n v="750"/>
    <n v="17"/>
    <n v="1200"/>
    <n v="20400"/>
    <n v="12750"/>
    <n v="7650"/>
  </r>
  <r>
    <x v="119"/>
    <x v="0"/>
    <x v="2"/>
    <x v="3"/>
    <x v="0"/>
    <x v="2"/>
    <n v="750"/>
    <n v="21"/>
    <n v="1200"/>
    <n v="25200"/>
    <n v="15750"/>
    <n v="9450"/>
  </r>
  <r>
    <x v="120"/>
    <x v="3"/>
    <x v="9"/>
    <x v="0"/>
    <x v="0"/>
    <x v="2"/>
    <n v="750"/>
    <n v="9"/>
    <n v="1200"/>
    <n v="10800"/>
    <n v="6750"/>
    <n v="4050"/>
  </r>
  <r>
    <x v="52"/>
    <x v="2"/>
    <x v="6"/>
    <x v="2"/>
    <x v="0"/>
    <x v="2"/>
    <n v="750"/>
    <n v="42"/>
    <n v="1200"/>
    <n v="50400"/>
    <n v="31500"/>
    <n v="18900"/>
  </r>
  <r>
    <x v="4"/>
    <x v="0"/>
    <x v="16"/>
    <x v="3"/>
    <x v="0"/>
    <x v="2"/>
    <n v="750"/>
    <n v="17"/>
    <n v="1200"/>
    <n v="20400"/>
    <n v="12750"/>
    <n v="7650"/>
  </r>
  <r>
    <x v="55"/>
    <x v="0"/>
    <x v="14"/>
    <x v="3"/>
    <x v="0"/>
    <x v="2"/>
    <n v="750"/>
    <n v="28"/>
    <n v="1200"/>
    <n v="33600"/>
    <n v="21000"/>
    <n v="12600"/>
  </r>
  <r>
    <x v="121"/>
    <x v="3"/>
    <x v="12"/>
    <x v="5"/>
    <x v="0"/>
    <x v="2"/>
    <n v="750"/>
    <n v="3"/>
    <n v="1200"/>
    <n v="3600"/>
    <n v="2250"/>
    <n v="1350"/>
  </r>
  <r>
    <x v="122"/>
    <x v="1"/>
    <x v="1"/>
    <x v="5"/>
    <x v="0"/>
    <x v="2"/>
    <n v="750"/>
    <n v="102"/>
    <n v="1200"/>
    <n v="122400"/>
    <n v="76500"/>
    <n v="45900"/>
  </r>
  <r>
    <x v="123"/>
    <x v="3"/>
    <x v="5"/>
    <x v="2"/>
    <x v="0"/>
    <x v="2"/>
    <n v="750"/>
    <n v="48"/>
    <n v="1200"/>
    <n v="57600"/>
    <n v="36000"/>
    <n v="21600"/>
  </r>
  <r>
    <x v="124"/>
    <x v="0"/>
    <x v="14"/>
    <x v="3"/>
    <x v="0"/>
    <x v="2"/>
    <n v="750"/>
    <n v="13"/>
    <n v="1200"/>
    <n v="15600"/>
    <n v="9750"/>
    <n v="5850"/>
  </r>
  <r>
    <x v="125"/>
    <x v="1"/>
    <x v="10"/>
    <x v="3"/>
    <x v="0"/>
    <x v="2"/>
    <n v="750"/>
    <n v="5"/>
    <n v="1200"/>
    <n v="6000"/>
    <n v="3750"/>
    <n v="2250"/>
  </r>
  <r>
    <x v="126"/>
    <x v="2"/>
    <x v="18"/>
    <x v="5"/>
    <x v="0"/>
    <x v="2"/>
    <n v="750"/>
    <n v="85"/>
    <n v="1200"/>
    <n v="102000"/>
    <n v="63750"/>
    <n v="38250"/>
  </r>
  <r>
    <x v="127"/>
    <x v="3"/>
    <x v="9"/>
    <x v="4"/>
    <x v="0"/>
    <x v="2"/>
    <n v="750"/>
    <n v="52"/>
    <n v="1200"/>
    <n v="62400"/>
    <n v="39000"/>
    <n v="23400"/>
  </r>
  <r>
    <x v="128"/>
    <x v="0"/>
    <x v="16"/>
    <x v="1"/>
    <x v="0"/>
    <x v="2"/>
    <n v="750"/>
    <n v="18"/>
    <n v="1200"/>
    <n v="21600"/>
    <n v="13500"/>
    <n v="8100"/>
  </r>
  <r>
    <x v="87"/>
    <x v="3"/>
    <x v="10"/>
    <x v="4"/>
    <x v="0"/>
    <x v="2"/>
    <n v="750"/>
    <n v="4"/>
    <n v="1200"/>
    <n v="4800"/>
    <n v="3000"/>
    <n v="1800"/>
  </r>
  <r>
    <x v="129"/>
    <x v="1"/>
    <x v="9"/>
    <x v="5"/>
    <x v="0"/>
    <x v="2"/>
    <n v="750"/>
    <n v="107"/>
    <n v="1200"/>
    <n v="128400"/>
    <n v="80250"/>
    <n v="48150"/>
  </r>
  <r>
    <x v="80"/>
    <x v="2"/>
    <x v="1"/>
    <x v="2"/>
    <x v="0"/>
    <x v="2"/>
    <n v="750"/>
    <n v="70"/>
    <n v="1200"/>
    <n v="84000"/>
    <n v="52500"/>
    <n v="31500"/>
  </r>
  <r>
    <x v="130"/>
    <x v="0"/>
    <x v="21"/>
    <x v="4"/>
    <x v="0"/>
    <x v="2"/>
    <n v="750"/>
    <n v="40"/>
    <n v="1200"/>
    <n v="48000"/>
    <n v="30000"/>
    <n v="18000"/>
  </r>
  <r>
    <x v="131"/>
    <x v="0"/>
    <x v="5"/>
    <x v="2"/>
    <x v="0"/>
    <x v="2"/>
    <n v="750"/>
    <n v="53"/>
    <n v="1200"/>
    <n v="63600"/>
    <n v="39750"/>
    <n v="23850"/>
  </r>
  <r>
    <x v="132"/>
    <x v="3"/>
    <x v="1"/>
    <x v="2"/>
    <x v="0"/>
    <x v="2"/>
    <n v="750"/>
    <n v="67"/>
    <n v="1200"/>
    <n v="80400"/>
    <n v="50250"/>
    <n v="30150"/>
  </r>
  <r>
    <x v="133"/>
    <x v="1"/>
    <x v="5"/>
    <x v="3"/>
    <x v="0"/>
    <x v="2"/>
    <n v="750"/>
    <n v="34"/>
    <n v="1200"/>
    <n v="40800"/>
    <n v="25500"/>
    <n v="15300"/>
  </r>
  <r>
    <x v="134"/>
    <x v="2"/>
    <x v="9"/>
    <x v="2"/>
    <x v="0"/>
    <x v="2"/>
    <n v="750"/>
    <n v="75"/>
    <n v="1200"/>
    <n v="90000"/>
    <n v="56250"/>
    <n v="33750"/>
  </r>
  <r>
    <x v="135"/>
    <x v="2"/>
    <x v="11"/>
    <x v="3"/>
    <x v="0"/>
    <x v="2"/>
    <n v="750"/>
    <n v="28"/>
    <n v="1200"/>
    <n v="33600"/>
    <n v="21000"/>
    <n v="12600"/>
  </r>
  <r>
    <x v="136"/>
    <x v="2"/>
    <x v="6"/>
    <x v="2"/>
    <x v="0"/>
    <x v="2"/>
    <n v="750"/>
    <n v="81"/>
    <n v="1200"/>
    <n v="97200"/>
    <n v="60750"/>
    <n v="36450"/>
  </r>
  <r>
    <x v="137"/>
    <x v="2"/>
    <x v="5"/>
    <x v="4"/>
    <x v="0"/>
    <x v="2"/>
    <n v="750"/>
    <n v="4"/>
    <n v="1200"/>
    <n v="4800"/>
    <n v="3000"/>
    <n v="1800"/>
  </r>
  <r>
    <x v="138"/>
    <x v="2"/>
    <x v="4"/>
    <x v="1"/>
    <x v="0"/>
    <x v="2"/>
    <n v="750"/>
    <n v="16"/>
    <n v="1200"/>
    <n v="19200"/>
    <n v="12000"/>
    <n v="7200"/>
  </r>
  <r>
    <x v="139"/>
    <x v="3"/>
    <x v="11"/>
    <x v="3"/>
    <x v="0"/>
    <x v="2"/>
    <n v="750"/>
    <n v="31"/>
    <n v="1200"/>
    <n v="37200"/>
    <n v="23250"/>
    <n v="13950"/>
  </r>
  <r>
    <x v="140"/>
    <x v="2"/>
    <x v="22"/>
    <x v="1"/>
    <x v="0"/>
    <x v="2"/>
    <n v="750"/>
    <n v="16"/>
    <n v="1200"/>
    <n v="19200"/>
    <n v="12000"/>
    <n v="7200"/>
  </r>
  <r>
    <x v="141"/>
    <x v="1"/>
    <x v="18"/>
    <x v="0"/>
    <x v="0"/>
    <x v="2"/>
    <n v="750"/>
    <n v="17"/>
    <n v="1200"/>
    <n v="20400"/>
    <n v="12750"/>
    <n v="7650"/>
  </r>
  <r>
    <x v="137"/>
    <x v="2"/>
    <x v="4"/>
    <x v="0"/>
    <x v="0"/>
    <x v="2"/>
    <n v="750"/>
    <n v="33"/>
    <n v="1200"/>
    <n v="39600"/>
    <n v="24750"/>
    <n v="14850"/>
  </r>
  <r>
    <x v="142"/>
    <x v="3"/>
    <x v="2"/>
    <x v="3"/>
    <x v="0"/>
    <x v="2"/>
    <n v="750"/>
    <n v="22"/>
    <n v="1200"/>
    <n v="26400"/>
    <n v="16500"/>
    <n v="9900"/>
  </r>
  <r>
    <x v="143"/>
    <x v="3"/>
    <x v="23"/>
    <x v="4"/>
    <x v="0"/>
    <x v="2"/>
    <n v="750"/>
    <n v="45"/>
    <n v="1200"/>
    <n v="54000"/>
    <n v="33750"/>
    <n v="20250"/>
  </r>
  <r>
    <x v="144"/>
    <x v="0"/>
    <x v="22"/>
    <x v="1"/>
    <x v="0"/>
    <x v="2"/>
    <n v="750"/>
    <n v="16"/>
    <n v="1200"/>
    <n v="19200"/>
    <n v="12000"/>
    <n v="7200"/>
  </r>
  <r>
    <x v="145"/>
    <x v="2"/>
    <x v="23"/>
    <x v="0"/>
    <x v="0"/>
    <x v="2"/>
    <n v="750"/>
    <n v="29"/>
    <n v="1200"/>
    <n v="34800"/>
    <n v="21750"/>
    <n v="13050"/>
  </r>
  <r>
    <x v="105"/>
    <x v="2"/>
    <x v="22"/>
    <x v="4"/>
    <x v="0"/>
    <x v="2"/>
    <n v="750"/>
    <n v="70"/>
    <n v="1200"/>
    <n v="84000"/>
    <n v="52500"/>
    <n v="31500"/>
  </r>
  <r>
    <x v="106"/>
    <x v="2"/>
    <x v="0"/>
    <x v="3"/>
    <x v="0"/>
    <x v="2"/>
    <n v="750"/>
    <n v="17"/>
    <n v="1200"/>
    <n v="20400"/>
    <n v="12750"/>
    <n v="7650"/>
  </r>
  <r>
    <x v="107"/>
    <x v="0"/>
    <x v="22"/>
    <x v="1"/>
    <x v="0"/>
    <x v="2"/>
    <n v="750"/>
    <n v="18"/>
    <n v="1200"/>
    <n v="21600"/>
    <n v="13500"/>
    <n v="8100"/>
  </r>
  <r>
    <x v="108"/>
    <x v="3"/>
    <x v="19"/>
    <x v="0"/>
    <x v="0"/>
    <x v="2"/>
    <n v="750"/>
    <n v="56"/>
    <n v="1200"/>
    <n v="67200"/>
    <n v="42000"/>
    <n v="25200"/>
  </r>
  <r>
    <x v="109"/>
    <x v="2"/>
    <x v="6"/>
    <x v="3"/>
    <x v="0"/>
    <x v="2"/>
    <n v="750"/>
    <n v="5"/>
    <n v="1200"/>
    <n v="6000"/>
    <n v="3750"/>
    <n v="2250"/>
  </r>
  <r>
    <x v="110"/>
    <x v="0"/>
    <x v="16"/>
    <x v="1"/>
    <x v="0"/>
    <x v="2"/>
    <n v="750"/>
    <n v="6"/>
    <n v="1200"/>
    <n v="7200"/>
    <n v="4500"/>
    <n v="2700"/>
  </r>
  <r>
    <x v="111"/>
    <x v="1"/>
    <x v="14"/>
    <x v="1"/>
    <x v="0"/>
    <x v="2"/>
    <n v="750"/>
    <n v="12"/>
    <n v="1200"/>
    <n v="14400"/>
    <n v="9000"/>
    <n v="5400"/>
  </r>
  <r>
    <x v="112"/>
    <x v="0"/>
    <x v="18"/>
    <x v="1"/>
    <x v="0"/>
    <x v="2"/>
    <n v="750"/>
    <n v="17"/>
    <n v="1200"/>
    <n v="20400"/>
    <n v="12750"/>
    <n v="7650"/>
  </r>
  <r>
    <x v="113"/>
    <x v="1"/>
    <x v="0"/>
    <x v="4"/>
    <x v="0"/>
    <x v="2"/>
    <n v="750"/>
    <n v="40"/>
    <n v="1200"/>
    <n v="48000"/>
    <n v="30000"/>
    <n v="18000"/>
  </r>
  <r>
    <x v="114"/>
    <x v="2"/>
    <x v="17"/>
    <x v="1"/>
    <x v="0"/>
    <x v="2"/>
    <n v="750"/>
    <n v="14"/>
    <n v="1200"/>
    <n v="16800"/>
    <n v="10500"/>
    <n v="6300"/>
  </r>
  <r>
    <x v="115"/>
    <x v="2"/>
    <x v="2"/>
    <x v="5"/>
    <x v="0"/>
    <x v="2"/>
    <n v="750"/>
    <n v="74"/>
    <n v="1200"/>
    <n v="88800"/>
    <n v="55500"/>
    <n v="33300"/>
  </r>
  <r>
    <x v="116"/>
    <x v="3"/>
    <x v="4"/>
    <x v="0"/>
    <x v="0"/>
    <x v="2"/>
    <n v="750"/>
    <n v="19"/>
    <n v="1200"/>
    <n v="22800"/>
    <n v="14250"/>
    <n v="8550"/>
  </r>
  <r>
    <x v="117"/>
    <x v="3"/>
    <x v="7"/>
    <x v="1"/>
    <x v="0"/>
    <x v="2"/>
    <n v="750"/>
    <n v="18"/>
    <n v="1200"/>
    <n v="21600"/>
    <n v="13500"/>
    <n v="8100"/>
  </r>
  <r>
    <x v="8"/>
    <x v="3"/>
    <x v="22"/>
    <x v="4"/>
    <x v="0"/>
    <x v="2"/>
    <n v="750"/>
    <n v="48"/>
    <n v="1200"/>
    <n v="57600"/>
    <n v="36000"/>
    <n v="21600"/>
  </r>
  <r>
    <x v="118"/>
    <x v="1"/>
    <x v="16"/>
    <x v="3"/>
    <x v="0"/>
    <x v="2"/>
    <n v="750"/>
    <n v="17"/>
    <n v="1200"/>
    <n v="20400"/>
    <n v="12750"/>
    <n v="7650"/>
  </r>
  <r>
    <x v="119"/>
    <x v="0"/>
    <x v="2"/>
    <x v="3"/>
    <x v="0"/>
    <x v="2"/>
    <n v="750"/>
    <n v="21"/>
    <n v="1200"/>
    <n v="25200"/>
    <n v="15750"/>
    <n v="9450"/>
  </r>
  <r>
    <x v="120"/>
    <x v="3"/>
    <x v="9"/>
    <x v="0"/>
    <x v="0"/>
    <x v="2"/>
    <n v="750"/>
    <n v="9"/>
    <n v="1200"/>
    <n v="10800"/>
    <n v="6750"/>
    <n v="4050"/>
  </r>
  <r>
    <x v="52"/>
    <x v="2"/>
    <x v="6"/>
    <x v="2"/>
    <x v="0"/>
    <x v="2"/>
    <n v="750"/>
    <n v="42"/>
    <n v="1200"/>
    <n v="50400"/>
    <n v="31500"/>
    <n v="18900"/>
  </r>
  <r>
    <x v="4"/>
    <x v="0"/>
    <x v="16"/>
    <x v="3"/>
    <x v="0"/>
    <x v="2"/>
    <n v="750"/>
    <n v="17"/>
    <n v="1200"/>
    <n v="20400"/>
    <n v="12750"/>
    <n v="7650"/>
  </r>
  <r>
    <x v="55"/>
    <x v="0"/>
    <x v="14"/>
    <x v="3"/>
    <x v="0"/>
    <x v="2"/>
    <n v="750"/>
    <n v="28"/>
    <n v="1200"/>
    <n v="33600"/>
    <n v="21000"/>
    <n v="12600"/>
  </r>
  <r>
    <x v="121"/>
    <x v="3"/>
    <x v="12"/>
    <x v="5"/>
    <x v="0"/>
    <x v="2"/>
    <n v="750"/>
    <n v="3"/>
    <n v="1200"/>
    <n v="3600"/>
    <n v="2250"/>
    <n v="1350"/>
  </r>
  <r>
    <x v="122"/>
    <x v="1"/>
    <x v="1"/>
    <x v="5"/>
    <x v="0"/>
    <x v="2"/>
    <n v="750"/>
    <n v="102"/>
    <n v="1200"/>
    <n v="122400"/>
    <n v="76500"/>
    <n v="45900"/>
  </r>
  <r>
    <x v="123"/>
    <x v="3"/>
    <x v="5"/>
    <x v="2"/>
    <x v="0"/>
    <x v="2"/>
    <n v="750"/>
    <n v="48"/>
    <n v="1200"/>
    <n v="57600"/>
    <n v="36000"/>
    <n v="21600"/>
  </r>
  <r>
    <x v="124"/>
    <x v="0"/>
    <x v="14"/>
    <x v="3"/>
    <x v="0"/>
    <x v="2"/>
    <n v="750"/>
    <n v="13"/>
    <n v="1200"/>
    <n v="15600"/>
    <n v="9750"/>
    <n v="5850"/>
  </r>
  <r>
    <x v="125"/>
    <x v="1"/>
    <x v="10"/>
    <x v="3"/>
    <x v="0"/>
    <x v="2"/>
    <n v="750"/>
    <n v="5"/>
    <n v="1200"/>
    <n v="6000"/>
    <n v="3750"/>
    <n v="2250"/>
  </r>
  <r>
    <x v="126"/>
    <x v="2"/>
    <x v="18"/>
    <x v="5"/>
    <x v="0"/>
    <x v="2"/>
    <n v="750"/>
    <n v="85"/>
    <n v="1200"/>
    <n v="102000"/>
    <n v="63750"/>
    <n v="38250"/>
  </r>
  <r>
    <x v="127"/>
    <x v="3"/>
    <x v="9"/>
    <x v="4"/>
    <x v="0"/>
    <x v="2"/>
    <n v="750"/>
    <n v="52"/>
    <n v="1200"/>
    <n v="62400"/>
    <n v="39000"/>
    <n v="23400"/>
  </r>
  <r>
    <x v="128"/>
    <x v="0"/>
    <x v="16"/>
    <x v="1"/>
    <x v="0"/>
    <x v="2"/>
    <n v="750"/>
    <n v="18"/>
    <n v="1200"/>
    <n v="21600"/>
    <n v="13500"/>
    <n v="8100"/>
  </r>
  <r>
    <x v="87"/>
    <x v="3"/>
    <x v="10"/>
    <x v="4"/>
    <x v="0"/>
    <x v="2"/>
    <n v="750"/>
    <n v="4"/>
    <n v="1200"/>
    <n v="4800"/>
    <n v="3000"/>
    <n v="1800"/>
  </r>
  <r>
    <x v="129"/>
    <x v="1"/>
    <x v="9"/>
    <x v="5"/>
    <x v="0"/>
    <x v="2"/>
    <n v="750"/>
    <n v="107"/>
    <n v="1200"/>
    <n v="128400"/>
    <n v="80250"/>
    <n v="48150"/>
  </r>
  <r>
    <x v="80"/>
    <x v="2"/>
    <x v="1"/>
    <x v="2"/>
    <x v="0"/>
    <x v="2"/>
    <n v="750"/>
    <n v="70"/>
    <n v="1200"/>
    <n v="84000"/>
    <n v="52500"/>
    <n v="31500"/>
  </r>
  <r>
    <x v="130"/>
    <x v="0"/>
    <x v="21"/>
    <x v="4"/>
    <x v="0"/>
    <x v="2"/>
    <n v="750"/>
    <n v="40"/>
    <n v="1200"/>
    <n v="48000"/>
    <n v="30000"/>
    <n v="18000"/>
  </r>
  <r>
    <x v="131"/>
    <x v="0"/>
    <x v="5"/>
    <x v="2"/>
    <x v="0"/>
    <x v="2"/>
    <n v="750"/>
    <n v="53"/>
    <n v="1200"/>
    <n v="63600"/>
    <n v="39750"/>
    <n v="23850"/>
  </r>
  <r>
    <x v="132"/>
    <x v="3"/>
    <x v="1"/>
    <x v="2"/>
    <x v="0"/>
    <x v="2"/>
    <n v="750"/>
    <n v="67"/>
    <n v="1200"/>
    <n v="80400"/>
    <n v="50250"/>
    <n v="30150"/>
  </r>
  <r>
    <x v="133"/>
    <x v="1"/>
    <x v="5"/>
    <x v="3"/>
    <x v="0"/>
    <x v="2"/>
    <n v="750"/>
    <n v="34"/>
    <n v="1200"/>
    <n v="40800"/>
    <n v="25500"/>
    <n v="15300"/>
  </r>
  <r>
    <x v="134"/>
    <x v="2"/>
    <x v="9"/>
    <x v="2"/>
    <x v="0"/>
    <x v="2"/>
    <n v="750"/>
    <n v="75"/>
    <n v="1200"/>
    <n v="90000"/>
    <n v="56250"/>
    <n v="33750"/>
  </r>
  <r>
    <x v="135"/>
    <x v="2"/>
    <x v="11"/>
    <x v="3"/>
    <x v="0"/>
    <x v="2"/>
    <n v="750"/>
    <n v="28"/>
    <n v="1200"/>
    <n v="33600"/>
    <n v="21000"/>
    <n v="12600"/>
  </r>
  <r>
    <x v="136"/>
    <x v="2"/>
    <x v="6"/>
    <x v="2"/>
    <x v="0"/>
    <x v="2"/>
    <n v="750"/>
    <n v="81"/>
    <n v="1200"/>
    <n v="97200"/>
    <n v="60750"/>
    <n v="36450"/>
  </r>
  <r>
    <x v="137"/>
    <x v="2"/>
    <x v="5"/>
    <x v="4"/>
    <x v="0"/>
    <x v="2"/>
    <n v="750"/>
    <n v="4"/>
    <n v="1200"/>
    <n v="4800"/>
    <n v="3000"/>
    <n v="1800"/>
  </r>
  <r>
    <x v="138"/>
    <x v="2"/>
    <x v="4"/>
    <x v="1"/>
    <x v="0"/>
    <x v="2"/>
    <n v="750"/>
    <n v="16"/>
    <n v="1200"/>
    <n v="19200"/>
    <n v="12000"/>
    <n v="7200"/>
  </r>
  <r>
    <x v="139"/>
    <x v="3"/>
    <x v="11"/>
    <x v="3"/>
    <x v="0"/>
    <x v="2"/>
    <n v="750"/>
    <n v="31"/>
    <n v="1200"/>
    <n v="37200"/>
    <n v="23250"/>
    <n v="13950"/>
  </r>
  <r>
    <x v="140"/>
    <x v="2"/>
    <x v="22"/>
    <x v="1"/>
    <x v="0"/>
    <x v="2"/>
    <n v="750"/>
    <n v="16"/>
    <n v="1200"/>
    <n v="19200"/>
    <n v="12000"/>
    <n v="7200"/>
  </r>
  <r>
    <x v="141"/>
    <x v="1"/>
    <x v="18"/>
    <x v="0"/>
    <x v="0"/>
    <x v="2"/>
    <n v="750"/>
    <n v="17"/>
    <n v="1200"/>
    <n v="20400"/>
    <n v="12750"/>
    <n v="7650"/>
  </r>
  <r>
    <x v="137"/>
    <x v="2"/>
    <x v="4"/>
    <x v="0"/>
    <x v="0"/>
    <x v="2"/>
    <n v="750"/>
    <n v="33"/>
    <n v="1200"/>
    <n v="39600"/>
    <n v="24750"/>
    <n v="14850"/>
  </r>
  <r>
    <x v="142"/>
    <x v="3"/>
    <x v="2"/>
    <x v="3"/>
    <x v="0"/>
    <x v="2"/>
    <n v="750"/>
    <n v="22"/>
    <n v="1200"/>
    <n v="26400"/>
    <n v="16500"/>
    <n v="9900"/>
  </r>
  <r>
    <x v="143"/>
    <x v="3"/>
    <x v="23"/>
    <x v="4"/>
    <x v="0"/>
    <x v="2"/>
    <n v="750"/>
    <n v="45"/>
    <n v="1200"/>
    <n v="54000"/>
    <n v="33750"/>
    <n v="20250"/>
  </r>
  <r>
    <x v="144"/>
    <x v="0"/>
    <x v="22"/>
    <x v="1"/>
    <x v="0"/>
    <x v="2"/>
    <n v="750"/>
    <n v="16"/>
    <n v="1200"/>
    <n v="19200"/>
    <n v="12000"/>
    <n v="7200"/>
  </r>
  <r>
    <x v="145"/>
    <x v="2"/>
    <x v="23"/>
    <x v="0"/>
    <x v="0"/>
    <x v="2"/>
    <n v="750"/>
    <n v="29"/>
    <n v="1200"/>
    <n v="34800"/>
    <n v="21750"/>
    <n v="13050"/>
  </r>
  <r>
    <x v="146"/>
    <x v="3"/>
    <x v="19"/>
    <x v="5"/>
    <x v="0"/>
    <x v="3"/>
    <n v="750"/>
    <n v="172"/>
    <n v="1200"/>
    <n v="206400"/>
    <n v="129000"/>
    <n v="77400"/>
  </r>
  <r>
    <x v="147"/>
    <x v="0"/>
    <x v="12"/>
    <x v="5"/>
    <x v="0"/>
    <x v="3"/>
    <n v="750"/>
    <n v="61"/>
    <n v="1200"/>
    <n v="73200"/>
    <n v="45750"/>
    <n v="27450"/>
  </r>
  <r>
    <x v="148"/>
    <x v="2"/>
    <x v="21"/>
    <x v="5"/>
    <x v="0"/>
    <x v="3"/>
    <n v="750"/>
    <n v="47"/>
    <n v="1200"/>
    <n v="56400"/>
    <n v="35250"/>
    <n v="21150"/>
  </r>
  <r>
    <x v="149"/>
    <x v="2"/>
    <x v="4"/>
    <x v="1"/>
    <x v="0"/>
    <x v="3"/>
    <n v="750"/>
    <n v="10"/>
    <n v="1200"/>
    <n v="12000"/>
    <n v="7500"/>
    <n v="4500"/>
  </r>
  <r>
    <x v="150"/>
    <x v="1"/>
    <x v="13"/>
    <x v="0"/>
    <x v="0"/>
    <x v="3"/>
    <n v="750"/>
    <n v="43"/>
    <n v="1200"/>
    <n v="51600"/>
    <n v="32250"/>
    <n v="19350"/>
  </r>
  <r>
    <x v="151"/>
    <x v="1"/>
    <x v="23"/>
    <x v="2"/>
    <x v="0"/>
    <x v="3"/>
    <n v="750"/>
    <n v="104"/>
    <n v="1200"/>
    <n v="124800"/>
    <n v="78000"/>
    <n v="46800"/>
  </r>
  <r>
    <x v="152"/>
    <x v="2"/>
    <x v="0"/>
    <x v="0"/>
    <x v="0"/>
    <x v="3"/>
    <n v="750"/>
    <n v="44"/>
    <n v="1200"/>
    <n v="52800"/>
    <n v="33000"/>
    <n v="19800"/>
  </r>
  <r>
    <x v="124"/>
    <x v="0"/>
    <x v="17"/>
    <x v="2"/>
    <x v="0"/>
    <x v="3"/>
    <n v="750"/>
    <n v="166"/>
    <n v="1200"/>
    <n v="199200"/>
    <n v="124500"/>
    <n v="74700"/>
  </r>
  <r>
    <x v="153"/>
    <x v="1"/>
    <x v="12"/>
    <x v="3"/>
    <x v="0"/>
    <x v="3"/>
    <n v="750"/>
    <n v="7"/>
    <n v="1200"/>
    <n v="8400"/>
    <n v="5250"/>
    <n v="3150"/>
  </r>
  <r>
    <x v="154"/>
    <x v="3"/>
    <x v="8"/>
    <x v="4"/>
    <x v="0"/>
    <x v="3"/>
    <n v="750"/>
    <n v="86"/>
    <n v="1200"/>
    <n v="103200"/>
    <n v="64500"/>
    <n v="38700"/>
  </r>
  <r>
    <x v="45"/>
    <x v="2"/>
    <x v="4"/>
    <x v="4"/>
    <x v="0"/>
    <x v="3"/>
    <n v="750"/>
    <n v="141"/>
    <n v="1200"/>
    <n v="169200"/>
    <n v="105750"/>
    <n v="63450"/>
  </r>
  <r>
    <x v="40"/>
    <x v="0"/>
    <x v="20"/>
    <x v="0"/>
    <x v="0"/>
    <x v="3"/>
    <n v="750"/>
    <n v="38"/>
    <n v="1200"/>
    <n v="45600"/>
    <n v="28500"/>
    <n v="17100"/>
  </r>
  <r>
    <x v="155"/>
    <x v="0"/>
    <x v="22"/>
    <x v="3"/>
    <x v="0"/>
    <x v="3"/>
    <n v="750"/>
    <n v="70"/>
    <n v="1200"/>
    <n v="84000"/>
    <n v="52500"/>
    <n v="31500"/>
  </r>
  <r>
    <x v="156"/>
    <x v="1"/>
    <x v="8"/>
    <x v="5"/>
    <x v="0"/>
    <x v="3"/>
    <n v="750"/>
    <n v="77"/>
    <n v="1200"/>
    <n v="92400"/>
    <n v="57750"/>
    <n v="34650"/>
  </r>
  <r>
    <x v="157"/>
    <x v="2"/>
    <x v="17"/>
    <x v="5"/>
    <x v="0"/>
    <x v="3"/>
    <n v="750"/>
    <n v="131"/>
    <n v="1200"/>
    <n v="157200"/>
    <n v="98250"/>
    <n v="58950"/>
  </r>
  <r>
    <x v="158"/>
    <x v="2"/>
    <x v="15"/>
    <x v="1"/>
    <x v="0"/>
    <x v="3"/>
    <n v="750"/>
    <n v="14"/>
    <n v="1200"/>
    <n v="16800"/>
    <n v="10500"/>
    <n v="6300"/>
  </r>
  <r>
    <x v="159"/>
    <x v="0"/>
    <x v="8"/>
    <x v="3"/>
    <x v="0"/>
    <x v="3"/>
    <n v="750"/>
    <n v="55"/>
    <n v="1200"/>
    <n v="66000"/>
    <n v="41250"/>
    <n v="24750"/>
  </r>
  <r>
    <x v="160"/>
    <x v="1"/>
    <x v="17"/>
    <x v="1"/>
    <x v="0"/>
    <x v="3"/>
    <n v="750"/>
    <n v="3"/>
    <n v="1200"/>
    <n v="3600"/>
    <n v="2250"/>
    <n v="1350"/>
  </r>
  <r>
    <x v="161"/>
    <x v="1"/>
    <x v="16"/>
    <x v="4"/>
    <x v="0"/>
    <x v="3"/>
    <n v="750"/>
    <n v="23"/>
    <n v="1200"/>
    <n v="27600"/>
    <n v="17250"/>
    <n v="10350"/>
  </r>
  <r>
    <x v="162"/>
    <x v="1"/>
    <x v="17"/>
    <x v="5"/>
    <x v="0"/>
    <x v="3"/>
    <n v="750"/>
    <n v="172"/>
    <n v="1200"/>
    <n v="206400"/>
    <n v="129000"/>
    <n v="77400"/>
  </r>
  <r>
    <x v="163"/>
    <x v="1"/>
    <x v="18"/>
    <x v="2"/>
    <x v="0"/>
    <x v="3"/>
    <n v="750"/>
    <n v="1"/>
    <n v="1200"/>
    <n v="1200"/>
    <n v="750"/>
    <n v="450"/>
  </r>
  <r>
    <x v="164"/>
    <x v="2"/>
    <x v="16"/>
    <x v="0"/>
    <x v="0"/>
    <x v="3"/>
    <n v="750"/>
    <n v="92"/>
    <n v="1200"/>
    <n v="110400"/>
    <n v="69000"/>
    <n v="41400"/>
  </r>
  <r>
    <x v="165"/>
    <x v="2"/>
    <x v="0"/>
    <x v="1"/>
    <x v="0"/>
    <x v="3"/>
    <n v="750"/>
    <n v="31"/>
    <n v="1200"/>
    <n v="37200"/>
    <n v="23250"/>
    <n v="13950"/>
  </r>
  <r>
    <x v="166"/>
    <x v="0"/>
    <x v="12"/>
    <x v="1"/>
    <x v="0"/>
    <x v="3"/>
    <n v="750"/>
    <n v="23"/>
    <n v="1200"/>
    <n v="27600"/>
    <n v="17250"/>
    <n v="10350"/>
  </r>
  <r>
    <x v="42"/>
    <x v="2"/>
    <x v="4"/>
    <x v="4"/>
    <x v="0"/>
    <x v="3"/>
    <n v="750"/>
    <n v="139"/>
    <n v="1200"/>
    <n v="166800"/>
    <n v="104250"/>
    <n v="62550"/>
  </r>
  <r>
    <x v="167"/>
    <x v="0"/>
    <x v="13"/>
    <x v="1"/>
    <x v="0"/>
    <x v="3"/>
    <n v="750"/>
    <n v="33"/>
    <n v="1200"/>
    <n v="39600"/>
    <n v="24750"/>
    <n v="14850"/>
  </r>
  <r>
    <x v="168"/>
    <x v="2"/>
    <x v="4"/>
    <x v="3"/>
    <x v="0"/>
    <x v="3"/>
    <n v="750"/>
    <n v="53"/>
    <n v="1200"/>
    <n v="63600"/>
    <n v="39750"/>
    <n v="23850"/>
  </r>
  <r>
    <x v="169"/>
    <x v="2"/>
    <x v="3"/>
    <x v="4"/>
    <x v="0"/>
    <x v="3"/>
    <n v="750"/>
    <n v="151"/>
    <n v="1200"/>
    <n v="181200"/>
    <n v="113250"/>
    <n v="67950"/>
  </r>
  <r>
    <x v="170"/>
    <x v="0"/>
    <x v="7"/>
    <x v="4"/>
    <x v="0"/>
    <x v="3"/>
    <n v="750"/>
    <n v="41"/>
    <n v="1200"/>
    <n v="49200"/>
    <n v="30750"/>
    <n v="18450"/>
  </r>
  <r>
    <x v="171"/>
    <x v="3"/>
    <x v="13"/>
    <x v="1"/>
    <x v="0"/>
    <x v="3"/>
    <n v="750"/>
    <n v="27"/>
    <n v="1200"/>
    <n v="32400"/>
    <n v="20250"/>
    <n v="12150"/>
  </r>
  <r>
    <x v="172"/>
    <x v="2"/>
    <x v="11"/>
    <x v="5"/>
    <x v="0"/>
    <x v="3"/>
    <n v="750"/>
    <n v="83"/>
    <n v="1200"/>
    <n v="99600"/>
    <n v="62250"/>
    <n v="37350"/>
  </r>
  <r>
    <x v="173"/>
    <x v="2"/>
    <x v="12"/>
    <x v="1"/>
    <x v="0"/>
    <x v="3"/>
    <n v="750"/>
    <n v="28"/>
    <n v="1200"/>
    <n v="33600"/>
    <n v="21000"/>
    <n v="12600"/>
  </r>
  <r>
    <x v="174"/>
    <x v="2"/>
    <x v="14"/>
    <x v="5"/>
    <x v="0"/>
    <x v="3"/>
    <n v="750"/>
    <n v="24"/>
    <n v="1200"/>
    <n v="28800"/>
    <n v="18000"/>
    <n v="10800"/>
  </r>
  <r>
    <x v="175"/>
    <x v="3"/>
    <x v="10"/>
    <x v="2"/>
    <x v="0"/>
    <x v="3"/>
    <n v="750"/>
    <n v="53"/>
    <n v="1200"/>
    <n v="63600"/>
    <n v="39750"/>
    <n v="23850"/>
  </r>
  <r>
    <x v="176"/>
    <x v="2"/>
    <x v="14"/>
    <x v="4"/>
    <x v="0"/>
    <x v="3"/>
    <n v="750"/>
    <n v="114"/>
    <n v="1200"/>
    <n v="136800"/>
    <n v="85500"/>
    <n v="51300"/>
  </r>
  <r>
    <x v="177"/>
    <x v="2"/>
    <x v="2"/>
    <x v="2"/>
    <x v="0"/>
    <x v="3"/>
    <n v="750"/>
    <n v="14"/>
    <n v="1200"/>
    <n v="16800"/>
    <n v="10500"/>
    <n v="6300"/>
  </r>
  <r>
    <x v="178"/>
    <x v="1"/>
    <x v="20"/>
    <x v="1"/>
    <x v="0"/>
    <x v="3"/>
    <n v="750"/>
    <n v="3"/>
    <n v="1200"/>
    <n v="3600"/>
    <n v="2250"/>
    <n v="1350"/>
  </r>
  <r>
    <x v="179"/>
    <x v="0"/>
    <x v="0"/>
    <x v="5"/>
    <x v="0"/>
    <x v="3"/>
    <n v="750"/>
    <n v="181"/>
    <n v="1200"/>
    <n v="217200"/>
    <n v="135750"/>
    <n v="81450"/>
  </r>
  <r>
    <x v="180"/>
    <x v="2"/>
    <x v="11"/>
    <x v="0"/>
    <x v="0"/>
    <x v="3"/>
    <n v="750"/>
    <n v="34"/>
    <n v="1200"/>
    <n v="40800"/>
    <n v="25500"/>
    <n v="15300"/>
  </r>
  <r>
    <x v="181"/>
    <x v="3"/>
    <x v="6"/>
    <x v="5"/>
    <x v="0"/>
    <x v="3"/>
    <n v="750"/>
    <n v="173"/>
    <n v="1200"/>
    <n v="207600"/>
    <n v="129750"/>
    <n v="77850"/>
  </r>
  <r>
    <x v="182"/>
    <x v="1"/>
    <x v="16"/>
    <x v="1"/>
    <x v="0"/>
    <x v="3"/>
    <n v="750"/>
    <n v="6"/>
    <n v="1200"/>
    <n v="7200"/>
    <n v="4500"/>
    <n v="2700"/>
  </r>
  <r>
    <x v="183"/>
    <x v="3"/>
    <x v="19"/>
    <x v="3"/>
    <x v="0"/>
    <x v="3"/>
    <n v="750"/>
    <n v="66"/>
    <n v="1200"/>
    <n v="79200"/>
    <n v="49500"/>
    <n v="29700"/>
  </r>
  <r>
    <x v="184"/>
    <x v="2"/>
    <x v="13"/>
    <x v="3"/>
    <x v="0"/>
    <x v="3"/>
    <n v="750"/>
    <n v="39"/>
    <n v="1200"/>
    <n v="46800"/>
    <n v="29250"/>
    <n v="17550"/>
  </r>
  <r>
    <x v="185"/>
    <x v="3"/>
    <x v="19"/>
    <x v="5"/>
    <x v="0"/>
    <x v="3"/>
    <n v="750"/>
    <n v="128"/>
    <n v="1200"/>
    <n v="153600"/>
    <n v="96000"/>
    <n v="57600"/>
  </r>
  <r>
    <x v="186"/>
    <x v="0"/>
    <x v="20"/>
    <x v="0"/>
    <x v="0"/>
    <x v="3"/>
    <n v="750"/>
    <n v="109"/>
    <n v="1200"/>
    <n v="130800"/>
    <n v="81750"/>
    <n v="49050"/>
  </r>
  <r>
    <x v="187"/>
    <x v="0"/>
    <x v="5"/>
    <x v="2"/>
    <x v="0"/>
    <x v="3"/>
    <n v="750"/>
    <n v="178"/>
    <n v="1200"/>
    <n v="213600"/>
    <n v="133500"/>
    <n v="80100"/>
  </r>
  <r>
    <x v="146"/>
    <x v="3"/>
    <x v="19"/>
    <x v="5"/>
    <x v="0"/>
    <x v="3"/>
    <n v="750"/>
    <n v="172"/>
    <n v="1200"/>
    <n v="206400"/>
    <n v="129000"/>
    <n v="77400"/>
  </r>
  <r>
    <x v="147"/>
    <x v="0"/>
    <x v="12"/>
    <x v="5"/>
    <x v="0"/>
    <x v="3"/>
    <n v="750"/>
    <n v="61"/>
    <n v="1200"/>
    <n v="73200"/>
    <n v="45750"/>
    <n v="27450"/>
  </r>
  <r>
    <x v="148"/>
    <x v="2"/>
    <x v="21"/>
    <x v="5"/>
    <x v="0"/>
    <x v="3"/>
    <n v="750"/>
    <n v="47"/>
    <n v="1200"/>
    <n v="56400"/>
    <n v="35250"/>
    <n v="21150"/>
  </r>
  <r>
    <x v="149"/>
    <x v="2"/>
    <x v="4"/>
    <x v="1"/>
    <x v="0"/>
    <x v="3"/>
    <n v="750"/>
    <n v="10"/>
    <n v="1200"/>
    <n v="12000"/>
    <n v="7500"/>
    <n v="4500"/>
  </r>
  <r>
    <x v="150"/>
    <x v="1"/>
    <x v="13"/>
    <x v="0"/>
    <x v="0"/>
    <x v="3"/>
    <n v="750"/>
    <n v="43"/>
    <n v="1200"/>
    <n v="51600"/>
    <n v="32250"/>
    <n v="19350"/>
  </r>
  <r>
    <x v="151"/>
    <x v="1"/>
    <x v="23"/>
    <x v="2"/>
    <x v="0"/>
    <x v="3"/>
    <n v="750"/>
    <n v="104"/>
    <n v="1200"/>
    <n v="124800"/>
    <n v="78000"/>
    <n v="46800"/>
  </r>
  <r>
    <x v="152"/>
    <x v="2"/>
    <x v="0"/>
    <x v="0"/>
    <x v="0"/>
    <x v="3"/>
    <n v="750"/>
    <n v="44"/>
    <n v="1200"/>
    <n v="52800"/>
    <n v="33000"/>
    <n v="19800"/>
  </r>
  <r>
    <x v="124"/>
    <x v="0"/>
    <x v="17"/>
    <x v="2"/>
    <x v="0"/>
    <x v="3"/>
    <n v="750"/>
    <n v="166"/>
    <n v="1200"/>
    <n v="199200"/>
    <n v="124500"/>
    <n v="74700"/>
  </r>
  <r>
    <x v="153"/>
    <x v="1"/>
    <x v="12"/>
    <x v="3"/>
    <x v="0"/>
    <x v="3"/>
    <n v="750"/>
    <n v="7"/>
    <n v="1200"/>
    <n v="8400"/>
    <n v="5250"/>
    <n v="3150"/>
  </r>
  <r>
    <x v="154"/>
    <x v="3"/>
    <x v="8"/>
    <x v="4"/>
    <x v="0"/>
    <x v="3"/>
    <n v="750"/>
    <n v="86"/>
    <n v="1200"/>
    <n v="103200"/>
    <n v="64500"/>
    <n v="38700"/>
  </r>
  <r>
    <x v="45"/>
    <x v="2"/>
    <x v="4"/>
    <x v="4"/>
    <x v="0"/>
    <x v="3"/>
    <n v="750"/>
    <n v="141"/>
    <n v="1200"/>
    <n v="169200"/>
    <n v="105750"/>
    <n v="63450"/>
  </r>
  <r>
    <x v="40"/>
    <x v="0"/>
    <x v="20"/>
    <x v="0"/>
    <x v="0"/>
    <x v="3"/>
    <n v="750"/>
    <n v="38"/>
    <n v="1200"/>
    <n v="45600"/>
    <n v="28500"/>
    <n v="17100"/>
  </r>
  <r>
    <x v="155"/>
    <x v="0"/>
    <x v="22"/>
    <x v="3"/>
    <x v="0"/>
    <x v="3"/>
    <n v="750"/>
    <n v="70"/>
    <n v="1200"/>
    <n v="84000"/>
    <n v="52500"/>
    <n v="31500"/>
  </r>
  <r>
    <x v="156"/>
    <x v="1"/>
    <x v="8"/>
    <x v="5"/>
    <x v="0"/>
    <x v="3"/>
    <n v="750"/>
    <n v="77"/>
    <n v="1200"/>
    <n v="92400"/>
    <n v="57750"/>
    <n v="34650"/>
  </r>
  <r>
    <x v="157"/>
    <x v="2"/>
    <x v="17"/>
    <x v="5"/>
    <x v="0"/>
    <x v="3"/>
    <n v="750"/>
    <n v="131"/>
    <n v="1200"/>
    <n v="157200"/>
    <n v="98250"/>
    <n v="58950"/>
  </r>
  <r>
    <x v="158"/>
    <x v="2"/>
    <x v="15"/>
    <x v="1"/>
    <x v="0"/>
    <x v="3"/>
    <n v="750"/>
    <n v="14"/>
    <n v="1200"/>
    <n v="16800"/>
    <n v="10500"/>
    <n v="6300"/>
  </r>
  <r>
    <x v="159"/>
    <x v="0"/>
    <x v="8"/>
    <x v="3"/>
    <x v="0"/>
    <x v="3"/>
    <n v="750"/>
    <n v="55"/>
    <n v="1200"/>
    <n v="66000"/>
    <n v="41250"/>
    <n v="24750"/>
  </r>
  <r>
    <x v="160"/>
    <x v="1"/>
    <x v="17"/>
    <x v="1"/>
    <x v="0"/>
    <x v="3"/>
    <n v="750"/>
    <n v="3"/>
    <n v="1200"/>
    <n v="3600"/>
    <n v="2250"/>
    <n v="1350"/>
  </r>
  <r>
    <x v="161"/>
    <x v="1"/>
    <x v="16"/>
    <x v="4"/>
    <x v="0"/>
    <x v="3"/>
    <n v="750"/>
    <n v="23"/>
    <n v="1200"/>
    <n v="27600"/>
    <n v="17250"/>
    <n v="10350"/>
  </r>
  <r>
    <x v="162"/>
    <x v="1"/>
    <x v="17"/>
    <x v="5"/>
    <x v="0"/>
    <x v="3"/>
    <n v="750"/>
    <n v="172"/>
    <n v="1200"/>
    <n v="206400"/>
    <n v="129000"/>
    <n v="77400"/>
  </r>
  <r>
    <x v="163"/>
    <x v="1"/>
    <x v="18"/>
    <x v="2"/>
    <x v="0"/>
    <x v="3"/>
    <n v="750"/>
    <n v="1"/>
    <n v="1200"/>
    <n v="1200"/>
    <n v="750"/>
    <n v="450"/>
  </r>
  <r>
    <x v="164"/>
    <x v="2"/>
    <x v="16"/>
    <x v="0"/>
    <x v="0"/>
    <x v="3"/>
    <n v="750"/>
    <n v="92"/>
    <n v="1200"/>
    <n v="110400"/>
    <n v="69000"/>
    <n v="41400"/>
  </r>
  <r>
    <x v="165"/>
    <x v="2"/>
    <x v="0"/>
    <x v="1"/>
    <x v="0"/>
    <x v="3"/>
    <n v="750"/>
    <n v="31"/>
    <n v="1200"/>
    <n v="37200"/>
    <n v="23250"/>
    <n v="13950"/>
  </r>
  <r>
    <x v="166"/>
    <x v="0"/>
    <x v="12"/>
    <x v="1"/>
    <x v="0"/>
    <x v="3"/>
    <n v="750"/>
    <n v="23"/>
    <n v="1200"/>
    <n v="27600"/>
    <n v="17250"/>
    <n v="10350"/>
  </r>
  <r>
    <x v="42"/>
    <x v="2"/>
    <x v="4"/>
    <x v="4"/>
    <x v="0"/>
    <x v="3"/>
    <n v="750"/>
    <n v="139"/>
    <n v="1200"/>
    <n v="166800"/>
    <n v="104250"/>
    <n v="62550"/>
  </r>
  <r>
    <x v="167"/>
    <x v="0"/>
    <x v="13"/>
    <x v="1"/>
    <x v="0"/>
    <x v="3"/>
    <n v="750"/>
    <n v="33"/>
    <n v="1200"/>
    <n v="39600"/>
    <n v="24750"/>
    <n v="14850"/>
  </r>
  <r>
    <x v="168"/>
    <x v="2"/>
    <x v="4"/>
    <x v="3"/>
    <x v="0"/>
    <x v="3"/>
    <n v="750"/>
    <n v="53"/>
    <n v="1200"/>
    <n v="63600"/>
    <n v="39750"/>
    <n v="23850"/>
  </r>
  <r>
    <x v="169"/>
    <x v="2"/>
    <x v="3"/>
    <x v="4"/>
    <x v="0"/>
    <x v="3"/>
    <n v="750"/>
    <n v="151"/>
    <n v="1200"/>
    <n v="181200"/>
    <n v="113250"/>
    <n v="67950"/>
  </r>
  <r>
    <x v="170"/>
    <x v="0"/>
    <x v="7"/>
    <x v="4"/>
    <x v="0"/>
    <x v="3"/>
    <n v="750"/>
    <n v="41"/>
    <n v="1200"/>
    <n v="49200"/>
    <n v="30750"/>
    <n v="18450"/>
  </r>
  <r>
    <x v="171"/>
    <x v="3"/>
    <x v="13"/>
    <x v="1"/>
    <x v="0"/>
    <x v="3"/>
    <n v="750"/>
    <n v="27"/>
    <n v="1200"/>
    <n v="32400"/>
    <n v="20250"/>
    <n v="12150"/>
  </r>
  <r>
    <x v="172"/>
    <x v="2"/>
    <x v="11"/>
    <x v="5"/>
    <x v="0"/>
    <x v="3"/>
    <n v="750"/>
    <n v="83"/>
    <n v="1200"/>
    <n v="99600"/>
    <n v="62250"/>
    <n v="37350"/>
  </r>
  <r>
    <x v="173"/>
    <x v="2"/>
    <x v="12"/>
    <x v="1"/>
    <x v="0"/>
    <x v="3"/>
    <n v="750"/>
    <n v="28"/>
    <n v="1200"/>
    <n v="33600"/>
    <n v="21000"/>
    <n v="12600"/>
  </r>
  <r>
    <x v="174"/>
    <x v="2"/>
    <x v="14"/>
    <x v="5"/>
    <x v="0"/>
    <x v="3"/>
    <n v="750"/>
    <n v="24"/>
    <n v="1200"/>
    <n v="28800"/>
    <n v="18000"/>
    <n v="10800"/>
  </r>
  <r>
    <x v="175"/>
    <x v="3"/>
    <x v="10"/>
    <x v="2"/>
    <x v="0"/>
    <x v="3"/>
    <n v="750"/>
    <n v="53"/>
    <n v="1200"/>
    <n v="63600"/>
    <n v="39750"/>
    <n v="23850"/>
  </r>
  <r>
    <x v="176"/>
    <x v="2"/>
    <x v="14"/>
    <x v="4"/>
    <x v="0"/>
    <x v="3"/>
    <n v="750"/>
    <n v="114"/>
    <n v="1200"/>
    <n v="136800"/>
    <n v="85500"/>
    <n v="51300"/>
  </r>
  <r>
    <x v="177"/>
    <x v="2"/>
    <x v="2"/>
    <x v="2"/>
    <x v="0"/>
    <x v="3"/>
    <n v="750"/>
    <n v="14"/>
    <n v="1200"/>
    <n v="16800"/>
    <n v="10500"/>
    <n v="6300"/>
  </r>
  <r>
    <x v="178"/>
    <x v="1"/>
    <x v="20"/>
    <x v="1"/>
    <x v="0"/>
    <x v="3"/>
    <n v="750"/>
    <n v="3"/>
    <n v="1200"/>
    <n v="3600"/>
    <n v="2250"/>
    <n v="1350"/>
  </r>
  <r>
    <x v="179"/>
    <x v="0"/>
    <x v="0"/>
    <x v="5"/>
    <x v="0"/>
    <x v="3"/>
    <n v="750"/>
    <n v="181"/>
    <n v="1200"/>
    <n v="217200"/>
    <n v="135750"/>
    <n v="81450"/>
  </r>
  <r>
    <x v="180"/>
    <x v="2"/>
    <x v="11"/>
    <x v="0"/>
    <x v="0"/>
    <x v="3"/>
    <n v="750"/>
    <n v="34"/>
    <n v="1200"/>
    <n v="40800"/>
    <n v="25500"/>
    <n v="15300"/>
  </r>
  <r>
    <x v="181"/>
    <x v="3"/>
    <x v="6"/>
    <x v="5"/>
    <x v="0"/>
    <x v="3"/>
    <n v="750"/>
    <n v="173"/>
    <n v="1200"/>
    <n v="207600"/>
    <n v="129750"/>
    <n v="77850"/>
  </r>
  <r>
    <x v="182"/>
    <x v="1"/>
    <x v="16"/>
    <x v="1"/>
    <x v="0"/>
    <x v="3"/>
    <n v="750"/>
    <n v="6"/>
    <n v="1200"/>
    <n v="7200"/>
    <n v="4500"/>
    <n v="2700"/>
  </r>
  <r>
    <x v="183"/>
    <x v="3"/>
    <x v="19"/>
    <x v="3"/>
    <x v="0"/>
    <x v="3"/>
    <n v="750"/>
    <n v="66"/>
    <n v="1200"/>
    <n v="79200"/>
    <n v="49500"/>
    <n v="29700"/>
  </r>
  <r>
    <x v="184"/>
    <x v="2"/>
    <x v="13"/>
    <x v="3"/>
    <x v="0"/>
    <x v="3"/>
    <n v="750"/>
    <n v="39"/>
    <n v="1200"/>
    <n v="46800"/>
    <n v="29250"/>
    <n v="17550"/>
  </r>
  <r>
    <x v="185"/>
    <x v="3"/>
    <x v="19"/>
    <x v="5"/>
    <x v="0"/>
    <x v="3"/>
    <n v="750"/>
    <n v="128"/>
    <n v="1200"/>
    <n v="153600"/>
    <n v="96000"/>
    <n v="57600"/>
  </r>
  <r>
    <x v="186"/>
    <x v="0"/>
    <x v="20"/>
    <x v="0"/>
    <x v="0"/>
    <x v="3"/>
    <n v="750"/>
    <n v="109"/>
    <n v="1200"/>
    <n v="130800"/>
    <n v="81750"/>
    <n v="49050"/>
  </r>
  <r>
    <x v="187"/>
    <x v="0"/>
    <x v="5"/>
    <x v="2"/>
    <x v="0"/>
    <x v="3"/>
    <n v="750"/>
    <n v="178"/>
    <n v="1200"/>
    <n v="213600"/>
    <n v="133500"/>
    <n v="80100"/>
  </r>
  <r>
    <x v="46"/>
    <x v="3"/>
    <x v="19"/>
    <x v="3"/>
    <x v="0"/>
    <x v="4"/>
    <n v="750"/>
    <n v="5"/>
    <n v="1200"/>
    <n v="6000"/>
    <n v="3750"/>
    <n v="2250"/>
  </r>
  <r>
    <x v="54"/>
    <x v="3"/>
    <x v="11"/>
    <x v="3"/>
    <x v="0"/>
    <x v="4"/>
    <n v="750"/>
    <n v="1"/>
    <n v="1200"/>
    <n v="1200"/>
    <n v="750"/>
    <n v="450"/>
  </r>
  <r>
    <x v="188"/>
    <x v="0"/>
    <x v="2"/>
    <x v="2"/>
    <x v="0"/>
    <x v="4"/>
    <n v="750"/>
    <n v="41"/>
    <n v="1200"/>
    <n v="49200"/>
    <n v="30750"/>
    <n v="18450"/>
  </r>
  <r>
    <x v="8"/>
    <x v="3"/>
    <x v="21"/>
    <x v="5"/>
    <x v="0"/>
    <x v="4"/>
    <n v="750"/>
    <n v="57"/>
    <n v="1200"/>
    <n v="68400"/>
    <n v="42750"/>
    <n v="25650"/>
  </r>
  <r>
    <x v="189"/>
    <x v="3"/>
    <x v="3"/>
    <x v="1"/>
    <x v="0"/>
    <x v="4"/>
    <n v="750"/>
    <n v="9"/>
    <n v="1200"/>
    <n v="10800"/>
    <n v="6750"/>
    <n v="4050"/>
  </r>
  <r>
    <x v="190"/>
    <x v="2"/>
    <x v="18"/>
    <x v="0"/>
    <x v="0"/>
    <x v="4"/>
    <n v="750"/>
    <n v="6"/>
    <n v="1200"/>
    <n v="7200"/>
    <n v="4500"/>
    <n v="2700"/>
  </r>
  <r>
    <x v="191"/>
    <x v="2"/>
    <x v="2"/>
    <x v="4"/>
    <x v="0"/>
    <x v="4"/>
    <n v="750"/>
    <n v="25"/>
    <n v="1200"/>
    <n v="30000"/>
    <n v="18750"/>
    <n v="11250"/>
  </r>
  <r>
    <x v="192"/>
    <x v="0"/>
    <x v="0"/>
    <x v="1"/>
    <x v="0"/>
    <x v="4"/>
    <n v="750"/>
    <n v="5"/>
    <n v="1200"/>
    <n v="6000"/>
    <n v="3750"/>
    <n v="2250"/>
  </r>
  <r>
    <x v="193"/>
    <x v="1"/>
    <x v="4"/>
    <x v="2"/>
    <x v="0"/>
    <x v="4"/>
    <n v="750"/>
    <n v="35"/>
    <n v="1200"/>
    <n v="42000"/>
    <n v="26250"/>
    <n v="15750"/>
  </r>
  <r>
    <x v="194"/>
    <x v="2"/>
    <x v="10"/>
    <x v="4"/>
    <x v="0"/>
    <x v="4"/>
    <n v="750"/>
    <n v="13"/>
    <n v="1200"/>
    <n v="15600"/>
    <n v="9750"/>
    <n v="5850"/>
  </r>
  <r>
    <x v="195"/>
    <x v="3"/>
    <x v="13"/>
    <x v="5"/>
    <x v="0"/>
    <x v="4"/>
    <n v="750"/>
    <n v="2"/>
    <n v="1200"/>
    <n v="2400"/>
    <n v="1500"/>
    <n v="900"/>
  </r>
  <r>
    <x v="196"/>
    <x v="1"/>
    <x v="8"/>
    <x v="0"/>
    <x v="0"/>
    <x v="4"/>
    <n v="750"/>
    <n v="9"/>
    <n v="1200"/>
    <n v="10800"/>
    <n v="6750"/>
    <n v="4050"/>
  </r>
  <r>
    <x v="197"/>
    <x v="2"/>
    <x v="18"/>
    <x v="5"/>
    <x v="0"/>
    <x v="4"/>
    <n v="750"/>
    <n v="27"/>
    <n v="1200"/>
    <n v="32400"/>
    <n v="20250"/>
    <n v="12150"/>
  </r>
  <r>
    <x v="58"/>
    <x v="0"/>
    <x v="13"/>
    <x v="2"/>
    <x v="0"/>
    <x v="4"/>
    <n v="750"/>
    <n v="40"/>
    <n v="1200"/>
    <n v="48000"/>
    <n v="30000"/>
    <n v="18000"/>
  </r>
  <r>
    <x v="143"/>
    <x v="3"/>
    <x v="16"/>
    <x v="0"/>
    <x v="0"/>
    <x v="4"/>
    <n v="750"/>
    <n v="12"/>
    <n v="1200"/>
    <n v="14400"/>
    <n v="9000"/>
    <n v="5400"/>
  </r>
  <r>
    <x v="198"/>
    <x v="0"/>
    <x v="9"/>
    <x v="4"/>
    <x v="0"/>
    <x v="4"/>
    <n v="750"/>
    <n v="31"/>
    <n v="1200"/>
    <n v="37200"/>
    <n v="23250"/>
    <n v="13950"/>
  </r>
  <r>
    <x v="199"/>
    <x v="0"/>
    <x v="1"/>
    <x v="0"/>
    <x v="0"/>
    <x v="4"/>
    <n v="750"/>
    <n v="8"/>
    <n v="1200"/>
    <n v="9600"/>
    <n v="6000"/>
    <n v="3600"/>
  </r>
  <r>
    <x v="200"/>
    <x v="2"/>
    <x v="15"/>
    <x v="4"/>
    <x v="0"/>
    <x v="4"/>
    <n v="750"/>
    <n v="39"/>
    <n v="1200"/>
    <n v="46800"/>
    <n v="29250"/>
    <n v="17550"/>
  </r>
  <r>
    <x v="140"/>
    <x v="2"/>
    <x v="12"/>
    <x v="2"/>
    <x v="0"/>
    <x v="4"/>
    <n v="750"/>
    <n v="1"/>
    <n v="1200"/>
    <n v="1200"/>
    <n v="750"/>
    <n v="450"/>
  </r>
  <r>
    <x v="201"/>
    <x v="0"/>
    <x v="17"/>
    <x v="3"/>
    <x v="0"/>
    <x v="4"/>
    <n v="750"/>
    <n v="3"/>
    <n v="1200"/>
    <n v="3600"/>
    <n v="2250"/>
    <n v="1350"/>
  </r>
  <r>
    <x v="202"/>
    <x v="2"/>
    <x v="5"/>
    <x v="1"/>
    <x v="0"/>
    <x v="4"/>
    <n v="750"/>
    <n v="4"/>
    <n v="1200"/>
    <n v="4800"/>
    <n v="3000"/>
    <n v="1800"/>
  </r>
  <r>
    <x v="203"/>
    <x v="0"/>
    <x v="1"/>
    <x v="4"/>
    <x v="0"/>
    <x v="4"/>
    <n v="750"/>
    <n v="26"/>
    <n v="1200"/>
    <n v="31200"/>
    <n v="19500"/>
    <n v="11700"/>
  </r>
  <r>
    <x v="204"/>
    <x v="2"/>
    <x v="16"/>
    <x v="5"/>
    <x v="0"/>
    <x v="4"/>
    <n v="750"/>
    <n v="18"/>
    <n v="1200"/>
    <n v="21600"/>
    <n v="13500"/>
    <n v="8100"/>
  </r>
  <r>
    <x v="145"/>
    <x v="2"/>
    <x v="17"/>
    <x v="3"/>
    <x v="0"/>
    <x v="4"/>
    <n v="750"/>
    <n v="11"/>
    <n v="1200"/>
    <n v="13200"/>
    <n v="8250"/>
    <n v="4950"/>
  </r>
  <r>
    <x v="205"/>
    <x v="2"/>
    <x v="23"/>
    <x v="5"/>
    <x v="0"/>
    <x v="4"/>
    <n v="750"/>
    <n v="58"/>
    <n v="1200"/>
    <n v="69600"/>
    <n v="43500"/>
    <n v="26100"/>
  </r>
  <r>
    <x v="206"/>
    <x v="2"/>
    <x v="0"/>
    <x v="0"/>
    <x v="0"/>
    <x v="4"/>
    <n v="750"/>
    <n v="21"/>
    <n v="1200"/>
    <n v="25200"/>
    <n v="15750"/>
    <n v="9450"/>
  </r>
  <r>
    <x v="207"/>
    <x v="3"/>
    <x v="14"/>
    <x v="5"/>
    <x v="0"/>
    <x v="4"/>
    <n v="750"/>
    <n v="30"/>
    <n v="1200"/>
    <n v="36000"/>
    <n v="22500"/>
    <n v="13500"/>
  </r>
  <r>
    <x v="208"/>
    <x v="3"/>
    <x v="0"/>
    <x v="4"/>
    <x v="0"/>
    <x v="4"/>
    <n v="750"/>
    <n v="20"/>
    <n v="1200"/>
    <n v="24000"/>
    <n v="15000"/>
    <n v="9000"/>
  </r>
  <r>
    <x v="209"/>
    <x v="0"/>
    <x v="9"/>
    <x v="5"/>
    <x v="0"/>
    <x v="4"/>
    <n v="750"/>
    <n v="37"/>
    <n v="1200"/>
    <n v="44400"/>
    <n v="27750"/>
    <n v="16650"/>
  </r>
  <r>
    <x v="210"/>
    <x v="2"/>
    <x v="8"/>
    <x v="5"/>
    <x v="0"/>
    <x v="4"/>
    <n v="750"/>
    <n v="43"/>
    <n v="1200"/>
    <n v="51600"/>
    <n v="32250"/>
    <n v="19350"/>
  </r>
  <r>
    <x v="211"/>
    <x v="3"/>
    <x v="17"/>
    <x v="1"/>
    <x v="0"/>
    <x v="4"/>
    <n v="750"/>
    <n v="1"/>
    <n v="1200"/>
    <n v="1200"/>
    <n v="750"/>
    <n v="450"/>
  </r>
  <r>
    <x v="212"/>
    <x v="2"/>
    <x v="17"/>
    <x v="1"/>
    <x v="0"/>
    <x v="4"/>
    <n v="750"/>
    <n v="9"/>
    <n v="1200"/>
    <n v="10800"/>
    <n v="6750"/>
    <n v="4050"/>
  </r>
  <r>
    <x v="63"/>
    <x v="1"/>
    <x v="13"/>
    <x v="2"/>
    <x v="0"/>
    <x v="4"/>
    <n v="750"/>
    <n v="44"/>
    <n v="1200"/>
    <n v="52800"/>
    <n v="33000"/>
    <n v="19800"/>
  </r>
  <r>
    <x v="213"/>
    <x v="2"/>
    <x v="16"/>
    <x v="0"/>
    <x v="0"/>
    <x v="4"/>
    <n v="750"/>
    <n v="19"/>
    <n v="1200"/>
    <n v="22800"/>
    <n v="14250"/>
    <n v="8550"/>
  </r>
  <r>
    <x v="214"/>
    <x v="2"/>
    <x v="13"/>
    <x v="2"/>
    <x v="0"/>
    <x v="4"/>
    <n v="750"/>
    <n v="36"/>
    <n v="1200"/>
    <n v="43200"/>
    <n v="27000"/>
    <n v="16200"/>
  </r>
  <r>
    <x v="215"/>
    <x v="0"/>
    <x v="5"/>
    <x v="5"/>
    <x v="0"/>
    <x v="4"/>
    <n v="750"/>
    <n v="3"/>
    <n v="1200"/>
    <n v="3600"/>
    <n v="2250"/>
    <n v="1350"/>
  </r>
  <r>
    <x v="216"/>
    <x v="2"/>
    <x v="11"/>
    <x v="3"/>
    <x v="0"/>
    <x v="4"/>
    <n v="750"/>
    <n v="15"/>
    <n v="1200"/>
    <n v="18000"/>
    <n v="11250"/>
    <n v="6750"/>
  </r>
  <r>
    <x v="217"/>
    <x v="1"/>
    <x v="9"/>
    <x v="2"/>
    <x v="0"/>
    <x v="4"/>
    <n v="750"/>
    <n v="47"/>
    <n v="1200"/>
    <n v="56400"/>
    <n v="35250"/>
    <n v="21150"/>
  </r>
  <r>
    <x v="218"/>
    <x v="1"/>
    <x v="8"/>
    <x v="0"/>
    <x v="0"/>
    <x v="4"/>
    <n v="750"/>
    <n v="9"/>
    <n v="1200"/>
    <n v="10800"/>
    <n v="6750"/>
    <n v="4050"/>
  </r>
  <r>
    <x v="83"/>
    <x v="2"/>
    <x v="20"/>
    <x v="3"/>
    <x v="0"/>
    <x v="4"/>
    <n v="750"/>
    <n v="18"/>
    <n v="1200"/>
    <n v="21600"/>
    <n v="13500"/>
    <n v="8100"/>
  </r>
  <r>
    <x v="219"/>
    <x v="3"/>
    <x v="16"/>
    <x v="2"/>
    <x v="0"/>
    <x v="4"/>
    <n v="750"/>
    <n v="23"/>
    <n v="1200"/>
    <n v="27600"/>
    <n v="17250"/>
    <n v="10350"/>
  </r>
  <r>
    <x v="46"/>
    <x v="3"/>
    <x v="19"/>
    <x v="3"/>
    <x v="0"/>
    <x v="4"/>
    <n v="750"/>
    <n v="5"/>
    <n v="1200"/>
    <n v="6000"/>
    <n v="3750"/>
    <n v="2250"/>
  </r>
  <r>
    <x v="54"/>
    <x v="3"/>
    <x v="11"/>
    <x v="3"/>
    <x v="0"/>
    <x v="4"/>
    <n v="750"/>
    <n v="1"/>
    <n v="1200"/>
    <n v="1200"/>
    <n v="750"/>
    <n v="450"/>
  </r>
  <r>
    <x v="188"/>
    <x v="0"/>
    <x v="2"/>
    <x v="2"/>
    <x v="0"/>
    <x v="4"/>
    <n v="750"/>
    <n v="41"/>
    <n v="1200"/>
    <n v="49200"/>
    <n v="30750"/>
    <n v="18450"/>
  </r>
  <r>
    <x v="8"/>
    <x v="3"/>
    <x v="21"/>
    <x v="5"/>
    <x v="0"/>
    <x v="4"/>
    <n v="750"/>
    <n v="57"/>
    <n v="1200"/>
    <n v="68400"/>
    <n v="42750"/>
    <n v="25650"/>
  </r>
  <r>
    <x v="189"/>
    <x v="3"/>
    <x v="3"/>
    <x v="1"/>
    <x v="0"/>
    <x v="4"/>
    <n v="750"/>
    <n v="9"/>
    <n v="1200"/>
    <n v="10800"/>
    <n v="6750"/>
    <n v="4050"/>
  </r>
  <r>
    <x v="190"/>
    <x v="2"/>
    <x v="18"/>
    <x v="0"/>
    <x v="0"/>
    <x v="4"/>
    <n v="750"/>
    <n v="6"/>
    <n v="1200"/>
    <n v="7200"/>
    <n v="4500"/>
    <n v="2700"/>
  </r>
  <r>
    <x v="191"/>
    <x v="2"/>
    <x v="2"/>
    <x v="4"/>
    <x v="0"/>
    <x v="4"/>
    <n v="750"/>
    <n v="25"/>
    <n v="1200"/>
    <n v="30000"/>
    <n v="18750"/>
    <n v="11250"/>
  </r>
  <r>
    <x v="192"/>
    <x v="0"/>
    <x v="0"/>
    <x v="1"/>
    <x v="0"/>
    <x v="4"/>
    <n v="750"/>
    <n v="5"/>
    <n v="1200"/>
    <n v="6000"/>
    <n v="3750"/>
    <n v="2250"/>
  </r>
  <r>
    <x v="193"/>
    <x v="1"/>
    <x v="4"/>
    <x v="2"/>
    <x v="0"/>
    <x v="4"/>
    <n v="750"/>
    <n v="35"/>
    <n v="1200"/>
    <n v="42000"/>
    <n v="26250"/>
    <n v="15750"/>
  </r>
  <r>
    <x v="194"/>
    <x v="2"/>
    <x v="10"/>
    <x v="4"/>
    <x v="0"/>
    <x v="4"/>
    <n v="750"/>
    <n v="13"/>
    <n v="1200"/>
    <n v="15600"/>
    <n v="9750"/>
    <n v="5850"/>
  </r>
  <r>
    <x v="195"/>
    <x v="3"/>
    <x v="13"/>
    <x v="5"/>
    <x v="0"/>
    <x v="4"/>
    <n v="750"/>
    <n v="2"/>
    <n v="1200"/>
    <n v="2400"/>
    <n v="1500"/>
    <n v="900"/>
  </r>
  <r>
    <x v="196"/>
    <x v="1"/>
    <x v="8"/>
    <x v="0"/>
    <x v="0"/>
    <x v="4"/>
    <n v="750"/>
    <n v="9"/>
    <n v="1200"/>
    <n v="10800"/>
    <n v="6750"/>
    <n v="4050"/>
  </r>
  <r>
    <x v="197"/>
    <x v="2"/>
    <x v="18"/>
    <x v="5"/>
    <x v="0"/>
    <x v="4"/>
    <n v="750"/>
    <n v="27"/>
    <n v="1200"/>
    <n v="32400"/>
    <n v="20250"/>
    <n v="12150"/>
  </r>
  <r>
    <x v="58"/>
    <x v="0"/>
    <x v="13"/>
    <x v="2"/>
    <x v="0"/>
    <x v="4"/>
    <n v="750"/>
    <n v="40"/>
    <n v="1200"/>
    <n v="48000"/>
    <n v="30000"/>
    <n v="18000"/>
  </r>
  <r>
    <x v="143"/>
    <x v="3"/>
    <x v="16"/>
    <x v="0"/>
    <x v="0"/>
    <x v="4"/>
    <n v="750"/>
    <n v="12"/>
    <n v="1200"/>
    <n v="14400"/>
    <n v="9000"/>
    <n v="5400"/>
  </r>
  <r>
    <x v="198"/>
    <x v="0"/>
    <x v="9"/>
    <x v="4"/>
    <x v="0"/>
    <x v="4"/>
    <n v="750"/>
    <n v="31"/>
    <n v="1200"/>
    <n v="37200"/>
    <n v="23250"/>
    <n v="13950"/>
  </r>
  <r>
    <x v="199"/>
    <x v="0"/>
    <x v="1"/>
    <x v="0"/>
    <x v="0"/>
    <x v="4"/>
    <n v="750"/>
    <n v="8"/>
    <n v="1200"/>
    <n v="9600"/>
    <n v="6000"/>
    <n v="3600"/>
  </r>
  <r>
    <x v="200"/>
    <x v="2"/>
    <x v="15"/>
    <x v="4"/>
    <x v="0"/>
    <x v="4"/>
    <n v="750"/>
    <n v="39"/>
    <n v="1200"/>
    <n v="46800"/>
    <n v="29250"/>
    <n v="17550"/>
  </r>
  <r>
    <x v="140"/>
    <x v="2"/>
    <x v="12"/>
    <x v="2"/>
    <x v="0"/>
    <x v="4"/>
    <n v="750"/>
    <n v="1"/>
    <n v="1200"/>
    <n v="1200"/>
    <n v="750"/>
    <n v="450"/>
  </r>
  <r>
    <x v="201"/>
    <x v="0"/>
    <x v="17"/>
    <x v="3"/>
    <x v="0"/>
    <x v="4"/>
    <n v="750"/>
    <n v="3"/>
    <n v="1200"/>
    <n v="3600"/>
    <n v="2250"/>
    <n v="1350"/>
  </r>
  <r>
    <x v="202"/>
    <x v="2"/>
    <x v="5"/>
    <x v="1"/>
    <x v="0"/>
    <x v="4"/>
    <n v="750"/>
    <n v="4"/>
    <n v="1200"/>
    <n v="4800"/>
    <n v="3000"/>
    <n v="1800"/>
  </r>
  <r>
    <x v="203"/>
    <x v="0"/>
    <x v="1"/>
    <x v="4"/>
    <x v="0"/>
    <x v="4"/>
    <n v="750"/>
    <n v="26"/>
    <n v="1200"/>
    <n v="31200"/>
    <n v="19500"/>
    <n v="11700"/>
  </r>
  <r>
    <x v="204"/>
    <x v="2"/>
    <x v="16"/>
    <x v="5"/>
    <x v="0"/>
    <x v="4"/>
    <n v="750"/>
    <n v="18"/>
    <n v="1200"/>
    <n v="21600"/>
    <n v="13500"/>
    <n v="8100"/>
  </r>
  <r>
    <x v="145"/>
    <x v="2"/>
    <x v="17"/>
    <x v="3"/>
    <x v="0"/>
    <x v="4"/>
    <n v="750"/>
    <n v="11"/>
    <n v="1200"/>
    <n v="13200"/>
    <n v="8250"/>
    <n v="4950"/>
  </r>
  <r>
    <x v="205"/>
    <x v="2"/>
    <x v="23"/>
    <x v="5"/>
    <x v="0"/>
    <x v="4"/>
    <n v="750"/>
    <n v="58"/>
    <n v="1200"/>
    <n v="69600"/>
    <n v="43500"/>
    <n v="26100"/>
  </r>
  <r>
    <x v="206"/>
    <x v="2"/>
    <x v="0"/>
    <x v="0"/>
    <x v="0"/>
    <x v="4"/>
    <n v="750"/>
    <n v="21"/>
    <n v="1200"/>
    <n v="25200"/>
    <n v="15750"/>
    <n v="9450"/>
  </r>
  <r>
    <x v="207"/>
    <x v="3"/>
    <x v="14"/>
    <x v="5"/>
    <x v="0"/>
    <x v="4"/>
    <n v="750"/>
    <n v="30"/>
    <n v="1200"/>
    <n v="36000"/>
    <n v="22500"/>
    <n v="13500"/>
  </r>
  <r>
    <x v="208"/>
    <x v="3"/>
    <x v="0"/>
    <x v="4"/>
    <x v="0"/>
    <x v="4"/>
    <n v="750"/>
    <n v="20"/>
    <n v="1200"/>
    <n v="24000"/>
    <n v="15000"/>
    <n v="9000"/>
  </r>
  <r>
    <x v="209"/>
    <x v="0"/>
    <x v="9"/>
    <x v="5"/>
    <x v="0"/>
    <x v="4"/>
    <n v="750"/>
    <n v="37"/>
    <n v="1200"/>
    <n v="44400"/>
    <n v="27750"/>
    <n v="16650"/>
  </r>
  <r>
    <x v="210"/>
    <x v="2"/>
    <x v="8"/>
    <x v="5"/>
    <x v="0"/>
    <x v="4"/>
    <n v="750"/>
    <n v="43"/>
    <n v="1200"/>
    <n v="51600"/>
    <n v="32250"/>
    <n v="19350"/>
  </r>
  <r>
    <x v="211"/>
    <x v="3"/>
    <x v="17"/>
    <x v="1"/>
    <x v="0"/>
    <x v="4"/>
    <n v="750"/>
    <n v="1"/>
    <n v="1200"/>
    <n v="1200"/>
    <n v="750"/>
    <n v="450"/>
  </r>
  <r>
    <x v="212"/>
    <x v="2"/>
    <x v="17"/>
    <x v="1"/>
    <x v="0"/>
    <x v="4"/>
    <n v="750"/>
    <n v="9"/>
    <n v="1200"/>
    <n v="10800"/>
    <n v="6750"/>
    <n v="4050"/>
  </r>
  <r>
    <x v="63"/>
    <x v="1"/>
    <x v="13"/>
    <x v="2"/>
    <x v="0"/>
    <x v="4"/>
    <n v="750"/>
    <n v="44"/>
    <n v="1200"/>
    <n v="52800"/>
    <n v="33000"/>
    <n v="19800"/>
  </r>
  <r>
    <x v="213"/>
    <x v="2"/>
    <x v="16"/>
    <x v="0"/>
    <x v="0"/>
    <x v="4"/>
    <n v="750"/>
    <n v="19"/>
    <n v="1200"/>
    <n v="22800"/>
    <n v="14250"/>
    <n v="8550"/>
  </r>
  <r>
    <x v="214"/>
    <x v="2"/>
    <x v="13"/>
    <x v="2"/>
    <x v="0"/>
    <x v="4"/>
    <n v="750"/>
    <n v="36"/>
    <n v="1200"/>
    <n v="43200"/>
    <n v="27000"/>
    <n v="16200"/>
  </r>
  <r>
    <x v="215"/>
    <x v="0"/>
    <x v="5"/>
    <x v="5"/>
    <x v="0"/>
    <x v="4"/>
    <n v="750"/>
    <n v="3"/>
    <n v="1200"/>
    <n v="3600"/>
    <n v="2250"/>
    <n v="1350"/>
  </r>
  <r>
    <x v="216"/>
    <x v="2"/>
    <x v="11"/>
    <x v="3"/>
    <x v="0"/>
    <x v="4"/>
    <n v="750"/>
    <n v="15"/>
    <n v="1200"/>
    <n v="18000"/>
    <n v="11250"/>
    <n v="6750"/>
  </r>
  <r>
    <x v="217"/>
    <x v="1"/>
    <x v="9"/>
    <x v="2"/>
    <x v="0"/>
    <x v="4"/>
    <n v="750"/>
    <n v="47"/>
    <n v="1200"/>
    <n v="56400"/>
    <n v="35250"/>
    <n v="21150"/>
  </r>
  <r>
    <x v="218"/>
    <x v="1"/>
    <x v="8"/>
    <x v="0"/>
    <x v="0"/>
    <x v="4"/>
    <n v="750"/>
    <n v="9"/>
    <n v="1200"/>
    <n v="10800"/>
    <n v="6750"/>
    <n v="4050"/>
  </r>
  <r>
    <x v="83"/>
    <x v="2"/>
    <x v="20"/>
    <x v="3"/>
    <x v="0"/>
    <x v="4"/>
    <n v="750"/>
    <n v="18"/>
    <n v="1200"/>
    <n v="21600"/>
    <n v="13500"/>
    <n v="8100"/>
  </r>
  <r>
    <x v="219"/>
    <x v="3"/>
    <x v="16"/>
    <x v="2"/>
    <x v="0"/>
    <x v="4"/>
    <n v="750"/>
    <n v="23"/>
    <n v="1200"/>
    <n v="27600"/>
    <n v="17250"/>
    <n v="10350"/>
  </r>
  <r>
    <x v="220"/>
    <x v="1"/>
    <x v="1"/>
    <x v="4"/>
    <x v="1"/>
    <x v="1"/>
    <n v="175"/>
    <n v="33"/>
    <n v="450"/>
    <n v="14850"/>
    <n v="5775"/>
    <n v="9075"/>
  </r>
  <r>
    <x v="221"/>
    <x v="1"/>
    <x v="8"/>
    <x v="2"/>
    <x v="1"/>
    <x v="1"/>
    <n v="175"/>
    <n v="11"/>
    <n v="450"/>
    <n v="4950"/>
    <n v="1925"/>
    <n v="3025"/>
  </r>
  <r>
    <x v="222"/>
    <x v="2"/>
    <x v="15"/>
    <x v="0"/>
    <x v="1"/>
    <x v="1"/>
    <n v="175"/>
    <n v="70"/>
    <n v="450"/>
    <n v="31500"/>
    <n v="12250"/>
    <n v="19250"/>
  </r>
  <r>
    <x v="223"/>
    <x v="2"/>
    <x v="6"/>
    <x v="4"/>
    <x v="1"/>
    <x v="4"/>
    <n v="175"/>
    <n v="23"/>
    <n v="450"/>
    <n v="10350"/>
    <n v="4025"/>
    <n v="6325"/>
  </r>
  <r>
    <x v="224"/>
    <x v="0"/>
    <x v="2"/>
    <x v="2"/>
    <x v="1"/>
    <x v="1"/>
    <n v="175"/>
    <n v="55"/>
    <n v="450"/>
    <n v="24750"/>
    <n v="9625"/>
    <n v="15125"/>
  </r>
  <r>
    <x v="225"/>
    <x v="2"/>
    <x v="23"/>
    <x v="4"/>
    <x v="1"/>
    <x v="2"/>
    <n v="175"/>
    <n v="52"/>
    <n v="450"/>
    <n v="23400"/>
    <n v="9100"/>
    <n v="14300"/>
  </r>
  <r>
    <x v="226"/>
    <x v="2"/>
    <x v="5"/>
    <x v="2"/>
    <x v="1"/>
    <x v="2"/>
    <n v="175"/>
    <n v="5"/>
    <n v="450"/>
    <n v="2250"/>
    <n v="875"/>
    <n v="1375"/>
  </r>
  <r>
    <x v="227"/>
    <x v="2"/>
    <x v="22"/>
    <x v="0"/>
    <x v="1"/>
    <x v="1"/>
    <n v="175"/>
    <n v="55"/>
    <n v="450"/>
    <n v="24750"/>
    <n v="9625"/>
    <n v="15125"/>
  </r>
  <r>
    <x v="228"/>
    <x v="3"/>
    <x v="7"/>
    <x v="3"/>
    <x v="1"/>
    <x v="1"/>
    <n v="175"/>
    <n v="1"/>
    <n v="450"/>
    <n v="450"/>
    <n v="175"/>
    <n v="275"/>
  </r>
  <r>
    <x v="229"/>
    <x v="2"/>
    <x v="9"/>
    <x v="2"/>
    <x v="1"/>
    <x v="0"/>
    <n v="175"/>
    <n v="211"/>
    <n v="450"/>
    <n v="94950"/>
    <n v="36925"/>
    <n v="58025"/>
  </r>
  <r>
    <x v="230"/>
    <x v="0"/>
    <x v="14"/>
    <x v="2"/>
    <x v="1"/>
    <x v="0"/>
    <n v="175"/>
    <n v="5"/>
    <n v="450"/>
    <n v="2250"/>
    <n v="875"/>
    <n v="1375"/>
  </r>
  <r>
    <x v="231"/>
    <x v="1"/>
    <x v="15"/>
    <x v="0"/>
    <x v="1"/>
    <x v="0"/>
    <n v="175"/>
    <n v="59"/>
    <n v="450"/>
    <n v="26550"/>
    <n v="10325"/>
    <n v="16225"/>
  </r>
  <r>
    <x v="48"/>
    <x v="3"/>
    <x v="10"/>
    <x v="3"/>
    <x v="1"/>
    <x v="0"/>
    <n v="175"/>
    <n v="92"/>
    <n v="450"/>
    <n v="41400"/>
    <n v="16100"/>
    <n v="25300"/>
  </r>
  <r>
    <x v="232"/>
    <x v="0"/>
    <x v="4"/>
    <x v="4"/>
    <x v="1"/>
    <x v="4"/>
    <n v="175"/>
    <n v="27"/>
    <n v="450"/>
    <n v="12150"/>
    <n v="4725"/>
    <n v="7425"/>
  </r>
  <r>
    <x v="214"/>
    <x v="2"/>
    <x v="4"/>
    <x v="2"/>
    <x v="1"/>
    <x v="1"/>
    <n v="175"/>
    <n v="3"/>
    <n v="450"/>
    <n v="1350"/>
    <n v="525"/>
    <n v="825"/>
  </r>
  <r>
    <x v="69"/>
    <x v="0"/>
    <x v="8"/>
    <x v="3"/>
    <x v="1"/>
    <x v="4"/>
    <n v="175"/>
    <n v="19"/>
    <n v="450"/>
    <n v="8550"/>
    <n v="3325"/>
    <n v="5225"/>
  </r>
  <r>
    <x v="233"/>
    <x v="3"/>
    <x v="21"/>
    <x v="2"/>
    <x v="1"/>
    <x v="0"/>
    <n v="175"/>
    <n v="225"/>
    <n v="450"/>
    <n v="101250"/>
    <n v="39375"/>
    <n v="61875"/>
  </r>
  <r>
    <x v="13"/>
    <x v="1"/>
    <x v="20"/>
    <x v="4"/>
    <x v="1"/>
    <x v="4"/>
    <n v="175"/>
    <n v="3"/>
    <n v="450"/>
    <n v="1350"/>
    <n v="525"/>
    <n v="825"/>
  </r>
  <r>
    <x v="234"/>
    <x v="2"/>
    <x v="10"/>
    <x v="3"/>
    <x v="1"/>
    <x v="0"/>
    <n v="175"/>
    <n v="11"/>
    <n v="450"/>
    <n v="4950"/>
    <n v="1925"/>
    <n v="3025"/>
  </r>
  <r>
    <x v="235"/>
    <x v="2"/>
    <x v="13"/>
    <x v="0"/>
    <x v="1"/>
    <x v="2"/>
    <n v="175"/>
    <n v="27"/>
    <n v="450"/>
    <n v="12150"/>
    <n v="4725"/>
    <n v="7425"/>
  </r>
  <r>
    <x v="236"/>
    <x v="0"/>
    <x v="7"/>
    <x v="0"/>
    <x v="1"/>
    <x v="1"/>
    <n v="175"/>
    <n v="71"/>
    <n v="450"/>
    <n v="31950"/>
    <n v="12425"/>
    <n v="19525"/>
  </r>
  <r>
    <x v="135"/>
    <x v="2"/>
    <x v="0"/>
    <x v="2"/>
    <x v="1"/>
    <x v="3"/>
    <n v="175"/>
    <n v="125"/>
    <n v="450"/>
    <n v="56250"/>
    <n v="21875"/>
    <n v="34375"/>
  </r>
  <r>
    <x v="237"/>
    <x v="2"/>
    <x v="9"/>
    <x v="2"/>
    <x v="1"/>
    <x v="4"/>
    <n v="175"/>
    <n v="39"/>
    <n v="450"/>
    <n v="17550"/>
    <n v="6825"/>
    <n v="10725"/>
  </r>
  <r>
    <x v="238"/>
    <x v="0"/>
    <x v="0"/>
    <x v="0"/>
    <x v="1"/>
    <x v="3"/>
    <n v="175"/>
    <n v="27"/>
    <n v="450"/>
    <n v="12150"/>
    <n v="4725"/>
    <n v="7425"/>
  </r>
  <r>
    <x v="239"/>
    <x v="2"/>
    <x v="14"/>
    <x v="2"/>
    <x v="1"/>
    <x v="0"/>
    <n v="175"/>
    <n v="3"/>
    <n v="450"/>
    <n v="1350"/>
    <n v="525"/>
    <n v="825"/>
  </r>
  <r>
    <x v="240"/>
    <x v="2"/>
    <x v="18"/>
    <x v="4"/>
    <x v="1"/>
    <x v="2"/>
    <n v="175"/>
    <n v="15"/>
    <n v="450"/>
    <n v="6750"/>
    <n v="2625"/>
    <n v="4125"/>
  </r>
  <r>
    <x v="241"/>
    <x v="1"/>
    <x v="5"/>
    <x v="3"/>
    <x v="1"/>
    <x v="4"/>
    <n v="175"/>
    <n v="5"/>
    <n v="450"/>
    <n v="2250"/>
    <n v="875"/>
    <n v="1375"/>
  </r>
  <r>
    <x v="242"/>
    <x v="3"/>
    <x v="17"/>
    <x v="4"/>
    <x v="1"/>
    <x v="1"/>
    <n v="175"/>
    <n v="55"/>
    <n v="450"/>
    <n v="24750"/>
    <n v="9625"/>
    <n v="15125"/>
  </r>
  <r>
    <x v="243"/>
    <x v="3"/>
    <x v="9"/>
    <x v="4"/>
    <x v="1"/>
    <x v="3"/>
    <n v="175"/>
    <n v="127"/>
    <n v="450"/>
    <n v="57150"/>
    <n v="22225"/>
    <n v="34925"/>
  </r>
  <r>
    <x v="244"/>
    <x v="1"/>
    <x v="20"/>
    <x v="2"/>
    <x v="1"/>
    <x v="2"/>
    <n v="175"/>
    <n v="66"/>
    <n v="450"/>
    <n v="29700"/>
    <n v="11550"/>
    <n v="18150"/>
  </r>
  <r>
    <x v="237"/>
    <x v="2"/>
    <x v="14"/>
    <x v="4"/>
    <x v="1"/>
    <x v="1"/>
    <n v="175"/>
    <n v="51"/>
    <n v="450"/>
    <n v="22950"/>
    <n v="8925"/>
    <n v="14025"/>
  </r>
  <r>
    <x v="245"/>
    <x v="3"/>
    <x v="1"/>
    <x v="4"/>
    <x v="1"/>
    <x v="4"/>
    <n v="175"/>
    <n v="17"/>
    <n v="450"/>
    <n v="7650"/>
    <n v="2975"/>
    <n v="4675"/>
  </r>
  <r>
    <x v="246"/>
    <x v="3"/>
    <x v="1"/>
    <x v="0"/>
    <x v="1"/>
    <x v="2"/>
    <n v="175"/>
    <n v="39"/>
    <n v="450"/>
    <n v="17550"/>
    <n v="6825"/>
    <n v="10725"/>
  </r>
  <r>
    <x v="247"/>
    <x v="2"/>
    <x v="7"/>
    <x v="4"/>
    <x v="1"/>
    <x v="0"/>
    <n v="175"/>
    <n v="116"/>
    <n v="450"/>
    <n v="52200"/>
    <n v="20300"/>
    <n v="31900"/>
  </r>
  <r>
    <x v="248"/>
    <x v="1"/>
    <x v="4"/>
    <x v="3"/>
    <x v="1"/>
    <x v="3"/>
    <n v="175"/>
    <n v="35"/>
    <n v="450"/>
    <n v="15750"/>
    <n v="6125"/>
    <n v="9625"/>
  </r>
  <r>
    <x v="249"/>
    <x v="3"/>
    <x v="4"/>
    <x v="2"/>
    <x v="1"/>
    <x v="0"/>
    <n v="175"/>
    <n v="107"/>
    <n v="450"/>
    <n v="48150"/>
    <n v="18725"/>
    <n v="29425"/>
  </r>
  <r>
    <x v="250"/>
    <x v="2"/>
    <x v="12"/>
    <x v="0"/>
    <x v="1"/>
    <x v="2"/>
    <n v="175"/>
    <n v="28"/>
    <n v="450"/>
    <n v="12600"/>
    <n v="4900"/>
    <n v="7700"/>
  </r>
  <r>
    <x v="251"/>
    <x v="2"/>
    <x v="9"/>
    <x v="0"/>
    <x v="1"/>
    <x v="1"/>
    <n v="175"/>
    <n v="33"/>
    <n v="450"/>
    <n v="14850"/>
    <n v="5775"/>
    <n v="9075"/>
  </r>
  <r>
    <x v="252"/>
    <x v="0"/>
    <x v="4"/>
    <x v="4"/>
    <x v="1"/>
    <x v="2"/>
    <n v="175"/>
    <n v="6"/>
    <n v="450"/>
    <n v="2700"/>
    <n v="1050"/>
    <n v="1650"/>
  </r>
  <r>
    <x v="253"/>
    <x v="2"/>
    <x v="2"/>
    <x v="3"/>
    <x v="1"/>
    <x v="4"/>
    <n v="175"/>
    <n v="12"/>
    <n v="450"/>
    <n v="5400"/>
    <n v="2100"/>
    <n v="3300"/>
  </r>
  <r>
    <x v="254"/>
    <x v="2"/>
    <x v="15"/>
    <x v="2"/>
    <x v="1"/>
    <x v="3"/>
    <n v="175"/>
    <n v="65"/>
    <n v="450"/>
    <n v="29250"/>
    <n v="11375"/>
    <n v="17875"/>
  </r>
  <r>
    <x v="255"/>
    <x v="1"/>
    <x v="1"/>
    <x v="0"/>
    <x v="1"/>
    <x v="4"/>
    <n v="175"/>
    <n v="28"/>
    <n v="450"/>
    <n v="12600"/>
    <n v="4900"/>
    <n v="7700"/>
  </r>
  <r>
    <x v="256"/>
    <x v="2"/>
    <x v="7"/>
    <x v="4"/>
    <x v="1"/>
    <x v="0"/>
    <n v="175"/>
    <n v="178"/>
    <n v="450"/>
    <n v="80100"/>
    <n v="31150"/>
    <n v="48950"/>
  </r>
  <r>
    <x v="257"/>
    <x v="0"/>
    <x v="23"/>
    <x v="2"/>
    <x v="1"/>
    <x v="4"/>
    <n v="175"/>
    <n v="29"/>
    <n v="450"/>
    <n v="13050"/>
    <n v="5075"/>
    <n v="7975"/>
  </r>
  <r>
    <x v="258"/>
    <x v="2"/>
    <x v="14"/>
    <x v="0"/>
    <x v="1"/>
    <x v="2"/>
    <n v="175"/>
    <n v="8"/>
    <n v="450"/>
    <n v="3600"/>
    <n v="1400"/>
    <n v="2200"/>
  </r>
  <r>
    <x v="259"/>
    <x v="1"/>
    <x v="10"/>
    <x v="4"/>
    <x v="1"/>
    <x v="3"/>
    <n v="175"/>
    <n v="128"/>
    <n v="450"/>
    <n v="57600"/>
    <n v="22400"/>
    <n v="35200"/>
  </r>
  <r>
    <x v="106"/>
    <x v="2"/>
    <x v="3"/>
    <x v="0"/>
    <x v="1"/>
    <x v="0"/>
    <n v="175"/>
    <n v="33"/>
    <n v="450"/>
    <n v="14850"/>
    <n v="5775"/>
    <n v="9075"/>
  </r>
  <r>
    <x v="67"/>
    <x v="3"/>
    <x v="15"/>
    <x v="2"/>
    <x v="1"/>
    <x v="2"/>
    <n v="175"/>
    <n v="81"/>
    <n v="450"/>
    <n v="36450"/>
    <n v="14175"/>
    <n v="22275"/>
  </r>
  <r>
    <x v="25"/>
    <x v="2"/>
    <x v="18"/>
    <x v="3"/>
    <x v="1"/>
    <x v="4"/>
    <n v="175"/>
    <n v="8"/>
    <n v="450"/>
    <n v="3600"/>
    <n v="1400"/>
    <n v="2200"/>
  </r>
  <r>
    <x v="260"/>
    <x v="3"/>
    <x v="13"/>
    <x v="4"/>
    <x v="1"/>
    <x v="1"/>
    <n v="175"/>
    <n v="3"/>
    <n v="450"/>
    <n v="1350"/>
    <n v="525"/>
    <n v="825"/>
  </r>
  <r>
    <x v="261"/>
    <x v="1"/>
    <x v="16"/>
    <x v="2"/>
    <x v="1"/>
    <x v="3"/>
    <n v="175"/>
    <n v="4"/>
    <n v="450"/>
    <n v="1800"/>
    <n v="700"/>
    <n v="1100"/>
  </r>
  <r>
    <x v="262"/>
    <x v="3"/>
    <x v="20"/>
    <x v="0"/>
    <x v="1"/>
    <x v="3"/>
    <n v="175"/>
    <n v="69"/>
    <n v="450"/>
    <n v="31050"/>
    <n v="12075"/>
    <n v="18975"/>
  </r>
  <r>
    <x v="263"/>
    <x v="2"/>
    <x v="7"/>
    <x v="3"/>
    <x v="1"/>
    <x v="0"/>
    <n v="175"/>
    <n v="66"/>
    <n v="450"/>
    <n v="29700"/>
    <n v="11550"/>
    <n v="18150"/>
  </r>
  <r>
    <x v="264"/>
    <x v="3"/>
    <x v="4"/>
    <x v="4"/>
    <x v="1"/>
    <x v="0"/>
    <n v="175"/>
    <n v="32"/>
    <n v="450"/>
    <n v="14400"/>
    <n v="5600"/>
    <n v="8800"/>
  </r>
  <r>
    <x v="265"/>
    <x v="0"/>
    <x v="1"/>
    <x v="3"/>
    <x v="1"/>
    <x v="0"/>
    <n v="175"/>
    <n v="98"/>
    <n v="450"/>
    <n v="44100"/>
    <n v="17150"/>
    <n v="26950"/>
  </r>
  <r>
    <x v="266"/>
    <x v="3"/>
    <x v="5"/>
    <x v="3"/>
    <x v="1"/>
    <x v="4"/>
    <n v="175"/>
    <n v="1"/>
    <n v="450"/>
    <n v="450"/>
    <n v="175"/>
    <n v="275"/>
  </r>
  <r>
    <x v="267"/>
    <x v="2"/>
    <x v="14"/>
    <x v="3"/>
    <x v="1"/>
    <x v="4"/>
    <n v="175"/>
    <n v="17"/>
    <n v="450"/>
    <n v="7650"/>
    <n v="2975"/>
    <n v="4675"/>
  </r>
  <r>
    <x v="49"/>
    <x v="3"/>
    <x v="0"/>
    <x v="0"/>
    <x v="1"/>
    <x v="0"/>
    <n v="175"/>
    <n v="123"/>
    <n v="450"/>
    <n v="55350"/>
    <n v="21525"/>
    <n v="33825"/>
  </r>
  <r>
    <x v="268"/>
    <x v="0"/>
    <x v="8"/>
    <x v="0"/>
    <x v="1"/>
    <x v="1"/>
    <n v="175"/>
    <n v="36"/>
    <n v="450"/>
    <n v="16200"/>
    <n v="6300"/>
    <n v="9900"/>
  </r>
  <r>
    <x v="269"/>
    <x v="3"/>
    <x v="16"/>
    <x v="0"/>
    <x v="1"/>
    <x v="1"/>
    <n v="175"/>
    <n v="37"/>
    <n v="450"/>
    <n v="16650"/>
    <n v="6475"/>
    <n v="10175"/>
  </r>
  <r>
    <x v="270"/>
    <x v="2"/>
    <x v="16"/>
    <x v="4"/>
    <x v="1"/>
    <x v="4"/>
    <n v="175"/>
    <n v="25"/>
    <n v="450"/>
    <n v="11250"/>
    <n v="4375"/>
    <n v="6875"/>
  </r>
  <r>
    <x v="271"/>
    <x v="3"/>
    <x v="19"/>
    <x v="2"/>
    <x v="1"/>
    <x v="4"/>
    <n v="175"/>
    <n v="44"/>
    <n v="450"/>
    <n v="19800"/>
    <n v="7700"/>
    <n v="12100"/>
  </r>
  <r>
    <x v="272"/>
    <x v="2"/>
    <x v="13"/>
    <x v="4"/>
    <x v="1"/>
    <x v="1"/>
    <n v="175"/>
    <n v="2"/>
    <n v="450"/>
    <n v="900"/>
    <n v="350"/>
    <n v="550"/>
  </r>
  <r>
    <x v="273"/>
    <x v="0"/>
    <x v="23"/>
    <x v="2"/>
    <x v="1"/>
    <x v="3"/>
    <n v="175"/>
    <n v="165"/>
    <n v="450"/>
    <n v="74250"/>
    <n v="28875"/>
    <n v="45375"/>
  </r>
  <r>
    <x v="274"/>
    <x v="0"/>
    <x v="5"/>
    <x v="0"/>
    <x v="1"/>
    <x v="0"/>
    <n v="175"/>
    <n v="83"/>
    <n v="450"/>
    <n v="37350"/>
    <n v="14525"/>
    <n v="22825"/>
  </r>
  <r>
    <x v="275"/>
    <x v="3"/>
    <x v="20"/>
    <x v="0"/>
    <x v="1"/>
    <x v="4"/>
    <n v="175"/>
    <n v="11"/>
    <n v="450"/>
    <n v="4950"/>
    <n v="1925"/>
    <n v="3025"/>
  </r>
  <r>
    <x v="276"/>
    <x v="3"/>
    <x v="12"/>
    <x v="0"/>
    <x v="1"/>
    <x v="4"/>
    <n v="175"/>
    <n v="6"/>
    <n v="450"/>
    <n v="2700"/>
    <n v="1050"/>
    <n v="1650"/>
  </r>
  <r>
    <x v="182"/>
    <x v="1"/>
    <x v="18"/>
    <x v="2"/>
    <x v="1"/>
    <x v="0"/>
    <n v="175"/>
    <n v="188"/>
    <n v="450"/>
    <n v="84600"/>
    <n v="32900"/>
    <n v="51700"/>
  </r>
  <r>
    <x v="277"/>
    <x v="2"/>
    <x v="4"/>
    <x v="4"/>
    <x v="1"/>
    <x v="1"/>
    <n v="175"/>
    <n v="54"/>
    <n v="450"/>
    <n v="24300"/>
    <n v="9450"/>
    <n v="14850"/>
  </r>
  <r>
    <x v="278"/>
    <x v="2"/>
    <x v="22"/>
    <x v="4"/>
    <x v="1"/>
    <x v="2"/>
    <n v="175"/>
    <n v="47"/>
    <n v="450"/>
    <n v="21150"/>
    <n v="8225"/>
    <n v="12925"/>
  </r>
  <r>
    <x v="279"/>
    <x v="2"/>
    <x v="13"/>
    <x v="2"/>
    <x v="1"/>
    <x v="3"/>
    <n v="175"/>
    <n v="17"/>
    <n v="450"/>
    <n v="7650"/>
    <n v="2975"/>
    <n v="4675"/>
  </r>
  <r>
    <x v="280"/>
    <x v="1"/>
    <x v="13"/>
    <x v="0"/>
    <x v="1"/>
    <x v="1"/>
    <n v="175"/>
    <n v="67"/>
    <n v="450"/>
    <n v="30150"/>
    <n v="11725"/>
    <n v="18425"/>
  </r>
  <r>
    <x v="281"/>
    <x v="2"/>
    <x v="18"/>
    <x v="2"/>
    <x v="1"/>
    <x v="0"/>
    <n v="175"/>
    <n v="145"/>
    <n v="450"/>
    <n v="65250"/>
    <n v="25375"/>
    <n v="39875"/>
  </r>
  <r>
    <x v="158"/>
    <x v="2"/>
    <x v="21"/>
    <x v="4"/>
    <x v="1"/>
    <x v="0"/>
    <n v="175"/>
    <n v="85"/>
    <n v="450"/>
    <n v="38250"/>
    <n v="14875"/>
    <n v="23375"/>
  </r>
  <r>
    <x v="169"/>
    <x v="2"/>
    <x v="1"/>
    <x v="2"/>
    <x v="1"/>
    <x v="3"/>
    <n v="175"/>
    <n v="74"/>
    <n v="450"/>
    <n v="33300"/>
    <n v="12950"/>
    <n v="20350"/>
  </r>
  <r>
    <x v="255"/>
    <x v="1"/>
    <x v="3"/>
    <x v="0"/>
    <x v="1"/>
    <x v="1"/>
    <n v="175"/>
    <n v="58"/>
    <n v="450"/>
    <n v="26100"/>
    <n v="10150"/>
    <n v="15950"/>
  </r>
  <r>
    <x v="282"/>
    <x v="1"/>
    <x v="16"/>
    <x v="4"/>
    <x v="1"/>
    <x v="0"/>
    <n v="175"/>
    <n v="67"/>
    <n v="450"/>
    <n v="30150"/>
    <n v="11725"/>
    <n v="18425"/>
  </r>
  <r>
    <x v="283"/>
    <x v="1"/>
    <x v="5"/>
    <x v="3"/>
    <x v="1"/>
    <x v="3"/>
    <n v="175"/>
    <n v="15"/>
    <n v="450"/>
    <n v="6750"/>
    <n v="2625"/>
    <n v="4125"/>
  </r>
  <r>
    <x v="14"/>
    <x v="2"/>
    <x v="0"/>
    <x v="0"/>
    <x v="1"/>
    <x v="2"/>
    <n v="175"/>
    <n v="20"/>
    <n v="450"/>
    <n v="9000"/>
    <n v="3500"/>
    <n v="5500"/>
  </r>
  <r>
    <x v="284"/>
    <x v="0"/>
    <x v="2"/>
    <x v="4"/>
    <x v="1"/>
    <x v="0"/>
    <n v="175"/>
    <n v="56"/>
    <n v="450"/>
    <n v="25200"/>
    <n v="9800"/>
    <n v="15400"/>
  </r>
  <r>
    <x v="285"/>
    <x v="0"/>
    <x v="10"/>
    <x v="3"/>
    <x v="1"/>
    <x v="2"/>
    <n v="175"/>
    <n v="9"/>
    <n v="450"/>
    <n v="4050"/>
    <n v="1575"/>
    <n v="2475"/>
  </r>
  <r>
    <x v="286"/>
    <x v="0"/>
    <x v="18"/>
    <x v="2"/>
    <x v="1"/>
    <x v="0"/>
    <n v="175"/>
    <n v="77"/>
    <n v="450"/>
    <n v="34650"/>
    <n v="13475"/>
    <n v="21175"/>
  </r>
  <r>
    <x v="4"/>
    <x v="0"/>
    <x v="12"/>
    <x v="0"/>
    <x v="1"/>
    <x v="2"/>
    <n v="175"/>
    <n v="53"/>
    <n v="450"/>
    <n v="23850"/>
    <n v="9275"/>
    <n v="14575"/>
  </r>
  <r>
    <x v="179"/>
    <x v="0"/>
    <x v="10"/>
    <x v="4"/>
    <x v="1"/>
    <x v="1"/>
    <n v="175"/>
    <n v="12"/>
    <n v="450"/>
    <n v="5400"/>
    <n v="2100"/>
    <n v="3300"/>
  </r>
  <r>
    <x v="287"/>
    <x v="2"/>
    <x v="7"/>
    <x v="2"/>
    <x v="1"/>
    <x v="1"/>
    <n v="175"/>
    <n v="97"/>
    <n v="450"/>
    <n v="43650"/>
    <n v="16975"/>
    <n v="26675"/>
  </r>
  <r>
    <x v="288"/>
    <x v="3"/>
    <x v="20"/>
    <x v="2"/>
    <x v="1"/>
    <x v="4"/>
    <n v="175"/>
    <n v="15"/>
    <n v="450"/>
    <n v="6750"/>
    <n v="2625"/>
    <n v="4125"/>
  </r>
  <r>
    <x v="289"/>
    <x v="3"/>
    <x v="3"/>
    <x v="0"/>
    <x v="1"/>
    <x v="4"/>
    <n v="175"/>
    <n v="26"/>
    <n v="450"/>
    <n v="11700"/>
    <n v="4550"/>
    <n v="7150"/>
  </r>
  <r>
    <x v="290"/>
    <x v="0"/>
    <x v="6"/>
    <x v="2"/>
    <x v="1"/>
    <x v="2"/>
    <n v="175"/>
    <n v="98"/>
    <n v="450"/>
    <n v="44100"/>
    <n v="17150"/>
    <n v="26950"/>
  </r>
  <r>
    <x v="291"/>
    <x v="0"/>
    <x v="14"/>
    <x v="4"/>
    <x v="1"/>
    <x v="2"/>
    <n v="175"/>
    <n v="39"/>
    <n v="450"/>
    <n v="17550"/>
    <n v="6825"/>
    <n v="10725"/>
  </r>
  <r>
    <x v="292"/>
    <x v="0"/>
    <x v="3"/>
    <x v="0"/>
    <x v="1"/>
    <x v="0"/>
    <n v="175"/>
    <n v="96"/>
    <n v="450"/>
    <n v="43200"/>
    <n v="16800"/>
    <n v="26400"/>
  </r>
  <r>
    <x v="293"/>
    <x v="3"/>
    <x v="10"/>
    <x v="3"/>
    <x v="1"/>
    <x v="1"/>
    <n v="175"/>
    <n v="10"/>
    <n v="450"/>
    <n v="4500"/>
    <n v="1750"/>
    <n v="2750"/>
  </r>
  <r>
    <x v="294"/>
    <x v="2"/>
    <x v="5"/>
    <x v="2"/>
    <x v="1"/>
    <x v="0"/>
    <n v="175"/>
    <n v="165"/>
    <n v="450"/>
    <n v="74250"/>
    <n v="28875"/>
    <n v="45375"/>
  </r>
  <r>
    <x v="220"/>
    <x v="1"/>
    <x v="1"/>
    <x v="4"/>
    <x v="1"/>
    <x v="1"/>
    <n v="175"/>
    <n v="33"/>
    <n v="450"/>
    <n v="14850"/>
    <n v="5775"/>
    <n v="9075"/>
  </r>
  <r>
    <x v="221"/>
    <x v="1"/>
    <x v="8"/>
    <x v="2"/>
    <x v="1"/>
    <x v="1"/>
    <n v="175"/>
    <n v="11"/>
    <n v="450"/>
    <n v="4950"/>
    <n v="1925"/>
    <n v="3025"/>
  </r>
  <r>
    <x v="222"/>
    <x v="2"/>
    <x v="15"/>
    <x v="0"/>
    <x v="1"/>
    <x v="1"/>
    <n v="175"/>
    <n v="70"/>
    <n v="450"/>
    <n v="31500"/>
    <n v="12250"/>
    <n v="19250"/>
  </r>
  <r>
    <x v="223"/>
    <x v="2"/>
    <x v="6"/>
    <x v="4"/>
    <x v="1"/>
    <x v="4"/>
    <n v="175"/>
    <n v="23"/>
    <n v="450"/>
    <n v="10350"/>
    <n v="4025"/>
    <n v="6325"/>
  </r>
  <r>
    <x v="224"/>
    <x v="0"/>
    <x v="2"/>
    <x v="2"/>
    <x v="1"/>
    <x v="1"/>
    <n v="175"/>
    <n v="55"/>
    <n v="450"/>
    <n v="24750"/>
    <n v="9625"/>
    <n v="15125"/>
  </r>
  <r>
    <x v="225"/>
    <x v="2"/>
    <x v="23"/>
    <x v="4"/>
    <x v="1"/>
    <x v="2"/>
    <n v="175"/>
    <n v="52"/>
    <n v="450"/>
    <n v="23400"/>
    <n v="9100"/>
    <n v="14300"/>
  </r>
  <r>
    <x v="226"/>
    <x v="2"/>
    <x v="5"/>
    <x v="2"/>
    <x v="1"/>
    <x v="2"/>
    <n v="175"/>
    <n v="5"/>
    <n v="450"/>
    <n v="2250"/>
    <n v="875"/>
    <n v="1375"/>
  </r>
  <r>
    <x v="227"/>
    <x v="2"/>
    <x v="22"/>
    <x v="0"/>
    <x v="1"/>
    <x v="1"/>
    <n v="175"/>
    <n v="55"/>
    <n v="450"/>
    <n v="24750"/>
    <n v="9625"/>
    <n v="15125"/>
  </r>
  <r>
    <x v="228"/>
    <x v="3"/>
    <x v="7"/>
    <x v="3"/>
    <x v="1"/>
    <x v="1"/>
    <n v="175"/>
    <n v="1"/>
    <n v="450"/>
    <n v="450"/>
    <n v="175"/>
    <n v="275"/>
  </r>
  <r>
    <x v="229"/>
    <x v="2"/>
    <x v="9"/>
    <x v="2"/>
    <x v="1"/>
    <x v="0"/>
    <n v="175"/>
    <n v="211"/>
    <n v="450"/>
    <n v="94950"/>
    <n v="36925"/>
    <n v="58025"/>
  </r>
  <r>
    <x v="230"/>
    <x v="0"/>
    <x v="14"/>
    <x v="2"/>
    <x v="1"/>
    <x v="0"/>
    <n v="175"/>
    <n v="5"/>
    <n v="450"/>
    <n v="2250"/>
    <n v="875"/>
    <n v="1375"/>
  </r>
  <r>
    <x v="231"/>
    <x v="1"/>
    <x v="15"/>
    <x v="0"/>
    <x v="1"/>
    <x v="0"/>
    <n v="175"/>
    <n v="59"/>
    <n v="450"/>
    <n v="26550"/>
    <n v="10325"/>
    <n v="16225"/>
  </r>
  <r>
    <x v="48"/>
    <x v="3"/>
    <x v="10"/>
    <x v="3"/>
    <x v="1"/>
    <x v="0"/>
    <n v="175"/>
    <n v="92"/>
    <n v="450"/>
    <n v="41400"/>
    <n v="16100"/>
    <n v="25300"/>
  </r>
  <r>
    <x v="232"/>
    <x v="0"/>
    <x v="4"/>
    <x v="4"/>
    <x v="1"/>
    <x v="4"/>
    <n v="175"/>
    <n v="27"/>
    <n v="450"/>
    <n v="12150"/>
    <n v="4725"/>
    <n v="7425"/>
  </r>
  <r>
    <x v="214"/>
    <x v="2"/>
    <x v="4"/>
    <x v="2"/>
    <x v="1"/>
    <x v="1"/>
    <n v="175"/>
    <n v="3"/>
    <n v="450"/>
    <n v="1350"/>
    <n v="525"/>
    <n v="825"/>
  </r>
  <r>
    <x v="69"/>
    <x v="0"/>
    <x v="8"/>
    <x v="3"/>
    <x v="1"/>
    <x v="4"/>
    <n v="175"/>
    <n v="19"/>
    <n v="450"/>
    <n v="8550"/>
    <n v="3325"/>
    <n v="5225"/>
  </r>
  <r>
    <x v="233"/>
    <x v="3"/>
    <x v="21"/>
    <x v="2"/>
    <x v="1"/>
    <x v="0"/>
    <n v="175"/>
    <n v="225"/>
    <n v="450"/>
    <n v="101250"/>
    <n v="39375"/>
    <n v="61875"/>
  </r>
  <r>
    <x v="13"/>
    <x v="1"/>
    <x v="20"/>
    <x v="4"/>
    <x v="1"/>
    <x v="4"/>
    <n v="175"/>
    <n v="3"/>
    <n v="450"/>
    <n v="1350"/>
    <n v="525"/>
    <n v="825"/>
  </r>
  <r>
    <x v="234"/>
    <x v="2"/>
    <x v="10"/>
    <x v="3"/>
    <x v="1"/>
    <x v="0"/>
    <n v="175"/>
    <n v="11"/>
    <n v="450"/>
    <n v="4950"/>
    <n v="1925"/>
    <n v="3025"/>
  </r>
  <r>
    <x v="235"/>
    <x v="2"/>
    <x v="13"/>
    <x v="0"/>
    <x v="1"/>
    <x v="2"/>
    <n v="175"/>
    <n v="27"/>
    <n v="450"/>
    <n v="12150"/>
    <n v="4725"/>
    <n v="7425"/>
  </r>
  <r>
    <x v="236"/>
    <x v="0"/>
    <x v="7"/>
    <x v="0"/>
    <x v="1"/>
    <x v="1"/>
    <n v="175"/>
    <n v="71"/>
    <n v="450"/>
    <n v="31950"/>
    <n v="12425"/>
    <n v="19525"/>
  </r>
  <r>
    <x v="135"/>
    <x v="2"/>
    <x v="0"/>
    <x v="2"/>
    <x v="1"/>
    <x v="3"/>
    <n v="175"/>
    <n v="125"/>
    <n v="450"/>
    <n v="56250"/>
    <n v="21875"/>
    <n v="34375"/>
  </r>
  <r>
    <x v="237"/>
    <x v="2"/>
    <x v="9"/>
    <x v="2"/>
    <x v="1"/>
    <x v="4"/>
    <n v="175"/>
    <n v="39"/>
    <n v="450"/>
    <n v="17550"/>
    <n v="6825"/>
    <n v="10725"/>
  </r>
  <r>
    <x v="238"/>
    <x v="0"/>
    <x v="0"/>
    <x v="0"/>
    <x v="1"/>
    <x v="3"/>
    <n v="175"/>
    <n v="27"/>
    <n v="450"/>
    <n v="12150"/>
    <n v="4725"/>
    <n v="7425"/>
  </r>
  <r>
    <x v="239"/>
    <x v="2"/>
    <x v="14"/>
    <x v="2"/>
    <x v="1"/>
    <x v="0"/>
    <n v="175"/>
    <n v="3"/>
    <n v="450"/>
    <n v="1350"/>
    <n v="525"/>
    <n v="825"/>
  </r>
  <r>
    <x v="240"/>
    <x v="2"/>
    <x v="18"/>
    <x v="4"/>
    <x v="1"/>
    <x v="2"/>
    <n v="175"/>
    <n v="15"/>
    <n v="450"/>
    <n v="6750"/>
    <n v="2625"/>
    <n v="4125"/>
  </r>
  <r>
    <x v="241"/>
    <x v="1"/>
    <x v="5"/>
    <x v="3"/>
    <x v="1"/>
    <x v="4"/>
    <n v="175"/>
    <n v="5"/>
    <n v="450"/>
    <n v="2250"/>
    <n v="875"/>
    <n v="1375"/>
  </r>
  <r>
    <x v="242"/>
    <x v="3"/>
    <x v="17"/>
    <x v="4"/>
    <x v="1"/>
    <x v="1"/>
    <n v="175"/>
    <n v="55"/>
    <n v="450"/>
    <n v="24750"/>
    <n v="9625"/>
    <n v="15125"/>
  </r>
  <r>
    <x v="243"/>
    <x v="3"/>
    <x v="9"/>
    <x v="4"/>
    <x v="1"/>
    <x v="3"/>
    <n v="175"/>
    <n v="127"/>
    <n v="450"/>
    <n v="57150"/>
    <n v="22225"/>
    <n v="34925"/>
  </r>
  <r>
    <x v="244"/>
    <x v="1"/>
    <x v="20"/>
    <x v="2"/>
    <x v="1"/>
    <x v="2"/>
    <n v="175"/>
    <n v="66"/>
    <n v="450"/>
    <n v="29700"/>
    <n v="11550"/>
    <n v="18150"/>
  </r>
  <r>
    <x v="237"/>
    <x v="2"/>
    <x v="14"/>
    <x v="4"/>
    <x v="1"/>
    <x v="1"/>
    <n v="175"/>
    <n v="51"/>
    <n v="450"/>
    <n v="22950"/>
    <n v="8925"/>
    <n v="14025"/>
  </r>
  <r>
    <x v="245"/>
    <x v="3"/>
    <x v="1"/>
    <x v="4"/>
    <x v="1"/>
    <x v="4"/>
    <n v="175"/>
    <n v="17"/>
    <n v="450"/>
    <n v="7650"/>
    <n v="2975"/>
    <n v="4675"/>
  </r>
  <r>
    <x v="246"/>
    <x v="3"/>
    <x v="1"/>
    <x v="0"/>
    <x v="1"/>
    <x v="2"/>
    <n v="175"/>
    <n v="39"/>
    <n v="450"/>
    <n v="17550"/>
    <n v="6825"/>
    <n v="10725"/>
  </r>
  <r>
    <x v="247"/>
    <x v="2"/>
    <x v="7"/>
    <x v="4"/>
    <x v="1"/>
    <x v="0"/>
    <n v="175"/>
    <n v="116"/>
    <n v="450"/>
    <n v="52200"/>
    <n v="20300"/>
    <n v="31900"/>
  </r>
  <r>
    <x v="248"/>
    <x v="1"/>
    <x v="4"/>
    <x v="3"/>
    <x v="1"/>
    <x v="3"/>
    <n v="175"/>
    <n v="35"/>
    <n v="450"/>
    <n v="15750"/>
    <n v="6125"/>
    <n v="9625"/>
  </r>
  <r>
    <x v="249"/>
    <x v="3"/>
    <x v="4"/>
    <x v="2"/>
    <x v="1"/>
    <x v="0"/>
    <n v="175"/>
    <n v="107"/>
    <n v="450"/>
    <n v="48150"/>
    <n v="18725"/>
    <n v="29425"/>
  </r>
  <r>
    <x v="250"/>
    <x v="2"/>
    <x v="12"/>
    <x v="0"/>
    <x v="1"/>
    <x v="2"/>
    <n v="175"/>
    <n v="28"/>
    <n v="450"/>
    <n v="12600"/>
    <n v="4900"/>
    <n v="7700"/>
  </r>
  <r>
    <x v="251"/>
    <x v="2"/>
    <x v="9"/>
    <x v="0"/>
    <x v="1"/>
    <x v="1"/>
    <n v="175"/>
    <n v="33"/>
    <n v="450"/>
    <n v="14850"/>
    <n v="5775"/>
    <n v="9075"/>
  </r>
  <r>
    <x v="252"/>
    <x v="0"/>
    <x v="4"/>
    <x v="4"/>
    <x v="1"/>
    <x v="2"/>
    <n v="175"/>
    <n v="6"/>
    <n v="450"/>
    <n v="2700"/>
    <n v="1050"/>
    <n v="1650"/>
  </r>
  <r>
    <x v="253"/>
    <x v="2"/>
    <x v="2"/>
    <x v="3"/>
    <x v="1"/>
    <x v="4"/>
    <n v="175"/>
    <n v="12"/>
    <n v="450"/>
    <n v="5400"/>
    <n v="2100"/>
    <n v="3300"/>
  </r>
  <r>
    <x v="254"/>
    <x v="2"/>
    <x v="15"/>
    <x v="2"/>
    <x v="1"/>
    <x v="3"/>
    <n v="175"/>
    <n v="65"/>
    <n v="450"/>
    <n v="29250"/>
    <n v="11375"/>
    <n v="17875"/>
  </r>
  <r>
    <x v="255"/>
    <x v="1"/>
    <x v="1"/>
    <x v="0"/>
    <x v="1"/>
    <x v="4"/>
    <n v="175"/>
    <n v="28"/>
    <n v="450"/>
    <n v="12600"/>
    <n v="4900"/>
    <n v="7700"/>
  </r>
  <r>
    <x v="256"/>
    <x v="2"/>
    <x v="7"/>
    <x v="4"/>
    <x v="1"/>
    <x v="0"/>
    <n v="175"/>
    <n v="178"/>
    <n v="450"/>
    <n v="80100"/>
    <n v="31150"/>
    <n v="48950"/>
  </r>
  <r>
    <x v="257"/>
    <x v="0"/>
    <x v="23"/>
    <x v="2"/>
    <x v="1"/>
    <x v="4"/>
    <n v="175"/>
    <n v="29"/>
    <n v="450"/>
    <n v="13050"/>
    <n v="5075"/>
    <n v="7975"/>
  </r>
  <r>
    <x v="258"/>
    <x v="2"/>
    <x v="14"/>
    <x v="0"/>
    <x v="1"/>
    <x v="2"/>
    <n v="175"/>
    <n v="8"/>
    <n v="450"/>
    <n v="3600"/>
    <n v="1400"/>
    <n v="2200"/>
  </r>
  <r>
    <x v="259"/>
    <x v="1"/>
    <x v="10"/>
    <x v="4"/>
    <x v="1"/>
    <x v="3"/>
    <n v="175"/>
    <n v="128"/>
    <n v="450"/>
    <n v="57600"/>
    <n v="22400"/>
    <n v="35200"/>
  </r>
  <r>
    <x v="106"/>
    <x v="2"/>
    <x v="3"/>
    <x v="0"/>
    <x v="1"/>
    <x v="0"/>
    <n v="175"/>
    <n v="33"/>
    <n v="450"/>
    <n v="14850"/>
    <n v="5775"/>
    <n v="9075"/>
  </r>
  <r>
    <x v="67"/>
    <x v="3"/>
    <x v="15"/>
    <x v="2"/>
    <x v="1"/>
    <x v="2"/>
    <n v="175"/>
    <n v="81"/>
    <n v="450"/>
    <n v="36450"/>
    <n v="14175"/>
    <n v="22275"/>
  </r>
  <r>
    <x v="25"/>
    <x v="2"/>
    <x v="18"/>
    <x v="3"/>
    <x v="1"/>
    <x v="4"/>
    <n v="175"/>
    <n v="8"/>
    <n v="450"/>
    <n v="3600"/>
    <n v="1400"/>
    <n v="2200"/>
  </r>
  <r>
    <x v="260"/>
    <x v="3"/>
    <x v="13"/>
    <x v="4"/>
    <x v="1"/>
    <x v="1"/>
    <n v="175"/>
    <n v="3"/>
    <n v="450"/>
    <n v="1350"/>
    <n v="525"/>
    <n v="825"/>
  </r>
  <r>
    <x v="261"/>
    <x v="1"/>
    <x v="16"/>
    <x v="2"/>
    <x v="1"/>
    <x v="3"/>
    <n v="175"/>
    <n v="4"/>
    <n v="450"/>
    <n v="1800"/>
    <n v="700"/>
    <n v="1100"/>
  </r>
  <r>
    <x v="262"/>
    <x v="3"/>
    <x v="20"/>
    <x v="0"/>
    <x v="1"/>
    <x v="3"/>
    <n v="175"/>
    <n v="69"/>
    <n v="450"/>
    <n v="31050"/>
    <n v="12075"/>
    <n v="18975"/>
  </r>
  <r>
    <x v="263"/>
    <x v="2"/>
    <x v="7"/>
    <x v="3"/>
    <x v="1"/>
    <x v="0"/>
    <n v="175"/>
    <n v="66"/>
    <n v="450"/>
    <n v="29700"/>
    <n v="11550"/>
    <n v="18150"/>
  </r>
  <r>
    <x v="264"/>
    <x v="3"/>
    <x v="4"/>
    <x v="4"/>
    <x v="1"/>
    <x v="0"/>
    <n v="175"/>
    <n v="32"/>
    <n v="450"/>
    <n v="14400"/>
    <n v="5600"/>
    <n v="8800"/>
  </r>
  <r>
    <x v="265"/>
    <x v="0"/>
    <x v="1"/>
    <x v="3"/>
    <x v="1"/>
    <x v="0"/>
    <n v="175"/>
    <n v="98"/>
    <n v="450"/>
    <n v="44100"/>
    <n v="17150"/>
    <n v="26950"/>
  </r>
  <r>
    <x v="266"/>
    <x v="3"/>
    <x v="5"/>
    <x v="3"/>
    <x v="1"/>
    <x v="4"/>
    <n v="175"/>
    <n v="1"/>
    <n v="450"/>
    <n v="450"/>
    <n v="175"/>
    <n v="275"/>
  </r>
  <r>
    <x v="267"/>
    <x v="2"/>
    <x v="14"/>
    <x v="3"/>
    <x v="1"/>
    <x v="4"/>
    <n v="175"/>
    <n v="17"/>
    <n v="450"/>
    <n v="7650"/>
    <n v="2975"/>
    <n v="4675"/>
  </r>
  <r>
    <x v="49"/>
    <x v="3"/>
    <x v="0"/>
    <x v="0"/>
    <x v="1"/>
    <x v="0"/>
    <n v="175"/>
    <n v="123"/>
    <n v="450"/>
    <n v="55350"/>
    <n v="21525"/>
    <n v="33825"/>
  </r>
  <r>
    <x v="268"/>
    <x v="0"/>
    <x v="8"/>
    <x v="0"/>
    <x v="1"/>
    <x v="1"/>
    <n v="175"/>
    <n v="36"/>
    <n v="450"/>
    <n v="16200"/>
    <n v="6300"/>
    <n v="9900"/>
  </r>
  <r>
    <x v="269"/>
    <x v="3"/>
    <x v="16"/>
    <x v="0"/>
    <x v="1"/>
    <x v="1"/>
    <n v="175"/>
    <n v="37"/>
    <n v="450"/>
    <n v="16650"/>
    <n v="6475"/>
    <n v="10175"/>
  </r>
  <r>
    <x v="270"/>
    <x v="2"/>
    <x v="16"/>
    <x v="4"/>
    <x v="1"/>
    <x v="4"/>
    <n v="175"/>
    <n v="25"/>
    <n v="450"/>
    <n v="11250"/>
    <n v="4375"/>
    <n v="6875"/>
  </r>
  <r>
    <x v="271"/>
    <x v="3"/>
    <x v="19"/>
    <x v="2"/>
    <x v="1"/>
    <x v="4"/>
    <n v="175"/>
    <n v="44"/>
    <n v="450"/>
    <n v="19800"/>
    <n v="7700"/>
    <n v="12100"/>
  </r>
  <r>
    <x v="272"/>
    <x v="2"/>
    <x v="13"/>
    <x v="4"/>
    <x v="1"/>
    <x v="1"/>
    <n v="175"/>
    <n v="2"/>
    <n v="450"/>
    <n v="900"/>
    <n v="350"/>
    <n v="550"/>
  </r>
  <r>
    <x v="273"/>
    <x v="0"/>
    <x v="23"/>
    <x v="2"/>
    <x v="1"/>
    <x v="3"/>
    <n v="175"/>
    <n v="165"/>
    <n v="450"/>
    <n v="74250"/>
    <n v="28875"/>
    <n v="45375"/>
  </r>
  <r>
    <x v="274"/>
    <x v="0"/>
    <x v="5"/>
    <x v="0"/>
    <x v="1"/>
    <x v="0"/>
    <n v="175"/>
    <n v="83"/>
    <n v="450"/>
    <n v="37350"/>
    <n v="14525"/>
    <n v="22825"/>
  </r>
  <r>
    <x v="275"/>
    <x v="3"/>
    <x v="20"/>
    <x v="0"/>
    <x v="1"/>
    <x v="4"/>
    <n v="175"/>
    <n v="11"/>
    <n v="450"/>
    <n v="4950"/>
    <n v="1925"/>
    <n v="3025"/>
  </r>
  <r>
    <x v="276"/>
    <x v="3"/>
    <x v="12"/>
    <x v="0"/>
    <x v="1"/>
    <x v="4"/>
    <n v="175"/>
    <n v="6"/>
    <n v="450"/>
    <n v="2700"/>
    <n v="1050"/>
    <n v="1650"/>
  </r>
  <r>
    <x v="182"/>
    <x v="1"/>
    <x v="18"/>
    <x v="2"/>
    <x v="1"/>
    <x v="0"/>
    <n v="175"/>
    <n v="188"/>
    <n v="450"/>
    <n v="84600"/>
    <n v="32900"/>
    <n v="51700"/>
  </r>
  <r>
    <x v="277"/>
    <x v="2"/>
    <x v="4"/>
    <x v="4"/>
    <x v="1"/>
    <x v="1"/>
    <n v="175"/>
    <n v="54"/>
    <n v="450"/>
    <n v="24300"/>
    <n v="9450"/>
    <n v="14850"/>
  </r>
  <r>
    <x v="278"/>
    <x v="2"/>
    <x v="22"/>
    <x v="4"/>
    <x v="1"/>
    <x v="2"/>
    <n v="175"/>
    <n v="47"/>
    <n v="450"/>
    <n v="21150"/>
    <n v="8225"/>
    <n v="12925"/>
  </r>
  <r>
    <x v="279"/>
    <x v="2"/>
    <x v="13"/>
    <x v="2"/>
    <x v="1"/>
    <x v="3"/>
    <n v="175"/>
    <n v="17"/>
    <n v="450"/>
    <n v="7650"/>
    <n v="2975"/>
    <n v="4675"/>
  </r>
  <r>
    <x v="280"/>
    <x v="1"/>
    <x v="13"/>
    <x v="0"/>
    <x v="1"/>
    <x v="1"/>
    <n v="175"/>
    <n v="67"/>
    <n v="450"/>
    <n v="30150"/>
    <n v="11725"/>
    <n v="18425"/>
  </r>
  <r>
    <x v="281"/>
    <x v="2"/>
    <x v="18"/>
    <x v="2"/>
    <x v="1"/>
    <x v="0"/>
    <n v="175"/>
    <n v="145"/>
    <n v="450"/>
    <n v="65250"/>
    <n v="25375"/>
    <n v="39875"/>
  </r>
  <r>
    <x v="158"/>
    <x v="2"/>
    <x v="21"/>
    <x v="4"/>
    <x v="1"/>
    <x v="0"/>
    <n v="175"/>
    <n v="85"/>
    <n v="450"/>
    <n v="38250"/>
    <n v="14875"/>
    <n v="23375"/>
  </r>
  <r>
    <x v="169"/>
    <x v="2"/>
    <x v="1"/>
    <x v="2"/>
    <x v="1"/>
    <x v="3"/>
    <n v="175"/>
    <n v="74"/>
    <n v="450"/>
    <n v="33300"/>
    <n v="12950"/>
    <n v="20350"/>
  </r>
  <r>
    <x v="255"/>
    <x v="1"/>
    <x v="3"/>
    <x v="0"/>
    <x v="1"/>
    <x v="1"/>
    <n v="175"/>
    <n v="58"/>
    <n v="450"/>
    <n v="26100"/>
    <n v="10150"/>
    <n v="15950"/>
  </r>
  <r>
    <x v="282"/>
    <x v="1"/>
    <x v="16"/>
    <x v="4"/>
    <x v="1"/>
    <x v="0"/>
    <n v="175"/>
    <n v="67"/>
    <n v="450"/>
    <n v="30150"/>
    <n v="11725"/>
    <n v="18425"/>
  </r>
  <r>
    <x v="283"/>
    <x v="1"/>
    <x v="5"/>
    <x v="3"/>
    <x v="1"/>
    <x v="3"/>
    <n v="175"/>
    <n v="15"/>
    <n v="450"/>
    <n v="6750"/>
    <n v="2625"/>
    <n v="4125"/>
  </r>
  <r>
    <x v="14"/>
    <x v="2"/>
    <x v="0"/>
    <x v="0"/>
    <x v="1"/>
    <x v="2"/>
    <n v="175"/>
    <n v="20"/>
    <n v="450"/>
    <n v="9000"/>
    <n v="3500"/>
    <n v="5500"/>
  </r>
  <r>
    <x v="284"/>
    <x v="0"/>
    <x v="2"/>
    <x v="4"/>
    <x v="1"/>
    <x v="0"/>
    <n v="175"/>
    <n v="56"/>
    <n v="450"/>
    <n v="25200"/>
    <n v="9800"/>
    <n v="15400"/>
  </r>
  <r>
    <x v="285"/>
    <x v="0"/>
    <x v="10"/>
    <x v="3"/>
    <x v="1"/>
    <x v="2"/>
    <n v="175"/>
    <n v="9"/>
    <n v="450"/>
    <n v="4050"/>
    <n v="1575"/>
    <n v="2475"/>
  </r>
  <r>
    <x v="286"/>
    <x v="0"/>
    <x v="18"/>
    <x v="2"/>
    <x v="1"/>
    <x v="0"/>
    <n v="175"/>
    <n v="77"/>
    <n v="450"/>
    <n v="34650"/>
    <n v="13475"/>
    <n v="21175"/>
  </r>
  <r>
    <x v="4"/>
    <x v="0"/>
    <x v="12"/>
    <x v="0"/>
    <x v="1"/>
    <x v="2"/>
    <n v="175"/>
    <n v="53"/>
    <n v="450"/>
    <n v="23850"/>
    <n v="9275"/>
    <n v="14575"/>
  </r>
  <r>
    <x v="179"/>
    <x v="0"/>
    <x v="10"/>
    <x v="4"/>
    <x v="1"/>
    <x v="1"/>
    <n v="175"/>
    <n v="12"/>
    <n v="450"/>
    <n v="5400"/>
    <n v="2100"/>
    <n v="3300"/>
  </r>
  <r>
    <x v="287"/>
    <x v="2"/>
    <x v="7"/>
    <x v="2"/>
    <x v="1"/>
    <x v="1"/>
    <n v="175"/>
    <n v="97"/>
    <n v="450"/>
    <n v="43650"/>
    <n v="16975"/>
    <n v="26675"/>
  </r>
  <r>
    <x v="288"/>
    <x v="3"/>
    <x v="20"/>
    <x v="2"/>
    <x v="1"/>
    <x v="4"/>
    <n v="175"/>
    <n v="15"/>
    <n v="450"/>
    <n v="6750"/>
    <n v="2625"/>
    <n v="4125"/>
  </r>
  <r>
    <x v="289"/>
    <x v="3"/>
    <x v="3"/>
    <x v="0"/>
    <x v="1"/>
    <x v="4"/>
    <n v="175"/>
    <n v="26"/>
    <n v="450"/>
    <n v="11700"/>
    <n v="4550"/>
    <n v="7150"/>
  </r>
  <r>
    <x v="290"/>
    <x v="0"/>
    <x v="6"/>
    <x v="2"/>
    <x v="1"/>
    <x v="2"/>
    <n v="175"/>
    <n v="98"/>
    <n v="450"/>
    <n v="44100"/>
    <n v="17150"/>
    <n v="26950"/>
  </r>
  <r>
    <x v="291"/>
    <x v="0"/>
    <x v="14"/>
    <x v="4"/>
    <x v="1"/>
    <x v="2"/>
    <n v="175"/>
    <n v="39"/>
    <n v="450"/>
    <n v="17550"/>
    <n v="6825"/>
    <n v="10725"/>
  </r>
  <r>
    <x v="292"/>
    <x v="0"/>
    <x v="3"/>
    <x v="0"/>
    <x v="1"/>
    <x v="0"/>
    <n v="175"/>
    <n v="96"/>
    <n v="450"/>
    <n v="43200"/>
    <n v="16800"/>
    <n v="26400"/>
  </r>
  <r>
    <x v="293"/>
    <x v="3"/>
    <x v="10"/>
    <x v="3"/>
    <x v="1"/>
    <x v="1"/>
    <n v="175"/>
    <n v="10"/>
    <n v="450"/>
    <n v="4500"/>
    <n v="1750"/>
    <n v="2750"/>
  </r>
  <r>
    <x v="294"/>
    <x v="2"/>
    <x v="5"/>
    <x v="2"/>
    <x v="1"/>
    <x v="0"/>
    <n v="175"/>
    <n v="165"/>
    <n v="450"/>
    <n v="74250"/>
    <n v="28875"/>
    <n v="45375"/>
  </r>
  <r>
    <x v="295"/>
    <x v="0"/>
    <x v="10"/>
    <x v="1"/>
    <x v="1"/>
    <x v="3"/>
    <n v="175"/>
    <n v="18"/>
    <n v="450"/>
    <n v="8100"/>
    <n v="3150"/>
    <n v="4950"/>
  </r>
  <r>
    <x v="296"/>
    <x v="2"/>
    <x v="13"/>
    <x v="1"/>
    <x v="1"/>
    <x v="2"/>
    <n v="175"/>
    <n v="10"/>
    <n v="450"/>
    <n v="4500"/>
    <n v="1750"/>
    <n v="2750"/>
  </r>
  <r>
    <x v="111"/>
    <x v="1"/>
    <x v="1"/>
    <x v="1"/>
    <x v="1"/>
    <x v="3"/>
    <n v="175"/>
    <n v="37"/>
    <n v="450"/>
    <n v="16650"/>
    <n v="6475"/>
    <n v="10175"/>
  </r>
  <r>
    <x v="297"/>
    <x v="2"/>
    <x v="11"/>
    <x v="1"/>
    <x v="1"/>
    <x v="2"/>
    <n v="175"/>
    <n v="18"/>
    <n v="450"/>
    <n v="8100"/>
    <n v="3150"/>
    <n v="4950"/>
  </r>
  <r>
    <x v="149"/>
    <x v="2"/>
    <x v="7"/>
    <x v="1"/>
    <x v="1"/>
    <x v="4"/>
    <n v="175"/>
    <n v="6"/>
    <n v="450"/>
    <n v="2700"/>
    <n v="1050"/>
    <n v="1650"/>
  </r>
  <r>
    <x v="298"/>
    <x v="1"/>
    <x v="14"/>
    <x v="1"/>
    <x v="1"/>
    <x v="0"/>
    <n v="175"/>
    <n v="21"/>
    <n v="450"/>
    <n v="9450"/>
    <n v="3675"/>
    <n v="5775"/>
  </r>
  <r>
    <x v="283"/>
    <x v="1"/>
    <x v="12"/>
    <x v="1"/>
    <x v="1"/>
    <x v="2"/>
    <n v="175"/>
    <n v="11"/>
    <n v="450"/>
    <n v="4950"/>
    <n v="1925"/>
    <n v="3025"/>
  </r>
  <r>
    <x v="230"/>
    <x v="0"/>
    <x v="10"/>
    <x v="1"/>
    <x v="1"/>
    <x v="2"/>
    <n v="175"/>
    <n v="1"/>
    <n v="450"/>
    <n v="450"/>
    <n v="175"/>
    <n v="275"/>
  </r>
  <r>
    <x v="299"/>
    <x v="2"/>
    <x v="7"/>
    <x v="1"/>
    <x v="1"/>
    <x v="3"/>
    <n v="175"/>
    <n v="10"/>
    <n v="450"/>
    <n v="4500"/>
    <n v="1750"/>
    <n v="2750"/>
  </r>
  <r>
    <x v="300"/>
    <x v="3"/>
    <x v="23"/>
    <x v="1"/>
    <x v="1"/>
    <x v="4"/>
    <n v="175"/>
    <n v="1"/>
    <n v="450"/>
    <n v="450"/>
    <n v="175"/>
    <n v="275"/>
  </r>
  <r>
    <x v="301"/>
    <x v="3"/>
    <x v="10"/>
    <x v="1"/>
    <x v="1"/>
    <x v="4"/>
    <n v="175"/>
    <n v="1"/>
    <n v="450"/>
    <n v="450"/>
    <n v="175"/>
    <n v="275"/>
  </r>
  <r>
    <x v="302"/>
    <x v="0"/>
    <x v="5"/>
    <x v="1"/>
    <x v="1"/>
    <x v="0"/>
    <n v="175"/>
    <n v="35"/>
    <n v="450"/>
    <n v="15750"/>
    <n v="6125"/>
    <n v="9625"/>
  </r>
  <r>
    <x v="303"/>
    <x v="2"/>
    <x v="9"/>
    <x v="1"/>
    <x v="1"/>
    <x v="3"/>
    <n v="175"/>
    <n v="19"/>
    <n v="450"/>
    <n v="8550"/>
    <n v="3325"/>
    <n v="5225"/>
  </r>
  <r>
    <x v="304"/>
    <x v="2"/>
    <x v="2"/>
    <x v="1"/>
    <x v="1"/>
    <x v="4"/>
    <n v="175"/>
    <n v="5"/>
    <n v="450"/>
    <n v="2250"/>
    <n v="875"/>
    <n v="1375"/>
  </r>
  <r>
    <x v="270"/>
    <x v="2"/>
    <x v="7"/>
    <x v="1"/>
    <x v="1"/>
    <x v="1"/>
    <n v="175"/>
    <n v="4"/>
    <n v="450"/>
    <n v="1800"/>
    <n v="700"/>
    <n v="1100"/>
  </r>
  <r>
    <x v="305"/>
    <x v="2"/>
    <x v="20"/>
    <x v="1"/>
    <x v="1"/>
    <x v="2"/>
    <n v="175"/>
    <n v="8"/>
    <n v="450"/>
    <n v="3600"/>
    <n v="1400"/>
    <n v="2200"/>
  </r>
  <r>
    <x v="306"/>
    <x v="1"/>
    <x v="3"/>
    <x v="1"/>
    <x v="1"/>
    <x v="4"/>
    <n v="175"/>
    <n v="4"/>
    <n v="450"/>
    <n v="1800"/>
    <n v="700"/>
    <n v="1100"/>
  </r>
  <r>
    <x v="307"/>
    <x v="1"/>
    <x v="19"/>
    <x v="1"/>
    <x v="1"/>
    <x v="3"/>
    <n v="175"/>
    <n v="11"/>
    <n v="450"/>
    <n v="4950"/>
    <n v="1925"/>
    <n v="3025"/>
  </r>
  <r>
    <x v="308"/>
    <x v="0"/>
    <x v="16"/>
    <x v="1"/>
    <x v="1"/>
    <x v="1"/>
    <n v="175"/>
    <n v="29"/>
    <n v="450"/>
    <n v="13050"/>
    <n v="5075"/>
    <n v="7975"/>
  </r>
  <r>
    <x v="60"/>
    <x v="2"/>
    <x v="15"/>
    <x v="1"/>
    <x v="1"/>
    <x v="4"/>
    <n v="175"/>
    <n v="2"/>
    <n v="450"/>
    <n v="900"/>
    <n v="350"/>
    <n v="550"/>
  </r>
  <r>
    <x v="309"/>
    <x v="3"/>
    <x v="0"/>
    <x v="1"/>
    <x v="1"/>
    <x v="1"/>
    <n v="175"/>
    <n v="21"/>
    <n v="450"/>
    <n v="9450"/>
    <n v="3675"/>
    <n v="5775"/>
  </r>
  <r>
    <x v="310"/>
    <x v="1"/>
    <x v="9"/>
    <x v="1"/>
    <x v="1"/>
    <x v="2"/>
    <n v="175"/>
    <n v="3"/>
    <n v="450"/>
    <n v="1350"/>
    <n v="525"/>
    <n v="825"/>
  </r>
  <r>
    <x v="311"/>
    <x v="3"/>
    <x v="12"/>
    <x v="1"/>
    <x v="1"/>
    <x v="3"/>
    <n v="175"/>
    <n v="10"/>
    <n v="450"/>
    <n v="4500"/>
    <n v="1750"/>
    <n v="2750"/>
  </r>
  <r>
    <x v="312"/>
    <x v="3"/>
    <x v="19"/>
    <x v="1"/>
    <x v="1"/>
    <x v="4"/>
    <n v="175"/>
    <n v="1"/>
    <n v="450"/>
    <n v="450"/>
    <n v="175"/>
    <n v="275"/>
  </r>
  <r>
    <x v="163"/>
    <x v="1"/>
    <x v="23"/>
    <x v="1"/>
    <x v="1"/>
    <x v="1"/>
    <n v="175"/>
    <n v="16"/>
    <n v="450"/>
    <n v="7200"/>
    <n v="2800"/>
    <n v="4400"/>
  </r>
  <r>
    <x v="313"/>
    <x v="2"/>
    <x v="3"/>
    <x v="1"/>
    <x v="1"/>
    <x v="3"/>
    <n v="175"/>
    <n v="11"/>
    <n v="450"/>
    <n v="4950"/>
    <n v="1925"/>
    <n v="3025"/>
  </r>
  <r>
    <x v="314"/>
    <x v="2"/>
    <x v="16"/>
    <x v="1"/>
    <x v="1"/>
    <x v="4"/>
    <n v="175"/>
    <n v="8"/>
    <n v="450"/>
    <n v="3600"/>
    <n v="1400"/>
    <n v="2200"/>
  </r>
  <r>
    <x v="315"/>
    <x v="0"/>
    <x v="10"/>
    <x v="1"/>
    <x v="1"/>
    <x v="0"/>
    <n v="175"/>
    <n v="39"/>
    <n v="450"/>
    <n v="17550"/>
    <n v="6825"/>
    <n v="10725"/>
  </r>
  <r>
    <x v="316"/>
    <x v="2"/>
    <x v="18"/>
    <x v="1"/>
    <x v="1"/>
    <x v="1"/>
    <n v="175"/>
    <n v="9"/>
    <n v="450"/>
    <n v="4050"/>
    <n v="1575"/>
    <n v="2475"/>
  </r>
  <r>
    <x v="285"/>
    <x v="0"/>
    <x v="15"/>
    <x v="1"/>
    <x v="1"/>
    <x v="4"/>
    <n v="175"/>
    <n v="7"/>
    <n v="450"/>
    <n v="3150"/>
    <n v="1225"/>
    <n v="1925"/>
  </r>
  <r>
    <x v="317"/>
    <x v="2"/>
    <x v="7"/>
    <x v="1"/>
    <x v="1"/>
    <x v="0"/>
    <n v="175"/>
    <n v="29"/>
    <n v="450"/>
    <n v="13050"/>
    <n v="5075"/>
    <n v="7975"/>
  </r>
  <r>
    <x v="318"/>
    <x v="1"/>
    <x v="9"/>
    <x v="1"/>
    <x v="1"/>
    <x v="0"/>
    <n v="175"/>
    <n v="17"/>
    <n v="450"/>
    <n v="7650"/>
    <n v="2975"/>
    <n v="4675"/>
  </r>
  <r>
    <x v="319"/>
    <x v="2"/>
    <x v="5"/>
    <x v="1"/>
    <x v="1"/>
    <x v="2"/>
    <n v="175"/>
    <n v="5"/>
    <n v="450"/>
    <n v="2250"/>
    <n v="875"/>
    <n v="1375"/>
  </r>
  <r>
    <x v="320"/>
    <x v="2"/>
    <x v="22"/>
    <x v="1"/>
    <x v="1"/>
    <x v="0"/>
    <n v="175"/>
    <n v="29"/>
    <n v="450"/>
    <n v="13050"/>
    <n v="5075"/>
    <n v="7975"/>
  </r>
  <r>
    <x v="295"/>
    <x v="0"/>
    <x v="10"/>
    <x v="1"/>
    <x v="1"/>
    <x v="3"/>
    <n v="175"/>
    <n v="18"/>
    <n v="450"/>
    <n v="8100"/>
    <n v="3150"/>
    <n v="4950"/>
  </r>
  <r>
    <x v="296"/>
    <x v="2"/>
    <x v="13"/>
    <x v="1"/>
    <x v="1"/>
    <x v="2"/>
    <n v="175"/>
    <n v="10"/>
    <n v="450"/>
    <n v="4500"/>
    <n v="1750"/>
    <n v="2750"/>
  </r>
  <r>
    <x v="111"/>
    <x v="1"/>
    <x v="1"/>
    <x v="1"/>
    <x v="1"/>
    <x v="3"/>
    <n v="175"/>
    <n v="37"/>
    <n v="450"/>
    <n v="16650"/>
    <n v="6475"/>
    <n v="10175"/>
  </r>
  <r>
    <x v="297"/>
    <x v="2"/>
    <x v="11"/>
    <x v="1"/>
    <x v="1"/>
    <x v="2"/>
    <n v="175"/>
    <n v="18"/>
    <n v="450"/>
    <n v="8100"/>
    <n v="3150"/>
    <n v="4950"/>
  </r>
  <r>
    <x v="149"/>
    <x v="2"/>
    <x v="7"/>
    <x v="1"/>
    <x v="1"/>
    <x v="4"/>
    <n v="175"/>
    <n v="6"/>
    <n v="450"/>
    <n v="2700"/>
    <n v="1050"/>
    <n v="1650"/>
  </r>
  <r>
    <x v="298"/>
    <x v="1"/>
    <x v="14"/>
    <x v="1"/>
    <x v="1"/>
    <x v="0"/>
    <n v="175"/>
    <n v="21"/>
    <n v="450"/>
    <n v="9450"/>
    <n v="3675"/>
    <n v="5775"/>
  </r>
  <r>
    <x v="283"/>
    <x v="1"/>
    <x v="12"/>
    <x v="1"/>
    <x v="1"/>
    <x v="2"/>
    <n v="175"/>
    <n v="11"/>
    <n v="450"/>
    <n v="4950"/>
    <n v="1925"/>
    <n v="3025"/>
  </r>
  <r>
    <x v="230"/>
    <x v="0"/>
    <x v="10"/>
    <x v="1"/>
    <x v="1"/>
    <x v="2"/>
    <n v="175"/>
    <n v="1"/>
    <n v="450"/>
    <n v="450"/>
    <n v="175"/>
    <n v="275"/>
  </r>
  <r>
    <x v="299"/>
    <x v="2"/>
    <x v="7"/>
    <x v="1"/>
    <x v="1"/>
    <x v="3"/>
    <n v="175"/>
    <n v="10"/>
    <n v="450"/>
    <n v="4500"/>
    <n v="1750"/>
    <n v="2750"/>
  </r>
  <r>
    <x v="300"/>
    <x v="3"/>
    <x v="23"/>
    <x v="1"/>
    <x v="1"/>
    <x v="4"/>
    <n v="175"/>
    <n v="1"/>
    <n v="450"/>
    <n v="450"/>
    <n v="175"/>
    <n v="275"/>
  </r>
  <r>
    <x v="301"/>
    <x v="3"/>
    <x v="10"/>
    <x v="1"/>
    <x v="1"/>
    <x v="4"/>
    <n v="175"/>
    <n v="1"/>
    <n v="450"/>
    <n v="450"/>
    <n v="175"/>
    <n v="275"/>
  </r>
  <r>
    <x v="302"/>
    <x v="0"/>
    <x v="5"/>
    <x v="1"/>
    <x v="1"/>
    <x v="0"/>
    <n v="175"/>
    <n v="35"/>
    <n v="450"/>
    <n v="15750"/>
    <n v="6125"/>
    <n v="9625"/>
  </r>
  <r>
    <x v="303"/>
    <x v="2"/>
    <x v="9"/>
    <x v="1"/>
    <x v="1"/>
    <x v="3"/>
    <n v="175"/>
    <n v="19"/>
    <n v="450"/>
    <n v="8550"/>
    <n v="3325"/>
    <n v="5225"/>
  </r>
  <r>
    <x v="304"/>
    <x v="2"/>
    <x v="2"/>
    <x v="1"/>
    <x v="1"/>
    <x v="4"/>
    <n v="175"/>
    <n v="5"/>
    <n v="450"/>
    <n v="2250"/>
    <n v="875"/>
    <n v="1375"/>
  </r>
  <r>
    <x v="270"/>
    <x v="2"/>
    <x v="7"/>
    <x v="1"/>
    <x v="1"/>
    <x v="1"/>
    <n v="175"/>
    <n v="4"/>
    <n v="450"/>
    <n v="1800"/>
    <n v="700"/>
    <n v="1100"/>
  </r>
  <r>
    <x v="305"/>
    <x v="2"/>
    <x v="20"/>
    <x v="1"/>
    <x v="1"/>
    <x v="2"/>
    <n v="175"/>
    <n v="8"/>
    <n v="450"/>
    <n v="3600"/>
    <n v="1400"/>
    <n v="2200"/>
  </r>
  <r>
    <x v="306"/>
    <x v="1"/>
    <x v="3"/>
    <x v="1"/>
    <x v="1"/>
    <x v="4"/>
    <n v="175"/>
    <n v="4"/>
    <n v="450"/>
    <n v="1800"/>
    <n v="700"/>
    <n v="1100"/>
  </r>
  <r>
    <x v="307"/>
    <x v="1"/>
    <x v="19"/>
    <x v="1"/>
    <x v="1"/>
    <x v="3"/>
    <n v="175"/>
    <n v="11"/>
    <n v="450"/>
    <n v="4950"/>
    <n v="1925"/>
    <n v="3025"/>
  </r>
  <r>
    <x v="308"/>
    <x v="0"/>
    <x v="16"/>
    <x v="1"/>
    <x v="1"/>
    <x v="1"/>
    <n v="175"/>
    <n v="29"/>
    <n v="450"/>
    <n v="13050"/>
    <n v="5075"/>
    <n v="7975"/>
  </r>
  <r>
    <x v="60"/>
    <x v="2"/>
    <x v="15"/>
    <x v="1"/>
    <x v="1"/>
    <x v="4"/>
    <n v="175"/>
    <n v="2"/>
    <n v="450"/>
    <n v="900"/>
    <n v="350"/>
    <n v="550"/>
  </r>
  <r>
    <x v="309"/>
    <x v="3"/>
    <x v="0"/>
    <x v="1"/>
    <x v="1"/>
    <x v="1"/>
    <n v="175"/>
    <n v="21"/>
    <n v="450"/>
    <n v="9450"/>
    <n v="3675"/>
    <n v="5775"/>
  </r>
  <r>
    <x v="310"/>
    <x v="1"/>
    <x v="9"/>
    <x v="1"/>
    <x v="1"/>
    <x v="2"/>
    <n v="175"/>
    <n v="3"/>
    <n v="450"/>
    <n v="1350"/>
    <n v="525"/>
    <n v="825"/>
  </r>
  <r>
    <x v="311"/>
    <x v="3"/>
    <x v="12"/>
    <x v="1"/>
    <x v="1"/>
    <x v="3"/>
    <n v="175"/>
    <n v="10"/>
    <n v="450"/>
    <n v="4500"/>
    <n v="1750"/>
    <n v="2750"/>
  </r>
  <r>
    <x v="312"/>
    <x v="3"/>
    <x v="19"/>
    <x v="1"/>
    <x v="1"/>
    <x v="4"/>
    <n v="175"/>
    <n v="1"/>
    <n v="450"/>
    <n v="450"/>
    <n v="175"/>
    <n v="275"/>
  </r>
  <r>
    <x v="163"/>
    <x v="1"/>
    <x v="23"/>
    <x v="1"/>
    <x v="1"/>
    <x v="1"/>
    <n v="175"/>
    <n v="16"/>
    <n v="450"/>
    <n v="7200"/>
    <n v="2800"/>
    <n v="4400"/>
  </r>
  <r>
    <x v="313"/>
    <x v="2"/>
    <x v="3"/>
    <x v="1"/>
    <x v="1"/>
    <x v="3"/>
    <n v="175"/>
    <n v="11"/>
    <n v="450"/>
    <n v="4950"/>
    <n v="1925"/>
    <n v="3025"/>
  </r>
  <r>
    <x v="314"/>
    <x v="2"/>
    <x v="16"/>
    <x v="1"/>
    <x v="1"/>
    <x v="4"/>
    <n v="175"/>
    <n v="8"/>
    <n v="450"/>
    <n v="3600"/>
    <n v="1400"/>
    <n v="2200"/>
  </r>
  <r>
    <x v="315"/>
    <x v="0"/>
    <x v="10"/>
    <x v="1"/>
    <x v="1"/>
    <x v="0"/>
    <n v="175"/>
    <n v="39"/>
    <n v="450"/>
    <n v="17550"/>
    <n v="6825"/>
    <n v="10725"/>
  </r>
  <r>
    <x v="316"/>
    <x v="2"/>
    <x v="18"/>
    <x v="1"/>
    <x v="1"/>
    <x v="1"/>
    <n v="175"/>
    <n v="9"/>
    <n v="450"/>
    <n v="4050"/>
    <n v="1575"/>
    <n v="2475"/>
  </r>
  <r>
    <x v="285"/>
    <x v="0"/>
    <x v="15"/>
    <x v="1"/>
    <x v="1"/>
    <x v="4"/>
    <n v="175"/>
    <n v="7"/>
    <n v="450"/>
    <n v="3150"/>
    <n v="1225"/>
    <n v="1925"/>
  </r>
  <r>
    <x v="317"/>
    <x v="2"/>
    <x v="7"/>
    <x v="1"/>
    <x v="1"/>
    <x v="0"/>
    <n v="175"/>
    <n v="29"/>
    <n v="450"/>
    <n v="13050"/>
    <n v="5075"/>
    <n v="7975"/>
  </r>
  <r>
    <x v="318"/>
    <x v="1"/>
    <x v="9"/>
    <x v="1"/>
    <x v="1"/>
    <x v="0"/>
    <n v="175"/>
    <n v="17"/>
    <n v="450"/>
    <n v="7650"/>
    <n v="2975"/>
    <n v="4675"/>
  </r>
  <r>
    <x v="319"/>
    <x v="2"/>
    <x v="5"/>
    <x v="1"/>
    <x v="1"/>
    <x v="2"/>
    <n v="175"/>
    <n v="5"/>
    <n v="450"/>
    <n v="2250"/>
    <n v="875"/>
    <n v="1375"/>
  </r>
  <r>
    <x v="320"/>
    <x v="2"/>
    <x v="22"/>
    <x v="1"/>
    <x v="1"/>
    <x v="0"/>
    <n v="175"/>
    <n v="29"/>
    <n v="450"/>
    <n v="13050"/>
    <n v="5075"/>
    <n v="7975"/>
  </r>
  <r>
    <x v="321"/>
    <x v="0"/>
    <x v="3"/>
    <x v="5"/>
    <x v="1"/>
    <x v="2"/>
    <n v="175"/>
    <n v="31"/>
    <n v="450"/>
    <n v="13950"/>
    <n v="5425"/>
    <n v="8525"/>
  </r>
  <r>
    <x v="153"/>
    <x v="1"/>
    <x v="1"/>
    <x v="5"/>
    <x v="1"/>
    <x v="4"/>
    <n v="175"/>
    <n v="20"/>
    <n v="450"/>
    <n v="9000"/>
    <n v="3500"/>
    <n v="5500"/>
  </r>
  <r>
    <x v="322"/>
    <x v="0"/>
    <x v="22"/>
    <x v="5"/>
    <x v="1"/>
    <x v="4"/>
    <n v="175"/>
    <n v="28"/>
    <n v="450"/>
    <n v="12600"/>
    <n v="4900"/>
    <n v="7700"/>
  </r>
  <r>
    <x v="323"/>
    <x v="0"/>
    <x v="14"/>
    <x v="5"/>
    <x v="1"/>
    <x v="3"/>
    <n v="175"/>
    <n v="70"/>
    <n v="450"/>
    <n v="31500"/>
    <n v="12250"/>
    <n v="19250"/>
  </r>
  <r>
    <x v="279"/>
    <x v="2"/>
    <x v="8"/>
    <x v="5"/>
    <x v="1"/>
    <x v="2"/>
    <n v="175"/>
    <n v="43"/>
    <n v="450"/>
    <n v="19350"/>
    <n v="7525"/>
    <n v="11825"/>
  </r>
  <r>
    <x v="324"/>
    <x v="2"/>
    <x v="19"/>
    <x v="5"/>
    <x v="1"/>
    <x v="4"/>
    <n v="175"/>
    <n v="29"/>
    <n v="450"/>
    <n v="13050"/>
    <n v="5075"/>
    <n v="7975"/>
  </r>
  <r>
    <x v="325"/>
    <x v="2"/>
    <x v="20"/>
    <x v="5"/>
    <x v="1"/>
    <x v="2"/>
    <n v="175"/>
    <n v="96"/>
    <n v="450"/>
    <n v="43200"/>
    <n v="16800"/>
    <n v="26400"/>
  </r>
  <r>
    <x v="199"/>
    <x v="0"/>
    <x v="22"/>
    <x v="5"/>
    <x v="1"/>
    <x v="4"/>
    <n v="175"/>
    <n v="23"/>
    <n v="450"/>
    <n v="10350"/>
    <n v="4025"/>
    <n v="6325"/>
  </r>
  <r>
    <x v="326"/>
    <x v="1"/>
    <x v="6"/>
    <x v="5"/>
    <x v="1"/>
    <x v="0"/>
    <n v="175"/>
    <n v="44"/>
    <n v="450"/>
    <n v="19800"/>
    <n v="7700"/>
    <n v="12100"/>
  </r>
  <r>
    <x v="327"/>
    <x v="2"/>
    <x v="17"/>
    <x v="5"/>
    <x v="1"/>
    <x v="3"/>
    <n v="175"/>
    <n v="17"/>
    <n v="450"/>
    <n v="7650"/>
    <n v="2975"/>
    <n v="4675"/>
  </r>
  <r>
    <x v="328"/>
    <x v="2"/>
    <x v="14"/>
    <x v="5"/>
    <x v="1"/>
    <x v="1"/>
    <n v="175"/>
    <n v="143"/>
    <n v="450"/>
    <n v="64350"/>
    <n v="25025"/>
    <n v="39325"/>
  </r>
  <r>
    <x v="329"/>
    <x v="3"/>
    <x v="7"/>
    <x v="5"/>
    <x v="1"/>
    <x v="2"/>
    <n v="175"/>
    <n v="32"/>
    <n v="450"/>
    <n v="14400"/>
    <n v="5600"/>
    <n v="8800"/>
  </r>
  <r>
    <x v="303"/>
    <x v="2"/>
    <x v="18"/>
    <x v="5"/>
    <x v="1"/>
    <x v="2"/>
    <n v="175"/>
    <n v="118"/>
    <n v="450"/>
    <n v="53100"/>
    <n v="20650"/>
    <n v="32450"/>
  </r>
  <r>
    <x v="330"/>
    <x v="3"/>
    <x v="0"/>
    <x v="5"/>
    <x v="1"/>
    <x v="3"/>
    <n v="175"/>
    <n v="130"/>
    <n v="450"/>
    <n v="58500"/>
    <n v="22750"/>
    <n v="35750"/>
  </r>
  <r>
    <x v="327"/>
    <x v="2"/>
    <x v="17"/>
    <x v="5"/>
    <x v="1"/>
    <x v="4"/>
    <n v="175"/>
    <n v="59"/>
    <n v="450"/>
    <n v="26550"/>
    <n v="10325"/>
    <n v="16225"/>
  </r>
  <r>
    <x v="331"/>
    <x v="3"/>
    <x v="14"/>
    <x v="5"/>
    <x v="1"/>
    <x v="3"/>
    <n v="175"/>
    <n v="28"/>
    <n v="450"/>
    <n v="12600"/>
    <n v="4900"/>
    <n v="7700"/>
  </r>
  <r>
    <x v="90"/>
    <x v="3"/>
    <x v="20"/>
    <x v="5"/>
    <x v="1"/>
    <x v="3"/>
    <n v="175"/>
    <n v="199"/>
    <n v="450"/>
    <n v="89550"/>
    <n v="34825"/>
    <n v="54725"/>
  </r>
  <r>
    <x v="332"/>
    <x v="1"/>
    <x v="8"/>
    <x v="5"/>
    <x v="1"/>
    <x v="0"/>
    <n v="175"/>
    <n v="33"/>
    <n v="450"/>
    <n v="14850"/>
    <n v="5775"/>
    <n v="9075"/>
  </r>
  <r>
    <x v="333"/>
    <x v="2"/>
    <x v="14"/>
    <x v="5"/>
    <x v="1"/>
    <x v="1"/>
    <n v="175"/>
    <n v="122"/>
    <n v="450"/>
    <n v="54900"/>
    <n v="21350"/>
    <n v="33550"/>
  </r>
  <r>
    <x v="334"/>
    <x v="2"/>
    <x v="1"/>
    <x v="5"/>
    <x v="1"/>
    <x v="0"/>
    <n v="175"/>
    <n v="273"/>
    <n v="450"/>
    <n v="122850"/>
    <n v="47775"/>
    <n v="75075"/>
  </r>
  <r>
    <x v="335"/>
    <x v="2"/>
    <x v="18"/>
    <x v="5"/>
    <x v="1"/>
    <x v="2"/>
    <n v="175"/>
    <n v="14"/>
    <n v="450"/>
    <n v="6300"/>
    <n v="2450"/>
    <n v="3850"/>
  </r>
  <r>
    <x v="15"/>
    <x v="1"/>
    <x v="17"/>
    <x v="5"/>
    <x v="1"/>
    <x v="3"/>
    <n v="175"/>
    <n v="34"/>
    <n v="450"/>
    <n v="15300"/>
    <n v="5950"/>
    <n v="9350"/>
  </r>
  <r>
    <x v="336"/>
    <x v="3"/>
    <x v="17"/>
    <x v="5"/>
    <x v="1"/>
    <x v="2"/>
    <n v="175"/>
    <n v="52"/>
    <n v="450"/>
    <n v="23400"/>
    <n v="9100"/>
    <n v="14300"/>
  </r>
  <r>
    <x v="337"/>
    <x v="1"/>
    <x v="14"/>
    <x v="5"/>
    <x v="1"/>
    <x v="0"/>
    <n v="175"/>
    <n v="103"/>
    <n v="450"/>
    <n v="46350"/>
    <n v="18025"/>
    <n v="28325"/>
  </r>
  <r>
    <x v="338"/>
    <x v="2"/>
    <x v="21"/>
    <x v="5"/>
    <x v="1"/>
    <x v="3"/>
    <n v="175"/>
    <n v="140"/>
    <n v="450"/>
    <n v="63000"/>
    <n v="24500"/>
    <n v="38500"/>
  </r>
  <r>
    <x v="183"/>
    <x v="3"/>
    <x v="18"/>
    <x v="5"/>
    <x v="1"/>
    <x v="4"/>
    <n v="175"/>
    <n v="20"/>
    <n v="450"/>
    <n v="9000"/>
    <n v="3500"/>
    <n v="5500"/>
  </r>
  <r>
    <x v="339"/>
    <x v="2"/>
    <x v="8"/>
    <x v="5"/>
    <x v="1"/>
    <x v="1"/>
    <n v="175"/>
    <n v="47"/>
    <n v="450"/>
    <n v="21150"/>
    <n v="8225"/>
    <n v="12925"/>
  </r>
  <r>
    <x v="335"/>
    <x v="2"/>
    <x v="5"/>
    <x v="5"/>
    <x v="1"/>
    <x v="2"/>
    <n v="175"/>
    <n v="14"/>
    <n v="450"/>
    <n v="6300"/>
    <n v="2450"/>
    <n v="3850"/>
  </r>
  <r>
    <x v="340"/>
    <x v="2"/>
    <x v="4"/>
    <x v="5"/>
    <x v="1"/>
    <x v="4"/>
    <n v="175"/>
    <n v="46"/>
    <n v="450"/>
    <n v="20700"/>
    <n v="8050"/>
    <n v="12650"/>
  </r>
  <r>
    <x v="341"/>
    <x v="0"/>
    <x v="1"/>
    <x v="5"/>
    <x v="1"/>
    <x v="0"/>
    <n v="175"/>
    <n v="130"/>
    <n v="450"/>
    <n v="58500"/>
    <n v="22750"/>
    <n v="35750"/>
  </r>
  <r>
    <x v="342"/>
    <x v="3"/>
    <x v="20"/>
    <x v="5"/>
    <x v="1"/>
    <x v="3"/>
    <n v="175"/>
    <n v="106"/>
    <n v="450"/>
    <n v="47700"/>
    <n v="18550"/>
    <n v="29150"/>
  </r>
  <r>
    <x v="343"/>
    <x v="3"/>
    <x v="4"/>
    <x v="5"/>
    <x v="1"/>
    <x v="0"/>
    <n v="175"/>
    <n v="28"/>
    <n v="450"/>
    <n v="12600"/>
    <n v="4900"/>
    <n v="7700"/>
  </r>
  <r>
    <x v="344"/>
    <x v="0"/>
    <x v="13"/>
    <x v="5"/>
    <x v="1"/>
    <x v="1"/>
    <n v="175"/>
    <n v="75"/>
    <n v="450"/>
    <n v="33750"/>
    <n v="13125"/>
    <n v="20625"/>
  </r>
  <r>
    <x v="345"/>
    <x v="1"/>
    <x v="3"/>
    <x v="5"/>
    <x v="1"/>
    <x v="3"/>
    <n v="175"/>
    <n v="88"/>
    <n v="450"/>
    <n v="39600"/>
    <n v="15400"/>
    <n v="24200"/>
  </r>
  <r>
    <x v="346"/>
    <x v="1"/>
    <x v="16"/>
    <x v="5"/>
    <x v="1"/>
    <x v="0"/>
    <n v="175"/>
    <n v="26"/>
    <n v="450"/>
    <n v="11700"/>
    <n v="4550"/>
    <n v="7150"/>
  </r>
  <r>
    <x v="347"/>
    <x v="1"/>
    <x v="5"/>
    <x v="5"/>
    <x v="1"/>
    <x v="1"/>
    <n v="175"/>
    <n v="30"/>
    <n v="450"/>
    <n v="13500"/>
    <n v="5250"/>
    <n v="8250"/>
  </r>
  <r>
    <x v="348"/>
    <x v="0"/>
    <x v="4"/>
    <x v="5"/>
    <x v="1"/>
    <x v="2"/>
    <n v="175"/>
    <n v="116"/>
    <n v="450"/>
    <n v="52200"/>
    <n v="20300"/>
    <n v="31900"/>
  </r>
  <r>
    <x v="349"/>
    <x v="1"/>
    <x v="9"/>
    <x v="5"/>
    <x v="1"/>
    <x v="1"/>
    <n v="175"/>
    <n v="8"/>
    <n v="450"/>
    <n v="3600"/>
    <n v="1400"/>
    <n v="2200"/>
  </r>
  <r>
    <x v="321"/>
    <x v="0"/>
    <x v="3"/>
    <x v="5"/>
    <x v="1"/>
    <x v="2"/>
    <n v="175"/>
    <n v="31"/>
    <n v="450"/>
    <n v="13950"/>
    <n v="5425"/>
    <n v="8525"/>
  </r>
  <r>
    <x v="153"/>
    <x v="1"/>
    <x v="1"/>
    <x v="5"/>
    <x v="1"/>
    <x v="4"/>
    <n v="175"/>
    <n v="20"/>
    <n v="450"/>
    <n v="9000"/>
    <n v="3500"/>
    <n v="5500"/>
  </r>
  <r>
    <x v="322"/>
    <x v="0"/>
    <x v="22"/>
    <x v="5"/>
    <x v="1"/>
    <x v="4"/>
    <n v="175"/>
    <n v="28"/>
    <n v="450"/>
    <n v="12600"/>
    <n v="4900"/>
    <n v="7700"/>
  </r>
  <r>
    <x v="323"/>
    <x v="0"/>
    <x v="14"/>
    <x v="5"/>
    <x v="1"/>
    <x v="3"/>
    <n v="175"/>
    <n v="70"/>
    <n v="450"/>
    <n v="31500"/>
    <n v="12250"/>
    <n v="19250"/>
  </r>
  <r>
    <x v="279"/>
    <x v="2"/>
    <x v="8"/>
    <x v="5"/>
    <x v="1"/>
    <x v="2"/>
    <n v="175"/>
    <n v="43"/>
    <n v="450"/>
    <n v="19350"/>
    <n v="7525"/>
    <n v="11825"/>
  </r>
  <r>
    <x v="324"/>
    <x v="2"/>
    <x v="19"/>
    <x v="5"/>
    <x v="1"/>
    <x v="4"/>
    <n v="175"/>
    <n v="29"/>
    <n v="450"/>
    <n v="13050"/>
    <n v="5075"/>
    <n v="7975"/>
  </r>
  <r>
    <x v="325"/>
    <x v="2"/>
    <x v="20"/>
    <x v="5"/>
    <x v="1"/>
    <x v="2"/>
    <n v="175"/>
    <n v="96"/>
    <n v="450"/>
    <n v="43200"/>
    <n v="16800"/>
    <n v="26400"/>
  </r>
  <r>
    <x v="199"/>
    <x v="0"/>
    <x v="22"/>
    <x v="5"/>
    <x v="1"/>
    <x v="4"/>
    <n v="175"/>
    <n v="23"/>
    <n v="450"/>
    <n v="10350"/>
    <n v="4025"/>
    <n v="6325"/>
  </r>
  <r>
    <x v="326"/>
    <x v="1"/>
    <x v="6"/>
    <x v="5"/>
    <x v="1"/>
    <x v="0"/>
    <n v="175"/>
    <n v="44"/>
    <n v="450"/>
    <n v="19800"/>
    <n v="7700"/>
    <n v="12100"/>
  </r>
  <r>
    <x v="327"/>
    <x v="2"/>
    <x v="17"/>
    <x v="5"/>
    <x v="1"/>
    <x v="3"/>
    <n v="175"/>
    <n v="17"/>
    <n v="450"/>
    <n v="7650"/>
    <n v="2975"/>
    <n v="4675"/>
  </r>
  <r>
    <x v="328"/>
    <x v="2"/>
    <x v="14"/>
    <x v="5"/>
    <x v="1"/>
    <x v="1"/>
    <n v="175"/>
    <n v="143"/>
    <n v="450"/>
    <n v="64350"/>
    <n v="25025"/>
    <n v="39325"/>
  </r>
  <r>
    <x v="329"/>
    <x v="3"/>
    <x v="7"/>
    <x v="5"/>
    <x v="1"/>
    <x v="2"/>
    <n v="175"/>
    <n v="32"/>
    <n v="450"/>
    <n v="14400"/>
    <n v="5600"/>
    <n v="8800"/>
  </r>
  <r>
    <x v="303"/>
    <x v="2"/>
    <x v="18"/>
    <x v="5"/>
    <x v="1"/>
    <x v="2"/>
    <n v="175"/>
    <n v="118"/>
    <n v="450"/>
    <n v="53100"/>
    <n v="20650"/>
    <n v="32450"/>
  </r>
  <r>
    <x v="330"/>
    <x v="3"/>
    <x v="0"/>
    <x v="5"/>
    <x v="1"/>
    <x v="3"/>
    <n v="175"/>
    <n v="130"/>
    <n v="450"/>
    <n v="58500"/>
    <n v="22750"/>
    <n v="35750"/>
  </r>
  <r>
    <x v="327"/>
    <x v="2"/>
    <x v="17"/>
    <x v="5"/>
    <x v="1"/>
    <x v="4"/>
    <n v="175"/>
    <n v="59"/>
    <n v="450"/>
    <n v="26550"/>
    <n v="10325"/>
    <n v="16225"/>
  </r>
  <r>
    <x v="331"/>
    <x v="3"/>
    <x v="14"/>
    <x v="5"/>
    <x v="1"/>
    <x v="3"/>
    <n v="175"/>
    <n v="28"/>
    <n v="450"/>
    <n v="12600"/>
    <n v="4900"/>
    <n v="7700"/>
  </r>
  <r>
    <x v="90"/>
    <x v="3"/>
    <x v="20"/>
    <x v="5"/>
    <x v="1"/>
    <x v="3"/>
    <n v="175"/>
    <n v="199"/>
    <n v="450"/>
    <n v="89550"/>
    <n v="34825"/>
    <n v="54725"/>
  </r>
  <r>
    <x v="332"/>
    <x v="1"/>
    <x v="8"/>
    <x v="5"/>
    <x v="1"/>
    <x v="0"/>
    <n v="175"/>
    <n v="33"/>
    <n v="450"/>
    <n v="14850"/>
    <n v="5775"/>
    <n v="9075"/>
  </r>
  <r>
    <x v="333"/>
    <x v="2"/>
    <x v="14"/>
    <x v="5"/>
    <x v="1"/>
    <x v="1"/>
    <n v="175"/>
    <n v="122"/>
    <n v="450"/>
    <n v="54900"/>
    <n v="21350"/>
    <n v="33550"/>
  </r>
  <r>
    <x v="334"/>
    <x v="2"/>
    <x v="1"/>
    <x v="5"/>
    <x v="1"/>
    <x v="0"/>
    <n v="175"/>
    <n v="273"/>
    <n v="450"/>
    <n v="122850"/>
    <n v="47775"/>
    <n v="75075"/>
  </r>
  <r>
    <x v="335"/>
    <x v="2"/>
    <x v="18"/>
    <x v="5"/>
    <x v="1"/>
    <x v="2"/>
    <n v="175"/>
    <n v="14"/>
    <n v="450"/>
    <n v="6300"/>
    <n v="2450"/>
    <n v="3850"/>
  </r>
  <r>
    <x v="15"/>
    <x v="1"/>
    <x v="17"/>
    <x v="5"/>
    <x v="1"/>
    <x v="3"/>
    <n v="175"/>
    <n v="34"/>
    <n v="450"/>
    <n v="15300"/>
    <n v="5950"/>
    <n v="9350"/>
  </r>
  <r>
    <x v="336"/>
    <x v="3"/>
    <x v="17"/>
    <x v="5"/>
    <x v="1"/>
    <x v="2"/>
    <n v="175"/>
    <n v="52"/>
    <n v="450"/>
    <n v="23400"/>
    <n v="9100"/>
    <n v="14300"/>
  </r>
  <r>
    <x v="337"/>
    <x v="1"/>
    <x v="14"/>
    <x v="5"/>
    <x v="1"/>
    <x v="0"/>
    <n v="175"/>
    <n v="103"/>
    <n v="450"/>
    <n v="46350"/>
    <n v="18025"/>
    <n v="28325"/>
  </r>
  <r>
    <x v="338"/>
    <x v="2"/>
    <x v="21"/>
    <x v="5"/>
    <x v="1"/>
    <x v="3"/>
    <n v="175"/>
    <n v="140"/>
    <n v="450"/>
    <n v="63000"/>
    <n v="24500"/>
    <n v="38500"/>
  </r>
  <r>
    <x v="183"/>
    <x v="3"/>
    <x v="18"/>
    <x v="5"/>
    <x v="1"/>
    <x v="4"/>
    <n v="175"/>
    <n v="20"/>
    <n v="450"/>
    <n v="9000"/>
    <n v="3500"/>
    <n v="5500"/>
  </r>
  <r>
    <x v="339"/>
    <x v="2"/>
    <x v="8"/>
    <x v="5"/>
    <x v="1"/>
    <x v="1"/>
    <n v="175"/>
    <n v="47"/>
    <n v="450"/>
    <n v="21150"/>
    <n v="8225"/>
    <n v="12925"/>
  </r>
  <r>
    <x v="335"/>
    <x v="2"/>
    <x v="5"/>
    <x v="5"/>
    <x v="1"/>
    <x v="2"/>
    <n v="175"/>
    <n v="14"/>
    <n v="450"/>
    <n v="6300"/>
    <n v="2450"/>
    <n v="3850"/>
  </r>
  <r>
    <x v="340"/>
    <x v="2"/>
    <x v="4"/>
    <x v="5"/>
    <x v="1"/>
    <x v="4"/>
    <n v="175"/>
    <n v="46"/>
    <n v="450"/>
    <n v="20700"/>
    <n v="8050"/>
    <n v="12650"/>
  </r>
  <r>
    <x v="341"/>
    <x v="0"/>
    <x v="1"/>
    <x v="5"/>
    <x v="1"/>
    <x v="0"/>
    <n v="175"/>
    <n v="130"/>
    <n v="450"/>
    <n v="58500"/>
    <n v="22750"/>
    <n v="35750"/>
  </r>
  <r>
    <x v="342"/>
    <x v="3"/>
    <x v="20"/>
    <x v="5"/>
    <x v="1"/>
    <x v="3"/>
    <n v="175"/>
    <n v="106"/>
    <n v="450"/>
    <n v="47700"/>
    <n v="18550"/>
    <n v="29150"/>
  </r>
  <r>
    <x v="343"/>
    <x v="3"/>
    <x v="4"/>
    <x v="5"/>
    <x v="1"/>
    <x v="0"/>
    <n v="175"/>
    <n v="28"/>
    <n v="450"/>
    <n v="12600"/>
    <n v="4900"/>
    <n v="7700"/>
  </r>
  <r>
    <x v="344"/>
    <x v="0"/>
    <x v="13"/>
    <x v="5"/>
    <x v="1"/>
    <x v="1"/>
    <n v="175"/>
    <n v="75"/>
    <n v="450"/>
    <n v="33750"/>
    <n v="13125"/>
    <n v="20625"/>
  </r>
  <r>
    <x v="345"/>
    <x v="1"/>
    <x v="3"/>
    <x v="5"/>
    <x v="1"/>
    <x v="3"/>
    <n v="175"/>
    <n v="88"/>
    <n v="450"/>
    <n v="39600"/>
    <n v="15400"/>
    <n v="24200"/>
  </r>
  <r>
    <x v="346"/>
    <x v="1"/>
    <x v="16"/>
    <x v="5"/>
    <x v="1"/>
    <x v="0"/>
    <n v="175"/>
    <n v="26"/>
    <n v="450"/>
    <n v="11700"/>
    <n v="4550"/>
    <n v="7150"/>
  </r>
  <r>
    <x v="347"/>
    <x v="1"/>
    <x v="5"/>
    <x v="5"/>
    <x v="1"/>
    <x v="1"/>
    <n v="175"/>
    <n v="30"/>
    <n v="450"/>
    <n v="13500"/>
    <n v="5250"/>
    <n v="8250"/>
  </r>
  <r>
    <x v="348"/>
    <x v="0"/>
    <x v="4"/>
    <x v="5"/>
    <x v="1"/>
    <x v="2"/>
    <n v="175"/>
    <n v="116"/>
    <n v="450"/>
    <n v="52200"/>
    <n v="20300"/>
    <n v="31900"/>
  </r>
  <r>
    <x v="349"/>
    <x v="1"/>
    <x v="9"/>
    <x v="5"/>
    <x v="1"/>
    <x v="1"/>
    <n v="175"/>
    <n v="8"/>
    <n v="450"/>
    <n v="3600"/>
    <n v="1400"/>
    <n v="2200"/>
  </r>
  <r>
    <x v="197"/>
    <x v="2"/>
    <x v="23"/>
    <x v="3"/>
    <x v="2"/>
    <x v="2"/>
    <n v="550"/>
    <n v="39"/>
    <n v="800"/>
    <n v="31200"/>
    <n v="21450"/>
    <n v="9750"/>
  </r>
  <r>
    <x v="217"/>
    <x v="1"/>
    <x v="2"/>
    <x v="0"/>
    <x v="2"/>
    <x v="2"/>
    <n v="550"/>
    <n v="29"/>
    <n v="800"/>
    <n v="23200"/>
    <n v="15950"/>
    <n v="7250"/>
  </r>
  <r>
    <x v="350"/>
    <x v="0"/>
    <x v="17"/>
    <x v="0"/>
    <x v="2"/>
    <x v="2"/>
    <n v="550"/>
    <n v="56"/>
    <n v="800"/>
    <n v="44800"/>
    <n v="30800"/>
    <n v="14000"/>
  </r>
  <r>
    <x v="351"/>
    <x v="0"/>
    <x v="1"/>
    <x v="1"/>
    <x v="2"/>
    <x v="2"/>
    <n v="550"/>
    <n v="5"/>
    <n v="800"/>
    <n v="4000"/>
    <n v="2750"/>
    <n v="1250"/>
  </r>
  <r>
    <x v="352"/>
    <x v="2"/>
    <x v="1"/>
    <x v="4"/>
    <x v="2"/>
    <x v="2"/>
    <n v="550"/>
    <n v="45"/>
    <n v="800"/>
    <n v="36000"/>
    <n v="24750"/>
    <n v="11250"/>
  </r>
  <r>
    <x v="353"/>
    <x v="1"/>
    <x v="9"/>
    <x v="5"/>
    <x v="2"/>
    <x v="2"/>
    <n v="550"/>
    <n v="38"/>
    <n v="800"/>
    <n v="30400"/>
    <n v="20900"/>
    <n v="9500"/>
  </r>
  <r>
    <x v="354"/>
    <x v="2"/>
    <x v="12"/>
    <x v="3"/>
    <x v="2"/>
    <x v="2"/>
    <n v="550"/>
    <n v="17"/>
    <n v="800"/>
    <n v="13600"/>
    <n v="9350"/>
    <n v="4250"/>
  </r>
  <r>
    <x v="21"/>
    <x v="1"/>
    <x v="13"/>
    <x v="4"/>
    <x v="2"/>
    <x v="2"/>
    <n v="550"/>
    <n v="12"/>
    <n v="800"/>
    <n v="9600"/>
    <n v="6600"/>
    <n v="3000"/>
  </r>
  <r>
    <x v="355"/>
    <x v="2"/>
    <x v="11"/>
    <x v="1"/>
    <x v="2"/>
    <x v="2"/>
    <n v="550"/>
    <n v="18"/>
    <n v="800"/>
    <n v="14400"/>
    <n v="9900"/>
    <n v="4500"/>
  </r>
  <r>
    <x v="356"/>
    <x v="1"/>
    <x v="13"/>
    <x v="3"/>
    <x v="2"/>
    <x v="2"/>
    <n v="550"/>
    <n v="3"/>
    <n v="800"/>
    <n v="2400"/>
    <n v="1650"/>
    <n v="750"/>
  </r>
  <r>
    <x v="357"/>
    <x v="3"/>
    <x v="15"/>
    <x v="1"/>
    <x v="2"/>
    <x v="2"/>
    <n v="550"/>
    <n v="13"/>
    <n v="800"/>
    <n v="10400"/>
    <n v="7150"/>
    <n v="3250"/>
  </r>
  <r>
    <x v="358"/>
    <x v="1"/>
    <x v="19"/>
    <x v="4"/>
    <x v="2"/>
    <x v="2"/>
    <n v="550"/>
    <n v="34"/>
    <n v="800"/>
    <n v="27200"/>
    <n v="18700"/>
    <n v="8500"/>
  </r>
  <r>
    <x v="359"/>
    <x v="2"/>
    <x v="1"/>
    <x v="1"/>
    <x v="2"/>
    <x v="2"/>
    <n v="550"/>
    <n v="19"/>
    <n v="800"/>
    <n v="15200"/>
    <n v="10450"/>
    <n v="4750"/>
  </r>
  <r>
    <x v="360"/>
    <x v="3"/>
    <x v="12"/>
    <x v="2"/>
    <x v="2"/>
    <x v="2"/>
    <n v="550"/>
    <n v="17"/>
    <n v="800"/>
    <n v="13600"/>
    <n v="9350"/>
    <n v="4250"/>
  </r>
  <r>
    <x v="361"/>
    <x v="3"/>
    <x v="16"/>
    <x v="3"/>
    <x v="2"/>
    <x v="2"/>
    <n v="550"/>
    <n v="21"/>
    <n v="800"/>
    <n v="16800"/>
    <n v="11550"/>
    <n v="5250"/>
  </r>
  <r>
    <x v="362"/>
    <x v="0"/>
    <x v="5"/>
    <x v="4"/>
    <x v="2"/>
    <x v="2"/>
    <n v="550"/>
    <n v="30"/>
    <n v="800"/>
    <n v="24000"/>
    <n v="16500"/>
    <n v="7500"/>
  </r>
  <r>
    <x v="363"/>
    <x v="0"/>
    <x v="21"/>
    <x v="2"/>
    <x v="2"/>
    <x v="2"/>
    <n v="550"/>
    <n v="64"/>
    <n v="800"/>
    <n v="51200"/>
    <n v="35200"/>
    <n v="16000"/>
  </r>
  <r>
    <x v="364"/>
    <x v="2"/>
    <x v="16"/>
    <x v="3"/>
    <x v="2"/>
    <x v="2"/>
    <n v="550"/>
    <n v="7"/>
    <n v="800"/>
    <n v="5600"/>
    <n v="3850"/>
    <n v="1750"/>
  </r>
  <r>
    <x v="77"/>
    <x v="2"/>
    <x v="16"/>
    <x v="4"/>
    <x v="2"/>
    <x v="2"/>
    <n v="550"/>
    <n v="78"/>
    <n v="800"/>
    <n v="62400"/>
    <n v="42900"/>
    <n v="19500"/>
  </r>
  <r>
    <x v="365"/>
    <x v="0"/>
    <x v="5"/>
    <x v="4"/>
    <x v="2"/>
    <x v="2"/>
    <n v="550"/>
    <n v="26"/>
    <n v="800"/>
    <n v="20800"/>
    <n v="14300"/>
    <n v="6500"/>
  </r>
  <r>
    <x v="301"/>
    <x v="3"/>
    <x v="13"/>
    <x v="1"/>
    <x v="2"/>
    <x v="2"/>
    <n v="550"/>
    <n v="8"/>
    <n v="800"/>
    <n v="6400"/>
    <n v="4400"/>
    <n v="2000"/>
  </r>
  <r>
    <x v="366"/>
    <x v="2"/>
    <x v="17"/>
    <x v="2"/>
    <x v="2"/>
    <x v="2"/>
    <n v="550"/>
    <n v="18"/>
    <n v="800"/>
    <n v="14400"/>
    <n v="9900"/>
    <n v="4500"/>
  </r>
  <r>
    <x v="367"/>
    <x v="1"/>
    <x v="9"/>
    <x v="0"/>
    <x v="2"/>
    <x v="2"/>
    <n v="550"/>
    <n v="39"/>
    <n v="800"/>
    <n v="31200"/>
    <n v="21450"/>
    <n v="9750"/>
  </r>
  <r>
    <x v="368"/>
    <x v="3"/>
    <x v="20"/>
    <x v="2"/>
    <x v="2"/>
    <x v="2"/>
    <n v="550"/>
    <n v="18"/>
    <n v="800"/>
    <n v="14400"/>
    <n v="9900"/>
    <n v="4500"/>
  </r>
  <r>
    <x v="369"/>
    <x v="2"/>
    <x v="14"/>
    <x v="3"/>
    <x v="2"/>
    <x v="2"/>
    <n v="550"/>
    <n v="15"/>
    <n v="800"/>
    <n v="12000"/>
    <n v="8250"/>
    <n v="3750"/>
  </r>
  <r>
    <x v="370"/>
    <x v="3"/>
    <x v="5"/>
    <x v="4"/>
    <x v="2"/>
    <x v="2"/>
    <n v="550"/>
    <n v="17"/>
    <n v="800"/>
    <n v="13600"/>
    <n v="9350"/>
    <n v="4250"/>
  </r>
  <r>
    <x v="371"/>
    <x v="2"/>
    <x v="22"/>
    <x v="5"/>
    <x v="2"/>
    <x v="2"/>
    <n v="550"/>
    <n v="87"/>
    <n v="800"/>
    <n v="69600"/>
    <n v="47850"/>
    <n v="21750"/>
  </r>
  <r>
    <x v="372"/>
    <x v="1"/>
    <x v="22"/>
    <x v="2"/>
    <x v="2"/>
    <x v="2"/>
    <n v="550"/>
    <n v="1"/>
    <n v="800"/>
    <n v="800"/>
    <n v="550"/>
    <n v="250"/>
  </r>
  <r>
    <x v="373"/>
    <x v="0"/>
    <x v="22"/>
    <x v="4"/>
    <x v="2"/>
    <x v="2"/>
    <n v="550"/>
    <n v="57"/>
    <n v="800"/>
    <n v="45600"/>
    <n v="31350"/>
    <n v="14250"/>
  </r>
  <r>
    <x v="374"/>
    <x v="2"/>
    <x v="7"/>
    <x v="3"/>
    <x v="2"/>
    <x v="2"/>
    <n v="550"/>
    <n v="26"/>
    <n v="800"/>
    <n v="20800"/>
    <n v="14300"/>
    <n v="6500"/>
  </r>
  <r>
    <x v="375"/>
    <x v="0"/>
    <x v="15"/>
    <x v="0"/>
    <x v="2"/>
    <x v="2"/>
    <n v="550"/>
    <n v="36"/>
    <n v="800"/>
    <n v="28800"/>
    <n v="19800"/>
    <n v="9000"/>
  </r>
  <r>
    <x v="376"/>
    <x v="0"/>
    <x v="11"/>
    <x v="2"/>
    <x v="2"/>
    <x v="2"/>
    <n v="550"/>
    <n v="69"/>
    <n v="800"/>
    <n v="55200"/>
    <n v="37950"/>
    <n v="17250"/>
  </r>
  <r>
    <x v="377"/>
    <x v="0"/>
    <x v="20"/>
    <x v="0"/>
    <x v="2"/>
    <x v="2"/>
    <n v="550"/>
    <n v="7"/>
    <n v="800"/>
    <n v="5600"/>
    <n v="3850"/>
    <n v="1750"/>
  </r>
  <r>
    <x v="228"/>
    <x v="3"/>
    <x v="10"/>
    <x v="1"/>
    <x v="2"/>
    <x v="2"/>
    <n v="550"/>
    <n v="4"/>
    <n v="800"/>
    <n v="3200"/>
    <n v="2200"/>
    <n v="1000"/>
  </r>
  <r>
    <x v="378"/>
    <x v="3"/>
    <x v="23"/>
    <x v="5"/>
    <x v="2"/>
    <x v="2"/>
    <n v="550"/>
    <n v="1"/>
    <n v="800"/>
    <n v="800"/>
    <n v="550"/>
    <n v="250"/>
  </r>
  <r>
    <x v="379"/>
    <x v="0"/>
    <x v="3"/>
    <x v="3"/>
    <x v="2"/>
    <x v="2"/>
    <n v="550"/>
    <n v="29"/>
    <n v="800"/>
    <n v="23200"/>
    <n v="15950"/>
    <n v="7250"/>
  </r>
  <r>
    <x v="380"/>
    <x v="2"/>
    <x v="1"/>
    <x v="5"/>
    <x v="2"/>
    <x v="2"/>
    <n v="550"/>
    <n v="67"/>
    <n v="800"/>
    <n v="53600"/>
    <n v="36850"/>
    <n v="16750"/>
  </r>
  <r>
    <x v="381"/>
    <x v="2"/>
    <x v="20"/>
    <x v="5"/>
    <x v="2"/>
    <x v="2"/>
    <n v="550"/>
    <n v="116"/>
    <n v="800"/>
    <n v="92800"/>
    <n v="63800"/>
    <n v="29000"/>
  </r>
  <r>
    <x v="382"/>
    <x v="0"/>
    <x v="21"/>
    <x v="5"/>
    <x v="2"/>
    <x v="2"/>
    <n v="550"/>
    <n v="52"/>
    <n v="800"/>
    <n v="41600"/>
    <n v="28600"/>
    <n v="13000"/>
  </r>
  <r>
    <x v="239"/>
    <x v="2"/>
    <x v="17"/>
    <x v="0"/>
    <x v="2"/>
    <x v="2"/>
    <n v="550"/>
    <n v="30"/>
    <n v="800"/>
    <n v="24000"/>
    <n v="16500"/>
    <n v="7500"/>
  </r>
  <r>
    <x v="293"/>
    <x v="3"/>
    <x v="11"/>
    <x v="2"/>
    <x v="2"/>
    <x v="2"/>
    <n v="550"/>
    <n v="41"/>
    <n v="800"/>
    <n v="32800"/>
    <n v="22550"/>
    <n v="10250"/>
  </r>
  <r>
    <x v="17"/>
    <x v="3"/>
    <x v="18"/>
    <x v="4"/>
    <x v="2"/>
    <x v="2"/>
    <n v="550"/>
    <n v="70"/>
    <n v="800"/>
    <n v="56000"/>
    <n v="38500"/>
    <n v="17500"/>
  </r>
  <r>
    <x v="383"/>
    <x v="3"/>
    <x v="5"/>
    <x v="0"/>
    <x v="2"/>
    <x v="2"/>
    <n v="550"/>
    <n v="4"/>
    <n v="800"/>
    <n v="3200"/>
    <n v="2200"/>
    <n v="1000"/>
  </r>
  <r>
    <x v="384"/>
    <x v="0"/>
    <x v="6"/>
    <x v="4"/>
    <x v="2"/>
    <x v="2"/>
    <n v="550"/>
    <n v="58"/>
    <n v="800"/>
    <n v="46400"/>
    <n v="31900"/>
    <n v="14500"/>
  </r>
  <r>
    <x v="385"/>
    <x v="3"/>
    <x v="12"/>
    <x v="4"/>
    <x v="2"/>
    <x v="2"/>
    <n v="550"/>
    <n v="22"/>
    <n v="800"/>
    <n v="17600"/>
    <n v="12100"/>
    <n v="5500"/>
  </r>
  <r>
    <x v="386"/>
    <x v="2"/>
    <x v="20"/>
    <x v="1"/>
    <x v="2"/>
    <x v="2"/>
    <n v="550"/>
    <n v="18"/>
    <n v="800"/>
    <n v="14400"/>
    <n v="9900"/>
    <n v="4500"/>
  </r>
  <r>
    <x v="387"/>
    <x v="1"/>
    <x v="11"/>
    <x v="2"/>
    <x v="2"/>
    <x v="2"/>
    <n v="550"/>
    <n v="79"/>
    <n v="800"/>
    <n v="63200"/>
    <n v="43450"/>
    <n v="19750"/>
  </r>
  <r>
    <x v="388"/>
    <x v="2"/>
    <x v="14"/>
    <x v="1"/>
    <x v="2"/>
    <x v="2"/>
    <n v="550"/>
    <n v="12"/>
    <n v="800"/>
    <n v="9600"/>
    <n v="6600"/>
    <n v="3000"/>
  </r>
  <r>
    <x v="389"/>
    <x v="0"/>
    <x v="6"/>
    <x v="5"/>
    <x v="2"/>
    <x v="2"/>
    <n v="550"/>
    <n v="97"/>
    <n v="800"/>
    <n v="77600"/>
    <n v="53350"/>
    <n v="24250"/>
  </r>
  <r>
    <x v="390"/>
    <x v="2"/>
    <x v="20"/>
    <x v="2"/>
    <x v="2"/>
    <x v="2"/>
    <n v="550"/>
    <n v="52"/>
    <n v="800"/>
    <n v="41600"/>
    <n v="28600"/>
    <n v="13000"/>
  </r>
  <r>
    <x v="391"/>
    <x v="2"/>
    <x v="1"/>
    <x v="5"/>
    <x v="2"/>
    <x v="2"/>
    <n v="550"/>
    <n v="29"/>
    <n v="800"/>
    <n v="23200"/>
    <n v="15950"/>
    <n v="7250"/>
  </r>
  <r>
    <x v="392"/>
    <x v="1"/>
    <x v="12"/>
    <x v="4"/>
    <x v="2"/>
    <x v="2"/>
    <n v="550"/>
    <n v="79"/>
    <n v="800"/>
    <n v="63200"/>
    <n v="43450"/>
    <n v="19750"/>
  </r>
  <r>
    <x v="393"/>
    <x v="2"/>
    <x v="1"/>
    <x v="2"/>
    <x v="2"/>
    <x v="2"/>
    <n v="550"/>
    <n v="63"/>
    <n v="800"/>
    <n v="50400"/>
    <n v="34650"/>
    <n v="15750"/>
  </r>
  <r>
    <x v="394"/>
    <x v="2"/>
    <x v="10"/>
    <x v="5"/>
    <x v="2"/>
    <x v="2"/>
    <n v="550"/>
    <n v="45"/>
    <n v="800"/>
    <n v="36000"/>
    <n v="24750"/>
    <n v="11250"/>
  </r>
  <r>
    <x v="214"/>
    <x v="2"/>
    <x v="19"/>
    <x v="1"/>
    <x v="2"/>
    <x v="2"/>
    <n v="550"/>
    <n v="2"/>
    <n v="800"/>
    <n v="1600"/>
    <n v="1100"/>
    <n v="500"/>
  </r>
  <r>
    <x v="395"/>
    <x v="2"/>
    <x v="17"/>
    <x v="4"/>
    <x v="2"/>
    <x v="2"/>
    <n v="550"/>
    <n v="44"/>
    <n v="800"/>
    <n v="35200"/>
    <n v="24200"/>
    <n v="11000"/>
  </r>
  <r>
    <x v="396"/>
    <x v="0"/>
    <x v="16"/>
    <x v="4"/>
    <x v="2"/>
    <x v="2"/>
    <n v="550"/>
    <n v="1"/>
    <n v="800"/>
    <n v="800"/>
    <n v="550"/>
    <n v="250"/>
  </r>
  <r>
    <x v="70"/>
    <x v="2"/>
    <x v="21"/>
    <x v="5"/>
    <x v="2"/>
    <x v="2"/>
    <n v="550"/>
    <n v="76"/>
    <n v="800"/>
    <n v="60800"/>
    <n v="41800"/>
    <n v="19000"/>
  </r>
  <r>
    <x v="397"/>
    <x v="1"/>
    <x v="17"/>
    <x v="5"/>
    <x v="2"/>
    <x v="2"/>
    <n v="550"/>
    <n v="86"/>
    <n v="800"/>
    <n v="68800"/>
    <n v="47300"/>
    <n v="21500"/>
  </r>
  <r>
    <x v="398"/>
    <x v="0"/>
    <x v="2"/>
    <x v="3"/>
    <x v="2"/>
    <x v="2"/>
    <n v="550"/>
    <n v="32"/>
    <n v="800"/>
    <n v="25600"/>
    <n v="17600"/>
    <n v="8000"/>
  </r>
  <r>
    <x v="399"/>
    <x v="3"/>
    <x v="8"/>
    <x v="4"/>
    <x v="2"/>
    <x v="2"/>
    <n v="550"/>
    <n v="49"/>
    <n v="800"/>
    <n v="39200"/>
    <n v="26950"/>
    <n v="12250"/>
  </r>
  <r>
    <x v="267"/>
    <x v="2"/>
    <x v="19"/>
    <x v="5"/>
    <x v="2"/>
    <x v="2"/>
    <n v="550"/>
    <n v="82"/>
    <n v="800"/>
    <n v="65600"/>
    <n v="45100"/>
    <n v="20500"/>
  </r>
  <r>
    <x v="400"/>
    <x v="2"/>
    <x v="12"/>
    <x v="5"/>
    <x v="2"/>
    <x v="2"/>
    <n v="550"/>
    <n v="26"/>
    <n v="800"/>
    <n v="20800"/>
    <n v="14300"/>
    <n v="6500"/>
  </r>
  <r>
    <x v="358"/>
    <x v="1"/>
    <x v="0"/>
    <x v="3"/>
    <x v="2"/>
    <x v="2"/>
    <n v="550"/>
    <n v="28"/>
    <n v="800"/>
    <n v="22400"/>
    <n v="15400"/>
    <n v="7000"/>
  </r>
  <r>
    <x v="182"/>
    <x v="1"/>
    <x v="16"/>
    <x v="0"/>
    <x v="2"/>
    <x v="2"/>
    <n v="550"/>
    <n v="55"/>
    <n v="800"/>
    <n v="44000"/>
    <n v="30250"/>
    <n v="13750"/>
  </r>
  <r>
    <x v="305"/>
    <x v="2"/>
    <x v="10"/>
    <x v="3"/>
    <x v="2"/>
    <x v="2"/>
    <n v="550"/>
    <n v="17"/>
    <n v="800"/>
    <n v="13600"/>
    <n v="9350"/>
    <n v="4250"/>
  </r>
  <r>
    <x v="401"/>
    <x v="3"/>
    <x v="6"/>
    <x v="0"/>
    <x v="2"/>
    <x v="2"/>
    <n v="550"/>
    <n v="52"/>
    <n v="800"/>
    <n v="41600"/>
    <n v="28600"/>
    <n v="13000"/>
  </r>
  <r>
    <x v="402"/>
    <x v="2"/>
    <x v="11"/>
    <x v="4"/>
    <x v="2"/>
    <x v="2"/>
    <n v="550"/>
    <n v="20"/>
    <n v="800"/>
    <n v="16000"/>
    <n v="11000"/>
    <n v="5000"/>
  </r>
  <r>
    <x v="403"/>
    <x v="3"/>
    <x v="16"/>
    <x v="2"/>
    <x v="2"/>
    <x v="2"/>
    <n v="550"/>
    <n v="49"/>
    <n v="800"/>
    <n v="39200"/>
    <n v="26950"/>
    <n v="12250"/>
  </r>
  <r>
    <x v="404"/>
    <x v="3"/>
    <x v="16"/>
    <x v="5"/>
    <x v="2"/>
    <x v="2"/>
    <n v="550"/>
    <n v="16"/>
    <n v="800"/>
    <n v="12800"/>
    <n v="8800"/>
    <n v="4000"/>
  </r>
  <r>
    <x v="405"/>
    <x v="2"/>
    <x v="18"/>
    <x v="4"/>
    <x v="2"/>
    <x v="2"/>
    <n v="550"/>
    <n v="27"/>
    <n v="800"/>
    <n v="21600"/>
    <n v="14850"/>
    <n v="6750"/>
  </r>
  <r>
    <x v="276"/>
    <x v="3"/>
    <x v="23"/>
    <x v="2"/>
    <x v="2"/>
    <x v="2"/>
    <n v="550"/>
    <n v="84"/>
    <n v="800"/>
    <n v="67200"/>
    <n v="46200"/>
    <n v="21000"/>
  </r>
  <r>
    <x v="406"/>
    <x v="0"/>
    <x v="12"/>
    <x v="0"/>
    <x v="2"/>
    <x v="2"/>
    <n v="550"/>
    <n v="21"/>
    <n v="800"/>
    <n v="16800"/>
    <n v="11550"/>
    <n v="5250"/>
  </r>
  <r>
    <x v="407"/>
    <x v="2"/>
    <x v="19"/>
    <x v="2"/>
    <x v="2"/>
    <x v="2"/>
    <n v="550"/>
    <n v="70"/>
    <n v="800"/>
    <n v="56000"/>
    <n v="38500"/>
    <n v="17500"/>
  </r>
  <r>
    <x v="408"/>
    <x v="2"/>
    <x v="22"/>
    <x v="5"/>
    <x v="2"/>
    <x v="2"/>
    <n v="550"/>
    <n v="12"/>
    <n v="800"/>
    <n v="9600"/>
    <n v="6600"/>
    <n v="3000"/>
  </r>
  <r>
    <x v="409"/>
    <x v="0"/>
    <x v="18"/>
    <x v="3"/>
    <x v="2"/>
    <x v="2"/>
    <n v="550"/>
    <n v="38"/>
    <n v="800"/>
    <n v="30400"/>
    <n v="20900"/>
    <n v="9500"/>
  </r>
  <r>
    <x v="410"/>
    <x v="0"/>
    <x v="7"/>
    <x v="0"/>
    <x v="2"/>
    <x v="2"/>
    <n v="550"/>
    <n v="45"/>
    <n v="800"/>
    <n v="36000"/>
    <n v="24750"/>
    <n v="11250"/>
  </r>
  <r>
    <x v="411"/>
    <x v="3"/>
    <x v="18"/>
    <x v="0"/>
    <x v="2"/>
    <x v="2"/>
    <n v="550"/>
    <n v="34"/>
    <n v="800"/>
    <n v="27200"/>
    <n v="18700"/>
    <n v="8500"/>
  </r>
  <r>
    <x v="412"/>
    <x v="0"/>
    <x v="8"/>
    <x v="0"/>
    <x v="2"/>
    <x v="2"/>
    <n v="550"/>
    <n v="29"/>
    <n v="800"/>
    <n v="23200"/>
    <n v="15950"/>
    <n v="7250"/>
  </r>
  <r>
    <x v="413"/>
    <x v="0"/>
    <x v="19"/>
    <x v="4"/>
    <x v="2"/>
    <x v="2"/>
    <n v="550"/>
    <n v="38"/>
    <n v="800"/>
    <n v="30400"/>
    <n v="20900"/>
    <n v="9500"/>
  </r>
  <r>
    <x v="414"/>
    <x v="2"/>
    <x v="0"/>
    <x v="4"/>
    <x v="2"/>
    <x v="2"/>
    <n v="550"/>
    <n v="19"/>
    <n v="800"/>
    <n v="15200"/>
    <n v="10450"/>
    <n v="4750"/>
  </r>
  <r>
    <x v="219"/>
    <x v="3"/>
    <x v="8"/>
    <x v="0"/>
    <x v="2"/>
    <x v="2"/>
    <n v="550"/>
    <n v="1"/>
    <n v="800"/>
    <n v="800"/>
    <n v="550"/>
    <n v="250"/>
  </r>
  <r>
    <x v="415"/>
    <x v="2"/>
    <x v="14"/>
    <x v="4"/>
    <x v="2"/>
    <x v="2"/>
    <n v="550"/>
    <n v="53"/>
    <n v="800"/>
    <n v="42400"/>
    <n v="29150"/>
    <n v="13250"/>
  </r>
  <r>
    <x v="416"/>
    <x v="2"/>
    <x v="9"/>
    <x v="5"/>
    <x v="2"/>
    <x v="2"/>
    <n v="550"/>
    <n v="94"/>
    <n v="800"/>
    <n v="75200"/>
    <n v="51700"/>
    <n v="23500"/>
  </r>
  <r>
    <x v="380"/>
    <x v="2"/>
    <x v="11"/>
    <x v="1"/>
    <x v="2"/>
    <x v="2"/>
    <n v="550"/>
    <n v="3"/>
    <n v="800"/>
    <n v="2400"/>
    <n v="1650"/>
    <n v="750"/>
  </r>
  <r>
    <x v="417"/>
    <x v="3"/>
    <x v="17"/>
    <x v="3"/>
    <x v="2"/>
    <x v="2"/>
    <n v="550"/>
    <n v="5"/>
    <n v="800"/>
    <n v="4000"/>
    <n v="2750"/>
    <n v="1250"/>
  </r>
  <r>
    <x v="418"/>
    <x v="3"/>
    <x v="16"/>
    <x v="0"/>
    <x v="2"/>
    <x v="2"/>
    <n v="550"/>
    <n v="24"/>
    <n v="800"/>
    <n v="19200"/>
    <n v="13200"/>
    <n v="6000"/>
  </r>
  <r>
    <x v="419"/>
    <x v="2"/>
    <x v="2"/>
    <x v="4"/>
    <x v="2"/>
    <x v="2"/>
    <n v="550"/>
    <n v="40"/>
    <n v="800"/>
    <n v="32000"/>
    <n v="22000"/>
    <n v="10000"/>
  </r>
  <r>
    <x v="420"/>
    <x v="1"/>
    <x v="22"/>
    <x v="3"/>
    <x v="2"/>
    <x v="2"/>
    <n v="550"/>
    <n v="7"/>
    <n v="800"/>
    <n v="5600"/>
    <n v="3850"/>
    <n v="1750"/>
  </r>
  <r>
    <x v="421"/>
    <x v="2"/>
    <x v="8"/>
    <x v="0"/>
    <x v="2"/>
    <x v="2"/>
    <n v="550"/>
    <n v="18"/>
    <n v="800"/>
    <n v="14400"/>
    <n v="9900"/>
    <n v="4500"/>
  </r>
  <r>
    <x v="391"/>
    <x v="2"/>
    <x v="8"/>
    <x v="1"/>
    <x v="2"/>
    <x v="2"/>
    <n v="550"/>
    <n v="13"/>
    <n v="800"/>
    <n v="10400"/>
    <n v="7150"/>
    <n v="3250"/>
  </r>
  <r>
    <x v="197"/>
    <x v="2"/>
    <x v="23"/>
    <x v="3"/>
    <x v="2"/>
    <x v="2"/>
    <n v="550"/>
    <n v="39"/>
    <n v="800"/>
    <n v="31200"/>
    <n v="21450"/>
    <n v="9750"/>
  </r>
  <r>
    <x v="217"/>
    <x v="1"/>
    <x v="2"/>
    <x v="0"/>
    <x v="2"/>
    <x v="2"/>
    <n v="550"/>
    <n v="29"/>
    <n v="800"/>
    <n v="23200"/>
    <n v="15950"/>
    <n v="7250"/>
  </r>
  <r>
    <x v="350"/>
    <x v="0"/>
    <x v="17"/>
    <x v="0"/>
    <x v="2"/>
    <x v="2"/>
    <n v="550"/>
    <n v="56"/>
    <n v="800"/>
    <n v="44800"/>
    <n v="30800"/>
    <n v="14000"/>
  </r>
  <r>
    <x v="351"/>
    <x v="0"/>
    <x v="1"/>
    <x v="1"/>
    <x v="2"/>
    <x v="2"/>
    <n v="550"/>
    <n v="5"/>
    <n v="800"/>
    <n v="4000"/>
    <n v="2750"/>
    <n v="1250"/>
  </r>
  <r>
    <x v="352"/>
    <x v="2"/>
    <x v="1"/>
    <x v="4"/>
    <x v="2"/>
    <x v="2"/>
    <n v="550"/>
    <n v="45"/>
    <n v="800"/>
    <n v="36000"/>
    <n v="24750"/>
    <n v="11250"/>
  </r>
  <r>
    <x v="353"/>
    <x v="1"/>
    <x v="9"/>
    <x v="5"/>
    <x v="2"/>
    <x v="2"/>
    <n v="550"/>
    <n v="38"/>
    <n v="800"/>
    <n v="30400"/>
    <n v="20900"/>
    <n v="9500"/>
  </r>
  <r>
    <x v="354"/>
    <x v="2"/>
    <x v="12"/>
    <x v="3"/>
    <x v="2"/>
    <x v="2"/>
    <n v="550"/>
    <n v="17"/>
    <n v="800"/>
    <n v="13600"/>
    <n v="9350"/>
    <n v="4250"/>
  </r>
  <r>
    <x v="21"/>
    <x v="1"/>
    <x v="13"/>
    <x v="4"/>
    <x v="2"/>
    <x v="2"/>
    <n v="550"/>
    <n v="12"/>
    <n v="800"/>
    <n v="9600"/>
    <n v="6600"/>
    <n v="3000"/>
  </r>
  <r>
    <x v="355"/>
    <x v="2"/>
    <x v="11"/>
    <x v="1"/>
    <x v="2"/>
    <x v="2"/>
    <n v="550"/>
    <n v="18"/>
    <n v="800"/>
    <n v="14400"/>
    <n v="9900"/>
    <n v="4500"/>
  </r>
  <r>
    <x v="356"/>
    <x v="1"/>
    <x v="13"/>
    <x v="3"/>
    <x v="2"/>
    <x v="2"/>
    <n v="550"/>
    <n v="3"/>
    <n v="800"/>
    <n v="2400"/>
    <n v="1650"/>
    <n v="750"/>
  </r>
  <r>
    <x v="357"/>
    <x v="3"/>
    <x v="15"/>
    <x v="1"/>
    <x v="2"/>
    <x v="2"/>
    <n v="550"/>
    <n v="13"/>
    <n v="800"/>
    <n v="10400"/>
    <n v="7150"/>
    <n v="3250"/>
  </r>
  <r>
    <x v="358"/>
    <x v="1"/>
    <x v="19"/>
    <x v="4"/>
    <x v="2"/>
    <x v="2"/>
    <n v="550"/>
    <n v="34"/>
    <n v="800"/>
    <n v="27200"/>
    <n v="18700"/>
    <n v="8500"/>
  </r>
  <r>
    <x v="359"/>
    <x v="2"/>
    <x v="1"/>
    <x v="1"/>
    <x v="2"/>
    <x v="2"/>
    <n v="550"/>
    <n v="19"/>
    <n v="800"/>
    <n v="15200"/>
    <n v="10450"/>
    <n v="4750"/>
  </r>
  <r>
    <x v="360"/>
    <x v="3"/>
    <x v="12"/>
    <x v="2"/>
    <x v="2"/>
    <x v="2"/>
    <n v="550"/>
    <n v="17"/>
    <n v="800"/>
    <n v="13600"/>
    <n v="9350"/>
    <n v="4250"/>
  </r>
  <r>
    <x v="361"/>
    <x v="3"/>
    <x v="16"/>
    <x v="3"/>
    <x v="2"/>
    <x v="2"/>
    <n v="550"/>
    <n v="21"/>
    <n v="800"/>
    <n v="16800"/>
    <n v="11550"/>
    <n v="5250"/>
  </r>
  <r>
    <x v="362"/>
    <x v="0"/>
    <x v="5"/>
    <x v="4"/>
    <x v="2"/>
    <x v="2"/>
    <n v="550"/>
    <n v="30"/>
    <n v="800"/>
    <n v="24000"/>
    <n v="16500"/>
    <n v="7500"/>
  </r>
  <r>
    <x v="363"/>
    <x v="0"/>
    <x v="21"/>
    <x v="2"/>
    <x v="2"/>
    <x v="2"/>
    <n v="550"/>
    <n v="64"/>
    <n v="800"/>
    <n v="51200"/>
    <n v="35200"/>
    <n v="16000"/>
  </r>
  <r>
    <x v="364"/>
    <x v="2"/>
    <x v="16"/>
    <x v="3"/>
    <x v="2"/>
    <x v="2"/>
    <n v="550"/>
    <n v="7"/>
    <n v="800"/>
    <n v="5600"/>
    <n v="3850"/>
    <n v="1750"/>
  </r>
  <r>
    <x v="77"/>
    <x v="2"/>
    <x v="16"/>
    <x v="4"/>
    <x v="2"/>
    <x v="2"/>
    <n v="550"/>
    <n v="78"/>
    <n v="800"/>
    <n v="62400"/>
    <n v="42900"/>
    <n v="19500"/>
  </r>
  <r>
    <x v="365"/>
    <x v="0"/>
    <x v="5"/>
    <x v="4"/>
    <x v="2"/>
    <x v="2"/>
    <n v="550"/>
    <n v="26"/>
    <n v="800"/>
    <n v="20800"/>
    <n v="14300"/>
    <n v="6500"/>
  </r>
  <r>
    <x v="301"/>
    <x v="3"/>
    <x v="13"/>
    <x v="1"/>
    <x v="2"/>
    <x v="2"/>
    <n v="550"/>
    <n v="8"/>
    <n v="800"/>
    <n v="6400"/>
    <n v="4400"/>
    <n v="2000"/>
  </r>
  <r>
    <x v="366"/>
    <x v="2"/>
    <x v="17"/>
    <x v="2"/>
    <x v="2"/>
    <x v="2"/>
    <n v="550"/>
    <n v="18"/>
    <n v="800"/>
    <n v="14400"/>
    <n v="9900"/>
    <n v="4500"/>
  </r>
  <r>
    <x v="367"/>
    <x v="1"/>
    <x v="9"/>
    <x v="0"/>
    <x v="2"/>
    <x v="2"/>
    <n v="550"/>
    <n v="39"/>
    <n v="800"/>
    <n v="31200"/>
    <n v="21450"/>
    <n v="9750"/>
  </r>
  <r>
    <x v="368"/>
    <x v="3"/>
    <x v="20"/>
    <x v="2"/>
    <x v="2"/>
    <x v="2"/>
    <n v="550"/>
    <n v="18"/>
    <n v="800"/>
    <n v="14400"/>
    <n v="9900"/>
    <n v="4500"/>
  </r>
  <r>
    <x v="369"/>
    <x v="2"/>
    <x v="14"/>
    <x v="3"/>
    <x v="2"/>
    <x v="2"/>
    <n v="550"/>
    <n v="15"/>
    <n v="800"/>
    <n v="12000"/>
    <n v="8250"/>
    <n v="3750"/>
  </r>
  <r>
    <x v="370"/>
    <x v="3"/>
    <x v="5"/>
    <x v="4"/>
    <x v="2"/>
    <x v="2"/>
    <n v="550"/>
    <n v="17"/>
    <n v="800"/>
    <n v="13600"/>
    <n v="9350"/>
    <n v="4250"/>
  </r>
  <r>
    <x v="371"/>
    <x v="2"/>
    <x v="22"/>
    <x v="5"/>
    <x v="2"/>
    <x v="2"/>
    <n v="550"/>
    <n v="87"/>
    <n v="800"/>
    <n v="69600"/>
    <n v="47850"/>
    <n v="21750"/>
  </r>
  <r>
    <x v="372"/>
    <x v="1"/>
    <x v="22"/>
    <x v="2"/>
    <x v="2"/>
    <x v="2"/>
    <n v="550"/>
    <n v="1"/>
    <n v="800"/>
    <n v="800"/>
    <n v="550"/>
    <n v="250"/>
  </r>
  <r>
    <x v="373"/>
    <x v="0"/>
    <x v="22"/>
    <x v="4"/>
    <x v="2"/>
    <x v="2"/>
    <n v="550"/>
    <n v="57"/>
    <n v="800"/>
    <n v="45600"/>
    <n v="31350"/>
    <n v="14250"/>
  </r>
  <r>
    <x v="374"/>
    <x v="2"/>
    <x v="7"/>
    <x v="3"/>
    <x v="2"/>
    <x v="2"/>
    <n v="550"/>
    <n v="26"/>
    <n v="800"/>
    <n v="20800"/>
    <n v="14300"/>
    <n v="6500"/>
  </r>
  <r>
    <x v="375"/>
    <x v="0"/>
    <x v="15"/>
    <x v="0"/>
    <x v="2"/>
    <x v="2"/>
    <n v="550"/>
    <n v="36"/>
    <n v="800"/>
    <n v="28800"/>
    <n v="19800"/>
    <n v="9000"/>
  </r>
  <r>
    <x v="376"/>
    <x v="0"/>
    <x v="11"/>
    <x v="2"/>
    <x v="2"/>
    <x v="2"/>
    <n v="550"/>
    <n v="69"/>
    <n v="800"/>
    <n v="55200"/>
    <n v="37950"/>
    <n v="17250"/>
  </r>
  <r>
    <x v="377"/>
    <x v="0"/>
    <x v="20"/>
    <x v="0"/>
    <x v="2"/>
    <x v="2"/>
    <n v="550"/>
    <n v="7"/>
    <n v="800"/>
    <n v="5600"/>
    <n v="3850"/>
    <n v="1750"/>
  </r>
  <r>
    <x v="228"/>
    <x v="3"/>
    <x v="10"/>
    <x v="1"/>
    <x v="2"/>
    <x v="2"/>
    <n v="550"/>
    <n v="4"/>
    <n v="800"/>
    <n v="3200"/>
    <n v="2200"/>
    <n v="1000"/>
  </r>
  <r>
    <x v="378"/>
    <x v="3"/>
    <x v="23"/>
    <x v="5"/>
    <x v="2"/>
    <x v="2"/>
    <n v="550"/>
    <n v="1"/>
    <n v="800"/>
    <n v="800"/>
    <n v="550"/>
    <n v="250"/>
  </r>
  <r>
    <x v="379"/>
    <x v="0"/>
    <x v="3"/>
    <x v="3"/>
    <x v="2"/>
    <x v="2"/>
    <n v="550"/>
    <n v="29"/>
    <n v="800"/>
    <n v="23200"/>
    <n v="15950"/>
    <n v="7250"/>
  </r>
  <r>
    <x v="380"/>
    <x v="2"/>
    <x v="1"/>
    <x v="5"/>
    <x v="2"/>
    <x v="2"/>
    <n v="550"/>
    <n v="67"/>
    <n v="800"/>
    <n v="53600"/>
    <n v="36850"/>
    <n v="16750"/>
  </r>
  <r>
    <x v="381"/>
    <x v="2"/>
    <x v="20"/>
    <x v="5"/>
    <x v="2"/>
    <x v="2"/>
    <n v="550"/>
    <n v="116"/>
    <n v="800"/>
    <n v="92800"/>
    <n v="63800"/>
    <n v="29000"/>
  </r>
  <r>
    <x v="382"/>
    <x v="0"/>
    <x v="21"/>
    <x v="5"/>
    <x v="2"/>
    <x v="2"/>
    <n v="550"/>
    <n v="52"/>
    <n v="800"/>
    <n v="41600"/>
    <n v="28600"/>
    <n v="13000"/>
  </r>
  <r>
    <x v="239"/>
    <x v="2"/>
    <x v="17"/>
    <x v="0"/>
    <x v="2"/>
    <x v="2"/>
    <n v="550"/>
    <n v="30"/>
    <n v="800"/>
    <n v="24000"/>
    <n v="16500"/>
    <n v="7500"/>
  </r>
  <r>
    <x v="293"/>
    <x v="3"/>
    <x v="11"/>
    <x v="2"/>
    <x v="2"/>
    <x v="2"/>
    <n v="550"/>
    <n v="41"/>
    <n v="800"/>
    <n v="32800"/>
    <n v="22550"/>
    <n v="10250"/>
  </r>
  <r>
    <x v="17"/>
    <x v="3"/>
    <x v="18"/>
    <x v="4"/>
    <x v="2"/>
    <x v="2"/>
    <n v="550"/>
    <n v="70"/>
    <n v="800"/>
    <n v="56000"/>
    <n v="38500"/>
    <n v="17500"/>
  </r>
  <r>
    <x v="383"/>
    <x v="3"/>
    <x v="5"/>
    <x v="0"/>
    <x v="2"/>
    <x v="2"/>
    <n v="550"/>
    <n v="4"/>
    <n v="800"/>
    <n v="3200"/>
    <n v="2200"/>
    <n v="1000"/>
  </r>
  <r>
    <x v="384"/>
    <x v="0"/>
    <x v="6"/>
    <x v="4"/>
    <x v="2"/>
    <x v="2"/>
    <n v="550"/>
    <n v="58"/>
    <n v="800"/>
    <n v="46400"/>
    <n v="31900"/>
    <n v="14500"/>
  </r>
  <r>
    <x v="385"/>
    <x v="3"/>
    <x v="12"/>
    <x v="4"/>
    <x v="2"/>
    <x v="2"/>
    <n v="550"/>
    <n v="22"/>
    <n v="800"/>
    <n v="17600"/>
    <n v="12100"/>
    <n v="5500"/>
  </r>
  <r>
    <x v="386"/>
    <x v="2"/>
    <x v="20"/>
    <x v="1"/>
    <x v="2"/>
    <x v="2"/>
    <n v="550"/>
    <n v="18"/>
    <n v="800"/>
    <n v="14400"/>
    <n v="9900"/>
    <n v="4500"/>
  </r>
  <r>
    <x v="387"/>
    <x v="1"/>
    <x v="11"/>
    <x v="2"/>
    <x v="2"/>
    <x v="2"/>
    <n v="550"/>
    <n v="79"/>
    <n v="800"/>
    <n v="63200"/>
    <n v="43450"/>
    <n v="19750"/>
  </r>
  <r>
    <x v="388"/>
    <x v="2"/>
    <x v="14"/>
    <x v="1"/>
    <x v="2"/>
    <x v="2"/>
    <n v="550"/>
    <n v="12"/>
    <n v="800"/>
    <n v="9600"/>
    <n v="6600"/>
    <n v="3000"/>
  </r>
  <r>
    <x v="389"/>
    <x v="0"/>
    <x v="6"/>
    <x v="5"/>
    <x v="2"/>
    <x v="2"/>
    <n v="550"/>
    <n v="97"/>
    <n v="800"/>
    <n v="77600"/>
    <n v="53350"/>
    <n v="24250"/>
  </r>
  <r>
    <x v="390"/>
    <x v="2"/>
    <x v="20"/>
    <x v="2"/>
    <x v="2"/>
    <x v="2"/>
    <n v="550"/>
    <n v="52"/>
    <n v="800"/>
    <n v="41600"/>
    <n v="28600"/>
    <n v="13000"/>
  </r>
  <r>
    <x v="391"/>
    <x v="2"/>
    <x v="1"/>
    <x v="5"/>
    <x v="2"/>
    <x v="2"/>
    <n v="550"/>
    <n v="29"/>
    <n v="800"/>
    <n v="23200"/>
    <n v="15950"/>
    <n v="7250"/>
  </r>
  <r>
    <x v="392"/>
    <x v="1"/>
    <x v="12"/>
    <x v="4"/>
    <x v="2"/>
    <x v="2"/>
    <n v="550"/>
    <n v="79"/>
    <n v="800"/>
    <n v="63200"/>
    <n v="43450"/>
    <n v="19750"/>
  </r>
  <r>
    <x v="393"/>
    <x v="2"/>
    <x v="1"/>
    <x v="2"/>
    <x v="2"/>
    <x v="2"/>
    <n v="550"/>
    <n v="63"/>
    <n v="800"/>
    <n v="50400"/>
    <n v="34650"/>
    <n v="15750"/>
  </r>
  <r>
    <x v="394"/>
    <x v="2"/>
    <x v="10"/>
    <x v="5"/>
    <x v="2"/>
    <x v="2"/>
    <n v="550"/>
    <n v="45"/>
    <n v="800"/>
    <n v="36000"/>
    <n v="24750"/>
    <n v="11250"/>
  </r>
  <r>
    <x v="214"/>
    <x v="2"/>
    <x v="19"/>
    <x v="1"/>
    <x v="2"/>
    <x v="2"/>
    <n v="550"/>
    <n v="2"/>
    <n v="800"/>
    <n v="1600"/>
    <n v="1100"/>
    <n v="500"/>
  </r>
  <r>
    <x v="395"/>
    <x v="2"/>
    <x v="17"/>
    <x v="4"/>
    <x v="2"/>
    <x v="2"/>
    <n v="550"/>
    <n v="44"/>
    <n v="800"/>
    <n v="35200"/>
    <n v="24200"/>
    <n v="11000"/>
  </r>
  <r>
    <x v="396"/>
    <x v="0"/>
    <x v="16"/>
    <x v="4"/>
    <x v="2"/>
    <x v="2"/>
    <n v="550"/>
    <n v="1"/>
    <n v="800"/>
    <n v="800"/>
    <n v="550"/>
    <n v="250"/>
  </r>
  <r>
    <x v="70"/>
    <x v="2"/>
    <x v="21"/>
    <x v="5"/>
    <x v="2"/>
    <x v="2"/>
    <n v="550"/>
    <n v="76"/>
    <n v="800"/>
    <n v="60800"/>
    <n v="41800"/>
    <n v="19000"/>
  </r>
  <r>
    <x v="397"/>
    <x v="1"/>
    <x v="17"/>
    <x v="5"/>
    <x v="2"/>
    <x v="2"/>
    <n v="550"/>
    <n v="86"/>
    <n v="800"/>
    <n v="68800"/>
    <n v="47300"/>
    <n v="21500"/>
  </r>
  <r>
    <x v="398"/>
    <x v="0"/>
    <x v="2"/>
    <x v="3"/>
    <x v="2"/>
    <x v="2"/>
    <n v="550"/>
    <n v="32"/>
    <n v="800"/>
    <n v="25600"/>
    <n v="17600"/>
    <n v="8000"/>
  </r>
  <r>
    <x v="399"/>
    <x v="3"/>
    <x v="8"/>
    <x v="4"/>
    <x v="2"/>
    <x v="2"/>
    <n v="550"/>
    <n v="49"/>
    <n v="800"/>
    <n v="39200"/>
    <n v="26950"/>
    <n v="12250"/>
  </r>
  <r>
    <x v="267"/>
    <x v="2"/>
    <x v="19"/>
    <x v="5"/>
    <x v="2"/>
    <x v="2"/>
    <n v="550"/>
    <n v="82"/>
    <n v="800"/>
    <n v="65600"/>
    <n v="45100"/>
    <n v="20500"/>
  </r>
  <r>
    <x v="400"/>
    <x v="2"/>
    <x v="12"/>
    <x v="5"/>
    <x v="2"/>
    <x v="2"/>
    <n v="550"/>
    <n v="26"/>
    <n v="800"/>
    <n v="20800"/>
    <n v="14300"/>
    <n v="6500"/>
  </r>
  <r>
    <x v="358"/>
    <x v="1"/>
    <x v="0"/>
    <x v="3"/>
    <x v="2"/>
    <x v="2"/>
    <n v="550"/>
    <n v="28"/>
    <n v="800"/>
    <n v="22400"/>
    <n v="15400"/>
    <n v="7000"/>
  </r>
  <r>
    <x v="182"/>
    <x v="1"/>
    <x v="16"/>
    <x v="0"/>
    <x v="2"/>
    <x v="2"/>
    <n v="550"/>
    <n v="55"/>
    <n v="800"/>
    <n v="44000"/>
    <n v="30250"/>
    <n v="13750"/>
  </r>
  <r>
    <x v="305"/>
    <x v="2"/>
    <x v="10"/>
    <x v="3"/>
    <x v="2"/>
    <x v="2"/>
    <n v="550"/>
    <n v="17"/>
    <n v="800"/>
    <n v="13600"/>
    <n v="9350"/>
    <n v="4250"/>
  </r>
  <r>
    <x v="401"/>
    <x v="3"/>
    <x v="6"/>
    <x v="0"/>
    <x v="2"/>
    <x v="2"/>
    <n v="550"/>
    <n v="52"/>
    <n v="800"/>
    <n v="41600"/>
    <n v="28600"/>
    <n v="13000"/>
  </r>
  <r>
    <x v="402"/>
    <x v="2"/>
    <x v="11"/>
    <x v="4"/>
    <x v="2"/>
    <x v="2"/>
    <n v="550"/>
    <n v="20"/>
    <n v="800"/>
    <n v="16000"/>
    <n v="11000"/>
    <n v="5000"/>
  </r>
  <r>
    <x v="403"/>
    <x v="3"/>
    <x v="16"/>
    <x v="2"/>
    <x v="2"/>
    <x v="2"/>
    <n v="550"/>
    <n v="49"/>
    <n v="800"/>
    <n v="39200"/>
    <n v="26950"/>
    <n v="12250"/>
  </r>
  <r>
    <x v="404"/>
    <x v="3"/>
    <x v="16"/>
    <x v="5"/>
    <x v="2"/>
    <x v="2"/>
    <n v="550"/>
    <n v="16"/>
    <n v="800"/>
    <n v="12800"/>
    <n v="8800"/>
    <n v="4000"/>
  </r>
  <r>
    <x v="405"/>
    <x v="2"/>
    <x v="18"/>
    <x v="4"/>
    <x v="2"/>
    <x v="2"/>
    <n v="550"/>
    <n v="27"/>
    <n v="800"/>
    <n v="21600"/>
    <n v="14850"/>
    <n v="6750"/>
  </r>
  <r>
    <x v="276"/>
    <x v="3"/>
    <x v="23"/>
    <x v="2"/>
    <x v="2"/>
    <x v="2"/>
    <n v="550"/>
    <n v="84"/>
    <n v="800"/>
    <n v="67200"/>
    <n v="46200"/>
    <n v="21000"/>
  </r>
  <r>
    <x v="406"/>
    <x v="0"/>
    <x v="12"/>
    <x v="0"/>
    <x v="2"/>
    <x v="2"/>
    <n v="550"/>
    <n v="21"/>
    <n v="800"/>
    <n v="16800"/>
    <n v="11550"/>
    <n v="5250"/>
  </r>
  <r>
    <x v="407"/>
    <x v="2"/>
    <x v="19"/>
    <x v="2"/>
    <x v="2"/>
    <x v="2"/>
    <n v="550"/>
    <n v="70"/>
    <n v="800"/>
    <n v="56000"/>
    <n v="38500"/>
    <n v="17500"/>
  </r>
  <r>
    <x v="408"/>
    <x v="2"/>
    <x v="22"/>
    <x v="5"/>
    <x v="2"/>
    <x v="2"/>
    <n v="550"/>
    <n v="12"/>
    <n v="800"/>
    <n v="9600"/>
    <n v="6600"/>
    <n v="3000"/>
  </r>
  <r>
    <x v="409"/>
    <x v="0"/>
    <x v="18"/>
    <x v="3"/>
    <x v="2"/>
    <x v="2"/>
    <n v="550"/>
    <n v="38"/>
    <n v="800"/>
    <n v="30400"/>
    <n v="20900"/>
    <n v="9500"/>
  </r>
  <r>
    <x v="410"/>
    <x v="0"/>
    <x v="7"/>
    <x v="0"/>
    <x v="2"/>
    <x v="2"/>
    <n v="550"/>
    <n v="45"/>
    <n v="800"/>
    <n v="36000"/>
    <n v="24750"/>
    <n v="11250"/>
  </r>
  <r>
    <x v="411"/>
    <x v="3"/>
    <x v="18"/>
    <x v="0"/>
    <x v="2"/>
    <x v="2"/>
    <n v="550"/>
    <n v="34"/>
    <n v="800"/>
    <n v="27200"/>
    <n v="18700"/>
    <n v="8500"/>
  </r>
  <r>
    <x v="412"/>
    <x v="0"/>
    <x v="8"/>
    <x v="0"/>
    <x v="2"/>
    <x v="2"/>
    <n v="550"/>
    <n v="29"/>
    <n v="800"/>
    <n v="23200"/>
    <n v="15950"/>
    <n v="7250"/>
  </r>
  <r>
    <x v="413"/>
    <x v="0"/>
    <x v="19"/>
    <x v="4"/>
    <x v="2"/>
    <x v="2"/>
    <n v="550"/>
    <n v="38"/>
    <n v="800"/>
    <n v="30400"/>
    <n v="20900"/>
    <n v="9500"/>
  </r>
  <r>
    <x v="414"/>
    <x v="2"/>
    <x v="0"/>
    <x v="4"/>
    <x v="2"/>
    <x v="2"/>
    <n v="550"/>
    <n v="19"/>
    <n v="800"/>
    <n v="15200"/>
    <n v="10450"/>
    <n v="4750"/>
  </r>
  <r>
    <x v="219"/>
    <x v="3"/>
    <x v="8"/>
    <x v="0"/>
    <x v="2"/>
    <x v="2"/>
    <n v="550"/>
    <n v="1"/>
    <n v="800"/>
    <n v="800"/>
    <n v="550"/>
    <n v="250"/>
  </r>
  <r>
    <x v="415"/>
    <x v="2"/>
    <x v="14"/>
    <x v="4"/>
    <x v="2"/>
    <x v="2"/>
    <n v="550"/>
    <n v="53"/>
    <n v="800"/>
    <n v="42400"/>
    <n v="29150"/>
    <n v="13250"/>
  </r>
  <r>
    <x v="416"/>
    <x v="2"/>
    <x v="9"/>
    <x v="5"/>
    <x v="2"/>
    <x v="2"/>
    <n v="550"/>
    <n v="94"/>
    <n v="800"/>
    <n v="75200"/>
    <n v="51700"/>
    <n v="23500"/>
  </r>
  <r>
    <x v="380"/>
    <x v="2"/>
    <x v="11"/>
    <x v="1"/>
    <x v="2"/>
    <x v="2"/>
    <n v="550"/>
    <n v="3"/>
    <n v="800"/>
    <n v="2400"/>
    <n v="1650"/>
    <n v="750"/>
  </r>
  <r>
    <x v="417"/>
    <x v="3"/>
    <x v="17"/>
    <x v="3"/>
    <x v="2"/>
    <x v="2"/>
    <n v="550"/>
    <n v="5"/>
    <n v="800"/>
    <n v="4000"/>
    <n v="2750"/>
    <n v="1250"/>
  </r>
  <r>
    <x v="418"/>
    <x v="3"/>
    <x v="16"/>
    <x v="0"/>
    <x v="2"/>
    <x v="2"/>
    <n v="550"/>
    <n v="24"/>
    <n v="800"/>
    <n v="19200"/>
    <n v="13200"/>
    <n v="6000"/>
  </r>
  <r>
    <x v="419"/>
    <x v="2"/>
    <x v="2"/>
    <x v="4"/>
    <x v="2"/>
    <x v="2"/>
    <n v="550"/>
    <n v="40"/>
    <n v="800"/>
    <n v="32000"/>
    <n v="22000"/>
    <n v="10000"/>
  </r>
  <r>
    <x v="420"/>
    <x v="1"/>
    <x v="22"/>
    <x v="3"/>
    <x v="2"/>
    <x v="2"/>
    <n v="550"/>
    <n v="7"/>
    <n v="800"/>
    <n v="5600"/>
    <n v="3850"/>
    <n v="1750"/>
  </r>
  <r>
    <x v="421"/>
    <x v="2"/>
    <x v="8"/>
    <x v="0"/>
    <x v="2"/>
    <x v="2"/>
    <n v="550"/>
    <n v="18"/>
    <n v="800"/>
    <n v="14400"/>
    <n v="9900"/>
    <n v="4500"/>
  </r>
  <r>
    <x v="391"/>
    <x v="2"/>
    <x v="8"/>
    <x v="1"/>
    <x v="2"/>
    <x v="2"/>
    <n v="550"/>
    <n v="13"/>
    <n v="800"/>
    <n v="10400"/>
    <n v="7150"/>
    <n v="3250"/>
  </r>
  <r>
    <x v="422"/>
    <x v="1"/>
    <x v="20"/>
    <x v="2"/>
    <x v="2"/>
    <x v="1"/>
    <n v="550"/>
    <n v="46"/>
    <n v="800"/>
    <n v="36800"/>
    <n v="25300"/>
    <n v="11500"/>
  </r>
  <r>
    <x v="423"/>
    <x v="0"/>
    <x v="10"/>
    <x v="1"/>
    <x v="2"/>
    <x v="1"/>
    <n v="550"/>
    <n v="19"/>
    <n v="800"/>
    <n v="15200"/>
    <n v="10450"/>
    <n v="4750"/>
  </r>
  <r>
    <x v="197"/>
    <x v="2"/>
    <x v="6"/>
    <x v="3"/>
    <x v="2"/>
    <x v="1"/>
    <n v="550"/>
    <n v="51"/>
    <n v="800"/>
    <n v="40800"/>
    <n v="28050"/>
    <n v="12750"/>
  </r>
  <r>
    <x v="229"/>
    <x v="2"/>
    <x v="0"/>
    <x v="5"/>
    <x v="2"/>
    <x v="1"/>
    <n v="550"/>
    <n v="14"/>
    <n v="800"/>
    <n v="11200"/>
    <n v="7700"/>
    <n v="3500"/>
  </r>
  <r>
    <x v="424"/>
    <x v="2"/>
    <x v="0"/>
    <x v="5"/>
    <x v="2"/>
    <x v="1"/>
    <n v="550"/>
    <n v="16"/>
    <n v="800"/>
    <n v="12800"/>
    <n v="8800"/>
    <n v="4000"/>
  </r>
  <r>
    <x v="425"/>
    <x v="2"/>
    <x v="6"/>
    <x v="3"/>
    <x v="2"/>
    <x v="1"/>
    <n v="550"/>
    <n v="56"/>
    <n v="800"/>
    <n v="44800"/>
    <n v="30800"/>
    <n v="14000"/>
  </r>
  <r>
    <x v="426"/>
    <x v="3"/>
    <x v="13"/>
    <x v="0"/>
    <x v="2"/>
    <x v="1"/>
    <n v="550"/>
    <n v="46"/>
    <n v="800"/>
    <n v="36800"/>
    <n v="25300"/>
    <n v="11500"/>
  </r>
  <r>
    <x v="427"/>
    <x v="1"/>
    <x v="11"/>
    <x v="4"/>
    <x v="2"/>
    <x v="1"/>
    <n v="550"/>
    <n v="64"/>
    <n v="800"/>
    <n v="51200"/>
    <n v="35200"/>
    <n v="16000"/>
  </r>
  <r>
    <x v="428"/>
    <x v="2"/>
    <x v="7"/>
    <x v="5"/>
    <x v="2"/>
    <x v="1"/>
    <n v="550"/>
    <n v="43"/>
    <n v="800"/>
    <n v="34400"/>
    <n v="23650"/>
    <n v="10750"/>
  </r>
  <r>
    <x v="429"/>
    <x v="1"/>
    <x v="7"/>
    <x v="1"/>
    <x v="2"/>
    <x v="1"/>
    <n v="550"/>
    <n v="21"/>
    <n v="800"/>
    <n v="16800"/>
    <n v="11550"/>
    <n v="5250"/>
  </r>
  <r>
    <x v="32"/>
    <x v="1"/>
    <x v="14"/>
    <x v="3"/>
    <x v="2"/>
    <x v="1"/>
    <n v="550"/>
    <n v="9"/>
    <n v="800"/>
    <n v="7200"/>
    <n v="4950"/>
    <n v="2250"/>
  </r>
  <r>
    <x v="430"/>
    <x v="2"/>
    <x v="18"/>
    <x v="0"/>
    <x v="2"/>
    <x v="1"/>
    <n v="550"/>
    <n v="77"/>
    <n v="800"/>
    <n v="61600"/>
    <n v="42350"/>
    <n v="19250"/>
  </r>
  <r>
    <x v="431"/>
    <x v="3"/>
    <x v="0"/>
    <x v="0"/>
    <x v="2"/>
    <x v="1"/>
    <n v="550"/>
    <n v="50"/>
    <n v="800"/>
    <n v="40000"/>
    <n v="27500"/>
    <n v="12500"/>
  </r>
  <r>
    <x v="432"/>
    <x v="3"/>
    <x v="21"/>
    <x v="3"/>
    <x v="2"/>
    <x v="1"/>
    <n v="550"/>
    <n v="9"/>
    <n v="800"/>
    <n v="7200"/>
    <n v="4950"/>
    <n v="2250"/>
  </r>
  <r>
    <x v="433"/>
    <x v="2"/>
    <x v="18"/>
    <x v="1"/>
    <x v="2"/>
    <x v="1"/>
    <n v="550"/>
    <n v="20"/>
    <n v="800"/>
    <n v="16000"/>
    <n v="11000"/>
    <n v="5000"/>
  </r>
  <r>
    <x v="434"/>
    <x v="0"/>
    <x v="4"/>
    <x v="0"/>
    <x v="2"/>
    <x v="1"/>
    <n v="550"/>
    <n v="3"/>
    <n v="800"/>
    <n v="2400"/>
    <n v="1650"/>
    <n v="750"/>
  </r>
  <r>
    <x v="435"/>
    <x v="2"/>
    <x v="16"/>
    <x v="1"/>
    <x v="2"/>
    <x v="1"/>
    <n v="550"/>
    <n v="20"/>
    <n v="800"/>
    <n v="16000"/>
    <n v="11000"/>
    <n v="5000"/>
  </r>
  <r>
    <x v="436"/>
    <x v="3"/>
    <x v="7"/>
    <x v="2"/>
    <x v="2"/>
    <x v="1"/>
    <n v="550"/>
    <n v="20"/>
    <n v="800"/>
    <n v="16000"/>
    <n v="11000"/>
    <n v="5000"/>
  </r>
  <r>
    <x v="199"/>
    <x v="0"/>
    <x v="23"/>
    <x v="3"/>
    <x v="2"/>
    <x v="1"/>
    <n v="550"/>
    <n v="49"/>
    <n v="800"/>
    <n v="39200"/>
    <n v="26950"/>
    <n v="12250"/>
  </r>
  <r>
    <x v="437"/>
    <x v="2"/>
    <x v="8"/>
    <x v="2"/>
    <x v="2"/>
    <x v="1"/>
    <n v="550"/>
    <n v="121"/>
    <n v="800"/>
    <n v="96800"/>
    <n v="66550"/>
    <n v="30250"/>
  </r>
  <r>
    <x v="438"/>
    <x v="2"/>
    <x v="19"/>
    <x v="5"/>
    <x v="2"/>
    <x v="1"/>
    <n v="550"/>
    <n v="128"/>
    <n v="800"/>
    <n v="102400"/>
    <n v="70400"/>
    <n v="32000"/>
  </r>
  <r>
    <x v="20"/>
    <x v="3"/>
    <x v="5"/>
    <x v="4"/>
    <x v="2"/>
    <x v="1"/>
    <n v="550"/>
    <n v="21"/>
    <n v="800"/>
    <n v="16800"/>
    <n v="11550"/>
    <n v="5250"/>
  </r>
  <r>
    <x v="439"/>
    <x v="1"/>
    <x v="22"/>
    <x v="5"/>
    <x v="2"/>
    <x v="1"/>
    <n v="550"/>
    <n v="91"/>
    <n v="800"/>
    <n v="72800"/>
    <n v="50050"/>
    <n v="22750"/>
  </r>
  <r>
    <x v="440"/>
    <x v="3"/>
    <x v="19"/>
    <x v="3"/>
    <x v="2"/>
    <x v="1"/>
    <n v="550"/>
    <n v="19"/>
    <n v="800"/>
    <n v="15200"/>
    <n v="10450"/>
    <n v="4750"/>
  </r>
  <r>
    <x v="441"/>
    <x v="2"/>
    <x v="0"/>
    <x v="1"/>
    <x v="2"/>
    <x v="1"/>
    <n v="550"/>
    <n v="27"/>
    <n v="800"/>
    <n v="21600"/>
    <n v="14850"/>
    <n v="6750"/>
  </r>
  <r>
    <x v="442"/>
    <x v="3"/>
    <x v="7"/>
    <x v="1"/>
    <x v="2"/>
    <x v="1"/>
    <n v="550"/>
    <n v="23"/>
    <n v="800"/>
    <n v="18400"/>
    <n v="12650"/>
    <n v="5750"/>
  </r>
  <r>
    <x v="72"/>
    <x v="2"/>
    <x v="10"/>
    <x v="0"/>
    <x v="2"/>
    <x v="1"/>
    <n v="550"/>
    <n v="67"/>
    <n v="800"/>
    <n v="53600"/>
    <n v="36850"/>
    <n v="16750"/>
  </r>
  <r>
    <x v="443"/>
    <x v="0"/>
    <x v="1"/>
    <x v="4"/>
    <x v="2"/>
    <x v="1"/>
    <n v="550"/>
    <n v="97"/>
    <n v="800"/>
    <n v="77600"/>
    <n v="53350"/>
    <n v="24250"/>
  </r>
  <r>
    <x v="444"/>
    <x v="0"/>
    <x v="2"/>
    <x v="3"/>
    <x v="2"/>
    <x v="1"/>
    <n v="550"/>
    <n v="31"/>
    <n v="800"/>
    <n v="24800"/>
    <n v="17050"/>
    <n v="7750"/>
  </r>
  <r>
    <x v="445"/>
    <x v="2"/>
    <x v="7"/>
    <x v="4"/>
    <x v="2"/>
    <x v="1"/>
    <n v="550"/>
    <n v="8"/>
    <n v="800"/>
    <n v="6400"/>
    <n v="4400"/>
    <n v="2000"/>
  </r>
  <r>
    <x v="446"/>
    <x v="3"/>
    <x v="4"/>
    <x v="4"/>
    <x v="2"/>
    <x v="1"/>
    <n v="550"/>
    <n v="112"/>
    <n v="800"/>
    <n v="89600"/>
    <n v="61600"/>
    <n v="28000"/>
  </r>
  <r>
    <x v="255"/>
    <x v="1"/>
    <x v="5"/>
    <x v="4"/>
    <x v="2"/>
    <x v="1"/>
    <n v="550"/>
    <n v="15"/>
    <n v="800"/>
    <n v="12000"/>
    <n v="8250"/>
    <n v="3750"/>
  </r>
  <r>
    <x v="65"/>
    <x v="1"/>
    <x v="5"/>
    <x v="2"/>
    <x v="2"/>
    <x v="1"/>
    <n v="550"/>
    <n v="140"/>
    <n v="800"/>
    <n v="112000"/>
    <n v="77000"/>
    <n v="35000"/>
  </r>
  <r>
    <x v="447"/>
    <x v="2"/>
    <x v="15"/>
    <x v="3"/>
    <x v="2"/>
    <x v="1"/>
    <n v="550"/>
    <n v="51"/>
    <n v="800"/>
    <n v="40800"/>
    <n v="28050"/>
    <n v="12750"/>
  </r>
  <r>
    <x v="448"/>
    <x v="0"/>
    <x v="6"/>
    <x v="1"/>
    <x v="2"/>
    <x v="1"/>
    <n v="550"/>
    <n v="18"/>
    <n v="800"/>
    <n v="14400"/>
    <n v="9900"/>
    <n v="4500"/>
  </r>
  <r>
    <x v="245"/>
    <x v="3"/>
    <x v="3"/>
    <x v="5"/>
    <x v="2"/>
    <x v="1"/>
    <n v="550"/>
    <n v="115"/>
    <n v="800"/>
    <n v="92000"/>
    <n v="63250"/>
    <n v="28750"/>
  </r>
  <r>
    <x v="449"/>
    <x v="3"/>
    <x v="3"/>
    <x v="3"/>
    <x v="2"/>
    <x v="1"/>
    <n v="550"/>
    <n v="34"/>
    <n v="800"/>
    <n v="27200"/>
    <n v="18700"/>
    <n v="8500"/>
  </r>
  <r>
    <x v="450"/>
    <x v="1"/>
    <x v="1"/>
    <x v="3"/>
    <x v="2"/>
    <x v="1"/>
    <n v="550"/>
    <n v="51"/>
    <n v="800"/>
    <n v="40800"/>
    <n v="28050"/>
    <n v="12750"/>
  </r>
  <r>
    <x v="8"/>
    <x v="3"/>
    <x v="11"/>
    <x v="1"/>
    <x v="2"/>
    <x v="1"/>
    <n v="550"/>
    <n v="14"/>
    <n v="800"/>
    <n v="11200"/>
    <n v="7700"/>
    <n v="3500"/>
  </r>
  <r>
    <x v="13"/>
    <x v="1"/>
    <x v="3"/>
    <x v="2"/>
    <x v="2"/>
    <x v="1"/>
    <n v="550"/>
    <n v="134"/>
    <n v="800"/>
    <n v="107200"/>
    <n v="73700"/>
    <n v="33500"/>
  </r>
  <r>
    <x v="388"/>
    <x v="2"/>
    <x v="6"/>
    <x v="5"/>
    <x v="2"/>
    <x v="1"/>
    <n v="550"/>
    <n v="15"/>
    <n v="800"/>
    <n v="12000"/>
    <n v="8250"/>
    <n v="3750"/>
  </r>
  <r>
    <x v="451"/>
    <x v="2"/>
    <x v="0"/>
    <x v="5"/>
    <x v="2"/>
    <x v="1"/>
    <n v="550"/>
    <n v="161"/>
    <n v="800"/>
    <n v="128800"/>
    <n v="88550"/>
    <n v="40250"/>
  </r>
  <r>
    <x v="426"/>
    <x v="3"/>
    <x v="2"/>
    <x v="5"/>
    <x v="2"/>
    <x v="1"/>
    <n v="550"/>
    <n v="87"/>
    <n v="800"/>
    <n v="69600"/>
    <n v="47850"/>
    <n v="21750"/>
  </r>
  <r>
    <x v="175"/>
    <x v="3"/>
    <x v="19"/>
    <x v="5"/>
    <x v="2"/>
    <x v="1"/>
    <n v="550"/>
    <n v="135"/>
    <n v="800"/>
    <n v="108000"/>
    <n v="74250"/>
    <n v="33750"/>
  </r>
  <r>
    <x v="452"/>
    <x v="3"/>
    <x v="21"/>
    <x v="2"/>
    <x v="2"/>
    <x v="1"/>
    <n v="550"/>
    <n v="82"/>
    <n v="800"/>
    <n v="65600"/>
    <n v="45100"/>
    <n v="20500"/>
  </r>
  <r>
    <x v="254"/>
    <x v="2"/>
    <x v="13"/>
    <x v="4"/>
    <x v="2"/>
    <x v="1"/>
    <n v="550"/>
    <n v="11"/>
    <n v="800"/>
    <n v="8800"/>
    <n v="6050"/>
    <n v="2750"/>
  </r>
  <r>
    <x v="453"/>
    <x v="1"/>
    <x v="4"/>
    <x v="0"/>
    <x v="2"/>
    <x v="1"/>
    <n v="550"/>
    <n v="37"/>
    <n v="800"/>
    <n v="29600"/>
    <n v="20350"/>
    <n v="9250"/>
  </r>
  <r>
    <x v="454"/>
    <x v="1"/>
    <x v="11"/>
    <x v="1"/>
    <x v="2"/>
    <x v="1"/>
    <n v="550"/>
    <n v="7"/>
    <n v="800"/>
    <n v="5600"/>
    <n v="3850"/>
    <n v="1750"/>
  </r>
  <r>
    <x v="455"/>
    <x v="3"/>
    <x v="1"/>
    <x v="2"/>
    <x v="2"/>
    <x v="1"/>
    <n v="550"/>
    <n v="12"/>
    <n v="800"/>
    <n v="9600"/>
    <n v="6600"/>
    <n v="3000"/>
  </r>
  <r>
    <x v="456"/>
    <x v="3"/>
    <x v="3"/>
    <x v="0"/>
    <x v="2"/>
    <x v="1"/>
    <n v="550"/>
    <n v="41"/>
    <n v="800"/>
    <n v="32800"/>
    <n v="22550"/>
    <n v="10250"/>
  </r>
  <r>
    <x v="457"/>
    <x v="0"/>
    <x v="4"/>
    <x v="2"/>
    <x v="2"/>
    <x v="1"/>
    <n v="550"/>
    <n v="75"/>
    <n v="800"/>
    <n v="60000"/>
    <n v="41250"/>
    <n v="18750"/>
  </r>
  <r>
    <x v="458"/>
    <x v="0"/>
    <x v="12"/>
    <x v="5"/>
    <x v="2"/>
    <x v="1"/>
    <n v="550"/>
    <n v="174"/>
    <n v="800"/>
    <n v="139200"/>
    <n v="95700"/>
    <n v="43500"/>
  </r>
  <r>
    <x v="459"/>
    <x v="0"/>
    <x v="6"/>
    <x v="2"/>
    <x v="2"/>
    <x v="1"/>
    <n v="550"/>
    <n v="1"/>
    <n v="800"/>
    <n v="800"/>
    <n v="550"/>
    <n v="250"/>
  </r>
  <r>
    <x v="460"/>
    <x v="0"/>
    <x v="10"/>
    <x v="4"/>
    <x v="2"/>
    <x v="1"/>
    <n v="550"/>
    <n v="54"/>
    <n v="800"/>
    <n v="43200"/>
    <n v="29700"/>
    <n v="13500"/>
  </r>
  <r>
    <x v="461"/>
    <x v="2"/>
    <x v="13"/>
    <x v="4"/>
    <x v="2"/>
    <x v="1"/>
    <n v="550"/>
    <n v="26"/>
    <n v="800"/>
    <n v="20800"/>
    <n v="14300"/>
    <n v="6500"/>
  </r>
  <r>
    <x v="317"/>
    <x v="2"/>
    <x v="19"/>
    <x v="5"/>
    <x v="2"/>
    <x v="1"/>
    <n v="550"/>
    <n v="156"/>
    <n v="800"/>
    <n v="124800"/>
    <n v="85800"/>
    <n v="39000"/>
  </r>
  <r>
    <x v="110"/>
    <x v="0"/>
    <x v="11"/>
    <x v="4"/>
    <x v="2"/>
    <x v="1"/>
    <n v="550"/>
    <n v="70"/>
    <n v="800"/>
    <n v="56000"/>
    <n v="38500"/>
    <n v="17500"/>
  </r>
  <r>
    <x v="462"/>
    <x v="2"/>
    <x v="6"/>
    <x v="2"/>
    <x v="2"/>
    <x v="1"/>
    <n v="550"/>
    <n v="115"/>
    <n v="800"/>
    <n v="92000"/>
    <n v="63250"/>
    <n v="28750"/>
  </r>
  <r>
    <x v="463"/>
    <x v="3"/>
    <x v="22"/>
    <x v="5"/>
    <x v="2"/>
    <x v="1"/>
    <n v="550"/>
    <n v="59"/>
    <n v="800"/>
    <n v="47200"/>
    <n v="32450"/>
    <n v="14750"/>
  </r>
  <r>
    <x v="464"/>
    <x v="2"/>
    <x v="9"/>
    <x v="2"/>
    <x v="2"/>
    <x v="1"/>
    <n v="550"/>
    <n v="60"/>
    <n v="800"/>
    <n v="48000"/>
    <n v="33000"/>
    <n v="15000"/>
  </r>
  <r>
    <x v="465"/>
    <x v="2"/>
    <x v="3"/>
    <x v="2"/>
    <x v="2"/>
    <x v="1"/>
    <n v="550"/>
    <n v="78"/>
    <n v="800"/>
    <n v="62400"/>
    <n v="42900"/>
    <n v="19500"/>
  </r>
  <r>
    <x v="466"/>
    <x v="0"/>
    <x v="4"/>
    <x v="3"/>
    <x v="2"/>
    <x v="1"/>
    <n v="550"/>
    <n v="48"/>
    <n v="800"/>
    <n v="38400"/>
    <n v="26400"/>
    <n v="12000"/>
  </r>
  <r>
    <x v="467"/>
    <x v="0"/>
    <x v="10"/>
    <x v="2"/>
    <x v="2"/>
    <x v="1"/>
    <n v="550"/>
    <n v="12"/>
    <n v="800"/>
    <n v="9600"/>
    <n v="6600"/>
    <n v="3000"/>
  </r>
  <r>
    <x v="205"/>
    <x v="2"/>
    <x v="13"/>
    <x v="5"/>
    <x v="2"/>
    <x v="1"/>
    <n v="550"/>
    <n v="169"/>
    <n v="800"/>
    <n v="135200"/>
    <n v="92950"/>
    <n v="42250"/>
  </r>
  <r>
    <x v="468"/>
    <x v="2"/>
    <x v="23"/>
    <x v="5"/>
    <x v="2"/>
    <x v="1"/>
    <n v="550"/>
    <n v="81"/>
    <n v="800"/>
    <n v="64800"/>
    <n v="44550"/>
    <n v="20250"/>
  </r>
  <r>
    <x v="469"/>
    <x v="2"/>
    <x v="21"/>
    <x v="5"/>
    <x v="2"/>
    <x v="1"/>
    <n v="550"/>
    <n v="19"/>
    <n v="800"/>
    <n v="15200"/>
    <n v="10450"/>
    <n v="4750"/>
  </r>
  <r>
    <x v="470"/>
    <x v="0"/>
    <x v="23"/>
    <x v="0"/>
    <x v="2"/>
    <x v="1"/>
    <n v="550"/>
    <n v="9"/>
    <n v="800"/>
    <n v="7200"/>
    <n v="4950"/>
    <n v="2250"/>
  </r>
  <r>
    <x v="471"/>
    <x v="1"/>
    <x v="21"/>
    <x v="3"/>
    <x v="2"/>
    <x v="1"/>
    <n v="550"/>
    <n v="15"/>
    <n v="800"/>
    <n v="12000"/>
    <n v="8250"/>
    <n v="3750"/>
  </r>
  <r>
    <x v="407"/>
    <x v="2"/>
    <x v="22"/>
    <x v="0"/>
    <x v="2"/>
    <x v="1"/>
    <n v="550"/>
    <n v="24"/>
    <n v="800"/>
    <n v="19200"/>
    <n v="13200"/>
    <n v="6000"/>
  </r>
  <r>
    <x v="472"/>
    <x v="1"/>
    <x v="3"/>
    <x v="5"/>
    <x v="2"/>
    <x v="1"/>
    <n v="550"/>
    <n v="93"/>
    <n v="800"/>
    <n v="74400"/>
    <n v="51150"/>
    <n v="23250"/>
  </r>
  <r>
    <x v="386"/>
    <x v="2"/>
    <x v="23"/>
    <x v="2"/>
    <x v="2"/>
    <x v="1"/>
    <n v="550"/>
    <n v="91"/>
    <n v="800"/>
    <n v="72800"/>
    <n v="50050"/>
    <n v="22750"/>
  </r>
  <r>
    <x v="175"/>
    <x v="3"/>
    <x v="5"/>
    <x v="4"/>
    <x v="2"/>
    <x v="1"/>
    <n v="550"/>
    <n v="93"/>
    <n v="800"/>
    <n v="74400"/>
    <n v="51150"/>
    <n v="23250"/>
  </r>
  <r>
    <x v="432"/>
    <x v="3"/>
    <x v="11"/>
    <x v="5"/>
    <x v="2"/>
    <x v="1"/>
    <n v="550"/>
    <n v="62"/>
    <n v="800"/>
    <n v="49600"/>
    <n v="34100"/>
    <n v="15500"/>
  </r>
  <r>
    <x v="328"/>
    <x v="2"/>
    <x v="19"/>
    <x v="0"/>
    <x v="2"/>
    <x v="1"/>
    <n v="550"/>
    <n v="89"/>
    <n v="800"/>
    <n v="71200"/>
    <n v="48950"/>
    <n v="22250"/>
  </r>
  <r>
    <x v="473"/>
    <x v="1"/>
    <x v="9"/>
    <x v="1"/>
    <x v="2"/>
    <x v="1"/>
    <n v="550"/>
    <n v="12"/>
    <n v="800"/>
    <n v="9600"/>
    <n v="6600"/>
    <n v="3000"/>
  </r>
  <r>
    <x v="333"/>
    <x v="2"/>
    <x v="16"/>
    <x v="4"/>
    <x v="2"/>
    <x v="1"/>
    <n v="550"/>
    <n v="23"/>
    <n v="800"/>
    <n v="18400"/>
    <n v="12650"/>
    <n v="5750"/>
  </r>
  <r>
    <x v="474"/>
    <x v="3"/>
    <x v="10"/>
    <x v="3"/>
    <x v="2"/>
    <x v="1"/>
    <n v="550"/>
    <n v="16"/>
    <n v="800"/>
    <n v="12800"/>
    <n v="8800"/>
    <n v="4000"/>
  </r>
  <r>
    <x v="475"/>
    <x v="0"/>
    <x v="13"/>
    <x v="2"/>
    <x v="2"/>
    <x v="1"/>
    <n v="550"/>
    <n v="126"/>
    <n v="800"/>
    <n v="100800"/>
    <n v="69300"/>
    <n v="31500"/>
  </r>
  <r>
    <x v="476"/>
    <x v="1"/>
    <x v="17"/>
    <x v="0"/>
    <x v="2"/>
    <x v="1"/>
    <n v="550"/>
    <n v="51"/>
    <n v="800"/>
    <n v="40800"/>
    <n v="28050"/>
    <n v="12750"/>
  </r>
  <r>
    <x v="477"/>
    <x v="3"/>
    <x v="7"/>
    <x v="0"/>
    <x v="2"/>
    <x v="1"/>
    <n v="550"/>
    <n v="74"/>
    <n v="800"/>
    <n v="59200"/>
    <n v="40700"/>
    <n v="18500"/>
  </r>
  <r>
    <x v="400"/>
    <x v="2"/>
    <x v="19"/>
    <x v="1"/>
    <x v="2"/>
    <x v="1"/>
    <n v="550"/>
    <n v="13"/>
    <n v="800"/>
    <n v="10400"/>
    <n v="7150"/>
    <n v="3250"/>
  </r>
  <r>
    <x v="422"/>
    <x v="1"/>
    <x v="20"/>
    <x v="2"/>
    <x v="2"/>
    <x v="1"/>
    <n v="550"/>
    <n v="46"/>
    <n v="800"/>
    <n v="36800"/>
    <n v="25300"/>
    <n v="11500"/>
  </r>
  <r>
    <x v="423"/>
    <x v="0"/>
    <x v="10"/>
    <x v="1"/>
    <x v="2"/>
    <x v="1"/>
    <n v="550"/>
    <n v="19"/>
    <n v="800"/>
    <n v="15200"/>
    <n v="10450"/>
    <n v="4750"/>
  </r>
  <r>
    <x v="197"/>
    <x v="2"/>
    <x v="6"/>
    <x v="3"/>
    <x v="2"/>
    <x v="1"/>
    <n v="550"/>
    <n v="51"/>
    <n v="800"/>
    <n v="40800"/>
    <n v="28050"/>
    <n v="12750"/>
  </r>
  <r>
    <x v="229"/>
    <x v="2"/>
    <x v="0"/>
    <x v="5"/>
    <x v="2"/>
    <x v="1"/>
    <n v="550"/>
    <n v="14"/>
    <n v="800"/>
    <n v="11200"/>
    <n v="7700"/>
    <n v="3500"/>
  </r>
  <r>
    <x v="424"/>
    <x v="2"/>
    <x v="0"/>
    <x v="5"/>
    <x v="2"/>
    <x v="1"/>
    <n v="550"/>
    <n v="16"/>
    <n v="800"/>
    <n v="12800"/>
    <n v="8800"/>
    <n v="4000"/>
  </r>
  <r>
    <x v="425"/>
    <x v="2"/>
    <x v="6"/>
    <x v="3"/>
    <x v="2"/>
    <x v="1"/>
    <n v="550"/>
    <n v="56"/>
    <n v="800"/>
    <n v="44800"/>
    <n v="30800"/>
    <n v="14000"/>
  </r>
  <r>
    <x v="426"/>
    <x v="3"/>
    <x v="13"/>
    <x v="0"/>
    <x v="2"/>
    <x v="1"/>
    <n v="550"/>
    <n v="46"/>
    <n v="800"/>
    <n v="36800"/>
    <n v="25300"/>
    <n v="11500"/>
  </r>
  <r>
    <x v="427"/>
    <x v="1"/>
    <x v="11"/>
    <x v="4"/>
    <x v="2"/>
    <x v="1"/>
    <n v="550"/>
    <n v="64"/>
    <n v="800"/>
    <n v="51200"/>
    <n v="35200"/>
    <n v="16000"/>
  </r>
  <r>
    <x v="428"/>
    <x v="2"/>
    <x v="7"/>
    <x v="5"/>
    <x v="2"/>
    <x v="1"/>
    <n v="550"/>
    <n v="43"/>
    <n v="800"/>
    <n v="34400"/>
    <n v="23650"/>
    <n v="10750"/>
  </r>
  <r>
    <x v="429"/>
    <x v="1"/>
    <x v="7"/>
    <x v="1"/>
    <x v="2"/>
    <x v="1"/>
    <n v="550"/>
    <n v="21"/>
    <n v="800"/>
    <n v="16800"/>
    <n v="11550"/>
    <n v="5250"/>
  </r>
  <r>
    <x v="32"/>
    <x v="1"/>
    <x v="14"/>
    <x v="3"/>
    <x v="2"/>
    <x v="1"/>
    <n v="550"/>
    <n v="9"/>
    <n v="800"/>
    <n v="7200"/>
    <n v="4950"/>
    <n v="2250"/>
  </r>
  <r>
    <x v="430"/>
    <x v="2"/>
    <x v="18"/>
    <x v="0"/>
    <x v="2"/>
    <x v="1"/>
    <n v="550"/>
    <n v="77"/>
    <n v="800"/>
    <n v="61600"/>
    <n v="42350"/>
    <n v="19250"/>
  </r>
  <r>
    <x v="431"/>
    <x v="3"/>
    <x v="0"/>
    <x v="0"/>
    <x v="2"/>
    <x v="1"/>
    <n v="550"/>
    <n v="50"/>
    <n v="800"/>
    <n v="40000"/>
    <n v="27500"/>
    <n v="12500"/>
  </r>
  <r>
    <x v="432"/>
    <x v="3"/>
    <x v="21"/>
    <x v="3"/>
    <x v="2"/>
    <x v="1"/>
    <n v="550"/>
    <n v="9"/>
    <n v="800"/>
    <n v="7200"/>
    <n v="4950"/>
    <n v="2250"/>
  </r>
  <r>
    <x v="433"/>
    <x v="2"/>
    <x v="18"/>
    <x v="1"/>
    <x v="2"/>
    <x v="1"/>
    <n v="550"/>
    <n v="20"/>
    <n v="800"/>
    <n v="16000"/>
    <n v="11000"/>
    <n v="5000"/>
  </r>
  <r>
    <x v="434"/>
    <x v="0"/>
    <x v="4"/>
    <x v="0"/>
    <x v="2"/>
    <x v="1"/>
    <n v="550"/>
    <n v="3"/>
    <n v="800"/>
    <n v="2400"/>
    <n v="1650"/>
    <n v="750"/>
  </r>
  <r>
    <x v="435"/>
    <x v="2"/>
    <x v="16"/>
    <x v="1"/>
    <x v="2"/>
    <x v="1"/>
    <n v="550"/>
    <n v="20"/>
    <n v="800"/>
    <n v="16000"/>
    <n v="11000"/>
    <n v="5000"/>
  </r>
  <r>
    <x v="436"/>
    <x v="3"/>
    <x v="7"/>
    <x v="2"/>
    <x v="2"/>
    <x v="1"/>
    <n v="550"/>
    <n v="20"/>
    <n v="800"/>
    <n v="16000"/>
    <n v="11000"/>
    <n v="5000"/>
  </r>
  <r>
    <x v="199"/>
    <x v="0"/>
    <x v="23"/>
    <x v="3"/>
    <x v="2"/>
    <x v="1"/>
    <n v="550"/>
    <n v="49"/>
    <n v="800"/>
    <n v="39200"/>
    <n v="26950"/>
    <n v="12250"/>
  </r>
  <r>
    <x v="437"/>
    <x v="2"/>
    <x v="8"/>
    <x v="2"/>
    <x v="2"/>
    <x v="1"/>
    <n v="550"/>
    <n v="121"/>
    <n v="800"/>
    <n v="96800"/>
    <n v="66550"/>
    <n v="30250"/>
  </r>
  <r>
    <x v="438"/>
    <x v="2"/>
    <x v="19"/>
    <x v="5"/>
    <x v="2"/>
    <x v="1"/>
    <n v="550"/>
    <n v="128"/>
    <n v="800"/>
    <n v="102400"/>
    <n v="70400"/>
    <n v="32000"/>
  </r>
  <r>
    <x v="20"/>
    <x v="3"/>
    <x v="5"/>
    <x v="4"/>
    <x v="2"/>
    <x v="1"/>
    <n v="550"/>
    <n v="21"/>
    <n v="800"/>
    <n v="16800"/>
    <n v="11550"/>
    <n v="5250"/>
  </r>
  <r>
    <x v="439"/>
    <x v="1"/>
    <x v="22"/>
    <x v="5"/>
    <x v="2"/>
    <x v="1"/>
    <n v="550"/>
    <n v="91"/>
    <n v="800"/>
    <n v="72800"/>
    <n v="50050"/>
    <n v="22750"/>
  </r>
  <r>
    <x v="440"/>
    <x v="3"/>
    <x v="19"/>
    <x v="3"/>
    <x v="2"/>
    <x v="1"/>
    <n v="550"/>
    <n v="19"/>
    <n v="800"/>
    <n v="15200"/>
    <n v="10450"/>
    <n v="4750"/>
  </r>
  <r>
    <x v="441"/>
    <x v="2"/>
    <x v="0"/>
    <x v="1"/>
    <x v="2"/>
    <x v="1"/>
    <n v="550"/>
    <n v="27"/>
    <n v="800"/>
    <n v="21600"/>
    <n v="14850"/>
    <n v="6750"/>
  </r>
  <r>
    <x v="442"/>
    <x v="3"/>
    <x v="7"/>
    <x v="1"/>
    <x v="2"/>
    <x v="1"/>
    <n v="550"/>
    <n v="23"/>
    <n v="800"/>
    <n v="18400"/>
    <n v="12650"/>
    <n v="5750"/>
  </r>
  <r>
    <x v="72"/>
    <x v="2"/>
    <x v="10"/>
    <x v="0"/>
    <x v="2"/>
    <x v="1"/>
    <n v="550"/>
    <n v="67"/>
    <n v="800"/>
    <n v="53600"/>
    <n v="36850"/>
    <n v="16750"/>
  </r>
  <r>
    <x v="443"/>
    <x v="0"/>
    <x v="1"/>
    <x v="4"/>
    <x v="2"/>
    <x v="1"/>
    <n v="550"/>
    <n v="97"/>
    <n v="800"/>
    <n v="77600"/>
    <n v="53350"/>
    <n v="24250"/>
  </r>
  <r>
    <x v="444"/>
    <x v="0"/>
    <x v="2"/>
    <x v="3"/>
    <x v="2"/>
    <x v="1"/>
    <n v="550"/>
    <n v="31"/>
    <n v="800"/>
    <n v="24800"/>
    <n v="17050"/>
    <n v="7750"/>
  </r>
  <r>
    <x v="445"/>
    <x v="2"/>
    <x v="7"/>
    <x v="4"/>
    <x v="2"/>
    <x v="1"/>
    <n v="550"/>
    <n v="8"/>
    <n v="800"/>
    <n v="6400"/>
    <n v="4400"/>
    <n v="2000"/>
  </r>
  <r>
    <x v="446"/>
    <x v="3"/>
    <x v="4"/>
    <x v="4"/>
    <x v="2"/>
    <x v="1"/>
    <n v="550"/>
    <n v="112"/>
    <n v="800"/>
    <n v="89600"/>
    <n v="61600"/>
    <n v="28000"/>
  </r>
  <r>
    <x v="255"/>
    <x v="1"/>
    <x v="5"/>
    <x v="4"/>
    <x v="2"/>
    <x v="1"/>
    <n v="550"/>
    <n v="15"/>
    <n v="800"/>
    <n v="12000"/>
    <n v="8250"/>
    <n v="3750"/>
  </r>
  <r>
    <x v="65"/>
    <x v="1"/>
    <x v="5"/>
    <x v="2"/>
    <x v="2"/>
    <x v="1"/>
    <n v="550"/>
    <n v="140"/>
    <n v="800"/>
    <n v="112000"/>
    <n v="77000"/>
    <n v="35000"/>
  </r>
  <r>
    <x v="447"/>
    <x v="2"/>
    <x v="15"/>
    <x v="3"/>
    <x v="2"/>
    <x v="1"/>
    <n v="550"/>
    <n v="51"/>
    <n v="800"/>
    <n v="40800"/>
    <n v="28050"/>
    <n v="12750"/>
  </r>
  <r>
    <x v="448"/>
    <x v="0"/>
    <x v="6"/>
    <x v="1"/>
    <x v="2"/>
    <x v="1"/>
    <n v="550"/>
    <n v="18"/>
    <n v="800"/>
    <n v="14400"/>
    <n v="9900"/>
    <n v="4500"/>
  </r>
  <r>
    <x v="245"/>
    <x v="3"/>
    <x v="3"/>
    <x v="5"/>
    <x v="2"/>
    <x v="1"/>
    <n v="550"/>
    <n v="115"/>
    <n v="800"/>
    <n v="92000"/>
    <n v="63250"/>
    <n v="28750"/>
  </r>
  <r>
    <x v="449"/>
    <x v="3"/>
    <x v="3"/>
    <x v="3"/>
    <x v="2"/>
    <x v="1"/>
    <n v="550"/>
    <n v="34"/>
    <n v="800"/>
    <n v="27200"/>
    <n v="18700"/>
    <n v="8500"/>
  </r>
  <r>
    <x v="450"/>
    <x v="1"/>
    <x v="1"/>
    <x v="3"/>
    <x v="2"/>
    <x v="1"/>
    <n v="550"/>
    <n v="51"/>
    <n v="800"/>
    <n v="40800"/>
    <n v="28050"/>
    <n v="12750"/>
  </r>
  <r>
    <x v="8"/>
    <x v="3"/>
    <x v="11"/>
    <x v="1"/>
    <x v="2"/>
    <x v="1"/>
    <n v="550"/>
    <n v="14"/>
    <n v="800"/>
    <n v="11200"/>
    <n v="7700"/>
    <n v="3500"/>
  </r>
  <r>
    <x v="13"/>
    <x v="1"/>
    <x v="3"/>
    <x v="2"/>
    <x v="2"/>
    <x v="1"/>
    <n v="550"/>
    <n v="134"/>
    <n v="800"/>
    <n v="107200"/>
    <n v="73700"/>
    <n v="33500"/>
  </r>
  <r>
    <x v="388"/>
    <x v="2"/>
    <x v="6"/>
    <x v="5"/>
    <x v="2"/>
    <x v="1"/>
    <n v="550"/>
    <n v="15"/>
    <n v="800"/>
    <n v="12000"/>
    <n v="8250"/>
    <n v="3750"/>
  </r>
  <r>
    <x v="451"/>
    <x v="2"/>
    <x v="0"/>
    <x v="5"/>
    <x v="2"/>
    <x v="1"/>
    <n v="550"/>
    <n v="161"/>
    <n v="800"/>
    <n v="128800"/>
    <n v="88550"/>
    <n v="40250"/>
  </r>
  <r>
    <x v="426"/>
    <x v="3"/>
    <x v="2"/>
    <x v="5"/>
    <x v="2"/>
    <x v="1"/>
    <n v="550"/>
    <n v="87"/>
    <n v="800"/>
    <n v="69600"/>
    <n v="47850"/>
    <n v="21750"/>
  </r>
  <r>
    <x v="175"/>
    <x v="3"/>
    <x v="19"/>
    <x v="5"/>
    <x v="2"/>
    <x v="1"/>
    <n v="550"/>
    <n v="135"/>
    <n v="800"/>
    <n v="108000"/>
    <n v="74250"/>
    <n v="33750"/>
  </r>
  <r>
    <x v="452"/>
    <x v="3"/>
    <x v="21"/>
    <x v="2"/>
    <x v="2"/>
    <x v="1"/>
    <n v="550"/>
    <n v="82"/>
    <n v="800"/>
    <n v="65600"/>
    <n v="45100"/>
    <n v="20500"/>
  </r>
  <r>
    <x v="254"/>
    <x v="2"/>
    <x v="13"/>
    <x v="4"/>
    <x v="2"/>
    <x v="1"/>
    <n v="550"/>
    <n v="11"/>
    <n v="800"/>
    <n v="8800"/>
    <n v="6050"/>
    <n v="2750"/>
  </r>
  <r>
    <x v="453"/>
    <x v="1"/>
    <x v="4"/>
    <x v="0"/>
    <x v="2"/>
    <x v="1"/>
    <n v="550"/>
    <n v="37"/>
    <n v="800"/>
    <n v="29600"/>
    <n v="20350"/>
    <n v="9250"/>
  </r>
  <r>
    <x v="454"/>
    <x v="1"/>
    <x v="11"/>
    <x v="1"/>
    <x v="2"/>
    <x v="1"/>
    <n v="550"/>
    <n v="7"/>
    <n v="800"/>
    <n v="5600"/>
    <n v="3850"/>
    <n v="1750"/>
  </r>
  <r>
    <x v="455"/>
    <x v="3"/>
    <x v="1"/>
    <x v="2"/>
    <x v="2"/>
    <x v="1"/>
    <n v="550"/>
    <n v="12"/>
    <n v="800"/>
    <n v="9600"/>
    <n v="6600"/>
    <n v="3000"/>
  </r>
  <r>
    <x v="456"/>
    <x v="3"/>
    <x v="3"/>
    <x v="0"/>
    <x v="2"/>
    <x v="1"/>
    <n v="550"/>
    <n v="41"/>
    <n v="800"/>
    <n v="32800"/>
    <n v="22550"/>
    <n v="10250"/>
  </r>
  <r>
    <x v="457"/>
    <x v="0"/>
    <x v="4"/>
    <x v="2"/>
    <x v="2"/>
    <x v="1"/>
    <n v="550"/>
    <n v="75"/>
    <n v="800"/>
    <n v="60000"/>
    <n v="41250"/>
    <n v="18750"/>
  </r>
  <r>
    <x v="458"/>
    <x v="0"/>
    <x v="12"/>
    <x v="5"/>
    <x v="2"/>
    <x v="1"/>
    <n v="550"/>
    <n v="174"/>
    <n v="800"/>
    <n v="139200"/>
    <n v="95700"/>
    <n v="43500"/>
  </r>
  <r>
    <x v="459"/>
    <x v="0"/>
    <x v="6"/>
    <x v="2"/>
    <x v="2"/>
    <x v="1"/>
    <n v="550"/>
    <n v="1"/>
    <n v="800"/>
    <n v="800"/>
    <n v="550"/>
    <n v="250"/>
  </r>
  <r>
    <x v="460"/>
    <x v="0"/>
    <x v="10"/>
    <x v="4"/>
    <x v="2"/>
    <x v="1"/>
    <n v="550"/>
    <n v="54"/>
    <n v="800"/>
    <n v="43200"/>
    <n v="29700"/>
    <n v="13500"/>
  </r>
  <r>
    <x v="461"/>
    <x v="2"/>
    <x v="13"/>
    <x v="4"/>
    <x v="2"/>
    <x v="1"/>
    <n v="550"/>
    <n v="26"/>
    <n v="800"/>
    <n v="20800"/>
    <n v="14300"/>
    <n v="6500"/>
  </r>
  <r>
    <x v="317"/>
    <x v="2"/>
    <x v="19"/>
    <x v="5"/>
    <x v="2"/>
    <x v="1"/>
    <n v="550"/>
    <n v="156"/>
    <n v="800"/>
    <n v="124800"/>
    <n v="85800"/>
    <n v="39000"/>
  </r>
  <r>
    <x v="110"/>
    <x v="0"/>
    <x v="11"/>
    <x v="4"/>
    <x v="2"/>
    <x v="1"/>
    <n v="550"/>
    <n v="70"/>
    <n v="800"/>
    <n v="56000"/>
    <n v="38500"/>
    <n v="17500"/>
  </r>
  <r>
    <x v="462"/>
    <x v="2"/>
    <x v="6"/>
    <x v="2"/>
    <x v="2"/>
    <x v="1"/>
    <n v="550"/>
    <n v="115"/>
    <n v="800"/>
    <n v="92000"/>
    <n v="63250"/>
    <n v="28750"/>
  </r>
  <r>
    <x v="463"/>
    <x v="3"/>
    <x v="22"/>
    <x v="5"/>
    <x v="2"/>
    <x v="1"/>
    <n v="550"/>
    <n v="59"/>
    <n v="800"/>
    <n v="47200"/>
    <n v="32450"/>
    <n v="14750"/>
  </r>
  <r>
    <x v="464"/>
    <x v="2"/>
    <x v="9"/>
    <x v="2"/>
    <x v="2"/>
    <x v="1"/>
    <n v="550"/>
    <n v="60"/>
    <n v="800"/>
    <n v="48000"/>
    <n v="33000"/>
    <n v="15000"/>
  </r>
  <r>
    <x v="465"/>
    <x v="2"/>
    <x v="3"/>
    <x v="2"/>
    <x v="2"/>
    <x v="1"/>
    <n v="550"/>
    <n v="78"/>
    <n v="800"/>
    <n v="62400"/>
    <n v="42900"/>
    <n v="19500"/>
  </r>
  <r>
    <x v="466"/>
    <x v="0"/>
    <x v="4"/>
    <x v="3"/>
    <x v="2"/>
    <x v="1"/>
    <n v="550"/>
    <n v="48"/>
    <n v="800"/>
    <n v="38400"/>
    <n v="26400"/>
    <n v="12000"/>
  </r>
  <r>
    <x v="467"/>
    <x v="0"/>
    <x v="10"/>
    <x v="2"/>
    <x v="2"/>
    <x v="1"/>
    <n v="550"/>
    <n v="12"/>
    <n v="800"/>
    <n v="9600"/>
    <n v="6600"/>
    <n v="3000"/>
  </r>
  <r>
    <x v="205"/>
    <x v="2"/>
    <x v="13"/>
    <x v="5"/>
    <x v="2"/>
    <x v="1"/>
    <n v="550"/>
    <n v="169"/>
    <n v="800"/>
    <n v="135200"/>
    <n v="92950"/>
    <n v="42250"/>
  </r>
  <r>
    <x v="468"/>
    <x v="2"/>
    <x v="23"/>
    <x v="5"/>
    <x v="2"/>
    <x v="1"/>
    <n v="550"/>
    <n v="81"/>
    <n v="800"/>
    <n v="64800"/>
    <n v="44550"/>
    <n v="20250"/>
  </r>
  <r>
    <x v="469"/>
    <x v="2"/>
    <x v="21"/>
    <x v="5"/>
    <x v="2"/>
    <x v="1"/>
    <n v="550"/>
    <n v="19"/>
    <n v="800"/>
    <n v="15200"/>
    <n v="10450"/>
    <n v="4750"/>
  </r>
  <r>
    <x v="470"/>
    <x v="0"/>
    <x v="23"/>
    <x v="0"/>
    <x v="2"/>
    <x v="1"/>
    <n v="550"/>
    <n v="9"/>
    <n v="800"/>
    <n v="7200"/>
    <n v="4950"/>
    <n v="2250"/>
  </r>
  <r>
    <x v="471"/>
    <x v="1"/>
    <x v="21"/>
    <x v="3"/>
    <x v="2"/>
    <x v="1"/>
    <n v="550"/>
    <n v="15"/>
    <n v="800"/>
    <n v="12000"/>
    <n v="8250"/>
    <n v="3750"/>
  </r>
  <r>
    <x v="407"/>
    <x v="2"/>
    <x v="22"/>
    <x v="0"/>
    <x v="2"/>
    <x v="1"/>
    <n v="550"/>
    <n v="24"/>
    <n v="800"/>
    <n v="19200"/>
    <n v="13200"/>
    <n v="6000"/>
  </r>
  <r>
    <x v="472"/>
    <x v="1"/>
    <x v="3"/>
    <x v="5"/>
    <x v="2"/>
    <x v="1"/>
    <n v="550"/>
    <n v="93"/>
    <n v="800"/>
    <n v="74400"/>
    <n v="51150"/>
    <n v="23250"/>
  </r>
  <r>
    <x v="386"/>
    <x v="2"/>
    <x v="23"/>
    <x v="2"/>
    <x v="2"/>
    <x v="1"/>
    <n v="550"/>
    <n v="91"/>
    <n v="800"/>
    <n v="72800"/>
    <n v="50050"/>
    <n v="22750"/>
  </r>
  <r>
    <x v="175"/>
    <x v="3"/>
    <x v="5"/>
    <x v="4"/>
    <x v="2"/>
    <x v="1"/>
    <n v="550"/>
    <n v="93"/>
    <n v="800"/>
    <n v="74400"/>
    <n v="51150"/>
    <n v="23250"/>
  </r>
  <r>
    <x v="432"/>
    <x v="3"/>
    <x v="11"/>
    <x v="5"/>
    <x v="2"/>
    <x v="1"/>
    <n v="550"/>
    <n v="62"/>
    <n v="800"/>
    <n v="49600"/>
    <n v="34100"/>
    <n v="15500"/>
  </r>
  <r>
    <x v="328"/>
    <x v="2"/>
    <x v="19"/>
    <x v="0"/>
    <x v="2"/>
    <x v="1"/>
    <n v="550"/>
    <n v="89"/>
    <n v="800"/>
    <n v="71200"/>
    <n v="48950"/>
    <n v="22250"/>
  </r>
  <r>
    <x v="473"/>
    <x v="1"/>
    <x v="9"/>
    <x v="1"/>
    <x v="2"/>
    <x v="1"/>
    <n v="550"/>
    <n v="12"/>
    <n v="800"/>
    <n v="9600"/>
    <n v="6600"/>
    <n v="3000"/>
  </r>
  <r>
    <x v="333"/>
    <x v="2"/>
    <x v="16"/>
    <x v="4"/>
    <x v="2"/>
    <x v="1"/>
    <n v="550"/>
    <n v="23"/>
    <n v="800"/>
    <n v="18400"/>
    <n v="12650"/>
    <n v="5750"/>
  </r>
  <r>
    <x v="474"/>
    <x v="3"/>
    <x v="10"/>
    <x v="3"/>
    <x v="2"/>
    <x v="1"/>
    <n v="550"/>
    <n v="16"/>
    <n v="800"/>
    <n v="12800"/>
    <n v="8800"/>
    <n v="4000"/>
  </r>
  <r>
    <x v="475"/>
    <x v="0"/>
    <x v="13"/>
    <x v="2"/>
    <x v="2"/>
    <x v="1"/>
    <n v="550"/>
    <n v="126"/>
    <n v="800"/>
    <n v="100800"/>
    <n v="69300"/>
    <n v="31500"/>
  </r>
  <r>
    <x v="476"/>
    <x v="1"/>
    <x v="17"/>
    <x v="0"/>
    <x v="2"/>
    <x v="1"/>
    <n v="550"/>
    <n v="51"/>
    <n v="800"/>
    <n v="40800"/>
    <n v="28050"/>
    <n v="12750"/>
  </r>
  <r>
    <x v="477"/>
    <x v="3"/>
    <x v="7"/>
    <x v="0"/>
    <x v="2"/>
    <x v="1"/>
    <n v="550"/>
    <n v="74"/>
    <n v="800"/>
    <n v="59200"/>
    <n v="40700"/>
    <n v="18500"/>
  </r>
  <r>
    <x v="400"/>
    <x v="2"/>
    <x v="19"/>
    <x v="1"/>
    <x v="2"/>
    <x v="1"/>
    <n v="550"/>
    <n v="13"/>
    <n v="800"/>
    <n v="10400"/>
    <n v="7150"/>
    <n v="3250"/>
  </r>
  <r>
    <x v="478"/>
    <x v="0"/>
    <x v="1"/>
    <x v="3"/>
    <x v="2"/>
    <x v="0"/>
    <n v="550"/>
    <n v="98"/>
    <n v="800"/>
    <n v="78400"/>
    <n v="53900"/>
    <n v="24500"/>
  </r>
  <r>
    <x v="479"/>
    <x v="2"/>
    <x v="15"/>
    <x v="3"/>
    <x v="2"/>
    <x v="0"/>
    <n v="550"/>
    <n v="63"/>
    <n v="800"/>
    <n v="50400"/>
    <n v="34650"/>
    <n v="15750"/>
  </r>
  <r>
    <x v="480"/>
    <x v="3"/>
    <x v="21"/>
    <x v="5"/>
    <x v="2"/>
    <x v="0"/>
    <n v="550"/>
    <n v="99"/>
    <n v="800"/>
    <n v="79200"/>
    <n v="54450"/>
    <n v="24750"/>
  </r>
  <r>
    <x v="481"/>
    <x v="2"/>
    <x v="14"/>
    <x v="5"/>
    <x v="2"/>
    <x v="0"/>
    <n v="550"/>
    <n v="6"/>
    <n v="800"/>
    <n v="4800"/>
    <n v="3300"/>
    <n v="1500"/>
  </r>
  <r>
    <x v="258"/>
    <x v="2"/>
    <x v="22"/>
    <x v="4"/>
    <x v="2"/>
    <x v="0"/>
    <n v="550"/>
    <n v="118"/>
    <n v="800"/>
    <n v="94400"/>
    <n v="64900"/>
    <n v="29500"/>
  </r>
  <r>
    <x v="482"/>
    <x v="1"/>
    <x v="15"/>
    <x v="2"/>
    <x v="2"/>
    <x v="0"/>
    <n v="550"/>
    <n v="140"/>
    <n v="800"/>
    <n v="112000"/>
    <n v="77000"/>
    <n v="35000"/>
  </r>
  <r>
    <x v="483"/>
    <x v="3"/>
    <x v="18"/>
    <x v="5"/>
    <x v="2"/>
    <x v="0"/>
    <n v="550"/>
    <n v="214"/>
    <n v="800"/>
    <n v="171200"/>
    <n v="117700"/>
    <n v="53500"/>
  </r>
  <r>
    <x v="484"/>
    <x v="1"/>
    <x v="3"/>
    <x v="3"/>
    <x v="2"/>
    <x v="0"/>
    <n v="550"/>
    <n v="10"/>
    <n v="800"/>
    <n v="8000"/>
    <n v="5500"/>
    <n v="2500"/>
  </r>
  <r>
    <x v="338"/>
    <x v="2"/>
    <x v="4"/>
    <x v="2"/>
    <x v="2"/>
    <x v="0"/>
    <n v="550"/>
    <n v="63"/>
    <n v="800"/>
    <n v="50400"/>
    <n v="34650"/>
    <n v="15750"/>
  </r>
  <r>
    <x v="66"/>
    <x v="2"/>
    <x v="8"/>
    <x v="4"/>
    <x v="2"/>
    <x v="0"/>
    <n v="550"/>
    <n v="106"/>
    <n v="800"/>
    <n v="84800"/>
    <n v="58300"/>
    <n v="26500"/>
  </r>
  <r>
    <x v="142"/>
    <x v="3"/>
    <x v="21"/>
    <x v="3"/>
    <x v="2"/>
    <x v="0"/>
    <n v="550"/>
    <n v="47"/>
    <n v="800"/>
    <n v="37600"/>
    <n v="25850"/>
    <n v="11750"/>
  </r>
  <r>
    <x v="417"/>
    <x v="3"/>
    <x v="8"/>
    <x v="3"/>
    <x v="2"/>
    <x v="0"/>
    <n v="550"/>
    <n v="90"/>
    <n v="800"/>
    <n v="72000"/>
    <n v="49500"/>
    <n v="22500"/>
  </r>
  <r>
    <x v="474"/>
    <x v="3"/>
    <x v="21"/>
    <x v="4"/>
    <x v="2"/>
    <x v="0"/>
    <n v="550"/>
    <n v="91"/>
    <n v="800"/>
    <n v="72800"/>
    <n v="50050"/>
    <n v="22750"/>
  </r>
  <r>
    <x v="485"/>
    <x v="2"/>
    <x v="11"/>
    <x v="5"/>
    <x v="2"/>
    <x v="0"/>
    <n v="550"/>
    <n v="27"/>
    <n v="800"/>
    <n v="21600"/>
    <n v="14850"/>
    <n v="6750"/>
  </r>
  <r>
    <x v="345"/>
    <x v="1"/>
    <x v="11"/>
    <x v="2"/>
    <x v="2"/>
    <x v="0"/>
    <n v="550"/>
    <n v="26"/>
    <n v="800"/>
    <n v="20800"/>
    <n v="14300"/>
    <n v="6500"/>
  </r>
  <r>
    <x v="486"/>
    <x v="2"/>
    <x v="1"/>
    <x v="3"/>
    <x v="2"/>
    <x v="0"/>
    <n v="550"/>
    <n v="34"/>
    <n v="800"/>
    <n v="27200"/>
    <n v="18700"/>
    <n v="8500"/>
  </r>
  <r>
    <x v="487"/>
    <x v="0"/>
    <x v="9"/>
    <x v="1"/>
    <x v="2"/>
    <x v="0"/>
    <n v="550"/>
    <n v="19"/>
    <n v="800"/>
    <n v="15200"/>
    <n v="10450"/>
    <n v="4750"/>
  </r>
  <r>
    <x v="488"/>
    <x v="2"/>
    <x v="10"/>
    <x v="1"/>
    <x v="2"/>
    <x v="0"/>
    <n v="550"/>
    <n v="6"/>
    <n v="800"/>
    <n v="4800"/>
    <n v="3300"/>
    <n v="1500"/>
  </r>
  <r>
    <x v="489"/>
    <x v="3"/>
    <x v="8"/>
    <x v="2"/>
    <x v="2"/>
    <x v="0"/>
    <n v="550"/>
    <n v="34"/>
    <n v="800"/>
    <n v="27200"/>
    <n v="18700"/>
    <n v="8500"/>
  </r>
  <r>
    <x v="270"/>
    <x v="2"/>
    <x v="21"/>
    <x v="2"/>
    <x v="2"/>
    <x v="0"/>
    <n v="550"/>
    <n v="175"/>
    <n v="800"/>
    <n v="140000"/>
    <n v="96250"/>
    <n v="43750"/>
  </r>
  <r>
    <x v="490"/>
    <x v="3"/>
    <x v="2"/>
    <x v="3"/>
    <x v="2"/>
    <x v="0"/>
    <n v="550"/>
    <n v="81"/>
    <n v="800"/>
    <n v="64800"/>
    <n v="44550"/>
    <n v="20250"/>
  </r>
  <r>
    <x v="491"/>
    <x v="2"/>
    <x v="2"/>
    <x v="3"/>
    <x v="2"/>
    <x v="0"/>
    <n v="550"/>
    <n v="98"/>
    <n v="800"/>
    <n v="78400"/>
    <n v="53900"/>
    <n v="24500"/>
  </r>
  <r>
    <x v="492"/>
    <x v="2"/>
    <x v="2"/>
    <x v="1"/>
    <x v="2"/>
    <x v="0"/>
    <n v="550"/>
    <n v="44"/>
    <n v="800"/>
    <n v="35200"/>
    <n v="24200"/>
    <n v="11000"/>
  </r>
  <r>
    <x v="493"/>
    <x v="0"/>
    <x v="20"/>
    <x v="5"/>
    <x v="2"/>
    <x v="0"/>
    <n v="550"/>
    <n v="267"/>
    <n v="800"/>
    <n v="213600"/>
    <n v="146850"/>
    <n v="66750"/>
  </r>
  <r>
    <x v="494"/>
    <x v="2"/>
    <x v="5"/>
    <x v="5"/>
    <x v="2"/>
    <x v="0"/>
    <n v="550"/>
    <n v="10"/>
    <n v="800"/>
    <n v="8000"/>
    <n v="5500"/>
    <n v="2500"/>
  </r>
  <r>
    <x v="495"/>
    <x v="3"/>
    <x v="10"/>
    <x v="5"/>
    <x v="2"/>
    <x v="0"/>
    <n v="550"/>
    <n v="139"/>
    <n v="800"/>
    <n v="111200"/>
    <n v="76450"/>
    <n v="34750"/>
  </r>
  <r>
    <x v="467"/>
    <x v="0"/>
    <x v="22"/>
    <x v="0"/>
    <x v="2"/>
    <x v="0"/>
    <n v="550"/>
    <n v="107"/>
    <n v="800"/>
    <n v="85600"/>
    <n v="58850"/>
    <n v="26750"/>
  </r>
  <r>
    <x v="336"/>
    <x v="3"/>
    <x v="22"/>
    <x v="2"/>
    <x v="2"/>
    <x v="0"/>
    <n v="550"/>
    <n v="208"/>
    <n v="800"/>
    <n v="166400"/>
    <n v="114400"/>
    <n v="52000"/>
  </r>
  <r>
    <x v="496"/>
    <x v="0"/>
    <x v="7"/>
    <x v="0"/>
    <x v="2"/>
    <x v="0"/>
    <n v="550"/>
    <n v="81"/>
    <n v="800"/>
    <n v="64800"/>
    <n v="44550"/>
    <n v="20250"/>
  </r>
  <r>
    <x v="497"/>
    <x v="1"/>
    <x v="11"/>
    <x v="2"/>
    <x v="2"/>
    <x v="0"/>
    <n v="550"/>
    <n v="6"/>
    <n v="800"/>
    <n v="4800"/>
    <n v="3300"/>
    <n v="1500"/>
  </r>
  <r>
    <x v="445"/>
    <x v="2"/>
    <x v="21"/>
    <x v="2"/>
    <x v="2"/>
    <x v="0"/>
    <n v="550"/>
    <n v="219"/>
    <n v="800"/>
    <n v="175200"/>
    <n v="120450"/>
    <n v="54750"/>
  </r>
  <r>
    <x v="498"/>
    <x v="3"/>
    <x v="18"/>
    <x v="5"/>
    <x v="2"/>
    <x v="0"/>
    <n v="550"/>
    <n v="1"/>
    <n v="800"/>
    <n v="800"/>
    <n v="550"/>
    <n v="250"/>
  </r>
  <r>
    <x v="499"/>
    <x v="0"/>
    <x v="6"/>
    <x v="4"/>
    <x v="2"/>
    <x v="0"/>
    <n v="550"/>
    <n v="35"/>
    <n v="800"/>
    <n v="28000"/>
    <n v="19250"/>
    <n v="8750"/>
  </r>
  <r>
    <x v="190"/>
    <x v="2"/>
    <x v="10"/>
    <x v="0"/>
    <x v="2"/>
    <x v="0"/>
    <n v="550"/>
    <n v="40"/>
    <n v="800"/>
    <n v="32000"/>
    <n v="22000"/>
    <n v="10000"/>
  </r>
  <r>
    <x v="500"/>
    <x v="2"/>
    <x v="7"/>
    <x v="1"/>
    <x v="2"/>
    <x v="0"/>
    <n v="550"/>
    <n v="49"/>
    <n v="800"/>
    <n v="39200"/>
    <n v="26950"/>
    <n v="12250"/>
  </r>
  <r>
    <x v="501"/>
    <x v="0"/>
    <x v="0"/>
    <x v="0"/>
    <x v="2"/>
    <x v="0"/>
    <n v="550"/>
    <n v="88"/>
    <n v="800"/>
    <n v="70400"/>
    <n v="48400"/>
    <n v="22000"/>
  </r>
  <r>
    <x v="253"/>
    <x v="2"/>
    <x v="12"/>
    <x v="2"/>
    <x v="2"/>
    <x v="0"/>
    <n v="550"/>
    <n v="88"/>
    <n v="800"/>
    <n v="70400"/>
    <n v="48400"/>
    <n v="22000"/>
  </r>
  <r>
    <x v="502"/>
    <x v="2"/>
    <x v="5"/>
    <x v="2"/>
    <x v="2"/>
    <x v="0"/>
    <n v="550"/>
    <n v="220"/>
    <n v="800"/>
    <n v="176000"/>
    <n v="121000"/>
    <n v="55000"/>
  </r>
  <r>
    <x v="503"/>
    <x v="0"/>
    <x v="23"/>
    <x v="4"/>
    <x v="2"/>
    <x v="0"/>
    <n v="550"/>
    <n v="141"/>
    <n v="800"/>
    <n v="112800"/>
    <n v="77550"/>
    <n v="35250"/>
  </r>
  <r>
    <x v="100"/>
    <x v="2"/>
    <x v="20"/>
    <x v="1"/>
    <x v="2"/>
    <x v="0"/>
    <n v="550"/>
    <n v="46"/>
    <n v="800"/>
    <n v="36800"/>
    <n v="25300"/>
    <n v="11500"/>
  </r>
  <r>
    <x v="504"/>
    <x v="3"/>
    <x v="12"/>
    <x v="5"/>
    <x v="2"/>
    <x v="0"/>
    <n v="550"/>
    <n v="61"/>
    <n v="800"/>
    <n v="48800"/>
    <n v="33550"/>
    <n v="15250"/>
  </r>
  <r>
    <x v="486"/>
    <x v="2"/>
    <x v="2"/>
    <x v="0"/>
    <x v="2"/>
    <x v="0"/>
    <n v="550"/>
    <n v="148"/>
    <n v="800"/>
    <n v="118400"/>
    <n v="81400"/>
    <n v="37000"/>
  </r>
  <r>
    <x v="505"/>
    <x v="2"/>
    <x v="16"/>
    <x v="4"/>
    <x v="2"/>
    <x v="0"/>
    <n v="550"/>
    <n v="60"/>
    <n v="800"/>
    <n v="48000"/>
    <n v="33000"/>
    <n v="15000"/>
  </r>
  <r>
    <x v="506"/>
    <x v="2"/>
    <x v="22"/>
    <x v="0"/>
    <x v="2"/>
    <x v="0"/>
    <n v="550"/>
    <n v="15"/>
    <n v="800"/>
    <n v="12000"/>
    <n v="8250"/>
    <n v="3750"/>
  </r>
  <r>
    <x v="507"/>
    <x v="1"/>
    <x v="20"/>
    <x v="1"/>
    <x v="2"/>
    <x v="0"/>
    <n v="550"/>
    <n v="6"/>
    <n v="800"/>
    <n v="4800"/>
    <n v="3300"/>
    <n v="1500"/>
  </r>
  <r>
    <x v="504"/>
    <x v="3"/>
    <x v="8"/>
    <x v="5"/>
    <x v="2"/>
    <x v="0"/>
    <n v="550"/>
    <n v="31"/>
    <n v="800"/>
    <n v="24800"/>
    <n v="17050"/>
    <n v="7750"/>
  </r>
  <r>
    <x v="36"/>
    <x v="2"/>
    <x v="20"/>
    <x v="5"/>
    <x v="2"/>
    <x v="0"/>
    <n v="550"/>
    <n v="149"/>
    <n v="800"/>
    <n v="119200"/>
    <n v="81950"/>
    <n v="37250"/>
  </r>
  <r>
    <x v="508"/>
    <x v="3"/>
    <x v="8"/>
    <x v="0"/>
    <x v="2"/>
    <x v="0"/>
    <n v="550"/>
    <n v="149"/>
    <n v="800"/>
    <n v="119200"/>
    <n v="81950"/>
    <n v="37250"/>
  </r>
  <r>
    <x v="509"/>
    <x v="1"/>
    <x v="1"/>
    <x v="2"/>
    <x v="2"/>
    <x v="0"/>
    <n v="550"/>
    <n v="171"/>
    <n v="800"/>
    <n v="136800"/>
    <n v="94050"/>
    <n v="42750"/>
  </r>
  <r>
    <x v="510"/>
    <x v="3"/>
    <x v="7"/>
    <x v="0"/>
    <x v="2"/>
    <x v="0"/>
    <n v="550"/>
    <n v="98"/>
    <n v="800"/>
    <n v="78400"/>
    <n v="53900"/>
    <n v="24500"/>
  </r>
  <r>
    <x v="511"/>
    <x v="2"/>
    <x v="8"/>
    <x v="5"/>
    <x v="2"/>
    <x v="0"/>
    <n v="550"/>
    <n v="212"/>
    <n v="800"/>
    <n v="169600"/>
    <n v="116600"/>
    <n v="53000"/>
  </r>
  <r>
    <x v="512"/>
    <x v="3"/>
    <x v="18"/>
    <x v="1"/>
    <x v="2"/>
    <x v="0"/>
    <n v="550"/>
    <n v="42"/>
    <n v="800"/>
    <n v="33600"/>
    <n v="23100"/>
    <n v="10500"/>
  </r>
  <r>
    <x v="513"/>
    <x v="1"/>
    <x v="6"/>
    <x v="2"/>
    <x v="2"/>
    <x v="0"/>
    <n v="550"/>
    <n v="211"/>
    <n v="800"/>
    <n v="168800"/>
    <n v="116050"/>
    <n v="52750"/>
  </r>
  <r>
    <x v="514"/>
    <x v="1"/>
    <x v="1"/>
    <x v="3"/>
    <x v="2"/>
    <x v="0"/>
    <n v="550"/>
    <n v="83"/>
    <n v="800"/>
    <n v="66400"/>
    <n v="45650"/>
    <n v="20750"/>
  </r>
  <r>
    <x v="515"/>
    <x v="3"/>
    <x v="17"/>
    <x v="5"/>
    <x v="2"/>
    <x v="0"/>
    <n v="550"/>
    <n v="44"/>
    <n v="800"/>
    <n v="35200"/>
    <n v="24200"/>
    <n v="11000"/>
  </r>
  <r>
    <x v="408"/>
    <x v="2"/>
    <x v="4"/>
    <x v="1"/>
    <x v="2"/>
    <x v="0"/>
    <n v="550"/>
    <n v="31"/>
    <n v="800"/>
    <n v="24800"/>
    <n v="17050"/>
    <n v="7750"/>
  </r>
  <r>
    <x v="516"/>
    <x v="2"/>
    <x v="10"/>
    <x v="4"/>
    <x v="2"/>
    <x v="0"/>
    <n v="550"/>
    <n v="51"/>
    <n v="800"/>
    <n v="40800"/>
    <n v="28050"/>
    <n v="12750"/>
  </r>
  <r>
    <x v="455"/>
    <x v="3"/>
    <x v="9"/>
    <x v="2"/>
    <x v="2"/>
    <x v="0"/>
    <n v="550"/>
    <n v="135"/>
    <n v="800"/>
    <n v="108000"/>
    <n v="74250"/>
    <n v="33750"/>
  </r>
  <r>
    <x v="517"/>
    <x v="3"/>
    <x v="2"/>
    <x v="3"/>
    <x v="2"/>
    <x v="0"/>
    <n v="550"/>
    <n v="58"/>
    <n v="800"/>
    <n v="46400"/>
    <n v="31900"/>
    <n v="14500"/>
  </r>
  <r>
    <x v="173"/>
    <x v="2"/>
    <x v="0"/>
    <x v="5"/>
    <x v="2"/>
    <x v="0"/>
    <n v="550"/>
    <n v="143"/>
    <n v="800"/>
    <n v="114400"/>
    <n v="78650"/>
    <n v="35750"/>
  </r>
  <r>
    <x v="398"/>
    <x v="0"/>
    <x v="19"/>
    <x v="3"/>
    <x v="2"/>
    <x v="0"/>
    <n v="550"/>
    <n v="18"/>
    <n v="800"/>
    <n v="14400"/>
    <n v="9900"/>
    <n v="4500"/>
  </r>
  <r>
    <x v="518"/>
    <x v="2"/>
    <x v="3"/>
    <x v="0"/>
    <x v="2"/>
    <x v="0"/>
    <n v="550"/>
    <n v="2"/>
    <n v="800"/>
    <n v="1600"/>
    <n v="1100"/>
    <n v="500"/>
  </r>
  <r>
    <x v="519"/>
    <x v="0"/>
    <x v="20"/>
    <x v="1"/>
    <x v="2"/>
    <x v="0"/>
    <n v="550"/>
    <n v="14"/>
    <n v="800"/>
    <n v="11200"/>
    <n v="7700"/>
    <n v="3500"/>
  </r>
  <r>
    <x v="109"/>
    <x v="2"/>
    <x v="19"/>
    <x v="2"/>
    <x v="2"/>
    <x v="0"/>
    <n v="550"/>
    <n v="42"/>
    <n v="800"/>
    <n v="33600"/>
    <n v="23100"/>
    <n v="10500"/>
  </r>
  <r>
    <x v="313"/>
    <x v="2"/>
    <x v="18"/>
    <x v="4"/>
    <x v="2"/>
    <x v="0"/>
    <n v="550"/>
    <n v="191"/>
    <n v="800"/>
    <n v="152800"/>
    <n v="105050"/>
    <n v="47750"/>
  </r>
  <r>
    <x v="506"/>
    <x v="2"/>
    <x v="15"/>
    <x v="5"/>
    <x v="2"/>
    <x v="0"/>
    <n v="550"/>
    <n v="25"/>
    <n v="800"/>
    <n v="20000"/>
    <n v="13750"/>
    <n v="6250"/>
  </r>
  <r>
    <x v="5"/>
    <x v="0"/>
    <x v="7"/>
    <x v="1"/>
    <x v="2"/>
    <x v="0"/>
    <n v="550"/>
    <n v="8"/>
    <n v="800"/>
    <n v="6400"/>
    <n v="4400"/>
    <n v="2000"/>
  </r>
  <r>
    <x v="325"/>
    <x v="2"/>
    <x v="8"/>
    <x v="4"/>
    <x v="2"/>
    <x v="0"/>
    <n v="550"/>
    <n v="133"/>
    <n v="800"/>
    <n v="106400"/>
    <n v="73150"/>
    <n v="33250"/>
  </r>
  <r>
    <x v="520"/>
    <x v="1"/>
    <x v="3"/>
    <x v="0"/>
    <x v="2"/>
    <x v="0"/>
    <n v="550"/>
    <n v="23"/>
    <n v="800"/>
    <n v="18400"/>
    <n v="12650"/>
    <n v="5750"/>
  </r>
  <r>
    <x v="521"/>
    <x v="0"/>
    <x v="18"/>
    <x v="1"/>
    <x v="2"/>
    <x v="0"/>
    <n v="550"/>
    <n v="24"/>
    <n v="800"/>
    <n v="19200"/>
    <n v="13200"/>
    <n v="6000"/>
  </r>
  <r>
    <x v="522"/>
    <x v="2"/>
    <x v="0"/>
    <x v="3"/>
    <x v="2"/>
    <x v="0"/>
    <n v="550"/>
    <n v="51"/>
    <n v="800"/>
    <n v="40800"/>
    <n v="28050"/>
    <n v="12750"/>
  </r>
  <r>
    <x v="401"/>
    <x v="3"/>
    <x v="7"/>
    <x v="5"/>
    <x v="2"/>
    <x v="0"/>
    <n v="550"/>
    <n v="68"/>
    <n v="800"/>
    <n v="54400"/>
    <n v="37400"/>
    <n v="17000"/>
  </r>
  <r>
    <x v="523"/>
    <x v="0"/>
    <x v="2"/>
    <x v="5"/>
    <x v="2"/>
    <x v="0"/>
    <n v="550"/>
    <n v="28"/>
    <n v="800"/>
    <n v="22400"/>
    <n v="15400"/>
    <n v="7000"/>
  </r>
  <r>
    <x v="524"/>
    <x v="2"/>
    <x v="6"/>
    <x v="0"/>
    <x v="2"/>
    <x v="0"/>
    <n v="550"/>
    <n v="35"/>
    <n v="800"/>
    <n v="28000"/>
    <n v="19250"/>
    <n v="8750"/>
  </r>
  <r>
    <x v="525"/>
    <x v="0"/>
    <x v="8"/>
    <x v="5"/>
    <x v="2"/>
    <x v="0"/>
    <n v="550"/>
    <n v="199"/>
    <n v="800"/>
    <n v="159200"/>
    <n v="109450"/>
    <n v="49750"/>
  </r>
  <r>
    <x v="478"/>
    <x v="0"/>
    <x v="1"/>
    <x v="3"/>
    <x v="2"/>
    <x v="0"/>
    <n v="550"/>
    <n v="98"/>
    <n v="800"/>
    <n v="78400"/>
    <n v="53900"/>
    <n v="24500"/>
  </r>
  <r>
    <x v="479"/>
    <x v="2"/>
    <x v="15"/>
    <x v="3"/>
    <x v="2"/>
    <x v="0"/>
    <n v="550"/>
    <n v="63"/>
    <n v="800"/>
    <n v="50400"/>
    <n v="34650"/>
    <n v="15750"/>
  </r>
  <r>
    <x v="480"/>
    <x v="3"/>
    <x v="21"/>
    <x v="5"/>
    <x v="2"/>
    <x v="0"/>
    <n v="550"/>
    <n v="99"/>
    <n v="800"/>
    <n v="79200"/>
    <n v="54450"/>
    <n v="24750"/>
  </r>
  <r>
    <x v="481"/>
    <x v="2"/>
    <x v="14"/>
    <x v="5"/>
    <x v="2"/>
    <x v="0"/>
    <n v="550"/>
    <n v="6"/>
    <n v="800"/>
    <n v="4800"/>
    <n v="3300"/>
    <n v="1500"/>
  </r>
  <r>
    <x v="258"/>
    <x v="2"/>
    <x v="22"/>
    <x v="4"/>
    <x v="2"/>
    <x v="0"/>
    <n v="550"/>
    <n v="118"/>
    <n v="800"/>
    <n v="94400"/>
    <n v="64900"/>
    <n v="29500"/>
  </r>
  <r>
    <x v="482"/>
    <x v="1"/>
    <x v="15"/>
    <x v="2"/>
    <x v="2"/>
    <x v="0"/>
    <n v="550"/>
    <n v="140"/>
    <n v="800"/>
    <n v="112000"/>
    <n v="77000"/>
    <n v="35000"/>
  </r>
  <r>
    <x v="483"/>
    <x v="3"/>
    <x v="18"/>
    <x v="5"/>
    <x v="2"/>
    <x v="0"/>
    <n v="550"/>
    <n v="214"/>
    <n v="800"/>
    <n v="171200"/>
    <n v="117700"/>
    <n v="53500"/>
  </r>
  <r>
    <x v="484"/>
    <x v="1"/>
    <x v="3"/>
    <x v="3"/>
    <x v="2"/>
    <x v="0"/>
    <n v="550"/>
    <n v="10"/>
    <n v="800"/>
    <n v="8000"/>
    <n v="5500"/>
    <n v="2500"/>
  </r>
  <r>
    <x v="338"/>
    <x v="2"/>
    <x v="4"/>
    <x v="2"/>
    <x v="2"/>
    <x v="0"/>
    <n v="550"/>
    <n v="63"/>
    <n v="800"/>
    <n v="50400"/>
    <n v="34650"/>
    <n v="15750"/>
  </r>
  <r>
    <x v="66"/>
    <x v="2"/>
    <x v="8"/>
    <x v="4"/>
    <x v="2"/>
    <x v="0"/>
    <n v="550"/>
    <n v="106"/>
    <n v="800"/>
    <n v="84800"/>
    <n v="58300"/>
    <n v="26500"/>
  </r>
  <r>
    <x v="142"/>
    <x v="3"/>
    <x v="21"/>
    <x v="3"/>
    <x v="2"/>
    <x v="0"/>
    <n v="550"/>
    <n v="47"/>
    <n v="800"/>
    <n v="37600"/>
    <n v="25850"/>
    <n v="11750"/>
  </r>
  <r>
    <x v="417"/>
    <x v="3"/>
    <x v="8"/>
    <x v="3"/>
    <x v="2"/>
    <x v="0"/>
    <n v="550"/>
    <n v="90"/>
    <n v="800"/>
    <n v="72000"/>
    <n v="49500"/>
    <n v="22500"/>
  </r>
  <r>
    <x v="474"/>
    <x v="3"/>
    <x v="21"/>
    <x v="4"/>
    <x v="2"/>
    <x v="0"/>
    <n v="550"/>
    <n v="91"/>
    <n v="800"/>
    <n v="72800"/>
    <n v="50050"/>
    <n v="22750"/>
  </r>
  <r>
    <x v="485"/>
    <x v="2"/>
    <x v="11"/>
    <x v="5"/>
    <x v="2"/>
    <x v="0"/>
    <n v="550"/>
    <n v="27"/>
    <n v="800"/>
    <n v="21600"/>
    <n v="14850"/>
    <n v="6750"/>
  </r>
  <r>
    <x v="345"/>
    <x v="1"/>
    <x v="11"/>
    <x v="2"/>
    <x v="2"/>
    <x v="0"/>
    <n v="550"/>
    <n v="26"/>
    <n v="800"/>
    <n v="20800"/>
    <n v="14300"/>
    <n v="6500"/>
  </r>
  <r>
    <x v="486"/>
    <x v="2"/>
    <x v="1"/>
    <x v="3"/>
    <x v="2"/>
    <x v="0"/>
    <n v="550"/>
    <n v="34"/>
    <n v="800"/>
    <n v="27200"/>
    <n v="18700"/>
    <n v="8500"/>
  </r>
  <r>
    <x v="487"/>
    <x v="0"/>
    <x v="9"/>
    <x v="1"/>
    <x v="2"/>
    <x v="0"/>
    <n v="550"/>
    <n v="19"/>
    <n v="800"/>
    <n v="15200"/>
    <n v="10450"/>
    <n v="4750"/>
  </r>
  <r>
    <x v="488"/>
    <x v="2"/>
    <x v="10"/>
    <x v="1"/>
    <x v="2"/>
    <x v="0"/>
    <n v="550"/>
    <n v="6"/>
    <n v="800"/>
    <n v="4800"/>
    <n v="3300"/>
    <n v="1500"/>
  </r>
  <r>
    <x v="489"/>
    <x v="3"/>
    <x v="8"/>
    <x v="2"/>
    <x v="2"/>
    <x v="0"/>
    <n v="550"/>
    <n v="34"/>
    <n v="800"/>
    <n v="27200"/>
    <n v="18700"/>
    <n v="8500"/>
  </r>
  <r>
    <x v="270"/>
    <x v="2"/>
    <x v="21"/>
    <x v="2"/>
    <x v="2"/>
    <x v="0"/>
    <n v="550"/>
    <n v="175"/>
    <n v="800"/>
    <n v="140000"/>
    <n v="96250"/>
    <n v="43750"/>
  </r>
  <r>
    <x v="490"/>
    <x v="3"/>
    <x v="2"/>
    <x v="3"/>
    <x v="2"/>
    <x v="0"/>
    <n v="550"/>
    <n v="81"/>
    <n v="800"/>
    <n v="64800"/>
    <n v="44550"/>
    <n v="20250"/>
  </r>
  <r>
    <x v="491"/>
    <x v="2"/>
    <x v="2"/>
    <x v="3"/>
    <x v="2"/>
    <x v="0"/>
    <n v="550"/>
    <n v="98"/>
    <n v="800"/>
    <n v="78400"/>
    <n v="53900"/>
    <n v="24500"/>
  </r>
  <r>
    <x v="492"/>
    <x v="2"/>
    <x v="2"/>
    <x v="1"/>
    <x v="2"/>
    <x v="0"/>
    <n v="550"/>
    <n v="44"/>
    <n v="800"/>
    <n v="35200"/>
    <n v="24200"/>
    <n v="11000"/>
  </r>
  <r>
    <x v="493"/>
    <x v="0"/>
    <x v="20"/>
    <x v="5"/>
    <x v="2"/>
    <x v="0"/>
    <n v="550"/>
    <n v="267"/>
    <n v="800"/>
    <n v="213600"/>
    <n v="146850"/>
    <n v="66750"/>
  </r>
  <r>
    <x v="494"/>
    <x v="2"/>
    <x v="5"/>
    <x v="5"/>
    <x v="2"/>
    <x v="0"/>
    <n v="550"/>
    <n v="10"/>
    <n v="800"/>
    <n v="8000"/>
    <n v="5500"/>
    <n v="2500"/>
  </r>
  <r>
    <x v="495"/>
    <x v="3"/>
    <x v="10"/>
    <x v="5"/>
    <x v="2"/>
    <x v="0"/>
    <n v="550"/>
    <n v="139"/>
    <n v="800"/>
    <n v="111200"/>
    <n v="76450"/>
    <n v="34750"/>
  </r>
  <r>
    <x v="467"/>
    <x v="0"/>
    <x v="22"/>
    <x v="0"/>
    <x v="2"/>
    <x v="0"/>
    <n v="550"/>
    <n v="107"/>
    <n v="800"/>
    <n v="85600"/>
    <n v="58850"/>
    <n v="26750"/>
  </r>
  <r>
    <x v="336"/>
    <x v="3"/>
    <x v="22"/>
    <x v="2"/>
    <x v="2"/>
    <x v="0"/>
    <n v="550"/>
    <n v="208"/>
    <n v="800"/>
    <n v="166400"/>
    <n v="114400"/>
    <n v="52000"/>
  </r>
  <r>
    <x v="496"/>
    <x v="0"/>
    <x v="7"/>
    <x v="0"/>
    <x v="2"/>
    <x v="0"/>
    <n v="550"/>
    <n v="81"/>
    <n v="800"/>
    <n v="64800"/>
    <n v="44550"/>
    <n v="20250"/>
  </r>
  <r>
    <x v="497"/>
    <x v="1"/>
    <x v="11"/>
    <x v="2"/>
    <x v="2"/>
    <x v="0"/>
    <n v="550"/>
    <n v="6"/>
    <n v="800"/>
    <n v="4800"/>
    <n v="3300"/>
    <n v="1500"/>
  </r>
  <r>
    <x v="445"/>
    <x v="2"/>
    <x v="21"/>
    <x v="2"/>
    <x v="2"/>
    <x v="0"/>
    <n v="550"/>
    <n v="219"/>
    <n v="800"/>
    <n v="175200"/>
    <n v="120450"/>
    <n v="54750"/>
  </r>
  <r>
    <x v="498"/>
    <x v="3"/>
    <x v="18"/>
    <x v="5"/>
    <x v="2"/>
    <x v="0"/>
    <n v="550"/>
    <n v="1"/>
    <n v="800"/>
    <n v="800"/>
    <n v="550"/>
    <n v="250"/>
  </r>
  <r>
    <x v="499"/>
    <x v="0"/>
    <x v="6"/>
    <x v="4"/>
    <x v="2"/>
    <x v="0"/>
    <n v="550"/>
    <n v="35"/>
    <n v="800"/>
    <n v="28000"/>
    <n v="19250"/>
    <n v="8750"/>
  </r>
  <r>
    <x v="190"/>
    <x v="2"/>
    <x v="10"/>
    <x v="0"/>
    <x v="2"/>
    <x v="0"/>
    <n v="550"/>
    <n v="40"/>
    <n v="800"/>
    <n v="32000"/>
    <n v="22000"/>
    <n v="10000"/>
  </r>
  <r>
    <x v="500"/>
    <x v="2"/>
    <x v="7"/>
    <x v="1"/>
    <x v="2"/>
    <x v="0"/>
    <n v="550"/>
    <n v="49"/>
    <n v="800"/>
    <n v="39200"/>
    <n v="26950"/>
    <n v="12250"/>
  </r>
  <r>
    <x v="501"/>
    <x v="0"/>
    <x v="0"/>
    <x v="0"/>
    <x v="2"/>
    <x v="0"/>
    <n v="550"/>
    <n v="88"/>
    <n v="800"/>
    <n v="70400"/>
    <n v="48400"/>
    <n v="22000"/>
  </r>
  <r>
    <x v="253"/>
    <x v="2"/>
    <x v="12"/>
    <x v="2"/>
    <x v="2"/>
    <x v="0"/>
    <n v="550"/>
    <n v="88"/>
    <n v="800"/>
    <n v="70400"/>
    <n v="48400"/>
    <n v="22000"/>
  </r>
  <r>
    <x v="502"/>
    <x v="2"/>
    <x v="5"/>
    <x v="2"/>
    <x v="2"/>
    <x v="0"/>
    <n v="550"/>
    <n v="220"/>
    <n v="800"/>
    <n v="176000"/>
    <n v="121000"/>
    <n v="55000"/>
  </r>
  <r>
    <x v="503"/>
    <x v="0"/>
    <x v="23"/>
    <x v="4"/>
    <x v="2"/>
    <x v="0"/>
    <n v="550"/>
    <n v="141"/>
    <n v="800"/>
    <n v="112800"/>
    <n v="77550"/>
    <n v="35250"/>
  </r>
  <r>
    <x v="100"/>
    <x v="2"/>
    <x v="20"/>
    <x v="1"/>
    <x v="2"/>
    <x v="0"/>
    <n v="550"/>
    <n v="46"/>
    <n v="800"/>
    <n v="36800"/>
    <n v="25300"/>
    <n v="11500"/>
  </r>
  <r>
    <x v="504"/>
    <x v="3"/>
    <x v="12"/>
    <x v="5"/>
    <x v="2"/>
    <x v="0"/>
    <n v="550"/>
    <n v="61"/>
    <n v="800"/>
    <n v="48800"/>
    <n v="33550"/>
    <n v="15250"/>
  </r>
  <r>
    <x v="486"/>
    <x v="2"/>
    <x v="2"/>
    <x v="0"/>
    <x v="2"/>
    <x v="0"/>
    <n v="550"/>
    <n v="148"/>
    <n v="800"/>
    <n v="118400"/>
    <n v="81400"/>
    <n v="37000"/>
  </r>
  <r>
    <x v="505"/>
    <x v="2"/>
    <x v="16"/>
    <x v="4"/>
    <x v="2"/>
    <x v="0"/>
    <n v="550"/>
    <n v="60"/>
    <n v="800"/>
    <n v="48000"/>
    <n v="33000"/>
    <n v="15000"/>
  </r>
  <r>
    <x v="506"/>
    <x v="2"/>
    <x v="22"/>
    <x v="0"/>
    <x v="2"/>
    <x v="0"/>
    <n v="550"/>
    <n v="15"/>
    <n v="800"/>
    <n v="12000"/>
    <n v="8250"/>
    <n v="3750"/>
  </r>
  <r>
    <x v="507"/>
    <x v="1"/>
    <x v="20"/>
    <x v="1"/>
    <x v="2"/>
    <x v="0"/>
    <n v="550"/>
    <n v="6"/>
    <n v="800"/>
    <n v="4800"/>
    <n v="3300"/>
    <n v="1500"/>
  </r>
  <r>
    <x v="504"/>
    <x v="3"/>
    <x v="8"/>
    <x v="5"/>
    <x v="2"/>
    <x v="0"/>
    <n v="550"/>
    <n v="31"/>
    <n v="800"/>
    <n v="24800"/>
    <n v="17050"/>
    <n v="7750"/>
  </r>
  <r>
    <x v="36"/>
    <x v="2"/>
    <x v="20"/>
    <x v="5"/>
    <x v="2"/>
    <x v="0"/>
    <n v="550"/>
    <n v="149"/>
    <n v="800"/>
    <n v="119200"/>
    <n v="81950"/>
    <n v="37250"/>
  </r>
  <r>
    <x v="508"/>
    <x v="3"/>
    <x v="8"/>
    <x v="0"/>
    <x v="2"/>
    <x v="0"/>
    <n v="550"/>
    <n v="149"/>
    <n v="800"/>
    <n v="119200"/>
    <n v="81950"/>
    <n v="37250"/>
  </r>
  <r>
    <x v="509"/>
    <x v="1"/>
    <x v="1"/>
    <x v="2"/>
    <x v="2"/>
    <x v="0"/>
    <n v="550"/>
    <n v="171"/>
    <n v="800"/>
    <n v="136800"/>
    <n v="94050"/>
    <n v="42750"/>
  </r>
  <r>
    <x v="510"/>
    <x v="3"/>
    <x v="7"/>
    <x v="0"/>
    <x v="2"/>
    <x v="0"/>
    <n v="550"/>
    <n v="98"/>
    <n v="800"/>
    <n v="78400"/>
    <n v="53900"/>
    <n v="24500"/>
  </r>
  <r>
    <x v="511"/>
    <x v="2"/>
    <x v="8"/>
    <x v="5"/>
    <x v="2"/>
    <x v="0"/>
    <n v="550"/>
    <n v="212"/>
    <n v="800"/>
    <n v="169600"/>
    <n v="116600"/>
    <n v="53000"/>
  </r>
  <r>
    <x v="512"/>
    <x v="3"/>
    <x v="18"/>
    <x v="1"/>
    <x v="2"/>
    <x v="0"/>
    <n v="550"/>
    <n v="42"/>
    <n v="800"/>
    <n v="33600"/>
    <n v="23100"/>
    <n v="10500"/>
  </r>
  <r>
    <x v="513"/>
    <x v="1"/>
    <x v="6"/>
    <x v="2"/>
    <x v="2"/>
    <x v="0"/>
    <n v="550"/>
    <n v="211"/>
    <n v="800"/>
    <n v="168800"/>
    <n v="116050"/>
    <n v="52750"/>
  </r>
  <r>
    <x v="514"/>
    <x v="1"/>
    <x v="1"/>
    <x v="3"/>
    <x v="2"/>
    <x v="0"/>
    <n v="550"/>
    <n v="83"/>
    <n v="800"/>
    <n v="66400"/>
    <n v="45650"/>
    <n v="20750"/>
  </r>
  <r>
    <x v="515"/>
    <x v="3"/>
    <x v="17"/>
    <x v="5"/>
    <x v="2"/>
    <x v="0"/>
    <n v="550"/>
    <n v="44"/>
    <n v="800"/>
    <n v="35200"/>
    <n v="24200"/>
    <n v="11000"/>
  </r>
  <r>
    <x v="408"/>
    <x v="2"/>
    <x v="4"/>
    <x v="1"/>
    <x v="2"/>
    <x v="0"/>
    <n v="550"/>
    <n v="31"/>
    <n v="800"/>
    <n v="24800"/>
    <n v="17050"/>
    <n v="7750"/>
  </r>
  <r>
    <x v="516"/>
    <x v="2"/>
    <x v="10"/>
    <x v="4"/>
    <x v="2"/>
    <x v="0"/>
    <n v="550"/>
    <n v="51"/>
    <n v="800"/>
    <n v="40800"/>
    <n v="28050"/>
    <n v="12750"/>
  </r>
  <r>
    <x v="455"/>
    <x v="3"/>
    <x v="9"/>
    <x v="2"/>
    <x v="2"/>
    <x v="0"/>
    <n v="550"/>
    <n v="135"/>
    <n v="800"/>
    <n v="108000"/>
    <n v="74250"/>
    <n v="33750"/>
  </r>
  <r>
    <x v="517"/>
    <x v="3"/>
    <x v="2"/>
    <x v="3"/>
    <x v="2"/>
    <x v="0"/>
    <n v="550"/>
    <n v="58"/>
    <n v="800"/>
    <n v="46400"/>
    <n v="31900"/>
    <n v="14500"/>
  </r>
  <r>
    <x v="173"/>
    <x v="2"/>
    <x v="0"/>
    <x v="5"/>
    <x v="2"/>
    <x v="0"/>
    <n v="550"/>
    <n v="143"/>
    <n v="800"/>
    <n v="114400"/>
    <n v="78650"/>
    <n v="35750"/>
  </r>
  <r>
    <x v="398"/>
    <x v="0"/>
    <x v="19"/>
    <x v="3"/>
    <x v="2"/>
    <x v="0"/>
    <n v="550"/>
    <n v="18"/>
    <n v="800"/>
    <n v="14400"/>
    <n v="9900"/>
    <n v="4500"/>
  </r>
  <r>
    <x v="518"/>
    <x v="2"/>
    <x v="3"/>
    <x v="0"/>
    <x v="2"/>
    <x v="0"/>
    <n v="550"/>
    <n v="2"/>
    <n v="800"/>
    <n v="1600"/>
    <n v="1100"/>
    <n v="500"/>
  </r>
  <r>
    <x v="519"/>
    <x v="0"/>
    <x v="20"/>
    <x v="1"/>
    <x v="2"/>
    <x v="0"/>
    <n v="550"/>
    <n v="14"/>
    <n v="800"/>
    <n v="11200"/>
    <n v="7700"/>
    <n v="3500"/>
  </r>
  <r>
    <x v="109"/>
    <x v="2"/>
    <x v="19"/>
    <x v="2"/>
    <x v="2"/>
    <x v="0"/>
    <n v="550"/>
    <n v="42"/>
    <n v="800"/>
    <n v="33600"/>
    <n v="23100"/>
    <n v="10500"/>
  </r>
  <r>
    <x v="313"/>
    <x v="2"/>
    <x v="18"/>
    <x v="4"/>
    <x v="2"/>
    <x v="0"/>
    <n v="550"/>
    <n v="191"/>
    <n v="800"/>
    <n v="152800"/>
    <n v="105050"/>
    <n v="47750"/>
  </r>
  <r>
    <x v="506"/>
    <x v="2"/>
    <x v="15"/>
    <x v="5"/>
    <x v="2"/>
    <x v="0"/>
    <n v="550"/>
    <n v="25"/>
    <n v="800"/>
    <n v="20000"/>
    <n v="13750"/>
    <n v="6250"/>
  </r>
  <r>
    <x v="5"/>
    <x v="0"/>
    <x v="7"/>
    <x v="1"/>
    <x v="2"/>
    <x v="0"/>
    <n v="550"/>
    <n v="8"/>
    <n v="800"/>
    <n v="6400"/>
    <n v="4400"/>
    <n v="2000"/>
  </r>
  <r>
    <x v="325"/>
    <x v="2"/>
    <x v="8"/>
    <x v="4"/>
    <x v="2"/>
    <x v="0"/>
    <n v="550"/>
    <n v="133"/>
    <n v="800"/>
    <n v="106400"/>
    <n v="73150"/>
    <n v="33250"/>
  </r>
  <r>
    <x v="520"/>
    <x v="1"/>
    <x v="3"/>
    <x v="0"/>
    <x v="2"/>
    <x v="0"/>
    <n v="550"/>
    <n v="23"/>
    <n v="800"/>
    <n v="18400"/>
    <n v="12650"/>
    <n v="5750"/>
  </r>
  <r>
    <x v="521"/>
    <x v="0"/>
    <x v="18"/>
    <x v="1"/>
    <x v="2"/>
    <x v="0"/>
    <n v="550"/>
    <n v="24"/>
    <n v="800"/>
    <n v="19200"/>
    <n v="13200"/>
    <n v="6000"/>
  </r>
  <r>
    <x v="522"/>
    <x v="2"/>
    <x v="0"/>
    <x v="3"/>
    <x v="2"/>
    <x v="0"/>
    <n v="550"/>
    <n v="51"/>
    <n v="800"/>
    <n v="40800"/>
    <n v="28050"/>
    <n v="12750"/>
  </r>
  <r>
    <x v="401"/>
    <x v="3"/>
    <x v="7"/>
    <x v="5"/>
    <x v="2"/>
    <x v="0"/>
    <n v="550"/>
    <n v="68"/>
    <n v="800"/>
    <n v="54400"/>
    <n v="37400"/>
    <n v="17000"/>
  </r>
  <r>
    <x v="523"/>
    <x v="0"/>
    <x v="2"/>
    <x v="5"/>
    <x v="2"/>
    <x v="0"/>
    <n v="550"/>
    <n v="28"/>
    <n v="800"/>
    <n v="22400"/>
    <n v="15400"/>
    <n v="7000"/>
  </r>
  <r>
    <x v="524"/>
    <x v="2"/>
    <x v="6"/>
    <x v="0"/>
    <x v="2"/>
    <x v="0"/>
    <n v="550"/>
    <n v="35"/>
    <n v="800"/>
    <n v="28000"/>
    <n v="19250"/>
    <n v="8750"/>
  </r>
  <r>
    <x v="525"/>
    <x v="0"/>
    <x v="8"/>
    <x v="5"/>
    <x v="2"/>
    <x v="0"/>
    <n v="550"/>
    <n v="199"/>
    <n v="800"/>
    <n v="159200"/>
    <n v="109450"/>
    <n v="49750"/>
  </r>
  <r>
    <x v="526"/>
    <x v="0"/>
    <x v="21"/>
    <x v="5"/>
    <x v="2"/>
    <x v="3"/>
    <n v="550"/>
    <n v="56"/>
    <n v="800"/>
    <n v="44800"/>
    <n v="30800"/>
    <n v="14000"/>
  </r>
  <r>
    <x v="184"/>
    <x v="2"/>
    <x v="12"/>
    <x v="3"/>
    <x v="2"/>
    <x v="3"/>
    <n v="550"/>
    <n v="55"/>
    <n v="800"/>
    <n v="44000"/>
    <n v="30250"/>
    <n v="13750"/>
  </r>
  <r>
    <x v="527"/>
    <x v="0"/>
    <x v="13"/>
    <x v="4"/>
    <x v="2"/>
    <x v="3"/>
    <n v="550"/>
    <n v="60"/>
    <n v="800"/>
    <n v="48000"/>
    <n v="33000"/>
    <n v="15000"/>
  </r>
  <r>
    <x v="528"/>
    <x v="3"/>
    <x v="23"/>
    <x v="2"/>
    <x v="2"/>
    <x v="3"/>
    <n v="550"/>
    <n v="81"/>
    <n v="800"/>
    <n v="64800"/>
    <n v="44550"/>
    <n v="20250"/>
  </r>
  <r>
    <x v="176"/>
    <x v="2"/>
    <x v="16"/>
    <x v="4"/>
    <x v="2"/>
    <x v="3"/>
    <n v="550"/>
    <n v="126"/>
    <n v="800"/>
    <n v="100800"/>
    <n v="69300"/>
    <n v="31500"/>
  </r>
  <r>
    <x v="529"/>
    <x v="2"/>
    <x v="11"/>
    <x v="0"/>
    <x v="2"/>
    <x v="3"/>
    <n v="550"/>
    <n v="58"/>
    <n v="800"/>
    <n v="46400"/>
    <n v="31900"/>
    <n v="14500"/>
  </r>
  <r>
    <x v="530"/>
    <x v="2"/>
    <x v="15"/>
    <x v="2"/>
    <x v="2"/>
    <x v="3"/>
    <n v="550"/>
    <n v="124"/>
    <n v="800"/>
    <n v="99200"/>
    <n v="68200"/>
    <n v="31000"/>
  </r>
  <r>
    <x v="531"/>
    <x v="0"/>
    <x v="10"/>
    <x v="4"/>
    <x v="2"/>
    <x v="3"/>
    <n v="550"/>
    <n v="154"/>
    <n v="800"/>
    <n v="123200"/>
    <n v="84700"/>
    <n v="38500"/>
  </r>
  <r>
    <x v="355"/>
    <x v="2"/>
    <x v="21"/>
    <x v="3"/>
    <x v="2"/>
    <x v="3"/>
    <n v="550"/>
    <n v="50"/>
    <n v="800"/>
    <n v="40000"/>
    <n v="27500"/>
    <n v="12500"/>
  </r>
  <r>
    <x v="224"/>
    <x v="0"/>
    <x v="14"/>
    <x v="0"/>
    <x v="2"/>
    <x v="3"/>
    <n v="550"/>
    <n v="27"/>
    <n v="800"/>
    <n v="21600"/>
    <n v="14850"/>
    <n v="6750"/>
  </r>
  <r>
    <x v="530"/>
    <x v="2"/>
    <x v="2"/>
    <x v="2"/>
    <x v="2"/>
    <x v="3"/>
    <n v="550"/>
    <n v="133"/>
    <n v="800"/>
    <n v="106400"/>
    <n v="73150"/>
    <n v="33250"/>
  </r>
  <r>
    <x v="532"/>
    <x v="1"/>
    <x v="10"/>
    <x v="2"/>
    <x v="2"/>
    <x v="3"/>
    <n v="550"/>
    <n v="4"/>
    <n v="800"/>
    <n v="3200"/>
    <n v="2200"/>
    <n v="1000"/>
  </r>
  <r>
    <x v="507"/>
    <x v="1"/>
    <x v="18"/>
    <x v="5"/>
    <x v="2"/>
    <x v="3"/>
    <n v="550"/>
    <n v="54"/>
    <n v="800"/>
    <n v="43200"/>
    <n v="29700"/>
    <n v="13500"/>
  </r>
  <r>
    <x v="291"/>
    <x v="0"/>
    <x v="21"/>
    <x v="0"/>
    <x v="2"/>
    <x v="3"/>
    <n v="550"/>
    <n v="18"/>
    <n v="800"/>
    <n v="14400"/>
    <n v="9900"/>
    <n v="4500"/>
  </r>
  <r>
    <x v="533"/>
    <x v="3"/>
    <x v="12"/>
    <x v="3"/>
    <x v="2"/>
    <x v="3"/>
    <n v="550"/>
    <n v="25"/>
    <n v="800"/>
    <n v="20000"/>
    <n v="13750"/>
    <n v="6250"/>
  </r>
  <r>
    <x v="451"/>
    <x v="2"/>
    <x v="16"/>
    <x v="0"/>
    <x v="2"/>
    <x v="3"/>
    <n v="550"/>
    <n v="85"/>
    <n v="800"/>
    <n v="68000"/>
    <n v="46750"/>
    <n v="21250"/>
  </r>
  <r>
    <x v="24"/>
    <x v="2"/>
    <x v="0"/>
    <x v="2"/>
    <x v="2"/>
    <x v="3"/>
    <n v="550"/>
    <n v="88"/>
    <n v="800"/>
    <n v="70400"/>
    <n v="48400"/>
    <n v="22000"/>
  </r>
  <r>
    <x v="184"/>
    <x v="2"/>
    <x v="13"/>
    <x v="4"/>
    <x v="2"/>
    <x v="3"/>
    <n v="550"/>
    <n v="80"/>
    <n v="800"/>
    <n v="64000"/>
    <n v="44000"/>
    <n v="20000"/>
  </r>
  <r>
    <x v="534"/>
    <x v="3"/>
    <x v="15"/>
    <x v="1"/>
    <x v="2"/>
    <x v="3"/>
    <n v="550"/>
    <n v="1"/>
    <n v="800"/>
    <n v="800"/>
    <n v="550"/>
    <n v="250"/>
  </r>
  <r>
    <x v="535"/>
    <x v="0"/>
    <x v="19"/>
    <x v="0"/>
    <x v="2"/>
    <x v="3"/>
    <n v="550"/>
    <n v="77"/>
    <n v="800"/>
    <n v="61600"/>
    <n v="42350"/>
    <n v="19250"/>
  </r>
  <r>
    <x v="536"/>
    <x v="2"/>
    <x v="1"/>
    <x v="3"/>
    <x v="2"/>
    <x v="3"/>
    <n v="550"/>
    <n v="18"/>
    <n v="800"/>
    <n v="14400"/>
    <n v="9900"/>
    <n v="4500"/>
  </r>
  <r>
    <x v="537"/>
    <x v="1"/>
    <x v="11"/>
    <x v="3"/>
    <x v="2"/>
    <x v="3"/>
    <n v="550"/>
    <n v="44"/>
    <n v="800"/>
    <n v="35200"/>
    <n v="24200"/>
    <n v="11000"/>
  </r>
  <r>
    <x v="487"/>
    <x v="0"/>
    <x v="22"/>
    <x v="2"/>
    <x v="2"/>
    <x v="3"/>
    <n v="550"/>
    <n v="112"/>
    <n v="800"/>
    <n v="89600"/>
    <n v="61600"/>
    <n v="28000"/>
  </r>
  <r>
    <x v="538"/>
    <x v="0"/>
    <x v="11"/>
    <x v="3"/>
    <x v="2"/>
    <x v="3"/>
    <n v="550"/>
    <n v="4"/>
    <n v="800"/>
    <n v="3200"/>
    <n v="2200"/>
    <n v="1000"/>
  </r>
  <r>
    <x v="539"/>
    <x v="3"/>
    <x v="3"/>
    <x v="5"/>
    <x v="2"/>
    <x v="3"/>
    <n v="550"/>
    <n v="12"/>
    <n v="800"/>
    <n v="9600"/>
    <n v="6600"/>
    <n v="3000"/>
  </r>
  <r>
    <x v="540"/>
    <x v="0"/>
    <x v="4"/>
    <x v="3"/>
    <x v="2"/>
    <x v="3"/>
    <n v="550"/>
    <n v="9"/>
    <n v="800"/>
    <n v="7200"/>
    <n v="4950"/>
    <n v="2250"/>
  </r>
  <r>
    <x v="541"/>
    <x v="1"/>
    <x v="15"/>
    <x v="2"/>
    <x v="2"/>
    <x v="3"/>
    <n v="550"/>
    <n v="86"/>
    <n v="800"/>
    <n v="68800"/>
    <n v="47300"/>
    <n v="21500"/>
  </r>
  <r>
    <x v="402"/>
    <x v="2"/>
    <x v="7"/>
    <x v="3"/>
    <x v="2"/>
    <x v="3"/>
    <n v="550"/>
    <n v="9"/>
    <n v="800"/>
    <n v="7200"/>
    <n v="4950"/>
    <n v="2250"/>
  </r>
  <r>
    <x v="542"/>
    <x v="3"/>
    <x v="17"/>
    <x v="0"/>
    <x v="2"/>
    <x v="3"/>
    <n v="550"/>
    <n v="118"/>
    <n v="800"/>
    <n v="94400"/>
    <n v="64900"/>
    <n v="29500"/>
  </r>
  <r>
    <x v="269"/>
    <x v="3"/>
    <x v="15"/>
    <x v="4"/>
    <x v="2"/>
    <x v="3"/>
    <n v="550"/>
    <n v="112"/>
    <n v="800"/>
    <n v="89600"/>
    <n v="61600"/>
    <n v="28000"/>
  </r>
  <r>
    <x v="222"/>
    <x v="2"/>
    <x v="21"/>
    <x v="5"/>
    <x v="2"/>
    <x v="3"/>
    <n v="550"/>
    <n v="54"/>
    <n v="800"/>
    <n v="43200"/>
    <n v="29700"/>
    <n v="13500"/>
  </r>
  <r>
    <x v="543"/>
    <x v="3"/>
    <x v="8"/>
    <x v="0"/>
    <x v="2"/>
    <x v="3"/>
    <n v="550"/>
    <n v="56"/>
    <n v="800"/>
    <n v="44800"/>
    <n v="30800"/>
    <n v="14000"/>
  </r>
  <r>
    <x v="33"/>
    <x v="2"/>
    <x v="15"/>
    <x v="2"/>
    <x v="2"/>
    <x v="3"/>
    <n v="550"/>
    <n v="196"/>
    <n v="800"/>
    <n v="156800"/>
    <n v="107800"/>
    <n v="49000"/>
  </r>
  <r>
    <x v="544"/>
    <x v="3"/>
    <x v="2"/>
    <x v="2"/>
    <x v="2"/>
    <x v="3"/>
    <n v="550"/>
    <n v="175"/>
    <n v="800"/>
    <n v="140000"/>
    <n v="96250"/>
    <n v="43750"/>
  </r>
  <r>
    <x v="545"/>
    <x v="2"/>
    <x v="2"/>
    <x v="2"/>
    <x v="2"/>
    <x v="3"/>
    <n v="550"/>
    <n v="100"/>
    <n v="800"/>
    <n v="80000"/>
    <n v="55000"/>
    <n v="25000"/>
  </r>
  <r>
    <x v="546"/>
    <x v="2"/>
    <x v="11"/>
    <x v="5"/>
    <x v="2"/>
    <x v="3"/>
    <n v="550"/>
    <n v="9"/>
    <n v="800"/>
    <n v="7200"/>
    <n v="4950"/>
    <n v="2250"/>
  </r>
  <r>
    <x v="96"/>
    <x v="1"/>
    <x v="7"/>
    <x v="2"/>
    <x v="2"/>
    <x v="3"/>
    <n v="550"/>
    <n v="46"/>
    <n v="800"/>
    <n v="36800"/>
    <n v="25300"/>
    <n v="11500"/>
  </r>
  <r>
    <x v="227"/>
    <x v="2"/>
    <x v="23"/>
    <x v="3"/>
    <x v="2"/>
    <x v="3"/>
    <n v="550"/>
    <n v="8"/>
    <n v="800"/>
    <n v="6400"/>
    <n v="4400"/>
    <n v="2000"/>
  </r>
  <r>
    <x v="82"/>
    <x v="2"/>
    <x v="5"/>
    <x v="1"/>
    <x v="2"/>
    <x v="3"/>
    <n v="550"/>
    <n v="38"/>
    <n v="800"/>
    <n v="30400"/>
    <n v="20900"/>
    <n v="9500"/>
  </r>
  <r>
    <x v="547"/>
    <x v="1"/>
    <x v="15"/>
    <x v="4"/>
    <x v="2"/>
    <x v="3"/>
    <n v="550"/>
    <n v="44"/>
    <n v="800"/>
    <n v="35200"/>
    <n v="24200"/>
    <n v="11000"/>
  </r>
  <r>
    <x v="548"/>
    <x v="0"/>
    <x v="23"/>
    <x v="4"/>
    <x v="2"/>
    <x v="3"/>
    <n v="550"/>
    <n v="150"/>
    <n v="800"/>
    <n v="120000"/>
    <n v="82500"/>
    <n v="37500"/>
  </r>
  <r>
    <x v="549"/>
    <x v="1"/>
    <x v="12"/>
    <x v="5"/>
    <x v="2"/>
    <x v="3"/>
    <n v="550"/>
    <n v="134"/>
    <n v="800"/>
    <n v="107200"/>
    <n v="73700"/>
    <n v="33500"/>
  </r>
  <r>
    <x v="545"/>
    <x v="2"/>
    <x v="19"/>
    <x v="0"/>
    <x v="2"/>
    <x v="3"/>
    <n v="550"/>
    <n v="104"/>
    <n v="800"/>
    <n v="83200"/>
    <n v="57200"/>
    <n v="26000"/>
  </r>
  <r>
    <x v="506"/>
    <x v="2"/>
    <x v="8"/>
    <x v="3"/>
    <x v="2"/>
    <x v="3"/>
    <n v="550"/>
    <n v="50"/>
    <n v="800"/>
    <n v="40000"/>
    <n v="27500"/>
    <n v="12500"/>
  </r>
  <r>
    <x v="310"/>
    <x v="1"/>
    <x v="14"/>
    <x v="2"/>
    <x v="2"/>
    <x v="3"/>
    <n v="550"/>
    <n v="13"/>
    <n v="800"/>
    <n v="10400"/>
    <n v="7150"/>
    <n v="3250"/>
  </r>
  <r>
    <x v="477"/>
    <x v="3"/>
    <x v="12"/>
    <x v="4"/>
    <x v="2"/>
    <x v="3"/>
    <n v="550"/>
    <n v="87"/>
    <n v="800"/>
    <n v="69600"/>
    <n v="47850"/>
    <n v="21750"/>
  </r>
  <r>
    <x v="550"/>
    <x v="2"/>
    <x v="10"/>
    <x v="2"/>
    <x v="2"/>
    <x v="3"/>
    <n v="550"/>
    <n v="20"/>
    <n v="800"/>
    <n v="16000"/>
    <n v="11000"/>
    <n v="5000"/>
  </r>
  <r>
    <x v="535"/>
    <x v="0"/>
    <x v="4"/>
    <x v="0"/>
    <x v="2"/>
    <x v="3"/>
    <n v="550"/>
    <n v="116"/>
    <n v="800"/>
    <n v="92800"/>
    <n v="63800"/>
    <n v="29000"/>
  </r>
  <r>
    <x v="38"/>
    <x v="0"/>
    <x v="11"/>
    <x v="5"/>
    <x v="2"/>
    <x v="3"/>
    <n v="550"/>
    <n v="66"/>
    <n v="800"/>
    <n v="52800"/>
    <n v="36300"/>
    <n v="16500"/>
  </r>
  <r>
    <x v="551"/>
    <x v="2"/>
    <x v="11"/>
    <x v="4"/>
    <x v="2"/>
    <x v="3"/>
    <n v="550"/>
    <n v="42"/>
    <n v="800"/>
    <n v="33600"/>
    <n v="23100"/>
    <n v="10500"/>
  </r>
  <r>
    <x v="176"/>
    <x v="2"/>
    <x v="1"/>
    <x v="5"/>
    <x v="2"/>
    <x v="3"/>
    <n v="550"/>
    <n v="66"/>
    <n v="800"/>
    <n v="52800"/>
    <n v="36300"/>
    <n v="16500"/>
  </r>
  <r>
    <x v="552"/>
    <x v="2"/>
    <x v="20"/>
    <x v="4"/>
    <x v="2"/>
    <x v="3"/>
    <n v="550"/>
    <n v="70"/>
    <n v="800"/>
    <n v="56000"/>
    <n v="38500"/>
    <n v="17500"/>
  </r>
  <r>
    <x v="27"/>
    <x v="0"/>
    <x v="10"/>
    <x v="5"/>
    <x v="2"/>
    <x v="3"/>
    <n v="550"/>
    <n v="197"/>
    <n v="800"/>
    <n v="157600"/>
    <n v="108350"/>
    <n v="49250"/>
  </r>
  <r>
    <x v="553"/>
    <x v="2"/>
    <x v="1"/>
    <x v="5"/>
    <x v="2"/>
    <x v="3"/>
    <n v="550"/>
    <n v="140"/>
    <n v="800"/>
    <n v="112000"/>
    <n v="77000"/>
    <n v="35000"/>
  </r>
  <r>
    <x v="369"/>
    <x v="2"/>
    <x v="2"/>
    <x v="4"/>
    <x v="2"/>
    <x v="3"/>
    <n v="550"/>
    <n v="25"/>
    <n v="800"/>
    <n v="20000"/>
    <n v="13750"/>
    <n v="6250"/>
  </r>
  <r>
    <x v="554"/>
    <x v="2"/>
    <x v="10"/>
    <x v="1"/>
    <x v="2"/>
    <x v="3"/>
    <n v="550"/>
    <n v="17"/>
    <n v="800"/>
    <n v="13600"/>
    <n v="9350"/>
    <n v="4250"/>
  </r>
  <r>
    <x v="213"/>
    <x v="2"/>
    <x v="0"/>
    <x v="5"/>
    <x v="2"/>
    <x v="3"/>
    <n v="550"/>
    <n v="162"/>
    <n v="800"/>
    <n v="129600"/>
    <n v="89100"/>
    <n v="40500"/>
  </r>
  <r>
    <x v="243"/>
    <x v="3"/>
    <x v="13"/>
    <x v="5"/>
    <x v="2"/>
    <x v="3"/>
    <n v="550"/>
    <n v="15"/>
    <n v="800"/>
    <n v="12000"/>
    <n v="8250"/>
    <n v="3750"/>
  </r>
  <r>
    <x v="555"/>
    <x v="2"/>
    <x v="10"/>
    <x v="4"/>
    <x v="2"/>
    <x v="3"/>
    <n v="550"/>
    <n v="31"/>
    <n v="800"/>
    <n v="24800"/>
    <n v="17050"/>
    <n v="7750"/>
  </r>
  <r>
    <x v="197"/>
    <x v="2"/>
    <x v="10"/>
    <x v="5"/>
    <x v="2"/>
    <x v="3"/>
    <n v="550"/>
    <n v="91"/>
    <n v="800"/>
    <n v="72800"/>
    <n v="50050"/>
    <n v="22750"/>
  </r>
  <r>
    <x v="299"/>
    <x v="2"/>
    <x v="21"/>
    <x v="0"/>
    <x v="2"/>
    <x v="3"/>
    <n v="550"/>
    <n v="34"/>
    <n v="800"/>
    <n v="27200"/>
    <n v="18700"/>
    <n v="8500"/>
  </r>
  <r>
    <x v="556"/>
    <x v="3"/>
    <x v="4"/>
    <x v="3"/>
    <x v="2"/>
    <x v="3"/>
    <n v="550"/>
    <n v="8"/>
    <n v="800"/>
    <n v="6400"/>
    <n v="4400"/>
    <n v="2000"/>
  </r>
  <r>
    <x v="557"/>
    <x v="3"/>
    <x v="21"/>
    <x v="5"/>
    <x v="2"/>
    <x v="3"/>
    <n v="550"/>
    <n v="165"/>
    <n v="800"/>
    <n v="132000"/>
    <n v="90750"/>
    <n v="41250"/>
  </r>
  <r>
    <x v="558"/>
    <x v="2"/>
    <x v="11"/>
    <x v="3"/>
    <x v="2"/>
    <x v="3"/>
    <n v="550"/>
    <n v="55"/>
    <n v="800"/>
    <n v="44000"/>
    <n v="30250"/>
    <n v="13750"/>
  </r>
  <r>
    <x v="113"/>
    <x v="1"/>
    <x v="23"/>
    <x v="5"/>
    <x v="2"/>
    <x v="3"/>
    <n v="550"/>
    <n v="201"/>
    <n v="800"/>
    <n v="160800"/>
    <n v="110550"/>
    <n v="50250"/>
  </r>
  <r>
    <x v="559"/>
    <x v="1"/>
    <x v="9"/>
    <x v="3"/>
    <x v="2"/>
    <x v="3"/>
    <n v="550"/>
    <n v="75"/>
    <n v="800"/>
    <n v="60000"/>
    <n v="41250"/>
    <n v="18750"/>
  </r>
  <r>
    <x v="560"/>
    <x v="1"/>
    <x v="9"/>
    <x v="2"/>
    <x v="2"/>
    <x v="3"/>
    <n v="550"/>
    <n v="21"/>
    <n v="800"/>
    <n v="16800"/>
    <n v="11550"/>
    <n v="5250"/>
  </r>
  <r>
    <x v="561"/>
    <x v="2"/>
    <x v="19"/>
    <x v="3"/>
    <x v="2"/>
    <x v="3"/>
    <n v="550"/>
    <n v="64"/>
    <n v="800"/>
    <n v="51200"/>
    <n v="35200"/>
    <n v="16000"/>
  </r>
  <r>
    <x v="526"/>
    <x v="0"/>
    <x v="21"/>
    <x v="5"/>
    <x v="2"/>
    <x v="3"/>
    <n v="550"/>
    <n v="56"/>
    <n v="800"/>
    <n v="44800"/>
    <n v="30800"/>
    <n v="14000"/>
  </r>
  <r>
    <x v="184"/>
    <x v="2"/>
    <x v="12"/>
    <x v="3"/>
    <x v="2"/>
    <x v="3"/>
    <n v="550"/>
    <n v="55"/>
    <n v="800"/>
    <n v="44000"/>
    <n v="30250"/>
    <n v="13750"/>
  </r>
  <r>
    <x v="527"/>
    <x v="0"/>
    <x v="13"/>
    <x v="4"/>
    <x v="2"/>
    <x v="3"/>
    <n v="550"/>
    <n v="60"/>
    <n v="800"/>
    <n v="48000"/>
    <n v="33000"/>
    <n v="15000"/>
  </r>
  <r>
    <x v="528"/>
    <x v="3"/>
    <x v="23"/>
    <x v="2"/>
    <x v="2"/>
    <x v="3"/>
    <n v="550"/>
    <n v="81"/>
    <n v="800"/>
    <n v="64800"/>
    <n v="44550"/>
    <n v="20250"/>
  </r>
  <r>
    <x v="176"/>
    <x v="2"/>
    <x v="16"/>
    <x v="4"/>
    <x v="2"/>
    <x v="3"/>
    <n v="550"/>
    <n v="126"/>
    <n v="800"/>
    <n v="100800"/>
    <n v="69300"/>
    <n v="31500"/>
  </r>
  <r>
    <x v="529"/>
    <x v="2"/>
    <x v="11"/>
    <x v="0"/>
    <x v="2"/>
    <x v="3"/>
    <n v="550"/>
    <n v="58"/>
    <n v="800"/>
    <n v="46400"/>
    <n v="31900"/>
    <n v="14500"/>
  </r>
  <r>
    <x v="530"/>
    <x v="2"/>
    <x v="15"/>
    <x v="2"/>
    <x v="2"/>
    <x v="3"/>
    <n v="550"/>
    <n v="124"/>
    <n v="800"/>
    <n v="99200"/>
    <n v="68200"/>
    <n v="31000"/>
  </r>
  <r>
    <x v="531"/>
    <x v="0"/>
    <x v="10"/>
    <x v="4"/>
    <x v="2"/>
    <x v="3"/>
    <n v="550"/>
    <n v="154"/>
    <n v="800"/>
    <n v="123200"/>
    <n v="84700"/>
    <n v="38500"/>
  </r>
  <r>
    <x v="355"/>
    <x v="2"/>
    <x v="21"/>
    <x v="3"/>
    <x v="2"/>
    <x v="3"/>
    <n v="550"/>
    <n v="50"/>
    <n v="800"/>
    <n v="40000"/>
    <n v="27500"/>
    <n v="12500"/>
  </r>
  <r>
    <x v="224"/>
    <x v="0"/>
    <x v="14"/>
    <x v="0"/>
    <x v="2"/>
    <x v="3"/>
    <n v="550"/>
    <n v="27"/>
    <n v="800"/>
    <n v="21600"/>
    <n v="14850"/>
    <n v="6750"/>
  </r>
  <r>
    <x v="530"/>
    <x v="2"/>
    <x v="2"/>
    <x v="2"/>
    <x v="2"/>
    <x v="3"/>
    <n v="550"/>
    <n v="133"/>
    <n v="800"/>
    <n v="106400"/>
    <n v="73150"/>
    <n v="33250"/>
  </r>
  <r>
    <x v="532"/>
    <x v="1"/>
    <x v="10"/>
    <x v="2"/>
    <x v="2"/>
    <x v="3"/>
    <n v="550"/>
    <n v="4"/>
    <n v="800"/>
    <n v="3200"/>
    <n v="2200"/>
    <n v="1000"/>
  </r>
  <r>
    <x v="507"/>
    <x v="1"/>
    <x v="18"/>
    <x v="5"/>
    <x v="2"/>
    <x v="3"/>
    <n v="550"/>
    <n v="54"/>
    <n v="800"/>
    <n v="43200"/>
    <n v="29700"/>
    <n v="13500"/>
  </r>
  <r>
    <x v="291"/>
    <x v="0"/>
    <x v="21"/>
    <x v="0"/>
    <x v="2"/>
    <x v="3"/>
    <n v="550"/>
    <n v="18"/>
    <n v="800"/>
    <n v="14400"/>
    <n v="9900"/>
    <n v="4500"/>
  </r>
  <r>
    <x v="533"/>
    <x v="3"/>
    <x v="12"/>
    <x v="3"/>
    <x v="2"/>
    <x v="3"/>
    <n v="550"/>
    <n v="25"/>
    <n v="800"/>
    <n v="20000"/>
    <n v="13750"/>
    <n v="6250"/>
  </r>
  <r>
    <x v="451"/>
    <x v="2"/>
    <x v="16"/>
    <x v="0"/>
    <x v="2"/>
    <x v="3"/>
    <n v="550"/>
    <n v="85"/>
    <n v="800"/>
    <n v="68000"/>
    <n v="46750"/>
    <n v="21250"/>
  </r>
  <r>
    <x v="24"/>
    <x v="2"/>
    <x v="0"/>
    <x v="2"/>
    <x v="2"/>
    <x v="3"/>
    <n v="550"/>
    <n v="88"/>
    <n v="800"/>
    <n v="70400"/>
    <n v="48400"/>
    <n v="22000"/>
  </r>
  <r>
    <x v="184"/>
    <x v="2"/>
    <x v="13"/>
    <x v="4"/>
    <x v="2"/>
    <x v="3"/>
    <n v="550"/>
    <n v="80"/>
    <n v="800"/>
    <n v="64000"/>
    <n v="44000"/>
    <n v="20000"/>
  </r>
  <r>
    <x v="534"/>
    <x v="3"/>
    <x v="15"/>
    <x v="1"/>
    <x v="2"/>
    <x v="3"/>
    <n v="550"/>
    <n v="1"/>
    <n v="800"/>
    <n v="800"/>
    <n v="550"/>
    <n v="250"/>
  </r>
  <r>
    <x v="535"/>
    <x v="0"/>
    <x v="19"/>
    <x v="0"/>
    <x v="2"/>
    <x v="3"/>
    <n v="550"/>
    <n v="77"/>
    <n v="800"/>
    <n v="61600"/>
    <n v="42350"/>
    <n v="19250"/>
  </r>
  <r>
    <x v="536"/>
    <x v="2"/>
    <x v="1"/>
    <x v="3"/>
    <x v="2"/>
    <x v="3"/>
    <n v="550"/>
    <n v="18"/>
    <n v="800"/>
    <n v="14400"/>
    <n v="9900"/>
    <n v="4500"/>
  </r>
  <r>
    <x v="537"/>
    <x v="1"/>
    <x v="11"/>
    <x v="3"/>
    <x v="2"/>
    <x v="3"/>
    <n v="550"/>
    <n v="44"/>
    <n v="800"/>
    <n v="35200"/>
    <n v="24200"/>
    <n v="11000"/>
  </r>
  <r>
    <x v="487"/>
    <x v="0"/>
    <x v="22"/>
    <x v="2"/>
    <x v="2"/>
    <x v="3"/>
    <n v="550"/>
    <n v="112"/>
    <n v="800"/>
    <n v="89600"/>
    <n v="61600"/>
    <n v="28000"/>
  </r>
  <r>
    <x v="538"/>
    <x v="0"/>
    <x v="11"/>
    <x v="3"/>
    <x v="2"/>
    <x v="3"/>
    <n v="550"/>
    <n v="4"/>
    <n v="800"/>
    <n v="3200"/>
    <n v="2200"/>
    <n v="1000"/>
  </r>
  <r>
    <x v="539"/>
    <x v="3"/>
    <x v="3"/>
    <x v="5"/>
    <x v="2"/>
    <x v="3"/>
    <n v="550"/>
    <n v="12"/>
    <n v="800"/>
    <n v="9600"/>
    <n v="6600"/>
    <n v="3000"/>
  </r>
  <r>
    <x v="540"/>
    <x v="0"/>
    <x v="4"/>
    <x v="3"/>
    <x v="2"/>
    <x v="3"/>
    <n v="550"/>
    <n v="9"/>
    <n v="800"/>
    <n v="7200"/>
    <n v="4950"/>
    <n v="2250"/>
  </r>
  <r>
    <x v="541"/>
    <x v="1"/>
    <x v="15"/>
    <x v="2"/>
    <x v="2"/>
    <x v="3"/>
    <n v="550"/>
    <n v="86"/>
    <n v="800"/>
    <n v="68800"/>
    <n v="47300"/>
    <n v="21500"/>
  </r>
  <r>
    <x v="402"/>
    <x v="2"/>
    <x v="7"/>
    <x v="3"/>
    <x v="2"/>
    <x v="3"/>
    <n v="550"/>
    <n v="9"/>
    <n v="800"/>
    <n v="7200"/>
    <n v="4950"/>
    <n v="2250"/>
  </r>
  <r>
    <x v="542"/>
    <x v="3"/>
    <x v="17"/>
    <x v="0"/>
    <x v="2"/>
    <x v="3"/>
    <n v="550"/>
    <n v="118"/>
    <n v="800"/>
    <n v="94400"/>
    <n v="64900"/>
    <n v="29500"/>
  </r>
  <r>
    <x v="269"/>
    <x v="3"/>
    <x v="15"/>
    <x v="4"/>
    <x v="2"/>
    <x v="3"/>
    <n v="550"/>
    <n v="112"/>
    <n v="800"/>
    <n v="89600"/>
    <n v="61600"/>
    <n v="28000"/>
  </r>
  <r>
    <x v="222"/>
    <x v="2"/>
    <x v="21"/>
    <x v="5"/>
    <x v="2"/>
    <x v="3"/>
    <n v="550"/>
    <n v="54"/>
    <n v="800"/>
    <n v="43200"/>
    <n v="29700"/>
    <n v="13500"/>
  </r>
  <r>
    <x v="543"/>
    <x v="3"/>
    <x v="8"/>
    <x v="0"/>
    <x v="2"/>
    <x v="3"/>
    <n v="550"/>
    <n v="56"/>
    <n v="800"/>
    <n v="44800"/>
    <n v="30800"/>
    <n v="14000"/>
  </r>
  <r>
    <x v="33"/>
    <x v="2"/>
    <x v="15"/>
    <x v="2"/>
    <x v="2"/>
    <x v="3"/>
    <n v="550"/>
    <n v="196"/>
    <n v="800"/>
    <n v="156800"/>
    <n v="107800"/>
    <n v="49000"/>
  </r>
  <r>
    <x v="544"/>
    <x v="3"/>
    <x v="2"/>
    <x v="2"/>
    <x v="2"/>
    <x v="3"/>
    <n v="550"/>
    <n v="175"/>
    <n v="800"/>
    <n v="140000"/>
    <n v="96250"/>
    <n v="43750"/>
  </r>
  <r>
    <x v="545"/>
    <x v="2"/>
    <x v="2"/>
    <x v="2"/>
    <x v="2"/>
    <x v="3"/>
    <n v="550"/>
    <n v="100"/>
    <n v="800"/>
    <n v="80000"/>
    <n v="55000"/>
    <n v="25000"/>
  </r>
  <r>
    <x v="546"/>
    <x v="2"/>
    <x v="11"/>
    <x v="5"/>
    <x v="2"/>
    <x v="3"/>
    <n v="550"/>
    <n v="9"/>
    <n v="800"/>
    <n v="7200"/>
    <n v="4950"/>
    <n v="2250"/>
  </r>
  <r>
    <x v="96"/>
    <x v="1"/>
    <x v="7"/>
    <x v="2"/>
    <x v="2"/>
    <x v="3"/>
    <n v="550"/>
    <n v="46"/>
    <n v="800"/>
    <n v="36800"/>
    <n v="25300"/>
    <n v="11500"/>
  </r>
  <r>
    <x v="227"/>
    <x v="2"/>
    <x v="23"/>
    <x v="3"/>
    <x v="2"/>
    <x v="3"/>
    <n v="550"/>
    <n v="8"/>
    <n v="800"/>
    <n v="6400"/>
    <n v="4400"/>
    <n v="2000"/>
  </r>
  <r>
    <x v="82"/>
    <x v="2"/>
    <x v="5"/>
    <x v="1"/>
    <x v="2"/>
    <x v="3"/>
    <n v="550"/>
    <n v="38"/>
    <n v="800"/>
    <n v="30400"/>
    <n v="20900"/>
    <n v="9500"/>
  </r>
  <r>
    <x v="547"/>
    <x v="1"/>
    <x v="15"/>
    <x v="4"/>
    <x v="2"/>
    <x v="3"/>
    <n v="550"/>
    <n v="44"/>
    <n v="800"/>
    <n v="35200"/>
    <n v="24200"/>
    <n v="11000"/>
  </r>
  <r>
    <x v="548"/>
    <x v="0"/>
    <x v="23"/>
    <x v="4"/>
    <x v="2"/>
    <x v="3"/>
    <n v="550"/>
    <n v="150"/>
    <n v="800"/>
    <n v="120000"/>
    <n v="82500"/>
    <n v="37500"/>
  </r>
  <r>
    <x v="549"/>
    <x v="1"/>
    <x v="12"/>
    <x v="5"/>
    <x v="2"/>
    <x v="3"/>
    <n v="550"/>
    <n v="134"/>
    <n v="800"/>
    <n v="107200"/>
    <n v="73700"/>
    <n v="33500"/>
  </r>
  <r>
    <x v="545"/>
    <x v="2"/>
    <x v="19"/>
    <x v="0"/>
    <x v="2"/>
    <x v="3"/>
    <n v="550"/>
    <n v="104"/>
    <n v="800"/>
    <n v="83200"/>
    <n v="57200"/>
    <n v="26000"/>
  </r>
  <r>
    <x v="506"/>
    <x v="2"/>
    <x v="8"/>
    <x v="3"/>
    <x v="2"/>
    <x v="3"/>
    <n v="550"/>
    <n v="50"/>
    <n v="800"/>
    <n v="40000"/>
    <n v="27500"/>
    <n v="12500"/>
  </r>
  <r>
    <x v="310"/>
    <x v="1"/>
    <x v="14"/>
    <x v="2"/>
    <x v="2"/>
    <x v="3"/>
    <n v="550"/>
    <n v="13"/>
    <n v="800"/>
    <n v="10400"/>
    <n v="7150"/>
    <n v="3250"/>
  </r>
  <r>
    <x v="477"/>
    <x v="3"/>
    <x v="12"/>
    <x v="4"/>
    <x v="2"/>
    <x v="3"/>
    <n v="550"/>
    <n v="87"/>
    <n v="800"/>
    <n v="69600"/>
    <n v="47850"/>
    <n v="21750"/>
  </r>
  <r>
    <x v="550"/>
    <x v="2"/>
    <x v="10"/>
    <x v="2"/>
    <x v="2"/>
    <x v="3"/>
    <n v="550"/>
    <n v="20"/>
    <n v="800"/>
    <n v="16000"/>
    <n v="11000"/>
    <n v="5000"/>
  </r>
  <r>
    <x v="535"/>
    <x v="0"/>
    <x v="4"/>
    <x v="0"/>
    <x v="2"/>
    <x v="3"/>
    <n v="550"/>
    <n v="116"/>
    <n v="800"/>
    <n v="92800"/>
    <n v="63800"/>
    <n v="29000"/>
  </r>
  <r>
    <x v="38"/>
    <x v="0"/>
    <x v="11"/>
    <x v="5"/>
    <x v="2"/>
    <x v="3"/>
    <n v="550"/>
    <n v="66"/>
    <n v="800"/>
    <n v="52800"/>
    <n v="36300"/>
    <n v="16500"/>
  </r>
  <r>
    <x v="551"/>
    <x v="2"/>
    <x v="11"/>
    <x v="4"/>
    <x v="2"/>
    <x v="3"/>
    <n v="550"/>
    <n v="42"/>
    <n v="800"/>
    <n v="33600"/>
    <n v="23100"/>
    <n v="10500"/>
  </r>
  <r>
    <x v="176"/>
    <x v="2"/>
    <x v="1"/>
    <x v="5"/>
    <x v="2"/>
    <x v="3"/>
    <n v="550"/>
    <n v="66"/>
    <n v="800"/>
    <n v="52800"/>
    <n v="36300"/>
    <n v="16500"/>
  </r>
  <r>
    <x v="552"/>
    <x v="2"/>
    <x v="20"/>
    <x v="4"/>
    <x v="2"/>
    <x v="3"/>
    <n v="550"/>
    <n v="70"/>
    <n v="800"/>
    <n v="56000"/>
    <n v="38500"/>
    <n v="17500"/>
  </r>
  <r>
    <x v="27"/>
    <x v="0"/>
    <x v="10"/>
    <x v="5"/>
    <x v="2"/>
    <x v="3"/>
    <n v="550"/>
    <n v="197"/>
    <n v="800"/>
    <n v="157600"/>
    <n v="108350"/>
    <n v="49250"/>
  </r>
  <r>
    <x v="553"/>
    <x v="2"/>
    <x v="1"/>
    <x v="5"/>
    <x v="2"/>
    <x v="3"/>
    <n v="550"/>
    <n v="140"/>
    <n v="800"/>
    <n v="112000"/>
    <n v="77000"/>
    <n v="35000"/>
  </r>
  <r>
    <x v="369"/>
    <x v="2"/>
    <x v="2"/>
    <x v="4"/>
    <x v="2"/>
    <x v="3"/>
    <n v="550"/>
    <n v="25"/>
    <n v="800"/>
    <n v="20000"/>
    <n v="13750"/>
    <n v="6250"/>
  </r>
  <r>
    <x v="554"/>
    <x v="2"/>
    <x v="10"/>
    <x v="1"/>
    <x v="2"/>
    <x v="3"/>
    <n v="550"/>
    <n v="17"/>
    <n v="800"/>
    <n v="13600"/>
    <n v="9350"/>
    <n v="4250"/>
  </r>
  <r>
    <x v="213"/>
    <x v="2"/>
    <x v="0"/>
    <x v="5"/>
    <x v="2"/>
    <x v="3"/>
    <n v="550"/>
    <n v="162"/>
    <n v="800"/>
    <n v="129600"/>
    <n v="89100"/>
    <n v="40500"/>
  </r>
  <r>
    <x v="243"/>
    <x v="3"/>
    <x v="13"/>
    <x v="5"/>
    <x v="2"/>
    <x v="3"/>
    <n v="550"/>
    <n v="15"/>
    <n v="800"/>
    <n v="12000"/>
    <n v="8250"/>
    <n v="3750"/>
  </r>
  <r>
    <x v="555"/>
    <x v="2"/>
    <x v="10"/>
    <x v="4"/>
    <x v="2"/>
    <x v="3"/>
    <n v="550"/>
    <n v="31"/>
    <n v="800"/>
    <n v="24800"/>
    <n v="17050"/>
    <n v="7750"/>
  </r>
  <r>
    <x v="197"/>
    <x v="2"/>
    <x v="10"/>
    <x v="5"/>
    <x v="2"/>
    <x v="3"/>
    <n v="550"/>
    <n v="91"/>
    <n v="800"/>
    <n v="72800"/>
    <n v="50050"/>
    <n v="22750"/>
  </r>
  <r>
    <x v="299"/>
    <x v="2"/>
    <x v="21"/>
    <x v="0"/>
    <x v="2"/>
    <x v="3"/>
    <n v="550"/>
    <n v="34"/>
    <n v="800"/>
    <n v="27200"/>
    <n v="18700"/>
    <n v="8500"/>
  </r>
  <r>
    <x v="556"/>
    <x v="3"/>
    <x v="4"/>
    <x v="3"/>
    <x v="2"/>
    <x v="3"/>
    <n v="550"/>
    <n v="8"/>
    <n v="800"/>
    <n v="6400"/>
    <n v="4400"/>
    <n v="2000"/>
  </r>
  <r>
    <x v="557"/>
    <x v="3"/>
    <x v="21"/>
    <x v="5"/>
    <x v="2"/>
    <x v="3"/>
    <n v="550"/>
    <n v="165"/>
    <n v="800"/>
    <n v="132000"/>
    <n v="90750"/>
    <n v="41250"/>
  </r>
  <r>
    <x v="558"/>
    <x v="2"/>
    <x v="11"/>
    <x v="3"/>
    <x v="2"/>
    <x v="3"/>
    <n v="550"/>
    <n v="55"/>
    <n v="800"/>
    <n v="44000"/>
    <n v="30250"/>
    <n v="13750"/>
  </r>
  <r>
    <x v="113"/>
    <x v="1"/>
    <x v="23"/>
    <x v="5"/>
    <x v="2"/>
    <x v="3"/>
    <n v="550"/>
    <n v="201"/>
    <n v="800"/>
    <n v="160800"/>
    <n v="110550"/>
    <n v="50250"/>
  </r>
  <r>
    <x v="559"/>
    <x v="1"/>
    <x v="9"/>
    <x v="3"/>
    <x v="2"/>
    <x v="3"/>
    <n v="550"/>
    <n v="75"/>
    <n v="800"/>
    <n v="60000"/>
    <n v="41250"/>
    <n v="18750"/>
  </r>
  <r>
    <x v="560"/>
    <x v="1"/>
    <x v="9"/>
    <x v="2"/>
    <x v="2"/>
    <x v="3"/>
    <n v="550"/>
    <n v="21"/>
    <n v="800"/>
    <n v="16800"/>
    <n v="11550"/>
    <n v="5250"/>
  </r>
  <r>
    <x v="561"/>
    <x v="2"/>
    <x v="19"/>
    <x v="3"/>
    <x v="2"/>
    <x v="3"/>
    <n v="550"/>
    <n v="64"/>
    <n v="800"/>
    <n v="51200"/>
    <n v="35200"/>
    <n v="16000"/>
  </r>
  <r>
    <x v="59"/>
    <x v="2"/>
    <x v="4"/>
    <x v="0"/>
    <x v="2"/>
    <x v="4"/>
    <n v="550"/>
    <n v="1"/>
    <n v="800"/>
    <n v="800"/>
    <n v="550"/>
    <n v="250"/>
  </r>
  <r>
    <x v="441"/>
    <x v="2"/>
    <x v="3"/>
    <x v="2"/>
    <x v="2"/>
    <x v="4"/>
    <n v="550"/>
    <n v="47"/>
    <n v="800"/>
    <n v="37600"/>
    <n v="25850"/>
    <n v="11750"/>
  </r>
  <r>
    <x v="562"/>
    <x v="0"/>
    <x v="23"/>
    <x v="1"/>
    <x v="2"/>
    <x v="4"/>
    <n v="550"/>
    <n v="4"/>
    <n v="800"/>
    <n v="3200"/>
    <n v="2200"/>
    <n v="1000"/>
  </r>
  <r>
    <x v="563"/>
    <x v="1"/>
    <x v="7"/>
    <x v="5"/>
    <x v="2"/>
    <x v="4"/>
    <n v="550"/>
    <n v="2"/>
    <n v="800"/>
    <n v="1600"/>
    <n v="1100"/>
    <n v="500"/>
  </r>
  <r>
    <x v="564"/>
    <x v="0"/>
    <x v="8"/>
    <x v="2"/>
    <x v="2"/>
    <x v="4"/>
    <n v="550"/>
    <n v="18"/>
    <n v="800"/>
    <n v="14400"/>
    <n v="9900"/>
    <n v="4500"/>
  </r>
  <r>
    <x v="519"/>
    <x v="0"/>
    <x v="2"/>
    <x v="0"/>
    <x v="2"/>
    <x v="4"/>
    <n v="550"/>
    <n v="14"/>
    <n v="800"/>
    <n v="11200"/>
    <n v="7700"/>
    <n v="3500"/>
  </r>
  <r>
    <x v="565"/>
    <x v="1"/>
    <x v="5"/>
    <x v="3"/>
    <x v="2"/>
    <x v="4"/>
    <n v="550"/>
    <n v="14"/>
    <n v="800"/>
    <n v="11200"/>
    <n v="7700"/>
    <n v="3500"/>
  </r>
  <r>
    <x v="566"/>
    <x v="2"/>
    <x v="0"/>
    <x v="3"/>
    <x v="2"/>
    <x v="4"/>
    <n v="550"/>
    <n v="3"/>
    <n v="800"/>
    <n v="2400"/>
    <n v="1650"/>
    <n v="750"/>
  </r>
  <r>
    <x v="394"/>
    <x v="2"/>
    <x v="2"/>
    <x v="2"/>
    <x v="2"/>
    <x v="4"/>
    <n v="550"/>
    <n v="1"/>
    <n v="800"/>
    <n v="800"/>
    <n v="550"/>
    <n v="250"/>
  </r>
  <r>
    <x v="567"/>
    <x v="1"/>
    <x v="21"/>
    <x v="3"/>
    <x v="2"/>
    <x v="4"/>
    <n v="550"/>
    <n v="6"/>
    <n v="800"/>
    <n v="4800"/>
    <n v="3300"/>
    <n v="1500"/>
  </r>
  <r>
    <x v="485"/>
    <x v="2"/>
    <x v="9"/>
    <x v="3"/>
    <x v="2"/>
    <x v="4"/>
    <n v="550"/>
    <n v="8"/>
    <n v="800"/>
    <n v="6400"/>
    <n v="4400"/>
    <n v="2000"/>
  </r>
  <r>
    <x v="568"/>
    <x v="2"/>
    <x v="4"/>
    <x v="3"/>
    <x v="2"/>
    <x v="4"/>
    <n v="550"/>
    <n v="18"/>
    <n v="800"/>
    <n v="14400"/>
    <n v="9900"/>
    <n v="4500"/>
  </r>
  <r>
    <x v="569"/>
    <x v="2"/>
    <x v="21"/>
    <x v="5"/>
    <x v="2"/>
    <x v="4"/>
    <n v="550"/>
    <n v="24"/>
    <n v="800"/>
    <n v="19200"/>
    <n v="13200"/>
    <n v="6000"/>
  </r>
  <r>
    <x v="570"/>
    <x v="0"/>
    <x v="10"/>
    <x v="1"/>
    <x v="2"/>
    <x v="4"/>
    <n v="550"/>
    <n v="5"/>
    <n v="800"/>
    <n v="4000"/>
    <n v="2750"/>
    <n v="1250"/>
  </r>
  <r>
    <x v="571"/>
    <x v="1"/>
    <x v="16"/>
    <x v="1"/>
    <x v="2"/>
    <x v="4"/>
    <n v="550"/>
    <n v="6"/>
    <n v="800"/>
    <n v="4800"/>
    <n v="3300"/>
    <n v="1500"/>
  </r>
  <r>
    <x v="355"/>
    <x v="2"/>
    <x v="20"/>
    <x v="0"/>
    <x v="2"/>
    <x v="4"/>
    <n v="550"/>
    <n v="23"/>
    <n v="800"/>
    <n v="18400"/>
    <n v="12650"/>
    <n v="5750"/>
  </r>
  <r>
    <x v="335"/>
    <x v="2"/>
    <x v="13"/>
    <x v="1"/>
    <x v="2"/>
    <x v="4"/>
    <n v="550"/>
    <n v="1"/>
    <n v="800"/>
    <n v="800"/>
    <n v="550"/>
    <n v="250"/>
  </r>
  <r>
    <x v="419"/>
    <x v="2"/>
    <x v="3"/>
    <x v="0"/>
    <x v="2"/>
    <x v="4"/>
    <n v="550"/>
    <n v="28"/>
    <n v="800"/>
    <n v="22400"/>
    <n v="15400"/>
    <n v="7000"/>
  </r>
  <r>
    <x v="572"/>
    <x v="2"/>
    <x v="1"/>
    <x v="2"/>
    <x v="2"/>
    <x v="4"/>
    <n v="550"/>
    <n v="33"/>
    <n v="800"/>
    <n v="26400"/>
    <n v="18150"/>
    <n v="8250"/>
  </r>
  <r>
    <x v="573"/>
    <x v="3"/>
    <x v="3"/>
    <x v="4"/>
    <x v="2"/>
    <x v="4"/>
    <n v="550"/>
    <n v="3"/>
    <n v="800"/>
    <n v="2400"/>
    <n v="1650"/>
    <n v="750"/>
  </r>
  <r>
    <x v="574"/>
    <x v="0"/>
    <x v="5"/>
    <x v="0"/>
    <x v="2"/>
    <x v="4"/>
    <n v="550"/>
    <n v="17"/>
    <n v="800"/>
    <n v="13600"/>
    <n v="9350"/>
    <n v="4250"/>
  </r>
  <r>
    <x v="575"/>
    <x v="0"/>
    <x v="10"/>
    <x v="4"/>
    <x v="2"/>
    <x v="4"/>
    <n v="550"/>
    <n v="32"/>
    <n v="800"/>
    <n v="25600"/>
    <n v="17600"/>
    <n v="8000"/>
  </r>
  <r>
    <x v="128"/>
    <x v="0"/>
    <x v="16"/>
    <x v="1"/>
    <x v="2"/>
    <x v="4"/>
    <n v="550"/>
    <n v="9"/>
    <n v="800"/>
    <n v="7200"/>
    <n v="4950"/>
    <n v="2250"/>
  </r>
  <r>
    <x v="501"/>
    <x v="0"/>
    <x v="22"/>
    <x v="0"/>
    <x v="2"/>
    <x v="4"/>
    <n v="550"/>
    <n v="7"/>
    <n v="800"/>
    <n v="5600"/>
    <n v="3850"/>
    <n v="1750"/>
  </r>
  <r>
    <x v="213"/>
    <x v="2"/>
    <x v="18"/>
    <x v="4"/>
    <x v="2"/>
    <x v="4"/>
    <n v="550"/>
    <n v="36"/>
    <n v="800"/>
    <n v="28800"/>
    <n v="19800"/>
    <n v="9000"/>
  </r>
  <r>
    <x v="221"/>
    <x v="1"/>
    <x v="3"/>
    <x v="0"/>
    <x v="2"/>
    <x v="4"/>
    <n v="550"/>
    <n v="8"/>
    <n v="800"/>
    <n v="6400"/>
    <n v="4400"/>
    <n v="2000"/>
  </r>
  <r>
    <x v="369"/>
    <x v="2"/>
    <x v="21"/>
    <x v="3"/>
    <x v="2"/>
    <x v="4"/>
    <n v="550"/>
    <n v="1"/>
    <n v="800"/>
    <n v="800"/>
    <n v="550"/>
    <n v="250"/>
  </r>
  <r>
    <x v="299"/>
    <x v="2"/>
    <x v="21"/>
    <x v="4"/>
    <x v="2"/>
    <x v="4"/>
    <n v="550"/>
    <n v="14"/>
    <n v="800"/>
    <n v="11200"/>
    <n v="7700"/>
    <n v="3500"/>
  </r>
  <r>
    <x v="416"/>
    <x v="2"/>
    <x v="15"/>
    <x v="0"/>
    <x v="2"/>
    <x v="4"/>
    <n v="550"/>
    <n v="19"/>
    <n v="800"/>
    <n v="15200"/>
    <n v="10450"/>
    <n v="4750"/>
  </r>
  <r>
    <x v="451"/>
    <x v="2"/>
    <x v="13"/>
    <x v="0"/>
    <x v="2"/>
    <x v="4"/>
    <n v="550"/>
    <n v="6"/>
    <n v="800"/>
    <n v="4800"/>
    <n v="3300"/>
    <n v="1500"/>
  </r>
  <r>
    <x v="576"/>
    <x v="0"/>
    <x v="16"/>
    <x v="5"/>
    <x v="2"/>
    <x v="4"/>
    <n v="550"/>
    <n v="45"/>
    <n v="800"/>
    <n v="36000"/>
    <n v="24750"/>
    <n v="11250"/>
  </r>
  <r>
    <x v="502"/>
    <x v="2"/>
    <x v="0"/>
    <x v="4"/>
    <x v="2"/>
    <x v="4"/>
    <n v="550"/>
    <n v="16"/>
    <n v="800"/>
    <n v="12800"/>
    <n v="8800"/>
    <n v="4000"/>
  </r>
  <r>
    <x v="433"/>
    <x v="2"/>
    <x v="8"/>
    <x v="4"/>
    <x v="2"/>
    <x v="4"/>
    <n v="550"/>
    <n v="25"/>
    <n v="800"/>
    <n v="20000"/>
    <n v="13750"/>
    <n v="6250"/>
  </r>
  <r>
    <x v="577"/>
    <x v="2"/>
    <x v="0"/>
    <x v="0"/>
    <x v="2"/>
    <x v="4"/>
    <n v="550"/>
    <n v="29"/>
    <n v="800"/>
    <n v="23200"/>
    <n v="15950"/>
    <n v="7250"/>
  </r>
  <r>
    <x v="352"/>
    <x v="2"/>
    <x v="6"/>
    <x v="2"/>
    <x v="2"/>
    <x v="4"/>
    <n v="550"/>
    <n v="44"/>
    <n v="800"/>
    <n v="35200"/>
    <n v="24200"/>
    <n v="11000"/>
  </r>
  <r>
    <x v="388"/>
    <x v="2"/>
    <x v="2"/>
    <x v="1"/>
    <x v="2"/>
    <x v="4"/>
    <n v="550"/>
    <n v="2"/>
    <n v="800"/>
    <n v="1600"/>
    <n v="1100"/>
    <n v="500"/>
  </r>
  <r>
    <x v="578"/>
    <x v="3"/>
    <x v="9"/>
    <x v="4"/>
    <x v="2"/>
    <x v="4"/>
    <n v="550"/>
    <n v="25"/>
    <n v="800"/>
    <n v="20000"/>
    <n v="13750"/>
    <n v="6250"/>
  </r>
  <r>
    <x v="579"/>
    <x v="0"/>
    <x v="9"/>
    <x v="3"/>
    <x v="2"/>
    <x v="4"/>
    <n v="550"/>
    <n v="14"/>
    <n v="800"/>
    <n v="11200"/>
    <n v="7700"/>
    <n v="3500"/>
  </r>
  <r>
    <x v="580"/>
    <x v="0"/>
    <x v="8"/>
    <x v="5"/>
    <x v="2"/>
    <x v="4"/>
    <n v="550"/>
    <n v="57"/>
    <n v="800"/>
    <n v="45600"/>
    <n v="31350"/>
    <n v="14250"/>
  </r>
  <r>
    <x v="94"/>
    <x v="3"/>
    <x v="8"/>
    <x v="2"/>
    <x v="2"/>
    <x v="4"/>
    <n v="550"/>
    <n v="27"/>
    <n v="800"/>
    <n v="21600"/>
    <n v="14850"/>
    <n v="6750"/>
  </r>
  <r>
    <x v="581"/>
    <x v="0"/>
    <x v="10"/>
    <x v="2"/>
    <x v="2"/>
    <x v="4"/>
    <n v="550"/>
    <n v="6"/>
    <n v="800"/>
    <n v="4800"/>
    <n v="3300"/>
    <n v="1500"/>
  </r>
  <r>
    <x v="172"/>
    <x v="2"/>
    <x v="1"/>
    <x v="2"/>
    <x v="2"/>
    <x v="4"/>
    <n v="550"/>
    <n v="18"/>
    <n v="800"/>
    <n v="14400"/>
    <n v="9900"/>
    <n v="4500"/>
  </r>
  <r>
    <x v="514"/>
    <x v="1"/>
    <x v="9"/>
    <x v="5"/>
    <x v="2"/>
    <x v="4"/>
    <n v="550"/>
    <n v="4"/>
    <n v="800"/>
    <n v="3200"/>
    <n v="2200"/>
    <n v="1000"/>
  </r>
  <r>
    <x v="582"/>
    <x v="0"/>
    <x v="15"/>
    <x v="3"/>
    <x v="2"/>
    <x v="4"/>
    <n v="550"/>
    <n v="12"/>
    <n v="800"/>
    <n v="9600"/>
    <n v="6600"/>
    <n v="3000"/>
  </r>
  <r>
    <x v="57"/>
    <x v="2"/>
    <x v="3"/>
    <x v="0"/>
    <x v="2"/>
    <x v="4"/>
    <n v="550"/>
    <n v="6"/>
    <n v="800"/>
    <n v="4800"/>
    <n v="3300"/>
    <n v="1500"/>
  </r>
  <r>
    <x v="464"/>
    <x v="2"/>
    <x v="16"/>
    <x v="3"/>
    <x v="2"/>
    <x v="4"/>
    <n v="550"/>
    <n v="6"/>
    <n v="800"/>
    <n v="4800"/>
    <n v="3300"/>
    <n v="1500"/>
  </r>
  <r>
    <x v="438"/>
    <x v="2"/>
    <x v="17"/>
    <x v="3"/>
    <x v="2"/>
    <x v="4"/>
    <n v="550"/>
    <n v="7"/>
    <n v="800"/>
    <n v="5600"/>
    <n v="3850"/>
    <n v="1750"/>
  </r>
  <r>
    <x v="583"/>
    <x v="2"/>
    <x v="18"/>
    <x v="5"/>
    <x v="2"/>
    <x v="4"/>
    <n v="550"/>
    <n v="17"/>
    <n v="800"/>
    <n v="13600"/>
    <n v="9350"/>
    <n v="4250"/>
  </r>
  <r>
    <x v="511"/>
    <x v="2"/>
    <x v="21"/>
    <x v="3"/>
    <x v="2"/>
    <x v="4"/>
    <n v="550"/>
    <n v="19"/>
    <n v="800"/>
    <n v="15200"/>
    <n v="10450"/>
    <n v="4750"/>
  </r>
  <r>
    <x v="584"/>
    <x v="3"/>
    <x v="5"/>
    <x v="1"/>
    <x v="2"/>
    <x v="4"/>
    <n v="550"/>
    <n v="7"/>
    <n v="800"/>
    <n v="5600"/>
    <n v="3850"/>
    <n v="1750"/>
  </r>
  <r>
    <x v="585"/>
    <x v="0"/>
    <x v="23"/>
    <x v="2"/>
    <x v="2"/>
    <x v="4"/>
    <n v="550"/>
    <n v="30"/>
    <n v="800"/>
    <n v="24000"/>
    <n v="16500"/>
    <n v="7500"/>
  </r>
  <r>
    <x v="351"/>
    <x v="0"/>
    <x v="11"/>
    <x v="4"/>
    <x v="2"/>
    <x v="4"/>
    <n v="550"/>
    <n v="38"/>
    <n v="800"/>
    <n v="30400"/>
    <n v="20900"/>
    <n v="9500"/>
  </r>
  <r>
    <x v="586"/>
    <x v="3"/>
    <x v="16"/>
    <x v="2"/>
    <x v="2"/>
    <x v="4"/>
    <n v="550"/>
    <n v="49"/>
    <n v="800"/>
    <n v="39200"/>
    <n v="26950"/>
    <n v="12250"/>
  </r>
  <r>
    <x v="587"/>
    <x v="1"/>
    <x v="4"/>
    <x v="5"/>
    <x v="2"/>
    <x v="4"/>
    <n v="550"/>
    <n v="42"/>
    <n v="800"/>
    <n v="33600"/>
    <n v="23100"/>
    <n v="10500"/>
  </r>
  <r>
    <x v="119"/>
    <x v="0"/>
    <x v="9"/>
    <x v="4"/>
    <x v="2"/>
    <x v="4"/>
    <n v="550"/>
    <n v="24"/>
    <n v="800"/>
    <n v="19200"/>
    <n v="13200"/>
    <n v="6000"/>
  </r>
  <r>
    <x v="588"/>
    <x v="0"/>
    <x v="0"/>
    <x v="0"/>
    <x v="2"/>
    <x v="4"/>
    <n v="550"/>
    <n v="17"/>
    <n v="800"/>
    <n v="13600"/>
    <n v="9350"/>
    <n v="4250"/>
  </r>
  <r>
    <x v="589"/>
    <x v="1"/>
    <x v="7"/>
    <x v="5"/>
    <x v="2"/>
    <x v="4"/>
    <n v="550"/>
    <n v="9"/>
    <n v="800"/>
    <n v="7200"/>
    <n v="4950"/>
    <n v="2250"/>
  </r>
  <r>
    <x v="376"/>
    <x v="0"/>
    <x v="12"/>
    <x v="3"/>
    <x v="2"/>
    <x v="4"/>
    <n v="550"/>
    <n v="4"/>
    <n v="800"/>
    <n v="3200"/>
    <n v="2200"/>
    <n v="1000"/>
  </r>
  <r>
    <x v="590"/>
    <x v="3"/>
    <x v="16"/>
    <x v="1"/>
    <x v="2"/>
    <x v="4"/>
    <n v="550"/>
    <n v="1"/>
    <n v="800"/>
    <n v="800"/>
    <n v="550"/>
    <n v="250"/>
  </r>
  <r>
    <x v="252"/>
    <x v="0"/>
    <x v="17"/>
    <x v="1"/>
    <x v="2"/>
    <x v="4"/>
    <n v="550"/>
    <n v="6"/>
    <n v="800"/>
    <n v="4800"/>
    <n v="3300"/>
    <n v="1500"/>
  </r>
  <r>
    <x v="591"/>
    <x v="0"/>
    <x v="8"/>
    <x v="4"/>
    <x v="2"/>
    <x v="4"/>
    <n v="550"/>
    <n v="23"/>
    <n v="800"/>
    <n v="18400"/>
    <n v="12650"/>
    <n v="5750"/>
  </r>
  <r>
    <x v="508"/>
    <x v="3"/>
    <x v="9"/>
    <x v="0"/>
    <x v="2"/>
    <x v="4"/>
    <n v="550"/>
    <n v="28"/>
    <n v="800"/>
    <n v="22400"/>
    <n v="15400"/>
    <n v="7000"/>
  </r>
  <r>
    <x v="592"/>
    <x v="0"/>
    <x v="12"/>
    <x v="3"/>
    <x v="2"/>
    <x v="4"/>
    <n v="550"/>
    <n v="6"/>
    <n v="800"/>
    <n v="4800"/>
    <n v="3300"/>
    <n v="1500"/>
  </r>
  <r>
    <x v="593"/>
    <x v="3"/>
    <x v="15"/>
    <x v="0"/>
    <x v="2"/>
    <x v="4"/>
    <n v="550"/>
    <n v="29"/>
    <n v="800"/>
    <n v="23200"/>
    <n v="15950"/>
    <n v="7250"/>
  </r>
  <r>
    <x v="59"/>
    <x v="2"/>
    <x v="4"/>
    <x v="0"/>
    <x v="2"/>
    <x v="4"/>
    <n v="550"/>
    <n v="1"/>
    <n v="800"/>
    <n v="800"/>
    <n v="550"/>
    <n v="250"/>
  </r>
  <r>
    <x v="441"/>
    <x v="2"/>
    <x v="3"/>
    <x v="2"/>
    <x v="2"/>
    <x v="4"/>
    <n v="550"/>
    <n v="47"/>
    <n v="800"/>
    <n v="37600"/>
    <n v="25850"/>
    <n v="11750"/>
  </r>
  <r>
    <x v="562"/>
    <x v="0"/>
    <x v="23"/>
    <x v="1"/>
    <x v="2"/>
    <x v="4"/>
    <n v="550"/>
    <n v="4"/>
    <n v="800"/>
    <n v="3200"/>
    <n v="2200"/>
    <n v="1000"/>
  </r>
  <r>
    <x v="563"/>
    <x v="1"/>
    <x v="7"/>
    <x v="5"/>
    <x v="2"/>
    <x v="4"/>
    <n v="550"/>
    <n v="2"/>
    <n v="800"/>
    <n v="1600"/>
    <n v="1100"/>
    <n v="500"/>
  </r>
  <r>
    <x v="564"/>
    <x v="0"/>
    <x v="8"/>
    <x v="2"/>
    <x v="2"/>
    <x v="4"/>
    <n v="550"/>
    <n v="18"/>
    <n v="800"/>
    <n v="14400"/>
    <n v="9900"/>
    <n v="4500"/>
  </r>
  <r>
    <x v="519"/>
    <x v="0"/>
    <x v="2"/>
    <x v="0"/>
    <x v="2"/>
    <x v="4"/>
    <n v="550"/>
    <n v="14"/>
    <n v="800"/>
    <n v="11200"/>
    <n v="7700"/>
    <n v="3500"/>
  </r>
  <r>
    <x v="565"/>
    <x v="1"/>
    <x v="5"/>
    <x v="3"/>
    <x v="2"/>
    <x v="4"/>
    <n v="550"/>
    <n v="14"/>
    <n v="800"/>
    <n v="11200"/>
    <n v="7700"/>
    <n v="3500"/>
  </r>
  <r>
    <x v="566"/>
    <x v="2"/>
    <x v="0"/>
    <x v="3"/>
    <x v="2"/>
    <x v="4"/>
    <n v="550"/>
    <n v="3"/>
    <n v="800"/>
    <n v="2400"/>
    <n v="1650"/>
    <n v="750"/>
  </r>
  <r>
    <x v="394"/>
    <x v="2"/>
    <x v="2"/>
    <x v="2"/>
    <x v="2"/>
    <x v="4"/>
    <n v="550"/>
    <n v="1"/>
    <n v="800"/>
    <n v="800"/>
    <n v="550"/>
    <n v="250"/>
  </r>
  <r>
    <x v="567"/>
    <x v="1"/>
    <x v="21"/>
    <x v="3"/>
    <x v="2"/>
    <x v="4"/>
    <n v="550"/>
    <n v="6"/>
    <n v="800"/>
    <n v="4800"/>
    <n v="3300"/>
    <n v="1500"/>
  </r>
  <r>
    <x v="485"/>
    <x v="2"/>
    <x v="9"/>
    <x v="3"/>
    <x v="2"/>
    <x v="4"/>
    <n v="550"/>
    <n v="8"/>
    <n v="800"/>
    <n v="6400"/>
    <n v="4400"/>
    <n v="2000"/>
  </r>
  <r>
    <x v="568"/>
    <x v="2"/>
    <x v="4"/>
    <x v="3"/>
    <x v="2"/>
    <x v="4"/>
    <n v="550"/>
    <n v="18"/>
    <n v="800"/>
    <n v="14400"/>
    <n v="9900"/>
    <n v="4500"/>
  </r>
  <r>
    <x v="569"/>
    <x v="2"/>
    <x v="21"/>
    <x v="5"/>
    <x v="2"/>
    <x v="4"/>
    <n v="550"/>
    <n v="24"/>
    <n v="800"/>
    <n v="19200"/>
    <n v="13200"/>
    <n v="6000"/>
  </r>
  <r>
    <x v="570"/>
    <x v="0"/>
    <x v="10"/>
    <x v="1"/>
    <x v="2"/>
    <x v="4"/>
    <n v="550"/>
    <n v="5"/>
    <n v="800"/>
    <n v="4000"/>
    <n v="2750"/>
    <n v="1250"/>
  </r>
  <r>
    <x v="571"/>
    <x v="1"/>
    <x v="16"/>
    <x v="1"/>
    <x v="2"/>
    <x v="4"/>
    <n v="550"/>
    <n v="6"/>
    <n v="800"/>
    <n v="4800"/>
    <n v="3300"/>
    <n v="1500"/>
  </r>
  <r>
    <x v="355"/>
    <x v="2"/>
    <x v="20"/>
    <x v="0"/>
    <x v="2"/>
    <x v="4"/>
    <n v="550"/>
    <n v="23"/>
    <n v="800"/>
    <n v="18400"/>
    <n v="12650"/>
    <n v="5750"/>
  </r>
  <r>
    <x v="335"/>
    <x v="2"/>
    <x v="13"/>
    <x v="1"/>
    <x v="2"/>
    <x v="4"/>
    <n v="550"/>
    <n v="1"/>
    <n v="800"/>
    <n v="800"/>
    <n v="550"/>
    <n v="250"/>
  </r>
  <r>
    <x v="419"/>
    <x v="2"/>
    <x v="3"/>
    <x v="0"/>
    <x v="2"/>
    <x v="4"/>
    <n v="550"/>
    <n v="28"/>
    <n v="800"/>
    <n v="22400"/>
    <n v="15400"/>
    <n v="7000"/>
  </r>
  <r>
    <x v="572"/>
    <x v="2"/>
    <x v="1"/>
    <x v="2"/>
    <x v="2"/>
    <x v="4"/>
    <n v="550"/>
    <n v="33"/>
    <n v="800"/>
    <n v="26400"/>
    <n v="18150"/>
    <n v="8250"/>
  </r>
  <r>
    <x v="573"/>
    <x v="3"/>
    <x v="3"/>
    <x v="4"/>
    <x v="2"/>
    <x v="4"/>
    <n v="550"/>
    <n v="3"/>
    <n v="800"/>
    <n v="2400"/>
    <n v="1650"/>
    <n v="750"/>
  </r>
  <r>
    <x v="574"/>
    <x v="0"/>
    <x v="5"/>
    <x v="0"/>
    <x v="2"/>
    <x v="4"/>
    <n v="550"/>
    <n v="17"/>
    <n v="800"/>
    <n v="13600"/>
    <n v="9350"/>
    <n v="4250"/>
  </r>
  <r>
    <x v="575"/>
    <x v="0"/>
    <x v="10"/>
    <x v="4"/>
    <x v="2"/>
    <x v="4"/>
    <n v="550"/>
    <n v="32"/>
    <n v="800"/>
    <n v="25600"/>
    <n v="17600"/>
    <n v="8000"/>
  </r>
  <r>
    <x v="128"/>
    <x v="0"/>
    <x v="16"/>
    <x v="1"/>
    <x v="2"/>
    <x v="4"/>
    <n v="550"/>
    <n v="9"/>
    <n v="800"/>
    <n v="7200"/>
    <n v="4950"/>
    <n v="2250"/>
  </r>
  <r>
    <x v="501"/>
    <x v="0"/>
    <x v="22"/>
    <x v="0"/>
    <x v="2"/>
    <x v="4"/>
    <n v="550"/>
    <n v="7"/>
    <n v="800"/>
    <n v="5600"/>
    <n v="3850"/>
    <n v="1750"/>
  </r>
  <r>
    <x v="213"/>
    <x v="2"/>
    <x v="18"/>
    <x v="4"/>
    <x v="2"/>
    <x v="4"/>
    <n v="550"/>
    <n v="36"/>
    <n v="800"/>
    <n v="28800"/>
    <n v="19800"/>
    <n v="9000"/>
  </r>
  <r>
    <x v="221"/>
    <x v="1"/>
    <x v="3"/>
    <x v="0"/>
    <x v="2"/>
    <x v="4"/>
    <n v="550"/>
    <n v="8"/>
    <n v="800"/>
    <n v="6400"/>
    <n v="4400"/>
    <n v="2000"/>
  </r>
  <r>
    <x v="369"/>
    <x v="2"/>
    <x v="21"/>
    <x v="3"/>
    <x v="2"/>
    <x v="4"/>
    <n v="550"/>
    <n v="1"/>
    <n v="800"/>
    <n v="800"/>
    <n v="550"/>
    <n v="250"/>
  </r>
  <r>
    <x v="299"/>
    <x v="2"/>
    <x v="21"/>
    <x v="4"/>
    <x v="2"/>
    <x v="4"/>
    <n v="550"/>
    <n v="14"/>
    <n v="800"/>
    <n v="11200"/>
    <n v="7700"/>
    <n v="3500"/>
  </r>
  <r>
    <x v="416"/>
    <x v="2"/>
    <x v="15"/>
    <x v="0"/>
    <x v="2"/>
    <x v="4"/>
    <n v="550"/>
    <n v="19"/>
    <n v="800"/>
    <n v="15200"/>
    <n v="10450"/>
    <n v="4750"/>
  </r>
  <r>
    <x v="451"/>
    <x v="2"/>
    <x v="13"/>
    <x v="0"/>
    <x v="2"/>
    <x v="4"/>
    <n v="550"/>
    <n v="6"/>
    <n v="800"/>
    <n v="4800"/>
    <n v="3300"/>
    <n v="1500"/>
  </r>
  <r>
    <x v="576"/>
    <x v="0"/>
    <x v="16"/>
    <x v="5"/>
    <x v="2"/>
    <x v="4"/>
    <n v="550"/>
    <n v="45"/>
    <n v="800"/>
    <n v="36000"/>
    <n v="24750"/>
    <n v="11250"/>
  </r>
  <r>
    <x v="502"/>
    <x v="2"/>
    <x v="0"/>
    <x v="4"/>
    <x v="2"/>
    <x v="4"/>
    <n v="550"/>
    <n v="16"/>
    <n v="800"/>
    <n v="12800"/>
    <n v="8800"/>
    <n v="4000"/>
  </r>
  <r>
    <x v="433"/>
    <x v="2"/>
    <x v="8"/>
    <x v="4"/>
    <x v="2"/>
    <x v="4"/>
    <n v="550"/>
    <n v="25"/>
    <n v="800"/>
    <n v="20000"/>
    <n v="13750"/>
    <n v="6250"/>
  </r>
  <r>
    <x v="577"/>
    <x v="2"/>
    <x v="0"/>
    <x v="0"/>
    <x v="2"/>
    <x v="4"/>
    <n v="550"/>
    <n v="29"/>
    <n v="800"/>
    <n v="23200"/>
    <n v="15950"/>
    <n v="7250"/>
  </r>
  <r>
    <x v="352"/>
    <x v="2"/>
    <x v="6"/>
    <x v="2"/>
    <x v="2"/>
    <x v="4"/>
    <n v="550"/>
    <n v="44"/>
    <n v="800"/>
    <n v="35200"/>
    <n v="24200"/>
    <n v="11000"/>
  </r>
  <r>
    <x v="388"/>
    <x v="2"/>
    <x v="2"/>
    <x v="1"/>
    <x v="2"/>
    <x v="4"/>
    <n v="550"/>
    <n v="2"/>
    <n v="800"/>
    <n v="1600"/>
    <n v="1100"/>
    <n v="500"/>
  </r>
  <r>
    <x v="578"/>
    <x v="3"/>
    <x v="9"/>
    <x v="4"/>
    <x v="2"/>
    <x v="4"/>
    <n v="550"/>
    <n v="25"/>
    <n v="800"/>
    <n v="20000"/>
    <n v="13750"/>
    <n v="6250"/>
  </r>
  <r>
    <x v="579"/>
    <x v="0"/>
    <x v="9"/>
    <x v="3"/>
    <x v="2"/>
    <x v="4"/>
    <n v="550"/>
    <n v="14"/>
    <n v="800"/>
    <n v="11200"/>
    <n v="7700"/>
    <n v="3500"/>
  </r>
  <r>
    <x v="580"/>
    <x v="0"/>
    <x v="8"/>
    <x v="5"/>
    <x v="2"/>
    <x v="4"/>
    <n v="550"/>
    <n v="57"/>
    <n v="800"/>
    <n v="45600"/>
    <n v="31350"/>
    <n v="14250"/>
  </r>
  <r>
    <x v="94"/>
    <x v="3"/>
    <x v="8"/>
    <x v="2"/>
    <x v="2"/>
    <x v="4"/>
    <n v="550"/>
    <n v="27"/>
    <n v="800"/>
    <n v="21600"/>
    <n v="14850"/>
    <n v="6750"/>
  </r>
  <r>
    <x v="581"/>
    <x v="0"/>
    <x v="10"/>
    <x v="2"/>
    <x v="2"/>
    <x v="4"/>
    <n v="550"/>
    <n v="6"/>
    <n v="800"/>
    <n v="4800"/>
    <n v="3300"/>
    <n v="1500"/>
  </r>
  <r>
    <x v="172"/>
    <x v="2"/>
    <x v="1"/>
    <x v="2"/>
    <x v="2"/>
    <x v="4"/>
    <n v="550"/>
    <n v="18"/>
    <n v="800"/>
    <n v="14400"/>
    <n v="9900"/>
    <n v="4500"/>
  </r>
  <r>
    <x v="514"/>
    <x v="1"/>
    <x v="9"/>
    <x v="5"/>
    <x v="2"/>
    <x v="4"/>
    <n v="550"/>
    <n v="4"/>
    <n v="800"/>
    <n v="3200"/>
    <n v="2200"/>
    <n v="1000"/>
  </r>
  <r>
    <x v="582"/>
    <x v="0"/>
    <x v="15"/>
    <x v="3"/>
    <x v="2"/>
    <x v="4"/>
    <n v="550"/>
    <n v="12"/>
    <n v="800"/>
    <n v="9600"/>
    <n v="6600"/>
    <n v="3000"/>
  </r>
  <r>
    <x v="57"/>
    <x v="2"/>
    <x v="3"/>
    <x v="0"/>
    <x v="2"/>
    <x v="4"/>
    <n v="550"/>
    <n v="6"/>
    <n v="800"/>
    <n v="4800"/>
    <n v="3300"/>
    <n v="1500"/>
  </r>
  <r>
    <x v="464"/>
    <x v="2"/>
    <x v="16"/>
    <x v="3"/>
    <x v="2"/>
    <x v="4"/>
    <n v="550"/>
    <n v="6"/>
    <n v="800"/>
    <n v="4800"/>
    <n v="3300"/>
    <n v="1500"/>
  </r>
  <r>
    <x v="438"/>
    <x v="2"/>
    <x v="17"/>
    <x v="3"/>
    <x v="2"/>
    <x v="4"/>
    <n v="550"/>
    <n v="7"/>
    <n v="800"/>
    <n v="5600"/>
    <n v="3850"/>
    <n v="1750"/>
  </r>
  <r>
    <x v="583"/>
    <x v="2"/>
    <x v="18"/>
    <x v="5"/>
    <x v="2"/>
    <x v="4"/>
    <n v="550"/>
    <n v="17"/>
    <n v="800"/>
    <n v="13600"/>
    <n v="9350"/>
    <n v="4250"/>
  </r>
  <r>
    <x v="511"/>
    <x v="2"/>
    <x v="21"/>
    <x v="3"/>
    <x v="2"/>
    <x v="4"/>
    <n v="550"/>
    <n v="19"/>
    <n v="800"/>
    <n v="15200"/>
    <n v="10450"/>
    <n v="4750"/>
  </r>
  <r>
    <x v="584"/>
    <x v="3"/>
    <x v="5"/>
    <x v="1"/>
    <x v="2"/>
    <x v="4"/>
    <n v="550"/>
    <n v="7"/>
    <n v="800"/>
    <n v="5600"/>
    <n v="3850"/>
    <n v="1750"/>
  </r>
  <r>
    <x v="585"/>
    <x v="0"/>
    <x v="23"/>
    <x v="2"/>
    <x v="2"/>
    <x v="4"/>
    <n v="550"/>
    <n v="30"/>
    <n v="800"/>
    <n v="24000"/>
    <n v="16500"/>
    <n v="7500"/>
  </r>
  <r>
    <x v="351"/>
    <x v="0"/>
    <x v="11"/>
    <x v="4"/>
    <x v="2"/>
    <x v="4"/>
    <n v="550"/>
    <n v="38"/>
    <n v="800"/>
    <n v="30400"/>
    <n v="20900"/>
    <n v="9500"/>
  </r>
  <r>
    <x v="586"/>
    <x v="3"/>
    <x v="16"/>
    <x v="2"/>
    <x v="2"/>
    <x v="4"/>
    <n v="550"/>
    <n v="49"/>
    <n v="800"/>
    <n v="39200"/>
    <n v="26950"/>
    <n v="12250"/>
  </r>
  <r>
    <x v="587"/>
    <x v="1"/>
    <x v="4"/>
    <x v="5"/>
    <x v="2"/>
    <x v="4"/>
    <n v="550"/>
    <n v="42"/>
    <n v="800"/>
    <n v="33600"/>
    <n v="23100"/>
    <n v="10500"/>
  </r>
  <r>
    <x v="119"/>
    <x v="0"/>
    <x v="9"/>
    <x v="4"/>
    <x v="2"/>
    <x v="4"/>
    <n v="550"/>
    <n v="24"/>
    <n v="800"/>
    <n v="19200"/>
    <n v="13200"/>
    <n v="6000"/>
  </r>
  <r>
    <x v="588"/>
    <x v="0"/>
    <x v="0"/>
    <x v="0"/>
    <x v="2"/>
    <x v="4"/>
    <n v="550"/>
    <n v="17"/>
    <n v="800"/>
    <n v="13600"/>
    <n v="9350"/>
    <n v="4250"/>
  </r>
  <r>
    <x v="589"/>
    <x v="1"/>
    <x v="7"/>
    <x v="5"/>
    <x v="2"/>
    <x v="4"/>
    <n v="550"/>
    <n v="9"/>
    <n v="800"/>
    <n v="7200"/>
    <n v="4950"/>
    <n v="2250"/>
  </r>
  <r>
    <x v="376"/>
    <x v="0"/>
    <x v="12"/>
    <x v="3"/>
    <x v="2"/>
    <x v="4"/>
    <n v="550"/>
    <n v="4"/>
    <n v="800"/>
    <n v="3200"/>
    <n v="2200"/>
    <n v="1000"/>
  </r>
  <r>
    <x v="590"/>
    <x v="3"/>
    <x v="16"/>
    <x v="1"/>
    <x v="2"/>
    <x v="4"/>
    <n v="550"/>
    <n v="1"/>
    <n v="800"/>
    <n v="800"/>
    <n v="550"/>
    <n v="250"/>
  </r>
  <r>
    <x v="252"/>
    <x v="0"/>
    <x v="17"/>
    <x v="1"/>
    <x v="2"/>
    <x v="4"/>
    <n v="550"/>
    <n v="6"/>
    <n v="800"/>
    <n v="4800"/>
    <n v="3300"/>
    <n v="1500"/>
  </r>
  <r>
    <x v="591"/>
    <x v="0"/>
    <x v="8"/>
    <x v="4"/>
    <x v="2"/>
    <x v="4"/>
    <n v="550"/>
    <n v="23"/>
    <n v="800"/>
    <n v="18400"/>
    <n v="12650"/>
    <n v="5750"/>
  </r>
  <r>
    <x v="508"/>
    <x v="3"/>
    <x v="9"/>
    <x v="0"/>
    <x v="2"/>
    <x v="4"/>
    <n v="550"/>
    <n v="28"/>
    <n v="800"/>
    <n v="22400"/>
    <n v="15400"/>
    <n v="7000"/>
  </r>
  <r>
    <x v="592"/>
    <x v="0"/>
    <x v="12"/>
    <x v="3"/>
    <x v="2"/>
    <x v="4"/>
    <n v="550"/>
    <n v="6"/>
    <n v="800"/>
    <n v="4800"/>
    <n v="3300"/>
    <n v="1500"/>
  </r>
  <r>
    <x v="593"/>
    <x v="3"/>
    <x v="15"/>
    <x v="0"/>
    <x v="2"/>
    <x v="4"/>
    <n v="550"/>
    <n v="29"/>
    <n v="800"/>
    <n v="23200"/>
    <n v="15950"/>
    <n v="7250"/>
  </r>
  <r>
    <x v="221"/>
    <x v="1"/>
    <x v="14"/>
    <x v="0"/>
    <x v="3"/>
    <x v="2"/>
    <n v="675"/>
    <n v="20"/>
    <n v="950"/>
    <n v="19000"/>
    <n v="13500"/>
    <n v="5500"/>
  </r>
  <r>
    <x v="594"/>
    <x v="2"/>
    <x v="12"/>
    <x v="5"/>
    <x v="3"/>
    <x v="2"/>
    <n v="675"/>
    <n v="68"/>
    <n v="950"/>
    <n v="64600"/>
    <n v="45900"/>
    <n v="18700"/>
  </r>
  <r>
    <x v="547"/>
    <x v="1"/>
    <x v="22"/>
    <x v="5"/>
    <x v="3"/>
    <x v="2"/>
    <n v="675"/>
    <n v="36"/>
    <n v="950"/>
    <n v="34200"/>
    <n v="24300"/>
    <n v="9900"/>
  </r>
  <r>
    <x v="595"/>
    <x v="3"/>
    <x v="0"/>
    <x v="2"/>
    <x v="3"/>
    <x v="2"/>
    <n v="675"/>
    <n v="26"/>
    <n v="950"/>
    <n v="24700"/>
    <n v="17550"/>
    <n v="7150"/>
  </r>
  <r>
    <x v="596"/>
    <x v="0"/>
    <x v="10"/>
    <x v="2"/>
    <x v="3"/>
    <x v="2"/>
    <n v="675"/>
    <n v="6"/>
    <n v="950"/>
    <n v="5700"/>
    <n v="4050"/>
    <n v="1650"/>
  </r>
  <r>
    <x v="597"/>
    <x v="2"/>
    <x v="17"/>
    <x v="0"/>
    <x v="3"/>
    <x v="2"/>
    <n v="675"/>
    <n v="46"/>
    <n v="950"/>
    <n v="43700"/>
    <n v="31050"/>
    <n v="12650"/>
  </r>
  <r>
    <x v="598"/>
    <x v="1"/>
    <x v="11"/>
    <x v="1"/>
    <x v="3"/>
    <x v="2"/>
    <n v="675"/>
    <n v="13"/>
    <n v="950"/>
    <n v="12350"/>
    <n v="8775"/>
    <n v="3575"/>
  </r>
  <r>
    <x v="599"/>
    <x v="3"/>
    <x v="13"/>
    <x v="4"/>
    <x v="3"/>
    <x v="2"/>
    <n v="675"/>
    <n v="73"/>
    <n v="950"/>
    <n v="69350"/>
    <n v="49275"/>
    <n v="20075"/>
  </r>
  <r>
    <x v="600"/>
    <x v="1"/>
    <x v="21"/>
    <x v="1"/>
    <x v="3"/>
    <x v="2"/>
    <n v="675"/>
    <n v="13"/>
    <n v="950"/>
    <n v="12350"/>
    <n v="8775"/>
    <n v="3575"/>
  </r>
  <r>
    <x v="174"/>
    <x v="2"/>
    <x v="1"/>
    <x v="2"/>
    <x v="3"/>
    <x v="2"/>
    <n v="675"/>
    <n v="60"/>
    <n v="950"/>
    <n v="57000"/>
    <n v="40500"/>
    <n v="16500"/>
  </r>
  <r>
    <x v="70"/>
    <x v="2"/>
    <x v="10"/>
    <x v="3"/>
    <x v="3"/>
    <x v="2"/>
    <n v="675"/>
    <n v="2"/>
    <n v="950"/>
    <n v="1900"/>
    <n v="1350"/>
    <n v="550"/>
  </r>
  <r>
    <x v="601"/>
    <x v="1"/>
    <x v="3"/>
    <x v="1"/>
    <x v="3"/>
    <x v="2"/>
    <n v="675"/>
    <n v="6"/>
    <n v="950"/>
    <n v="5700"/>
    <n v="4050"/>
    <n v="1650"/>
  </r>
  <r>
    <x v="602"/>
    <x v="1"/>
    <x v="3"/>
    <x v="5"/>
    <x v="3"/>
    <x v="2"/>
    <n v="675"/>
    <n v="41"/>
    <n v="950"/>
    <n v="38950"/>
    <n v="27675"/>
    <n v="11275"/>
  </r>
  <r>
    <x v="603"/>
    <x v="2"/>
    <x v="2"/>
    <x v="0"/>
    <x v="3"/>
    <x v="2"/>
    <n v="675"/>
    <n v="16"/>
    <n v="950"/>
    <n v="15200"/>
    <n v="10800"/>
    <n v="4400"/>
  </r>
  <r>
    <x v="604"/>
    <x v="3"/>
    <x v="8"/>
    <x v="1"/>
    <x v="3"/>
    <x v="2"/>
    <n v="675"/>
    <n v="8"/>
    <n v="950"/>
    <n v="7600"/>
    <n v="5400"/>
    <n v="2200"/>
  </r>
  <r>
    <x v="254"/>
    <x v="2"/>
    <x v="20"/>
    <x v="2"/>
    <x v="3"/>
    <x v="2"/>
    <n v="675"/>
    <n v="96"/>
    <n v="950"/>
    <n v="91200"/>
    <n v="64800"/>
    <n v="26400"/>
  </r>
  <r>
    <x v="605"/>
    <x v="3"/>
    <x v="13"/>
    <x v="1"/>
    <x v="3"/>
    <x v="2"/>
    <n v="675"/>
    <n v="6"/>
    <n v="950"/>
    <n v="5700"/>
    <n v="4050"/>
    <n v="1650"/>
  </r>
  <r>
    <x v="606"/>
    <x v="3"/>
    <x v="13"/>
    <x v="1"/>
    <x v="3"/>
    <x v="2"/>
    <n v="675"/>
    <n v="1"/>
    <n v="950"/>
    <n v="950"/>
    <n v="675"/>
    <n v="275"/>
  </r>
  <r>
    <x v="324"/>
    <x v="2"/>
    <x v="21"/>
    <x v="0"/>
    <x v="3"/>
    <x v="2"/>
    <n v="675"/>
    <n v="43"/>
    <n v="950"/>
    <n v="40850"/>
    <n v="29025"/>
    <n v="11825"/>
  </r>
  <r>
    <x v="607"/>
    <x v="3"/>
    <x v="4"/>
    <x v="1"/>
    <x v="3"/>
    <x v="2"/>
    <n v="675"/>
    <n v="16"/>
    <n v="950"/>
    <n v="15200"/>
    <n v="10800"/>
    <n v="4400"/>
  </r>
  <r>
    <x v="88"/>
    <x v="1"/>
    <x v="18"/>
    <x v="5"/>
    <x v="3"/>
    <x v="2"/>
    <n v="675"/>
    <n v="84"/>
    <n v="950"/>
    <n v="79800"/>
    <n v="56700"/>
    <n v="23100"/>
  </r>
  <r>
    <x v="608"/>
    <x v="1"/>
    <x v="10"/>
    <x v="0"/>
    <x v="3"/>
    <x v="2"/>
    <n v="675"/>
    <n v="33"/>
    <n v="950"/>
    <n v="31350"/>
    <n v="22275"/>
    <n v="9075"/>
  </r>
  <r>
    <x v="489"/>
    <x v="3"/>
    <x v="8"/>
    <x v="2"/>
    <x v="3"/>
    <x v="2"/>
    <n v="675"/>
    <n v="84"/>
    <n v="950"/>
    <n v="79800"/>
    <n v="56700"/>
    <n v="23100"/>
  </r>
  <r>
    <x v="609"/>
    <x v="2"/>
    <x v="18"/>
    <x v="1"/>
    <x v="3"/>
    <x v="2"/>
    <n v="675"/>
    <n v="5"/>
    <n v="950"/>
    <n v="4750"/>
    <n v="3375"/>
    <n v="1375"/>
  </r>
  <r>
    <x v="180"/>
    <x v="2"/>
    <x v="1"/>
    <x v="5"/>
    <x v="3"/>
    <x v="2"/>
    <n v="675"/>
    <n v="88"/>
    <n v="950"/>
    <n v="83600"/>
    <n v="59400"/>
    <n v="24200"/>
  </r>
  <r>
    <x v="610"/>
    <x v="0"/>
    <x v="14"/>
    <x v="1"/>
    <x v="3"/>
    <x v="2"/>
    <n v="675"/>
    <n v="6"/>
    <n v="950"/>
    <n v="5700"/>
    <n v="4050"/>
    <n v="1650"/>
  </r>
  <r>
    <x v="578"/>
    <x v="3"/>
    <x v="7"/>
    <x v="0"/>
    <x v="3"/>
    <x v="2"/>
    <n v="675"/>
    <n v="17"/>
    <n v="950"/>
    <n v="16150"/>
    <n v="11475"/>
    <n v="4675"/>
  </r>
  <r>
    <x v="611"/>
    <x v="2"/>
    <x v="22"/>
    <x v="0"/>
    <x v="3"/>
    <x v="2"/>
    <n v="675"/>
    <n v="59"/>
    <n v="950"/>
    <n v="56050"/>
    <n v="39825"/>
    <n v="16225"/>
  </r>
  <r>
    <x v="612"/>
    <x v="3"/>
    <x v="2"/>
    <x v="0"/>
    <x v="3"/>
    <x v="2"/>
    <n v="675"/>
    <n v="57"/>
    <n v="950"/>
    <n v="54150"/>
    <n v="38475"/>
    <n v="15675"/>
  </r>
  <r>
    <x v="454"/>
    <x v="1"/>
    <x v="13"/>
    <x v="2"/>
    <x v="3"/>
    <x v="2"/>
    <n v="675"/>
    <n v="83"/>
    <n v="950"/>
    <n v="78850"/>
    <n v="56025"/>
    <n v="22825"/>
  </r>
  <r>
    <x v="502"/>
    <x v="2"/>
    <x v="7"/>
    <x v="1"/>
    <x v="3"/>
    <x v="2"/>
    <n v="675"/>
    <n v="18"/>
    <n v="950"/>
    <n v="17100"/>
    <n v="12150"/>
    <n v="4950"/>
  </r>
  <r>
    <x v="537"/>
    <x v="1"/>
    <x v="18"/>
    <x v="2"/>
    <x v="3"/>
    <x v="2"/>
    <n v="675"/>
    <n v="35"/>
    <n v="950"/>
    <n v="33250"/>
    <n v="23625"/>
    <n v="9625"/>
  </r>
  <r>
    <x v="85"/>
    <x v="2"/>
    <x v="22"/>
    <x v="0"/>
    <x v="3"/>
    <x v="2"/>
    <n v="675"/>
    <n v="50"/>
    <n v="950"/>
    <n v="47500"/>
    <n v="33750"/>
    <n v="13750"/>
  </r>
  <r>
    <x v="613"/>
    <x v="3"/>
    <x v="9"/>
    <x v="4"/>
    <x v="3"/>
    <x v="2"/>
    <n v="675"/>
    <n v="74"/>
    <n v="950"/>
    <n v="70300"/>
    <n v="49950"/>
    <n v="20350"/>
  </r>
  <r>
    <x v="614"/>
    <x v="1"/>
    <x v="23"/>
    <x v="1"/>
    <x v="3"/>
    <x v="2"/>
    <n v="675"/>
    <n v="16"/>
    <n v="950"/>
    <n v="15200"/>
    <n v="10800"/>
    <n v="4400"/>
  </r>
  <r>
    <x v="332"/>
    <x v="1"/>
    <x v="9"/>
    <x v="5"/>
    <x v="3"/>
    <x v="2"/>
    <n v="675"/>
    <n v="56"/>
    <n v="950"/>
    <n v="53200"/>
    <n v="37800"/>
    <n v="15400"/>
  </r>
  <r>
    <x v="539"/>
    <x v="3"/>
    <x v="2"/>
    <x v="4"/>
    <x v="3"/>
    <x v="2"/>
    <n v="675"/>
    <n v="10"/>
    <n v="950"/>
    <n v="9500"/>
    <n v="6750"/>
    <n v="2750"/>
  </r>
  <r>
    <x v="615"/>
    <x v="3"/>
    <x v="12"/>
    <x v="1"/>
    <x v="3"/>
    <x v="2"/>
    <n v="675"/>
    <n v="2"/>
    <n v="950"/>
    <n v="1900"/>
    <n v="1350"/>
    <n v="550"/>
  </r>
  <r>
    <x v="616"/>
    <x v="3"/>
    <x v="17"/>
    <x v="4"/>
    <x v="3"/>
    <x v="2"/>
    <n v="675"/>
    <n v="51"/>
    <n v="950"/>
    <n v="48450"/>
    <n v="34425"/>
    <n v="14025"/>
  </r>
  <r>
    <x v="617"/>
    <x v="2"/>
    <x v="0"/>
    <x v="5"/>
    <x v="3"/>
    <x v="2"/>
    <n v="675"/>
    <n v="78"/>
    <n v="950"/>
    <n v="74100"/>
    <n v="52650"/>
    <n v="21450"/>
  </r>
  <r>
    <x v="457"/>
    <x v="0"/>
    <x v="9"/>
    <x v="2"/>
    <x v="3"/>
    <x v="2"/>
    <n v="675"/>
    <n v="83"/>
    <n v="950"/>
    <n v="78850"/>
    <n v="56025"/>
    <n v="22825"/>
  </r>
  <r>
    <x v="618"/>
    <x v="1"/>
    <x v="15"/>
    <x v="1"/>
    <x v="3"/>
    <x v="2"/>
    <n v="675"/>
    <n v="15"/>
    <n v="950"/>
    <n v="14250"/>
    <n v="10125"/>
    <n v="4125"/>
  </r>
  <r>
    <x v="392"/>
    <x v="1"/>
    <x v="13"/>
    <x v="4"/>
    <x v="3"/>
    <x v="2"/>
    <n v="675"/>
    <n v="61"/>
    <n v="950"/>
    <n v="57950"/>
    <n v="41175"/>
    <n v="16775"/>
  </r>
  <r>
    <x v="221"/>
    <x v="1"/>
    <x v="14"/>
    <x v="0"/>
    <x v="3"/>
    <x v="2"/>
    <n v="675"/>
    <n v="20"/>
    <n v="950"/>
    <n v="19000"/>
    <n v="13500"/>
    <n v="5500"/>
  </r>
  <r>
    <x v="594"/>
    <x v="2"/>
    <x v="12"/>
    <x v="5"/>
    <x v="3"/>
    <x v="2"/>
    <n v="675"/>
    <n v="68"/>
    <n v="950"/>
    <n v="64600"/>
    <n v="45900"/>
    <n v="18700"/>
  </r>
  <r>
    <x v="547"/>
    <x v="1"/>
    <x v="22"/>
    <x v="5"/>
    <x v="3"/>
    <x v="2"/>
    <n v="675"/>
    <n v="36"/>
    <n v="950"/>
    <n v="34200"/>
    <n v="24300"/>
    <n v="9900"/>
  </r>
  <r>
    <x v="595"/>
    <x v="3"/>
    <x v="0"/>
    <x v="2"/>
    <x v="3"/>
    <x v="2"/>
    <n v="675"/>
    <n v="26"/>
    <n v="950"/>
    <n v="24700"/>
    <n v="17550"/>
    <n v="7150"/>
  </r>
  <r>
    <x v="596"/>
    <x v="0"/>
    <x v="10"/>
    <x v="2"/>
    <x v="3"/>
    <x v="2"/>
    <n v="675"/>
    <n v="6"/>
    <n v="950"/>
    <n v="5700"/>
    <n v="4050"/>
    <n v="1650"/>
  </r>
  <r>
    <x v="597"/>
    <x v="2"/>
    <x v="17"/>
    <x v="0"/>
    <x v="3"/>
    <x v="2"/>
    <n v="675"/>
    <n v="46"/>
    <n v="950"/>
    <n v="43700"/>
    <n v="31050"/>
    <n v="12650"/>
  </r>
  <r>
    <x v="598"/>
    <x v="1"/>
    <x v="11"/>
    <x v="1"/>
    <x v="3"/>
    <x v="2"/>
    <n v="675"/>
    <n v="13"/>
    <n v="950"/>
    <n v="12350"/>
    <n v="8775"/>
    <n v="3575"/>
  </r>
  <r>
    <x v="599"/>
    <x v="3"/>
    <x v="13"/>
    <x v="4"/>
    <x v="3"/>
    <x v="2"/>
    <n v="675"/>
    <n v="73"/>
    <n v="950"/>
    <n v="69350"/>
    <n v="49275"/>
    <n v="20075"/>
  </r>
  <r>
    <x v="600"/>
    <x v="1"/>
    <x v="21"/>
    <x v="1"/>
    <x v="3"/>
    <x v="2"/>
    <n v="675"/>
    <n v="13"/>
    <n v="950"/>
    <n v="12350"/>
    <n v="8775"/>
    <n v="3575"/>
  </r>
  <r>
    <x v="174"/>
    <x v="2"/>
    <x v="1"/>
    <x v="2"/>
    <x v="3"/>
    <x v="2"/>
    <n v="675"/>
    <n v="60"/>
    <n v="950"/>
    <n v="57000"/>
    <n v="40500"/>
    <n v="16500"/>
  </r>
  <r>
    <x v="70"/>
    <x v="2"/>
    <x v="10"/>
    <x v="3"/>
    <x v="3"/>
    <x v="2"/>
    <n v="675"/>
    <n v="2"/>
    <n v="950"/>
    <n v="1900"/>
    <n v="1350"/>
    <n v="550"/>
  </r>
  <r>
    <x v="601"/>
    <x v="1"/>
    <x v="3"/>
    <x v="1"/>
    <x v="3"/>
    <x v="2"/>
    <n v="675"/>
    <n v="6"/>
    <n v="950"/>
    <n v="5700"/>
    <n v="4050"/>
    <n v="1650"/>
  </r>
  <r>
    <x v="602"/>
    <x v="1"/>
    <x v="3"/>
    <x v="5"/>
    <x v="3"/>
    <x v="2"/>
    <n v="675"/>
    <n v="41"/>
    <n v="950"/>
    <n v="38950"/>
    <n v="27675"/>
    <n v="11275"/>
  </r>
  <r>
    <x v="603"/>
    <x v="2"/>
    <x v="2"/>
    <x v="0"/>
    <x v="3"/>
    <x v="2"/>
    <n v="675"/>
    <n v="16"/>
    <n v="950"/>
    <n v="15200"/>
    <n v="10800"/>
    <n v="4400"/>
  </r>
  <r>
    <x v="604"/>
    <x v="3"/>
    <x v="8"/>
    <x v="1"/>
    <x v="3"/>
    <x v="2"/>
    <n v="675"/>
    <n v="8"/>
    <n v="950"/>
    <n v="7600"/>
    <n v="5400"/>
    <n v="2200"/>
  </r>
  <r>
    <x v="254"/>
    <x v="2"/>
    <x v="20"/>
    <x v="2"/>
    <x v="3"/>
    <x v="2"/>
    <n v="675"/>
    <n v="96"/>
    <n v="950"/>
    <n v="91200"/>
    <n v="64800"/>
    <n v="26400"/>
  </r>
  <r>
    <x v="605"/>
    <x v="3"/>
    <x v="13"/>
    <x v="1"/>
    <x v="3"/>
    <x v="2"/>
    <n v="675"/>
    <n v="6"/>
    <n v="950"/>
    <n v="5700"/>
    <n v="4050"/>
    <n v="1650"/>
  </r>
  <r>
    <x v="606"/>
    <x v="3"/>
    <x v="13"/>
    <x v="1"/>
    <x v="3"/>
    <x v="2"/>
    <n v="675"/>
    <n v="1"/>
    <n v="950"/>
    <n v="950"/>
    <n v="675"/>
    <n v="275"/>
  </r>
  <r>
    <x v="324"/>
    <x v="2"/>
    <x v="21"/>
    <x v="0"/>
    <x v="3"/>
    <x v="2"/>
    <n v="675"/>
    <n v="43"/>
    <n v="950"/>
    <n v="40850"/>
    <n v="29025"/>
    <n v="11825"/>
  </r>
  <r>
    <x v="607"/>
    <x v="3"/>
    <x v="4"/>
    <x v="1"/>
    <x v="3"/>
    <x v="2"/>
    <n v="675"/>
    <n v="16"/>
    <n v="950"/>
    <n v="15200"/>
    <n v="10800"/>
    <n v="4400"/>
  </r>
  <r>
    <x v="88"/>
    <x v="1"/>
    <x v="18"/>
    <x v="5"/>
    <x v="3"/>
    <x v="2"/>
    <n v="675"/>
    <n v="84"/>
    <n v="950"/>
    <n v="79800"/>
    <n v="56700"/>
    <n v="23100"/>
  </r>
  <r>
    <x v="608"/>
    <x v="1"/>
    <x v="10"/>
    <x v="0"/>
    <x v="3"/>
    <x v="2"/>
    <n v="675"/>
    <n v="33"/>
    <n v="950"/>
    <n v="31350"/>
    <n v="22275"/>
    <n v="9075"/>
  </r>
  <r>
    <x v="489"/>
    <x v="3"/>
    <x v="8"/>
    <x v="2"/>
    <x v="3"/>
    <x v="2"/>
    <n v="675"/>
    <n v="84"/>
    <n v="950"/>
    <n v="79800"/>
    <n v="56700"/>
    <n v="23100"/>
  </r>
  <r>
    <x v="609"/>
    <x v="2"/>
    <x v="18"/>
    <x v="1"/>
    <x v="3"/>
    <x v="2"/>
    <n v="675"/>
    <n v="5"/>
    <n v="950"/>
    <n v="4750"/>
    <n v="3375"/>
    <n v="1375"/>
  </r>
  <r>
    <x v="180"/>
    <x v="2"/>
    <x v="1"/>
    <x v="5"/>
    <x v="3"/>
    <x v="2"/>
    <n v="675"/>
    <n v="88"/>
    <n v="950"/>
    <n v="83600"/>
    <n v="59400"/>
    <n v="24200"/>
  </r>
  <r>
    <x v="610"/>
    <x v="0"/>
    <x v="14"/>
    <x v="1"/>
    <x v="3"/>
    <x v="2"/>
    <n v="675"/>
    <n v="6"/>
    <n v="950"/>
    <n v="5700"/>
    <n v="4050"/>
    <n v="1650"/>
  </r>
  <r>
    <x v="578"/>
    <x v="3"/>
    <x v="7"/>
    <x v="0"/>
    <x v="3"/>
    <x v="2"/>
    <n v="675"/>
    <n v="17"/>
    <n v="950"/>
    <n v="16150"/>
    <n v="11475"/>
    <n v="4675"/>
  </r>
  <r>
    <x v="611"/>
    <x v="2"/>
    <x v="22"/>
    <x v="0"/>
    <x v="3"/>
    <x v="2"/>
    <n v="675"/>
    <n v="59"/>
    <n v="950"/>
    <n v="56050"/>
    <n v="39825"/>
    <n v="16225"/>
  </r>
  <r>
    <x v="612"/>
    <x v="3"/>
    <x v="2"/>
    <x v="0"/>
    <x v="3"/>
    <x v="2"/>
    <n v="675"/>
    <n v="57"/>
    <n v="950"/>
    <n v="54150"/>
    <n v="38475"/>
    <n v="15675"/>
  </r>
  <r>
    <x v="454"/>
    <x v="1"/>
    <x v="13"/>
    <x v="2"/>
    <x v="3"/>
    <x v="2"/>
    <n v="675"/>
    <n v="83"/>
    <n v="950"/>
    <n v="78850"/>
    <n v="56025"/>
    <n v="22825"/>
  </r>
  <r>
    <x v="502"/>
    <x v="2"/>
    <x v="7"/>
    <x v="1"/>
    <x v="3"/>
    <x v="2"/>
    <n v="675"/>
    <n v="18"/>
    <n v="950"/>
    <n v="17100"/>
    <n v="12150"/>
    <n v="4950"/>
  </r>
  <r>
    <x v="537"/>
    <x v="1"/>
    <x v="18"/>
    <x v="2"/>
    <x v="3"/>
    <x v="2"/>
    <n v="675"/>
    <n v="35"/>
    <n v="950"/>
    <n v="33250"/>
    <n v="23625"/>
    <n v="9625"/>
  </r>
  <r>
    <x v="85"/>
    <x v="2"/>
    <x v="22"/>
    <x v="0"/>
    <x v="3"/>
    <x v="2"/>
    <n v="675"/>
    <n v="50"/>
    <n v="950"/>
    <n v="47500"/>
    <n v="33750"/>
    <n v="13750"/>
  </r>
  <r>
    <x v="613"/>
    <x v="3"/>
    <x v="9"/>
    <x v="4"/>
    <x v="3"/>
    <x v="2"/>
    <n v="675"/>
    <n v="74"/>
    <n v="950"/>
    <n v="70300"/>
    <n v="49950"/>
    <n v="20350"/>
  </r>
  <r>
    <x v="614"/>
    <x v="1"/>
    <x v="23"/>
    <x v="1"/>
    <x v="3"/>
    <x v="2"/>
    <n v="675"/>
    <n v="16"/>
    <n v="950"/>
    <n v="15200"/>
    <n v="10800"/>
    <n v="4400"/>
  </r>
  <r>
    <x v="332"/>
    <x v="1"/>
    <x v="9"/>
    <x v="5"/>
    <x v="3"/>
    <x v="2"/>
    <n v="675"/>
    <n v="56"/>
    <n v="950"/>
    <n v="53200"/>
    <n v="37800"/>
    <n v="15400"/>
  </r>
  <r>
    <x v="539"/>
    <x v="3"/>
    <x v="2"/>
    <x v="4"/>
    <x v="3"/>
    <x v="2"/>
    <n v="675"/>
    <n v="10"/>
    <n v="950"/>
    <n v="9500"/>
    <n v="6750"/>
    <n v="2750"/>
  </r>
  <r>
    <x v="615"/>
    <x v="3"/>
    <x v="12"/>
    <x v="1"/>
    <x v="3"/>
    <x v="2"/>
    <n v="675"/>
    <n v="2"/>
    <n v="950"/>
    <n v="1900"/>
    <n v="1350"/>
    <n v="550"/>
  </r>
  <r>
    <x v="616"/>
    <x v="3"/>
    <x v="17"/>
    <x v="4"/>
    <x v="3"/>
    <x v="2"/>
    <n v="675"/>
    <n v="51"/>
    <n v="950"/>
    <n v="48450"/>
    <n v="34425"/>
    <n v="14025"/>
  </r>
  <r>
    <x v="617"/>
    <x v="2"/>
    <x v="0"/>
    <x v="5"/>
    <x v="3"/>
    <x v="2"/>
    <n v="675"/>
    <n v="78"/>
    <n v="950"/>
    <n v="74100"/>
    <n v="52650"/>
    <n v="21450"/>
  </r>
  <r>
    <x v="457"/>
    <x v="0"/>
    <x v="9"/>
    <x v="2"/>
    <x v="3"/>
    <x v="2"/>
    <n v="675"/>
    <n v="83"/>
    <n v="950"/>
    <n v="78850"/>
    <n v="56025"/>
    <n v="22825"/>
  </r>
  <r>
    <x v="618"/>
    <x v="1"/>
    <x v="15"/>
    <x v="1"/>
    <x v="3"/>
    <x v="2"/>
    <n v="675"/>
    <n v="15"/>
    <n v="950"/>
    <n v="14250"/>
    <n v="10125"/>
    <n v="4125"/>
  </r>
  <r>
    <x v="392"/>
    <x v="1"/>
    <x v="13"/>
    <x v="4"/>
    <x v="3"/>
    <x v="2"/>
    <n v="675"/>
    <n v="61"/>
    <n v="950"/>
    <n v="57950"/>
    <n v="41175"/>
    <n v="16775"/>
  </r>
  <r>
    <x v="226"/>
    <x v="2"/>
    <x v="15"/>
    <x v="1"/>
    <x v="3"/>
    <x v="4"/>
    <n v="675"/>
    <n v="4"/>
    <n v="950"/>
    <n v="3800"/>
    <n v="2700"/>
    <n v="1100"/>
  </r>
  <r>
    <x v="602"/>
    <x v="1"/>
    <x v="1"/>
    <x v="1"/>
    <x v="3"/>
    <x v="4"/>
    <n v="675"/>
    <n v="2"/>
    <n v="950"/>
    <n v="1900"/>
    <n v="1350"/>
    <n v="550"/>
  </r>
  <r>
    <x v="314"/>
    <x v="2"/>
    <x v="11"/>
    <x v="1"/>
    <x v="3"/>
    <x v="4"/>
    <n v="675"/>
    <n v="9"/>
    <n v="950"/>
    <n v="8550"/>
    <n v="6075"/>
    <n v="2475"/>
  </r>
  <r>
    <x v="451"/>
    <x v="2"/>
    <x v="23"/>
    <x v="3"/>
    <x v="3"/>
    <x v="4"/>
    <n v="675"/>
    <n v="9"/>
    <n v="950"/>
    <n v="8550"/>
    <n v="6075"/>
    <n v="2475"/>
  </r>
  <r>
    <x v="619"/>
    <x v="0"/>
    <x v="3"/>
    <x v="3"/>
    <x v="3"/>
    <x v="4"/>
    <n v="675"/>
    <n v="2"/>
    <n v="950"/>
    <n v="1900"/>
    <n v="1350"/>
    <n v="550"/>
  </r>
  <r>
    <x v="620"/>
    <x v="0"/>
    <x v="2"/>
    <x v="4"/>
    <x v="3"/>
    <x v="4"/>
    <n v="675"/>
    <n v="8"/>
    <n v="950"/>
    <n v="7600"/>
    <n v="5400"/>
    <n v="2200"/>
  </r>
  <r>
    <x v="158"/>
    <x v="2"/>
    <x v="8"/>
    <x v="5"/>
    <x v="3"/>
    <x v="4"/>
    <n v="675"/>
    <n v="5"/>
    <n v="950"/>
    <n v="4750"/>
    <n v="3375"/>
    <n v="1375"/>
  </r>
  <r>
    <x v="621"/>
    <x v="2"/>
    <x v="4"/>
    <x v="0"/>
    <x v="3"/>
    <x v="4"/>
    <n v="675"/>
    <n v="3"/>
    <n v="950"/>
    <n v="2850"/>
    <n v="2025"/>
    <n v="825"/>
  </r>
  <r>
    <x v="622"/>
    <x v="0"/>
    <x v="4"/>
    <x v="2"/>
    <x v="3"/>
    <x v="4"/>
    <n v="675"/>
    <n v="4"/>
    <n v="950"/>
    <n v="3800"/>
    <n v="2700"/>
    <n v="1100"/>
  </r>
  <r>
    <x v="369"/>
    <x v="2"/>
    <x v="8"/>
    <x v="4"/>
    <x v="3"/>
    <x v="4"/>
    <n v="675"/>
    <n v="6"/>
    <n v="950"/>
    <n v="5700"/>
    <n v="4050"/>
    <n v="1650"/>
  </r>
  <r>
    <x v="623"/>
    <x v="1"/>
    <x v="18"/>
    <x v="2"/>
    <x v="3"/>
    <x v="4"/>
    <n v="675"/>
    <n v="21"/>
    <n v="950"/>
    <n v="19950"/>
    <n v="14175"/>
    <n v="5775"/>
  </r>
  <r>
    <x v="564"/>
    <x v="0"/>
    <x v="19"/>
    <x v="2"/>
    <x v="3"/>
    <x v="4"/>
    <n v="675"/>
    <n v="20"/>
    <n v="950"/>
    <n v="19000"/>
    <n v="13500"/>
    <n v="5500"/>
  </r>
  <r>
    <x v="25"/>
    <x v="2"/>
    <x v="15"/>
    <x v="1"/>
    <x v="3"/>
    <x v="4"/>
    <n v="675"/>
    <n v="6"/>
    <n v="950"/>
    <n v="5700"/>
    <n v="4050"/>
    <n v="1650"/>
  </r>
  <r>
    <x v="472"/>
    <x v="1"/>
    <x v="21"/>
    <x v="1"/>
    <x v="3"/>
    <x v="4"/>
    <n v="675"/>
    <n v="9"/>
    <n v="950"/>
    <n v="8550"/>
    <n v="6075"/>
    <n v="2475"/>
  </r>
  <r>
    <x v="272"/>
    <x v="2"/>
    <x v="23"/>
    <x v="0"/>
    <x v="3"/>
    <x v="4"/>
    <n v="675"/>
    <n v="18"/>
    <n v="950"/>
    <n v="17100"/>
    <n v="12150"/>
    <n v="4950"/>
  </r>
  <r>
    <x v="69"/>
    <x v="0"/>
    <x v="20"/>
    <x v="0"/>
    <x v="3"/>
    <x v="4"/>
    <n v="675"/>
    <n v="28"/>
    <n v="950"/>
    <n v="26600"/>
    <n v="18900"/>
    <n v="7700"/>
  </r>
  <r>
    <x v="624"/>
    <x v="0"/>
    <x v="12"/>
    <x v="5"/>
    <x v="3"/>
    <x v="4"/>
    <n v="675"/>
    <n v="21"/>
    <n v="950"/>
    <n v="19950"/>
    <n v="14175"/>
    <n v="5775"/>
  </r>
  <r>
    <x v="492"/>
    <x v="2"/>
    <x v="8"/>
    <x v="0"/>
    <x v="3"/>
    <x v="4"/>
    <n v="675"/>
    <n v="18"/>
    <n v="950"/>
    <n v="17100"/>
    <n v="12150"/>
    <n v="4950"/>
  </r>
  <r>
    <x v="625"/>
    <x v="2"/>
    <x v="15"/>
    <x v="4"/>
    <x v="3"/>
    <x v="4"/>
    <n v="675"/>
    <n v="35"/>
    <n v="950"/>
    <n v="33250"/>
    <n v="23625"/>
    <n v="9625"/>
  </r>
  <r>
    <x v="626"/>
    <x v="2"/>
    <x v="5"/>
    <x v="0"/>
    <x v="3"/>
    <x v="4"/>
    <n v="675"/>
    <n v="17"/>
    <n v="950"/>
    <n v="16150"/>
    <n v="11475"/>
    <n v="4675"/>
  </r>
  <r>
    <x v="314"/>
    <x v="2"/>
    <x v="8"/>
    <x v="5"/>
    <x v="3"/>
    <x v="4"/>
    <n v="675"/>
    <n v="26"/>
    <n v="950"/>
    <n v="24700"/>
    <n v="17550"/>
    <n v="7150"/>
  </r>
  <r>
    <x v="627"/>
    <x v="2"/>
    <x v="3"/>
    <x v="4"/>
    <x v="3"/>
    <x v="4"/>
    <n v="675"/>
    <n v="13"/>
    <n v="950"/>
    <n v="12350"/>
    <n v="8775"/>
    <n v="3575"/>
  </r>
  <r>
    <x v="628"/>
    <x v="0"/>
    <x v="6"/>
    <x v="5"/>
    <x v="3"/>
    <x v="4"/>
    <n v="675"/>
    <n v="22"/>
    <n v="950"/>
    <n v="20900"/>
    <n v="14850"/>
    <n v="6050"/>
  </r>
  <r>
    <x v="629"/>
    <x v="1"/>
    <x v="15"/>
    <x v="4"/>
    <x v="3"/>
    <x v="4"/>
    <n v="675"/>
    <n v="1"/>
    <n v="950"/>
    <n v="950"/>
    <n v="675"/>
    <n v="275"/>
  </r>
  <r>
    <x v="630"/>
    <x v="1"/>
    <x v="0"/>
    <x v="3"/>
    <x v="3"/>
    <x v="4"/>
    <n v="675"/>
    <n v="7"/>
    <n v="950"/>
    <n v="6650"/>
    <n v="4725"/>
    <n v="1925"/>
  </r>
  <r>
    <x v="204"/>
    <x v="2"/>
    <x v="3"/>
    <x v="0"/>
    <x v="3"/>
    <x v="4"/>
    <n v="675"/>
    <n v="24"/>
    <n v="950"/>
    <n v="22800"/>
    <n v="16200"/>
    <n v="6600"/>
  </r>
  <r>
    <x v="249"/>
    <x v="3"/>
    <x v="22"/>
    <x v="3"/>
    <x v="3"/>
    <x v="4"/>
    <n v="675"/>
    <n v="16"/>
    <n v="950"/>
    <n v="15200"/>
    <n v="10800"/>
    <n v="4400"/>
  </r>
  <r>
    <x v="250"/>
    <x v="2"/>
    <x v="11"/>
    <x v="4"/>
    <x v="3"/>
    <x v="4"/>
    <n v="675"/>
    <n v="13"/>
    <n v="950"/>
    <n v="12350"/>
    <n v="8775"/>
    <n v="3575"/>
  </r>
  <r>
    <x v="157"/>
    <x v="2"/>
    <x v="13"/>
    <x v="1"/>
    <x v="3"/>
    <x v="4"/>
    <n v="675"/>
    <n v="6"/>
    <n v="950"/>
    <n v="5700"/>
    <n v="4050"/>
    <n v="1650"/>
  </r>
  <r>
    <x v="631"/>
    <x v="1"/>
    <x v="12"/>
    <x v="1"/>
    <x v="3"/>
    <x v="4"/>
    <n v="675"/>
    <n v="8"/>
    <n v="950"/>
    <n v="7600"/>
    <n v="5400"/>
    <n v="2200"/>
  </r>
  <r>
    <x v="632"/>
    <x v="1"/>
    <x v="5"/>
    <x v="3"/>
    <x v="3"/>
    <x v="4"/>
    <n v="675"/>
    <n v="6"/>
    <n v="950"/>
    <n v="5700"/>
    <n v="4050"/>
    <n v="1650"/>
  </r>
  <r>
    <x v="135"/>
    <x v="2"/>
    <x v="10"/>
    <x v="5"/>
    <x v="3"/>
    <x v="4"/>
    <n v="675"/>
    <n v="4"/>
    <n v="950"/>
    <n v="3800"/>
    <n v="2700"/>
    <n v="1100"/>
  </r>
  <r>
    <x v="633"/>
    <x v="1"/>
    <x v="14"/>
    <x v="2"/>
    <x v="3"/>
    <x v="4"/>
    <n v="675"/>
    <n v="48"/>
    <n v="950"/>
    <n v="45600"/>
    <n v="32400"/>
    <n v="13200"/>
  </r>
  <r>
    <x v="634"/>
    <x v="0"/>
    <x v="10"/>
    <x v="2"/>
    <x v="3"/>
    <x v="4"/>
    <n v="675"/>
    <n v="18"/>
    <n v="950"/>
    <n v="17100"/>
    <n v="12150"/>
    <n v="4950"/>
  </r>
  <r>
    <x v="133"/>
    <x v="1"/>
    <x v="16"/>
    <x v="2"/>
    <x v="3"/>
    <x v="4"/>
    <n v="675"/>
    <n v="3"/>
    <n v="950"/>
    <n v="2850"/>
    <n v="2025"/>
    <n v="825"/>
  </r>
  <r>
    <x v="635"/>
    <x v="3"/>
    <x v="4"/>
    <x v="4"/>
    <x v="3"/>
    <x v="4"/>
    <n v="675"/>
    <n v="1"/>
    <n v="950"/>
    <n v="950"/>
    <n v="675"/>
    <n v="275"/>
  </r>
  <r>
    <x v="636"/>
    <x v="2"/>
    <x v="9"/>
    <x v="4"/>
    <x v="3"/>
    <x v="4"/>
    <n v="675"/>
    <n v="27"/>
    <n v="950"/>
    <n v="25650"/>
    <n v="18225"/>
    <n v="7425"/>
  </r>
  <r>
    <x v="507"/>
    <x v="1"/>
    <x v="6"/>
    <x v="1"/>
    <x v="3"/>
    <x v="4"/>
    <n v="675"/>
    <n v="4"/>
    <n v="950"/>
    <n v="3800"/>
    <n v="2700"/>
    <n v="1100"/>
  </r>
  <r>
    <x v="366"/>
    <x v="2"/>
    <x v="23"/>
    <x v="3"/>
    <x v="3"/>
    <x v="4"/>
    <n v="675"/>
    <n v="14"/>
    <n v="950"/>
    <n v="13300"/>
    <n v="9450"/>
    <n v="3850"/>
  </r>
  <r>
    <x v="84"/>
    <x v="3"/>
    <x v="15"/>
    <x v="0"/>
    <x v="3"/>
    <x v="4"/>
    <n v="675"/>
    <n v="17"/>
    <n v="950"/>
    <n v="16150"/>
    <n v="11475"/>
    <n v="4675"/>
  </r>
  <r>
    <x v="625"/>
    <x v="2"/>
    <x v="11"/>
    <x v="4"/>
    <x v="3"/>
    <x v="4"/>
    <n v="675"/>
    <n v="18"/>
    <n v="950"/>
    <n v="17100"/>
    <n v="12150"/>
    <n v="4950"/>
  </r>
  <r>
    <x v="226"/>
    <x v="2"/>
    <x v="15"/>
    <x v="1"/>
    <x v="3"/>
    <x v="4"/>
    <n v="675"/>
    <n v="4"/>
    <n v="950"/>
    <n v="3800"/>
    <n v="2700"/>
    <n v="1100"/>
  </r>
  <r>
    <x v="602"/>
    <x v="1"/>
    <x v="1"/>
    <x v="1"/>
    <x v="3"/>
    <x v="4"/>
    <n v="675"/>
    <n v="2"/>
    <n v="950"/>
    <n v="1900"/>
    <n v="1350"/>
    <n v="550"/>
  </r>
  <r>
    <x v="314"/>
    <x v="2"/>
    <x v="11"/>
    <x v="1"/>
    <x v="3"/>
    <x v="4"/>
    <n v="675"/>
    <n v="9"/>
    <n v="950"/>
    <n v="8550"/>
    <n v="6075"/>
    <n v="2475"/>
  </r>
  <r>
    <x v="451"/>
    <x v="2"/>
    <x v="23"/>
    <x v="3"/>
    <x v="3"/>
    <x v="4"/>
    <n v="675"/>
    <n v="9"/>
    <n v="950"/>
    <n v="8550"/>
    <n v="6075"/>
    <n v="2475"/>
  </r>
  <r>
    <x v="619"/>
    <x v="0"/>
    <x v="3"/>
    <x v="3"/>
    <x v="3"/>
    <x v="4"/>
    <n v="675"/>
    <n v="2"/>
    <n v="950"/>
    <n v="1900"/>
    <n v="1350"/>
    <n v="550"/>
  </r>
  <r>
    <x v="620"/>
    <x v="0"/>
    <x v="2"/>
    <x v="4"/>
    <x v="3"/>
    <x v="4"/>
    <n v="675"/>
    <n v="8"/>
    <n v="950"/>
    <n v="7600"/>
    <n v="5400"/>
    <n v="2200"/>
  </r>
  <r>
    <x v="158"/>
    <x v="2"/>
    <x v="8"/>
    <x v="5"/>
    <x v="3"/>
    <x v="4"/>
    <n v="675"/>
    <n v="5"/>
    <n v="950"/>
    <n v="4750"/>
    <n v="3375"/>
    <n v="1375"/>
  </r>
  <r>
    <x v="621"/>
    <x v="2"/>
    <x v="4"/>
    <x v="0"/>
    <x v="3"/>
    <x v="4"/>
    <n v="675"/>
    <n v="3"/>
    <n v="950"/>
    <n v="2850"/>
    <n v="2025"/>
    <n v="825"/>
  </r>
  <r>
    <x v="622"/>
    <x v="0"/>
    <x v="4"/>
    <x v="2"/>
    <x v="3"/>
    <x v="4"/>
    <n v="675"/>
    <n v="4"/>
    <n v="950"/>
    <n v="3800"/>
    <n v="2700"/>
    <n v="1100"/>
  </r>
  <r>
    <x v="369"/>
    <x v="2"/>
    <x v="8"/>
    <x v="4"/>
    <x v="3"/>
    <x v="4"/>
    <n v="675"/>
    <n v="6"/>
    <n v="950"/>
    <n v="5700"/>
    <n v="4050"/>
    <n v="1650"/>
  </r>
  <r>
    <x v="623"/>
    <x v="1"/>
    <x v="18"/>
    <x v="2"/>
    <x v="3"/>
    <x v="4"/>
    <n v="675"/>
    <n v="21"/>
    <n v="950"/>
    <n v="19950"/>
    <n v="14175"/>
    <n v="5775"/>
  </r>
  <r>
    <x v="564"/>
    <x v="0"/>
    <x v="19"/>
    <x v="2"/>
    <x v="3"/>
    <x v="4"/>
    <n v="675"/>
    <n v="20"/>
    <n v="950"/>
    <n v="19000"/>
    <n v="13500"/>
    <n v="5500"/>
  </r>
  <r>
    <x v="25"/>
    <x v="2"/>
    <x v="15"/>
    <x v="1"/>
    <x v="3"/>
    <x v="4"/>
    <n v="675"/>
    <n v="6"/>
    <n v="950"/>
    <n v="5700"/>
    <n v="4050"/>
    <n v="1650"/>
  </r>
  <r>
    <x v="472"/>
    <x v="1"/>
    <x v="21"/>
    <x v="1"/>
    <x v="3"/>
    <x v="4"/>
    <n v="675"/>
    <n v="9"/>
    <n v="950"/>
    <n v="8550"/>
    <n v="6075"/>
    <n v="2475"/>
  </r>
  <r>
    <x v="272"/>
    <x v="2"/>
    <x v="23"/>
    <x v="0"/>
    <x v="3"/>
    <x v="4"/>
    <n v="675"/>
    <n v="18"/>
    <n v="950"/>
    <n v="17100"/>
    <n v="12150"/>
    <n v="4950"/>
  </r>
  <r>
    <x v="69"/>
    <x v="0"/>
    <x v="20"/>
    <x v="0"/>
    <x v="3"/>
    <x v="4"/>
    <n v="675"/>
    <n v="28"/>
    <n v="950"/>
    <n v="26600"/>
    <n v="18900"/>
    <n v="7700"/>
  </r>
  <r>
    <x v="624"/>
    <x v="0"/>
    <x v="12"/>
    <x v="5"/>
    <x v="3"/>
    <x v="4"/>
    <n v="675"/>
    <n v="21"/>
    <n v="950"/>
    <n v="19950"/>
    <n v="14175"/>
    <n v="5775"/>
  </r>
  <r>
    <x v="492"/>
    <x v="2"/>
    <x v="8"/>
    <x v="0"/>
    <x v="3"/>
    <x v="4"/>
    <n v="675"/>
    <n v="18"/>
    <n v="950"/>
    <n v="17100"/>
    <n v="12150"/>
    <n v="4950"/>
  </r>
  <r>
    <x v="625"/>
    <x v="2"/>
    <x v="15"/>
    <x v="4"/>
    <x v="3"/>
    <x v="4"/>
    <n v="675"/>
    <n v="35"/>
    <n v="950"/>
    <n v="33250"/>
    <n v="23625"/>
    <n v="9625"/>
  </r>
  <r>
    <x v="626"/>
    <x v="2"/>
    <x v="5"/>
    <x v="0"/>
    <x v="3"/>
    <x v="4"/>
    <n v="675"/>
    <n v="17"/>
    <n v="950"/>
    <n v="16150"/>
    <n v="11475"/>
    <n v="4675"/>
  </r>
  <r>
    <x v="314"/>
    <x v="2"/>
    <x v="8"/>
    <x v="5"/>
    <x v="3"/>
    <x v="4"/>
    <n v="675"/>
    <n v="26"/>
    <n v="950"/>
    <n v="24700"/>
    <n v="17550"/>
    <n v="7150"/>
  </r>
  <r>
    <x v="627"/>
    <x v="2"/>
    <x v="3"/>
    <x v="4"/>
    <x v="3"/>
    <x v="4"/>
    <n v="675"/>
    <n v="13"/>
    <n v="950"/>
    <n v="12350"/>
    <n v="8775"/>
    <n v="3575"/>
  </r>
  <r>
    <x v="628"/>
    <x v="0"/>
    <x v="6"/>
    <x v="5"/>
    <x v="3"/>
    <x v="4"/>
    <n v="675"/>
    <n v="22"/>
    <n v="950"/>
    <n v="20900"/>
    <n v="14850"/>
    <n v="6050"/>
  </r>
  <r>
    <x v="629"/>
    <x v="1"/>
    <x v="15"/>
    <x v="4"/>
    <x v="3"/>
    <x v="4"/>
    <n v="675"/>
    <n v="1"/>
    <n v="950"/>
    <n v="950"/>
    <n v="675"/>
    <n v="275"/>
  </r>
  <r>
    <x v="630"/>
    <x v="1"/>
    <x v="0"/>
    <x v="3"/>
    <x v="3"/>
    <x v="4"/>
    <n v="675"/>
    <n v="7"/>
    <n v="950"/>
    <n v="6650"/>
    <n v="4725"/>
    <n v="1925"/>
  </r>
  <r>
    <x v="204"/>
    <x v="2"/>
    <x v="3"/>
    <x v="0"/>
    <x v="3"/>
    <x v="4"/>
    <n v="675"/>
    <n v="24"/>
    <n v="950"/>
    <n v="22800"/>
    <n v="16200"/>
    <n v="6600"/>
  </r>
  <r>
    <x v="249"/>
    <x v="3"/>
    <x v="22"/>
    <x v="3"/>
    <x v="3"/>
    <x v="4"/>
    <n v="675"/>
    <n v="16"/>
    <n v="950"/>
    <n v="15200"/>
    <n v="10800"/>
    <n v="4400"/>
  </r>
  <r>
    <x v="250"/>
    <x v="2"/>
    <x v="11"/>
    <x v="4"/>
    <x v="3"/>
    <x v="4"/>
    <n v="675"/>
    <n v="13"/>
    <n v="950"/>
    <n v="12350"/>
    <n v="8775"/>
    <n v="3575"/>
  </r>
  <r>
    <x v="157"/>
    <x v="2"/>
    <x v="13"/>
    <x v="1"/>
    <x v="3"/>
    <x v="4"/>
    <n v="675"/>
    <n v="6"/>
    <n v="950"/>
    <n v="5700"/>
    <n v="4050"/>
    <n v="1650"/>
  </r>
  <r>
    <x v="631"/>
    <x v="1"/>
    <x v="12"/>
    <x v="1"/>
    <x v="3"/>
    <x v="4"/>
    <n v="675"/>
    <n v="8"/>
    <n v="950"/>
    <n v="7600"/>
    <n v="5400"/>
    <n v="2200"/>
  </r>
  <r>
    <x v="632"/>
    <x v="1"/>
    <x v="5"/>
    <x v="3"/>
    <x v="3"/>
    <x v="4"/>
    <n v="675"/>
    <n v="6"/>
    <n v="950"/>
    <n v="5700"/>
    <n v="4050"/>
    <n v="1650"/>
  </r>
  <r>
    <x v="135"/>
    <x v="2"/>
    <x v="10"/>
    <x v="5"/>
    <x v="3"/>
    <x v="4"/>
    <n v="675"/>
    <n v="4"/>
    <n v="950"/>
    <n v="3800"/>
    <n v="2700"/>
    <n v="1100"/>
  </r>
  <r>
    <x v="633"/>
    <x v="1"/>
    <x v="14"/>
    <x v="2"/>
    <x v="3"/>
    <x v="4"/>
    <n v="675"/>
    <n v="48"/>
    <n v="950"/>
    <n v="45600"/>
    <n v="32400"/>
    <n v="13200"/>
  </r>
  <r>
    <x v="634"/>
    <x v="0"/>
    <x v="10"/>
    <x v="2"/>
    <x v="3"/>
    <x v="4"/>
    <n v="675"/>
    <n v="18"/>
    <n v="950"/>
    <n v="17100"/>
    <n v="12150"/>
    <n v="4950"/>
  </r>
  <r>
    <x v="133"/>
    <x v="1"/>
    <x v="16"/>
    <x v="2"/>
    <x v="3"/>
    <x v="4"/>
    <n v="675"/>
    <n v="3"/>
    <n v="950"/>
    <n v="2850"/>
    <n v="2025"/>
    <n v="825"/>
  </r>
  <r>
    <x v="635"/>
    <x v="3"/>
    <x v="4"/>
    <x v="4"/>
    <x v="3"/>
    <x v="4"/>
    <n v="675"/>
    <n v="1"/>
    <n v="950"/>
    <n v="950"/>
    <n v="675"/>
    <n v="275"/>
  </r>
  <r>
    <x v="636"/>
    <x v="2"/>
    <x v="9"/>
    <x v="4"/>
    <x v="3"/>
    <x v="4"/>
    <n v="675"/>
    <n v="27"/>
    <n v="950"/>
    <n v="25650"/>
    <n v="18225"/>
    <n v="7425"/>
  </r>
  <r>
    <x v="507"/>
    <x v="1"/>
    <x v="6"/>
    <x v="1"/>
    <x v="3"/>
    <x v="4"/>
    <n v="675"/>
    <n v="4"/>
    <n v="950"/>
    <n v="3800"/>
    <n v="2700"/>
    <n v="1100"/>
  </r>
  <r>
    <x v="366"/>
    <x v="2"/>
    <x v="23"/>
    <x v="3"/>
    <x v="3"/>
    <x v="4"/>
    <n v="675"/>
    <n v="14"/>
    <n v="950"/>
    <n v="13300"/>
    <n v="9450"/>
    <n v="3850"/>
  </r>
  <r>
    <x v="84"/>
    <x v="3"/>
    <x v="15"/>
    <x v="0"/>
    <x v="3"/>
    <x v="4"/>
    <n v="675"/>
    <n v="17"/>
    <n v="950"/>
    <n v="16150"/>
    <n v="11475"/>
    <n v="4675"/>
  </r>
  <r>
    <x v="625"/>
    <x v="2"/>
    <x v="11"/>
    <x v="4"/>
    <x v="3"/>
    <x v="4"/>
    <n v="675"/>
    <n v="18"/>
    <n v="950"/>
    <n v="17100"/>
    <n v="12150"/>
    <n v="4950"/>
  </r>
  <r>
    <x v="622"/>
    <x v="0"/>
    <x v="23"/>
    <x v="1"/>
    <x v="3"/>
    <x v="1"/>
    <n v="675"/>
    <n v="24"/>
    <n v="950"/>
    <n v="22800"/>
    <n v="16200"/>
    <n v="6600"/>
  </r>
  <r>
    <x v="637"/>
    <x v="0"/>
    <x v="10"/>
    <x v="5"/>
    <x v="3"/>
    <x v="1"/>
    <n v="675"/>
    <n v="24"/>
    <n v="950"/>
    <n v="22800"/>
    <n v="16200"/>
    <n v="6600"/>
  </r>
  <r>
    <x v="638"/>
    <x v="1"/>
    <x v="7"/>
    <x v="5"/>
    <x v="3"/>
    <x v="1"/>
    <n v="675"/>
    <n v="172"/>
    <n v="950"/>
    <n v="163400"/>
    <n v="116100"/>
    <n v="47300"/>
  </r>
  <r>
    <x v="337"/>
    <x v="1"/>
    <x v="22"/>
    <x v="0"/>
    <x v="3"/>
    <x v="1"/>
    <n v="675"/>
    <n v="21"/>
    <n v="950"/>
    <n v="19950"/>
    <n v="14175"/>
    <n v="5775"/>
  </r>
  <r>
    <x v="639"/>
    <x v="1"/>
    <x v="23"/>
    <x v="3"/>
    <x v="3"/>
    <x v="1"/>
    <n v="675"/>
    <n v="15"/>
    <n v="950"/>
    <n v="14250"/>
    <n v="10125"/>
    <n v="4125"/>
  </r>
  <r>
    <x v="640"/>
    <x v="2"/>
    <x v="1"/>
    <x v="0"/>
    <x v="3"/>
    <x v="1"/>
    <n v="675"/>
    <n v="9"/>
    <n v="950"/>
    <n v="8550"/>
    <n v="6075"/>
    <n v="2475"/>
  </r>
  <r>
    <x v="553"/>
    <x v="2"/>
    <x v="2"/>
    <x v="1"/>
    <x v="3"/>
    <x v="1"/>
    <n v="675"/>
    <n v="23"/>
    <n v="950"/>
    <n v="21850"/>
    <n v="15525"/>
    <n v="6325"/>
  </r>
  <r>
    <x v="641"/>
    <x v="1"/>
    <x v="0"/>
    <x v="5"/>
    <x v="3"/>
    <x v="1"/>
    <n v="675"/>
    <n v="178"/>
    <n v="950"/>
    <n v="169100"/>
    <n v="120150"/>
    <n v="48950"/>
  </r>
  <r>
    <x v="493"/>
    <x v="0"/>
    <x v="7"/>
    <x v="5"/>
    <x v="3"/>
    <x v="1"/>
    <n v="675"/>
    <n v="173"/>
    <n v="950"/>
    <n v="164350"/>
    <n v="116775"/>
    <n v="47575"/>
  </r>
  <r>
    <x v="642"/>
    <x v="0"/>
    <x v="17"/>
    <x v="2"/>
    <x v="3"/>
    <x v="1"/>
    <n v="675"/>
    <n v="149"/>
    <n v="950"/>
    <n v="141550"/>
    <n v="100575"/>
    <n v="40975"/>
  </r>
  <r>
    <x v="494"/>
    <x v="2"/>
    <x v="10"/>
    <x v="3"/>
    <x v="3"/>
    <x v="1"/>
    <n v="675"/>
    <n v="56"/>
    <n v="950"/>
    <n v="53200"/>
    <n v="37800"/>
    <n v="15400"/>
  </r>
  <r>
    <x v="143"/>
    <x v="3"/>
    <x v="13"/>
    <x v="4"/>
    <x v="3"/>
    <x v="1"/>
    <n v="675"/>
    <n v="107"/>
    <n v="950"/>
    <n v="101650"/>
    <n v="72225"/>
    <n v="29425"/>
  </r>
  <r>
    <x v="386"/>
    <x v="2"/>
    <x v="14"/>
    <x v="1"/>
    <x v="3"/>
    <x v="1"/>
    <n v="675"/>
    <n v="21"/>
    <n v="950"/>
    <n v="19950"/>
    <n v="14175"/>
    <n v="5775"/>
  </r>
  <r>
    <x v="499"/>
    <x v="0"/>
    <x v="11"/>
    <x v="0"/>
    <x v="3"/>
    <x v="1"/>
    <n v="675"/>
    <n v="41"/>
    <n v="950"/>
    <n v="38950"/>
    <n v="27675"/>
    <n v="11275"/>
  </r>
  <r>
    <x v="230"/>
    <x v="0"/>
    <x v="23"/>
    <x v="4"/>
    <x v="3"/>
    <x v="1"/>
    <n v="675"/>
    <n v="9"/>
    <n v="950"/>
    <n v="8550"/>
    <n v="6075"/>
    <n v="2475"/>
  </r>
  <r>
    <x v="643"/>
    <x v="1"/>
    <x v="19"/>
    <x v="0"/>
    <x v="3"/>
    <x v="1"/>
    <n v="675"/>
    <n v="19"/>
    <n v="950"/>
    <n v="18050"/>
    <n v="12825"/>
    <n v="5225"/>
  </r>
  <r>
    <x v="644"/>
    <x v="1"/>
    <x v="21"/>
    <x v="1"/>
    <x v="3"/>
    <x v="1"/>
    <n v="675"/>
    <n v="16"/>
    <n v="950"/>
    <n v="15200"/>
    <n v="10800"/>
    <n v="4400"/>
  </r>
  <r>
    <x v="645"/>
    <x v="0"/>
    <x v="8"/>
    <x v="4"/>
    <x v="3"/>
    <x v="1"/>
    <n v="675"/>
    <n v="32"/>
    <n v="950"/>
    <n v="30400"/>
    <n v="21600"/>
    <n v="8800"/>
  </r>
  <r>
    <x v="643"/>
    <x v="1"/>
    <x v="7"/>
    <x v="5"/>
    <x v="3"/>
    <x v="1"/>
    <n v="675"/>
    <n v="59"/>
    <n v="950"/>
    <n v="56050"/>
    <n v="39825"/>
    <n v="16225"/>
  </r>
  <r>
    <x v="646"/>
    <x v="3"/>
    <x v="4"/>
    <x v="2"/>
    <x v="3"/>
    <x v="1"/>
    <n v="675"/>
    <n v="121"/>
    <n v="950"/>
    <n v="114950"/>
    <n v="81675"/>
    <n v="33275"/>
  </r>
  <r>
    <x v="440"/>
    <x v="3"/>
    <x v="15"/>
    <x v="3"/>
    <x v="3"/>
    <x v="1"/>
    <n v="675"/>
    <n v="31"/>
    <n v="950"/>
    <n v="29450"/>
    <n v="20925"/>
    <n v="8525"/>
  </r>
  <r>
    <x v="226"/>
    <x v="2"/>
    <x v="19"/>
    <x v="0"/>
    <x v="3"/>
    <x v="1"/>
    <n v="675"/>
    <n v="9"/>
    <n v="950"/>
    <n v="8550"/>
    <n v="6075"/>
    <n v="2475"/>
  </r>
  <r>
    <x v="314"/>
    <x v="2"/>
    <x v="17"/>
    <x v="2"/>
    <x v="3"/>
    <x v="1"/>
    <n v="675"/>
    <n v="27"/>
    <n v="950"/>
    <n v="25650"/>
    <n v="18225"/>
    <n v="7425"/>
  </r>
  <r>
    <x v="647"/>
    <x v="0"/>
    <x v="20"/>
    <x v="4"/>
    <x v="3"/>
    <x v="1"/>
    <n v="675"/>
    <n v="44"/>
    <n v="950"/>
    <n v="41800"/>
    <n v="29700"/>
    <n v="12100"/>
  </r>
  <r>
    <x v="648"/>
    <x v="2"/>
    <x v="8"/>
    <x v="3"/>
    <x v="3"/>
    <x v="1"/>
    <n v="675"/>
    <n v="27"/>
    <n v="950"/>
    <n v="25650"/>
    <n v="18225"/>
    <n v="7425"/>
  </r>
  <r>
    <x v="445"/>
    <x v="2"/>
    <x v="0"/>
    <x v="4"/>
    <x v="3"/>
    <x v="1"/>
    <n v="675"/>
    <n v="56"/>
    <n v="950"/>
    <n v="53200"/>
    <n v="37800"/>
    <n v="15400"/>
  </r>
  <r>
    <x v="427"/>
    <x v="1"/>
    <x v="3"/>
    <x v="2"/>
    <x v="3"/>
    <x v="1"/>
    <n v="675"/>
    <n v="123"/>
    <n v="950"/>
    <n v="116850"/>
    <n v="83025"/>
    <n v="33825"/>
  </r>
  <r>
    <x v="630"/>
    <x v="1"/>
    <x v="23"/>
    <x v="4"/>
    <x v="3"/>
    <x v="1"/>
    <n v="675"/>
    <n v="18"/>
    <n v="950"/>
    <n v="17100"/>
    <n v="12150"/>
    <n v="4950"/>
  </r>
  <r>
    <x v="649"/>
    <x v="3"/>
    <x v="23"/>
    <x v="3"/>
    <x v="3"/>
    <x v="1"/>
    <n v="675"/>
    <n v="27"/>
    <n v="950"/>
    <n v="25650"/>
    <n v="18225"/>
    <n v="7425"/>
  </r>
  <r>
    <x v="650"/>
    <x v="2"/>
    <x v="18"/>
    <x v="0"/>
    <x v="3"/>
    <x v="1"/>
    <n v="675"/>
    <n v="46"/>
    <n v="950"/>
    <n v="43700"/>
    <n v="31050"/>
    <n v="12650"/>
  </r>
  <r>
    <x v="651"/>
    <x v="2"/>
    <x v="21"/>
    <x v="0"/>
    <x v="3"/>
    <x v="1"/>
    <n v="675"/>
    <n v="60"/>
    <n v="950"/>
    <n v="57000"/>
    <n v="40500"/>
    <n v="16500"/>
  </r>
  <r>
    <x v="652"/>
    <x v="2"/>
    <x v="6"/>
    <x v="3"/>
    <x v="3"/>
    <x v="1"/>
    <n v="675"/>
    <n v="55"/>
    <n v="950"/>
    <n v="52250"/>
    <n v="37125"/>
    <n v="15125"/>
  </r>
  <r>
    <x v="550"/>
    <x v="2"/>
    <x v="7"/>
    <x v="2"/>
    <x v="3"/>
    <x v="1"/>
    <n v="675"/>
    <n v="31"/>
    <n v="950"/>
    <n v="29450"/>
    <n v="20925"/>
    <n v="8525"/>
  </r>
  <r>
    <x v="400"/>
    <x v="2"/>
    <x v="18"/>
    <x v="1"/>
    <x v="3"/>
    <x v="1"/>
    <n v="675"/>
    <n v="2"/>
    <n v="950"/>
    <n v="1900"/>
    <n v="1350"/>
    <n v="550"/>
  </r>
  <r>
    <x v="304"/>
    <x v="2"/>
    <x v="2"/>
    <x v="5"/>
    <x v="3"/>
    <x v="1"/>
    <n v="675"/>
    <n v="46"/>
    <n v="950"/>
    <n v="43700"/>
    <n v="31050"/>
    <n v="12650"/>
  </r>
  <r>
    <x v="622"/>
    <x v="0"/>
    <x v="23"/>
    <x v="1"/>
    <x v="3"/>
    <x v="1"/>
    <n v="675"/>
    <n v="24"/>
    <n v="950"/>
    <n v="22800"/>
    <n v="16200"/>
    <n v="6600"/>
  </r>
  <r>
    <x v="637"/>
    <x v="0"/>
    <x v="10"/>
    <x v="5"/>
    <x v="3"/>
    <x v="1"/>
    <n v="675"/>
    <n v="24"/>
    <n v="950"/>
    <n v="22800"/>
    <n v="16200"/>
    <n v="6600"/>
  </r>
  <r>
    <x v="638"/>
    <x v="1"/>
    <x v="7"/>
    <x v="5"/>
    <x v="3"/>
    <x v="1"/>
    <n v="675"/>
    <n v="172"/>
    <n v="950"/>
    <n v="163400"/>
    <n v="116100"/>
    <n v="47300"/>
  </r>
  <r>
    <x v="337"/>
    <x v="1"/>
    <x v="22"/>
    <x v="0"/>
    <x v="3"/>
    <x v="1"/>
    <n v="675"/>
    <n v="21"/>
    <n v="950"/>
    <n v="19950"/>
    <n v="14175"/>
    <n v="5775"/>
  </r>
  <r>
    <x v="639"/>
    <x v="1"/>
    <x v="23"/>
    <x v="3"/>
    <x v="3"/>
    <x v="1"/>
    <n v="675"/>
    <n v="15"/>
    <n v="950"/>
    <n v="14250"/>
    <n v="10125"/>
    <n v="4125"/>
  </r>
  <r>
    <x v="640"/>
    <x v="2"/>
    <x v="1"/>
    <x v="0"/>
    <x v="3"/>
    <x v="1"/>
    <n v="675"/>
    <n v="9"/>
    <n v="950"/>
    <n v="8550"/>
    <n v="6075"/>
    <n v="2475"/>
  </r>
  <r>
    <x v="553"/>
    <x v="2"/>
    <x v="2"/>
    <x v="1"/>
    <x v="3"/>
    <x v="1"/>
    <n v="675"/>
    <n v="23"/>
    <n v="950"/>
    <n v="21850"/>
    <n v="15525"/>
    <n v="6325"/>
  </r>
  <r>
    <x v="641"/>
    <x v="1"/>
    <x v="0"/>
    <x v="5"/>
    <x v="3"/>
    <x v="1"/>
    <n v="675"/>
    <n v="178"/>
    <n v="950"/>
    <n v="169100"/>
    <n v="120150"/>
    <n v="48950"/>
  </r>
  <r>
    <x v="493"/>
    <x v="0"/>
    <x v="7"/>
    <x v="5"/>
    <x v="3"/>
    <x v="1"/>
    <n v="675"/>
    <n v="173"/>
    <n v="950"/>
    <n v="164350"/>
    <n v="116775"/>
    <n v="47575"/>
  </r>
  <r>
    <x v="642"/>
    <x v="0"/>
    <x v="17"/>
    <x v="2"/>
    <x v="3"/>
    <x v="1"/>
    <n v="675"/>
    <n v="149"/>
    <n v="950"/>
    <n v="141550"/>
    <n v="100575"/>
    <n v="40975"/>
  </r>
  <r>
    <x v="494"/>
    <x v="2"/>
    <x v="10"/>
    <x v="3"/>
    <x v="3"/>
    <x v="1"/>
    <n v="675"/>
    <n v="56"/>
    <n v="950"/>
    <n v="53200"/>
    <n v="37800"/>
    <n v="15400"/>
  </r>
  <r>
    <x v="143"/>
    <x v="3"/>
    <x v="13"/>
    <x v="4"/>
    <x v="3"/>
    <x v="1"/>
    <n v="675"/>
    <n v="107"/>
    <n v="950"/>
    <n v="101650"/>
    <n v="72225"/>
    <n v="29425"/>
  </r>
  <r>
    <x v="386"/>
    <x v="2"/>
    <x v="14"/>
    <x v="1"/>
    <x v="3"/>
    <x v="1"/>
    <n v="675"/>
    <n v="21"/>
    <n v="950"/>
    <n v="19950"/>
    <n v="14175"/>
    <n v="5775"/>
  </r>
  <r>
    <x v="499"/>
    <x v="0"/>
    <x v="11"/>
    <x v="0"/>
    <x v="3"/>
    <x v="1"/>
    <n v="675"/>
    <n v="41"/>
    <n v="950"/>
    <n v="38950"/>
    <n v="27675"/>
    <n v="11275"/>
  </r>
  <r>
    <x v="230"/>
    <x v="0"/>
    <x v="23"/>
    <x v="4"/>
    <x v="3"/>
    <x v="1"/>
    <n v="675"/>
    <n v="9"/>
    <n v="950"/>
    <n v="8550"/>
    <n v="6075"/>
    <n v="2475"/>
  </r>
  <r>
    <x v="643"/>
    <x v="1"/>
    <x v="19"/>
    <x v="0"/>
    <x v="3"/>
    <x v="1"/>
    <n v="675"/>
    <n v="19"/>
    <n v="950"/>
    <n v="18050"/>
    <n v="12825"/>
    <n v="5225"/>
  </r>
  <r>
    <x v="644"/>
    <x v="1"/>
    <x v="21"/>
    <x v="1"/>
    <x v="3"/>
    <x v="1"/>
    <n v="675"/>
    <n v="16"/>
    <n v="950"/>
    <n v="15200"/>
    <n v="10800"/>
    <n v="4400"/>
  </r>
  <r>
    <x v="645"/>
    <x v="0"/>
    <x v="8"/>
    <x v="4"/>
    <x v="3"/>
    <x v="1"/>
    <n v="675"/>
    <n v="32"/>
    <n v="950"/>
    <n v="30400"/>
    <n v="21600"/>
    <n v="8800"/>
  </r>
  <r>
    <x v="643"/>
    <x v="1"/>
    <x v="7"/>
    <x v="5"/>
    <x v="3"/>
    <x v="1"/>
    <n v="675"/>
    <n v="59"/>
    <n v="950"/>
    <n v="56050"/>
    <n v="39825"/>
    <n v="16225"/>
  </r>
  <r>
    <x v="646"/>
    <x v="3"/>
    <x v="4"/>
    <x v="2"/>
    <x v="3"/>
    <x v="1"/>
    <n v="675"/>
    <n v="121"/>
    <n v="950"/>
    <n v="114950"/>
    <n v="81675"/>
    <n v="33275"/>
  </r>
  <r>
    <x v="440"/>
    <x v="3"/>
    <x v="15"/>
    <x v="3"/>
    <x v="3"/>
    <x v="1"/>
    <n v="675"/>
    <n v="31"/>
    <n v="950"/>
    <n v="29450"/>
    <n v="20925"/>
    <n v="8525"/>
  </r>
  <r>
    <x v="226"/>
    <x v="2"/>
    <x v="19"/>
    <x v="0"/>
    <x v="3"/>
    <x v="1"/>
    <n v="675"/>
    <n v="9"/>
    <n v="950"/>
    <n v="8550"/>
    <n v="6075"/>
    <n v="2475"/>
  </r>
  <r>
    <x v="314"/>
    <x v="2"/>
    <x v="17"/>
    <x v="2"/>
    <x v="3"/>
    <x v="1"/>
    <n v="675"/>
    <n v="27"/>
    <n v="950"/>
    <n v="25650"/>
    <n v="18225"/>
    <n v="7425"/>
  </r>
  <r>
    <x v="647"/>
    <x v="0"/>
    <x v="20"/>
    <x v="4"/>
    <x v="3"/>
    <x v="1"/>
    <n v="675"/>
    <n v="44"/>
    <n v="950"/>
    <n v="41800"/>
    <n v="29700"/>
    <n v="12100"/>
  </r>
  <r>
    <x v="648"/>
    <x v="2"/>
    <x v="8"/>
    <x v="3"/>
    <x v="3"/>
    <x v="1"/>
    <n v="675"/>
    <n v="27"/>
    <n v="950"/>
    <n v="25650"/>
    <n v="18225"/>
    <n v="7425"/>
  </r>
  <r>
    <x v="445"/>
    <x v="2"/>
    <x v="0"/>
    <x v="4"/>
    <x v="3"/>
    <x v="1"/>
    <n v="675"/>
    <n v="56"/>
    <n v="950"/>
    <n v="53200"/>
    <n v="37800"/>
    <n v="15400"/>
  </r>
  <r>
    <x v="427"/>
    <x v="1"/>
    <x v="3"/>
    <x v="2"/>
    <x v="3"/>
    <x v="1"/>
    <n v="675"/>
    <n v="123"/>
    <n v="950"/>
    <n v="116850"/>
    <n v="83025"/>
    <n v="33825"/>
  </r>
  <r>
    <x v="630"/>
    <x v="1"/>
    <x v="23"/>
    <x v="4"/>
    <x v="3"/>
    <x v="1"/>
    <n v="675"/>
    <n v="18"/>
    <n v="950"/>
    <n v="17100"/>
    <n v="12150"/>
    <n v="4950"/>
  </r>
  <r>
    <x v="649"/>
    <x v="3"/>
    <x v="23"/>
    <x v="3"/>
    <x v="3"/>
    <x v="1"/>
    <n v="675"/>
    <n v="27"/>
    <n v="950"/>
    <n v="25650"/>
    <n v="18225"/>
    <n v="7425"/>
  </r>
  <r>
    <x v="650"/>
    <x v="2"/>
    <x v="18"/>
    <x v="0"/>
    <x v="3"/>
    <x v="1"/>
    <n v="675"/>
    <n v="46"/>
    <n v="950"/>
    <n v="43700"/>
    <n v="31050"/>
    <n v="12650"/>
  </r>
  <r>
    <x v="651"/>
    <x v="2"/>
    <x v="21"/>
    <x v="0"/>
    <x v="3"/>
    <x v="1"/>
    <n v="675"/>
    <n v="60"/>
    <n v="950"/>
    <n v="57000"/>
    <n v="40500"/>
    <n v="16500"/>
  </r>
  <r>
    <x v="652"/>
    <x v="2"/>
    <x v="6"/>
    <x v="3"/>
    <x v="3"/>
    <x v="1"/>
    <n v="675"/>
    <n v="55"/>
    <n v="950"/>
    <n v="52250"/>
    <n v="37125"/>
    <n v="15125"/>
  </r>
  <r>
    <x v="550"/>
    <x v="2"/>
    <x v="7"/>
    <x v="2"/>
    <x v="3"/>
    <x v="1"/>
    <n v="675"/>
    <n v="31"/>
    <n v="950"/>
    <n v="29450"/>
    <n v="20925"/>
    <n v="8525"/>
  </r>
  <r>
    <x v="400"/>
    <x v="2"/>
    <x v="18"/>
    <x v="1"/>
    <x v="3"/>
    <x v="1"/>
    <n v="675"/>
    <n v="2"/>
    <n v="950"/>
    <n v="1900"/>
    <n v="1350"/>
    <n v="550"/>
  </r>
  <r>
    <x v="304"/>
    <x v="2"/>
    <x v="2"/>
    <x v="5"/>
    <x v="3"/>
    <x v="1"/>
    <n v="675"/>
    <n v="46"/>
    <n v="950"/>
    <n v="43700"/>
    <n v="31050"/>
    <n v="12650"/>
  </r>
  <r>
    <x v="653"/>
    <x v="2"/>
    <x v="8"/>
    <x v="2"/>
    <x v="3"/>
    <x v="0"/>
    <n v="675"/>
    <n v="131"/>
    <n v="950"/>
    <n v="124450"/>
    <n v="88425"/>
    <n v="36025"/>
  </r>
  <r>
    <x v="421"/>
    <x v="2"/>
    <x v="12"/>
    <x v="1"/>
    <x v="3"/>
    <x v="0"/>
    <n v="675"/>
    <n v="12"/>
    <n v="950"/>
    <n v="11400"/>
    <n v="8100"/>
    <n v="3300"/>
  </r>
  <r>
    <x v="75"/>
    <x v="2"/>
    <x v="17"/>
    <x v="0"/>
    <x v="3"/>
    <x v="0"/>
    <n v="675"/>
    <n v="147"/>
    <n v="950"/>
    <n v="139650"/>
    <n v="99225"/>
    <n v="40425"/>
  </r>
  <r>
    <x v="654"/>
    <x v="1"/>
    <x v="21"/>
    <x v="4"/>
    <x v="3"/>
    <x v="0"/>
    <n v="675"/>
    <n v="1"/>
    <n v="950"/>
    <n v="950"/>
    <n v="675"/>
    <n v="275"/>
  </r>
  <r>
    <x v="655"/>
    <x v="3"/>
    <x v="9"/>
    <x v="2"/>
    <x v="3"/>
    <x v="0"/>
    <n v="675"/>
    <n v="36"/>
    <n v="950"/>
    <n v="34200"/>
    <n v="24300"/>
    <n v="9900"/>
  </r>
  <r>
    <x v="562"/>
    <x v="0"/>
    <x v="9"/>
    <x v="5"/>
    <x v="3"/>
    <x v="0"/>
    <n v="675"/>
    <n v="46"/>
    <n v="950"/>
    <n v="43700"/>
    <n v="31050"/>
    <n v="12650"/>
  </r>
  <r>
    <x v="551"/>
    <x v="2"/>
    <x v="16"/>
    <x v="2"/>
    <x v="3"/>
    <x v="0"/>
    <n v="675"/>
    <n v="119"/>
    <n v="950"/>
    <n v="113050"/>
    <n v="80325"/>
    <n v="32725"/>
  </r>
  <r>
    <x v="656"/>
    <x v="0"/>
    <x v="8"/>
    <x v="4"/>
    <x v="3"/>
    <x v="0"/>
    <n v="675"/>
    <n v="35"/>
    <n v="950"/>
    <n v="33250"/>
    <n v="23625"/>
    <n v="9625"/>
  </r>
  <r>
    <x v="333"/>
    <x v="2"/>
    <x v="5"/>
    <x v="3"/>
    <x v="3"/>
    <x v="0"/>
    <n v="675"/>
    <n v="43"/>
    <n v="950"/>
    <n v="40850"/>
    <n v="29025"/>
    <n v="11825"/>
  </r>
  <r>
    <x v="596"/>
    <x v="0"/>
    <x v="15"/>
    <x v="4"/>
    <x v="3"/>
    <x v="0"/>
    <n v="675"/>
    <n v="111"/>
    <n v="950"/>
    <n v="105450"/>
    <n v="74925"/>
    <n v="30525"/>
  </r>
  <r>
    <x v="657"/>
    <x v="1"/>
    <x v="6"/>
    <x v="4"/>
    <x v="3"/>
    <x v="0"/>
    <n v="675"/>
    <n v="62"/>
    <n v="950"/>
    <n v="58900"/>
    <n v="41850"/>
    <n v="17050"/>
  </r>
  <r>
    <x v="563"/>
    <x v="1"/>
    <x v="15"/>
    <x v="1"/>
    <x v="3"/>
    <x v="0"/>
    <n v="675"/>
    <n v="2"/>
    <n v="950"/>
    <n v="1900"/>
    <n v="1350"/>
    <n v="550"/>
  </r>
  <r>
    <x v="658"/>
    <x v="0"/>
    <x v="1"/>
    <x v="2"/>
    <x v="3"/>
    <x v="0"/>
    <n v="675"/>
    <n v="75"/>
    <n v="950"/>
    <n v="71250"/>
    <n v="50625"/>
    <n v="20625"/>
  </r>
  <r>
    <x v="29"/>
    <x v="3"/>
    <x v="7"/>
    <x v="4"/>
    <x v="3"/>
    <x v="0"/>
    <n v="675"/>
    <n v="107"/>
    <n v="950"/>
    <n v="101650"/>
    <n v="72225"/>
    <n v="29425"/>
  </r>
  <r>
    <x v="585"/>
    <x v="0"/>
    <x v="8"/>
    <x v="2"/>
    <x v="3"/>
    <x v="0"/>
    <n v="675"/>
    <n v="17"/>
    <n v="950"/>
    <n v="16150"/>
    <n v="11475"/>
    <n v="4675"/>
  </r>
  <r>
    <x v="335"/>
    <x v="2"/>
    <x v="19"/>
    <x v="4"/>
    <x v="3"/>
    <x v="0"/>
    <n v="675"/>
    <n v="46"/>
    <n v="950"/>
    <n v="43700"/>
    <n v="31050"/>
    <n v="12650"/>
  </r>
  <r>
    <x v="659"/>
    <x v="0"/>
    <x v="20"/>
    <x v="4"/>
    <x v="3"/>
    <x v="0"/>
    <n v="675"/>
    <n v="166"/>
    <n v="950"/>
    <n v="157700"/>
    <n v="112050"/>
    <n v="45650"/>
  </r>
  <r>
    <x v="660"/>
    <x v="2"/>
    <x v="3"/>
    <x v="5"/>
    <x v="3"/>
    <x v="0"/>
    <n v="675"/>
    <n v="273"/>
    <n v="950"/>
    <n v="259350"/>
    <n v="184275"/>
    <n v="75075"/>
  </r>
  <r>
    <x v="317"/>
    <x v="2"/>
    <x v="5"/>
    <x v="3"/>
    <x v="3"/>
    <x v="0"/>
    <n v="675"/>
    <n v="86"/>
    <n v="950"/>
    <n v="81700"/>
    <n v="58050"/>
    <n v="23650"/>
  </r>
  <r>
    <x v="608"/>
    <x v="1"/>
    <x v="9"/>
    <x v="1"/>
    <x v="3"/>
    <x v="0"/>
    <n v="675"/>
    <n v="1"/>
    <n v="950"/>
    <n v="950"/>
    <n v="675"/>
    <n v="275"/>
  </r>
  <r>
    <x v="67"/>
    <x v="3"/>
    <x v="12"/>
    <x v="5"/>
    <x v="3"/>
    <x v="0"/>
    <n v="675"/>
    <n v="283"/>
    <n v="950"/>
    <n v="268850"/>
    <n v="191025"/>
    <n v="77825"/>
  </r>
  <r>
    <x v="194"/>
    <x v="2"/>
    <x v="9"/>
    <x v="3"/>
    <x v="3"/>
    <x v="0"/>
    <n v="675"/>
    <n v="49"/>
    <n v="950"/>
    <n v="46550"/>
    <n v="33075"/>
    <n v="13475"/>
  </r>
  <r>
    <x v="112"/>
    <x v="0"/>
    <x v="9"/>
    <x v="2"/>
    <x v="3"/>
    <x v="0"/>
    <n v="675"/>
    <n v="10"/>
    <n v="950"/>
    <n v="9500"/>
    <n v="6750"/>
    <n v="2750"/>
  </r>
  <r>
    <x v="661"/>
    <x v="1"/>
    <x v="15"/>
    <x v="5"/>
    <x v="3"/>
    <x v="0"/>
    <n v="675"/>
    <n v="125"/>
    <n v="950"/>
    <n v="118750"/>
    <n v="84375"/>
    <n v="34375"/>
  </r>
  <r>
    <x v="79"/>
    <x v="1"/>
    <x v="8"/>
    <x v="0"/>
    <x v="3"/>
    <x v="0"/>
    <n v="675"/>
    <n v="122"/>
    <n v="950"/>
    <n v="115900"/>
    <n v="82350"/>
    <n v="33550"/>
  </r>
  <r>
    <x v="662"/>
    <x v="1"/>
    <x v="9"/>
    <x v="1"/>
    <x v="3"/>
    <x v="0"/>
    <n v="675"/>
    <n v="5"/>
    <n v="950"/>
    <n v="4750"/>
    <n v="3375"/>
    <n v="1375"/>
  </r>
  <r>
    <x v="663"/>
    <x v="3"/>
    <x v="23"/>
    <x v="2"/>
    <x v="3"/>
    <x v="0"/>
    <n v="675"/>
    <n v="73"/>
    <n v="950"/>
    <n v="69350"/>
    <n v="49275"/>
    <n v="20075"/>
  </r>
  <r>
    <x v="340"/>
    <x v="2"/>
    <x v="1"/>
    <x v="4"/>
    <x v="3"/>
    <x v="0"/>
    <n v="675"/>
    <n v="40"/>
    <n v="950"/>
    <n v="38000"/>
    <n v="27000"/>
    <n v="11000"/>
  </r>
  <r>
    <x v="22"/>
    <x v="2"/>
    <x v="16"/>
    <x v="3"/>
    <x v="3"/>
    <x v="0"/>
    <n v="675"/>
    <n v="38"/>
    <n v="950"/>
    <n v="36100"/>
    <n v="25650"/>
    <n v="10450"/>
  </r>
  <r>
    <x v="553"/>
    <x v="2"/>
    <x v="9"/>
    <x v="4"/>
    <x v="3"/>
    <x v="0"/>
    <n v="675"/>
    <n v="53"/>
    <n v="950"/>
    <n v="50350"/>
    <n v="35775"/>
    <n v="14575"/>
  </r>
  <r>
    <x v="371"/>
    <x v="2"/>
    <x v="22"/>
    <x v="3"/>
    <x v="3"/>
    <x v="0"/>
    <n v="675"/>
    <n v="31"/>
    <n v="950"/>
    <n v="29450"/>
    <n v="20925"/>
    <n v="8525"/>
  </r>
  <r>
    <x v="664"/>
    <x v="2"/>
    <x v="13"/>
    <x v="0"/>
    <x v="3"/>
    <x v="0"/>
    <n v="675"/>
    <n v="93"/>
    <n v="950"/>
    <n v="88350"/>
    <n v="62775"/>
    <n v="25575"/>
  </r>
  <r>
    <x v="665"/>
    <x v="2"/>
    <x v="23"/>
    <x v="4"/>
    <x v="3"/>
    <x v="0"/>
    <n v="675"/>
    <n v="56"/>
    <n v="950"/>
    <n v="53200"/>
    <n v="37800"/>
    <n v="15400"/>
  </r>
  <r>
    <x v="653"/>
    <x v="2"/>
    <x v="8"/>
    <x v="2"/>
    <x v="3"/>
    <x v="0"/>
    <n v="675"/>
    <n v="131"/>
    <n v="950"/>
    <n v="124450"/>
    <n v="88425"/>
    <n v="36025"/>
  </r>
  <r>
    <x v="421"/>
    <x v="2"/>
    <x v="12"/>
    <x v="1"/>
    <x v="3"/>
    <x v="0"/>
    <n v="675"/>
    <n v="12"/>
    <n v="950"/>
    <n v="11400"/>
    <n v="8100"/>
    <n v="3300"/>
  </r>
  <r>
    <x v="75"/>
    <x v="2"/>
    <x v="17"/>
    <x v="0"/>
    <x v="3"/>
    <x v="0"/>
    <n v="675"/>
    <n v="147"/>
    <n v="950"/>
    <n v="139650"/>
    <n v="99225"/>
    <n v="40425"/>
  </r>
  <r>
    <x v="654"/>
    <x v="1"/>
    <x v="21"/>
    <x v="4"/>
    <x v="3"/>
    <x v="0"/>
    <n v="675"/>
    <n v="1"/>
    <n v="950"/>
    <n v="950"/>
    <n v="675"/>
    <n v="275"/>
  </r>
  <r>
    <x v="655"/>
    <x v="3"/>
    <x v="9"/>
    <x v="2"/>
    <x v="3"/>
    <x v="0"/>
    <n v="675"/>
    <n v="36"/>
    <n v="950"/>
    <n v="34200"/>
    <n v="24300"/>
    <n v="9900"/>
  </r>
  <r>
    <x v="562"/>
    <x v="0"/>
    <x v="9"/>
    <x v="5"/>
    <x v="3"/>
    <x v="0"/>
    <n v="675"/>
    <n v="46"/>
    <n v="950"/>
    <n v="43700"/>
    <n v="31050"/>
    <n v="12650"/>
  </r>
  <r>
    <x v="551"/>
    <x v="2"/>
    <x v="16"/>
    <x v="2"/>
    <x v="3"/>
    <x v="0"/>
    <n v="675"/>
    <n v="119"/>
    <n v="950"/>
    <n v="113050"/>
    <n v="80325"/>
    <n v="32725"/>
  </r>
  <r>
    <x v="656"/>
    <x v="0"/>
    <x v="8"/>
    <x v="4"/>
    <x v="3"/>
    <x v="0"/>
    <n v="675"/>
    <n v="35"/>
    <n v="950"/>
    <n v="33250"/>
    <n v="23625"/>
    <n v="9625"/>
  </r>
  <r>
    <x v="333"/>
    <x v="2"/>
    <x v="5"/>
    <x v="3"/>
    <x v="3"/>
    <x v="0"/>
    <n v="675"/>
    <n v="43"/>
    <n v="950"/>
    <n v="40850"/>
    <n v="29025"/>
    <n v="11825"/>
  </r>
  <r>
    <x v="596"/>
    <x v="0"/>
    <x v="15"/>
    <x v="4"/>
    <x v="3"/>
    <x v="0"/>
    <n v="675"/>
    <n v="111"/>
    <n v="950"/>
    <n v="105450"/>
    <n v="74925"/>
    <n v="30525"/>
  </r>
  <r>
    <x v="657"/>
    <x v="1"/>
    <x v="6"/>
    <x v="4"/>
    <x v="3"/>
    <x v="0"/>
    <n v="675"/>
    <n v="62"/>
    <n v="950"/>
    <n v="58900"/>
    <n v="41850"/>
    <n v="17050"/>
  </r>
  <r>
    <x v="563"/>
    <x v="1"/>
    <x v="15"/>
    <x v="1"/>
    <x v="3"/>
    <x v="0"/>
    <n v="675"/>
    <n v="2"/>
    <n v="950"/>
    <n v="1900"/>
    <n v="1350"/>
    <n v="550"/>
  </r>
  <r>
    <x v="658"/>
    <x v="0"/>
    <x v="1"/>
    <x v="2"/>
    <x v="3"/>
    <x v="0"/>
    <n v="675"/>
    <n v="75"/>
    <n v="950"/>
    <n v="71250"/>
    <n v="50625"/>
    <n v="20625"/>
  </r>
  <r>
    <x v="29"/>
    <x v="3"/>
    <x v="7"/>
    <x v="4"/>
    <x v="3"/>
    <x v="0"/>
    <n v="675"/>
    <n v="107"/>
    <n v="950"/>
    <n v="101650"/>
    <n v="72225"/>
    <n v="29425"/>
  </r>
  <r>
    <x v="585"/>
    <x v="0"/>
    <x v="8"/>
    <x v="2"/>
    <x v="3"/>
    <x v="0"/>
    <n v="675"/>
    <n v="17"/>
    <n v="950"/>
    <n v="16150"/>
    <n v="11475"/>
    <n v="4675"/>
  </r>
  <r>
    <x v="335"/>
    <x v="2"/>
    <x v="19"/>
    <x v="4"/>
    <x v="3"/>
    <x v="0"/>
    <n v="675"/>
    <n v="46"/>
    <n v="950"/>
    <n v="43700"/>
    <n v="31050"/>
    <n v="12650"/>
  </r>
  <r>
    <x v="659"/>
    <x v="0"/>
    <x v="20"/>
    <x v="4"/>
    <x v="3"/>
    <x v="0"/>
    <n v="675"/>
    <n v="166"/>
    <n v="950"/>
    <n v="157700"/>
    <n v="112050"/>
    <n v="45650"/>
  </r>
  <r>
    <x v="660"/>
    <x v="2"/>
    <x v="3"/>
    <x v="5"/>
    <x v="3"/>
    <x v="0"/>
    <n v="675"/>
    <n v="273"/>
    <n v="950"/>
    <n v="259350"/>
    <n v="184275"/>
    <n v="75075"/>
  </r>
  <r>
    <x v="317"/>
    <x v="2"/>
    <x v="5"/>
    <x v="3"/>
    <x v="3"/>
    <x v="0"/>
    <n v="675"/>
    <n v="86"/>
    <n v="950"/>
    <n v="81700"/>
    <n v="58050"/>
    <n v="23650"/>
  </r>
  <r>
    <x v="608"/>
    <x v="1"/>
    <x v="9"/>
    <x v="1"/>
    <x v="3"/>
    <x v="0"/>
    <n v="675"/>
    <n v="1"/>
    <n v="950"/>
    <n v="950"/>
    <n v="675"/>
    <n v="275"/>
  </r>
  <r>
    <x v="67"/>
    <x v="3"/>
    <x v="12"/>
    <x v="5"/>
    <x v="3"/>
    <x v="0"/>
    <n v="675"/>
    <n v="283"/>
    <n v="950"/>
    <n v="268850"/>
    <n v="191025"/>
    <n v="77825"/>
  </r>
  <r>
    <x v="194"/>
    <x v="2"/>
    <x v="9"/>
    <x v="3"/>
    <x v="3"/>
    <x v="0"/>
    <n v="675"/>
    <n v="49"/>
    <n v="950"/>
    <n v="46550"/>
    <n v="33075"/>
    <n v="13475"/>
  </r>
  <r>
    <x v="112"/>
    <x v="0"/>
    <x v="9"/>
    <x v="2"/>
    <x v="3"/>
    <x v="0"/>
    <n v="675"/>
    <n v="10"/>
    <n v="950"/>
    <n v="9500"/>
    <n v="6750"/>
    <n v="2750"/>
  </r>
  <r>
    <x v="661"/>
    <x v="1"/>
    <x v="15"/>
    <x v="5"/>
    <x v="3"/>
    <x v="0"/>
    <n v="675"/>
    <n v="125"/>
    <n v="950"/>
    <n v="118750"/>
    <n v="84375"/>
    <n v="34375"/>
  </r>
  <r>
    <x v="79"/>
    <x v="1"/>
    <x v="8"/>
    <x v="0"/>
    <x v="3"/>
    <x v="0"/>
    <n v="675"/>
    <n v="122"/>
    <n v="950"/>
    <n v="115900"/>
    <n v="82350"/>
    <n v="33550"/>
  </r>
  <r>
    <x v="662"/>
    <x v="1"/>
    <x v="9"/>
    <x v="1"/>
    <x v="3"/>
    <x v="0"/>
    <n v="675"/>
    <n v="5"/>
    <n v="950"/>
    <n v="4750"/>
    <n v="3375"/>
    <n v="1375"/>
  </r>
  <r>
    <x v="663"/>
    <x v="3"/>
    <x v="23"/>
    <x v="2"/>
    <x v="3"/>
    <x v="0"/>
    <n v="675"/>
    <n v="73"/>
    <n v="950"/>
    <n v="69350"/>
    <n v="49275"/>
    <n v="20075"/>
  </r>
  <r>
    <x v="340"/>
    <x v="2"/>
    <x v="1"/>
    <x v="4"/>
    <x v="3"/>
    <x v="0"/>
    <n v="675"/>
    <n v="40"/>
    <n v="950"/>
    <n v="38000"/>
    <n v="27000"/>
    <n v="11000"/>
  </r>
  <r>
    <x v="22"/>
    <x v="2"/>
    <x v="16"/>
    <x v="3"/>
    <x v="3"/>
    <x v="0"/>
    <n v="675"/>
    <n v="38"/>
    <n v="950"/>
    <n v="36100"/>
    <n v="25650"/>
    <n v="10450"/>
  </r>
  <r>
    <x v="553"/>
    <x v="2"/>
    <x v="9"/>
    <x v="4"/>
    <x v="3"/>
    <x v="0"/>
    <n v="675"/>
    <n v="53"/>
    <n v="950"/>
    <n v="50350"/>
    <n v="35775"/>
    <n v="14575"/>
  </r>
  <r>
    <x v="371"/>
    <x v="2"/>
    <x v="22"/>
    <x v="3"/>
    <x v="3"/>
    <x v="0"/>
    <n v="675"/>
    <n v="31"/>
    <n v="950"/>
    <n v="29450"/>
    <n v="20925"/>
    <n v="8525"/>
  </r>
  <r>
    <x v="664"/>
    <x v="2"/>
    <x v="13"/>
    <x v="0"/>
    <x v="3"/>
    <x v="0"/>
    <n v="675"/>
    <n v="93"/>
    <n v="950"/>
    <n v="88350"/>
    <n v="62775"/>
    <n v="25575"/>
  </r>
  <r>
    <x v="665"/>
    <x v="2"/>
    <x v="23"/>
    <x v="4"/>
    <x v="3"/>
    <x v="0"/>
    <n v="675"/>
    <n v="56"/>
    <n v="950"/>
    <n v="53200"/>
    <n v="37800"/>
    <n v="15400"/>
  </r>
  <r>
    <x v="666"/>
    <x v="3"/>
    <x v="18"/>
    <x v="5"/>
    <x v="3"/>
    <x v="3"/>
    <n v="675"/>
    <n v="138"/>
    <n v="950"/>
    <n v="131100"/>
    <n v="93150"/>
    <n v="37950"/>
  </r>
  <r>
    <x v="667"/>
    <x v="2"/>
    <x v="18"/>
    <x v="0"/>
    <x v="3"/>
    <x v="3"/>
    <n v="675"/>
    <n v="69"/>
    <n v="950"/>
    <n v="65550"/>
    <n v="46575"/>
    <n v="18975"/>
  </r>
  <r>
    <x v="668"/>
    <x v="3"/>
    <x v="23"/>
    <x v="2"/>
    <x v="3"/>
    <x v="3"/>
    <n v="675"/>
    <n v="159"/>
    <n v="950"/>
    <n v="151050"/>
    <n v="107325"/>
    <n v="43725"/>
  </r>
  <r>
    <x v="669"/>
    <x v="3"/>
    <x v="4"/>
    <x v="4"/>
    <x v="3"/>
    <x v="3"/>
    <n v="675"/>
    <n v="148"/>
    <n v="950"/>
    <n v="140600"/>
    <n v="99900"/>
    <n v="40700"/>
  </r>
  <r>
    <x v="354"/>
    <x v="2"/>
    <x v="16"/>
    <x v="1"/>
    <x v="3"/>
    <x v="3"/>
    <n v="675"/>
    <n v="38"/>
    <n v="950"/>
    <n v="36100"/>
    <n v="25650"/>
    <n v="10450"/>
  </r>
  <r>
    <x v="22"/>
    <x v="2"/>
    <x v="17"/>
    <x v="0"/>
    <x v="3"/>
    <x v="3"/>
    <n v="675"/>
    <n v="51"/>
    <n v="950"/>
    <n v="48450"/>
    <n v="34425"/>
    <n v="14025"/>
  </r>
  <r>
    <x v="488"/>
    <x v="2"/>
    <x v="22"/>
    <x v="5"/>
    <x v="3"/>
    <x v="3"/>
    <n v="675"/>
    <n v="233"/>
    <n v="950"/>
    <n v="221350"/>
    <n v="157275"/>
    <n v="64075"/>
  </r>
  <r>
    <x v="334"/>
    <x v="2"/>
    <x v="10"/>
    <x v="5"/>
    <x v="3"/>
    <x v="3"/>
    <n v="675"/>
    <n v="236"/>
    <n v="950"/>
    <n v="224200"/>
    <n v="159300"/>
    <n v="64900"/>
  </r>
  <r>
    <x v="589"/>
    <x v="1"/>
    <x v="11"/>
    <x v="0"/>
    <x v="3"/>
    <x v="3"/>
    <n v="675"/>
    <n v="27"/>
    <n v="950"/>
    <n v="25650"/>
    <n v="18225"/>
    <n v="7425"/>
  </r>
  <r>
    <x v="670"/>
    <x v="0"/>
    <x v="11"/>
    <x v="0"/>
    <x v="3"/>
    <x v="3"/>
    <n v="675"/>
    <n v="116"/>
    <n v="950"/>
    <n v="110200"/>
    <n v="78300"/>
    <n v="31900"/>
  </r>
  <r>
    <x v="638"/>
    <x v="1"/>
    <x v="18"/>
    <x v="0"/>
    <x v="3"/>
    <x v="3"/>
    <n v="675"/>
    <n v="76"/>
    <n v="950"/>
    <n v="72200"/>
    <n v="51300"/>
    <n v="20900"/>
  </r>
  <r>
    <x v="671"/>
    <x v="1"/>
    <x v="19"/>
    <x v="0"/>
    <x v="3"/>
    <x v="3"/>
    <n v="675"/>
    <n v="86"/>
    <n v="950"/>
    <n v="81700"/>
    <n v="58050"/>
    <n v="23650"/>
  </r>
  <r>
    <x v="672"/>
    <x v="1"/>
    <x v="18"/>
    <x v="4"/>
    <x v="3"/>
    <x v="3"/>
    <n v="675"/>
    <n v="121"/>
    <n v="950"/>
    <n v="114950"/>
    <n v="81675"/>
    <n v="33275"/>
  </r>
  <r>
    <x v="673"/>
    <x v="2"/>
    <x v="5"/>
    <x v="0"/>
    <x v="3"/>
    <x v="3"/>
    <n v="675"/>
    <n v="92"/>
    <n v="950"/>
    <n v="87400"/>
    <n v="62100"/>
    <n v="25300"/>
  </r>
  <r>
    <x v="652"/>
    <x v="2"/>
    <x v="19"/>
    <x v="0"/>
    <x v="3"/>
    <x v="3"/>
    <n v="675"/>
    <n v="108"/>
    <n v="950"/>
    <n v="102600"/>
    <n v="72900"/>
    <n v="29700"/>
  </r>
  <r>
    <x v="674"/>
    <x v="3"/>
    <x v="10"/>
    <x v="2"/>
    <x v="3"/>
    <x v="3"/>
    <n v="675"/>
    <n v="132"/>
    <n v="950"/>
    <n v="125400"/>
    <n v="89100"/>
    <n v="36300"/>
  </r>
  <r>
    <x v="675"/>
    <x v="0"/>
    <x v="12"/>
    <x v="5"/>
    <x v="3"/>
    <x v="3"/>
    <n v="675"/>
    <n v="173"/>
    <n v="950"/>
    <n v="164350"/>
    <n v="116775"/>
    <n v="47575"/>
  </r>
  <r>
    <x v="676"/>
    <x v="0"/>
    <x v="3"/>
    <x v="1"/>
    <x v="3"/>
    <x v="3"/>
    <n v="675"/>
    <n v="22"/>
    <n v="950"/>
    <n v="20900"/>
    <n v="14850"/>
    <n v="6050"/>
  </r>
  <r>
    <x v="380"/>
    <x v="2"/>
    <x v="21"/>
    <x v="4"/>
    <x v="3"/>
    <x v="3"/>
    <n v="675"/>
    <n v="112"/>
    <n v="950"/>
    <n v="106400"/>
    <n v="75600"/>
    <n v="30800"/>
  </r>
  <r>
    <x v="677"/>
    <x v="1"/>
    <x v="10"/>
    <x v="1"/>
    <x v="3"/>
    <x v="3"/>
    <n v="675"/>
    <n v="37"/>
    <n v="950"/>
    <n v="35150"/>
    <n v="24975"/>
    <n v="10175"/>
  </r>
  <r>
    <x v="510"/>
    <x v="3"/>
    <x v="13"/>
    <x v="5"/>
    <x v="3"/>
    <x v="3"/>
    <n v="675"/>
    <n v="41"/>
    <n v="950"/>
    <n v="38950"/>
    <n v="27675"/>
    <n v="11275"/>
  </r>
  <r>
    <x v="127"/>
    <x v="3"/>
    <x v="20"/>
    <x v="3"/>
    <x v="3"/>
    <x v="3"/>
    <n v="675"/>
    <n v="44"/>
    <n v="950"/>
    <n v="41800"/>
    <n v="29700"/>
    <n v="12100"/>
  </r>
  <r>
    <x v="678"/>
    <x v="3"/>
    <x v="8"/>
    <x v="0"/>
    <x v="3"/>
    <x v="3"/>
    <n v="675"/>
    <n v="24"/>
    <n v="950"/>
    <n v="22800"/>
    <n v="16200"/>
    <n v="6600"/>
  </r>
  <r>
    <x v="679"/>
    <x v="1"/>
    <x v="8"/>
    <x v="1"/>
    <x v="3"/>
    <x v="3"/>
    <n v="675"/>
    <n v="37"/>
    <n v="950"/>
    <n v="35150"/>
    <n v="24975"/>
    <n v="10175"/>
  </r>
  <r>
    <x v="424"/>
    <x v="2"/>
    <x v="3"/>
    <x v="5"/>
    <x v="3"/>
    <x v="3"/>
    <n v="675"/>
    <n v="27"/>
    <n v="950"/>
    <n v="25650"/>
    <n v="18225"/>
    <n v="7425"/>
  </r>
  <r>
    <x v="80"/>
    <x v="2"/>
    <x v="14"/>
    <x v="5"/>
    <x v="3"/>
    <x v="3"/>
    <n v="675"/>
    <n v="175"/>
    <n v="950"/>
    <n v="166250"/>
    <n v="118125"/>
    <n v="48125"/>
  </r>
  <r>
    <x v="680"/>
    <x v="1"/>
    <x v="20"/>
    <x v="3"/>
    <x v="3"/>
    <x v="3"/>
    <n v="675"/>
    <n v="9"/>
    <n v="950"/>
    <n v="8550"/>
    <n v="6075"/>
    <n v="2475"/>
  </r>
  <r>
    <x v="681"/>
    <x v="1"/>
    <x v="3"/>
    <x v="1"/>
    <x v="3"/>
    <x v="3"/>
    <n v="675"/>
    <n v="20"/>
    <n v="950"/>
    <n v="19000"/>
    <n v="13500"/>
    <n v="5500"/>
  </r>
  <r>
    <x v="682"/>
    <x v="1"/>
    <x v="13"/>
    <x v="1"/>
    <x v="3"/>
    <x v="3"/>
    <n v="675"/>
    <n v="13"/>
    <n v="950"/>
    <n v="12350"/>
    <n v="8775"/>
    <n v="3575"/>
  </r>
  <r>
    <x v="402"/>
    <x v="2"/>
    <x v="20"/>
    <x v="4"/>
    <x v="3"/>
    <x v="3"/>
    <n v="675"/>
    <n v="19"/>
    <n v="950"/>
    <n v="18050"/>
    <n v="12825"/>
    <n v="5225"/>
  </r>
  <r>
    <x v="666"/>
    <x v="3"/>
    <x v="18"/>
    <x v="5"/>
    <x v="3"/>
    <x v="3"/>
    <n v="675"/>
    <n v="138"/>
    <n v="950"/>
    <n v="131100"/>
    <n v="93150"/>
    <n v="37950"/>
  </r>
  <r>
    <x v="667"/>
    <x v="2"/>
    <x v="18"/>
    <x v="0"/>
    <x v="3"/>
    <x v="3"/>
    <n v="675"/>
    <n v="69"/>
    <n v="950"/>
    <n v="65550"/>
    <n v="46575"/>
    <n v="18975"/>
  </r>
  <r>
    <x v="668"/>
    <x v="3"/>
    <x v="23"/>
    <x v="2"/>
    <x v="3"/>
    <x v="3"/>
    <n v="675"/>
    <n v="159"/>
    <n v="950"/>
    <n v="151050"/>
    <n v="107325"/>
    <n v="43725"/>
  </r>
  <r>
    <x v="669"/>
    <x v="3"/>
    <x v="4"/>
    <x v="4"/>
    <x v="3"/>
    <x v="3"/>
    <n v="675"/>
    <n v="148"/>
    <n v="950"/>
    <n v="140600"/>
    <n v="99900"/>
    <n v="40700"/>
  </r>
  <r>
    <x v="354"/>
    <x v="2"/>
    <x v="16"/>
    <x v="1"/>
    <x v="3"/>
    <x v="3"/>
    <n v="675"/>
    <n v="38"/>
    <n v="950"/>
    <n v="36100"/>
    <n v="25650"/>
    <n v="10450"/>
  </r>
  <r>
    <x v="22"/>
    <x v="2"/>
    <x v="17"/>
    <x v="0"/>
    <x v="3"/>
    <x v="3"/>
    <n v="675"/>
    <n v="51"/>
    <n v="950"/>
    <n v="48450"/>
    <n v="34425"/>
    <n v="14025"/>
  </r>
  <r>
    <x v="488"/>
    <x v="2"/>
    <x v="22"/>
    <x v="5"/>
    <x v="3"/>
    <x v="3"/>
    <n v="675"/>
    <n v="233"/>
    <n v="950"/>
    <n v="221350"/>
    <n v="157275"/>
    <n v="64075"/>
  </r>
  <r>
    <x v="334"/>
    <x v="2"/>
    <x v="10"/>
    <x v="5"/>
    <x v="3"/>
    <x v="3"/>
    <n v="675"/>
    <n v="236"/>
    <n v="950"/>
    <n v="224200"/>
    <n v="159300"/>
    <n v="64900"/>
  </r>
  <r>
    <x v="589"/>
    <x v="1"/>
    <x v="11"/>
    <x v="0"/>
    <x v="3"/>
    <x v="3"/>
    <n v="675"/>
    <n v="27"/>
    <n v="950"/>
    <n v="25650"/>
    <n v="18225"/>
    <n v="7425"/>
  </r>
  <r>
    <x v="670"/>
    <x v="0"/>
    <x v="11"/>
    <x v="0"/>
    <x v="3"/>
    <x v="3"/>
    <n v="675"/>
    <n v="116"/>
    <n v="950"/>
    <n v="110200"/>
    <n v="78300"/>
    <n v="31900"/>
  </r>
  <r>
    <x v="638"/>
    <x v="1"/>
    <x v="18"/>
    <x v="0"/>
    <x v="3"/>
    <x v="3"/>
    <n v="675"/>
    <n v="76"/>
    <n v="950"/>
    <n v="72200"/>
    <n v="51300"/>
    <n v="20900"/>
  </r>
  <r>
    <x v="671"/>
    <x v="1"/>
    <x v="19"/>
    <x v="0"/>
    <x v="3"/>
    <x v="3"/>
    <n v="675"/>
    <n v="86"/>
    <n v="950"/>
    <n v="81700"/>
    <n v="58050"/>
    <n v="23650"/>
  </r>
  <r>
    <x v="672"/>
    <x v="1"/>
    <x v="18"/>
    <x v="4"/>
    <x v="3"/>
    <x v="3"/>
    <n v="675"/>
    <n v="121"/>
    <n v="950"/>
    <n v="114950"/>
    <n v="81675"/>
    <n v="33275"/>
  </r>
  <r>
    <x v="673"/>
    <x v="2"/>
    <x v="5"/>
    <x v="0"/>
    <x v="3"/>
    <x v="3"/>
    <n v="675"/>
    <n v="92"/>
    <n v="950"/>
    <n v="87400"/>
    <n v="62100"/>
    <n v="25300"/>
  </r>
  <r>
    <x v="652"/>
    <x v="2"/>
    <x v="19"/>
    <x v="0"/>
    <x v="3"/>
    <x v="3"/>
    <n v="675"/>
    <n v="108"/>
    <n v="950"/>
    <n v="102600"/>
    <n v="72900"/>
    <n v="29700"/>
  </r>
  <r>
    <x v="674"/>
    <x v="3"/>
    <x v="10"/>
    <x v="2"/>
    <x v="3"/>
    <x v="3"/>
    <n v="675"/>
    <n v="132"/>
    <n v="950"/>
    <n v="125400"/>
    <n v="89100"/>
    <n v="36300"/>
  </r>
  <r>
    <x v="675"/>
    <x v="0"/>
    <x v="12"/>
    <x v="5"/>
    <x v="3"/>
    <x v="3"/>
    <n v="675"/>
    <n v="173"/>
    <n v="950"/>
    <n v="164350"/>
    <n v="116775"/>
    <n v="47575"/>
  </r>
  <r>
    <x v="676"/>
    <x v="0"/>
    <x v="3"/>
    <x v="1"/>
    <x v="3"/>
    <x v="3"/>
    <n v="675"/>
    <n v="22"/>
    <n v="950"/>
    <n v="20900"/>
    <n v="14850"/>
    <n v="6050"/>
  </r>
  <r>
    <x v="380"/>
    <x v="2"/>
    <x v="21"/>
    <x v="4"/>
    <x v="3"/>
    <x v="3"/>
    <n v="675"/>
    <n v="112"/>
    <n v="950"/>
    <n v="106400"/>
    <n v="75600"/>
    <n v="30800"/>
  </r>
  <r>
    <x v="677"/>
    <x v="1"/>
    <x v="10"/>
    <x v="1"/>
    <x v="3"/>
    <x v="3"/>
    <n v="675"/>
    <n v="37"/>
    <n v="950"/>
    <n v="35150"/>
    <n v="24975"/>
    <n v="10175"/>
  </r>
  <r>
    <x v="510"/>
    <x v="3"/>
    <x v="13"/>
    <x v="5"/>
    <x v="3"/>
    <x v="3"/>
    <n v="675"/>
    <n v="41"/>
    <n v="950"/>
    <n v="38950"/>
    <n v="27675"/>
    <n v="11275"/>
  </r>
  <r>
    <x v="127"/>
    <x v="3"/>
    <x v="20"/>
    <x v="3"/>
    <x v="3"/>
    <x v="3"/>
    <n v="675"/>
    <n v="44"/>
    <n v="950"/>
    <n v="41800"/>
    <n v="29700"/>
    <n v="12100"/>
  </r>
  <r>
    <x v="678"/>
    <x v="3"/>
    <x v="8"/>
    <x v="0"/>
    <x v="3"/>
    <x v="3"/>
    <n v="675"/>
    <n v="24"/>
    <n v="950"/>
    <n v="22800"/>
    <n v="16200"/>
    <n v="6600"/>
  </r>
  <r>
    <x v="679"/>
    <x v="1"/>
    <x v="8"/>
    <x v="1"/>
    <x v="3"/>
    <x v="3"/>
    <n v="675"/>
    <n v="37"/>
    <n v="950"/>
    <n v="35150"/>
    <n v="24975"/>
    <n v="10175"/>
  </r>
  <r>
    <x v="424"/>
    <x v="2"/>
    <x v="3"/>
    <x v="5"/>
    <x v="3"/>
    <x v="3"/>
    <n v="675"/>
    <n v="27"/>
    <n v="950"/>
    <n v="25650"/>
    <n v="18225"/>
    <n v="7425"/>
  </r>
  <r>
    <x v="80"/>
    <x v="2"/>
    <x v="14"/>
    <x v="5"/>
    <x v="3"/>
    <x v="3"/>
    <n v="675"/>
    <n v="175"/>
    <n v="950"/>
    <n v="166250"/>
    <n v="118125"/>
    <n v="48125"/>
  </r>
  <r>
    <x v="680"/>
    <x v="1"/>
    <x v="20"/>
    <x v="3"/>
    <x v="3"/>
    <x v="3"/>
    <n v="675"/>
    <n v="9"/>
    <n v="950"/>
    <n v="8550"/>
    <n v="6075"/>
    <n v="2475"/>
  </r>
  <r>
    <x v="681"/>
    <x v="1"/>
    <x v="3"/>
    <x v="1"/>
    <x v="3"/>
    <x v="3"/>
    <n v="675"/>
    <n v="20"/>
    <n v="950"/>
    <n v="19000"/>
    <n v="13500"/>
    <n v="5500"/>
  </r>
  <r>
    <x v="682"/>
    <x v="1"/>
    <x v="13"/>
    <x v="1"/>
    <x v="3"/>
    <x v="3"/>
    <n v="675"/>
    <n v="13"/>
    <n v="950"/>
    <n v="12350"/>
    <n v="8775"/>
    <n v="3575"/>
  </r>
  <r>
    <x v="402"/>
    <x v="2"/>
    <x v="20"/>
    <x v="4"/>
    <x v="3"/>
    <x v="3"/>
    <n v="675"/>
    <n v="19"/>
    <n v="950"/>
    <n v="18050"/>
    <n v="12825"/>
    <n v="5225"/>
  </r>
  <r>
    <x v="683"/>
    <x v="3"/>
    <x v="14"/>
    <x v="2"/>
    <x v="4"/>
    <x v="0"/>
    <n v="365"/>
    <n v="143"/>
    <n v="650"/>
    <n v="92950"/>
    <n v="52195"/>
    <n v="40755"/>
  </r>
  <r>
    <x v="580"/>
    <x v="0"/>
    <x v="0"/>
    <x v="3"/>
    <x v="4"/>
    <x v="0"/>
    <n v="365"/>
    <n v="65"/>
    <n v="650"/>
    <n v="42250"/>
    <n v="23725"/>
    <n v="18525"/>
  </r>
  <r>
    <x v="111"/>
    <x v="1"/>
    <x v="13"/>
    <x v="3"/>
    <x v="4"/>
    <x v="0"/>
    <n v="365"/>
    <n v="24"/>
    <n v="650"/>
    <n v="15600"/>
    <n v="8760"/>
    <n v="6840"/>
  </r>
  <r>
    <x v="684"/>
    <x v="1"/>
    <x v="5"/>
    <x v="2"/>
    <x v="4"/>
    <x v="0"/>
    <n v="365"/>
    <n v="40"/>
    <n v="650"/>
    <n v="26000"/>
    <n v="14600"/>
    <n v="11400"/>
  </r>
  <r>
    <x v="324"/>
    <x v="2"/>
    <x v="8"/>
    <x v="2"/>
    <x v="4"/>
    <x v="0"/>
    <n v="365"/>
    <n v="192"/>
    <n v="650"/>
    <n v="124800"/>
    <n v="70080"/>
    <n v="54720"/>
  </r>
  <r>
    <x v="159"/>
    <x v="0"/>
    <x v="10"/>
    <x v="3"/>
    <x v="4"/>
    <x v="0"/>
    <n v="365"/>
    <n v="3"/>
    <n v="650"/>
    <n v="1950"/>
    <n v="1095"/>
    <n v="855"/>
  </r>
  <r>
    <x v="486"/>
    <x v="2"/>
    <x v="4"/>
    <x v="2"/>
    <x v="4"/>
    <x v="0"/>
    <n v="365"/>
    <n v="186"/>
    <n v="650"/>
    <n v="120900"/>
    <n v="67890"/>
    <n v="53010"/>
  </r>
  <r>
    <x v="551"/>
    <x v="2"/>
    <x v="0"/>
    <x v="0"/>
    <x v="4"/>
    <x v="0"/>
    <n v="365"/>
    <n v="102"/>
    <n v="650"/>
    <n v="66300"/>
    <n v="37230"/>
    <n v="29070"/>
  </r>
  <r>
    <x v="685"/>
    <x v="1"/>
    <x v="7"/>
    <x v="0"/>
    <x v="4"/>
    <x v="0"/>
    <n v="365"/>
    <n v="43"/>
    <n v="650"/>
    <n v="27950"/>
    <n v="15695"/>
    <n v="12255"/>
  </r>
  <r>
    <x v="686"/>
    <x v="2"/>
    <x v="9"/>
    <x v="1"/>
    <x v="4"/>
    <x v="0"/>
    <n v="365"/>
    <n v="23"/>
    <n v="650"/>
    <n v="14950"/>
    <n v="8395"/>
    <n v="6555"/>
  </r>
  <r>
    <x v="393"/>
    <x v="2"/>
    <x v="16"/>
    <x v="0"/>
    <x v="4"/>
    <x v="0"/>
    <n v="365"/>
    <n v="36"/>
    <n v="650"/>
    <n v="23400"/>
    <n v="13140"/>
    <n v="10260"/>
  </r>
  <r>
    <x v="687"/>
    <x v="2"/>
    <x v="3"/>
    <x v="2"/>
    <x v="4"/>
    <x v="0"/>
    <n v="365"/>
    <n v="82"/>
    <n v="650"/>
    <n v="53300"/>
    <n v="29930"/>
    <n v="23370"/>
  </r>
  <r>
    <x v="688"/>
    <x v="3"/>
    <x v="16"/>
    <x v="5"/>
    <x v="4"/>
    <x v="0"/>
    <n v="365"/>
    <n v="274"/>
    <n v="650"/>
    <n v="178100"/>
    <n v="100010"/>
    <n v="78090"/>
  </r>
  <r>
    <x v="689"/>
    <x v="2"/>
    <x v="12"/>
    <x v="0"/>
    <x v="4"/>
    <x v="0"/>
    <n v="365"/>
    <n v="10"/>
    <n v="650"/>
    <n v="6500"/>
    <n v="3650"/>
    <n v="2850"/>
  </r>
  <r>
    <x v="272"/>
    <x v="2"/>
    <x v="8"/>
    <x v="4"/>
    <x v="4"/>
    <x v="0"/>
    <n v="365"/>
    <n v="68"/>
    <n v="650"/>
    <n v="44200"/>
    <n v="24820"/>
    <n v="19380"/>
  </r>
  <r>
    <x v="690"/>
    <x v="0"/>
    <x v="19"/>
    <x v="4"/>
    <x v="4"/>
    <x v="0"/>
    <n v="365"/>
    <n v="132"/>
    <n v="650"/>
    <n v="85800"/>
    <n v="48180"/>
    <n v="37620"/>
  </r>
  <r>
    <x v="610"/>
    <x v="0"/>
    <x v="10"/>
    <x v="2"/>
    <x v="4"/>
    <x v="0"/>
    <n v="365"/>
    <n v="145"/>
    <n v="650"/>
    <n v="94250"/>
    <n v="52925"/>
    <n v="41325"/>
  </r>
  <r>
    <x v="604"/>
    <x v="3"/>
    <x v="3"/>
    <x v="2"/>
    <x v="4"/>
    <x v="0"/>
    <n v="365"/>
    <n v="149"/>
    <n v="650"/>
    <n v="96850"/>
    <n v="54385"/>
    <n v="42465"/>
  </r>
  <r>
    <x v="691"/>
    <x v="3"/>
    <x v="20"/>
    <x v="3"/>
    <x v="4"/>
    <x v="0"/>
    <n v="365"/>
    <n v="46"/>
    <n v="650"/>
    <n v="29900"/>
    <n v="16790"/>
    <n v="13110"/>
  </r>
  <r>
    <x v="45"/>
    <x v="2"/>
    <x v="21"/>
    <x v="3"/>
    <x v="4"/>
    <x v="0"/>
    <n v="365"/>
    <n v="31"/>
    <n v="650"/>
    <n v="20150"/>
    <n v="11315"/>
    <n v="8835"/>
  </r>
  <r>
    <x v="55"/>
    <x v="0"/>
    <x v="5"/>
    <x v="0"/>
    <x v="4"/>
    <x v="0"/>
    <n v="365"/>
    <n v="24"/>
    <n v="650"/>
    <n v="15600"/>
    <n v="8760"/>
    <n v="6840"/>
  </r>
  <r>
    <x v="271"/>
    <x v="3"/>
    <x v="0"/>
    <x v="3"/>
    <x v="4"/>
    <x v="0"/>
    <n v="365"/>
    <n v="1"/>
    <n v="650"/>
    <n v="650"/>
    <n v="365"/>
    <n v="285"/>
  </r>
  <r>
    <x v="437"/>
    <x v="2"/>
    <x v="17"/>
    <x v="3"/>
    <x v="4"/>
    <x v="0"/>
    <n v="365"/>
    <n v="54"/>
    <n v="650"/>
    <n v="35100"/>
    <n v="19710"/>
    <n v="15390"/>
  </r>
  <r>
    <x v="692"/>
    <x v="0"/>
    <x v="19"/>
    <x v="3"/>
    <x v="4"/>
    <x v="0"/>
    <n v="365"/>
    <n v="90"/>
    <n v="650"/>
    <n v="58500"/>
    <n v="32850"/>
    <n v="25650"/>
  </r>
  <r>
    <x v="127"/>
    <x v="3"/>
    <x v="23"/>
    <x v="2"/>
    <x v="4"/>
    <x v="0"/>
    <n v="365"/>
    <n v="226"/>
    <n v="650"/>
    <n v="146900"/>
    <n v="82490"/>
    <n v="64410"/>
  </r>
  <r>
    <x v="294"/>
    <x v="2"/>
    <x v="4"/>
    <x v="4"/>
    <x v="4"/>
    <x v="0"/>
    <n v="365"/>
    <n v="74"/>
    <n v="650"/>
    <n v="48100"/>
    <n v="27010"/>
    <n v="21090"/>
  </r>
  <r>
    <x v="693"/>
    <x v="1"/>
    <x v="11"/>
    <x v="2"/>
    <x v="4"/>
    <x v="0"/>
    <n v="365"/>
    <n v="226"/>
    <n v="650"/>
    <n v="146900"/>
    <n v="82490"/>
    <n v="64410"/>
  </r>
  <r>
    <x v="463"/>
    <x v="3"/>
    <x v="13"/>
    <x v="0"/>
    <x v="4"/>
    <x v="0"/>
    <n v="365"/>
    <n v="33"/>
    <n v="650"/>
    <n v="21450"/>
    <n v="12045"/>
    <n v="9405"/>
  </r>
  <r>
    <x v="694"/>
    <x v="2"/>
    <x v="8"/>
    <x v="1"/>
    <x v="4"/>
    <x v="0"/>
    <n v="365"/>
    <n v="36"/>
    <n v="650"/>
    <n v="23400"/>
    <n v="13140"/>
    <n v="10260"/>
  </r>
  <r>
    <x v="695"/>
    <x v="0"/>
    <x v="12"/>
    <x v="0"/>
    <x v="4"/>
    <x v="0"/>
    <n v="365"/>
    <n v="1"/>
    <n v="650"/>
    <n v="650"/>
    <n v="365"/>
    <n v="285"/>
  </r>
  <r>
    <x v="533"/>
    <x v="3"/>
    <x v="23"/>
    <x v="0"/>
    <x v="4"/>
    <x v="0"/>
    <n v="365"/>
    <n v="54"/>
    <n v="650"/>
    <n v="35100"/>
    <n v="19710"/>
    <n v="15390"/>
  </r>
  <r>
    <x v="650"/>
    <x v="2"/>
    <x v="18"/>
    <x v="0"/>
    <x v="4"/>
    <x v="0"/>
    <n v="365"/>
    <n v="146"/>
    <n v="650"/>
    <n v="94900"/>
    <n v="53290"/>
    <n v="41610"/>
  </r>
  <r>
    <x v="575"/>
    <x v="0"/>
    <x v="10"/>
    <x v="2"/>
    <x v="4"/>
    <x v="0"/>
    <n v="365"/>
    <n v="249"/>
    <n v="650"/>
    <n v="161850"/>
    <n v="90885"/>
    <n v="70965"/>
  </r>
  <r>
    <x v="82"/>
    <x v="2"/>
    <x v="2"/>
    <x v="0"/>
    <x v="4"/>
    <x v="0"/>
    <n v="365"/>
    <n v="64"/>
    <n v="650"/>
    <n v="41600"/>
    <n v="23360"/>
    <n v="18240"/>
  </r>
  <r>
    <x v="285"/>
    <x v="0"/>
    <x v="23"/>
    <x v="0"/>
    <x v="4"/>
    <x v="0"/>
    <n v="365"/>
    <n v="11"/>
    <n v="650"/>
    <n v="7150"/>
    <n v="4015"/>
    <n v="3135"/>
  </r>
  <r>
    <x v="552"/>
    <x v="2"/>
    <x v="17"/>
    <x v="5"/>
    <x v="4"/>
    <x v="0"/>
    <n v="365"/>
    <n v="286"/>
    <n v="650"/>
    <n v="185900"/>
    <n v="104390"/>
    <n v="81510"/>
  </r>
  <r>
    <x v="683"/>
    <x v="3"/>
    <x v="14"/>
    <x v="2"/>
    <x v="4"/>
    <x v="0"/>
    <n v="365"/>
    <n v="143"/>
    <n v="650"/>
    <n v="92950"/>
    <n v="52195"/>
    <n v="40755"/>
  </r>
  <r>
    <x v="580"/>
    <x v="0"/>
    <x v="0"/>
    <x v="3"/>
    <x v="4"/>
    <x v="0"/>
    <n v="365"/>
    <n v="65"/>
    <n v="650"/>
    <n v="42250"/>
    <n v="23725"/>
    <n v="18525"/>
  </r>
  <r>
    <x v="111"/>
    <x v="1"/>
    <x v="13"/>
    <x v="3"/>
    <x v="4"/>
    <x v="0"/>
    <n v="365"/>
    <n v="24"/>
    <n v="650"/>
    <n v="15600"/>
    <n v="8760"/>
    <n v="6840"/>
  </r>
  <r>
    <x v="684"/>
    <x v="1"/>
    <x v="5"/>
    <x v="2"/>
    <x v="4"/>
    <x v="0"/>
    <n v="365"/>
    <n v="40"/>
    <n v="650"/>
    <n v="26000"/>
    <n v="14600"/>
    <n v="11400"/>
  </r>
  <r>
    <x v="324"/>
    <x v="2"/>
    <x v="8"/>
    <x v="2"/>
    <x v="4"/>
    <x v="0"/>
    <n v="365"/>
    <n v="192"/>
    <n v="650"/>
    <n v="124800"/>
    <n v="70080"/>
    <n v="54720"/>
  </r>
  <r>
    <x v="159"/>
    <x v="0"/>
    <x v="10"/>
    <x v="3"/>
    <x v="4"/>
    <x v="0"/>
    <n v="365"/>
    <n v="3"/>
    <n v="650"/>
    <n v="1950"/>
    <n v="1095"/>
    <n v="855"/>
  </r>
  <r>
    <x v="486"/>
    <x v="2"/>
    <x v="4"/>
    <x v="2"/>
    <x v="4"/>
    <x v="0"/>
    <n v="365"/>
    <n v="186"/>
    <n v="650"/>
    <n v="120900"/>
    <n v="67890"/>
    <n v="53010"/>
  </r>
  <r>
    <x v="551"/>
    <x v="2"/>
    <x v="0"/>
    <x v="0"/>
    <x v="4"/>
    <x v="0"/>
    <n v="365"/>
    <n v="102"/>
    <n v="650"/>
    <n v="66300"/>
    <n v="37230"/>
    <n v="29070"/>
  </r>
  <r>
    <x v="685"/>
    <x v="1"/>
    <x v="7"/>
    <x v="0"/>
    <x v="4"/>
    <x v="0"/>
    <n v="365"/>
    <n v="43"/>
    <n v="650"/>
    <n v="27950"/>
    <n v="15695"/>
    <n v="12255"/>
  </r>
  <r>
    <x v="686"/>
    <x v="2"/>
    <x v="9"/>
    <x v="1"/>
    <x v="4"/>
    <x v="0"/>
    <n v="365"/>
    <n v="23"/>
    <n v="650"/>
    <n v="14950"/>
    <n v="8395"/>
    <n v="6555"/>
  </r>
  <r>
    <x v="393"/>
    <x v="2"/>
    <x v="16"/>
    <x v="0"/>
    <x v="4"/>
    <x v="0"/>
    <n v="365"/>
    <n v="36"/>
    <n v="650"/>
    <n v="23400"/>
    <n v="13140"/>
    <n v="10260"/>
  </r>
  <r>
    <x v="687"/>
    <x v="2"/>
    <x v="3"/>
    <x v="2"/>
    <x v="4"/>
    <x v="0"/>
    <n v="365"/>
    <n v="82"/>
    <n v="650"/>
    <n v="53300"/>
    <n v="29930"/>
    <n v="23370"/>
  </r>
  <r>
    <x v="688"/>
    <x v="3"/>
    <x v="16"/>
    <x v="5"/>
    <x v="4"/>
    <x v="0"/>
    <n v="365"/>
    <n v="274"/>
    <n v="650"/>
    <n v="178100"/>
    <n v="100010"/>
    <n v="78090"/>
  </r>
  <r>
    <x v="689"/>
    <x v="2"/>
    <x v="12"/>
    <x v="0"/>
    <x v="4"/>
    <x v="0"/>
    <n v="365"/>
    <n v="10"/>
    <n v="650"/>
    <n v="6500"/>
    <n v="3650"/>
    <n v="2850"/>
  </r>
  <r>
    <x v="272"/>
    <x v="2"/>
    <x v="8"/>
    <x v="4"/>
    <x v="4"/>
    <x v="0"/>
    <n v="365"/>
    <n v="68"/>
    <n v="650"/>
    <n v="44200"/>
    <n v="24820"/>
    <n v="19380"/>
  </r>
  <r>
    <x v="690"/>
    <x v="0"/>
    <x v="19"/>
    <x v="4"/>
    <x v="4"/>
    <x v="0"/>
    <n v="365"/>
    <n v="132"/>
    <n v="650"/>
    <n v="85800"/>
    <n v="48180"/>
    <n v="37620"/>
  </r>
  <r>
    <x v="610"/>
    <x v="0"/>
    <x v="10"/>
    <x v="2"/>
    <x v="4"/>
    <x v="0"/>
    <n v="365"/>
    <n v="145"/>
    <n v="650"/>
    <n v="94250"/>
    <n v="52925"/>
    <n v="41325"/>
  </r>
  <r>
    <x v="604"/>
    <x v="3"/>
    <x v="3"/>
    <x v="2"/>
    <x v="4"/>
    <x v="0"/>
    <n v="365"/>
    <n v="149"/>
    <n v="650"/>
    <n v="96850"/>
    <n v="54385"/>
    <n v="42465"/>
  </r>
  <r>
    <x v="691"/>
    <x v="3"/>
    <x v="20"/>
    <x v="3"/>
    <x v="4"/>
    <x v="0"/>
    <n v="365"/>
    <n v="46"/>
    <n v="650"/>
    <n v="29900"/>
    <n v="16790"/>
    <n v="13110"/>
  </r>
  <r>
    <x v="45"/>
    <x v="2"/>
    <x v="21"/>
    <x v="3"/>
    <x v="4"/>
    <x v="0"/>
    <n v="365"/>
    <n v="31"/>
    <n v="650"/>
    <n v="20150"/>
    <n v="11315"/>
    <n v="8835"/>
  </r>
  <r>
    <x v="55"/>
    <x v="0"/>
    <x v="5"/>
    <x v="0"/>
    <x v="4"/>
    <x v="0"/>
    <n v="365"/>
    <n v="24"/>
    <n v="650"/>
    <n v="15600"/>
    <n v="8760"/>
    <n v="6840"/>
  </r>
  <r>
    <x v="271"/>
    <x v="3"/>
    <x v="0"/>
    <x v="3"/>
    <x v="4"/>
    <x v="0"/>
    <n v="365"/>
    <n v="1"/>
    <n v="650"/>
    <n v="650"/>
    <n v="365"/>
    <n v="285"/>
  </r>
  <r>
    <x v="437"/>
    <x v="2"/>
    <x v="17"/>
    <x v="3"/>
    <x v="4"/>
    <x v="0"/>
    <n v="365"/>
    <n v="54"/>
    <n v="650"/>
    <n v="35100"/>
    <n v="19710"/>
    <n v="15390"/>
  </r>
  <r>
    <x v="692"/>
    <x v="0"/>
    <x v="19"/>
    <x v="3"/>
    <x v="4"/>
    <x v="0"/>
    <n v="365"/>
    <n v="90"/>
    <n v="650"/>
    <n v="58500"/>
    <n v="32850"/>
    <n v="25650"/>
  </r>
  <r>
    <x v="127"/>
    <x v="3"/>
    <x v="23"/>
    <x v="2"/>
    <x v="4"/>
    <x v="0"/>
    <n v="365"/>
    <n v="226"/>
    <n v="650"/>
    <n v="146900"/>
    <n v="82490"/>
    <n v="64410"/>
  </r>
  <r>
    <x v="294"/>
    <x v="2"/>
    <x v="4"/>
    <x v="4"/>
    <x v="4"/>
    <x v="0"/>
    <n v="365"/>
    <n v="74"/>
    <n v="650"/>
    <n v="48100"/>
    <n v="27010"/>
    <n v="21090"/>
  </r>
  <r>
    <x v="693"/>
    <x v="1"/>
    <x v="11"/>
    <x v="2"/>
    <x v="4"/>
    <x v="0"/>
    <n v="365"/>
    <n v="226"/>
    <n v="650"/>
    <n v="146900"/>
    <n v="82490"/>
    <n v="64410"/>
  </r>
  <r>
    <x v="463"/>
    <x v="3"/>
    <x v="13"/>
    <x v="0"/>
    <x v="4"/>
    <x v="0"/>
    <n v="365"/>
    <n v="33"/>
    <n v="650"/>
    <n v="21450"/>
    <n v="12045"/>
    <n v="9405"/>
  </r>
  <r>
    <x v="694"/>
    <x v="2"/>
    <x v="8"/>
    <x v="1"/>
    <x v="4"/>
    <x v="0"/>
    <n v="365"/>
    <n v="36"/>
    <n v="650"/>
    <n v="23400"/>
    <n v="13140"/>
    <n v="10260"/>
  </r>
  <r>
    <x v="695"/>
    <x v="0"/>
    <x v="12"/>
    <x v="0"/>
    <x v="4"/>
    <x v="0"/>
    <n v="365"/>
    <n v="1"/>
    <n v="650"/>
    <n v="650"/>
    <n v="365"/>
    <n v="285"/>
  </r>
  <r>
    <x v="533"/>
    <x v="3"/>
    <x v="23"/>
    <x v="0"/>
    <x v="4"/>
    <x v="0"/>
    <n v="365"/>
    <n v="54"/>
    <n v="650"/>
    <n v="35100"/>
    <n v="19710"/>
    <n v="15390"/>
  </r>
  <r>
    <x v="650"/>
    <x v="2"/>
    <x v="18"/>
    <x v="0"/>
    <x v="4"/>
    <x v="0"/>
    <n v="365"/>
    <n v="146"/>
    <n v="650"/>
    <n v="94900"/>
    <n v="53290"/>
    <n v="41610"/>
  </r>
  <r>
    <x v="575"/>
    <x v="0"/>
    <x v="10"/>
    <x v="2"/>
    <x v="4"/>
    <x v="0"/>
    <n v="365"/>
    <n v="249"/>
    <n v="650"/>
    <n v="161850"/>
    <n v="90885"/>
    <n v="70965"/>
  </r>
  <r>
    <x v="82"/>
    <x v="2"/>
    <x v="2"/>
    <x v="0"/>
    <x v="4"/>
    <x v="0"/>
    <n v="365"/>
    <n v="64"/>
    <n v="650"/>
    <n v="41600"/>
    <n v="23360"/>
    <n v="18240"/>
  </r>
  <r>
    <x v="285"/>
    <x v="0"/>
    <x v="23"/>
    <x v="0"/>
    <x v="4"/>
    <x v="0"/>
    <n v="365"/>
    <n v="11"/>
    <n v="650"/>
    <n v="7150"/>
    <n v="4015"/>
    <n v="3135"/>
  </r>
  <r>
    <x v="552"/>
    <x v="2"/>
    <x v="17"/>
    <x v="5"/>
    <x v="4"/>
    <x v="0"/>
    <n v="365"/>
    <n v="286"/>
    <n v="650"/>
    <n v="185900"/>
    <n v="104390"/>
    <n v="81510"/>
  </r>
  <r>
    <x v="696"/>
    <x v="3"/>
    <x v="16"/>
    <x v="4"/>
    <x v="4"/>
    <x v="2"/>
    <n v="365"/>
    <n v="76"/>
    <n v="650"/>
    <n v="49400"/>
    <n v="27740"/>
    <n v="21660"/>
  </r>
  <r>
    <x v="697"/>
    <x v="0"/>
    <x v="8"/>
    <x v="5"/>
    <x v="4"/>
    <x v="2"/>
    <n v="365"/>
    <n v="42"/>
    <n v="650"/>
    <n v="27300"/>
    <n v="15330"/>
    <n v="11970"/>
  </r>
  <r>
    <x v="698"/>
    <x v="0"/>
    <x v="7"/>
    <x v="4"/>
    <x v="4"/>
    <x v="2"/>
    <n v="365"/>
    <n v="50"/>
    <n v="650"/>
    <n v="32500"/>
    <n v="18250"/>
    <n v="14250"/>
  </r>
  <r>
    <x v="671"/>
    <x v="1"/>
    <x v="16"/>
    <x v="0"/>
    <x v="4"/>
    <x v="2"/>
    <n v="365"/>
    <n v="29"/>
    <n v="650"/>
    <n v="18850"/>
    <n v="10585"/>
    <n v="8265"/>
  </r>
  <r>
    <x v="642"/>
    <x v="0"/>
    <x v="17"/>
    <x v="1"/>
    <x v="4"/>
    <x v="2"/>
    <n v="365"/>
    <n v="14"/>
    <n v="650"/>
    <n v="9100"/>
    <n v="5110"/>
    <n v="3990"/>
  </r>
  <r>
    <x v="699"/>
    <x v="1"/>
    <x v="19"/>
    <x v="3"/>
    <x v="4"/>
    <x v="2"/>
    <n v="365"/>
    <n v="21"/>
    <n v="650"/>
    <n v="13650"/>
    <n v="7665"/>
    <n v="5985"/>
  </r>
  <r>
    <x v="700"/>
    <x v="3"/>
    <x v="16"/>
    <x v="2"/>
    <x v="4"/>
    <x v="2"/>
    <n v="365"/>
    <n v="6"/>
    <n v="650"/>
    <n v="3900"/>
    <n v="2190"/>
    <n v="1710"/>
  </r>
  <r>
    <x v="701"/>
    <x v="2"/>
    <x v="3"/>
    <x v="1"/>
    <x v="4"/>
    <x v="2"/>
    <n v="365"/>
    <n v="17"/>
    <n v="650"/>
    <n v="11050"/>
    <n v="6205"/>
    <n v="4845"/>
  </r>
  <r>
    <x v="702"/>
    <x v="3"/>
    <x v="20"/>
    <x v="2"/>
    <x v="4"/>
    <x v="2"/>
    <n v="365"/>
    <n v="78"/>
    <n v="650"/>
    <n v="50700"/>
    <n v="28470"/>
    <n v="22230"/>
  </r>
  <r>
    <x v="684"/>
    <x v="1"/>
    <x v="5"/>
    <x v="5"/>
    <x v="4"/>
    <x v="2"/>
    <n v="365"/>
    <n v="107"/>
    <n v="650"/>
    <n v="69550"/>
    <n v="39055"/>
    <n v="30495"/>
  </r>
  <r>
    <x v="100"/>
    <x v="2"/>
    <x v="11"/>
    <x v="5"/>
    <x v="4"/>
    <x v="2"/>
    <n v="365"/>
    <n v="51"/>
    <n v="650"/>
    <n v="33150"/>
    <n v="18615"/>
    <n v="14535"/>
  </r>
  <r>
    <x v="703"/>
    <x v="2"/>
    <x v="3"/>
    <x v="5"/>
    <x v="4"/>
    <x v="2"/>
    <n v="365"/>
    <n v="39"/>
    <n v="650"/>
    <n v="25350"/>
    <n v="14235"/>
    <n v="11115"/>
  </r>
  <r>
    <x v="704"/>
    <x v="1"/>
    <x v="7"/>
    <x v="3"/>
    <x v="4"/>
    <x v="2"/>
    <n v="365"/>
    <n v="31"/>
    <n v="650"/>
    <n v="20150"/>
    <n v="11315"/>
    <n v="8835"/>
  </r>
  <r>
    <x v="705"/>
    <x v="3"/>
    <x v="17"/>
    <x v="0"/>
    <x v="4"/>
    <x v="2"/>
    <n v="365"/>
    <n v="7"/>
    <n v="650"/>
    <n v="4550"/>
    <n v="2555"/>
    <n v="1995"/>
  </r>
  <r>
    <x v="706"/>
    <x v="1"/>
    <x v="21"/>
    <x v="0"/>
    <x v="4"/>
    <x v="2"/>
    <n v="365"/>
    <n v="49"/>
    <n v="650"/>
    <n v="31850"/>
    <n v="17885"/>
    <n v="13965"/>
  </r>
  <r>
    <x v="164"/>
    <x v="2"/>
    <x v="6"/>
    <x v="3"/>
    <x v="4"/>
    <x v="2"/>
    <n v="365"/>
    <n v="23"/>
    <n v="650"/>
    <n v="14950"/>
    <n v="8395"/>
    <n v="6555"/>
  </r>
  <r>
    <x v="707"/>
    <x v="3"/>
    <x v="10"/>
    <x v="1"/>
    <x v="4"/>
    <x v="2"/>
    <n v="365"/>
    <n v="18"/>
    <n v="650"/>
    <n v="11700"/>
    <n v="6570"/>
    <n v="5130"/>
  </r>
  <r>
    <x v="708"/>
    <x v="3"/>
    <x v="15"/>
    <x v="4"/>
    <x v="4"/>
    <x v="2"/>
    <n v="365"/>
    <n v="50"/>
    <n v="650"/>
    <n v="32500"/>
    <n v="18250"/>
    <n v="14250"/>
  </r>
  <r>
    <x v="709"/>
    <x v="0"/>
    <x v="18"/>
    <x v="0"/>
    <x v="4"/>
    <x v="2"/>
    <n v="365"/>
    <n v="29"/>
    <n v="650"/>
    <n v="18850"/>
    <n v="10585"/>
    <n v="8265"/>
  </r>
  <r>
    <x v="122"/>
    <x v="1"/>
    <x v="20"/>
    <x v="2"/>
    <x v="4"/>
    <x v="2"/>
    <n v="365"/>
    <n v="74"/>
    <n v="650"/>
    <n v="48100"/>
    <n v="27010"/>
    <n v="21090"/>
  </r>
  <r>
    <x v="539"/>
    <x v="3"/>
    <x v="16"/>
    <x v="5"/>
    <x v="4"/>
    <x v="2"/>
    <n v="365"/>
    <n v="39"/>
    <n v="650"/>
    <n v="25350"/>
    <n v="14235"/>
    <n v="11115"/>
  </r>
  <r>
    <x v="408"/>
    <x v="2"/>
    <x v="23"/>
    <x v="2"/>
    <x v="4"/>
    <x v="2"/>
    <n v="365"/>
    <n v="94"/>
    <n v="650"/>
    <n v="61100"/>
    <n v="34310"/>
    <n v="26790"/>
  </r>
  <r>
    <x v="55"/>
    <x v="0"/>
    <x v="17"/>
    <x v="4"/>
    <x v="4"/>
    <x v="2"/>
    <n v="365"/>
    <n v="4"/>
    <n v="650"/>
    <n v="2600"/>
    <n v="1460"/>
    <n v="1140"/>
  </r>
  <r>
    <x v="710"/>
    <x v="3"/>
    <x v="2"/>
    <x v="2"/>
    <x v="4"/>
    <x v="2"/>
    <n v="365"/>
    <n v="64"/>
    <n v="650"/>
    <n v="41600"/>
    <n v="23360"/>
    <n v="18240"/>
  </r>
  <r>
    <x v="711"/>
    <x v="3"/>
    <x v="1"/>
    <x v="1"/>
    <x v="4"/>
    <x v="2"/>
    <n v="365"/>
    <n v="18"/>
    <n v="650"/>
    <n v="11700"/>
    <n v="6570"/>
    <n v="5130"/>
  </r>
  <r>
    <x v="551"/>
    <x v="2"/>
    <x v="12"/>
    <x v="2"/>
    <x v="4"/>
    <x v="2"/>
    <n v="365"/>
    <n v="91"/>
    <n v="650"/>
    <n v="59150"/>
    <n v="33215"/>
    <n v="25935"/>
  </r>
  <r>
    <x v="712"/>
    <x v="2"/>
    <x v="14"/>
    <x v="4"/>
    <x v="4"/>
    <x v="2"/>
    <n v="365"/>
    <n v="51"/>
    <n v="650"/>
    <n v="33150"/>
    <n v="18615"/>
    <n v="14535"/>
  </r>
  <r>
    <x v="340"/>
    <x v="2"/>
    <x v="8"/>
    <x v="5"/>
    <x v="4"/>
    <x v="2"/>
    <n v="365"/>
    <n v="66"/>
    <n v="650"/>
    <n v="42900"/>
    <n v="24090"/>
    <n v="18810"/>
  </r>
  <r>
    <x v="176"/>
    <x v="2"/>
    <x v="8"/>
    <x v="5"/>
    <x v="4"/>
    <x v="2"/>
    <n v="365"/>
    <n v="5"/>
    <n v="650"/>
    <n v="3250"/>
    <n v="1825"/>
    <n v="1425"/>
  </r>
  <r>
    <x v="713"/>
    <x v="1"/>
    <x v="5"/>
    <x v="0"/>
    <x v="4"/>
    <x v="2"/>
    <n v="365"/>
    <n v="19"/>
    <n v="650"/>
    <n v="12350"/>
    <n v="6935"/>
    <n v="5415"/>
  </r>
  <r>
    <x v="163"/>
    <x v="1"/>
    <x v="22"/>
    <x v="1"/>
    <x v="4"/>
    <x v="2"/>
    <n v="365"/>
    <n v="19"/>
    <n v="650"/>
    <n v="12350"/>
    <n v="6935"/>
    <n v="5415"/>
  </r>
  <r>
    <x v="52"/>
    <x v="2"/>
    <x v="12"/>
    <x v="3"/>
    <x v="4"/>
    <x v="2"/>
    <n v="365"/>
    <n v="34"/>
    <n v="650"/>
    <n v="22100"/>
    <n v="12410"/>
    <n v="9690"/>
  </r>
  <r>
    <x v="714"/>
    <x v="1"/>
    <x v="11"/>
    <x v="5"/>
    <x v="4"/>
    <x v="2"/>
    <n v="365"/>
    <n v="107"/>
    <n v="650"/>
    <n v="69550"/>
    <n v="39055"/>
    <n v="30495"/>
  </r>
  <r>
    <x v="715"/>
    <x v="1"/>
    <x v="0"/>
    <x v="4"/>
    <x v="4"/>
    <x v="2"/>
    <n v="365"/>
    <n v="14"/>
    <n v="650"/>
    <n v="9100"/>
    <n v="5110"/>
    <n v="3990"/>
  </r>
  <r>
    <x v="137"/>
    <x v="2"/>
    <x v="0"/>
    <x v="2"/>
    <x v="4"/>
    <x v="2"/>
    <n v="365"/>
    <n v="83"/>
    <n v="650"/>
    <n v="53950"/>
    <n v="30295"/>
    <n v="23655"/>
  </r>
  <r>
    <x v="716"/>
    <x v="0"/>
    <x v="22"/>
    <x v="3"/>
    <x v="4"/>
    <x v="2"/>
    <n v="365"/>
    <n v="9"/>
    <n v="650"/>
    <n v="5850"/>
    <n v="3285"/>
    <n v="2565"/>
  </r>
  <r>
    <x v="717"/>
    <x v="0"/>
    <x v="13"/>
    <x v="4"/>
    <x v="4"/>
    <x v="2"/>
    <n v="365"/>
    <n v="40"/>
    <n v="650"/>
    <n v="26000"/>
    <n v="14600"/>
    <n v="11400"/>
  </r>
  <r>
    <x v="718"/>
    <x v="3"/>
    <x v="12"/>
    <x v="3"/>
    <x v="4"/>
    <x v="2"/>
    <n v="365"/>
    <n v="16"/>
    <n v="650"/>
    <n v="10400"/>
    <n v="5840"/>
    <n v="4560"/>
  </r>
  <r>
    <x v="696"/>
    <x v="3"/>
    <x v="16"/>
    <x v="4"/>
    <x v="4"/>
    <x v="2"/>
    <n v="365"/>
    <n v="76"/>
    <n v="650"/>
    <n v="49400"/>
    <n v="27740"/>
    <n v="21660"/>
  </r>
  <r>
    <x v="697"/>
    <x v="0"/>
    <x v="8"/>
    <x v="5"/>
    <x v="4"/>
    <x v="2"/>
    <n v="365"/>
    <n v="42"/>
    <n v="650"/>
    <n v="27300"/>
    <n v="15330"/>
    <n v="11970"/>
  </r>
  <r>
    <x v="698"/>
    <x v="0"/>
    <x v="7"/>
    <x v="4"/>
    <x v="4"/>
    <x v="2"/>
    <n v="365"/>
    <n v="50"/>
    <n v="650"/>
    <n v="32500"/>
    <n v="18250"/>
    <n v="14250"/>
  </r>
  <r>
    <x v="671"/>
    <x v="1"/>
    <x v="16"/>
    <x v="0"/>
    <x v="4"/>
    <x v="2"/>
    <n v="365"/>
    <n v="29"/>
    <n v="650"/>
    <n v="18850"/>
    <n v="10585"/>
    <n v="8265"/>
  </r>
  <r>
    <x v="642"/>
    <x v="0"/>
    <x v="17"/>
    <x v="1"/>
    <x v="4"/>
    <x v="2"/>
    <n v="365"/>
    <n v="14"/>
    <n v="650"/>
    <n v="9100"/>
    <n v="5110"/>
    <n v="3990"/>
  </r>
  <r>
    <x v="699"/>
    <x v="1"/>
    <x v="19"/>
    <x v="3"/>
    <x v="4"/>
    <x v="2"/>
    <n v="365"/>
    <n v="21"/>
    <n v="650"/>
    <n v="13650"/>
    <n v="7665"/>
    <n v="5985"/>
  </r>
  <r>
    <x v="700"/>
    <x v="3"/>
    <x v="16"/>
    <x v="2"/>
    <x v="4"/>
    <x v="2"/>
    <n v="365"/>
    <n v="6"/>
    <n v="650"/>
    <n v="3900"/>
    <n v="2190"/>
    <n v="1710"/>
  </r>
  <r>
    <x v="701"/>
    <x v="2"/>
    <x v="3"/>
    <x v="1"/>
    <x v="4"/>
    <x v="2"/>
    <n v="365"/>
    <n v="17"/>
    <n v="650"/>
    <n v="11050"/>
    <n v="6205"/>
    <n v="4845"/>
  </r>
  <r>
    <x v="702"/>
    <x v="3"/>
    <x v="20"/>
    <x v="2"/>
    <x v="4"/>
    <x v="2"/>
    <n v="365"/>
    <n v="78"/>
    <n v="650"/>
    <n v="50700"/>
    <n v="28470"/>
    <n v="22230"/>
  </r>
  <r>
    <x v="684"/>
    <x v="1"/>
    <x v="5"/>
    <x v="5"/>
    <x v="4"/>
    <x v="2"/>
    <n v="365"/>
    <n v="107"/>
    <n v="650"/>
    <n v="69550"/>
    <n v="39055"/>
    <n v="30495"/>
  </r>
  <r>
    <x v="100"/>
    <x v="2"/>
    <x v="11"/>
    <x v="5"/>
    <x v="4"/>
    <x v="2"/>
    <n v="365"/>
    <n v="51"/>
    <n v="650"/>
    <n v="33150"/>
    <n v="18615"/>
    <n v="14535"/>
  </r>
  <r>
    <x v="703"/>
    <x v="2"/>
    <x v="3"/>
    <x v="5"/>
    <x v="4"/>
    <x v="2"/>
    <n v="365"/>
    <n v="39"/>
    <n v="650"/>
    <n v="25350"/>
    <n v="14235"/>
    <n v="11115"/>
  </r>
  <r>
    <x v="704"/>
    <x v="1"/>
    <x v="7"/>
    <x v="3"/>
    <x v="4"/>
    <x v="2"/>
    <n v="365"/>
    <n v="31"/>
    <n v="650"/>
    <n v="20150"/>
    <n v="11315"/>
    <n v="8835"/>
  </r>
  <r>
    <x v="705"/>
    <x v="3"/>
    <x v="17"/>
    <x v="0"/>
    <x v="4"/>
    <x v="2"/>
    <n v="365"/>
    <n v="7"/>
    <n v="650"/>
    <n v="4550"/>
    <n v="2555"/>
    <n v="1995"/>
  </r>
  <r>
    <x v="706"/>
    <x v="1"/>
    <x v="21"/>
    <x v="0"/>
    <x v="4"/>
    <x v="2"/>
    <n v="365"/>
    <n v="49"/>
    <n v="650"/>
    <n v="31850"/>
    <n v="17885"/>
    <n v="13965"/>
  </r>
  <r>
    <x v="164"/>
    <x v="2"/>
    <x v="6"/>
    <x v="3"/>
    <x v="4"/>
    <x v="2"/>
    <n v="365"/>
    <n v="23"/>
    <n v="650"/>
    <n v="14950"/>
    <n v="8395"/>
    <n v="6555"/>
  </r>
  <r>
    <x v="707"/>
    <x v="3"/>
    <x v="10"/>
    <x v="1"/>
    <x v="4"/>
    <x v="2"/>
    <n v="365"/>
    <n v="18"/>
    <n v="650"/>
    <n v="11700"/>
    <n v="6570"/>
    <n v="5130"/>
  </r>
  <r>
    <x v="708"/>
    <x v="3"/>
    <x v="15"/>
    <x v="4"/>
    <x v="4"/>
    <x v="2"/>
    <n v="365"/>
    <n v="50"/>
    <n v="650"/>
    <n v="32500"/>
    <n v="18250"/>
    <n v="14250"/>
  </r>
  <r>
    <x v="709"/>
    <x v="0"/>
    <x v="18"/>
    <x v="0"/>
    <x v="4"/>
    <x v="2"/>
    <n v="365"/>
    <n v="29"/>
    <n v="650"/>
    <n v="18850"/>
    <n v="10585"/>
    <n v="8265"/>
  </r>
  <r>
    <x v="122"/>
    <x v="1"/>
    <x v="20"/>
    <x v="2"/>
    <x v="4"/>
    <x v="2"/>
    <n v="365"/>
    <n v="74"/>
    <n v="650"/>
    <n v="48100"/>
    <n v="27010"/>
    <n v="21090"/>
  </r>
  <r>
    <x v="539"/>
    <x v="3"/>
    <x v="16"/>
    <x v="5"/>
    <x v="4"/>
    <x v="2"/>
    <n v="365"/>
    <n v="39"/>
    <n v="650"/>
    <n v="25350"/>
    <n v="14235"/>
    <n v="11115"/>
  </r>
  <r>
    <x v="408"/>
    <x v="2"/>
    <x v="23"/>
    <x v="2"/>
    <x v="4"/>
    <x v="2"/>
    <n v="365"/>
    <n v="94"/>
    <n v="650"/>
    <n v="61100"/>
    <n v="34310"/>
    <n v="26790"/>
  </r>
  <r>
    <x v="55"/>
    <x v="0"/>
    <x v="17"/>
    <x v="4"/>
    <x v="4"/>
    <x v="2"/>
    <n v="365"/>
    <n v="4"/>
    <n v="650"/>
    <n v="2600"/>
    <n v="1460"/>
    <n v="1140"/>
  </r>
  <r>
    <x v="710"/>
    <x v="3"/>
    <x v="2"/>
    <x v="2"/>
    <x v="4"/>
    <x v="2"/>
    <n v="365"/>
    <n v="64"/>
    <n v="650"/>
    <n v="41600"/>
    <n v="23360"/>
    <n v="18240"/>
  </r>
  <r>
    <x v="711"/>
    <x v="3"/>
    <x v="1"/>
    <x v="1"/>
    <x v="4"/>
    <x v="2"/>
    <n v="365"/>
    <n v="18"/>
    <n v="650"/>
    <n v="11700"/>
    <n v="6570"/>
    <n v="5130"/>
  </r>
  <r>
    <x v="551"/>
    <x v="2"/>
    <x v="12"/>
    <x v="2"/>
    <x v="4"/>
    <x v="2"/>
    <n v="365"/>
    <n v="91"/>
    <n v="650"/>
    <n v="59150"/>
    <n v="33215"/>
    <n v="25935"/>
  </r>
  <r>
    <x v="712"/>
    <x v="2"/>
    <x v="14"/>
    <x v="4"/>
    <x v="4"/>
    <x v="2"/>
    <n v="365"/>
    <n v="51"/>
    <n v="650"/>
    <n v="33150"/>
    <n v="18615"/>
    <n v="14535"/>
  </r>
  <r>
    <x v="340"/>
    <x v="2"/>
    <x v="8"/>
    <x v="5"/>
    <x v="4"/>
    <x v="2"/>
    <n v="365"/>
    <n v="66"/>
    <n v="650"/>
    <n v="42900"/>
    <n v="24090"/>
    <n v="18810"/>
  </r>
  <r>
    <x v="176"/>
    <x v="2"/>
    <x v="8"/>
    <x v="5"/>
    <x v="4"/>
    <x v="2"/>
    <n v="365"/>
    <n v="5"/>
    <n v="650"/>
    <n v="3250"/>
    <n v="1825"/>
    <n v="1425"/>
  </r>
  <r>
    <x v="713"/>
    <x v="1"/>
    <x v="5"/>
    <x v="0"/>
    <x v="4"/>
    <x v="2"/>
    <n v="365"/>
    <n v="19"/>
    <n v="650"/>
    <n v="12350"/>
    <n v="6935"/>
    <n v="5415"/>
  </r>
  <r>
    <x v="163"/>
    <x v="1"/>
    <x v="22"/>
    <x v="1"/>
    <x v="4"/>
    <x v="2"/>
    <n v="365"/>
    <n v="19"/>
    <n v="650"/>
    <n v="12350"/>
    <n v="6935"/>
    <n v="5415"/>
  </r>
  <r>
    <x v="52"/>
    <x v="2"/>
    <x v="12"/>
    <x v="3"/>
    <x v="4"/>
    <x v="2"/>
    <n v="365"/>
    <n v="34"/>
    <n v="650"/>
    <n v="22100"/>
    <n v="12410"/>
    <n v="9690"/>
  </r>
  <r>
    <x v="714"/>
    <x v="1"/>
    <x v="11"/>
    <x v="5"/>
    <x v="4"/>
    <x v="2"/>
    <n v="365"/>
    <n v="107"/>
    <n v="650"/>
    <n v="69550"/>
    <n v="39055"/>
    <n v="30495"/>
  </r>
  <r>
    <x v="715"/>
    <x v="1"/>
    <x v="0"/>
    <x v="4"/>
    <x v="4"/>
    <x v="2"/>
    <n v="365"/>
    <n v="14"/>
    <n v="650"/>
    <n v="9100"/>
    <n v="5110"/>
    <n v="3990"/>
  </r>
  <r>
    <x v="137"/>
    <x v="2"/>
    <x v="0"/>
    <x v="2"/>
    <x v="4"/>
    <x v="2"/>
    <n v="365"/>
    <n v="83"/>
    <n v="650"/>
    <n v="53950"/>
    <n v="30295"/>
    <n v="23655"/>
  </r>
  <r>
    <x v="716"/>
    <x v="0"/>
    <x v="22"/>
    <x v="3"/>
    <x v="4"/>
    <x v="2"/>
    <n v="365"/>
    <n v="9"/>
    <n v="650"/>
    <n v="5850"/>
    <n v="3285"/>
    <n v="2565"/>
  </r>
  <r>
    <x v="717"/>
    <x v="0"/>
    <x v="13"/>
    <x v="4"/>
    <x v="4"/>
    <x v="2"/>
    <n v="365"/>
    <n v="40"/>
    <n v="650"/>
    <n v="26000"/>
    <n v="14600"/>
    <n v="11400"/>
  </r>
  <r>
    <x v="718"/>
    <x v="3"/>
    <x v="12"/>
    <x v="3"/>
    <x v="4"/>
    <x v="2"/>
    <n v="365"/>
    <n v="16"/>
    <n v="650"/>
    <n v="10400"/>
    <n v="5840"/>
    <n v="4560"/>
  </r>
  <r>
    <x v="719"/>
    <x v="2"/>
    <x v="12"/>
    <x v="3"/>
    <x v="4"/>
    <x v="1"/>
    <n v="365"/>
    <n v="31"/>
    <n v="650"/>
    <n v="20150"/>
    <n v="11315"/>
    <n v="8835"/>
  </r>
  <r>
    <x v="720"/>
    <x v="0"/>
    <x v="9"/>
    <x v="3"/>
    <x v="4"/>
    <x v="1"/>
    <n v="365"/>
    <n v="54"/>
    <n v="650"/>
    <n v="35100"/>
    <n v="19710"/>
    <n v="15390"/>
  </r>
  <r>
    <x v="721"/>
    <x v="1"/>
    <x v="12"/>
    <x v="2"/>
    <x v="4"/>
    <x v="1"/>
    <n v="365"/>
    <n v="76"/>
    <n v="650"/>
    <n v="49400"/>
    <n v="27740"/>
    <n v="21660"/>
  </r>
  <r>
    <x v="722"/>
    <x v="3"/>
    <x v="12"/>
    <x v="5"/>
    <x v="4"/>
    <x v="1"/>
    <n v="365"/>
    <n v="14"/>
    <n v="650"/>
    <n v="9100"/>
    <n v="5110"/>
    <n v="3990"/>
  </r>
  <r>
    <x v="686"/>
    <x v="2"/>
    <x v="18"/>
    <x v="4"/>
    <x v="4"/>
    <x v="1"/>
    <n v="365"/>
    <n v="107"/>
    <n v="650"/>
    <n v="69550"/>
    <n v="39055"/>
    <n v="30495"/>
  </r>
  <r>
    <x v="723"/>
    <x v="3"/>
    <x v="14"/>
    <x v="3"/>
    <x v="4"/>
    <x v="1"/>
    <n v="365"/>
    <n v="14"/>
    <n v="650"/>
    <n v="9100"/>
    <n v="5110"/>
    <n v="3990"/>
  </r>
  <r>
    <x v="724"/>
    <x v="3"/>
    <x v="21"/>
    <x v="2"/>
    <x v="4"/>
    <x v="1"/>
    <n v="365"/>
    <n v="61"/>
    <n v="650"/>
    <n v="39650"/>
    <n v="22265"/>
    <n v="17385"/>
  </r>
  <r>
    <x v="725"/>
    <x v="3"/>
    <x v="0"/>
    <x v="4"/>
    <x v="4"/>
    <x v="1"/>
    <n v="365"/>
    <n v="95"/>
    <n v="650"/>
    <n v="61750"/>
    <n v="34675"/>
    <n v="27075"/>
  </r>
  <r>
    <x v="680"/>
    <x v="1"/>
    <x v="17"/>
    <x v="2"/>
    <x v="4"/>
    <x v="1"/>
    <n v="365"/>
    <n v="116"/>
    <n v="650"/>
    <n v="75400"/>
    <n v="42340"/>
    <n v="33060"/>
  </r>
  <r>
    <x v="726"/>
    <x v="2"/>
    <x v="22"/>
    <x v="4"/>
    <x v="4"/>
    <x v="1"/>
    <n v="365"/>
    <n v="44"/>
    <n v="650"/>
    <n v="28600"/>
    <n v="16060"/>
    <n v="12540"/>
  </r>
  <r>
    <x v="727"/>
    <x v="2"/>
    <x v="3"/>
    <x v="3"/>
    <x v="4"/>
    <x v="1"/>
    <n v="365"/>
    <n v="30"/>
    <n v="650"/>
    <n v="19500"/>
    <n v="10950"/>
    <n v="8550"/>
  </r>
  <r>
    <x v="516"/>
    <x v="2"/>
    <x v="16"/>
    <x v="0"/>
    <x v="4"/>
    <x v="1"/>
    <n v="365"/>
    <n v="22"/>
    <n v="650"/>
    <n v="14300"/>
    <n v="8030"/>
    <n v="6270"/>
  </r>
  <r>
    <x v="308"/>
    <x v="0"/>
    <x v="9"/>
    <x v="4"/>
    <x v="4"/>
    <x v="1"/>
    <n v="365"/>
    <n v="18"/>
    <n v="650"/>
    <n v="11700"/>
    <n v="6570"/>
    <n v="5130"/>
  </r>
  <r>
    <x v="594"/>
    <x v="2"/>
    <x v="22"/>
    <x v="4"/>
    <x v="4"/>
    <x v="1"/>
    <n v="365"/>
    <n v="36"/>
    <n v="650"/>
    <n v="23400"/>
    <n v="13140"/>
    <n v="10260"/>
  </r>
  <r>
    <x v="175"/>
    <x v="3"/>
    <x v="8"/>
    <x v="1"/>
    <x v="4"/>
    <x v="1"/>
    <n v="365"/>
    <n v="11"/>
    <n v="650"/>
    <n v="7150"/>
    <n v="4015"/>
    <n v="3135"/>
  </r>
  <r>
    <x v="728"/>
    <x v="3"/>
    <x v="12"/>
    <x v="0"/>
    <x v="4"/>
    <x v="1"/>
    <n v="365"/>
    <n v="68"/>
    <n v="650"/>
    <n v="44200"/>
    <n v="24820"/>
    <n v="19380"/>
  </r>
  <r>
    <x v="254"/>
    <x v="2"/>
    <x v="1"/>
    <x v="3"/>
    <x v="4"/>
    <x v="1"/>
    <n v="365"/>
    <n v="12"/>
    <n v="650"/>
    <n v="7800"/>
    <n v="4380"/>
    <n v="3420"/>
  </r>
  <r>
    <x v="375"/>
    <x v="0"/>
    <x v="11"/>
    <x v="0"/>
    <x v="4"/>
    <x v="1"/>
    <n v="365"/>
    <n v="69"/>
    <n v="650"/>
    <n v="44850"/>
    <n v="25185"/>
    <n v="19665"/>
  </r>
  <r>
    <x v="729"/>
    <x v="2"/>
    <x v="17"/>
    <x v="2"/>
    <x v="4"/>
    <x v="1"/>
    <n v="365"/>
    <n v="134"/>
    <n v="650"/>
    <n v="87100"/>
    <n v="48910"/>
    <n v="38190"/>
  </r>
  <r>
    <x v="6"/>
    <x v="2"/>
    <x v="14"/>
    <x v="5"/>
    <x v="4"/>
    <x v="1"/>
    <n v="365"/>
    <n v="136"/>
    <n v="650"/>
    <n v="88400"/>
    <n v="49640"/>
    <n v="38760"/>
  </r>
  <r>
    <x v="575"/>
    <x v="0"/>
    <x v="3"/>
    <x v="0"/>
    <x v="4"/>
    <x v="1"/>
    <n v="365"/>
    <n v="41"/>
    <n v="650"/>
    <n v="26650"/>
    <n v="14965"/>
    <n v="11685"/>
  </r>
  <r>
    <x v="730"/>
    <x v="3"/>
    <x v="23"/>
    <x v="5"/>
    <x v="4"/>
    <x v="1"/>
    <n v="365"/>
    <n v="83"/>
    <n v="650"/>
    <n v="53950"/>
    <n v="30295"/>
    <n v="23655"/>
  </r>
  <r>
    <x v="185"/>
    <x v="3"/>
    <x v="17"/>
    <x v="5"/>
    <x v="4"/>
    <x v="1"/>
    <n v="365"/>
    <n v="175"/>
    <n v="650"/>
    <n v="113750"/>
    <n v="63875"/>
    <n v="49875"/>
  </r>
  <r>
    <x v="355"/>
    <x v="2"/>
    <x v="12"/>
    <x v="3"/>
    <x v="4"/>
    <x v="1"/>
    <n v="365"/>
    <n v="51"/>
    <n v="650"/>
    <n v="33150"/>
    <n v="18615"/>
    <n v="14535"/>
  </r>
  <r>
    <x v="731"/>
    <x v="1"/>
    <x v="22"/>
    <x v="5"/>
    <x v="4"/>
    <x v="1"/>
    <n v="365"/>
    <n v="9"/>
    <n v="650"/>
    <n v="5850"/>
    <n v="3285"/>
    <n v="2565"/>
  </r>
  <r>
    <x v="620"/>
    <x v="0"/>
    <x v="22"/>
    <x v="3"/>
    <x v="4"/>
    <x v="1"/>
    <n v="365"/>
    <n v="6"/>
    <n v="650"/>
    <n v="3900"/>
    <n v="2190"/>
    <n v="1710"/>
  </r>
  <r>
    <x v="72"/>
    <x v="2"/>
    <x v="18"/>
    <x v="1"/>
    <x v="4"/>
    <x v="1"/>
    <n v="365"/>
    <n v="4"/>
    <n v="650"/>
    <n v="2600"/>
    <n v="1460"/>
    <n v="1140"/>
  </r>
  <r>
    <x v="550"/>
    <x v="2"/>
    <x v="0"/>
    <x v="2"/>
    <x v="4"/>
    <x v="1"/>
    <n v="365"/>
    <n v="132"/>
    <n v="650"/>
    <n v="85800"/>
    <n v="48180"/>
    <n v="37620"/>
  </r>
  <r>
    <x v="732"/>
    <x v="3"/>
    <x v="12"/>
    <x v="2"/>
    <x v="4"/>
    <x v="1"/>
    <n v="365"/>
    <n v="113"/>
    <n v="650"/>
    <n v="73450"/>
    <n v="41245"/>
    <n v="32205"/>
  </r>
  <r>
    <x v="28"/>
    <x v="3"/>
    <x v="21"/>
    <x v="0"/>
    <x v="4"/>
    <x v="1"/>
    <n v="365"/>
    <n v="70"/>
    <n v="650"/>
    <n v="45500"/>
    <n v="25550"/>
    <n v="19950"/>
  </r>
  <r>
    <x v="683"/>
    <x v="3"/>
    <x v="19"/>
    <x v="1"/>
    <x v="4"/>
    <x v="1"/>
    <n v="365"/>
    <n v="27"/>
    <n v="650"/>
    <n v="17550"/>
    <n v="9855"/>
    <n v="7695"/>
  </r>
  <r>
    <x v="17"/>
    <x v="3"/>
    <x v="18"/>
    <x v="1"/>
    <x v="4"/>
    <x v="1"/>
    <n v="365"/>
    <n v="20"/>
    <n v="650"/>
    <n v="13000"/>
    <n v="7300"/>
    <n v="5700"/>
  </r>
  <r>
    <x v="296"/>
    <x v="2"/>
    <x v="5"/>
    <x v="3"/>
    <x v="4"/>
    <x v="1"/>
    <n v="365"/>
    <n v="18"/>
    <n v="650"/>
    <n v="11700"/>
    <n v="6570"/>
    <n v="5130"/>
  </r>
  <r>
    <x v="339"/>
    <x v="2"/>
    <x v="12"/>
    <x v="0"/>
    <x v="4"/>
    <x v="1"/>
    <n v="365"/>
    <n v="33"/>
    <n v="650"/>
    <n v="21450"/>
    <n v="12045"/>
    <n v="9405"/>
  </r>
  <r>
    <x v="733"/>
    <x v="0"/>
    <x v="20"/>
    <x v="3"/>
    <x v="4"/>
    <x v="1"/>
    <n v="365"/>
    <n v="1"/>
    <n v="650"/>
    <n v="650"/>
    <n v="365"/>
    <n v="285"/>
  </r>
  <r>
    <x v="734"/>
    <x v="2"/>
    <x v="4"/>
    <x v="4"/>
    <x v="4"/>
    <x v="1"/>
    <n v="365"/>
    <n v="72"/>
    <n v="650"/>
    <n v="46800"/>
    <n v="26280"/>
    <n v="20520"/>
  </r>
  <r>
    <x v="340"/>
    <x v="2"/>
    <x v="9"/>
    <x v="1"/>
    <x v="4"/>
    <x v="1"/>
    <n v="365"/>
    <n v="17"/>
    <n v="650"/>
    <n v="11050"/>
    <n v="6205"/>
    <n v="4845"/>
  </r>
  <r>
    <x v="735"/>
    <x v="3"/>
    <x v="17"/>
    <x v="4"/>
    <x v="4"/>
    <x v="1"/>
    <n v="365"/>
    <n v="27"/>
    <n v="650"/>
    <n v="17550"/>
    <n v="9855"/>
    <n v="7695"/>
  </r>
  <r>
    <x v="370"/>
    <x v="3"/>
    <x v="15"/>
    <x v="1"/>
    <x v="4"/>
    <x v="1"/>
    <n v="365"/>
    <n v="29"/>
    <n v="650"/>
    <n v="18850"/>
    <n v="10585"/>
    <n v="8265"/>
  </r>
  <r>
    <x v="719"/>
    <x v="2"/>
    <x v="12"/>
    <x v="3"/>
    <x v="4"/>
    <x v="1"/>
    <n v="365"/>
    <n v="31"/>
    <n v="650"/>
    <n v="20150"/>
    <n v="11315"/>
    <n v="8835"/>
  </r>
  <r>
    <x v="720"/>
    <x v="0"/>
    <x v="9"/>
    <x v="3"/>
    <x v="4"/>
    <x v="1"/>
    <n v="365"/>
    <n v="54"/>
    <n v="650"/>
    <n v="35100"/>
    <n v="19710"/>
    <n v="15390"/>
  </r>
  <r>
    <x v="721"/>
    <x v="1"/>
    <x v="12"/>
    <x v="2"/>
    <x v="4"/>
    <x v="1"/>
    <n v="365"/>
    <n v="76"/>
    <n v="650"/>
    <n v="49400"/>
    <n v="27740"/>
    <n v="21660"/>
  </r>
  <r>
    <x v="722"/>
    <x v="3"/>
    <x v="12"/>
    <x v="5"/>
    <x v="4"/>
    <x v="1"/>
    <n v="365"/>
    <n v="14"/>
    <n v="650"/>
    <n v="9100"/>
    <n v="5110"/>
    <n v="3990"/>
  </r>
  <r>
    <x v="686"/>
    <x v="2"/>
    <x v="18"/>
    <x v="4"/>
    <x v="4"/>
    <x v="1"/>
    <n v="365"/>
    <n v="107"/>
    <n v="650"/>
    <n v="69550"/>
    <n v="39055"/>
    <n v="30495"/>
  </r>
  <r>
    <x v="723"/>
    <x v="3"/>
    <x v="14"/>
    <x v="3"/>
    <x v="4"/>
    <x v="1"/>
    <n v="365"/>
    <n v="14"/>
    <n v="650"/>
    <n v="9100"/>
    <n v="5110"/>
    <n v="3990"/>
  </r>
  <r>
    <x v="724"/>
    <x v="3"/>
    <x v="21"/>
    <x v="2"/>
    <x v="4"/>
    <x v="1"/>
    <n v="365"/>
    <n v="61"/>
    <n v="650"/>
    <n v="39650"/>
    <n v="22265"/>
    <n v="17385"/>
  </r>
  <r>
    <x v="725"/>
    <x v="3"/>
    <x v="0"/>
    <x v="4"/>
    <x v="4"/>
    <x v="1"/>
    <n v="365"/>
    <n v="95"/>
    <n v="650"/>
    <n v="61750"/>
    <n v="34675"/>
    <n v="27075"/>
  </r>
  <r>
    <x v="680"/>
    <x v="1"/>
    <x v="17"/>
    <x v="2"/>
    <x v="4"/>
    <x v="1"/>
    <n v="365"/>
    <n v="116"/>
    <n v="650"/>
    <n v="75400"/>
    <n v="42340"/>
    <n v="33060"/>
  </r>
  <r>
    <x v="726"/>
    <x v="2"/>
    <x v="22"/>
    <x v="4"/>
    <x v="4"/>
    <x v="1"/>
    <n v="365"/>
    <n v="44"/>
    <n v="650"/>
    <n v="28600"/>
    <n v="16060"/>
    <n v="12540"/>
  </r>
  <r>
    <x v="727"/>
    <x v="2"/>
    <x v="3"/>
    <x v="3"/>
    <x v="4"/>
    <x v="1"/>
    <n v="365"/>
    <n v="30"/>
    <n v="650"/>
    <n v="19500"/>
    <n v="10950"/>
    <n v="8550"/>
  </r>
  <r>
    <x v="516"/>
    <x v="2"/>
    <x v="16"/>
    <x v="0"/>
    <x v="4"/>
    <x v="1"/>
    <n v="365"/>
    <n v="22"/>
    <n v="650"/>
    <n v="14300"/>
    <n v="8030"/>
    <n v="6270"/>
  </r>
  <r>
    <x v="308"/>
    <x v="0"/>
    <x v="9"/>
    <x v="4"/>
    <x v="4"/>
    <x v="1"/>
    <n v="365"/>
    <n v="18"/>
    <n v="650"/>
    <n v="11700"/>
    <n v="6570"/>
    <n v="5130"/>
  </r>
  <r>
    <x v="594"/>
    <x v="2"/>
    <x v="22"/>
    <x v="4"/>
    <x v="4"/>
    <x v="1"/>
    <n v="365"/>
    <n v="36"/>
    <n v="650"/>
    <n v="23400"/>
    <n v="13140"/>
    <n v="10260"/>
  </r>
  <r>
    <x v="175"/>
    <x v="3"/>
    <x v="8"/>
    <x v="1"/>
    <x v="4"/>
    <x v="1"/>
    <n v="365"/>
    <n v="11"/>
    <n v="650"/>
    <n v="7150"/>
    <n v="4015"/>
    <n v="3135"/>
  </r>
  <r>
    <x v="728"/>
    <x v="3"/>
    <x v="12"/>
    <x v="0"/>
    <x v="4"/>
    <x v="1"/>
    <n v="365"/>
    <n v="68"/>
    <n v="650"/>
    <n v="44200"/>
    <n v="24820"/>
    <n v="19380"/>
  </r>
  <r>
    <x v="254"/>
    <x v="2"/>
    <x v="1"/>
    <x v="3"/>
    <x v="4"/>
    <x v="1"/>
    <n v="365"/>
    <n v="12"/>
    <n v="650"/>
    <n v="7800"/>
    <n v="4380"/>
    <n v="3420"/>
  </r>
  <r>
    <x v="375"/>
    <x v="0"/>
    <x v="11"/>
    <x v="0"/>
    <x v="4"/>
    <x v="1"/>
    <n v="365"/>
    <n v="69"/>
    <n v="650"/>
    <n v="44850"/>
    <n v="25185"/>
    <n v="19665"/>
  </r>
  <r>
    <x v="729"/>
    <x v="2"/>
    <x v="17"/>
    <x v="2"/>
    <x v="4"/>
    <x v="1"/>
    <n v="365"/>
    <n v="134"/>
    <n v="650"/>
    <n v="87100"/>
    <n v="48910"/>
    <n v="38190"/>
  </r>
  <r>
    <x v="6"/>
    <x v="2"/>
    <x v="14"/>
    <x v="5"/>
    <x v="4"/>
    <x v="1"/>
    <n v="365"/>
    <n v="136"/>
    <n v="650"/>
    <n v="88400"/>
    <n v="49640"/>
    <n v="38760"/>
  </r>
  <r>
    <x v="575"/>
    <x v="0"/>
    <x v="3"/>
    <x v="0"/>
    <x v="4"/>
    <x v="1"/>
    <n v="365"/>
    <n v="41"/>
    <n v="650"/>
    <n v="26650"/>
    <n v="14965"/>
    <n v="11685"/>
  </r>
  <r>
    <x v="730"/>
    <x v="3"/>
    <x v="23"/>
    <x v="5"/>
    <x v="4"/>
    <x v="1"/>
    <n v="365"/>
    <n v="83"/>
    <n v="650"/>
    <n v="53950"/>
    <n v="30295"/>
    <n v="23655"/>
  </r>
  <r>
    <x v="185"/>
    <x v="3"/>
    <x v="17"/>
    <x v="5"/>
    <x v="4"/>
    <x v="1"/>
    <n v="365"/>
    <n v="175"/>
    <n v="650"/>
    <n v="113750"/>
    <n v="63875"/>
    <n v="49875"/>
  </r>
  <r>
    <x v="355"/>
    <x v="2"/>
    <x v="12"/>
    <x v="3"/>
    <x v="4"/>
    <x v="1"/>
    <n v="365"/>
    <n v="51"/>
    <n v="650"/>
    <n v="33150"/>
    <n v="18615"/>
    <n v="14535"/>
  </r>
  <r>
    <x v="731"/>
    <x v="1"/>
    <x v="22"/>
    <x v="5"/>
    <x v="4"/>
    <x v="1"/>
    <n v="365"/>
    <n v="9"/>
    <n v="650"/>
    <n v="5850"/>
    <n v="3285"/>
    <n v="2565"/>
  </r>
  <r>
    <x v="620"/>
    <x v="0"/>
    <x v="22"/>
    <x v="3"/>
    <x v="4"/>
    <x v="1"/>
    <n v="365"/>
    <n v="6"/>
    <n v="650"/>
    <n v="3900"/>
    <n v="2190"/>
    <n v="1710"/>
  </r>
  <r>
    <x v="72"/>
    <x v="2"/>
    <x v="18"/>
    <x v="1"/>
    <x v="4"/>
    <x v="1"/>
    <n v="365"/>
    <n v="4"/>
    <n v="650"/>
    <n v="2600"/>
    <n v="1460"/>
    <n v="1140"/>
  </r>
  <r>
    <x v="550"/>
    <x v="2"/>
    <x v="0"/>
    <x v="2"/>
    <x v="4"/>
    <x v="1"/>
    <n v="365"/>
    <n v="132"/>
    <n v="650"/>
    <n v="85800"/>
    <n v="48180"/>
    <n v="37620"/>
  </r>
  <r>
    <x v="732"/>
    <x v="3"/>
    <x v="12"/>
    <x v="2"/>
    <x v="4"/>
    <x v="1"/>
    <n v="365"/>
    <n v="113"/>
    <n v="650"/>
    <n v="73450"/>
    <n v="41245"/>
    <n v="32205"/>
  </r>
  <r>
    <x v="28"/>
    <x v="3"/>
    <x v="21"/>
    <x v="0"/>
    <x v="4"/>
    <x v="1"/>
    <n v="365"/>
    <n v="70"/>
    <n v="650"/>
    <n v="45500"/>
    <n v="25550"/>
    <n v="19950"/>
  </r>
  <r>
    <x v="683"/>
    <x v="3"/>
    <x v="19"/>
    <x v="1"/>
    <x v="4"/>
    <x v="1"/>
    <n v="365"/>
    <n v="27"/>
    <n v="650"/>
    <n v="17550"/>
    <n v="9855"/>
    <n v="7695"/>
  </r>
  <r>
    <x v="17"/>
    <x v="3"/>
    <x v="18"/>
    <x v="1"/>
    <x v="4"/>
    <x v="1"/>
    <n v="365"/>
    <n v="20"/>
    <n v="650"/>
    <n v="13000"/>
    <n v="7300"/>
    <n v="5700"/>
  </r>
  <r>
    <x v="296"/>
    <x v="2"/>
    <x v="5"/>
    <x v="3"/>
    <x v="4"/>
    <x v="1"/>
    <n v="365"/>
    <n v="18"/>
    <n v="650"/>
    <n v="11700"/>
    <n v="6570"/>
    <n v="5130"/>
  </r>
  <r>
    <x v="339"/>
    <x v="2"/>
    <x v="12"/>
    <x v="0"/>
    <x v="4"/>
    <x v="1"/>
    <n v="365"/>
    <n v="33"/>
    <n v="650"/>
    <n v="21450"/>
    <n v="12045"/>
    <n v="9405"/>
  </r>
  <r>
    <x v="733"/>
    <x v="0"/>
    <x v="20"/>
    <x v="3"/>
    <x v="4"/>
    <x v="1"/>
    <n v="365"/>
    <n v="1"/>
    <n v="650"/>
    <n v="650"/>
    <n v="365"/>
    <n v="285"/>
  </r>
  <r>
    <x v="734"/>
    <x v="2"/>
    <x v="4"/>
    <x v="4"/>
    <x v="4"/>
    <x v="1"/>
    <n v="365"/>
    <n v="72"/>
    <n v="650"/>
    <n v="46800"/>
    <n v="26280"/>
    <n v="20520"/>
  </r>
  <r>
    <x v="340"/>
    <x v="2"/>
    <x v="9"/>
    <x v="1"/>
    <x v="4"/>
    <x v="1"/>
    <n v="365"/>
    <n v="17"/>
    <n v="650"/>
    <n v="11050"/>
    <n v="6205"/>
    <n v="4845"/>
  </r>
  <r>
    <x v="735"/>
    <x v="3"/>
    <x v="17"/>
    <x v="4"/>
    <x v="4"/>
    <x v="1"/>
    <n v="365"/>
    <n v="27"/>
    <n v="650"/>
    <n v="17550"/>
    <n v="9855"/>
    <n v="7695"/>
  </r>
  <r>
    <x v="370"/>
    <x v="3"/>
    <x v="15"/>
    <x v="1"/>
    <x v="4"/>
    <x v="1"/>
    <n v="365"/>
    <n v="29"/>
    <n v="650"/>
    <n v="18850"/>
    <n v="10585"/>
    <n v="8265"/>
  </r>
  <r>
    <x v="736"/>
    <x v="0"/>
    <x v="12"/>
    <x v="3"/>
    <x v="4"/>
    <x v="3"/>
    <n v="365"/>
    <n v="53"/>
    <n v="650"/>
    <n v="34450"/>
    <n v="19345"/>
    <n v="15105"/>
  </r>
  <r>
    <x v="737"/>
    <x v="0"/>
    <x v="0"/>
    <x v="1"/>
    <x v="4"/>
    <x v="3"/>
    <n v="365"/>
    <n v="39"/>
    <n v="650"/>
    <n v="25350"/>
    <n v="14235"/>
    <n v="11115"/>
  </r>
  <r>
    <x v="501"/>
    <x v="0"/>
    <x v="7"/>
    <x v="3"/>
    <x v="4"/>
    <x v="3"/>
    <n v="365"/>
    <n v="42"/>
    <n v="650"/>
    <n v="27300"/>
    <n v="15330"/>
    <n v="11970"/>
  </r>
  <r>
    <x v="738"/>
    <x v="3"/>
    <x v="22"/>
    <x v="0"/>
    <x v="4"/>
    <x v="3"/>
    <n v="365"/>
    <n v="83"/>
    <n v="650"/>
    <n v="53950"/>
    <n v="30295"/>
    <n v="23655"/>
  </r>
  <r>
    <x v="739"/>
    <x v="3"/>
    <x v="17"/>
    <x v="2"/>
    <x v="4"/>
    <x v="3"/>
    <n v="365"/>
    <n v="88"/>
    <n v="650"/>
    <n v="57200"/>
    <n v="32120"/>
    <n v="25080"/>
  </r>
  <r>
    <x v="299"/>
    <x v="2"/>
    <x v="19"/>
    <x v="3"/>
    <x v="4"/>
    <x v="3"/>
    <n v="365"/>
    <n v="22"/>
    <n v="650"/>
    <n v="14300"/>
    <n v="8030"/>
    <n v="6270"/>
  </r>
  <r>
    <x v="740"/>
    <x v="2"/>
    <x v="15"/>
    <x v="5"/>
    <x v="4"/>
    <x v="3"/>
    <n v="365"/>
    <n v="234"/>
    <n v="650"/>
    <n v="152100"/>
    <n v="85410"/>
    <n v="66690"/>
  </r>
  <r>
    <x v="365"/>
    <x v="0"/>
    <x v="6"/>
    <x v="0"/>
    <x v="4"/>
    <x v="3"/>
    <n v="365"/>
    <n v="78"/>
    <n v="650"/>
    <n v="50700"/>
    <n v="28470"/>
    <n v="22230"/>
  </r>
  <r>
    <x v="330"/>
    <x v="3"/>
    <x v="19"/>
    <x v="2"/>
    <x v="4"/>
    <x v="3"/>
    <n v="365"/>
    <n v="88"/>
    <n v="650"/>
    <n v="57200"/>
    <n v="32120"/>
    <n v="25080"/>
  </r>
  <r>
    <x v="741"/>
    <x v="2"/>
    <x v="17"/>
    <x v="0"/>
    <x v="4"/>
    <x v="3"/>
    <n v="365"/>
    <n v="89"/>
    <n v="650"/>
    <n v="57850"/>
    <n v="32485"/>
    <n v="25365"/>
  </r>
  <r>
    <x v="5"/>
    <x v="0"/>
    <x v="20"/>
    <x v="2"/>
    <x v="4"/>
    <x v="3"/>
    <n v="365"/>
    <n v="188"/>
    <n v="650"/>
    <n v="122200"/>
    <n v="68620"/>
    <n v="53580"/>
  </r>
  <r>
    <x v="722"/>
    <x v="3"/>
    <x v="5"/>
    <x v="1"/>
    <x v="4"/>
    <x v="3"/>
    <n v="365"/>
    <n v="1"/>
    <n v="650"/>
    <n v="650"/>
    <n v="365"/>
    <n v="285"/>
  </r>
  <r>
    <x v="719"/>
    <x v="2"/>
    <x v="13"/>
    <x v="5"/>
    <x v="4"/>
    <x v="3"/>
    <n v="365"/>
    <n v="209"/>
    <n v="650"/>
    <n v="135850"/>
    <n v="76285"/>
    <n v="59565"/>
  </r>
  <r>
    <x v="542"/>
    <x v="3"/>
    <x v="1"/>
    <x v="4"/>
    <x v="4"/>
    <x v="3"/>
    <n v="365"/>
    <n v="72"/>
    <n v="650"/>
    <n v="46800"/>
    <n v="26280"/>
    <n v="20520"/>
  </r>
  <r>
    <x v="193"/>
    <x v="1"/>
    <x v="12"/>
    <x v="0"/>
    <x v="4"/>
    <x v="3"/>
    <n v="365"/>
    <n v="70"/>
    <n v="650"/>
    <n v="45500"/>
    <n v="25550"/>
    <n v="19950"/>
  </r>
  <r>
    <x v="742"/>
    <x v="1"/>
    <x v="17"/>
    <x v="5"/>
    <x v="4"/>
    <x v="3"/>
    <n v="365"/>
    <n v="19"/>
    <n v="650"/>
    <n v="12350"/>
    <n v="6935"/>
    <n v="5415"/>
  </r>
  <r>
    <x v="743"/>
    <x v="2"/>
    <x v="17"/>
    <x v="4"/>
    <x v="4"/>
    <x v="3"/>
    <n v="365"/>
    <n v="18"/>
    <n v="650"/>
    <n v="11700"/>
    <n v="6570"/>
    <n v="5130"/>
  </r>
  <r>
    <x v="179"/>
    <x v="0"/>
    <x v="22"/>
    <x v="3"/>
    <x v="4"/>
    <x v="3"/>
    <n v="365"/>
    <n v="48"/>
    <n v="650"/>
    <n v="31200"/>
    <n v="17520"/>
    <n v="13680"/>
  </r>
  <r>
    <x v="329"/>
    <x v="3"/>
    <x v="8"/>
    <x v="4"/>
    <x v="4"/>
    <x v="3"/>
    <n v="365"/>
    <n v="68"/>
    <n v="650"/>
    <n v="44200"/>
    <n v="24820"/>
    <n v="19380"/>
  </r>
  <r>
    <x v="181"/>
    <x v="3"/>
    <x v="1"/>
    <x v="2"/>
    <x v="4"/>
    <x v="3"/>
    <n v="365"/>
    <n v="138"/>
    <n v="650"/>
    <n v="89700"/>
    <n v="50370"/>
    <n v="39330"/>
  </r>
  <r>
    <x v="491"/>
    <x v="2"/>
    <x v="14"/>
    <x v="4"/>
    <x v="4"/>
    <x v="3"/>
    <n v="365"/>
    <n v="64"/>
    <n v="650"/>
    <n v="41600"/>
    <n v="23360"/>
    <n v="18240"/>
  </r>
  <r>
    <x v="744"/>
    <x v="0"/>
    <x v="16"/>
    <x v="5"/>
    <x v="4"/>
    <x v="3"/>
    <n v="365"/>
    <n v="57"/>
    <n v="650"/>
    <n v="37050"/>
    <n v="20805"/>
    <n v="16245"/>
  </r>
  <r>
    <x v="14"/>
    <x v="2"/>
    <x v="22"/>
    <x v="1"/>
    <x v="4"/>
    <x v="3"/>
    <n v="365"/>
    <n v="1"/>
    <n v="650"/>
    <n v="650"/>
    <n v="365"/>
    <n v="285"/>
  </r>
  <r>
    <x v="745"/>
    <x v="3"/>
    <x v="2"/>
    <x v="3"/>
    <x v="4"/>
    <x v="3"/>
    <n v="365"/>
    <n v="46"/>
    <n v="650"/>
    <n v="29900"/>
    <n v="16790"/>
    <n v="13110"/>
  </r>
  <r>
    <x v="746"/>
    <x v="0"/>
    <x v="0"/>
    <x v="1"/>
    <x v="4"/>
    <x v="3"/>
    <n v="365"/>
    <n v="8"/>
    <n v="650"/>
    <n v="5200"/>
    <n v="2920"/>
    <n v="2280"/>
  </r>
  <r>
    <x v="747"/>
    <x v="0"/>
    <x v="18"/>
    <x v="5"/>
    <x v="4"/>
    <x v="3"/>
    <n v="365"/>
    <n v="10"/>
    <n v="650"/>
    <n v="6500"/>
    <n v="3650"/>
    <n v="2850"/>
  </r>
  <r>
    <x v="748"/>
    <x v="0"/>
    <x v="4"/>
    <x v="0"/>
    <x v="4"/>
    <x v="3"/>
    <n v="365"/>
    <n v="111"/>
    <n v="650"/>
    <n v="72150"/>
    <n v="40515"/>
    <n v="31635"/>
  </r>
  <r>
    <x v="75"/>
    <x v="2"/>
    <x v="21"/>
    <x v="0"/>
    <x v="4"/>
    <x v="3"/>
    <n v="365"/>
    <n v="8"/>
    <n v="650"/>
    <n v="5200"/>
    <n v="2920"/>
    <n v="2280"/>
  </r>
  <r>
    <x v="749"/>
    <x v="1"/>
    <x v="1"/>
    <x v="1"/>
    <x v="4"/>
    <x v="3"/>
    <n v="365"/>
    <n v="31"/>
    <n v="650"/>
    <n v="20150"/>
    <n v="11315"/>
    <n v="8835"/>
  </r>
  <r>
    <x v="77"/>
    <x v="2"/>
    <x v="14"/>
    <x v="1"/>
    <x v="4"/>
    <x v="3"/>
    <n v="365"/>
    <n v="7"/>
    <n v="650"/>
    <n v="4550"/>
    <n v="2555"/>
    <n v="1995"/>
  </r>
  <r>
    <x v="750"/>
    <x v="3"/>
    <x v="3"/>
    <x v="1"/>
    <x v="4"/>
    <x v="3"/>
    <n v="365"/>
    <n v="7"/>
    <n v="650"/>
    <n v="4550"/>
    <n v="2555"/>
    <n v="1995"/>
  </r>
  <r>
    <x v="686"/>
    <x v="2"/>
    <x v="14"/>
    <x v="4"/>
    <x v="4"/>
    <x v="3"/>
    <n v="365"/>
    <n v="157"/>
    <n v="650"/>
    <n v="102050"/>
    <n v="57305"/>
    <n v="44745"/>
  </r>
  <r>
    <x v="751"/>
    <x v="2"/>
    <x v="4"/>
    <x v="3"/>
    <x v="4"/>
    <x v="3"/>
    <n v="365"/>
    <n v="42"/>
    <n v="650"/>
    <n v="27300"/>
    <n v="15330"/>
    <n v="11970"/>
  </r>
  <r>
    <x v="752"/>
    <x v="1"/>
    <x v="18"/>
    <x v="5"/>
    <x v="4"/>
    <x v="3"/>
    <n v="365"/>
    <n v="17"/>
    <n v="650"/>
    <n v="11050"/>
    <n v="6205"/>
    <n v="4845"/>
  </r>
  <r>
    <x v="753"/>
    <x v="1"/>
    <x v="21"/>
    <x v="4"/>
    <x v="4"/>
    <x v="3"/>
    <n v="365"/>
    <n v="154"/>
    <n v="650"/>
    <n v="100100"/>
    <n v="56210"/>
    <n v="43890"/>
  </r>
  <r>
    <x v="754"/>
    <x v="1"/>
    <x v="6"/>
    <x v="3"/>
    <x v="4"/>
    <x v="3"/>
    <n v="365"/>
    <n v="21"/>
    <n v="650"/>
    <n v="13650"/>
    <n v="7665"/>
    <n v="5985"/>
  </r>
  <r>
    <x v="105"/>
    <x v="2"/>
    <x v="0"/>
    <x v="2"/>
    <x v="4"/>
    <x v="3"/>
    <n v="365"/>
    <n v="124"/>
    <n v="650"/>
    <n v="80600"/>
    <n v="45260"/>
    <n v="35340"/>
  </r>
  <r>
    <x v="755"/>
    <x v="3"/>
    <x v="21"/>
    <x v="0"/>
    <x v="4"/>
    <x v="3"/>
    <n v="365"/>
    <n v="85"/>
    <n v="650"/>
    <n v="55250"/>
    <n v="31025"/>
    <n v="24225"/>
  </r>
  <r>
    <x v="756"/>
    <x v="2"/>
    <x v="12"/>
    <x v="5"/>
    <x v="4"/>
    <x v="3"/>
    <n v="365"/>
    <n v="46"/>
    <n v="650"/>
    <n v="29900"/>
    <n v="16790"/>
    <n v="13110"/>
  </r>
  <r>
    <x v="757"/>
    <x v="2"/>
    <x v="17"/>
    <x v="4"/>
    <x v="4"/>
    <x v="3"/>
    <n v="365"/>
    <n v="76"/>
    <n v="650"/>
    <n v="49400"/>
    <n v="27740"/>
    <n v="21660"/>
  </r>
  <r>
    <x v="736"/>
    <x v="0"/>
    <x v="12"/>
    <x v="3"/>
    <x v="4"/>
    <x v="3"/>
    <n v="365"/>
    <n v="53"/>
    <n v="650"/>
    <n v="34450"/>
    <n v="19345"/>
    <n v="15105"/>
  </r>
  <r>
    <x v="737"/>
    <x v="0"/>
    <x v="0"/>
    <x v="1"/>
    <x v="4"/>
    <x v="3"/>
    <n v="365"/>
    <n v="39"/>
    <n v="650"/>
    <n v="25350"/>
    <n v="14235"/>
    <n v="11115"/>
  </r>
  <r>
    <x v="501"/>
    <x v="0"/>
    <x v="7"/>
    <x v="3"/>
    <x v="4"/>
    <x v="3"/>
    <n v="365"/>
    <n v="42"/>
    <n v="650"/>
    <n v="27300"/>
    <n v="15330"/>
    <n v="11970"/>
  </r>
  <r>
    <x v="738"/>
    <x v="3"/>
    <x v="22"/>
    <x v="0"/>
    <x v="4"/>
    <x v="3"/>
    <n v="365"/>
    <n v="83"/>
    <n v="650"/>
    <n v="53950"/>
    <n v="30295"/>
    <n v="23655"/>
  </r>
  <r>
    <x v="739"/>
    <x v="3"/>
    <x v="17"/>
    <x v="2"/>
    <x v="4"/>
    <x v="3"/>
    <n v="365"/>
    <n v="88"/>
    <n v="650"/>
    <n v="57200"/>
    <n v="32120"/>
    <n v="25080"/>
  </r>
  <r>
    <x v="299"/>
    <x v="2"/>
    <x v="19"/>
    <x v="3"/>
    <x v="4"/>
    <x v="3"/>
    <n v="365"/>
    <n v="22"/>
    <n v="650"/>
    <n v="14300"/>
    <n v="8030"/>
    <n v="6270"/>
  </r>
  <r>
    <x v="740"/>
    <x v="2"/>
    <x v="15"/>
    <x v="5"/>
    <x v="4"/>
    <x v="3"/>
    <n v="365"/>
    <n v="234"/>
    <n v="650"/>
    <n v="152100"/>
    <n v="85410"/>
    <n v="66690"/>
  </r>
  <r>
    <x v="365"/>
    <x v="0"/>
    <x v="6"/>
    <x v="0"/>
    <x v="4"/>
    <x v="3"/>
    <n v="365"/>
    <n v="78"/>
    <n v="650"/>
    <n v="50700"/>
    <n v="28470"/>
    <n v="22230"/>
  </r>
  <r>
    <x v="330"/>
    <x v="3"/>
    <x v="19"/>
    <x v="2"/>
    <x v="4"/>
    <x v="3"/>
    <n v="365"/>
    <n v="88"/>
    <n v="650"/>
    <n v="57200"/>
    <n v="32120"/>
    <n v="25080"/>
  </r>
  <r>
    <x v="741"/>
    <x v="2"/>
    <x v="17"/>
    <x v="0"/>
    <x v="4"/>
    <x v="3"/>
    <n v="365"/>
    <n v="89"/>
    <n v="650"/>
    <n v="57850"/>
    <n v="32485"/>
    <n v="25365"/>
  </r>
  <r>
    <x v="5"/>
    <x v="0"/>
    <x v="20"/>
    <x v="2"/>
    <x v="4"/>
    <x v="3"/>
    <n v="365"/>
    <n v="188"/>
    <n v="650"/>
    <n v="122200"/>
    <n v="68620"/>
    <n v="53580"/>
  </r>
  <r>
    <x v="722"/>
    <x v="3"/>
    <x v="5"/>
    <x v="1"/>
    <x v="4"/>
    <x v="3"/>
    <n v="365"/>
    <n v="1"/>
    <n v="650"/>
    <n v="650"/>
    <n v="365"/>
    <n v="285"/>
  </r>
  <r>
    <x v="719"/>
    <x v="2"/>
    <x v="13"/>
    <x v="5"/>
    <x v="4"/>
    <x v="3"/>
    <n v="365"/>
    <n v="209"/>
    <n v="650"/>
    <n v="135850"/>
    <n v="76285"/>
    <n v="59565"/>
  </r>
  <r>
    <x v="542"/>
    <x v="3"/>
    <x v="1"/>
    <x v="4"/>
    <x v="4"/>
    <x v="3"/>
    <n v="365"/>
    <n v="72"/>
    <n v="650"/>
    <n v="46800"/>
    <n v="26280"/>
    <n v="20520"/>
  </r>
  <r>
    <x v="193"/>
    <x v="1"/>
    <x v="12"/>
    <x v="0"/>
    <x v="4"/>
    <x v="3"/>
    <n v="365"/>
    <n v="70"/>
    <n v="650"/>
    <n v="45500"/>
    <n v="25550"/>
    <n v="19950"/>
  </r>
  <r>
    <x v="742"/>
    <x v="1"/>
    <x v="17"/>
    <x v="5"/>
    <x v="4"/>
    <x v="3"/>
    <n v="365"/>
    <n v="19"/>
    <n v="650"/>
    <n v="12350"/>
    <n v="6935"/>
    <n v="5415"/>
  </r>
  <r>
    <x v="743"/>
    <x v="2"/>
    <x v="17"/>
    <x v="4"/>
    <x v="4"/>
    <x v="3"/>
    <n v="365"/>
    <n v="18"/>
    <n v="650"/>
    <n v="11700"/>
    <n v="6570"/>
    <n v="5130"/>
  </r>
  <r>
    <x v="179"/>
    <x v="0"/>
    <x v="22"/>
    <x v="3"/>
    <x v="4"/>
    <x v="3"/>
    <n v="365"/>
    <n v="48"/>
    <n v="650"/>
    <n v="31200"/>
    <n v="17520"/>
    <n v="13680"/>
  </r>
  <r>
    <x v="329"/>
    <x v="3"/>
    <x v="8"/>
    <x v="4"/>
    <x v="4"/>
    <x v="3"/>
    <n v="365"/>
    <n v="68"/>
    <n v="650"/>
    <n v="44200"/>
    <n v="24820"/>
    <n v="19380"/>
  </r>
  <r>
    <x v="181"/>
    <x v="3"/>
    <x v="1"/>
    <x v="2"/>
    <x v="4"/>
    <x v="3"/>
    <n v="365"/>
    <n v="138"/>
    <n v="650"/>
    <n v="89700"/>
    <n v="50370"/>
    <n v="39330"/>
  </r>
  <r>
    <x v="491"/>
    <x v="2"/>
    <x v="14"/>
    <x v="4"/>
    <x v="4"/>
    <x v="3"/>
    <n v="365"/>
    <n v="64"/>
    <n v="650"/>
    <n v="41600"/>
    <n v="23360"/>
    <n v="18240"/>
  </r>
  <r>
    <x v="744"/>
    <x v="0"/>
    <x v="16"/>
    <x v="5"/>
    <x v="4"/>
    <x v="3"/>
    <n v="365"/>
    <n v="57"/>
    <n v="650"/>
    <n v="37050"/>
    <n v="20805"/>
    <n v="16245"/>
  </r>
  <r>
    <x v="14"/>
    <x v="2"/>
    <x v="22"/>
    <x v="1"/>
    <x v="4"/>
    <x v="3"/>
    <n v="365"/>
    <n v="1"/>
    <n v="650"/>
    <n v="650"/>
    <n v="365"/>
    <n v="285"/>
  </r>
  <r>
    <x v="745"/>
    <x v="3"/>
    <x v="2"/>
    <x v="3"/>
    <x v="4"/>
    <x v="3"/>
    <n v="365"/>
    <n v="46"/>
    <n v="650"/>
    <n v="29900"/>
    <n v="16790"/>
    <n v="13110"/>
  </r>
  <r>
    <x v="746"/>
    <x v="0"/>
    <x v="0"/>
    <x v="1"/>
    <x v="4"/>
    <x v="3"/>
    <n v="365"/>
    <n v="8"/>
    <n v="650"/>
    <n v="5200"/>
    <n v="2920"/>
    <n v="2280"/>
  </r>
  <r>
    <x v="747"/>
    <x v="0"/>
    <x v="18"/>
    <x v="5"/>
    <x v="4"/>
    <x v="3"/>
    <n v="365"/>
    <n v="10"/>
    <n v="650"/>
    <n v="6500"/>
    <n v="3650"/>
    <n v="2850"/>
  </r>
  <r>
    <x v="748"/>
    <x v="0"/>
    <x v="4"/>
    <x v="0"/>
    <x v="4"/>
    <x v="3"/>
    <n v="365"/>
    <n v="111"/>
    <n v="650"/>
    <n v="72150"/>
    <n v="40515"/>
    <n v="31635"/>
  </r>
  <r>
    <x v="75"/>
    <x v="2"/>
    <x v="21"/>
    <x v="0"/>
    <x v="4"/>
    <x v="3"/>
    <n v="365"/>
    <n v="8"/>
    <n v="650"/>
    <n v="5200"/>
    <n v="2920"/>
    <n v="2280"/>
  </r>
  <r>
    <x v="749"/>
    <x v="1"/>
    <x v="1"/>
    <x v="1"/>
    <x v="4"/>
    <x v="3"/>
    <n v="365"/>
    <n v="31"/>
    <n v="650"/>
    <n v="20150"/>
    <n v="11315"/>
    <n v="8835"/>
  </r>
  <r>
    <x v="77"/>
    <x v="2"/>
    <x v="14"/>
    <x v="1"/>
    <x v="4"/>
    <x v="3"/>
    <n v="365"/>
    <n v="7"/>
    <n v="650"/>
    <n v="4550"/>
    <n v="2555"/>
    <n v="1995"/>
  </r>
  <r>
    <x v="750"/>
    <x v="3"/>
    <x v="3"/>
    <x v="1"/>
    <x v="4"/>
    <x v="3"/>
    <n v="365"/>
    <n v="7"/>
    <n v="650"/>
    <n v="4550"/>
    <n v="2555"/>
    <n v="1995"/>
  </r>
  <r>
    <x v="686"/>
    <x v="2"/>
    <x v="14"/>
    <x v="4"/>
    <x v="4"/>
    <x v="3"/>
    <n v="365"/>
    <n v="157"/>
    <n v="650"/>
    <n v="102050"/>
    <n v="57305"/>
    <n v="44745"/>
  </r>
  <r>
    <x v="751"/>
    <x v="2"/>
    <x v="4"/>
    <x v="3"/>
    <x v="4"/>
    <x v="3"/>
    <n v="365"/>
    <n v="42"/>
    <n v="650"/>
    <n v="27300"/>
    <n v="15330"/>
    <n v="11970"/>
  </r>
  <r>
    <x v="752"/>
    <x v="1"/>
    <x v="18"/>
    <x v="5"/>
    <x v="4"/>
    <x v="3"/>
    <n v="365"/>
    <n v="17"/>
    <n v="650"/>
    <n v="11050"/>
    <n v="6205"/>
    <n v="4845"/>
  </r>
  <r>
    <x v="753"/>
    <x v="1"/>
    <x v="21"/>
    <x v="4"/>
    <x v="4"/>
    <x v="3"/>
    <n v="365"/>
    <n v="154"/>
    <n v="650"/>
    <n v="100100"/>
    <n v="56210"/>
    <n v="43890"/>
  </r>
  <r>
    <x v="754"/>
    <x v="1"/>
    <x v="6"/>
    <x v="3"/>
    <x v="4"/>
    <x v="3"/>
    <n v="365"/>
    <n v="21"/>
    <n v="650"/>
    <n v="13650"/>
    <n v="7665"/>
    <n v="5985"/>
  </r>
  <r>
    <x v="105"/>
    <x v="2"/>
    <x v="0"/>
    <x v="2"/>
    <x v="4"/>
    <x v="3"/>
    <n v="365"/>
    <n v="124"/>
    <n v="650"/>
    <n v="80600"/>
    <n v="45260"/>
    <n v="35340"/>
  </r>
  <r>
    <x v="755"/>
    <x v="3"/>
    <x v="21"/>
    <x v="0"/>
    <x v="4"/>
    <x v="3"/>
    <n v="365"/>
    <n v="85"/>
    <n v="650"/>
    <n v="55250"/>
    <n v="31025"/>
    <n v="24225"/>
  </r>
  <r>
    <x v="756"/>
    <x v="2"/>
    <x v="12"/>
    <x v="5"/>
    <x v="4"/>
    <x v="3"/>
    <n v="365"/>
    <n v="46"/>
    <n v="650"/>
    <n v="29900"/>
    <n v="16790"/>
    <n v="13110"/>
  </r>
  <r>
    <x v="757"/>
    <x v="2"/>
    <x v="17"/>
    <x v="4"/>
    <x v="4"/>
    <x v="3"/>
    <n v="365"/>
    <n v="76"/>
    <n v="650"/>
    <n v="49400"/>
    <n v="27740"/>
    <n v="21660"/>
  </r>
  <r>
    <x v="684"/>
    <x v="1"/>
    <x v="0"/>
    <x v="0"/>
    <x v="4"/>
    <x v="4"/>
    <n v="365"/>
    <n v="17"/>
    <n v="650"/>
    <n v="11050"/>
    <n v="6205"/>
    <n v="4845"/>
  </r>
  <r>
    <x v="752"/>
    <x v="1"/>
    <x v="19"/>
    <x v="4"/>
    <x v="4"/>
    <x v="4"/>
    <n v="365"/>
    <n v="16"/>
    <n v="650"/>
    <n v="10400"/>
    <n v="5840"/>
    <n v="4560"/>
  </r>
  <r>
    <x v="672"/>
    <x v="1"/>
    <x v="11"/>
    <x v="0"/>
    <x v="4"/>
    <x v="4"/>
    <n v="365"/>
    <n v="13"/>
    <n v="650"/>
    <n v="8450"/>
    <n v="4745"/>
    <n v="3705"/>
  </r>
  <r>
    <x v="492"/>
    <x v="2"/>
    <x v="10"/>
    <x v="0"/>
    <x v="4"/>
    <x v="4"/>
    <n v="365"/>
    <n v="3"/>
    <n v="650"/>
    <n v="1950"/>
    <n v="1095"/>
    <n v="855"/>
  </r>
  <r>
    <x v="758"/>
    <x v="2"/>
    <x v="12"/>
    <x v="5"/>
    <x v="4"/>
    <x v="4"/>
    <n v="365"/>
    <n v="32"/>
    <n v="650"/>
    <n v="20800"/>
    <n v="11680"/>
    <n v="9120"/>
  </r>
  <r>
    <x v="24"/>
    <x v="2"/>
    <x v="5"/>
    <x v="2"/>
    <x v="4"/>
    <x v="4"/>
    <n v="365"/>
    <n v="11"/>
    <n v="650"/>
    <n v="7150"/>
    <n v="4015"/>
    <n v="3135"/>
  </r>
  <r>
    <x v="347"/>
    <x v="1"/>
    <x v="21"/>
    <x v="1"/>
    <x v="4"/>
    <x v="4"/>
    <n v="365"/>
    <n v="1"/>
    <n v="650"/>
    <n v="650"/>
    <n v="365"/>
    <n v="285"/>
  </r>
  <r>
    <x v="759"/>
    <x v="2"/>
    <x v="6"/>
    <x v="1"/>
    <x v="4"/>
    <x v="4"/>
    <n v="365"/>
    <n v="5"/>
    <n v="650"/>
    <n v="3250"/>
    <n v="1825"/>
    <n v="1425"/>
  </r>
  <r>
    <x v="760"/>
    <x v="1"/>
    <x v="20"/>
    <x v="1"/>
    <x v="4"/>
    <x v="4"/>
    <n v="365"/>
    <n v="4"/>
    <n v="650"/>
    <n v="2600"/>
    <n v="1460"/>
    <n v="1140"/>
  </r>
  <r>
    <x v="761"/>
    <x v="2"/>
    <x v="17"/>
    <x v="1"/>
    <x v="4"/>
    <x v="4"/>
    <n v="365"/>
    <n v="5"/>
    <n v="650"/>
    <n v="3250"/>
    <n v="1825"/>
    <n v="1425"/>
  </r>
  <r>
    <x v="762"/>
    <x v="3"/>
    <x v="5"/>
    <x v="0"/>
    <x v="4"/>
    <x v="4"/>
    <n v="365"/>
    <n v="23"/>
    <n v="650"/>
    <n v="14950"/>
    <n v="8395"/>
    <n v="6555"/>
  </r>
  <r>
    <x v="763"/>
    <x v="2"/>
    <x v="19"/>
    <x v="5"/>
    <x v="4"/>
    <x v="4"/>
    <n v="365"/>
    <n v="58"/>
    <n v="650"/>
    <n v="37700"/>
    <n v="21170"/>
    <n v="16530"/>
  </r>
  <r>
    <x v="380"/>
    <x v="2"/>
    <x v="4"/>
    <x v="4"/>
    <x v="4"/>
    <x v="4"/>
    <n v="365"/>
    <n v="38"/>
    <n v="650"/>
    <n v="24700"/>
    <n v="13870"/>
    <n v="10830"/>
  </r>
  <r>
    <x v="108"/>
    <x v="3"/>
    <x v="8"/>
    <x v="1"/>
    <x v="4"/>
    <x v="4"/>
    <n v="365"/>
    <n v="6"/>
    <n v="650"/>
    <n v="3900"/>
    <n v="2190"/>
    <n v="1710"/>
  </r>
  <r>
    <x v="701"/>
    <x v="2"/>
    <x v="17"/>
    <x v="2"/>
    <x v="4"/>
    <x v="4"/>
    <n v="365"/>
    <n v="8"/>
    <n v="650"/>
    <n v="5200"/>
    <n v="2920"/>
    <n v="2280"/>
  </r>
  <r>
    <x v="598"/>
    <x v="1"/>
    <x v="7"/>
    <x v="3"/>
    <x v="4"/>
    <x v="4"/>
    <n v="365"/>
    <n v="3"/>
    <n v="650"/>
    <n v="1950"/>
    <n v="1095"/>
    <n v="855"/>
  </r>
  <r>
    <x v="14"/>
    <x v="2"/>
    <x v="11"/>
    <x v="2"/>
    <x v="4"/>
    <x v="4"/>
    <n v="365"/>
    <n v="42"/>
    <n v="650"/>
    <n v="27300"/>
    <n v="15330"/>
    <n v="11970"/>
  </r>
  <r>
    <x v="402"/>
    <x v="2"/>
    <x v="8"/>
    <x v="3"/>
    <x v="4"/>
    <x v="4"/>
    <n v="365"/>
    <n v="4"/>
    <n v="650"/>
    <n v="2600"/>
    <n v="1460"/>
    <n v="1140"/>
  </r>
  <r>
    <x v="764"/>
    <x v="0"/>
    <x v="5"/>
    <x v="1"/>
    <x v="4"/>
    <x v="4"/>
    <n v="365"/>
    <n v="2"/>
    <n v="650"/>
    <n v="1300"/>
    <n v="730"/>
    <n v="570"/>
  </r>
  <r>
    <x v="324"/>
    <x v="2"/>
    <x v="10"/>
    <x v="1"/>
    <x v="4"/>
    <x v="4"/>
    <n v="365"/>
    <n v="5"/>
    <n v="650"/>
    <n v="3250"/>
    <n v="1825"/>
    <n v="1425"/>
  </r>
  <r>
    <x v="561"/>
    <x v="2"/>
    <x v="19"/>
    <x v="5"/>
    <x v="4"/>
    <x v="4"/>
    <n v="365"/>
    <n v="10"/>
    <n v="650"/>
    <n v="6500"/>
    <n v="3650"/>
    <n v="2850"/>
  </r>
  <r>
    <x v="765"/>
    <x v="1"/>
    <x v="9"/>
    <x v="0"/>
    <x v="4"/>
    <x v="4"/>
    <n v="365"/>
    <n v="21"/>
    <n v="650"/>
    <n v="13650"/>
    <n v="7665"/>
    <n v="5985"/>
  </r>
  <r>
    <x v="766"/>
    <x v="2"/>
    <x v="23"/>
    <x v="3"/>
    <x v="4"/>
    <x v="4"/>
    <n v="365"/>
    <n v="11"/>
    <n v="650"/>
    <n v="7150"/>
    <n v="4015"/>
    <n v="3135"/>
  </r>
  <r>
    <x v="314"/>
    <x v="2"/>
    <x v="6"/>
    <x v="0"/>
    <x v="4"/>
    <x v="4"/>
    <n v="365"/>
    <n v="6"/>
    <n v="650"/>
    <n v="3900"/>
    <n v="2190"/>
    <n v="1710"/>
  </r>
  <r>
    <x v="767"/>
    <x v="1"/>
    <x v="16"/>
    <x v="3"/>
    <x v="4"/>
    <x v="4"/>
    <n v="365"/>
    <n v="3"/>
    <n v="650"/>
    <n v="1950"/>
    <n v="1095"/>
    <n v="855"/>
  </r>
  <r>
    <x v="577"/>
    <x v="2"/>
    <x v="21"/>
    <x v="5"/>
    <x v="4"/>
    <x v="4"/>
    <n v="365"/>
    <n v="47"/>
    <n v="650"/>
    <n v="30550"/>
    <n v="17155"/>
    <n v="13395"/>
  </r>
  <r>
    <x v="105"/>
    <x v="2"/>
    <x v="17"/>
    <x v="5"/>
    <x v="4"/>
    <x v="4"/>
    <n v="365"/>
    <n v="57"/>
    <n v="650"/>
    <n v="37050"/>
    <n v="20805"/>
    <n v="16245"/>
  </r>
  <r>
    <x v="768"/>
    <x v="1"/>
    <x v="14"/>
    <x v="3"/>
    <x v="4"/>
    <x v="4"/>
    <n v="365"/>
    <n v="2"/>
    <n v="650"/>
    <n v="1300"/>
    <n v="730"/>
    <n v="570"/>
  </r>
  <r>
    <x v="136"/>
    <x v="2"/>
    <x v="3"/>
    <x v="1"/>
    <x v="4"/>
    <x v="4"/>
    <n v="365"/>
    <n v="1"/>
    <n v="650"/>
    <n v="650"/>
    <n v="365"/>
    <n v="285"/>
  </r>
  <r>
    <x v="75"/>
    <x v="2"/>
    <x v="1"/>
    <x v="5"/>
    <x v="4"/>
    <x v="4"/>
    <n v="365"/>
    <n v="33"/>
    <n v="650"/>
    <n v="21450"/>
    <n v="12045"/>
    <n v="9405"/>
  </r>
  <r>
    <x v="206"/>
    <x v="2"/>
    <x v="20"/>
    <x v="0"/>
    <x v="4"/>
    <x v="4"/>
    <n v="365"/>
    <n v="11"/>
    <n v="650"/>
    <n v="7150"/>
    <n v="4015"/>
    <n v="3135"/>
  </r>
  <r>
    <x v="769"/>
    <x v="3"/>
    <x v="12"/>
    <x v="0"/>
    <x v="4"/>
    <x v="4"/>
    <n v="365"/>
    <n v="18"/>
    <n v="650"/>
    <n v="11700"/>
    <n v="6570"/>
    <n v="5130"/>
  </r>
  <r>
    <x v="286"/>
    <x v="0"/>
    <x v="4"/>
    <x v="2"/>
    <x v="4"/>
    <x v="4"/>
    <n v="365"/>
    <n v="27"/>
    <n v="650"/>
    <n v="17550"/>
    <n v="9855"/>
    <n v="7695"/>
  </r>
  <r>
    <x v="340"/>
    <x v="2"/>
    <x v="5"/>
    <x v="4"/>
    <x v="4"/>
    <x v="4"/>
    <n v="365"/>
    <n v="26"/>
    <n v="650"/>
    <n v="16900"/>
    <n v="9490"/>
    <n v="7410"/>
  </r>
  <r>
    <x v="770"/>
    <x v="3"/>
    <x v="0"/>
    <x v="2"/>
    <x v="4"/>
    <x v="4"/>
    <n v="365"/>
    <n v="45"/>
    <n v="650"/>
    <n v="29250"/>
    <n v="16425"/>
    <n v="12825"/>
  </r>
  <r>
    <x v="621"/>
    <x v="2"/>
    <x v="8"/>
    <x v="0"/>
    <x v="4"/>
    <x v="4"/>
    <n v="365"/>
    <n v="13"/>
    <n v="650"/>
    <n v="8450"/>
    <n v="4745"/>
    <n v="3705"/>
  </r>
  <r>
    <x v="771"/>
    <x v="0"/>
    <x v="12"/>
    <x v="4"/>
    <x v="4"/>
    <x v="4"/>
    <n v="365"/>
    <n v="21"/>
    <n v="650"/>
    <n v="13650"/>
    <n v="7665"/>
    <n v="5985"/>
  </r>
  <r>
    <x v="772"/>
    <x v="0"/>
    <x v="23"/>
    <x v="3"/>
    <x v="4"/>
    <x v="4"/>
    <n v="365"/>
    <n v="5"/>
    <n v="650"/>
    <n v="3250"/>
    <n v="1825"/>
    <n v="1425"/>
  </r>
  <r>
    <x v="773"/>
    <x v="0"/>
    <x v="16"/>
    <x v="1"/>
    <x v="4"/>
    <x v="4"/>
    <n v="365"/>
    <n v="7"/>
    <n v="650"/>
    <n v="4550"/>
    <n v="2555"/>
    <n v="1995"/>
  </r>
  <r>
    <x v="336"/>
    <x v="3"/>
    <x v="3"/>
    <x v="3"/>
    <x v="4"/>
    <x v="4"/>
    <n v="365"/>
    <n v="3"/>
    <n v="650"/>
    <n v="1950"/>
    <n v="1095"/>
    <n v="855"/>
  </r>
  <r>
    <x v="774"/>
    <x v="3"/>
    <x v="10"/>
    <x v="5"/>
    <x v="4"/>
    <x v="4"/>
    <n v="365"/>
    <n v="36"/>
    <n v="650"/>
    <n v="23400"/>
    <n v="13140"/>
    <n v="10260"/>
  </r>
  <r>
    <x v="775"/>
    <x v="1"/>
    <x v="15"/>
    <x v="0"/>
    <x v="4"/>
    <x v="4"/>
    <n v="365"/>
    <n v="2"/>
    <n v="650"/>
    <n v="1300"/>
    <n v="730"/>
    <n v="570"/>
  </r>
  <r>
    <x v="776"/>
    <x v="0"/>
    <x v="0"/>
    <x v="3"/>
    <x v="4"/>
    <x v="4"/>
    <n v="365"/>
    <n v="2"/>
    <n v="650"/>
    <n v="1300"/>
    <n v="730"/>
    <n v="570"/>
  </r>
  <r>
    <x v="684"/>
    <x v="1"/>
    <x v="0"/>
    <x v="0"/>
    <x v="4"/>
    <x v="4"/>
    <n v="365"/>
    <n v="17"/>
    <n v="650"/>
    <n v="11050"/>
    <n v="6205"/>
    <n v="4845"/>
  </r>
  <r>
    <x v="752"/>
    <x v="1"/>
    <x v="19"/>
    <x v="4"/>
    <x v="4"/>
    <x v="4"/>
    <n v="365"/>
    <n v="16"/>
    <n v="650"/>
    <n v="10400"/>
    <n v="5840"/>
    <n v="4560"/>
  </r>
  <r>
    <x v="672"/>
    <x v="1"/>
    <x v="11"/>
    <x v="0"/>
    <x v="4"/>
    <x v="4"/>
    <n v="365"/>
    <n v="13"/>
    <n v="650"/>
    <n v="8450"/>
    <n v="4745"/>
    <n v="3705"/>
  </r>
  <r>
    <x v="492"/>
    <x v="2"/>
    <x v="10"/>
    <x v="0"/>
    <x v="4"/>
    <x v="4"/>
    <n v="365"/>
    <n v="3"/>
    <n v="650"/>
    <n v="1950"/>
    <n v="1095"/>
    <n v="855"/>
  </r>
  <r>
    <x v="758"/>
    <x v="2"/>
    <x v="12"/>
    <x v="5"/>
    <x v="4"/>
    <x v="4"/>
    <n v="365"/>
    <n v="32"/>
    <n v="650"/>
    <n v="20800"/>
    <n v="11680"/>
    <n v="9120"/>
  </r>
  <r>
    <x v="24"/>
    <x v="2"/>
    <x v="5"/>
    <x v="2"/>
    <x v="4"/>
    <x v="4"/>
    <n v="365"/>
    <n v="11"/>
    <n v="650"/>
    <n v="7150"/>
    <n v="4015"/>
    <n v="3135"/>
  </r>
  <r>
    <x v="347"/>
    <x v="1"/>
    <x v="21"/>
    <x v="1"/>
    <x v="4"/>
    <x v="4"/>
    <n v="365"/>
    <n v="1"/>
    <n v="650"/>
    <n v="650"/>
    <n v="365"/>
    <n v="285"/>
  </r>
  <r>
    <x v="759"/>
    <x v="2"/>
    <x v="6"/>
    <x v="1"/>
    <x v="4"/>
    <x v="4"/>
    <n v="365"/>
    <n v="5"/>
    <n v="650"/>
    <n v="3250"/>
    <n v="1825"/>
    <n v="1425"/>
  </r>
  <r>
    <x v="760"/>
    <x v="1"/>
    <x v="20"/>
    <x v="1"/>
    <x v="4"/>
    <x v="4"/>
    <n v="365"/>
    <n v="4"/>
    <n v="650"/>
    <n v="2600"/>
    <n v="1460"/>
    <n v="1140"/>
  </r>
  <r>
    <x v="761"/>
    <x v="2"/>
    <x v="17"/>
    <x v="1"/>
    <x v="4"/>
    <x v="4"/>
    <n v="365"/>
    <n v="5"/>
    <n v="650"/>
    <n v="3250"/>
    <n v="1825"/>
    <n v="1425"/>
  </r>
  <r>
    <x v="762"/>
    <x v="3"/>
    <x v="5"/>
    <x v="0"/>
    <x v="4"/>
    <x v="4"/>
    <n v="365"/>
    <n v="23"/>
    <n v="650"/>
    <n v="14950"/>
    <n v="8395"/>
    <n v="6555"/>
  </r>
  <r>
    <x v="763"/>
    <x v="2"/>
    <x v="19"/>
    <x v="5"/>
    <x v="4"/>
    <x v="4"/>
    <n v="365"/>
    <n v="58"/>
    <n v="650"/>
    <n v="37700"/>
    <n v="21170"/>
    <n v="16530"/>
  </r>
  <r>
    <x v="380"/>
    <x v="2"/>
    <x v="4"/>
    <x v="4"/>
    <x v="4"/>
    <x v="4"/>
    <n v="365"/>
    <n v="38"/>
    <n v="650"/>
    <n v="24700"/>
    <n v="13870"/>
    <n v="10830"/>
  </r>
  <r>
    <x v="108"/>
    <x v="3"/>
    <x v="8"/>
    <x v="1"/>
    <x v="4"/>
    <x v="4"/>
    <n v="365"/>
    <n v="6"/>
    <n v="650"/>
    <n v="3900"/>
    <n v="2190"/>
    <n v="1710"/>
  </r>
  <r>
    <x v="701"/>
    <x v="2"/>
    <x v="17"/>
    <x v="2"/>
    <x v="4"/>
    <x v="4"/>
    <n v="365"/>
    <n v="8"/>
    <n v="650"/>
    <n v="5200"/>
    <n v="2920"/>
    <n v="2280"/>
  </r>
  <r>
    <x v="598"/>
    <x v="1"/>
    <x v="7"/>
    <x v="3"/>
    <x v="4"/>
    <x v="4"/>
    <n v="365"/>
    <n v="3"/>
    <n v="650"/>
    <n v="1950"/>
    <n v="1095"/>
    <n v="855"/>
  </r>
  <r>
    <x v="14"/>
    <x v="2"/>
    <x v="11"/>
    <x v="2"/>
    <x v="4"/>
    <x v="4"/>
    <n v="365"/>
    <n v="42"/>
    <n v="650"/>
    <n v="27300"/>
    <n v="15330"/>
    <n v="11970"/>
  </r>
  <r>
    <x v="402"/>
    <x v="2"/>
    <x v="8"/>
    <x v="3"/>
    <x v="4"/>
    <x v="4"/>
    <n v="365"/>
    <n v="4"/>
    <n v="650"/>
    <n v="2600"/>
    <n v="1460"/>
    <n v="1140"/>
  </r>
  <r>
    <x v="764"/>
    <x v="0"/>
    <x v="5"/>
    <x v="1"/>
    <x v="4"/>
    <x v="4"/>
    <n v="365"/>
    <n v="2"/>
    <n v="650"/>
    <n v="1300"/>
    <n v="730"/>
    <n v="570"/>
  </r>
  <r>
    <x v="324"/>
    <x v="2"/>
    <x v="10"/>
    <x v="1"/>
    <x v="4"/>
    <x v="4"/>
    <n v="365"/>
    <n v="5"/>
    <n v="650"/>
    <n v="3250"/>
    <n v="1825"/>
    <n v="1425"/>
  </r>
  <r>
    <x v="561"/>
    <x v="2"/>
    <x v="19"/>
    <x v="5"/>
    <x v="4"/>
    <x v="4"/>
    <n v="365"/>
    <n v="10"/>
    <n v="650"/>
    <n v="6500"/>
    <n v="3650"/>
    <n v="2850"/>
  </r>
  <r>
    <x v="765"/>
    <x v="1"/>
    <x v="9"/>
    <x v="0"/>
    <x v="4"/>
    <x v="4"/>
    <n v="365"/>
    <n v="21"/>
    <n v="650"/>
    <n v="13650"/>
    <n v="7665"/>
    <n v="5985"/>
  </r>
  <r>
    <x v="766"/>
    <x v="2"/>
    <x v="23"/>
    <x v="3"/>
    <x v="4"/>
    <x v="4"/>
    <n v="365"/>
    <n v="11"/>
    <n v="650"/>
    <n v="7150"/>
    <n v="4015"/>
    <n v="3135"/>
  </r>
  <r>
    <x v="314"/>
    <x v="2"/>
    <x v="6"/>
    <x v="0"/>
    <x v="4"/>
    <x v="4"/>
    <n v="365"/>
    <n v="6"/>
    <n v="650"/>
    <n v="3900"/>
    <n v="2190"/>
    <n v="1710"/>
  </r>
  <r>
    <x v="767"/>
    <x v="1"/>
    <x v="16"/>
    <x v="3"/>
    <x v="4"/>
    <x v="4"/>
    <n v="365"/>
    <n v="3"/>
    <n v="650"/>
    <n v="1950"/>
    <n v="1095"/>
    <n v="855"/>
  </r>
  <r>
    <x v="577"/>
    <x v="2"/>
    <x v="21"/>
    <x v="5"/>
    <x v="4"/>
    <x v="4"/>
    <n v="365"/>
    <n v="47"/>
    <n v="650"/>
    <n v="30550"/>
    <n v="17155"/>
    <n v="13395"/>
  </r>
  <r>
    <x v="105"/>
    <x v="2"/>
    <x v="17"/>
    <x v="5"/>
    <x v="4"/>
    <x v="4"/>
    <n v="365"/>
    <n v="57"/>
    <n v="650"/>
    <n v="37050"/>
    <n v="20805"/>
    <n v="16245"/>
  </r>
  <r>
    <x v="768"/>
    <x v="1"/>
    <x v="14"/>
    <x v="3"/>
    <x v="4"/>
    <x v="4"/>
    <n v="365"/>
    <n v="2"/>
    <n v="650"/>
    <n v="1300"/>
    <n v="730"/>
    <n v="570"/>
  </r>
  <r>
    <x v="136"/>
    <x v="2"/>
    <x v="3"/>
    <x v="1"/>
    <x v="4"/>
    <x v="4"/>
    <n v="365"/>
    <n v="1"/>
    <n v="650"/>
    <n v="650"/>
    <n v="365"/>
    <n v="285"/>
  </r>
  <r>
    <x v="75"/>
    <x v="2"/>
    <x v="1"/>
    <x v="5"/>
    <x v="4"/>
    <x v="4"/>
    <n v="365"/>
    <n v="33"/>
    <n v="650"/>
    <n v="21450"/>
    <n v="12045"/>
    <n v="9405"/>
  </r>
  <r>
    <x v="206"/>
    <x v="2"/>
    <x v="20"/>
    <x v="0"/>
    <x v="4"/>
    <x v="4"/>
    <n v="365"/>
    <n v="11"/>
    <n v="650"/>
    <n v="7150"/>
    <n v="4015"/>
    <n v="3135"/>
  </r>
  <r>
    <x v="769"/>
    <x v="3"/>
    <x v="12"/>
    <x v="0"/>
    <x v="4"/>
    <x v="4"/>
    <n v="365"/>
    <n v="18"/>
    <n v="650"/>
    <n v="11700"/>
    <n v="6570"/>
    <n v="5130"/>
  </r>
  <r>
    <x v="286"/>
    <x v="0"/>
    <x v="4"/>
    <x v="2"/>
    <x v="4"/>
    <x v="4"/>
    <n v="365"/>
    <n v="27"/>
    <n v="650"/>
    <n v="17550"/>
    <n v="9855"/>
    <n v="7695"/>
  </r>
  <r>
    <x v="340"/>
    <x v="2"/>
    <x v="5"/>
    <x v="4"/>
    <x v="4"/>
    <x v="4"/>
    <n v="365"/>
    <n v="26"/>
    <n v="650"/>
    <n v="16900"/>
    <n v="9490"/>
    <n v="7410"/>
  </r>
  <r>
    <x v="770"/>
    <x v="3"/>
    <x v="0"/>
    <x v="2"/>
    <x v="4"/>
    <x v="4"/>
    <n v="365"/>
    <n v="45"/>
    <n v="650"/>
    <n v="29250"/>
    <n v="16425"/>
    <n v="12825"/>
  </r>
  <r>
    <x v="621"/>
    <x v="2"/>
    <x v="8"/>
    <x v="0"/>
    <x v="4"/>
    <x v="4"/>
    <n v="365"/>
    <n v="13"/>
    <n v="650"/>
    <n v="8450"/>
    <n v="4745"/>
    <n v="3705"/>
  </r>
  <r>
    <x v="771"/>
    <x v="0"/>
    <x v="12"/>
    <x v="4"/>
    <x v="4"/>
    <x v="4"/>
    <n v="365"/>
    <n v="21"/>
    <n v="650"/>
    <n v="13650"/>
    <n v="7665"/>
    <n v="5985"/>
  </r>
  <r>
    <x v="772"/>
    <x v="0"/>
    <x v="23"/>
    <x v="3"/>
    <x v="4"/>
    <x v="4"/>
    <n v="365"/>
    <n v="5"/>
    <n v="650"/>
    <n v="3250"/>
    <n v="1825"/>
    <n v="1425"/>
  </r>
  <r>
    <x v="773"/>
    <x v="0"/>
    <x v="16"/>
    <x v="1"/>
    <x v="4"/>
    <x v="4"/>
    <n v="365"/>
    <n v="7"/>
    <n v="650"/>
    <n v="4550"/>
    <n v="2555"/>
    <n v="1995"/>
  </r>
  <r>
    <x v="336"/>
    <x v="3"/>
    <x v="3"/>
    <x v="3"/>
    <x v="4"/>
    <x v="4"/>
    <n v="365"/>
    <n v="3"/>
    <n v="650"/>
    <n v="1950"/>
    <n v="1095"/>
    <n v="855"/>
  </r>
  <r>
    <x v="774"/>
    <x v="3"/>
    <x v="10"/>
    <x v="5"/>
    <x v="4"/>
    <x v="4"/>
    <n v="365"/>
    <n v="36"/>
    <n v="650"/>
    <n v="23400"/>
    <n v="13140"/>
    <n v="10260"/>
  </r>
  <r>
    <x v="775"/>
    <x v="1"/>
    <x v="15"/>
    <x v="0"/>
    <x v="4"/>
    <x v="4"/>
    <n v="365"/>
    <n v="2"/>
    <n v="650"/>
    <n v="1300"/>
    <n v="730"/>
    <n v="570"/>
  </r>
  <r>
    <x v="776"/>
    <x v="0"/>
    <x v="0"/>
    <x v="3"/>
    <x v="4"/>
    <x v="4"/>
    <n v="365"/>
    <n v="2"/>
    <n v="650"/>
    <n v="1300"/>
    <n v="730"/>
    <n v="570"/>
  </r>
  <r>
    <x v="595"/>
    <x v="3"/>
    <x v="7"/>
    <x v="4"/>
    <x v="5"/>
    <x v="1"/>
    <n v="590"/>
    <n v="21"/>
    <n v="820"/>
    <n v="17220"/>
    <n v="12390"/>
    <n v="4830"/>
  </r>
  <r>
    <x v="777"/>
    <x v="3"/>
    <x v="2"/>
    <x v="5"/>
    <x v="5"/>
    <x v="1"/>
    <n v="590"/>
    <n v="125"/>
    <n v="820"/>
    <n v="102500"/>
    <n v="73750"/>
    <n v="28750"/>
  </r>
  <r>
    <x v="229"/>
    <x v="2"/>
    <x v="8"/>
    <x v="5"/>
    <x v="5"/>
    <x v="1"/>
    <n v="590"/>
    <n v="97"/>
    <n v="820"/>
    <n v="79540"/>
    <n v="57230"/>
    <n v="22310"/>
  </r>
  <r>
    <x v="468"/>
    <x v="2"/>
    <x v="4"/>
    <x v="4"/>
    <x v="5"/>
    <x v="1"/>
    <n v="590"/>
    <n v="54"/>
    <n v="820"/>
    <n v="44280"/>
    <n v="31860"/>
    <n v="12420"/>
  </r>
  <r>
    <x v="468"/>
    <x v="2"/>
    <x v="7"/>
    <x v="3"/>
    <x v="5"/>
    <x v="1"/>
    <n v="590"/>
    <n v="42"/>
    <n v="820"/>
    <n v="34440"/>
    <n v="24780"/>
    <n v="9660"/>
  </r>
  <r>
    <x v="388"/>
    <x v="2"/>
    <x v="1"/>
    <x v="4"/>
    <x v="5"/>
    <x v="1"/>
    <n v="590"/>
    <n v="8"/>
    <n v="820"/>
    <n v="6560"/>
    <n v="4720"/>
    <n v="1840"/>
  </r>
  <r>
    <x v="170"/>
    <x v="0"/>
    <x v="14"/>
    <x v="0"/>
    <x v="5"/>
    <x v="1"/>
    <n v="590"/>
    <n v="70"/>
    <n v="820"/>
    <n v="57400"/>
    <n v="41300"/>
    <n v="16100"/>
  </r>
  <r>
    <x v="778"/>
    <x v="1"/>
    <x v="9"/>
    <x v="5"/>
    <x v="5"/>
    <x v="1"/>
    <n v="590"/>
    <n v="15"/>
    <n v="820"/>
    <n v="12300"/>
    <n v="8850"/>
    <n v="3450"/>
  </r>
  <r>
    <x v="731"/>
    <x v="1"/>
    <x v="21"/>
    <x v="1"/>
    <x v="5"/>
    <x v="1"/>
    <n v="590"/>
    <n v="4"/>
    <n v="820"/>
    <n v="3280"/>
    <n v="2360"/>
    <n v="920"/>
  </r>
  <r>
    <x v="743"/>
    <x v="2"/>
    <x v="13"/>
    <x v="4"/>
    <x v="5"/>
    <x v="1"/>
    <n v="590"/>
    <n v="87"/>
    <n v="820"/>
    <n v="71340"/>
    <n v="51330"/>
    <n v="20010"/>
  </r>
  <r>
    <x v="659"/>
    <x v="0"/>
    <x v="13"/>
    <x v="0"/>
    <x v="5"/>
    <x v="1"/>
    <n v="590"/>
    <n v="21"/>
    <n v="820"/>
    <n v="17220"/>
    <n v="12390"/>
    <n v="4830"/>
  </r>
  <r>
    <x v="779"/>
    <x v="3"/>
    <x v="18"/>
    <x v="5"/>
    <x v="5"/>
    <x v="1"/>
    <n v="590"/>
    <n v="65"/>
    <n v="820"/>
    <n v="53300"/>
    <n v="38350"/>
    <n v="14950"/>
  </r>
  <r>
    <x v="761"/>
    <x v="2"/>
    <x v="3"/>
    <x v="2"/>
    <x v="5"/>
    <x v="1"/>
    <n v="590"/>
    <n v="44"/>
    <n v="820"/>
    <n v="36080"/>
    <n v="25960"/>
    <n v="10120"/>
  </r>
  <r>
    <x v="780"/>
    <x v="2"/>
    <x v="10"/>
    <x v="1"/>
    <x v="5"/>
    <x v="1"/>
    <n v="590"/>
    <n v="14"/>
    <n v="820"/>
    <n v="11480"/>
    <n v="8260"/>
    <n v="3220"/>
  </r>
  <r>
    <x v="325"/>
    <x v="2"/>
    <x v="10"/>
    <x v="1"/>
    <x v="5"/>
    <x v="1"/>
    <n v="590"/>
    <n v="25"/>
    <n v="820"/>
    <n v="20500"/>
    <n v="14750"/>
    <n v="5750"/>
  </r>
  <r>
    <x v="781"/>
    <x v="3"/>
    <x v="9"/>
    <x v="2"/>
    <x v="5"/>
    <x v="1"/>
    <n v="590"/>
    <n v="41"/>
    <n v="820"/>
    <n v="33620"/>
    <n v="24190"/>
    <n v="9430"/>
  </r>
  <r>
    <x v="62"/>
    <x v="2"/>
    <x v="20"/>
    <x v="1"/>
    <x v="5"/>
    <x v="1"/>
    <n v="590"/>
    <n v="4"/>
    <n v="820"/>
    <n v="3280"/>
    <n v="2360"/>
    <n v="920"/>
  </r>
  <r>
    <x v="470"/>
    <x v="0"/>
    <x v="23"/>
    <x v="0"/>
    <x v="5"/>
    <x v="1"/>
    <n v="590"/>
    <n v="46"/>
    <n v="820"/>
    <n v="37720"/>
    <n v="27140"/>
    <n v="10580"/>
  </r>
  <r>
    <x v="681"/>
    <x v="1"/>
    <x v="2"/>
    <x v="3"/>
    <x v="5"/>
    <x v="1"/>
    <n v="590"/>
    <n v="26"/>
    <n v="820"/>
    <n v="21320"/>
    <n v="15340"/>
    <n v="5980"/>
  </r>
  <r>
    <x v="766"/>
    <x v="2"/>
    <x v="10"/>
    <x v="5"/>
    <x v="5"/>
    <x v="1"/>
    <n v="590"/>
    <n v="31"/>
    <n v="820"/>
    <n v="25420"/>
    <n v="18290"/>
    <n v="7130"/>
  </r>
  <r>
    <x v="782"/>
    <x v="1"/>
    <x v="0"/>
    <x v="4"/>
    <x v="5"/>
    <x v="1"/>
    <n v="590"/>
    <n v="52"/>
    <n v="820"/>
    <n v="42640"/>
    <n v="30680"/>
    <n v="11960"/>
  </r>
  <r>
    <x v="783"/>
    <x v="2"/>
    <x v="3"/>
    <x v="1"/>
    <x v="5"/>
    <x v="1"/>
    <n v="590"/>
    <n v="22"/>
    <n v="820"/>
    <n v="18040"/>
    <n v="12980"/>
    <n v="5060"/>
  </r>
  <r>
    <x v="403"/>
    <x v="3"/>
    <x v="20"/>
    <x v="0"/>
    <x v="5"/>
    <x v="1"/>
    <n v="590"/>
    <n v="70"/>
    <n v="820"/>
    <n v="57400"/>
    <n v="41300"/>
    <n v="16100"/>
  </r>
  <r>
    <x v="302"/>
    <x v="0"/>
    <x v="0"/>
    <x v="0"/>
    <x v="5"/>
    <x v="1"/>
    <n v="590"/>
    <n v="4"/>
    <n v="820"/>
    <n v="3280"/>
    <n v="2360"/>
    <n v="920"/>
  </r>
  <r>
    <x v="784"/>
    <x v="0"/>
    <x v="17"/>
    <x v="2"/>
    <x v="5"/>
    <x v="1"/>
    <n v="590"/>
    <n v="114"/>
    <n v="820"/>
    <n v="93480"/>
    <n v="67260"/>
    <n v="26220"/>
  </r>
  <r>
    <x v="379"/>
    <x v="0"/>
    <x v="20"/>
    <x v="3"/>
    <x v="5"/>
    <x v="1"/>
    <n v="590"/>
    <n v="40"/>
    <n v="820"/>
    <n v="32800"/>
    <n v="23600"/>
    <n v="9200"/>
  </r>
  <r>
    <x v="157"/>
    <x v="2"/>
    <x v="12"/>
    <x v="5"/>
    <x v="5"/>
    <x v="1"/>
    <n v="590"/>
    <n v="177"/>
    <n v="820"/>
    <n v="145140"/>
    <n v="104430"/>
    <n v="40710"/>
  </r>
  <r>
    <x v="335"/>
    <x v="2"/>
    <x v="7"/>
    <x v="0"/>
    <x v="5"/>
    <x v="1"/>
    <n v="590"/>
    <n v="16"/>
    <n v="820"/>
    <n v="13120"/>
    <n v="9440"/>
    <n v="3680"/>
  </r>
  <r>
    <x v="165"/>
    <x v="2"/>
    <x v="23"/>
    <x v="5"/>
    <x v="5"/>
    <x v="1"/>
    <n v="590"/>
    <n v="136"/>
    <n v="820"/>
    <n v="111520"/>
    <n v="80240"/>
    <n v="31280"/>
  </r>
  <r>
    <x v="785"/>
    <x v="0"/>
    <x v="5"/>
    <x v="5"/>
    <x v="5"/>
    <x v="1"/>
    <n v="590"/>
    <n v="10"/>
    <n v="820"/>
    <n v="8200"/>
    <n v="5900"/>
    <n v="2300"/>
  </r>
  <r>
    <x v="426"/>
    <x v="3"/>
    <x v="9"/>
    <x v="1"/>
    <x v="5"/>
    <x v="1"/>
    <n v="590"/>
    <n v="5"/>
    <n v="820"/>
    <n v="4100"/>
    <n v="2950"/>
    <n v="1150"/>
  </r>
  <r>
    <x v="723"/>
    <x v="3"/>
    <x v="12"/>
    <x v="0"/>
    <x v="5"/>
    <x v="1"/>
    <n v="590"/>
    <n v="77"/>
    <n v="820"/>
    <n v="63140"/>
    <n v="45430"/>
    <n v="17710"/>
  </r>
  <r>
    <x v="61"/>
    <x v="1"/>
    <x v="11"/>
    <x v="3"/>
    <x v="5"/>
    <x v="1"/>
    <n v="590"/>
    <n v="8"/>
    <n v="820"/>
    <n v="6560"/>
    <n v="4720"/>
    <n v="1840"/>
  </r>
  <r>
    <x v="786"/>
    <x v="3"/>
    <x v="6"/>
    <x v="0"/>
    <x v="5"/>
    <x v="1"/>
    <n v="590"/>
    <n v="79"/>
    <n v="820"/>
    <n v="64780"/>
    <n v="46610"/>
    <n v="18170"/>
  </r>
  <r>
    <x v="320"/>
    <x v="2"/>
    <x v="18"/>
    <x v="1"/>
    <x v="5"/>
    <x v="1"/>
    <n v="590"/>
    <n v="27"/>
    <n v="820"/>
    <n v="22140"/>
    <n v="15930"/>
    <n v="6210"/>
  </r>
  <r>
    <x v="787"/>
    <x v="1"/>
    <x v="16"/>
    <x v="0"/>
    <x v="5"/>
    <x v="1"/>
    <n v="590"/>
    <n v="22"/>
    <n v="820"/>
    <n v="18040"/>
    <n v="12980"/>
    <n v="5060"/>
  </r>
  <r>
    <x v="466"/>
    <x v="0"/>
    <x v="18"/>
    <x v="0"/>
    <x v="5"/>
    <x v="1"/>
    <n v="590"/>
    <n v="59"/>
    <n v="820"/>
    <n v="48380"/>
    <n v="34810"/>
    <n v="13570"/>
  </r>
  <r>
    <x v="80"/>
    <x v="2"/>
    <x v="8"/>
    <x v="2"/>
    <x v="5"/>
    <x v="1"/>
    <n v="590"/>
    <n v="121"/>
    <n v="820"/>
    <n v="99220"/>
    <n v="71390"/>
    <n v="27830"/>
  </r>
  <r>
    <x v="788"/>
    <x v="0"/>
    <x v="20"/>
    <x v="1"/>
    <x v="5"/>
    <x v="1"/>
    <n v="590"/>
    <n v="29"/>
    <n v="820"/>
    <n v="23780"/>
    <n v="17110"/>
    <n v="6670"/>
  </r>
  <r>
    <x v="789"/>
    <x v="1"/>
    <x v="16"/>
    <x v="1"/>
    <x v="5"/>
    <x v="1"/>
    <n v="590"/>
    <n v="3"/>
    <n v="820"/>
    <n v="2460"/>
    <n v="1770"/>
    <n v="690"/>
  </r>
  <r>
    <x v="790"/>
    <x v="1"/>
    <x v="9"/>
    <x v="0"/>
    <x v="5"/>
    <x v="1"/>
    <n v="590"/>
    <n v="65"/>
    <n v="820"/>
    <n v="53300"/>
    <n v="38350"/>
    <n v="14950"/>
  </r>
  <r>
    <x v="791"/>
    <x v="3"/>
    <x v="8"/>
    <x v="2"/>
    <x v="5"/>
    <x v="1"/>
    <n v="590"/>
    <n v="57"/>
    <n v="820"/>
    <n v="46740"/>
    <n v="33630"/>
    <n v="13110"/>
  </r>
  <r>
    <x v="792"/>
    <x v="1"/>
    <x v="11"/>
    <x v="2"/>
    <x v="5"/>
    <x v="1"/>
    <n v="590"/>
    <n v="70"/>
    <n v="820"/>
    <n v="57400"/>
    <n v="41300"/>
    <n v="16100"/>
  </r>
  <r>
    <x v="406"/>
    <x v="0"/>
    <x v="5"/>
    <x v="2"/>
    <x v="5"/>
    <x v="1"/>
    <n v="590"/>
    <n v="92"/>
    <n v="820"/>
    <n v="75440"/>
    <n v="54280"/>
    <n v="21160"/>
  </r>
  <r>
    <x v="237"/>
    <x v="2"/>
    <x v="23"/>
    <x v="5"/>
    <x v="5"/>
    <x v="1"/>
    <n v="590"/>
    <n v="53"/>
    <n v="820"/>
    <n v="43460"/>
    <n v="31270"/>
    <n v="12190"/>
  </r>
  <r>
    <x v="70"/>
    <x v="2"/>
    <x v="10"/>
    <x v="3"/>
    <x v="5"/>
    <x v="1"/>
    <n v="590"/>
    <n v="1"/>
    <n v="820"/>
    <n v="820"/>
    <n v="590"/>
    <n v="230"/>
  </r>
  <r>
    <x v="793"/>
    <x v="2"/>
    <x v="8"/>
    <x v="0"/>
    <x v="5"/>
    <x v="1"/>
    <n v="590"/>
    <n v="53"/>
    <n v="820"/>
    <n v="43460"/>
    <n v="31270"/>
    <n v="12190"/>
  </r>
  <r>
    <x v="794"/>
    <x v="2"/>
    <x v="3"/>
    <x v="1"/>
    <x v="5"/>
    <x v="1"/>
    <n v="590"/>
    <n v="11"/>
    <n v="820"/>
    <n v="9020"/>
    <n v="6490"/>
    <n v="2530"/>
  </r>
  <r>
    <x v="414"/>
    <x v="2"/>
    <x v="2"/>
    <x v="4"/>
    <x v="5"/>
    <x v="1"/>
    <n v="590"/>
    <n v="107"/>
    <n v="820"/>
    <n v="87740"/>
    <n v="63130"/>
    <n v="24610"/>
  </r>
  <r>
    <x v="479"/>
    <x v="2"/>
    <x v="3"/>
    <x v="0"/>
    <x v="5"/>
    <x v="1"/>
    <n v="590"/>
    <n v="71"/>
    <n v="820"/>
    <n v="58220"/>
    <n v="41890"/>
    <n v="16330"/>
  </r>
  <r>
    <x v="132"/>
    <x v="3"/>
    <x v="11"/>
    <x v="0"/>
    <x v="5"/>
    <x v="1"/>
    <n v="590"/>
    <n v="59"/>
    <n v="820"/>
    <n v="48380"/>
    <n v="34810"/>
    <n v="13570"/>
  </r>
  <r>
    <x v="795"/>
    <x v="1"/>
    <x v="17"/>
    <x v="5"/>
    <x v="5"/>
    <x v="1"/>
    <n v="590"/>
    <n v="17"/>
    <n v="820"/>
    <n v="13940"/>
    <n v="10030"/>
    <n v="3910"/>
  </r>
  <r>
    <x v="603"/>
    <x v="2"/>
    <x v="17"/>
    <x v="4"/>
    <x v="5"/>
    <x v="1"/>
    <n v="590"/>
    <n v="83"/>
    <n v="820"/>
    <n v="68060"/>
    <n v="48970"/>
    <n v="19090"/>
  </r>
  <r>
    <x v="796"/>
    <x v="0"/>
    <x v="5"/>
    <x v="5"/>
    <x v="5"/>
    <x v="1"/>
    <n v="590"/>
    <n v="119"/>
    <n v="820"/>
    <n v="97580"/>
    <n v="70210"/>
    <n v="27370"/>
  </r>
  <r>
    <x v="82"/>
    <x v="2"/>
    <x v="1"/>
    <x v="4"/>
    <x v="5"/>
    <x v="1"/>
    <n v="590"/>
    <n v="48"/>
    <n v="820"/>
    <n v="39360"/>
    <n v="28320"/>
    <n v="11040"/>
  </r>
  <r>
    <x v="595"/>
    <x v="3"/>
    <x v="7"/>
    <x v="4"/>
    <x v="5"/>
    <x v="1"/>
    <n v="590"/>
    <n v="21"/>
    <n v="820"/>
    <n v="17220"/>
    <n v="12390"/>
    <n v="4830"/>
  </r>
  <r>
    <x v="777"/>
    <x v="3"/>
    <x v="2"/>
    <x v="5"/>
    <x v="5"/>
    <x v="1"/>
    <n v="590"/>
    <n v="125"/>
    <n v="820"/>
    <n v="102500"/>
    <n v="73750"/>
    <n v="28750"/>
  </r>
  <r>
    <x v="229"/>
    <x v="2"/>
    <x v="8"/>
    <x v="5"/>
    <x v="5"/>
    <x v="1"/>
    <n v="590"/>
    <n v="97"/>
    <n v="820"/>
    <n v="79540"/>
    <n v="57230"/>
    <n v="22310"/>
  </r>
  <r>
    <x v="468"/>
    <x v="2"/>
    <x v="4"/>
    <x v="4"/>
    <x v="5"/>
    <x v="1"/>
    <n v="590"/>
    <n v="54"/>
    <n v="820"/>
    <n v="44280"/>
    <n v="31860"/>
    <n v="12420"/>
  </r>
  <r>
    <x v="468"/>
    <x v="2"/>
    <x v="7"/>
    <x v="3"/>
    <x v="5"/>
    <x v="1"/>
    <n v="590"/>
    <n v="42"/>
    <n v="820"/>
    <n v="34440"/>
    <n v="24780"/>
    <n v="9660"/>
  </r>
  <r>
    <x v="388"/>
    <x v="2"/>
    <x v="1"/>
    <x v="4"/>
    <x v="5"/>
    <x v="1"/>
    <n v="590"/>
    <n v="8"/>
    <n v="820"/>
    <n v="6560"/>
    <n v="4720"/>
    <n v="1840"/>
  </r>
  <r>
    <x v="170"/>
    <x v="0"/>
    <x v="14"/>
    <x v="0"/>
    <x v="5"/>
    <x v="1"/>
    <n v="590"/>
    <n v="70"/>
    <n v="820"/>
    <n v="57400"/>
    <n v="41300"/>
    <n v="16100"/>
  </r>
  <r>
    <x v="778"/>
    <x v="1"/>
    <x v="9"/>
    <x v="5"/>
    <x v="5"/>
    <x v="1"/>
    <n v="590"/>
    <n v="15"/>
    <n v="820"/>
    <n v="12300"/>
    <n v="8850"/>
    <n v="3450"/>
  </r>
  <r>
    <x v="731"/>
    <x v="1"/>
    <x v="21"/>
    <x v="1"/>
    <x v="5"/>
    <x v="1"/>
    <n v="590"/>
    <n v="4"/>
    <n v="820"/>
    <n v="3280"/>
    <n v="2360"/>
    <n v="920"/>
  </r>
  <r>
    <x v="743"/>
    <x v="2"/>
    <x v="13"/>
    <x v="4"/>
    <x v="5"/>
    <x v="1"/>
    <n v="590"/>
    <n v="87"/>
    <n v="820"/>
    <n v="71340"/>
    <n v="51330"/>
    <n v="20010"/>
  </r>
  <r>
    <x v="659"/>
    <x v="0"/>
    <x v="13"/>
    <x v="0"/>
    <x v="5"/>
    <x v="1"/>
    <n v="590"/>
    <n v="21"/>
    <n v="820"/>
    <n v="17220"/>
    <n v="12390"/>
    <n v="4830"/>
  </r>
  <r>
    <x v="779"/>
    <x v="3"/>
    <x v="18"/>
    <x v="5"/>
    <x v="5"/>
    <x v="1"/>
    <n v="590"/>
    <n v="65"/>
    <n v="820"/>
    <n v="53300"/>
    <n v="38350"/>
    <n v="14950"/>
  </r>
  <r>
    <x v="761"/>
    <x v="2"/>
    <x v="3"/>
    <x v="2"/>
    <x v="5"/>
    <x v="1"/>
    <n v="590"/>
    <n v="44"/>
    <n v="820"/>
    <n v="36080"/>
    <n v="25960"/>
    <n v="10120"/>
  </r>
  <r>
    <x v="780"/>
    <x v="2"/>
    <x v="10"/>
    <x v="1"/>
    <x v="5"/>
    <x v="1"/>
    <n v="590"/>
    <n v="14"/>
    <n v="820"/>
    <n v="11480"/>
    <n v="8260"/>
    <n v="3220"/>
  </r>
  <r>
    <x v="325"/>
    <x v="2"/>
    <x v="10"/>
    <x v="1"/>
    <x v="5"/>
    <x v="1"/>
    <n v="590"/>
    <n v="25"/>
    <n v="820"/>
    <n v="20500"/>
    <n v="14750"/>
    <n v="5750"/>
  </r>
  <r>
    <x v="781"/>
    <x v="3"/>
    <x v="9"/>
    <x v="2"/>
    <x v="5"/>
    <x v="1"/>
    <n v="590"/>
    <n v="41"/>
    <n v="820"/>
    <n v="33620"/>
    <n v="24190"/>
    <n v="9430"/>
  </r>
  <r>
    <x v="62"/>
    <x v="2"/>
    <x v="20"/>
    <x v="1"/>
    <x v="5"/>
    <x v="1"/>
    <n v="590"/>
    <n v="4"/>
    <n v="820"/>
    <n v="3280"/>
    <n v="2360"/>
    <n v="920"/>
  </r>
  <r>
    <x v="470"/>
    <x v="0"/>
    <x v="23"/>
    <x v="0"/>
    <x v="5"/>
    <x v="1"/>
    <n v="590"/>
    <n v="46"/>
    <n v="820"/>
    <n v="37720"/>
    <n v="27140"/>
    <n v="10580"/>
  </r>
  <r>
    <x v="681"/>
    <x v="1"/>
    <x v="2"/>
    <x v="3"/>
    <x v="5"/>
    <x v="1"/>
    <n v="590"/>
    <n v="26"/>
    <n v="820"/>
    <n v="21320"/>
    <n v="15340"/>
    <n v="5980"/>
  </r>
  <r>
    <x v="766"/>
    <x v="2"/>
    <x v="10"/>
    <x v="5"/>
    <x v="5"/>
    <x v="1"/>
    <n v="590"/>
    <n v="31"/>
    <n v="820"/>
    <n v="25420"/>
    <n v="18290"/>
    <n v="7130"/>
  </r>
  <r>
    <x v="782"/>
    <x v="1"/>
    <x v="0"/>
    <x v="4"/>
    <x v="5"/>
    <x v="1"/>
    <n v="590"/>
    <n v="52"/>
    <n v="820"/>
    <n v="42640"/>
    <n v="30680"/>
    <n v="11960"/>
  </r>
  <r>
    <x v="783"/>
    <x v="2"/>
    <x v="3"/>
    <x v="1"/>
    <x v="5"/>
    <x v="1"/>
    <n v="590"/>
    <n v="22"/>
    <n v="820"/>
    <n v="18040"/>
    <n v="12980"/>
    <n v="5060"/>
  </r>
  <r>
    <x v="403"/>
    <x v="3"/>
    <x v="20"/>
    <x v="0"/>
    <x v="5"/>
    <x v="1"/>
    <n v="590"/>
    <n v="70"/>
    <n v="820"/>
    <n v="57400"/>
    <n v="41300"/>
    <n v="16100"/>
  </r>
  <r>
    <x v="302"/>
    <x v="0"/>
    <x v="0"/>
    <x v="0"/>
    <x v="5"/>
    <x v="1"/>
    <n v="590"/>
    <n v="4"/>
    <n v="820"/>
    <n v="3280"/>
    <n v="2360"/>
    <n v="920"/>
  </r>
  <r>
    <x v="784"/>
    <x v="0"/>
    <x v="17"/>
    <x v="2"/>
    <x v="5"/>
    <x v="1"/>
    <n v="590"/>
    <n v="114"/>
    <n v="820"/>
    <n v="93480"/>
    <n v="67260"/>
    <n v="26220"/>
  </r>
  <r>
    <x v="379"/>
    <x v="0"/>
    <x v="20"/>
    <x v="3"/>
    <x v="5"/>
    <x v="1"/>
    <n v="590"/>
    <n v="40"/>
    <n v="820"/>
    <n v="32800"/>
    <n v="23600"/>
    <n v="9200"/>
  </r>
  <r>
    <x v="157"/>
    <x v="2"/>
    <x v="12"/>
    <x v="5"/>
    <x v="5"/>
    <x v="1"/>
    <n v="590"/>
    <n v="177"/>
    <n v="820"/>
    <n v="145140"/>
    <n v="104430"/>
    <n v="40710"/>
  </r>
  <r>
    <x v="335"/>
    <x v="2"/>
    <x v="7"/>
    <x v="0"/>
    <x v="5"/>
    <x v="1"/>
    <n v="590"/>
    <n v="16"/>
    <n v="820"/>
    <n v="13120"/>
    <n v="9440"/>
    <n v="3680"/>
  </r>
  <r>
    <x v="165"/>
    <x v="2"/>
    <x v="23"/>
    <x v="5"/>
    <x v="5"/>
    <x v="1"/>
    <n v="590"/>
    <n v="136"/>
    <n v="820"/>
    <n v="111520"/>
    <n v="80240"/>
    <n v="31280"/>
  </r>
  <r>
    <x v="785"/>
    <x v="0"/>
    <x v="5"/>
    <x v="5"/>
    <x v="5"/>
    <x v="1"/>
    <n v="590"/>
    <n v="10"/>
    <n v="820"/>
    <n v="8200"/>
    <n v="5900"/>
    <n v="2300"/>
  </r>
  <r>
    <x v="426"/>
    <x v="3"/>
    <x v="9"/>
    <x v="1"/>
    <x v="5"/>
    <x v="1"/>
    <n v="590"/>
    <n v="5"/>
    <n v="820"/>
    <n v="4100"/>
    <n v="2950"/>
    <n v="1150"/>
  </r>
  <r>
    <x v="723"/>
    <x v="3"/>
    <x v="12"/>
    <x v="0"/>
    <x v="5"/>
    <x v="1"/>
    <n v="590"/>
    <n v="77"/>
    <n v="820"/>
    <n v="63140"/>
    <n v="45430"/>
    <n v="17710"/>
  </r>
  <r>
    <x v="61"/>
    <x v="1"/>
    <x v="11"/>
    <x v="3"/>
    <x v="5"/>
    <x v="1"/>
    <n v="590"/>
    <n v="8"/>
    <n v="820"/>
    <n v="6560"/>
    <n v="4720"/>
    <n v="1840"/>
  </r>
  <r>
    <x v="786"/>
    <x v="3"/>
    <x v="6"/>
    <x v="0"/>
    <x v="5"/>
    <x v="1"/>
    <n v="590"/>
    <n v="79"/>
    <n v="820"/>
    <n v="64780"/>
    <n v="46610"/>
    <n v="18170"/>
  </r>
  <r>
    <x v="320"/>
    <x v="2"/>
    <x v="18"/>
    <x v="1"/>
    <x v="5"/>
    <x v="1"/>
    <n v="590"/>
    <n v="27"/>
    <n v="820"/>
    <n v="22140"/>
    <n v="15930"/>
    <n v="6210"/>
  </r>
  <r>
    <x v="787"/>
    <x v="1"/>
    <x v="16"/>
    <x v="0"/>
    <x v="5"/>
    <x v="1"/>
    <n v="590"/>
    <n v="22"/>
    <n v="820"/>
    <n v="18040"/>
    <n v="12980"/>
    <n v="5060"/>
  </r>
  <r>
    <x v="466"/>
    <x v="0"/>
    <x v="18"/>
    <x v="0"/>
    <x v="5"/>
    <x v="1"/>
    <n v="590"/>
    <n v="59"/>
    <n v="820"/>
    <n v="48380"/>
    <n v="34810"/>
    <n v="13570"/>
  </r>
  <r>
    <x v="80"/>
    <x v="2"/>
    <x v="8"/>
    <x v="2"/>
    <x v="5"/>
    <x v="1"/>
    <n v="590"/>
    <n v="121"/>
    <n v="820"/>
    <n v="99220"/>
    <n v="71390"/>
    <n v="27830"/>
  </r>
  <r>
    <x v="788"/>
    <x v="0"/>
    <x v="20"/>
    <x v="1"/>
    <x v="5"/>
    <x v="1"/>
    <n v="590"/>
    <n v="29"/>
    <n v="820"/>
    <n v="23780"/>
    <n v="17110"/>
    <n v="6670"/>
  </r>
  <r>
    <x v="789"/>
    <x v="1"/>
    <x v="16"/>
    <x v="1"/>
    <x v="5"/>
    <x v="1"/>
    <n v="590"/>
    <n v="3"/>
    <n v="820"/>
    <n v="2460"/>
    <n v="1770"/>
    <n v="690"/>
  </r>
  <r>
    <x v="790"/>
    <x v="1"/>
    <x v="9"/>
    <x v="0"/>
    <x v="5"/>
    <x v="1"/>
    <n v="590"/>
    <n v="65"/>
    <n v="820"/>
    <n v="53300"/>
    <n v="38350"/>
    <n v="14950"/>
  </r>
  <r>
    <x v="791"/>
    <x v="3"/>
    <x v="8"/>
    <x v="2"/>
    <x v="5"/>
    <x v="1"/>
    <n v="590"/>
    <n v="57"/>
    <n v="820"/>
    <n v="46740"/>
    <n v="33630"/>
    <n v="13110"/>
  </r>
  <r>
    <x v="792"/>
    <x v="1"/>
    <x v="11"/>
    <x v="2"/>
    <x v="5"/>
    <x v="1"/>
    <n v="590"/>
    <n v="70"/>
    <n v="820"/>
    <n v="57400"/>
    <n v="41300"/>
    <n v="16100"/>
  </r>
  <r>
    <x v="406"/>
    <x v="0"/>
    <x v="5"/>
    <x v="2"/>
    <x v="5"/>
    <x v="1"/>
    <n v="590"/>
    <n v="92"/>
    <n v="820"/>
    <n v="75440"/>
    <n v="54280"/>
    <n v="21160"/>
  </r>
  <r>
    <x v="237"/>
    <x v="2"/>
    <x v="23"/>
    <x v="5"/>
    <x v="5"/>
    <x v="1"/>
    <n v="590"/>
    <n v="53"/>
    <n v="820"/>
    <n v="43460"/>
    <n v="31270"/>
    <n v="12190"/>
  </r>
  <r>
    <x v="70"/>
    <x v="2"/>
    <x v="10"/>
    <x v="3"/>
    <x v="5"/>
    <x v="1"/>
    <n v="590"/>
    <n v="1"/>
    <n v="820"/>
    <n v="820"/>
    <n v="590"/>
    <n v="230"/>
  </r>
  <r>
    <x v="793"/>
    <x v="2"/>
    <x v="8"/>
    <x v="0"/>
    <x v="5"/>
    <x v="1"/>
    <n v="590"/>
    <n v="53"/>
    <n v="820"/>
    <n v="43460"/>
    <n v="31270"/>
    <n v="12190"/>
  </r>
  <r>
    <x v="794"/>
    <x v="2"/>
    <x v="3"/>
    <x v="1"/>
    <x v="5"/>
    <x v="1"/>
    <n v="590"/>
    <n v="11"/>
    <n v="820"/>
    <n v="9020"/>
    <n v="6490"/>
    <n v="2530"/>
  </r>
  <r>
    <x v="414"/>
    <x v="2"/>
    <x v="2"/>
    <x v="4"/>
    <x v="5"/>
    <x v="1"/>
    <n v="590"/>
    <n v="107"/>
    <n v="820"/>
    <n v="87740"/>
    <n v="63130"/>
    <n v="24610"/>
  </r>
  <r>
    <x v="479"/>
    <x v="2"/>
    <x v="3"/>
    <x v="0"/>
    <x v="5"/>
    <x v="1"/>
    <n v="590"/>
    <n v="71"/>
    <n v="820"/>
    <n v="58220"/>
    <n v="41890"/>
    <n v="16330"/>
  </r>
  <r>
    <x v="132"/>
    <x v="3"/>
    <x v="11"/>
    <x v="0"/>
    <x v="5"/>
    <x v="1"/>
    <n v="590"/>
    <n v="59"/>
    <n v="820"/>
    <n v="48380"/>
    <n v="34810"/>
    <n v="13570"/>
  </r>
  <r>
    <x v="795"/>
    <x v="1"/>
    <x v="17"/>
    <x v="5"/>
    <x v="5"/>
    <x v="1"/>
    <n v="590"/>
    <n v="17"/>
    <n v="820"/>
    <n v="13940"/>
    <n v="10030"/>
    <n v="3910"/>
  </r>
  <r>
    <x v="603"/>
    <x v="2"/>
    <x v="17"/>
    <x v="4"/>
    <x v="5"/>
    <x v="1"/>
    <n v="590"/>
    <n v="83"/>
    <n v="820"/>
    <n v="68060"/>
    <n v="48970"/>
    <n v="19090"/>
  </r>
  <r>
    <x v="796"/>
    <x v="0"/>
    <x v="5"/>
    <x v="5"/>
    <x v="5"/>
    <x v="1"/>
    <n v="590"/>
    <n v="119"/>
    <n v="820"/>
    <n v="97580"/>
    <n v="70210"/>
    <n v="27370"/>
  </r>
  <r>
    <x v="82"/>
    <x v="2"/>
    <x v="1"/>
    <x v="4"/>
    <x v="5"/>
    <x v="1"/>
    <n v="590"/>
    <n v="48"/>
    <n v="820"/>
    <n v="39360"/>
    <n v="28320"/>
    <n v="11040"/>
  </r>
  <r>
    <x v="535"/>
    <x v="0"/>
    <x v="20"/>
    <x v="0"/>
    <x v="5"/>
    <x v="0"/>
    <n v="590"/>
    <n v="142"/>
    <n v="820"/>
    <n v="116440"/>
    <n v="83780"/>
    <n v="32660"/>
  </r>
  <r>
    <x v="759"/>
    <x v="2"/>
    <x v="3"/>
    <x v="3"/>
    <x v="5"/>
    <x v="0"/>
    <n v="590"/>
    <n v="79"/>
    <n v="820"/>
    <n v="64780"/>
    <n v="46610"/>
    <n v="18170"/>
  </r>
  <r>
    <x v="797"/>
    <x v="2"/>
    <x v="10"/>
    <x v="4"/>
    <x v="5"/>
    <x v="0"/>
    <n v="590"/>
    <n v="27"/>
    <n v="820"/>
    <n v="22140"/>
    <n v="15930"/>
    <n v="6210"/>
  </r>
  <r>
    <x v="798"/>
    <x v="0"/>
    <x v="5"/>
    <x v="5"/>
    <x v="5"/>
    <x v="0"/>
    <n v="590"/>
    <n v="99"/>
    <n v="820"/>
    <n v="81180"/>
    <n v="58410"/>
    <n v="22770"/>
  </r>
  <r>
    <x v="799"/>
    <x v="3"/>
    <x v="15"/>
    <x v="3"/>
    <x v="5"/>
    <x v="0"/>
    <n v="590"/>
    <n v="5"/>
    <n v="820"/>
    <n v="4100"/>
    <n v="2950"/>
    <n v="1150"/>
  </r>
  <r>
    <x v="218"/>
    <x v="1"/>
    <x v="18"/>
    <x v="2"/>
    <x v="5"/>
    <x v="0"/>
    <n v="590"/>
    <n v="223"/>
    <n v="820"/>
    <n v="182860"/>
    <n v="131570"/>
    <n v="51290"/>
  </r>
  <r>
    <x v="800"/>
    <x v="1"/>
    <x v="19"/>
    <x v="1"/>
    <x v="5"/>
    <x v="0"/>
    <n v="590"/>
    <n v="42"/>
    <n v="820"/>
    <n v="34440"/>
    <n v="24780"/>
    <n v="9660"/>
  </r>
  <r>
    <x v="801"/>
    <x v="3"/>
    <x v="18"/>
    <x v="3"/>
    <x v="5"/>
    <x v="0"/>
    <n v="590"/>
    <n v="5"/>
    <n v="820"/>
    <n v="4100"/>
    <n v="2950"/>
    <n v="1150"/>
  </r>
  <r>
    <x v="536"/>
    <x v="2"/>
    <x v="19"/>
    <x v="5"/>
    <x v="5"/>
    <x v="0"/>
    <n v="590"/>
    <n v="52"/>
    <n v="820"/>
    <n v="42640"/>
    <n v="30680"/>
    <n v="11960"/>
  </r>
  <r>
    <x v="237"/>
    <x v="2"/>
    <x v="13"/>
    <x v="2"/>
    <x v="5"/>
    <x v="0"/>
    <n v="590"/>
    <n v="69"/>
    <n v="820"/>
    <n v="56580"/>
    <n v="40710"/>
    <n v="15870"/>
  </r>
  <r>
    <x v="308"/>
    <x v="0"/>
    <x v="23"/>
    <x v="5"/>
    <x v="5"/>
    <x v="0"/>
    <n v="590"/>
    <n v="49"/>
    <n v="820"/>
    <n v="40180"/>
    <n v="28910"/>
    <n v="11270"/>
  </r>
  <r>
    <x v="640"/>
    <x v="2"/>
    <x v="13"/>
    <x v="2"/>
    <x v="5"/>
    <x v="0"/>
    <n v="590"/>
    <n v="69"/>
    <n v="820"/>
    <n v="56580"/>
    <n v="40710"/>
    <n v="15870"/>
  </r>
  <r>
    <x v="88"/>
    <x v="1"/>
    <x v="5"/>
    <x v="4"/>
    <x v="5"/>
    <x v="0"/>
    <n v="590"/>
    <n v="88"/>
    <n v="820"/>
    <n v="72160"/>
    <n v="51920"/>
    <n v="20240"/>
  </r>
  <r>
    <x v="802"/>
    <x v="3"/>
    <x v="1"/>
    <x v="0"/>
    <x v="5"/>
    <x v="0"/>
    <n v="590"/>
    <n v="18"/>
    <n v="820"/>
    <n v="14760"/>
    <n v="10620"/>
    <n v="4140"/>
  </r>
  <r>
    <x v="803"/>
    <x v="2"/>
    <x v="15"/>
    <x v="3"/>
    <x v="5"/>
    <x v="0"/>
    <n v="590"/>
    <n v="23"/>
    <n v="820"/>
    <n v="18860"/>
    <n v="13570"/>
    <n v="5290"/>
  </r>
  <r>
    <x v="94"/>
    <x v="3"/>
    <x v="20"/>
    <x v="1"/>
    <x v="5"/>
    <x v="0"/>
    <n v="590"/>
    <n v="1"/>
    <n v="820"/>
    <n v="820"/>
    <n v="590"/>
    <n v="230"/>
  </r>
  <r>
    <x v="556"/>
    <x v="3"/>
    <x v="11"/>
    <x v="4"/>
    <x v="5"/>
    <x v="0"/>
    <n v="590"/>
    <n v="27"/>
    <n v="820"/>
    <n v="22140"/>
    <n v="15930"/>
    <n v="6210"/>
  </r>
  <r>
    <x v="804"/>
    <x v="3"/>
    <x v="15"/>
    <x v="5"/>
    <x v="5"/>
    <x v="0"/>
    <n v="590"/>
    <n v="82"/>
    <n v="820"/>
    <n v="67240"/>
    <n v="48380"/>
    <n v="18860"/>
  </r>
  <r>
    <x v="371"/>
    <x v="2"/>
    <x v="8"/>
    <x v="2"/>
    <x v="5"/>
    <x v="0"/>
    <n v="590"/>
    <n v="219"/>
    <n v="820"/>
    <n v="179580"/>
    <n v="129210"/>
    <n v="50370"/>
  </r>
  <r>
    <x v="22"/>
    <x v="2"/>
    <x v="12"/>
    <x v="5"/>
    <x v="5"/>
    <x v="0"/>
    <n v="590"/>
    <n v="235"/>
    <n v="820"/>
    <n v="192700"/>
    <n v="138650"/>
    <n v="54050"/>
  </r>
  <r>
    <x v="805"/>
    <x v="0"/>
    <x v="11"/>
    <x v="2"/>
    <x v="5"/>
    <x v="0"/>
    <n v="590"/>
    <n v="58"/>
    <n v="820"/>
    <n v="47560"/>
    <n v="34220"/>
    <n v="13340"/>
  </r>
  <r>
    <x v="39"/>
    <x v="2"/>
    <x v="16"/>
    <x v="5"/>
    <x v="5"/>
    <x v="0"/>
    <n v="590"/>
    <n v="58"/>
    <n v="820"/>
    <n v="47560"/>
    <n v="34220"/>
    <n v="13340"/>
  </r>
  <r>
    <x v="17"/>
    <x v="3"/>
    <x v="3"/>
    <x v="2"/>
    <x v="5"/>
    <x v="0"/>
    <n v="590"/>
    <n v="107"/>
    <n v="820"/>
    <n v="87740"/>
    <n v="63130"/>
    <n v="24610"/>
  </r>
  <r>
    <x v="806"/>
    <x v="1"/>
    <x v="7"/>
    <x v="3"/>
    <x v="5"/>
    <x v="0"/>
    <n v="590"/>
    <n v="96"/>
    <n v="820"/>
    <n v="78720"/>
    <n v="56640"/>
    <n v="22080"/>
  </r>
  <r>
    <x v="807"/>
    <x v="1"/>
    <x v="6"/>
    <x v="5"/>
    <x v="5"/>
    <x v="0"/>
    <n v="590"/>
    <n v="139"/>
    <n v="820"/>
    <n v="113980"/>
    <n v="82010"/>
    <n v="31970"/>
  </r>
  <r>
    <x v="808"/>
    <x v="1"/>
    <x v="1"/>
    <x v="2"/>
    <x v="5"/>
    <x v="0"/>
    <n v="590"/>
    <n v="115"/>
    <n v="820"/>
    <n v="94300"/>
    <n v="67850"/>
    <n v="26450"/>
  </r>
  <r>
    <x v="115"/>
    <x v="2"/>
    <x v="15"/>
    <x v="5"/>
    <x v="5"/>
    <x v="0"/>
    <n v="590"/>
    <n v="62"/>
    <n v="820"/>
    <n v="50840"/>
    <n v="36580"/>
    <n v="14260"/>
  </r>
  <r>
    <x v="809"/>
    <x v="1"/>
    <x v="15"/>
    <x v="5"/>
    <x v="5"/>
    <x v="0"/>
    <n v="590"/>
    <n v="140"/>
    <n v="820"/>
    <n v="114800"/>
    <n v="82600"/>
    <n v="32200"/>
  </r>
  <r>
    <x v="810"/>
    <x v="2"/>
    <x v="13"/>
    <x v="0"/>
    <x v="5"/>
    <x v="0"/>
    <n v="590"/>
    <n v="111"/>
    <n v="820"/>
    <n v="91020"/>
    <n v="65490"/>
    <n v="25530"/>
  </r>
  <r>
    <x v="811"/>
    <x v="1"/>
    <x v="18"/>
    <x v="3"/>
    <x v="5"/>
    <x v="0"/>
    <n v="590"/>
    <n v="71"/>
    <n v="820"/>
    <n v="58220"/>
    <n v="41890"/>
    <n v="16330"/>
  </r>
  <r>
    <x v="716"/>
    <x v="0"/>
    <x v="15"/>
    <x v="1"/>
    <x v="5"/>
    <x v="0"/>
    <n v="590"/>
    <n v="1"/>
    <n v="820"/>
    <n v="820"/>
    <n v="590"/>
    <n v="230"/>
  </r>
  <r>
    <x v="242"/>
    <x v="3"/>
    <x v="4"/>
    <x v="5"/>
    <x v="5"/>
    <x v="0"/>
    <n v="590"/>
    <n v="241"/>
    <n v="820"/>
    <n v="197620"/>
    <n v="142190"/>
    <n v="55430"/>
  </r>
  <r>
    <x v="258"/>
    <x v="2"/>
    <x v="20"/>
    <x v="0"/>
    <x v="5"/>
    <x v="0"/>
    <n v="590"/>
    <n v="110"/>
    <n v="820"/>
    <n v="90200"/>
    <n v="64900"/>
    <n v="25300"/>
  </r>
  <r>
    <x v="812"/>
    <x v="3"/>
    <x v="22"/>
    <x v="4"/>
    <x v="5"/>
    <x v="0"/>
    <n v="590"/>
    <n v="105"/>
    <n v="820"/>
    <n v="86100"/>
    <n v="61950"/>
    <n v="24150"/>
  </r>
  <r>
    <x v="114"/>
    <x v="2"/>
    <x v="16"/>
    <x v="3"/>
    <x v="5"/>
    <x v="0"/>
    <n v="590"/>
    <n v="71"/>
    <n v="820"/>
    <n v="58220"/>
    <n v="41890"/>
    <n v="16330"/>
  </r>
  <r>
    <x v="813"/>
    <x v="3"/>
    <x v="6"/>
    <x v="2"/>
    <x v="5"/>
    <x v="0"/>
    <n v="590"/>
    <n v="25"/>
    <n v="820"/>
    <n v="20500"/>
    <n v="14750"/>
    <n v="5750"/>
  </r>
  <r>
    <x v="814"/>
    <x v="1"/>
    <x v="15"/>
    <x v="3"/>
    <x v="5"/>
    <x v="0"/>
    <n v="590"/>
    <n v="30"/>
    <n v="820"/>
    <n v="24600"/>
    <n v="17700"/>
    <n v="6900"/>
  </r>
  <r>
    <x v="815"/>
    <x v="0"/>
    <x v="1"/>
    <x v="0"/>
    <x v="5"/>
    <x v="0"/>
    <n v="590"/>
    <n v="36"/>
    <n v="820"/>
    <n v="29520"/>
    <n v="21240"/>
    <n v="8280"/>
  </r>
  <r>
    <x v="816"/>
    <x v="3"/>
    <x v="12"/>
    <x v="4"/>
    <x v="5"/>
    <x v="0"/>
    <n v="590"/>
    <n v="49"/>
    <n v="820"/>
    <n v="40180"/>
    <n v="28910"/>
    <n v="11270"/>
  </r>
  <r>
    <x v="817"/>
    <x v="1"/>
    <x v="7"/>
    <x v="5"/>
    <x v="5"/>
    <x v="0"/>
    <n v="590"/>
    <n v="270"/>
    <n v="820"/>
    <n v="221400"/>
    <n v="159300"/>
    <n v="62100"/>
  </r>
  <r>
    <x v="818"/>
    <x v="1"/>
    <x v="15"/>
    <x v="5"/>
    <x v="5"/>
    <x v="0"/>
    <n v="590"/>
    <n v="192"/>
    <n v="820"/>
    <n v="157440"/>
    <n v="113280"/>
    <n v="44160"/>
  </r>
  <r>
    <x v="279"/>
    <x v="2"/>
    <x v="2"/>
    <x v="3"/>
    <x v="5"/>
    <x v="0"/>
    <n v="590"/>
    <n v="82"/>
    <n v="820"/>
    <n v="67240"/>
    <n v="48380"/>
    <n v="18860"/>
  </r>
  <r>
    <x v="258"/>
    <x v="2"/>
    <x v="9"/>
    <x v="2"/>
    <x v="5"/>
    <x v="0"/>
    <n v="590"/>
    <n v="63"/>
    <n v="820"/>
    <n v="51660"/>
    <n v="37170"/>
    <n v="14490"/>
  </r>
  <r>
    <x v="338"/>
    <x v="2"/>
    <x v="15"/>
    <x v="0"/>
    <x v="5"/>
    <x v="0"/>
    <n v="590"/>
    <n v="30"/>
    <n v="820"/>
    <n v="24600"/>
    <n v="17700"/>
    <n v="6900"/>
  </r>
  <r>
    <x v="819"/>
    <x v="1"/>
    <x v="1"/>
    <x v="0"/>
    <x v="5"/>
    <x v="0"/>
    <n v="590"/>
    <n v="76"/>
    <n v="820"/>
    <n v="62320"/>
    <n v="44840"/>
    <n v="17480"/>
  </r>
  <r>
    <x v="144"/>
    <x v="0"/>
    <x v="20"/>
    <x v="1"/>
    <x v="5"/>
    <x v="0"/>
    <n v="590"/>
    <n v="45"/>
    <n v="820"/>
    <n v="36900"/>
    <n v="26550"/>
    <n v="10350"/>
  </r>
  <r>
    <x v="557"/>
    <x v="3"/>
    <x v="3"/>
    <x v="1"/>
    <x v="5"/>
    <x v="0"/>
    <n v="590"/>
    <n v="11"/>
    <n v="820"/>
    <n v="9020"/>
    <n v="6490"/>
    <n v="2530"/>
  </r>
  <r>
    <x v="742"/>
    <x v="1"/>
    <x v="5"/>
    <x v="1"/>
    <x v="5"/>
    <x v="0"/>
    <n v="590"/>
    <n v="34"/>
    <n v="820"/>
    <n v="27880"/>
    <n v="20060"/>
    <n v="7820"/>
  </r>
  <r>
    <x v="184"/>
    <x v="2"/>
    <x v="9"/>
    <x v="3"/>
    <x v="5"/>
    <x v="0"/>
    <n v="590"/>
    <n v="46"/>
    <n v="820"/>
    <n v="37720"/>
    <n v="27140"/>
    <n v="10580"/>
  </r>
  <r>
    <x v="820"/>
    <x v="2"/>
    <x v="6"/>
    <x v="2"/>
    <x v="5"/>
    <x v="0"/>
    <n v="590"/>
    <n v="144"/>
    <n v="820"/>
    <n v="118080"/>
    <n v="84960"/>
    <n v="33120"/>
  </r>
  <r>
    <x v="139"/>
    <x v="3"/>
    <x v="15"/>
    <x v="3"/>
    <x v="5"/>
    <x v="0"/>
    <n v="590"/>
    <n v="1"/>
    <n v="820"/>
    <n v="820"/>
    <n v="590"/>
    <n v="230"/>
  </r>
  <r>
    <x v="821"/>
    <x v="0"/>
    <x v="1"/>
    <x v="5"/>
    <x v="5"/>
    <x v="0"/>
    <n v="590"/>
    <n v="295"/>
    <n v="820"/>
    <n v="241900"/>
    <n v="174050"/>
    <n v="67850"/>
  </r>
  <r>
    <x v="781"/>
    <x v="3"/>
    <x v="10"/>
    <x v="2"/>
    <x v="5"/>
    <x v="0"/>
    <n v="590"/>
    <n v="24"/>
    <n v="820"/>
    <n v="19680"/>
    <n v="14160"/>
    <n v="5520"/>
  </r>
  <r>
    <x v="576"/>
    <x v="0"/>
    <x v="17"/>
    <x v="5"/>
    <x v="5"/>
    <x v="0"/>
    <n v="590"/>
    <n v="29"/>
    <n v="820"/>
    <n v="23780"/>
    <n v="17110"/>
    <n v="6670"/>
  </r>
  <r>
    <x v="76"/>
    <x v="0"/>
    <x v="6"/>
    <x v="1"/>
    <x v="5"/>
    <x v="0"/>
    <n v="590"/>
    <n v="43"/>
    <n v="820"/>
    <n v="35260"/>
    <n v="25370"/>
    <n v="9890"/>
  </r>
  <r>
    <x v="178"/>
    <x v="1"/>
    <x v="17"/>
    <x v="1"/>
    <x v="5"/>
    <x v="0"/>
    <n v="590"/>
    <n v="32"/>
    <n v="820"/>
    <n v="26240"/>
    <n v="18880"/>
    <n v="7360"/>
  </r>
  <r>
    <x v="535"/>
    <x v="0"/>
    <x v="20"/>
    <x v="0"/>
    <x v="5"/>
    <x v="0"/>
    <n v="590"/>
    <n v="142"/>
    <n v="820"/>
    <n v="116440"/>
    <n v="83780"/>
    <n v="32660"/>
  </r>
  <r>
    <x v="759"/>
    <x v="2"/>
    <x v="3"/>
    <x v="3"/>
    <x v="5"/>
    <x v="0"/>
    <n v="590"/>
    <n v="79"/>
    <n v="820"/>
    <n v="64780"/>
    <n v="46610"/>
    <n v="18170"/>
  </r>
  <r>
    <x v="797"/>
    <x v="2"/>
    <x v="10"/>
    <x v="4"/>
    <x v="5"/>
    <x v="0"/>
    <n v="590"/>
    <n v="27"/>
    <n v="820"/>
    <n v="22140"/>
    <n v="15930"/>
    <n v="6210"/>
  </r>
  <r>
    <x v="798"/>
    <x v="0"/>
    <x v="5"/>
    <x v="5"/>
    <x v="5"/>
    <x v="0"/>
    <n v="590"/>
    <n v="99"/>
    <n v="820"/>
    <n v="81180"/>
    <n v="58410"/>
    <n v="22770"/>
  </r>
  <r>
    <x v="799"/>
    <x v="3"/>
    <x v="15"/>
    <x v="3"/>
    <x v="5"/>
    <x v="0"/>
    <n v="590"/>
    <n v="5"/>
    <n v="820"/>
    <n v="4100"/>
    <n v="2950"/>
    <n v="1150"/>
  </r>
  <r>
    <x v="218"/>
    <x v="1"/>
    <x v="18"/>
    <x v="2"/>
    <x v="5"/>
    <x v="0"/>
    <n v="590"/>
    <n v="223"/>
    <n v="820"/>
    <n v="182860"/>
    <n v="131570"/>
    <n v="51290"/>
  </r>
  <r>
    <x v="800"/>
    <x v="1"/>
    <x v="19"/>
    <x v="1"/>
    <x v="5"/>
    <x v="0"/>
    <n v="590"/>
    <n v="42"/>
    <n v="820"/>
    <n v="34440"/>
    <n v="24780"/>
    <n v="9660"/>
  </r>
  <r>
    <x v="801"/>
    <x v="3"/>
    <x v="18"/>
    <x v="3"/>
    <x v="5"/>
    <x v="0"/>
    <n v="590"/>
    <n v="5"/>
    <n v="820"/>
    <n v="4100"/>
    <n v="2950"/>
    <n v="1150"/>
  </r>
  <r>
    <x v="536"/>
    <x v="2"/>
    <x v="19"/>
    <x v="5"/>
    <x v="5"/>
    <x v="0"/>
    <n v="590"/>
    <n v="52"/>
    <n v="820"/>
    <n v="42640"/>
    <n v="30680"/>
    <n v="11960"/>
  </r>
  <r>
    <x v="237"/>
    <x v="2"/>
    <x v="13"/>
    <x v="2"/>
    <x v="5"/>
    <x v="0"/>
    <n v="590"/>
    <n v="69"/>
    <n v="820"/>
    <n v="56580"/>
    <n v="40710"/>
    <n v="15870"/>
  </r>
  <r>
    <x v="308"/>
    <x v="0"/>
    <x v="23"/>
    <x v="5"/>
    <x v="5"/>
    <x v="0"/>
    <n v="590"/>
    <n v="49"/>
    <n v="820"/>
    <n v="40180"/>
    <n v="28910"/>
    <n v="11270"/>
  </r>
  <r>
    <x v="640"/>
    <x v="2"/>
    <x v="13"/>
    <x v="2"/>
    <x v="5"/>
    <x v="0"/>
    <n v="590"/>
    <n v="69"/>
    <n v="820"/>
    <n v="56580"/>
    <n v="40710"/>
    <n v="15870"/>
  </r>
  <r>
    <x v="88"/>
    <x v="1"/>
    <x v="5"/>
    <x v="4"/>
    <x v="5"/>
    <x v="0"/>
    <n v="590"/>
    <n v="88"/>
    <n v="820"/>
    <n v="72160"/>
    <n v="51920"/>
    <n v="20240"/>
  </r>
  <r>
    <x v="802"/>
    <x v="3"/>
    <x v="1"/>
    <x v="0"/>
    <x v="5"/>
    <x v="0"/>
    <n v="590"/>
    <n v="18"/>
    <n v="820"/>
    <n v="14760"/>
    <n v="10620"/>
    <n v="4140"/>
  </r>
  <r>
    <x v="803"/>
    <x v="2"/>
    <x v="15"/>
    <x v="3"/>
    <x v="5"/>
    <x v="0"/>
    <n v="590"/>
    <n v="23"/>
    <n v="820"/>
    <n v="18860"/>
    <n v="13570"/>
    <n v="5290"/>
  </r>
  <r>
    <x v="94"/>
    <x v="3"/>
    <x v="20"/>
    <x v="1"/>
    <x v="5"/>
    <x v="0"/>
    <n v="590"/>
    <n v="1"/>
    <n v="820"/>
    <n v="820"/>
    <n v="590"/>
    <n v="230"/>
  </r>
  <r>
    <x v="556"/>
    <x v="3"/>
    <x v="11"/>
    <x v="4"/>
    <x v="5"/>
    <x v="0"/>
    <n v="590"/>
    <n v="27"/>
    <n v="820"/>
    <n v="22140"/>
    <n v="15930"/>
    <n v="6210"/>
  </r>
  <r>
    <x v="804"/>
    <x v="3"/>
    <x v="15"/>
    <x v="5"/>
    <x v="5"/>
    <x v="0"/>
    <n v="590"/>
    <n v="82"/>
    <n v="820"/>
    <n v="67240"/>
    <n v="48380"/>
    <n v="18860"/>
  </r>
  <r>
    <x v="371"/>
    <x v="2"/>
    <x v="8"/>
    <x v="2"/>
    <x v="5"/>
    <x v="0"/>
    <n v="590"/>
    <n v="219"/>
    <n v="820"/>
    <n v="179580"/>
    <n v="129210"/>
    <n v="50370"/>
  </r>
  <r>
    <x v="22"/>
    <x v="2"/>
    <x v="12"/>
    <x v="5"/>
    <x v="5"/>
    <x v="0"/>
    <n v="590"/>
    <n v="235"/>
    <n v="820"/>
    <n v="192700"/>
    <n v="138650"/>
    <n v="54050"/>
  </r>
  <r>
    <x v="805"/>
    <x v="0"/>
    <x v="11"/>
    <x v="2"/>
    <x v="5"/>
    <x v="0"/>
    <n v="590"/>
    <n v="58"/>
    <n v="820"/>
    <n v="47560"/>
    <n v="34220"/>
    <n v="13340"/>
  </r>
  <r>
    <x v="39"/>
    <x v="2"/>
    <x v="16"/>
    <x v="5"/>
    <x v="5"/>
    <x v="0"/>
    <n v="590"/>
    <n v="58"/>
    <n v="820"/>
    <n v="47560"/>
    <n v="34220"/>
    <n v="13340"/>
  </r>
  <r>
    <x v="17"/>
    <x v="3"/>
    <x v="3"/>
    <x v="2"/>
    <x v="5"/>
    <x v="0"/>
    <n v="590"/>
    <n v="107"/>
    <n v="820"/>
    <n v="87740"/>
    <n v="63130"/>
    <n v="24610"/>
  </r>
  <r>
    <x v="806"/>
    <x v="1"/>
    <x v="7"/>
    <x v="3"/>
    <x v="5"/>
    <x v="0"/>
    <n v="590"/>
    <n v="96"/>
    <n v="820"/>
    <n v="78720"/>
    <n v="56640"/>
    <n v="22080"/>
  </r>
  <r>
    <x v="807"/>
    <x v="1"/>
    <x v="6"/>
    <x v="5"/>
    <x v="5"/>
    <x v="0"/>
    <n v="590"/>
    <n v="139"/>
    <n v="820"/>
    <n v="113980"/>
    <n v="82010"/>
    <n v="31970"/>
  </r>
  <r>
    <x v="808"/>
    <x v="1"/>
    <x v="1"/>
    <x v="2"/>
    <x v="5"/>
    <x v="0"/>
    <n v="590"/>
    <n v="115"/>
    <n v="820"/>
    <n v="94300"/>
    <n v="67850"/>
    <n v="26450"/>
  </r>
  <r>
    <x v="115"/>
    <x v="2"/>
    <x v="15"/>
    <x v="5"/>
    <x v="5"/>
    <x v="0"/>
    <n v="590"/>
    <n v="62"/>
    <n v="820"/>
    <n v="50840"/>
    <n v="36580"/>
    <n v="14260"/>
  </r>
  <r>
    <x v="809"/>
    <x v="1"/>
    <x v="15"/>
    <x v="5"/>
    <x v="5"/>
    <x v="0"/>
    <n v="590"/>
    <n v="140"/>
    <n v="820"/>
    <n v="114800"/>
    <n v="82600"/>
    <n v="32200"/>
  </r>
  <r>
    <x v="810"/>
    <x v="2"/>
    <x v="13"/>
    <x v="0"/>
    <x v="5"/>
    <x v="0"/>
    <n v="590"/>
    <n v="111"/>
    <n v="820"/>
    <n v="91020"/>
    <n v="65490"/>
    <n v="25530"/>
  </r>
  <r>
    <x v="811"/>
    <x v="1"/>
    <x v="18"/>
    <x v="3"/>
    <x v="5"/>
    <x v="0"/>
    <n v="590"/>
    <n v="71"/>
    <n v="820"/>
    <n v="58220"/>
    <n v="41890"/>
    <n v="16330"/>
  </r>
  <r>
    <x v="716"/>
    <x v="0"/>
    <x v="15"/>
    <x v="1"/>
    <x v="5"/>
    <x v="0"/>
    <n v="590"/>
    <n v="1"/>
    <n v="820"/>
    <n v="820"/>
    <n v="590"/>
    <n v="230"/>
  </r>
  <r>
    <x v="242"/>
    <x v="3"/>
    <x v="4"/>
    <x v="5"/>
    <x v="5"/>
    <x v="0"/>
    <n v="590"/>
    <n v="241"/>
    <n v="820"/>
    <n v="197620"/>
    <n v="142190"/>
    <n v="55430"/>
  </r>
  <r>
    <x v="258"/>
    <x v="2"/>
    <x v="20"/>
    <x v="0"/>
    <x v="5"/>
    <x v="0"/>
    <n v="590"/>
    <n v="110"/>
    <n v="820"/>
    <n v="90200"/>
    <n v="64900"/>
    <n v="25300"/>
  </r>
  <r>
    <x v="812"/>
    <x v="3"/>
    <x v="22"/>
    <x v="4"/>
    <x v="5"/>
    <x v="0"/>
    <n v="590"/>
    <n v="105"/>
    <n v="820"/>
    <n v="86100"/>
    <n v="61950"/>
    <n v="24150"/>
  </r>
  <r>
    <x v="114"/>
    <x v="2"/>
    <x v="16"/>
    <x v="3"/>
    <x v="5"/>
    <x v="0"/>
    <n v="590"/>
    <n v="71"/>
    <n v="820"/>
    <n v="58220"/>
    <n v="41890"/>
    <n v="16330"/>
  </r>
  <r>
    <x v="813"/>
    <x v="3"/>
    <x v="6"/>
    <x v="2"/>
    <x v="5"/>
    <x v="0"/>
    <n v="590"/>
    <n v="25"/>
    <n v="820"/>
    <n v="20500"/>
    <n v="14750"/>
    <n v="5750"/>
  </r>
  <r>
    <x v="814"/>
    <x v="1"/>
    <x v="15"/>
    <x v="3"/>
    <x v="5"/>
    <x v="0"/>
    <n v="590"/>
    <n v="30"/>
    <n v="820"/>
    <n v="24600"/>
    <n v="17700"/>
    <n v="6900"/>
  </r>
  <r>
    <x v="815"/>
    <x v="0"/>
    <x v="1"/>
    <x v="0"/>
    <x v="5"/>
    <x v="0"/>
    <n v="590"/>
    <n v="36"/>
    <n v="820"/>
    <n v="29520"/>
    <n v="21240"/>
    <n v="8280"/>
  </r>
  <r>
    <x v="816"/>
    <x v="3"/>
    <x v="12"/>
    <x v="4"/>
    <x v="5"/>
    <x v="0"/>
    <n v="590"/>
    <n v="49"/>
    <n v="820"/>
    <n v="40180"/>
    <n v="28910"/>
    <n v="11270"/>
  </r>
  <r>
    <x v="817"/>
    <x v="1"/>
    <x v="7"/>
    <x v="5"/>
    <x v="5"/>
    <x v="0"/>
    <n v="590"/>
    <n v="270"/>
    <n v="820"/>
    <n v="221400"/>
    <n v="159300"/>
    <n v="62100"/>
  </r>
  <r>
    <x v="818"/>
    <x v="1"/>
    <x v="15"/>
    <x v="5"/>
    <x v="5"/>
    <x v="0"/>
    <n v="590"/>
    <n v="192"/>
    <n v="820"/>
    <n v="157440"/>
    <n v="113280"/>
    <n v="44160"/>
  </r>
  <r>
    <x v="279"/>
    <x v="2"/>
    <x v="2"/>
    <x v="3"/>
    <x v="5"/>
    <x v="0"/>
    <n v="590"/>
    <n v="82"/>
    <n v="820"/>
    <n v="67240"/>
    <n v="48380"/>
    <n v="18860"/>
  </r>
  <r>
    <x v="258"/>
    <x v="2"/>
    <x v="9"/>
    <x v="2"/>
    <x v="5"/>
    <x v="0"/>
    <n v="590"/>
    <n v="63"/>
    <n v="820"/>
    <n v="51660"/>
    <n v="37170"/>
    <n v="14490"/>
  </r>
  <r>
    <x v="338"/>
    <x v="2"/>
    <x v="15"/>
    <x v="0"/>
    <x v="5"/>
    <x v="0"/>
    <n v="590"/>
    <n v="30"/>
    <n v="820"/>
    <n v="24600"/>
    <n v="17700"/>
    <n v="6900"/>
  </r>
  <r>
    <x v="819"/>
    <x v="1"/>
    <x v="1"/>
    <x v="0"/>
    <x v="5"/>
    <x v="0"/>
    <n v="590"/>
    <n v="76"/>
    <n v="820"/>
    <n v="62320"/>
    <n v="44840"/>
    <n v="17480"/>
  </r>
  <r>
    <x v="144"/>
    <x v="0"/>
    <x v="20"/>
    <x v="1"/>
    <x v="5"/>
    <x v="0"/>
    <n v="590"/>
    <n v="45"/>
    <n v="820"/>
    <n v="36900"/>
    <n v="26550"/>
    <n v="10350"/>
  </r>
  <r>
    <x v="557"/>
    <x v="3"/>
    <x v="3"/>
    <x v="1"/>
    <x v="5"/>
    <x v="0"/>
    <n v="590"/>
    <n v="11"/>
    <n v="820"/>
    <n v="9020"/>
    <n v="6490"/>
    <n v="2530"/>
  </r>
  <r>
    <x v="742"/>
    <x v="1"/>
    <x v="5"/>
    <x v="1"/>
    <x v="5"/>
    <x v="0"/>
    <n v="590"/>
    <n v="34"/>
    <n v="820"/>
    <n v="27880"/>
    <n v="20060"/>
    <n v="7820"/>
  </r>
  <r>
    <x v="184"/>
    <x v="2"/>
    <x v="9"/>
    <x v="3"/>
    <x v="5"/>
    <x v="0"/>
    <n v="590"/>
    <n v="46"/>
    <n v="820"/>
    <n v="37720"/>
    <n v="27140"/>
    <n v="10580"/>
  </r>
  <r>
    <x v="820"/>
    <x v="2"/>
    <x v="6"/>
    <x v="2"/>
    <x v="5"/>
    <x v="0"/>
    <n v="590"/>
    <n v="144"/>
    <n v="820"/>
    <n v="118080"/>
    <n v="84960"/>
    <n v="33120"/>
  </r>
  <r>
    <x v="139"/>
    <x v="3"/>
    <x v="15"/>
    <x v="3"/>
    <x v="5"/>
    <x v="0"/>
    <n v="590"/>
    <n v="1"/>
    <n v="820"/>
    <n v="820"/>
    <n v="590"/>
    <n v="230"/>
  </r>
  <r>
    <x v="821"/>
    <x v="0"/>
    <x v="1"/>
    <x v="5"/>
    <x v="5"/>
    <x v="0"/>
    <n v="590"/>
    <n v="295"/>
    <n v="820"/>
    <n v="241900"/>
    <n v="174050"/>
    <n v="67850"/>
  </r>
  <r>
    <x v="781"/>
    <x v="3"/>
    <x v="10"/>
    <x v="2"/>
    <x v="5"/>
    <x v="0"/>
    <n v="590"/>
    <n v="24"/>
    <n v="820"/>
    <n v="19680"/>
    <n v="14160"/>
    <n v="5520"/>
  </r>
  <r>
    <x v="576"/>
    <x v="0"/>
    <x v="17"/>
    <x v="5"/>
    <x v="5"/>
    <x v="0"/>
    <n v="590"/>
    <n v="29"/>
    <n v="820"/>
    <n v="23780"/>
    <n v="17110"/>
    <n v="6670"/>
  </r>
  <r>
    <x v="76"/>
    <x v="0"/>
    <x v="6"/>
    <x v="1"/>
    <x v="5"/>
    <x v="0"/>
    <n v="590"/>
    <n v="43"/>
    <n v="820"/>
    <n v="35260"/>
    <n v="25370"/>
    <n v="9890"/>
  </r>
  <r>
    <x v="178"/>
    <x v="1"/>
    <x v="17"/>
    <x v="1"/>
    <x v="5"/>
    <x v="0"/>
    <n v="590"/>
    <n v="32"/>
    <n v="820"/>
    <n v="26240"/>
    <n v="18880"/>
    <n v="7360"/>
  </r>
  <r>
    <x v="655"/>
    <x v="3"/>
    <x v="15"/>
    <x v="2"/>
    <x v="5"/>
    <x v="3"/>
    <n v="590"/>
    <n v="39"/>
    <n v="820"/>
    <n v="31980"/>
    <n v="23010"/>
    <n v="8970"/>
  </r>
  <r>
    <x v="822"/>
    <x v="3"/>
    <x v="8"/>
    <x v="2"/>
    <x v="5"/>
    <x v="3"/>
    <n v="590"/>
    <n v="43"/>
    <n v="820"/>
    <n v="35260"/>
    <n v="25370"/>
    <n v="9890"/>
  </r>
  <r>
    <x v="30"/>
    <x v="0"/>
    <x v="9"/>
    <x v="2"/>
    <x v="5"/>
    <x v="3"/>
    <n v="590"/>
    <n v="139"/>
    <n v="820"/>
    <n v="113980"/>
    <n v="82010"/>
    <n v="31970"/>
  </r>
  <r>
    <x v="616"/>
    <x v="3"/>
    <x v="6"/>
    <x v="5"/>
    <x v="5"/>
    <x v="3"/>
    <n v="590"/>
    <n v="173"/>
    <n v="820"/>
    <n v="141860"/>
    <n v="102070"/>
    <n v="39790"/>
  </r>
  <r>
    <x v="712"/>
    <x v="2"/>
    <x v="12"/>
    <x v="0"/>
    <x v="5"/>
    <x v="3"/>
    <n v="590"/>
    <n v="31"/>
    <n v="820"/>
    <n v="25420"/>
    <n v="18290"/>
    <n v="7130"/>
  </r>
  <r>
    <x v="823"/>
    <x v="0"/>
    <x v="8"/>
    <x v="1"/>
    <x v="5"/>
    <x v="3"/>
    <n v="590"/>
    <n v="11"/>
    <n v="820"/>
    <n v="9020"/>
    <n v="6490"/>
    <n v="2530"/>
  </r>
  <r>
    <x v="824"/>
    <x v="0"/>
    <x v="17"/>
    <x v="5"/>
    <x v="5"/>
    <x v="3"/>
    <n v="590"/>
    <n v="26"/>
    <n v="820"/>
    <n v="21320"/>
    <n v="15340"/>
    <n v="5980"/>
  </r>
  <r>
    <x v="244"/>
    <x v="1"/>
    <x v="15"/>
    <x v="0"/>
    <x v="5"/>
    <x v="3"/>
    <n v="590"/>
    <n v="2"/>
    <n v="820"/>
    <n v="1640"/>
    <n v="1180"/>
    <n v="460"/>
  </r>
  <r>
    <x v="739"/>
    <x v="3"/>
    <x v="12"/>
    <x v="5"/>
    <x v="5"/>
    <x v="3"/>
    <n v="590"/>
    <n v="92"/>
    <n v="820"/>
    <n v="75440"/>
    <n v="54280"/>
    <n v="21160"/>
  </r>
  <r>
    <x v="401"/>
    <x v="3"/>
    <x v="17"/>
    <x v="2"/>
    <x v="5"/>
    <x v="3"/>
    <n v="590"/>
    <n v="18"/>
    <n v="820"/>
    <n v="14760"/>
    <n v="10620"/>
    <n v="4140"/>
  </r>
  <r>
    <x v="25"/>
    <x v="2"/>
    <x v="21"/>
    <x v="1"/>
    <x v="5"/>
    <x v="3"/>
    <n v="590"/>
    <n v="22"/>
    <n v="820"/>
    <n v="18040"/>
    <n v="12980"/>
    <n v="5060"/>
  </r>
  <r>
    <x v="151"/>
    <x v="1"/>
    <x v="11"/>
    <x v="2"/>
    <x v="5"/>
    <x v="3"/>
    <n v="590"/>
    <n v="17"/>
    <n v="820"/>
    <n v="13940"/>
    <n v="10030"/>
    <n v="3910"/>
  </r>
  <r>
    <x v="224"/>
    <x v="0"/>
    <x v="22"/>
    <x v="0"/>
    <x v="5"/>
    <x v="3"/>
    <n v="590"/>
    <n v="10"/>
    <n v="820"/>
    <n v="8200"/>
    <n v="5900"/>
    <n v="2300"/>
  </r>
  <r>
    <x v="494"/>
    <x v="2"/>
    <x v="21"/>
    <x v="2"/>
    <x v="5"/>
    <x v="3"/>
    <n v="590"/>
    <n v="32"/>
    <n v="820"/>
    <n v="26240"/>
    <n v="18880"/>
    <n v="7360"/>
  </r>
  <r>
    <x v="275"/>
    <x v="3"/>
    <x v="1"/>
    <x v="1"/>
    <x v="5"/>
    <x v="3"/>
    <n v="590"/>
    <n v="4"/>
    <n v="820"/>
    <n v="3280"/>
    <n v="2360"/>
    <n v="920"/>
  </r>
  <r>
    <x v="237"/>
    <x v="2"/>
    <x v="22"/>
    <x v="0"/>
    <x v="5"/>
    <x v="3"/>
    <n v="590"/>
    <n v="75"/>
    <n v="820"/>
    <n v="61500"/>
    <n v="44250"/>
    <n v="17250"/>
  </r>
  <r>
    <x v="825"/>
    <x v="3"/>
    <x v="6"/>
    <x v="0"/>
    <x v="5"/>
    <x v="3"/>
    <n v="590"/>
    <n v="29"/>
    <n v="820"/>
    <n v="23780"/>
    <n v="17110"/>
    <n v="6670"/>
  </r>
  <r>
    <x v="826"/>
    <x v="2"/>
    <x v="16"/>
    <x v="4"/>
    <x v="5"/>
    <x v="3"/>
    <n v="590"/>
    <n v="33"/>
    <n v="820"/>
    <n v="27060"/>
    <n v="19470"/>
    <n v="7590"/>
  </r>
  <r>
    <x v="827"/>
    <x v="1"/>
    <x v="18"/>
    <x v="5"/>
    <x v="5"/>
    <x v="3"/>
    <n v="590"/>
    <n v="55"/>
    <n v="820"/>
    <n v="45100"/>
    <n v="32450"/>
    <n v="12650"/>
  </r>
  <r>
    <x v="416"/>
    <x v="2"/>
    <x v="9"/>
    <x v="5"/>
    <x v="5"/>
    <x v="3"/>
    <n v="590"/>
    <n v="110"/>
    <n v="820"/>
    <n v="90200"/>
    <n v="64900"/>
    <n v="25300"/>
  </r>
  <r>
    <x v="828"/>
    <x v="1"/>
    <x v="22"/>
    <x v="2"/>
    <x v="5"/>
    <x v="3"/>
    <n v="590"/>
    <n v="65"/>
    <n v="820"/>
    <n v="53300"/>
    <n v="38350"/>
    <n v="14950"/>
  </r>
  <r>
    <x v="235"/>
    <x v="2"/>
    <x v="11"/>
    <x v="4"/>
    <x v="5"/>
    <x v="3"/>
    <n v="590"/>
    <n v="108"/>
    <n v="820"/>
    <n v="88560"/>
    <n v="63720"/>
    <n v="24840"/>
  </r>
  <r>
    <x v="197"/>
    <x v="2"/>
    <x v="2"/>
    <x v="4"/>
    <x v="5"/>
    <x v="3"/>
    <n v="590"/>
    <n v="86"/>
    <n v="820"/>
    <n v="70520"/>
    <n v="50740"/>
    <n v="19780"/>
  </r>
  <r>
    <x v="829"/>
    <x v="1"/>
    <x v="16"/>
    <x v="3"/>
    <x v="5"/>
    <x v="3"/>
    <n v="590"/>
    <n v="60"/>
    <n v="820"/>
    <n v="49200"/>
    <n v="35400"/>
    <n v="13800"/>
  </r>
  <r>
    <x v="830"/>
    <x v="2"/>
    <x v="9"/>
    <x v="0"/>
    <x v="5"/>
    <x v="3"/>
    <n v="590"/>
    <n v="20"/>
    <n v="820"/>
    <n v="16400"/>
    <n v="11800"/>
    <n v="4600"/>
  </r>
  <r>
    <x v="432"/>
    <x v="3"/>
    <x v="0"/>
    <x v="3"/>
    <x v="5"/>
    <x v="3"/>
    <n v="590"/>
    <n v="42"/>
    <n v="820"/>
    <n v="34440"/>
    <n v="24780"/>
    <n v="9660"/>
  </r>
  <r>
    <x v="633"/>
    <x v="1"/>
    <x v="2"/>
    <x v="0"/>
    <x v="5"/>
    <x v="3"/>
    <n v="590"/>
    <n v="56"/>
    <n v="820"/>
    <n v="45920"/>
    <n v="33040"/>
    <n v="12880"/>
  </r>
  <r>
    <x v="451"/>
    <x v="2"/>
    <x v="16"/>
    <x v="2"/>
    <x v="5"/>
    <x v="3"/>
    <n v="590"/>
    <n v="181"/>
    <n v="820"/>
    <n v="148420"/>
    <n v="106790"/>
    <n v="41630"/>
  </r>
  <r>
    <x v="54"/>
    <x v="3"/>
    <x v="4"/>
    <x v="5"/>
    <x v="5"/>
    <x v="3"/>
    <n v="590"/>
    <n v="202"/>
    <n v="820"/>
    <n v="165640"/>
    <n v="119180"/>
    <n v="46460"/>
  </r>
  <r>
    <x v="831"/>
    <x v="2"/>
    <x v="8"/>
    <x v="4"/>
    <x v="5"/>
    <x v="3"/>
    <n v="590"/>
    <n v="6"/>
    <n v="820"/>
    <n v="4920"/>
    <n v="3540"/>
    <n v="1380"/>
  </r>
  <r>
    <x v="82"/>
    <x v="2"/>
    <x v="19"/>
    <x v="2"/>
    <x v="5"/>
    <x v="3"/>
    <n v="590"/>
    <n v="194"/>
    <n v="820"/>
    <n v="159080"/>
    <n v="114460"/>
    <n v="44620"/>
  </r>
  <r>
    <x v="613"/>
    <x v="3"/>
    <x v="22"/>
    <x v="0"/>
    <x v="5"/>
    <x v="3"/>
    <n v="590"/>
    <n v="114"/>
    <n v="820"/>
    <n v="93480"/>
    <n v="67260"/>
    <n v="26220"/>
  </r>
  <r>
    <x v="442"/>
    <x v="3"/>
    <x v="15"/>
    <x v="3"/>
    <x v="5"/>
    <x v="3"/>
    <n v="590"/>
    <n v="42"/>
    <n v="820"/>
    <n v="34440"/>
    <n v="24780"/>
    <n v="9660"/>
  </r>
  <r>
    <x v="726"/>
    <x v="2"/>
    <x v="12"/>
    <x v="3"/>
    <x v="5"/>
    <x v="3"/>
    <n v="590"/>
    <n v="64"/>
    <n v="820"/>
    <n v="52480"/>
    <n v="37760"/>
    <n v="14720"/>
  </r>
  <r>
    <x v="832"/>
    <x v="3"/>
    <x v="9"/>
    <x v="0"/>
    <x v="5"/>
    <x v="3"/>
    <n v="590"/>
    <n v="9"/>
    <n v="820"/>
    <n v="7380"/>
    <n v="5310"/>
    <n v="2070"/>
  </r>
  <r>
    <x v="833"/>
    <x v="2"/>
    <x v="0"/>
    <x v="2"/>
    <x v="5"/>
    <x v="3"/>
    <n v="590"/>
    <n v="149"/>
    <n v="820"/>
    <n v="122180"/>
    <n v="87910"/>
    <n v="34270"/>
  </r>
  <r>
    <x v="834"/>
    <x v="3"/>
    <x v="13"/>
    <x v="2"/>
    <x v="5"/>
    <x v="3"/>
    <n v="590"/>
    <n v="171"/>
    <n v="820"/>
    <n v="140220"/>
    <n v="100890"/>
    <n v="39330"/>
  </r>
  <r>
    <x v="835"/>
    <x v="1"/>
    <x v="21"/>
    <x v="2"/>
    <x v="5"/>
    <x v="3"/>
    <n v="590"/>
    <n v="2"/>
    <n v="820"/>
    <n v="1640"/>
    <n v="1180"/>
    <n v="460"/>
  </r>
  <r>
    <x v="836"/>
    <x v="0"/>
    <x v="4"/>
    <x v="5"/>
    <x v="5"/>
    <x v="3"/>
    <n v="590"/>
    <n v="125"/>
    <n v="820"/>
    <n v="102500"/>
    <n v="73750"/>
    <n v="28750"/>
  </r>
  <r>
    <x v="837"/>
    <x v="3"/>
    <x v="1"/>
    <x v="3"/>
    <x v="5"/>
    <x v="3"/>
    <n v="590"/>
    <n v="11"/>
    <n v="820"/>
    <n v="9020"/>
    <n v="6490"/>
    <n v="2530"/>
  </r>
  <r>
    <x v="838"/>
    <x v="3"/>
    <x v="15"/>
    <x v="2"/>
    <x v="5"/>
    <x v="3"/>
    <n v="590"/>
    <n v="44"/>
    <n v="820"/>
    <n v="36080"/>
    <n v="25960"/>
    <n v="10120"/>
  </r>
  <r>
    <x v="839"/>
    <x v="2"/>
    <x v="19"/>
    <x v="0"/>
    <x v="5"/>
    <x v="3"/>
    <n v="590"/>
    <n v="115"/>
    <n v="820"/>
    <n v="94300"/>
    <n v="67850"/>
    <n v="26450"/>
  </r>
  <r>
    <x v="165"/>
    <x v="2"/>
    <x v="15"/>
    <x v="3"/>
    <x v="5"/>
    <x v="3"/>
    <n v="590"/>
    <n v="16"/>
    <n v="820"/>
    <n v="13120"/>
    <n v="9440"/>
    <n v="3680"/>
  </r>
  <r>
    <x v="840"/>
    <x v="0"/>
    <x v="13"/>
    <x v="2"/>
    <x v="5"/>
    <x v="3"/>
    <n v="590"/>
    <n v="36"/>
    <n v="820"/>
    <n v="29520"/>
    <n v="21240"/>
    <n v="8280"/>
  </r>
  <r>
    <x v="169"/>
    <x v="2"/>
    <x v="18"/>
    <x v="1"/>
    <x v="5"/>
    <x v="3"/>
    <n v="590"/>
    <n v="29"/>
    <n v="820"/>
    <n v="23780"/>
    <n v="17110"/>
    <n v="6670"/>
  </r>
  <r>
    <x v="340"/>
    <x v="2"/>
    <x v="13"/>
    <x v="4"/>
    <x v="5"/>
    <x v="3"/>
    <n v="590"/>
    <n v="62"/>
    <n v="820"/>
    <n v="50840"/>
    <n v="36580"/>
    <n v="14260"/>
  </r>
  <r>
    <x v="819"/>
    <x v="1"/>
    <x v="21"/>
    <x v="2"/>
    <x v="5"/>
    <x v="3"/>
    <n v="590"/>
    <n v="116"/>
    <n v="820"/>
    <n v="95120"/>
    <n v="68440"/>
    <n v="26680"/>
  </r>
  <r>
    <x v="433"/>
    <x v="2"/>
    <x v="1"/>
    <x v="0"/>
    <x v="5"/>
    <x v="3"/>
    <n v="590"/>
    <n v="109"/>
    <n v="820"/>
    <n v="89380"/>
    <n v="64310"/>
    <n v="25070"/>
  </r>
  <r>
    <x v="698"/>
    <x v="0"/>
    <x v="21"/>
    <x v="0"/>
    <x v="5"/>
    <x v="3"/>
    <n v="590"/>
    <n v="11"/>
    <n v="820"/>
    <n v="9020"/>
    <n v="6490"/>
    <n v="2530"/>
  </r>
  <r>
    <x v="494"/>
    <x v="2"/>
    <x v="13"/>
    <x v="5"/>
    <x v="5"/>
    <x v="3"/>
    <n v="590"/>
    <n v="30"/>
    <n v="820"/>
    <n v="24600"/>
    <n v="17700"/>
    <n v="6900"/>
  </r>
  <r>
    <x v="841"/>
    <x v="2"/>
    <x v="2"/>
    <x v="2"/>
    <x v="5"/>
    <x v="3"/>
    <n v="590"/>
    <n v="108"/>
    <n v="820"/>
    <n v="88560"/>
    <n v="63720"/>
    <n v="24840"/>
  </r>
  <r>
    <x v="518"/>
    <x v="2"/>
    <x v="21"/>
    <x v="2"/>
    <x v="5"/>
    <x v="3"/>
    <n v="590"/>
    <n v="137"/>
    <n v="820"/>
    <n v="112340"/>
    <n v="80830"/>
    <n v="31510"/>
  </r>
  <r>
    <x v="559"/>
    <x v="1"/>
    <x v="8"/>
    <x v="5"/>
    <x v="5"/>
    <x v="3"/>
    <n v="590"/>
    <n v="212"/>
    <n v="820"/>
    <n v="173840"/>
    <n v="125080"/>
    <n v="48760"/>
  </r>
  <r>
    <x v="152"/>
    <x v="2"/>
    <x v="11"/>
    <x v="1"/>
    <x v="5"/>
    <x v="3"/>
    <n v="590"/>
    <n v="17"/>
    <n v="820"/>
    <n v="13940"/>
    <n v="10030"/>
    <n v="3910"/>
  </r>
  <r>
    <x v="663"/>
    <x v="3"/>
    <x v="5"/>
    <x v="2"/>
    <x v="5"/>
    <x v="3"/>
    <n v="590"/>
    <n v="46"/>
    <n v="820"/>
    <n v="37720"/>
    <n v="27140"/>
    <n v="10580"/>
  </r>
  <r>
    <x v="60"/>
    <x v="2"/>
    <x v="19"/>
    <x v="5"/>
    <x v="5"/>
    <x v="3"/>
    <n v="590"/>
    <n v="34"/>
    <n v="820"/>
    <n v="27880"/>
    <n v="20060"/>
    <n v="7820"/>
  </r>
  <r>
    <x v="842"/>
    <x v="2"/>
    <x v="14"/>
    <x v="2"/>
    <x v="5"/>
    <x v="3"/>
    <n v="590"/>
    <n v="193"/>
    <n v="820"/>
    <n v="158260"/>
    <n v="113870"/>
    <n v="44390"/>
  </r>
  <r>
    <x v="174"/>
    <x v="2"/>
    <x v="16"/>
    <x v="3"/>
    <x v="5"/>
    <x v="3"/>
    <n v="590"/>
    <n v="11"/>
    <n v="820"/>
    <n v="9020"/>
    <n v="6490"/>
    <n v="2530"/>
  </r>
  <r>
    <x v="672"/>
    <x v="1"/>
    <x v="15"/>
    <x v="4"/>
    <x v="5"/>
    <x v="3"/>
    <n v="590"/>
    <n v="107"/>
    <n v="820"/>
    <n v="87740"/>
    <n v="63130"/>
    <n v="24610"/>
  </r>
  <r>
    <x v="655"/>
    <x v="3"/>
    <x v="15"/>
    <x v="2"/>
    <x v="5"/>
    <x v="3"/>
    <n v="590"/>
    <n v="39"/>
    <n v="820"/>
    <n v="31980"/>
    <n v="23010"/>
    <n v="8970"/>
  </r>
  <r>
    <x v="822"/>
    <x v="3"/>
    <x v="8"/>
    <x v="2"/>
    <x v="5"/>
    <x v="3"/>
    <n v="590"/>
    <n v="43"/>
    <n v="820"/>
    <n v="35260"/>
    <n v="25370"/>
    <n v="9890"/>
  </r>
  <r>
    <x v="30"/>
    <x v="0"/>
    <x v="9"/>
    <x v="2"/>
    <x v="5"/>
    <x v="3"/>
    <n v="590"/>
    <n v="139"/>
    <n v="820"/>
    <n v="113980"/>
    <n v="82010"/>
    <n v="31970"/>
  </r>
  <r>
    <x v="616"/>
    <x v="3"/>
    <x v="6"/>
    <x v="5"/>
    <x v="5"/>
    <x v="3"/>
    <n v="590"/>
    <n v="173"/>
    <n v="820"/>
    <n v="141860"/>
    <n v="102070"/>
    <n v="39790"/>
  </r>
  <r>
    <x v="712"/>
    <x v="2"/>
    <x v="12"/>
    <x v="0"/>
    <x v="5"/>
    <x v="3"/>
    <n v="590"/>
    <n v="31"/>
    <n v="820"/>
    <n v="25420"/>
    <n v="18290"/>
    <n v="7130"/>
  </r>
  <r>
    <x v="823"/>
    <x v="0"/>
    <x v="8"/>
    <x v="1"/>
    <x v="5"/>
    <x v="3"/>
    <n v="590"/>
    <n v="11"/>
    <n v="820"/>
    <n v="9020"/>
    <n v="6490"/>
    <n v="2530"/>
  </r>
  <r>
    <x v="824"/>
    <x v="0"/>
    <x v="17"/>
    <x v="5"/>
    <x v="5"/>
    <x v="3"/>
    <n v="590"/>
    <n v="26"/>
    <n v="820"/>
    <n v="21320"/>
    <n v="15340"/>
    <n v="5980"/>
  </r>
  <r>
    <x v="244"/>
    <x v="1"/>
    <x v="15"/>
    <x v="0"/>
    <x v="5"/>
    <x v="3"/>
    <n v="590"/>
    <n v="2"/>
    <n v="820"/>
    <n v="1640"/>
    <n v="1180"/>
    <n v="460"/>
  </r>
  <r>
    <x v="739"/>
    <x v="3"/>
    <x v="12"/>
    <x v="5"/>
    <x v="5"/>
    <x v="3"/>
    <n v="590"/>
    <n v="92"/>
    <n v="820"/>
    <n v="75440"/>
    <n v="54280"/>
    <n v="21160"/>
  </r>
  <r>
    <x v="401"/>
    <x v="3"/>
    <x v="17"/>
    <x v="2"/>
    <x v="5"/>
    <x v="3"/>
    <n v="590"/>
    <n v="18"/>
    <n v="820"/>
    <n v="14760"/>
    <n v="10620"/>
    <n v="4140"/>
  </r>
  <r>
    <x v="25"/>
    <x v="2"/>
    <x v="21"/>
    <x v="1"/>
    <x v="5"/>
    <x v="3"/>
    <n v="590"/>
    <n v="22"/>
    <n v="820"/>
    <n v="18040"/>
    <n v="12980"/>
    <n v="5060"/>
  </r>
  <r>
    <x v="151"/>
    <x v="1"/>
    <x v="11"/>
    <x v="2"/>
    <x v="5"/>
    <x v="3"/>
    <n v="590"/>
    <n v="17"/>
    <n v="820"/>
    <n v="13940"/>
    <n v="10030"/>
    <n v="3910"/>
  </r>
  <r>
    <x v="224"/>
    <x v="0"/>
    <x v="22"/>
    <x v="0"/>
    <x v="5"/>
    <x v="3"/>
    <n v="590"/>
    <n v="10"/>
    <n v="820"/>
    <n v="8200"/>
    <n v="5900"/>
    <n v="2300"/>
  </r>
  <r>
    <x v="494"/>
    <x v="2"/>
    <x v="21"/>
    <x v="2"/>
    <x v="5"/>
    <x v="3"/>
    <n v="590"/>
    <n v="32"/>
    <n v="820"/>
    <n v="26240"/>
    <n v="18880"/>
    <n v="7360"/>
  </r>
  <r>
    <x v="275"/>
    <x v="3"/>
    <x v="1"/>
    <x v="1"/>
    <x v="5"/>
    <x v="3"/>
    <n v="590"/>
    <n v="4"/>
    <n v="820"/>
    <n v="3280"/>
    <n v="2360"/>
    <n v="920"/>
  </r>
  <r>
    <x v="237"/>
    <x v="2"/>
    <x v="22"/>
    <x v="0"/>
    <x v="5"/>
    <x v="3"/>
    <n v="590"/>
    <n v="75"/>
    <n v="820"/>
    <n v="61500"/>
    <n v="44250"/>
    <n v="17250"/>
  </r>
  <r>
    <x v="825"/>
    <x v="3"/>
    <x v="6"/>
    <x v="0"/>
    <x v="5"/>
    <x v="3"/>
    <n v="590"/>
    <n v="29"/>
    <n v="820"/>
    <n v="23780"/>
    <n v="17110"/>
    <n v="6670"/>
  </r>
  <r>
    <x v="826"/>
    <x v="2"/>
    <x v="16"/>
    <x v="4"/>
    <x v="5"/>
    <x v="3"/>
    <n v="590"/>
    <n v="33"/>
    <n v="820"/>
    <n v="27060"/>
    <n v="19470"/>
    <n v="7590"/>
  </r>
  <r>
    <x v="827"/>
    <x v="1"/>
    <x v="18"/>
    <x v="5"/>
    <x v="5"/>
    <x v="3"/>
    <n v="590"/>
    <n v="55"/>
    <n v="820"/>
    <n v="45100"/>
    <n v="32450"/>
    <n v="12650"/>
  </r>
  <r>
    <x v="416"/>
    <x v="2"/>
    <x v="9"/>
    <x v="5"/>
    <x v="5"/>
    <x v="3"/>
    <n v="590"/>
    <n v="110"/>
    <n v="820"/>
    <n v="90200"/>
    <n v="64900"/>
    <n v="25300"/>
  </r>
  <r>
    <x v="828"/>
    <x v="1"/>
    <x v="22"/>
    <x v="2"/>
    <x v="5"/>
    <x v="3"/>
    <n v="590"/>
    <n v="65"/>
    <n v="820"/>
    <n v="53300"/>
    <n v="38350"/>
    <n v="14950"/>
  </r>
  <r>
    <x v="235"/>
    <x v="2"/>
    <x v="11"/>
    <x v="4"/>
    <x v="5"/>
    <x v="3"/>
    <n v="590"/>
    <n v="108"/>
    <n v="820"/>
    <n v="88560"/>
    <n v="63720"/>
    <n v="24840"/>
  </r>
  <r>
    <x v="197"/>
    <x v="2"/>
    <x v="2"/>
    <x v="4"/>
    <x v="5"/>
    <x v="3"/>
    <n v="590"/>
    <n v="86"/>
    <n v="820"/>
    <n v="70520"/>
    <n v="50740"/>
    <n v="19780"/>
  </r>
  <r>
    <x v="829"/>
    <x v="1"/>
    <x v="16"/>
    <x v="3"/>
    <x v="5"/>
    <x v="3"/>
    <n v="590"/>
    <n v="60"/>
    <n v="820"/>
    <n v="49200"/>
    <n v="35400"/>
    <n v="13800"/>
  </r>
  <r>
    <x v="830"/>
    <x v="2"/>
    <x v="9"/>
    <x v="0"/>
    <x v="5"/>
    <x v="3"/>
    <n v="590"/>
    <n v="20"/>
    <n v="820"/>
    <n v="16400"/>
    <n v="11800"/>
    <n v="4600"/>
  </r>
  <r>
    <x v="432"/>
    <x v="3"/>
    <x v="0"/>
    <x v="3"/>
    <x v="5"/>
    <x v="3"/>
    <n v="590"/>
    <n v="42"/>
    <n v="820"/>
    <n v="34440"/>
    <n v="24780"/>
    <n v="9660"/>
  </r>
  <r>
    <x v="633"/>
    <x v="1"/>
    <x v="2"/>
    <x v="0"/>
    <x v="5"/>
    <x v="3"/>
    <n v="590"/>
    <n v="56"/>
    <n v="820"/>
    <n v="45920"/>
    <n v="33040"/>
    <n v="12880"/>
  </r>
  <r>
    <x v="451"/>
    <x v="2"/>
    <x v="16"/>
    <x v="2"/>
    <x v="5"/>
    <x v="3"/>
    <n v="590"/>
    <n v="181"/>
    <n v="820"/>
    <n v="148420"/>
    <n v="106790"/>
    <n v="41630"/>
  </r>
  <r>
    <x v="54"/>
    <x v="3"/>
    <x v="4"/>
    <x v="5"/>
    <x v="5"/>
    <x v="3"/>
    <n v="590"/>
    <n v="202"/>
    <n v="820"/>
    <n v="165640"/>
    <n v="119180"/>
    <n v="46460"/>
  </r>
  <r>
    <x v="831"/>
    <x v="2"/>
    <x v="8"/>
    <x v="4"/>
    <x v="5"/>
    <x v="3"/>
    <n v="590"/>
    <n v="6"/>
    <n v="820"/>
    <n v="4920"/>
    <n v="3540"/>
    <n v="1380"/>
  </r>
  <r>
    <x v="82"/>
    <x v="2"/>
    <x v="19"/>
    <x v="2"/>
    <x v="5"/>
    <x v="3"/>
    <n v="590"/>
    <n v="194"/>
    <n v="820"/>
    <n v="159080"/>
    <n v="114460"/>
    <n v="44620"/>
  </r>
  <r>
    <x v="613"/>
    <x v="3"/>
    <x v="22"/>
    <x v="0"/>
    <x v="5"/>
    <x v="3"/>
    <n v="590"/>
    <n v="114"/>
    <n v="820"/>
    <n v="93480"/>
    <n v="67260"/>
    <n v="26220"/>
  </r>
  <r>
    <x v="442"/>
    <x v="3"/>
    <x v="15"/>
    <x v="3"/>
    <x v="5"/>
    <x v="3"/>
    <n v="590"/>
    <n v="42"/>
    <n v="820"/>
    <n v="34440"/>
    <n v="24780"/>
    <n v="9660"/>
  </r>
  <r>
    <x v="726"/>
    <x v="2"/>
    <x v="12"/>
    <x v="3"/>
    <x v="5"/>
    <x v="3"/>
    <n v="590"/>
    <n v="64"/>
    <n v="820"/>
    <n v="52480"/>
    <n v="37760"/>
    <n v="14720"/>
  </r>
  <r>
    <x v="832"/>
    <x v="3"/>
    <x v="9"/>
    <x v="0"/>
    <x v="5"/>
    <x v="3"/>
    <n v="590"/>
    <n v="9"/>
    <n v="820"/>
    <n v="7380"/>
    <n v="5310"/>
    <n v="2070"/>
  </r>
  <r>
    <x v="833"/>
    <x v="2"/>
    <x v="0"/>
    <x v="2"/>
    <x v="5"/>
    <x v="3"/>
    <n v="590"/>
    <n v="149"/>
    <n v="820"/>
    <n v="122180"/>
    <n v="87910"/>
    <n v="34270"/>
  </r>
  <r>
    <x v="834"/>
    <x v="3"/>
    <x v="13"/>
    <x v="2"/>
    <x v="5"/>
    <x v="3"/>
    <n v="590"/>
    <n v="171"/>
    <n v="820"/>
    <n v="140220"/>
    <n v="100890"/>
    <n v="39330"/>
  </r>
  <r>
    <x v="835"/>
    <x v="1"/>
    <x v="21"/>
    <x v="2"/>
    <x v="5"/>
    <x v="3"/>
    <n v="590"/>
    <n v="2"/>
    <n v="820"/>
    <n v="1640"/>
    <n v="1180"/>
    <n v="460"/>
  </r>
  <r>
    <x v="836"/>
    <x v="0"/>
    <x v="4"/>
    <x v="5"/>
    <x v="5"/>
    <x v="3"/>
    <n v="590"/>
    <n v="125"/>
    <n v="820"/>
    <n v="102500"/>
    <n v="73750"/>
    <n v="28750"/>
  </r>
  <r>
    <x v="837"/>
    <x v="3"/>
    <x v="1"/>
    <x v="3"/>
    <x v="5"/>
    <x v="3"/>
    <n v="590"/>
    <n v="11"/>
    <n v="820"/>
    <n v="9020"/>
    <n v="6490"/>
    <n v="2530"/>
  </r>
  <r>
    <x v="838"/>
    <x v="3"/>
    <x v="15"/>
    <x v="2"/>
    <x v="5"/>
    <x v="3"/>
    <n v="590"/>
    <n v="44"/>
    <n v="820"/>
    <n v="36080"/>
    <n v="25960"/>
    <n v="10120"/>
  </r>
  <r>
    <x v="839"/>
    <x v="2"/>
    <x v="19"/>
    <x v="0"/>
    <x v="5"/>
    <x v="3"/>
    <n v="590"/>
    <n v="115"/>
    <n v="820"/>
    <n v="94300"/>
    <n v="67850"/>
    <n v="26450"/>
  </r>
  <r>
    <x v="165"/>
    <x v="2"/>
    <x v="15"/>
    <x v="3"/>
    <x v="5"/>
    <x v="3"/>
    <n v="590"/>
    <n v="16"/>
    <n v="820"/>
    <n v="13120"/>
    <n v="9440"/>
    <n v="3680"/>
  </r>
  <r>
    <x v="840"/>
    <x v="0"/>
    <x v="13"/>
    <x v="2"/>
    <x v="5"/>
    <x v="3"/>
    <n v="590"/>
    <n v="36"/>
    <n v="820"/>
    <n v="29520"/>
    <n v="21240"/>
    <n v="8280"/>
  </r>
  <r>
    <x v="169"/>
    <x v="2"/>
    <x v="18"/>
    <x v="1"/>
    <x v="5"/>
    <x v="3"/>
    <n v="590"/>
    <n v="29"/>
    <n v="820"/>
    <n v="23780"/>
    <n v="17110"/>
    <n v="6670"/>
  </r>
  <r>
    <x v="340"/>
    <x v="2"/>
    <x v="13"/>
    <x v="4"/>
    <x v="5"/>
    <x v="3"/>
    <n v="590"/>
    <n v="62"/>
    <n v="820"/>
    <n v="50840"/>
    <n v="36580"/>
    <n v="14260"/>
  </r>
  <r>
    <x v="819"/>
    <x v="1"/>
    <x v="21"/>
    <x v="2"/>
    <x v="5"/>
    <x v="3"/>
    <n v="590"/>
    <n v="116"/>
    <n v="820"/>
    <n v="95120"/>
    <n v="68440"/>
    <n v="26680"/>
  </r>
  <r>
    <x v="433"/>
    <x v="2"/>
    <x v="1"/>
    <x v="0"/>
    <x v="5"/>
    <x v="3"/>
    <n v="590"/>
    <n v="109"/>
    <n v="820"/>
    <n v="89380"/>
    <n v="64310"/>
    <n v="25070"/>
  </r>
  <r>
    <x v="698"/>
    <x v="0"/>
    <x v="21"/>
    <x v="0"/>
    <x v="5"/>
    <x v="3"/>
    <n v="590"/>
    <n v="11"/>
    <n v="820"/>
    <n v="9020"/>
    <n v="6490"/>
    <n v="2530"/>
  </r>
  <r>
    <x v="494"/>
    <x v="2"/>
    <x v="13"/>
    <x v="5"/>
    <x v="5"/>
    <x v="3"/>
    <n v="590"/>
    <n v="30"/>
    <n v="820"/>
    <n v="24600"/>
    <n v="17700"/>
    <n v="6900"/>
  </r>
  <r>
    <x v="841"/>
    <x v="2"/>
    <x v="2"/>
    <x v="2"/>
    <x v="5"/>
    <x v="3"/>
    <n v="590"/>
    <n v="108"/>
    <n v="820"/>
    <n v="88560"/>
    <n v="63720"/>
    <n v="24840"/>
  </r>
  <r>
    <x v="518"/>
    <x v="2"/>
    <x v="21"/>
    <x v="2"/>
    <x v="5"/>
    <x v="3"/>
    <n v="590"/>
    <n v="137"/>
    <n v="820"/>
    <n v="112340"/>
    <n v="80830"/>
    <n v="31510"/>
  </r>
  <r>
    <x v="559"/>
    <x v="1"/>
    <x v="8"/>
    <x v="5"/>
    <x v="5"/>
    <x v="3"/>
    <n v="590"/>
    <n v="212"/>
    <n v="820"/>
    <n v="173840"/>
    <n v="125080"/>
    <n v="48760"/>
  </r>
  <r>
    <x v="152"/>
    <x v="2"/>
    <x v="11"/>
    <x v="1"/>
    <x v="5"/>
    <x v="3"/>
    <n v="590"/>
    <n v="17"/>
    <n v="820"/>
    <n v="13940"/>
    <n v="10030"/>
    <n v="3910"/>
  </r>
  <r>
    <x v="663"/>
    <x v="3"/>
    <x v="5"/>
    <x v="2"/>
    <x v="5"/>
    <x v="3"/>
    <n v="590"/>
    <n v="46"/>
    <n v="820"/>
    <n v="37720"/>
    <n v="27140"/>
    <n v="10580"/>
  </r>
  <r>
    <x v="60"/>
    <x v="2"/>
    <x v="19"/>
    <x v="5"/>
    <x v="5"/>
    <x v="3"/>
    <n v="590"/>
    <n v="34"/>
    <n v="820"/>
    <n v="27880"/>
    <n v="20060"/>
    <n v="7820"/>
  </r>
  <r>
    <x v="842"/>
    <x v="2"/>
    <x v="14"/>
    <x v="2"/>
    <x v="5"/>
    <x v="3"/>
    <n v="590"/>
    <n v="193"/>
    <n v="820"/>
    <n v="158260"/>
    <n v="113870"/>
    <n v="44390"/>
  </r>
  <r>
    <x v="174"/>
    <x v="2"/>
    <x v="16"/>
    <x v="3"/>
    <x v="5"/>
    <x v="3"/>
    <n v="590"/>
    <n v="11"/>
    <n v="820"/>
    <n v="9020"/>
    <n v="6490"/>
    <n v="2530"/>
  </r>
  <r>
    <x v="672"/>
    <x v="1"/>
    <x v="15"/>
    <x v="4"/>
    <x v="5"/>
    <x v="3"/>
    <n v="590"/>
    <n v="107"/>
    <n v="820"/>
    <n v="87740"/>
    <n v="63130"/>
    <n v="24610"/>
  </r>
  <r>
    <x v="843"/>
    <x v="3"/>
    <x v="1"/>
    <x v="4"/>
    <x v="5"/>
    <x v="2"/>
    <n v="590"/>
    <n v="76"/>
    <n v="820"/>
    <n v="62320"/>
    <n v="44840"/>
    <n v="17480"/>
  </r>
  <r>
    <x v="646"/>
    <x v="3"/>
    <x v="13"/>
    <x v="2"/>
    <x v="5"/>
    <x v="2"/>
    <n v="590"/>
    <n v="1"/>
    <n v="820"/>
    <n v="820"/>
    <n v="590"/>
    <n v="230"/>
  </r>
  <r>
    <x v="662"/>
    <x v="1"/>
    <x v="1"/>
    <x v="0"/>
    <x v="5"/>
    <x v="2"/>
    <n v="590"/>
    <n v="16"/>
    <n v="820"/>
    <n v="13120"/>
    <n v="9440"/>
    <n v="3680"/>
  </r>
  <r>
    <x v="844"/>
    <x v="0"/>
    <x v="9"/>
    <x v="2"/>
    <x v="5"/>
    <x v="2"/>
    <n v="590"/>
    <n v="38"/>
    <n v="820"/>
    <n v="31160"/>
    <n v="22420"/>
    <n v="8740"/>
  </r>
  <r>
    <x v="456"/>
    <x v="3"/>
    <x v="20"/>
    <x v="3"/>
    <x v="5"/>
    <x v="2"/>
    <n v="590"/>
    <n v="7"/>
    <n v="820"/>
    <n v="5740"/>
    <n v="4130"/>
    <n v="1610"/>
  </r>
  <r>
    <x v="586"/>
    <x v="3"/>
    <x v="12"/>
    <x v="1"/>
    <x v="5"/>
    <x v="2"/>
    <n v="590"/>
    <n v="12"/>
    <n v="820"/>
    <n v="9840"/>
    <n v="7080"/>
    <n v="2760"/>
  </r>
  <r>
    <x v="845"/>
    <x v="1"/>
    <x v="20"/>
    <x v="0"/>
    <x v="5"/>
    <x v="2"/>
    <n v="590"/>
    <n v="24"/>
    <n v="820"/>
    <n v="19680"/>
    <n v="14160"/>
    <n v="5520"/>
  </r>
  <r>
    <x v="336"/>
    <x v="3"/>
    <x v="0"/>
    <x v="1"/>
    <x v="5"/>
    <x v="2"/>
    <n v="590"/>
    <n v="6"/>
    <n v="820"/>
    <n v="4920"/>
    <n v="3540"/>
    <n v="1380"/>
  </r>
  <r>
    <x v="846"/>
    <x v="0"/>
    <x v="23"/>
    <x v="1"/>
    <x v="5"/>
    <x v="2"/>
    <n v="590"/>
    <n v="4"/>
    <n v="820"/>
    <n v="3280"/>
    <n v="2360"/>
    <n v="920"/>
  </r>
  <r>
    <x v="381"/>
    <x v="2"/>
    <x v="21"/>
    <x v="3"/>
    <x v="5"/>
    <x v="2"/>
    <n v="590"/>
    <n v="15"/>
    <n v="820"/>
    <n v="12300"/>
    <n v="8850"/>
    <n v="3450"/>
  </r>
  <r>
    <x v="461"/>
    <x v="2"/>
    <x v="0"/>
    <x v="5"/>
    <x v="5"/>
    <x v="2"/>
    <n v="590"/>
    <n v="85"/>
    <n v="820"/>
    <n v="69700"/>
    <n v="50150"/>
    <n v="19550"/>
  </r>
  <r>
    <x v="430"/>
    <x v="2"/>
    <x v="16"/>
    <x v="0"/>
    <x v="5"/>
    <x v="2"/>
    <n v="590"/>
    <n v="30"/>
    <n v="820"/>
    <n v="24600"/>
    <n v="17700"/>
    <n v="6900"/>
  </r>
  <r>
    <x v="847"/>
    <x v="1"/>
    <x v="5"/>
    <x v="4"/>
    <x v="5"/>
    <x v="2"/>
    <n v="590"/>
    <n v="64"/>
    <n v="820"/>
    <n v="52480"/>
    <n v="37760"/>
    <n v="14720"/>
  </r>
  <r>
    <x v="763"/>
    <x v="2"/>
    <x v="22"/>
    <x v="3"/>
    <x v="5"/>
    <x v="2"/>
    <n v="590"/>
    <n v="26"/>
    <n v="820"/>
    <n v="21320"/>
    <n v="15340"/>
    <n v="5980"/>
  </r>
  <r>
    <x v="738"/>
    <x v="3"/>
    <x v="3"/>
    <x v="1"/>
    <x v="5"/>
    <x v="2"/>
    <n v="590"/>
    <n v="13"/>
    <n v="820"/>
    <n v="10660"/>
    <n v="7670"/>
    <n v="2990"/>
  </r>
  <r>
    <x v="582"/>
    <x v="0"/>
    <x v="22"/>
    <x v="1"/>
    <x v="5"/>
    <x v="2"/>
    <n v="590"/>
    <n v="6"/>
    <n v="820"/>
    <n v="4920"/>
    <n v="3540"/>
    <n v="1380"/>
  </r>
  <r>
    <x v="848"/>
    <x v="1"/>
    <x v="17"/>
    <x v="1"/>
    <x v="5"/>
    <x v="2"/>
    <n v="590"/>
    <n v="6"/>
    <n v="820"/>
    <n v="4920"/>
    <n v="3540"/>
    <n v="1380"/>
  </r>
  <r>
    <x v="47"/>
    <x v="1"/>
    <x v="23"/>
    <x v="5"/>
    <x v="5"/>
    <x v="2"/>
    <n v="590"/>
    <n v="86"/>
    <n v="820"/>
    <n v="70520"/>
    <n v="50740"/>
    <n v="19780"/>
  </r>
  <r>
    <x v="701"/>
    <x v="2"/>
    <x v="11"/>
    <x v="1"/>
    <x v="5"/>
    <x v="2"/>
    <n v="590"/>
    <n v="1"/>
    <n v="820"/>
    <n v="820"/>
    <n v="590"/>
    <n v="230"/>
  </r>
  <r>
    <x v="668"/>
    <x v="3"/>
    <x v="15"/>
    <x v="2"/>
    <x v="5"/>
    <x v="2"/>
    <n v="590"/>
    <n v="98"/>
    <n v="820"/>
    <n v="80360"/>
    <n v="57820"/>
    <n v="22540"/>
  </r>
  <r>
    <x v="97"/>
    <x v="2"/>
    <x v="7"/>
    <x v="5"/>
    <x v="5"/>
    <x v="2"/>
    <n v="590"/>
    <n v="17"/>
    <n v="820"/>
    <n v="13940"/>
    <n v="10030"/>
    <n v="3910"/>
  </r>
  <r>
    <x v="849"/>
    <x v="2"/>
    <x v="11"/>
    <x v="1"/>
    <x v="5"/>
    <x v="2"/>
    <n v="590"/>
    <n v="11"/>
    <n v="820"/>
    <n v="9020"/>
    <n v="6490"/>
    <n v="2530"/>
  </r>
  <r>
    <x v="214"/>
    <x v="2"/>
    <x v="16"/>
    <x v="3"/>
    <x v="5"/>
    <x v="2"/>
    <n v="590"/>
    <n v="15"/>
    <n v="820"/>
    <n v="12300"/>
    <n v="8850"/>
    <n v="3450"/>
  </r>
  <r>
    <x v="843"/>
    <x v="3"/>
    <x v="14"/>
    <x v="3"/>
    <x v="5"/>
    <x v="2"/>
    <n v="590"/>
    <n v="12"/>
    <n v="820"/>
    <n v="9840"/>
    <n v="7080"/>
    <n v="2760"/>
  </r>
  <r>
    <x v="850"/>
    <x v="3"/>
    <x v="10"/>
    <x v="4"/>
    <x v="5"/>
    <x v="2"/>
    <n v="590"/>
    <n v="65"/>
    <n v="820"/>
    <n v="53300"/>
    <n v="38350"/>
    <n v="14950"/>
  </r>
  <r>
    <x v="318"/>
    <x v="1"/>
    <x v="22"/>
    <x v="1"/>
    <x v="5"/>
    <x v="2"/>
    <n v="590"/>
    <n v="15"/>
    <n v="820"/>
    <n v="12300"/>
    <n v="8850"/>
    <n v="3450"/>
  </r>
  <r>
    <x v="851"/>
    <x v="1"/>
    <x v="9"/>
    <x v="2"/>
    <x v="5"/>
    <x v="2"/>
    <n v="590"/>
    <n v="50"/>
    <n v="820"/>
    <n v="41000"/>
    <n v="29500"/>
    <n v="11500"/>
  </r>
  <r>
    <x v="852"/>
    <x v="3"/>
    <x v="17"/>
    <x v="1"/>
    <x v="5"/>
    <x v="2"/>
    <n v="590"/>
    <n v="16"/>
    <n v="820"/>
    <n v="13120"/>
    <n v="9440"/>
    <n v="3680"/>
  </r>
  <r>
    <x v="351"/>
    <x v="0"/>
    <x v="13"/>
    <x v="5"/>
    <x v="5"/>
    <x v="2"/>
    <n v="590"/>
    <n v="20"/>
    <n v="820"/>
    <n v="16400"/>
    <n v="11800"/>
    <n v="4600"/>
  </r>
  <r>
    <x v="853"/>
    <x v="0"/>
    <x v="4"/>
    <x v="1"/>
    <x v="5"/>
    <x v="2"/>
    <n v="590"/>
    <n v="18"/>
    <n v="820"/>
    <n v="14760"/>
    <n v="10620"/>
    <n v="4140"/>
  </r>
  <r>
    <x v="854"/>
    <x v="2"/>
    <x v="8"/>
    <x v="3"/>
    <x v="5"/>
    <x v="2"/>
    <n v="590"/>
    <n v="27"/>
    <n v="820"/>
    <n v="22140"/>
    <n v="15930"/>
    <n v="6210"/>
  </r>
  <r>
    <x v="855"/>
    <x v="1"/>
    <x v="23"/>
    <x v="0"/>
    <x v="5"/>
    <x v="2"/>
    <n v="590"/>
    <n v="45"/>
    <n v="820"/>
    <n v="36900"/>
    <n v="26550"/>
    <n v="10350"/>
  </r>
  <r>
    <x v="856"/>
    <x v="1"/>
    <x v="18"/>
    <x v="5"/>
    <x v="5"/>
    <x v="2"/>
    <n v="590"/>
    <n v="83"/>
    <n v="820"/>
    <n v="68060"/>
    <n v="48970"/>
    <n v="19090"/>
  </r>
  <r>
    <x v="316"/>
    <x v="2"/>
    <x v="12"/>
    <x v="5"/>
    <x v="5"/>
    <x v="2"/>
    <n v="590"/>
    <n v="7"/>
    <n v="820"/>
    <n v="5740"/>
    <n v="4130"/>
    <n v="1610"/>
  </r>
  <r>
    <x v="41"/>
    <x v="0"/>
    <x v="15"/>
    <x v="1"/>
    <x v="5"/>
    <x v="2"/>
    <n v="590"/>
    <n v="4"/>
    <n v="820"/>
    <n v="3280"/>
    <n v="2360"/>
    <n v="920"/>
  </r>
  <r>
    <x v="742"/>
    <x v="1"/>
    <x v="9"/>
    <x v="3"/>
    <x v="5"/>
    <x v="2"/>
    <n v="590"/>
    <n v="36"/>
    <n v="820"/>
    <n v="29520"/>
    <n v="21240"/>
    <n v="8280"/>
  </r>
  <r>
    <x v="857"/>
    <x v="1"/>
    <x v="17"/>
    <x v="0"/>
    <x v="5"/>
    <x v="2"/>
    <n v="590"/>
    <n v="38"/>
    <n v="820"/>
    <n v="31160"/>
    <n v="22420"/>
    <n v="8740"/>
  </r>
  <r>
    <x v="858"/>
    <x v="0"/>
    <x v="19"/>
    <x v="1"/>
    <x v="5"/>
    <x v="2"/>
    <n v="590"/>
    <n v="14"/>
    <n v="820"/>
    <n v="11480"/>
    <n v="8260"/>
    <n v="3220"/>
  </r>
  <r>
    <x v="150"/>
    <x v="1"/>
    <x v="0"/>
    <x v="2"/>
    <x v="5"/>
    <x v="2"/>
    <n v="590"/>
    <n v="34"/>
    <n v="820"/>
    <n v="27880"/>
    <n v="20060"/>
    <n v="7820"/>
  </r>
  <r>
    <x v="859"/>
    <x v="2"/>
    <x v="16"/>
    <x v="3"/>
    <x v="5"/>
    <x v="2"/>
    <n v="590"/>
    <n v="31"/>
    <n v="820"/>
    <n v="25420"/>
    <n v="18290"/>
    <n v="7130"/>
  </r>
  <r>
    <x v="0"/>
    <x v="0"/>
    <x v="8"/>
    <x v="4"/>
    <x v="5"/>
    <x v="2"/>
    <n v="590"/>
    <n v="58"/>
    <n v="820"/>
    <n v="47560"/>
    <n v="34220"/>
    <n v="13340"/>
  </r>
  <r>
    <x v="176"/>
    <x v="2"/>
    <x v="5"/>
    <x v="3"/>
    <x v="5"/>
    <x v="2"/>
    <n v="590"/>
    <n v="26"/>
    <n v="820"/>
    <n v="21320"/>
    <n v="15340"/>
    <n v="5980"/>
  </r>
  <r>
    <x v="512"/>
    <x v="3"/>
    <x v="3"/>
    <x v="0"/>
    <x v="5"/>
    <x v="2"/>
    <n v="590"/>
    <n v="48"/>
    <n v="820"/>
    <n v="39360"/>
    <n v="28320"/>
    <n v="11040"/>
  </r>
  <r>
    <x v="152"/>
    <x v="2"/>
    <x v="21"/>
    <x v="5"/>
    <x v="5"/>
    <x v="2"/>
    <n v="590"/>
    <n v="41"/>
    <n v="820"/>
    <n v="33620"/>
    <n v="24190"/>
    <n v="9430"/>
  </r>
  <r>
    <x v="860"/>
    <x v="2"/>
    <x v="23"/>
    <x v="1"/>
    <x v="5"/>
    <x v="2"/>
    <n v="590"/>
    <n v="9"/>
    <n v="820"/>
    <n v="7380"/>
    <n v="5310"/>
    <n v="2070"/>
  </r>
  <r>
    <x v="861"/>
    <x v="3"/>
    <x v="4"/>
    <x v="4"/>
    <x v="5"/>
    <x v="2"/>
    <n v="590"/>
    <n v="9"/>
    <n v="820"/>
    <n v="7380"/>
    <n v="5310"/>
    <n v="2070"/>
  </r>
  <r>
    <x v="862"/>
    <x v="0"/>
    <x v="6"/>
    <x v="0"/>
    <x v="5"/>
    <x v="2"/>
    <n v="590"/>
    <n v="28"/>
    <n v="820"/>
    <n v="22960"/>
    <n v="16520"/>
    <n v="6440"/>
  </r>
  <r>
    <x v="15"/>
    <x v="1"/>
    <x v="19"/>
    <x v="4"/>
    <x v="5"/>
    <x v="2"/>
    <n v="590"/>
    <n v="16"/>
    <n v="820"/>
    <n v="13120"/>
    <n v="9440"/>
    <n v="3680"/>
  </r>
  <r>
    <x v="244"/>
    <x v="1"/>
    <x v="2"/>
    <x v="3"/>
    <x v="5"/>
    <x v="2"/>
    <n v="590"/>
    <n v="25"/>
    <n v="820"/>
    <n v="20500"/>
    <n v="14750"/>
    <n v="5750"/>
  </r>
  <r>
    <x v="76"/>
    <x v="0"/>
    <x v="2"/>
    <x v="2"/>
    <x v="5"/>
    <x v="2"/>
    <n v="590"/>
    <n v="20"/>
    <n v="820"/>
    <n v="16400"/>
    <n v="11800"/>
    <n v="4600"/>
  </r>
  <r>
    <x v="863"/>
    <x v="0"/>
    <x v="23"/>
    <x v="2"/>
    <x v="5"/>
    <x v="2"/>
    <n v="590"/>
    <n v="14"/>
    <n v="820"/>
    <n v="11480"/>
    <n v="8260"/>
    <n v="3220"/>
  </r>
  <r>
    <x v="36"/>
    <x v="2"/>
    <x v="10"/>
    <x v="1"/>
    <x v="5"/>
    <x v="2"/>
    <n v="590"/>
    <n v="13"/>
    <n v="820"/>
    <n v="10660"/>
    <n v="7670"/>
    <n v="2990"/>
  </r>
  <r>
    <x v="864"/>
    <x v="2"/>
    <x v="0"/>
    <x v="1"/>
    <x v="5"/>
    <x v="2"/>
    <n v="590"/>
    <n v="12"/>
    <n v="820"/>
    <n v="9840"/>
    <n v="7080"/>
    <n v="2760"/>
  </r>
  <r>
    <x v="676"/>
    <x v="0"/>
    <x v="3"/>
    <x v="4"/>
    <x v="5"/>
    <x v="2"/>
    <n v="590"/>
    <n v="15"/>
    <n v="820"/>
    <n v="12300"/>
    <n v="8850"/>
    <n v="3450"/>
  </r>
  <r>
    <x v="865"/>
    <x v="3"/>
    <x v="14"/>
    <x v="4"/>
    <x v="5"/>
    <x v="2"/>
    <n v="590"/>
    <n v="43"/>
    <n v="820"/>
    <n v="35260"/>
    <n v="25370"/>
    <n v="9890"/>
  </r>
  <r>
    <x v="458"/>
    <x v="0"/>
    <x v="13"/>
    <x v="2"/>
    <x v="5"/>
    <x v="2"/>
    <n v="590"/>
    <n v="37"/>
    <n v="820"/>
    <n v="30340"/>
    <n v="21830"/>
    <n v="8510"/>
  </r>
  <r>
    <x v="21"/>
    <x v="1"/>
    <x v="19"/>
    <x v="0"/>
    <x v="5"/>
    <x v="2"/>
    <n v="590"/>
    <n v="31"/>
    <n v="820"/>
    <n v="25420"/>
    <n v="18290"/>
    <n v="7130"/>
  </r>
  <r>
    <x v="866"/>
    <x v="3"/>
    <x v="5"/>
    <x v="1"/>
    <x v="5"/>
    <x v="2"/>
    <n v="590"/>
    <n v="14"/>
    <n v="820"/>
    <n v="11480"/>
    <n v="8260"/>
    <n v="3220"/>
  </r>
  <r>
    <x v="867"/>
    <x v="1"/>
    <x v="1"/>
    <x v="2"/>
    <x v="5"/>
    <x v="2"/>
    <n v="590"/>
    <n v="39"/>
    <n v="820"/>
    <n v="31980"/>
    <n v="23010"/>
    <n v="8970"/>
  </r>
  <r>
    <x v="299"/>
    <x v="2"/>
    <x v="9"/>
    <x v="4"/>
    <x v="5"/>
    <x v="2"/>
    <n v="590"/>
    <n v="67"/>
    <n v="820"/>
    <n v="54940"/>
    <n v="39530"/>
    <n v="15410"/>
  </r>
  <r>
    <x v="397"/>
    <x v="1"/>
    <x v="0"/>
    <x v="1"/>
    <x v="5"/>
    <x v="2"/>
    <n v="590"/>
    <n v="5"/>
    <n v="820"/>
    <n v="4100"/>
    <n v="2950"/>
    <n v="1150"/>
  </r>
  <r>
    <x v="278"/>
    <x v="2"/>
    <x v="13"/>
    <x v="3"/>
    <x v="5"/>
    <x v="2"/>
    <n v="590"/>
    <n v="30"/>
    <n v="820"/>
    <n v="24600"/>
    <n v="17700"/>
    <n v="6900"/>
  </r>
  <r>
    <x v="868"/>
    <x v="0"/>
    <x v="12"/>
    <x v="1"/>
    <x v="5"/>
    <x v="2"/>
    <n v="590"/>
    <n v="3"/>
    <n v="820"/>
    <n v="2460"/>
    <n v="1770"/>
    <n v="690"/>
  </r>
  <r>
    <x v="869"/>
    <x v="2"/>
    <x v="0"/>
    <x v="2"/>
    <x v="5"/>
    <x v="2"/>
    <n v="590"/>
    <n v="91"/>
    <n v="820"/>
    <n v="74620"/>
    <n v="53690"/>
    <n v="20930"/>
  </r>
  <r>
    <x v="377"/>
    <x v="0"/>
    <x v="17"/>
    <x v="5"/>
    <x v="5"/>
    <x v="2"/>
    <n v="590"/>
    <n v="78"/>
    <n v="820"/>
    <n v="63960"/>
    <n v="46020"/>
    <n v="17940"/>
  </r>
  <r>
    <x v="741"/>
    <x v="2"/>
    <x v="1"/>
    <x v="4"/>
    <x v="5"/>
    <x v="2"/>
    <n v="590"/>
    <n v="13"/>
    <n v="820"/>
    <n v="10660"/>
    <n v="7670"/>
    <n v="2990"/>
  </r>
  <r>
    <x v="400"/>
    <x v="2"/>
    <x v="7"/>
    <x v="5"/>
    <x v="5"/>
    <x v="2"/>
    <n v="590"/>
    <n v="5"/>
    <n v="820"/>
    <n v="4100"/>
    <n v="2950"/>
    <n v="1150"/>
  </r>
  <r>
    <x v="594"/>
    <x v="2"/>
    <x v="22"/>
    <x v="1"/>
    <x v="5"/>
    <x v="2"/>
    <n v="590"/>
    <n v="15"/>
    <n v="820"/>
    <n v="12300"/>
    <n v="8850"/>
    <n v="3450"/>
  </r>
  <r>
    <x v="870"/>
    <x v="1"/>
    <x v="16"/>
    <x v="3"/>
    <x v="5"/>
    <x v="2"/>
    <n v="590"/>
    <n v="33"/>
    <n v="820"/>
    <n v="27060"/>
    <n v="19470"/>
    <n v="7590"/>
  </r>
  <r>
    <x v="840"/>
    <x v="0"/>
    <x v="17"/>
    <x v="0"/>
    <x v="5"/>
    <x v="2"/>
    <n v="590"/>
    <n v="57"/>
    <n v="820"/>
    <n v="46740"/>
    <n v="33630"/>
    <n v="13110"/>
  </r>
  <r>
    <x v="671"/>
    <x v="1"/>
    <x v="9"/>
    <x v="2"/>
    <x v="5"/>
    <x v="2"/>
    <n v="590"/>
    <n v="37"/>
    <n v="820"/>
    <n v="30340"/>
    <n v="21830"/>
    <n v="8510"/>
  </r>
  <r>
    <x v="152"/>
    <x v="2"/>
    <x v="9"/>
    <x v="4"/>
    <x v="5"/>
    <x v="2"/>
    <n v="590"/>
    <n v="68"/>
    <n v="820"/>
    <n v="55760"/>
    <n v="40120"/>
    <n v="15640"/>
  </r>
  <r>
    <x v="701"/>
    <x v="2"/>
    <x v="15"/>
    <x v="3"/>
    <x v="5"/>
    <x v="2"/>
    <n v="590"/>
    <n v="34"/>
    <n v="820"/>
    <n v="27880"/>
    <n v="20060"/>
    <n v="7820"/>
  </r>
  <r>
    <x v="220"/>
    <x v="1"/>
    <x v="1"/>
    <x v="1"/>
    <x v="5"/>
    <x v="2"/>
    <n v="590"/>
    <n v="1"/>
    <n v="820"/>
    <n v="820"/>
    <n v="590"/>
    <n v="230"/>
  </r>
  <r>
    <x v="871"/>
    <x v="0"/>
    <x v="6"/>
    <x v="1"/>
    <x v="5"/>
    <x v="2"/>
    <n v="590"/>
    <n v="1"/>
    <n v="820"/>
    <n v="820"/>
    <n v="590"/>
    <n v="230"/>
  </r>
  <r>
    <x v="462"/>
    <x v="2"/>
    <x v="16"/>
    <x v="4"/>
    <x v="5"/>
    <x v="2"/>
    <n v="590"/>
    <n v="59"/>
    <n v="820"/>
    <n v="48380"/>
    <n v="34810"/>
    <n v="13570"/>
  </r>
  <r>
    <x v="843"/>
    <x v="3"/>
    <x v="1"/>
    <x v="4"/>
    <x v="5"/>
    <x v="2"/>
    <n v="590"/>
    <n v="76"/>
    <n v="820"/>
    <n v="62320"/>
    <n v="44840"/>
    <n v="17480"/>
  </r>
  <r>
    <x v="646"/>
    <x v="3"/>
    <x v="13"/>
    <x v="2"/>
    <x v="5"/>
    <x v="2"/>
    <n v="590"/>
    <n v="1"/>
    <n v="820"/>
    <n v="820"/>
    <n v="590"/>
    <n v="230"/>
  </r>
  <r>
    <x v="662"/>
    <x v="1"/>
    <x v="1"/>
    <x v="0"/>
    <x v="5"/>
    <x v="2"/>
    <n v="590"/>
    <n v="16"/>
    <n v="820"/>
    <n v="13120"/>
    <n v="9440"/>
    <n v="3680"/>
  </r>
  <r>
    <x v="844"/>
    <x v="0"/>
    <x v="9"/>
    <x v="2"/>
    <x v="5"/>
    <x v="2"/>
    <n v="590"/>
    <n v="38"/>
    <n v="820"/>
    <n v="31160"/>
    <n v="22420"/>
    <n v="8740"/>
  </r>
  <r>
    <x v="456"/>
    <x v="3"/>
    <x v="20"/>
    <x v="3"/>
    <x v="5"/>
    <x v="2"/>
    <n v="590"/>
    <n v="7"/>
    <n v="820"/>
    <n v="5740"/>
    <n v="4130"/>
    <n v="1610"/>
  </r>
  <r>
    <x v="586"/>
    <x v="3"/>
    <x v="12"/>
    <x v="1"/>
    <x v="5"/>
    <x v="2"/>
    <n v="590"/>
    <n v="12"/>
    <n v="820"/>
    <n v="9840"/>
    <n v="7080"/>
    <n v="2760"/>
  </r>
  <r>
    <x v="845"/>
    <x v="1"/>
    <x v="20"/>
    <x v="0"/>
    <x v="5"/>
    <x v="2"/>
    <n v="590"/>
    <n v="24"/>
    <n v="820"/>
    <n v="19680"/>
    <n v="14160"/>
    <n v="5520"/>
  </r>
  <r>
    <x v="336"/>
    <x v="3"/>
    <x v="0"/>
    <x v="1"/>
    <x v="5"/>
    <x v="2"/>
    <n v="590"/>
    <n v="6"/>
    <n v="820"/>
    <n v="4920"/>
    <n v="3540"/>
    <n v="1380"/>
  </r>
  <r>
    <x v="846"/>
    <x v="0"/>
    <x v="23"/>
    <x v="1"/>
    <x v="5"/>
    <x v="2"/>
    <n v="590"/>
    <n v="4"/>
    <n v="820"/>
    <n v="3280"/>
    <n v="2360"/>
    <n v="920"/>
  </r>
  <r>
    <x v="381"/>
    <x v="2"/>
    <x v="21"/>
    <x v="3"/>
    <x v="5"/>
    <x v="2"/>
    <n v="590"/>
    <n v="15"/>
    <n v="820"/>
    <n v="12300"/>
    <n v="8850"/>
    <n v="3450"/>
  </r>
  <r>
    <x v="461"/>
    <x v="2"/>
    <x v="0"/>
    <x v="5"/>
    <x v="5"/>
    <x v="2"/>
    <n v="590"/>
    <n v="85"/>
    <n v="820"/>
    <n v="69700"/>
    <n v="50150"/>
    <n v="19550"/>
  </r>
  <r>
    <x v="430"/>
    <x v="2"/>
    <x v="16"/>
    <x v="0"/>
    <x v="5"/>
    <x v="2"/>
    <n v="590"/>
    <n v="30"/>
    <n v="820"/>
    <n v="24600"/>
    <n v="17700"/>
    <n v="6900"/>
  </r>
  <r>
    <x v="847"/>
    <x v="1"/>
    <x v="5"/>
    <x v="4"/>
    <x v="5"/>
    <x v="2"/>
    <n v="590"/>
    <n v="64"/>
    <n v="820"/>
    <n v="52480"/>
    <n v="37760"/>
    <n v="14720"/>
  </r>
  <r>
    <x v="763"/>
    <x v="2"/>
    <x v="22"/>
    <x v="3"/>
    <x v="5"/>
    <x v="2"/>
    <n v="590"/>
    <n v="26"/>
    <n v="820"/>
    <n v="21320"/>
    <n v="15340"/>
    <n v="5980"/>
  </r>
  <r>
    <x v="738"/>
    <x v="3"/>
    <x v="3"/>
    <x v="1"/>
    <x v="5"/>
    <x v="2"/>
    <n v="590"/>
    <n v="13"/>
    <n v="820"/>
    <n v="10660"/>
    <n v="7670"/>
    <n v="2990"/>
  </r>
  <r>
    <x v="582"/>
    <x v="0"/>
    <x v="22"/>
    <x v="1"/>
    <x v="5"/>
    <x v="2"/>
    <n v="590"/>
    <n v="6"/>
    <n v="820"/>
    <n v="4920"/>
    <n v="3540"/>
    <n v="1380"/>
  </r>
  <r>
    <x v="848"/>
    <x v="1"/>
    <x v="17"/>
    <x v="1"/>
    <x v="5"/>
    <x v="2"/>
    <n v="590"/>
    <n v="6"/>
    <n v="820"/>
    <n v="4920"/>
    <n v="3540"/>
    <n v="1380"/>
  </r>
  <r>
    <x v="47"/>
    <x v="1"/>
    <x v="23"/>
    <x v="5"/>
    <x v="5"/>
    <x v="2"/>
    <n v="590"/>
    <n v="86"/>
    <n v="820"/>
    <n v="70520"/>
    <n v="50740"/>
    <n v="19780"/>
  </r>
  <r>
    <x v="701"/>
    <x v="2"/>
    <x v="11"/>
    <x v="1"/>
    <x v="5"/>
    <x v="2"/>
    <n v="590"/>
    <n v="1"/>
    <n v="820"/>
    <n v="820"/>
    <n v="590"/>
    <n v="230"/>
  </r>
  <r>
    <x v="668"/>
    <x v="3"/>
    <x v="15"/>
    <x v="2"/>
    <x v="5"/>
    <x v="2"/>
    <n v="590"/>
    <n v="98"/>
    <n v="820"/>
    <n v="80360"/>
    <n v="57820"/>
    <n v="22540"/>
  </r>
  <r>
    <x v="97"/>
    <x v="2"/>
    <x v="7"/>
    <x v="5"/>
    <x v="5"/>
    <x v="2"/>
    <n v="590"/>
    <n v="17"/>
    <n v="820"/>
    <n v="13940"/>
    <n v="10030"/>
    <n v="3910"/>
  </r>
  <r>
    <x v="849"/>
    <x v="2"/>
    <x v="11"/>
    <x v="1"/>
    <x v="5"/>
    <x v="2"/>
    <n v="590"/>
    <n v="11"/>
    <n v="820"/>
    <n v="9020"/>
    <n v="6490"/>
    <n v="2530"/>
  </r>
  <r>
    <x v="214"/>
    <x v="2"/>
    <x v="16"/>
    <x v="3"/>
    <x v="5"/>
    <x v="2"/>
    <n v="590"/>
    <n v="15"/>
    <n v="820"/>
    <n v="12300"/>
    <n v="8850"/>
    <n v="3450"/>
  </r>
  <r>
    <x v="843"/>
    <x v="3"/>
    <x v="14"/>
    <x v="3"/>
    <x v="5"/>
    <x v="2"/>
    <n v="590"/>
    <n v="12"/>
    <n v="820"/>
    <n v="9840"/>
    <n v="7080"/>
    <n v="2760"/>
  </r>
  <r>
    <x v="850"/>
    <x v="3"/>
    <x v="10"/>
    <x v="4"/>
    <x v="5"/>
    <x v="2"/>
    <n v="590"/>
    <n v="65"/>
    <n v="820"/>
    <n v="53300"/>
    <n v="38350"/>
    <n v="14950"/>
  </r>
  <r>
    <x v="318"/>
    <x v="1"/>
    <x v="22"/>
    <x v="1"/>
    <x v="5"/>
    <x v="2"/>
    <n v="590"/>
    <n v="15"/>
    <n v="820"/>
    <n v="12300"/>
    <n v="8850"/>
    <n v="3450"/>
  </r>
  <r>
    <x v="851"/>
    <x v="1"/>
    <x v="9"/>
    <x v="2"/>
    <x v="5"/>
    <x v="2"/>
    <n v="590"/>
    <n v="50"/>
    <n v="820"/>
    <n v="41000"/>
    <n v="29500"/>
    <n v="11500"/>
  </r>
  <r>
    <x v="852"/>
    <x v="3"/>
    <x v="17"/>
    <x v="1"/>
    <x v="5"/>
    <x v="2"/>
    <n v="590"/>
    <n v="16"/>
    <n v="820"/>
    <n v="13120"/>
    <n v="9440"/>
    <n v="3680"/>
  </r>
  <r>
    <x v="351"/>
    <x v="0"/>
    <x v="13"/>
    <x v="5"/>
    <x v="5"/>
    <x v="2"/>
    <n v="590"/>
    <n v="20"/>
    <n v="820"/>
    <n v="16400"/>
    <n v="11800"/>
    <n v="4600"/>
  </r>
  <r>
    <x v="853"/>
    <x v="0"/>
    <x v="4"/>
    <x v="1"/>
    <x v="5"/>
    <x v="2"/>
    <n v="590"/>
    <n v="18"/>
    <n v="820"/>
    <n v="14760"/>
    <n v="10620"/>
    <n v="4140"/>
  </r>
  <r>
    <x v="854"/>
    <x v="2"/>
    <x v="8"/>
    <x v="3"/>
    <x v="5"/>
    <x v="2"/>
    <n v="590"/>
    <n v="27"/>
    <n v="820"/>
    <n v="22140"/>
    <n v="15930"/>
    <n v="6210"/>
  </r>
  <r>
    <x v="855"/>
    <x v="1"/>
    <x v="23"/>
    <x v="0"/>
    <x v="5"/>
    <x v="2"/>
    <n v="590"/>
    <n v="45"/>
    <n v="820"/>
    <n v="36900"/>
    <n v="26550"/>
    <n v="10350"/>
  </r>
  <r>
    <x v="856"/>
    <x v="1"/>
    <x v="18"/>
    <x v="5"/>
    <x v="5"/>
    <x v="2"/>
    <n v="590"/>
    <n v="83"/>
    <n v="820"/>
    <n v="68060"/>
    <n v="48970"/>
    <n v="19090"/>
  </r>
  <r>
    <x v="316"/>
    <x v="2"/>
    <x v="12"/>
    <x v="5"/>
    <x v="5"/>
    <x v="2"/>
    <n v="590"/>
    <n v="7"/>
    <n v="820"/>
    <n v="5740"/>
    <n v="4130"/>
    <n v="1610"/>
  </r>
  <r>
    <x v="41"/>
    <x v="0"/>
    <x v="15"/>
    <x v="1"/>
    <x v="5"/>
    <x v="2"/>
    <n v="590"/>
    <n v="4"/>
    <n v="820"/>
    <n v="3280"/>
    <n v="2360"/>
    <n v="920"/>
  </r>
  <r>
    <x v="742"/>
    <x v="1"/>
    <x v="9"/>
    <x v="3"/>
    <x v="5"/>
    <x v="2"/>
    <n v="590"/>
    <n v="36"/>
    <n v="820"/>
    <n v="29520"/>
    <n v="21240"/>
    <n v="8280"/>
  </r>
  <r>
    <x v="857"/>
    <x v="1"/>
    <x v="17"/>
    <x v="0"/>
    <x v="5"/>
    <x v="2"/>
    <n v="590"/>
    <n v="38"/>
    <n v="820"/>
    <n v="31160"/>
    <n v="22420"/>
    <n v="8740"/>
  </r>
  <r>
    <x v="858"/>
    <x v="0"/>
    <x v="19"/>
    <x v="1"/>
    <x v="5"/>
    <x v="2"/>
    <n v="590"/>
    <n v="14"/>
    <n v="820"/>
    <n v="11480"/>
    <n v="8260"/>
    <n v="3220"/>
  </r>
  <r>
    <x v="150"/>
    <x v="1"/>
    <x v="0"/>
    <x v="2"/>
    <x v="5"/>
    <x v="2"/>
    <n v="590"/>
    <n v="34"/>
    <n v="820"/>
    <n v="27880"/>
    <n v="20060"/>
    <n v="7820"/>
  </r>
  <r>
    <x v="859"/>
    <x v="2"/>
    <x v="16"/>
    <x v="3"/>
    <x v="5"/>
    <x v="2"/>
    <n v="590"/>
    <n v="31"/>
    <n v="820"/>
    <n v="25420"/>
    <n v="18290"/>
    <n v="7130"/>
  </r>
  <r>
    <x v="0"/>
    <x v="0"/>
    <x v="8"/>
    <x v="4"/>
    <x v="5"/>
    <x v="2"/>
    <n v="590"/>
    <n v="58"/>
    <n v="820"/>
    <n v="47560"/>
    <n v="34220"/>
    <n v="13340"/>
  </r>
  <r>
    <x v="176"/>
    <x v="2"/>
    <x v="5"/>
    <x v="3"/>
    <x v="5"/>
    <x v="2"/>
    <n v="590"/>
    <n v="26"/>
    <n v="820"/>
    <n v="21320"/>
    <n v="15340"/>
    <n v="5980"/>
  </r>
  <r>
    <x v="512"/>
    <x v="3"/>
    <x v="3"/>
    <x v="0"/>
    <x v="5"/>
    <x v="2"/>
    <n v="590"/>
    <n v="48"/>
    <n v="820"/>
    <n v="39360"/>
    <n v="28320"/>
    <n v="11040"/>
  </r>
  <r>
    <x v="152"/>
    <x v="2"/>
    <x v="21"/>
    <x v="5"/>
    <x v="5"/>
    <x v="2"/>
    <n v="590"/>
    <n v="41"/>
    <n v="820"/>
    <n v="33620"/>
    <n v="24190"/>
    <n v="9430"/>
  </r>
  <r>
    <x v="860"/>
    <x v="2"/>
    <x v="23"/>
    <x v="1"/>
    <x v="5"/>
    <x v="2"/>
    <n v="590"/>
    <n v="9"/>
    <n v="820"/>
    <n v="7380"/>
    <n v="5310"/>
    <n v="2070"/>
  </r>
  <r>
    <x v="861"/>
    <x v="3"/>
    <x v="4"/>
    <x v="4"/>
    <x v="5"/>
    <x v="2"/>
    <n v="590"/>
    <n v="9"/>
    <n v="820"/>
    <n v="7380"/>
    <n v="5310"/>
    <n v="2070"/>
  </r>
  <r>
    <x v="862"/>
    <x v="0"/>
    <x v="6"/>
    <x v="0"/>
    <x v="5"/>
    <x v="2"/>
    <n v="590"/>
    <n v="28"/>
    <n v="820"/>
    <n v="22960"/>
    <n v="16520"/>
    <n v="6440"/>
  </r>
  <r>
    <x v="15"/>
    <x v="1"/>
    <x v="19"/>
    <x v="4"/>
    <x v="5"/>
    <x v="2"/>
    <n v="590"/>
    <n v="16"/>
    <n v="820"/>
    <n v="13120"/>
    <n v="9440"/>
    <n v="3680"/>
  </r>
  <r>
    <x v="244"/>
    <x v="1"/>
    <x v="2"/>
    <x v="3"/>
    <x v="5"/>
    <x v="2"/>
    <n v="590"/>
    <n v="25"/>
    <n v="820"/>
    <n v="20500"/>
    <n v="14750"/>
    <n v="5750"/>
  </r>
  <r>
    <x v="76"/>
    <x v="0"/>
    <x v="2"/>
    <x v="2"/>
    <x v="5"/>
    <x v="2"/>
    <n v="590"/>
    <n v="20"/>
    <n v="820"/>
    <n v="16400"/>
    <n v="11800"/>
    <n v="4600"/>
  </r>
  <r>
    <x v="863"/>
    <x v="0"/>
    <x v="23"/>
    <x v="2"/>
    <x v="5"/>
    <x v="2"/>
    <n v="590"/>
    <n v="14"/>
    <n v="820"/>
    <n v="11480"/>
    <n v="8260"/>
    <n v="3220"/>
  </r>
  <r>
    <x v="36"/>
    <x v="2"/>
    <x v="10"/>
    <x v="1"/>
    <x v="5"/>
    <x v="2"/>
    <n v="590"/>
    <n v="13"/>
    <n v="820"/>
    <n v="10660"/>
    <n v="7670"/>
    <n v="2990"/>
  </r>
  <r>
    <x v="864"/>
    <x v="2"/>
    <x v="0"/>
    <x v="1"/>
    <x v="5"/>
    <x v="2"/>
    <n v="590"/>
    <n v="12"/>
    <n v="820"/>
    <n v="9840"/>
    <n v="7080"/>
    <n v="2760"/>
  </r>
  <r>
    <x v="676"/>
    <x v="0"/>
    <x v="3"/>
    <x v="4"/>
    <x v="5"/>
    <x v="2"/>
    <n v="590"/>
    <n v="15"/>
    <n v="820"/>
    <n v="12300"/>
    <n v="8850"/>
    <n v="3450"/>
  </r>
  <r>
    <x v="865"/>
    <x v="3"/>
    <x v="14"/>
    <x v="4"/>
    <x v="5"/>
    <x v="2"/>
    <n v="590"/>
    <n v="43"/>
    <n v="820"/>
    <n v="35260"/>
    <n v="25370"/>
    <n v="9890"/>
  </r>
  <r>
    <x v="458"/>
    <x v="0"/>
    <x v="13"/>
    <x v="2"/>
    <x v="5"/>
    <x v="2"/>
    <n v="590"/>
    <n v="37"/>
    <n v="820"/>
    <n v="30340"/>
    <n v="21830"/>
    <n v="8510"/>
  </r>
  <r>
    <x v="21"/>
    <x v="1"/>
    <x v="19"/>
    <x v="0"/>
    <x v="5"/>
    <x v="2"/>
    <n v="590"/>
    <n v="31"/>
    <n v="820"/>
    <n v="25420"/>
    <n v="18290"/>
    <n v="7130"/>
  </r>
  <r>
    <x v="866"/>
    <x v="3"/>
    <x v="5"/>
    <x v="1"/>
    <x v="5"/>
    <x v="2"/>
    <n v="590"/>
    <n v="14"/>
    <n v="820"/>
    <n v="11480"/>
    <n v="8260"/>
    <n v="3220"/>
  </r>
  <r>
    <x v="867"/>
    <x v="1"/>
    <x v="1"/>
    <x v="2"/>
    <x v="5"/>
    <x v="2"/>
    <n v="590"/>
    <n v="39"/>
    <n v="820"/>
    <n v="31980"/>
    <n v="23010"/>
    <n v="8970"/>
  </r>
  <r>
    <x v="299"/>
    <x v="2"/>
    <x v="9"/>
    <x v="4"/>
    <x v="5"/>
    <x v="2"/>
    <n v="590"/>
    <n v="67"/>
    <n v="820"/>
    <n v="54940"/>
    <n v="39530"/>
    <n v="15410"/>
  </r>
  <r>
    <x v="397"/>
    <x v="1"/>
    <x v="0"/>
    <x v="1"/>
    <x v="5"/>
    <x v="2"/>
    <n v="590"/>
    <n v="5"/>
    <n v="820"/>
    <n v="4100"/>
    <n v="2950"/>
    <n v="1150"/>
  </r>
  <r>
    <x v="278"/>
    <x v="2"/>
    <x v="13"/>
    <x v="3"/>
    <x v="5"/>
    <x v="2"/>
    <n v="590"/>
    <n v="30"/>
    <n v="820"/>
    <n v="24600"/>
    <n v="17700"/>
    <n v="6900"/>
  </r>
  <r>
    <x v="868"/>
    <x v="0"/>
    <x v="12"/>
    <x v="1"/>
    <x v="5"/>
    <x v="2"/>
    <n v="590"/>
    <n v="3"/>
    <n v="820"/>
    <n v="2460"/>
    <n v="1770"/>
    <n v="690"/>
  </r>
  <r>
    <x v="869"/>
    <x v="2"/>
    <x v="0"/>
    <x v="2"/>
    <x v="5"/>
    <x v="2"/>
    <n v="590"/>
    <n v="91"/>
    <n v="820"/>
    <n v="74620"/>
    <n v="53690"/>
    <n v="20930"/>
  </r>
  <r>
    <x v="377"/>
    <x v="0"/>
    <x v="17"/>
    <x v="5"/>
    <x v="5"/>
    <x v="2"/>
    <n v="590"/>
    <n v="78"/>
    <n v="820"/>
    <n v="63960"/>
    <n v="46020"/>
    <n v="17940"/>
  </r>
  <r>
    <x v="741"/>
    <x v="2"/>
    <x v="1"/>
    <x v="4"/>
    <x v="5"/>
    <x v="2"/>
    <n v="590"/>
    <n v="13"/>
    <n v="820"/>
    <n v="10660"/>
    <n v="7670"/>
    <n v="2990"/>
  </r>
  <r>
    <x v="400"/>
    <x v="2"/>
    <x v="7"/>
    <x v="5"/>
    <x v="5"/>
    <x v="2"/>
    <n v="590"/>
    <n v="5"/>
    <n v="820"/>
    <n v="4100"/>
    <n v="2950"/>
    <n v="1150"/>
  </r>
  <r>
    <x v="594"/>
    <x v="2"/>
    <x v="22"/>
    <x v="1"/>
    <x v="5"/>
    <x v="2"/>
    <n v="590"/>
    <n v="15"/>
    <n v="820"/>
    <n v="12300"/>
    <n v="8850"/>
    <n v="3450"/>
  </r>
  <r>
    <x v="870"/>
    <x v="1"/>
    <x v="16"/>
    <x v="3"/>
    <x v="5"/>
    <x v="2"/>
    <n v="590"/>
    <n v="33"/>
    <n v="820"/>
    <n v="27060"/>
    <n v="19470"/>
    <n v="7590"/>
  </r>
  <r>
    <x v="840"/>
    <x v="0"/>
    <x v="17"/>
    <x v="0"/>
    <x v="5"/>
    <x v="2"/>
    <n v="590"/>
    <n v="57"/>
    <n v="820"/>
    <n v="46740"/>
    <n v="33630"/>
    <n v="13110"/>
  </r>
  <r>
    <x v="671"/>
    <x v="1"/>
    <x v="9"/>
    <x v="2"/>
    <x v="5"/>
    <x v="2"/>
    <n v="590"/>
    <n v="37"/>
    <n v="820"/>
    <n v="30340"/>
    <n v="21830"/>
    <n v="8510"/>
  </r>
  <r>
    <x v="152"/>
    <x v="2"/>
    <x v="9"/>
    <x v="4"/>
    <x v="5"/>
    <x v="2"/>
    <n v="590"/>
    <n v="68"/>
    <n v="820"/>
    <n v="55760"/>
    <n v="40120"/>
    <n v="15640"/>
  </r>
  <r>
    <x v="701"/>
    <x v="2"/>
    <x v="15"/>
    <x v="3"/>
    <x v="5"/>
    <x v="2"/>
    <n v="590"/>
    <n v="34"/>
    <n v="820"/>
    <n v="27880"/>
    <n v="20060"/>
    <n v="7820"/>
  </r>
  <r>
    <x v="220"/>
    <x v="1"/>
    <x v="1"/>
    <x v="1"/>
    <x v="5"/>
    <x v="2"/>
    <n v="590"/>
    <n v="1"/>
    <n v="820"/>
    <n v="820"/>
    <n v="590"/>
    <n v="230"/>
  </r>
  <r>
    <x v="871"/>
    <x v="0"/>
    <x v="6"/>
    <x v="1"/>
    <x v="5"/>
    <x v="2"/>
    <n v="590"/>
    <n v="1"/>
    <n v="820"/>
    <n v="820"/>
    <n v="590"/>
    <n v="230"/>
  </r>
  <r>
    <x v="462"/>
    <x v="2"/>
    <x v="16"/>
    <x v="4"/>
    <x v="5"/>
    <x v="2"/>
    <n v="590"/>
    <n v="59"/>
    <n v="820"/>
    <n v="48380"/>
    <n v="34810"/>
    <n v="13570"/>
  </r>
  <r>
    <x v="282"/>
    <x v="1"/>
    <x v="16"/>
    <x v="2"/>
    <x v="5"/>
    <x v="4"/>
    <n v="590"/>
    <n v="49"/>
    <n v="820"/>
    <n v="40180"/>
    <n v="28910"/>
    <n v="11270"/>
  </r>
  <r>
    <x v="872"/>
    <x v="1"/>
    <x v="9"/>
    <x v="5"/>
    <x v="5"/>
    <x v="4"/>
    <n v="590"/>
    <n v="26"/>
    <n v="820"/>
    <n v="21320"/>
    <n v="15340"/>
    <n v="5980"/>
  </r>
  <r>
    <x v="549"/>
    <x v="1"/>
    <x v="19"/>
    <x v="2"/>
    <x v="5"/>
    <x v="4"/>
    <n v="590"/>
    <n v="36"/>
    <n v="820"/>
    <n v="29520"/>
    <n v="21240"/>
    <n v="8280"/>
  </r>
  <r>
    <x v="47"/>
    <x v="1"/>
    <x v="16"/>
    <x v="4"/>
    <x v="5"/>
    <x v="4"/>
    <n v="590"/>
    <n v="36"/>
    <n v="820"/>
    <n v="29520"/>
    <n v="21240"/>
    <n v="8280"/>
  </r>
  <r>
    <x v="344"/>
    <x v="0"/>
    <x v="6"/>
    <x v="2"/>
    <x v="5"/>
    <x v="4"/>
    <n v="590"/>
    <n v="37"/>
    <n v="820"/>
    <n v="30340"/>
    <n v="21830"/>
    <n v="8510"/>
  </r>
  <r>
    <x v="646"/>
    <x v="3"/>
    <x v="1"/>
    <x v="4"/>
    <x v="5"/>
    <x v="4"/>
    <n v="590"/>
    <n v="6"/>
    <n v="820"/>
    <n v="4920"/>
    <n v="3540"/>
    <n v="1380"/>
  </r>
  <r>
    <x v="873"/>
    <x v="0"/>
    <x v="10"/>
    <x v="5"/>
    <x v="5"/>
    <x v="4"/>
    <n v="590"/>
    <n v="20"/>
    <n v="820"/>
    <n v="16400"/>
    <n v="11800"/>
    <n v="4600"/>
  </r>
  <r>
    <x v="434"/>
    <x v="0"/>
    <x v="3"/>
    <x v="3"/>
    <x v="5"/>
    <x v="4"/>
    <n v="590"/>
    <n v="3"/>
    <n v="820"/>
    <n v="2460"/>
    <n v="1770"/>
    <n v="690"/>
  </r>
  <r>
    <x v="352"/>
    <x v="2"/>
    <x v="3"/>
    <x v="0"/>
    <x v="5"/>
    <x v="4"/>
    <n v="590"/>
    <n v="2"/>
    <n v="820"/>
    <n v="1640"/>
    <n v="1180"/>
    <n v="460"/>
  </r>
  <r>
    <x v="438"/>
    <x v="2"/>
    <x v="20"/>
    <x v="4"/>
    <x v="5"/>
    <x v="4"/>
    <n v="590"/>
    <n v="27"/>
    <n v="820"/>
    <n v="22140"/>
    <n v="15930"/>
    <n v="6210"/>
  </r>
  <r>
    <x v="874"/>
    <x v="2"/>
    <x v="19"/>
    <x v="2"/>
    <x v="5"/>
    <x v="4"/>
    <n v="590"/>
    <n v="37"/>
    <n v="820"/>
    <n v="30340"/>
    <n v="21830"/>
    <n v="8510"/>
  </r>
  <r>
    <x v="677"/>
    <x v="1"/>
    <x v="9"/>
    <x v="5"/>
    <x v="5"/>
    <x v="4"/>
    <n v="590"/>
    <n v="43"/>
    <n v="820"/>
    <n v="35260"/>
    <n v="25370"/>
    <n v="9890"/>
  </r>
  <r>
    <x v="641"/>
    <x v="1"/>
    <x v="13"/>
    <x v="4"/>
    <x v="5"/>
    <x v="4"/>
    <n v="590"/>
    <n v="26"/>
    <n v="820"/>
    <n v="21320"/>
    <n v="15340"/>
    <n v="5980"/>
  </r>
  <r>
    <x v="648"/>
    <x v="2"/>
    <x v="0"/>
    <x v="1"/>
    <x v="5"/>
    <x v="4"/>
    <n v="590"/>
    <n v="3"/>
    <n v="820"/>
    <n v="2460"/>
    <n v="1770"/>
    <n v="690"/>
  </r>
  <r>
    <x v="875"/>
    <x v="3"/>
    <x v="18"/>
    <x v="4"/>
    <x v="5"/>
    <x v="4"/>
    <n v="590"/>
    <n v="31"/>
    <n v="820"/>
    <n v="25420"/>
    <n v="18290"/>
    <n v="7130"/>
  </r>
  <r>
    <x v="876"/>
    <x v="1"/>
    <x v="5"/>
    <x v="4"/>
    <x v="5"/>
    <x v="4"/>
    <n v="590"/>
    <n v="6"/>
    <n v="820"/>
    <n v="4920"/>
    <n v="3540"/>
    <n v="1380"/>
  </r>
  <r>
    <x v="229"/>
    <x v="2"/>
    <x v="19"/>
    <x v="4"/>
    <x v="5"/>
    <x v="4"/>
    <n v="590"/>
    <n v="32"/>
    <n v="820"/>
    <n v="26240"/>
    <n v="18880"/>
    <n v="7360"/>
  </r>
  <r>
    <x v="625"/>
    <x v="2"/>
    <x v="11"/>
    <x v="5"/>
    <x v="5"/>
    <x v="4"/>
    <n v="590"/>
    <n v="1"/>
    <n v="820"/>
    <n v="820"/>
    <n v="590"/>
    <n v="230"/>
  </r>
  <r>
    <x v="155"/>
    <x v="0"/>
    <x v="11"/>
    <x v="2"/>
    <x v="5"/>
    <x v="4"/>
    <n v="590"/>
    <n v="24"/>
    <n v="820"/>
    <n v="19680"/>
    <n v="14160"/>
    <n v="5520"/>
  </r>
  <r>
    <x v="335"/>
    <x v="2"/>
    <x v="22"/>
    <x v="2"/>
    <x v="5"/>
    <x v="4"/>
    <n v="590"/>
    <n v="25"/>
    <n v="820"/>
    <n v="20500"/>
    <n v="14750"/>
    <n v="5750"/>
  </r>
  <r>
    <x v="421"/>
    <x v="2"/>
    <x v="18"/>
    <x v="2"/>
    <x v="5"/>
    <x v="4"/>
    <n v="590"/>
    <n v="34"/>
    <n v="820"/>
    <n v="27880"/>
    <n v="20060"/>
    <n v="7820"/>
  </r>
  <r>
    <x v="877"/>
    <x v="3"/>
    <x v="8"/>
    <x v="4"/>
    <x v="5"/>
    <x v="4"/>
    <n v="590"/>
    <n v="22"/>
    <n v="820"/>
    <n v="18040"/>
    <n v="12980"/>
    <n v="5060"/>
  </r>
  <r>
    <x v="433"/>
    <x v="2"/>
    <x v="18"/>
    <x v="1"/>
    <x v="5"/>
    <x v="4"/>
    <n v="590"/>
    <n v="7"/>
    <n v="820"/>
    <n v="5740"/>
    <n v="4130"/>
    <n v="1610"/>
  </r>
  <r>
    <x v="878"/>
    <x v="1"/>
    <x v="0"/>
    <x v="2"/>
    <x v="5"/>
    <x v="4"/>
    <n v="590"/>
    <n v="16"/>
    <n v="820"/>
    <n v="13120"/>
    <n v="9440"/>
    <n v="3680"/>
  </r>
  <r>
    <x v="583"/>
    <x v="2"/>
    <x v="16"/>
    <x v="2"/>
    <x v="5"/>
    <x v="4"/>
    <n v="590"/>
    <n v="13"/>
    <n v="820"/>
    <n v="10660"/>
    <n v="7670"/>
    <n v="2990"/>
  </r>
  <r>
    <x v="11"/>
    <x v="2"/>
    <x v="22"/>
    <x v="5"/>
    <x v="5"/>
    <x v="4"/>
    <n v="590"/>
    <n v="22"/>
    <n v="820"/>
    <n v="18040"/>
    <n v="12980"/>
    <n v="5060"/>
  </r>
  <r>
    <x v="879"/>
    <x v="0"/>
    <x v="10"/>
    <x v="3"/>
    <x v="5"/>
    <x v="4"/>
    <n v="590"/>
    <n v="5"/>
    <n v="820"/>
    <n v="4100"/>
    <n v="2950"/>
    <n v="1150"/>
  </r>
  <r>
    <x v="612"/>
    <x v="3"/>
    <x v="20"/>
    <x v="3"/>
    <x v="5"/>
    <x v="4"/>
    <n v="590"/>
    <n v="11"/>
    <n v="820"/>
    <n v="9020"/>
    <n v="6490"/>
    <n v="2530"/>
  </r>
  <r>
    <x v="880"/>
    <x v="2"/>
    <x v="20"/>
    <x v="3"/>
    <x v="5"/>
    <x v="4"/>
    <n v="590"/>
    <n v="14"/>
    <n v="820"/>
    <n v="11480"/>
    <n v="8260"/>
    <n v="3220"/>
  </r>
  <r>
    <x v="607"/>
    <x v="3"/>
    <x v="18"/>
    <x v="3"/>
    <x v="5"/>
    <x v="4"/>
    <n v="590"/>
    <n v="12"/>
    <n v="820"/>
    <n v="9840"/>
    <n v="7080"/>
    <n v="2760"/>
  </r>
  <r>
    <x v="881"/>
    <x v="1"/>
    <x v="21"/>
    <x v="1"/>
    <x v="5"/>
    <x v="4"/>
    <n v="590"/>
    <n v="9"/>
    <n v="820"/>
    <n v="7380"/>
    <n v="5310"/>
    <n v="2070"/>
  </r>
  <r>
    <x v="882"/>
    <x v="1"/>
    <x v="13"/>
    <x v="3"/>
    <x v="5"/>
    <x v="4"/>
    <n v="590"/>
    <n v="5"/>
    <n v="820"/>
    <n v="4100"/>
    <n v="2950"/>
    <n v="1150"/>
  </r>
  <r>
    <x v="492"/>
    <x v="2"/>
    <x v="20"/>
    <x v="4"/>
    <x v="5"/>
    <x v="4"/>
    <n v="590"/>
    <n v="26"/>
    <n v="820"/>
    <n v="21320"/>
    <n v="15340"/>
    <n v="5980"/>
  </r>
  <r>
    <x v="883"/>
    <x v="1"/>
    <x v="5"/>
    <x v="0"/>
    <x v="5"/>
    <x v="4"/>
    <n v="590"/>
    <n v="6"/>
    <n v="820"/>
    <n v="4920"/>
    <n v="3540"/>
    <n v="1380"/>
  </r>
  <r>
    <x v="140"/>
    <x v="2"/>
    <x v="15"/>
    <x v="5"/>
    <x v="5"/>
    <x v="4"/>
    <n v="590"/>
    <n v="51"/>
    <n v="820"/>
    <n v="41820"/>
    <n v="30090"/>
    <n v="11730"/>
  </r>
  <r>
    <x v="133"/>
    <x v="1"/>
    <x v="21"/>
    <x v="3"/>
    <x v="5"/>
    <x v="4"/>
    <n v="590"/>
    <n v="3"/>
    <n v="820"/>
    <n v="2460"/>
    <n v="1770"/>
    <n v="690"/>
  </r>
  <r>
    <x v="68"/>
    <x v="3"/>
    <x v="18"/>
    <x v="1"/>
    <x v="5"/>
    <x v="4"/>
    <n v="590"/>
    <n v="7"/>
    <n v="820"/>
    <n v="5740"/>
    <n v="4130"/>
    <n v="1610"/>
  </r>
  <r>
    <x v="884"/>
    <x v="1"/>
    <x v="13"/>
    <x v="1"/>
    <x v="5"/>
    <x v="4"/>
    <n v="590"/>
    <n v="3"/>
    <n v="820"/>
    <n v="2460"/>
    <n v="1770"/>
    <n v="690"/>
  </r>
  <r>
    <x v="723"/>
    <x v="3"/>
    <x v="15"/>
    <x v="4"/>
    <x v="5"/>
    <x v="4"/>
    <n v="590"/>
    <n v="7"/>
    <n v="820"/>
    <n v="5740"/>
    <n v="4130"/>
    <n v="1610"/>
  </r>
  <r>
    <x v="687"/>
    <x v="2"/>
    <x v="13"/>
    <x v="1"/>
    <x v="5"/>
    <x v="4"/>
    <n v="590"/>
    <n v="5"/>
    <n v="820"/>
    <n v="4100"/>
    <n v="2950"/>
    <n v="1150"/>
  </r>
  <r>
    <x v="572"/>
    <x v="2"/>
    <x v="2"/>
    <x v="3"/>
    <x v="5"/>
    <x v="4"/>
    <n v="590"/>
    <n v="13"/>
    <n v="820"/>
    <n v="10660"/>
    <n v="7670"/>
    <n v="2990"/>
  </r>
  <r>
    <x v="885"/>
    <x v="1"/>
    <x v="17"/>
    <x v="3"/>
    <x v="5"/>
    <x v="4"/>
    <n v="590"/>
    <n v="2"/>
    <n v="820"/>
    <n v="1640"/>
    <n v="1180"/>
    <n v="460"/>
  </r>
  <r>
    <x v="826"/>
    <x v="2"/>
    <x v="14"/>
    <x v="4"/>
    <x v="5"/>
    <x v="4"/>
    <n v="590"/>
    <n v="38"/>
    <n v="820"/>
    <n v="31160"/>
    <n v="22420"/>
    <n v="8740"/>
  </r>
  <r>
    <x v="886"/>
    <x v="0"/>
    <x v="6"/>
    <x v="3"/>
    <x v="5"/>
    <x v="4"/>
    <n v="590"/>
    <n v="1"/>
    <n v="820"/>
    <n v="820"/>
    <n v="590"/>
    <n v="230"/>
  </r>
  <r>
    <x v="887"/>
    <x v="2"/>
    <x v="0"/>
    <x v="1"/>
    <x v="5"/>
    <x v="4"/>
    <n v="590"/>
    <n v="1"/>
    <n v="820"/>
    <n v="820"/>
    <n v="590"/>
    <n v="230"/>
  </r>
  <r>
    <x v="888"/>
    <x v="1"/>
    <x v="7"/>
    <x v="1"/>
    <x v="5"/>
    <x v="4"/>
    <n v="590"/>
    <n v="6"/>
    <n v="820"/>
    <n v="4920"/>
    <n v="3540"/>
    <n v="1380"/>
  </r>
  <r>
    <x v="329"/>
    <x v="3"/>
    <x v="9"/>
    <x v="1"/>
    <x v="5"/>
    <x v="4"/>
    <n v="590"/>
    <n v="9"/>
    <n v="820"/>
    <n v="7380"/>
    <n v="5310"/>
    <n v="2070"/>
  </r>
  <r>
    <x v="352"/>
    <x v="2"/>
    <x v="22"/>
    <x v="5"/>
    <x v="5"/>
    <x v="4"/>
    <n v="590"/>
    <n v="56"/>
    <n v="820"/>
    <n v="45920"/>
    <n v="33040"/>
    <n v="12880"/>
  </r>
  <r>
    <x v="423"/>
    <x v="0"/>
    <x v="5"/>
    <x v="1"/>
    <x v="5"/>
    <x v="4"/>
    <n v="590"/>
    <n v="4"/>
    <n v="820"/>
    <n v="3280"/>
    <n v="2360"/>
    <n v="920"/>
  </r>
  <r>
    <x v="889"/>
    <x v="0"/>
    <x v="18"/>
    <x v="0"/>
    <x v="5"/>
    <x v="4"/>
    <n v="590"/>
    <n v="10"/>
    <n v="820"/>
    <n v="8200"/>
    <n v="5900"/>
    <n v="2300"/>
  </r>
  <r>
    <x v="312"/>
    <x v="3"/>
    <x v="18"/>
    <x v="5"/>
    <x v="5"/>
    <x v="4"/>
    <n v="590"/>
    <n v="50"/>
    <n v="820"/>
    <n v="41000"/>
    <n v="29500"/>
    <n v="11500"/>
  </r>
  <r>
    <x v="890"/>
    <x v="1"/>
    <x v="22"/>
    <x v="0"/>
    <x v="5"/>
    <x v="4"/>
    <n v="590"/>
    <n v="6"/>
    <n v="820"/>
    <n v="4920"/>
    <n v="3540"/>
    <n v="1380"/>
  </r>
  <r>
    <x v="105"/>
    <x v="2"/>
    <x v="3"/>
    <x v="3"/>
    <x v="5"/>
    <x v="4"/>
    <n v="590"/>
    <n v="19"/>
    <n v="820"/>
    <n v="15580"/>
    <n v="11210"/>
    <n v="4370"/>
  </r>
  <r>
    <x v="298"/>
    <x v="1"/>
    <x v="4"/>
    <x v="4"/>
    <x v="5"/>
    <x v="4"/>
    <n v="590"/>
    <n v="39"/>
    <n v="820"/>
    <n v="31980"/>
    <n v="23010"/>
    <n v="8970"/>
  </r>
  <r>
    <x v="891"/>
    <x v="3"/>
    <x v="18"/>
    <x v="2"/>
    <x v="5"/>
    <x v="4"/>
    <n v="590"/>
    <n v="16"/>
    <n v="820"/>
    <n v="13120"/>
    <n v="9440"/>
    <n v="3680"/>
  </r>
  <r>
    <x v="73"/>
    <x v="0"/>
    <x v="14"/>
    <x v="4"/>
    <x v="5"/>
    <x v="4"/>
    <n v="590"/>
    <n v="25"/>
    <n v="820"/>
    <n v="20500"/>
    <n v="14750"/>
    <n v="5750"/>
  </r>
  <r>
    <x v="715"/>
    <x v="1"/>
    <x v="10"/>
    <x v="1"/>
    <x v="5"/>
    <x v="4"/>
    <n v="590"/>
    <n v="1"/>
    <n v="820"/>
    <n v="820"/>
    <n v="590"/>
    <n v="230"/>
  </r>
  <r>
    <x v="892"/>
    <x v="2"/>
    <x v="5"/>
    <x v="5"/>
    <x v="5"/>
    <x v="4"/>
    <n v="590"/>
    <n v="59"/>
    <n v="820"/>
    <n v="48380"/>
    <n v="34810"/>
    <n v="13570"/>
  </r>
  <r>
    <x v="893"/>
    <x v="3"/>
    <x v="1"/>
    <x v="5"/>
    <x v="5"/>
    <x v="4"/>
    <n v="590"/>
    <n v="51"/>
    <n v="820"/>
    <n v="41820"/>
    <n v="30090"/>
    <n v="11730"/>
  </r>
  <r>
    <x v="639"/>
    <x v="1"/>
    <x v="5"/>
    <x v="1"/>
    <x v="5"/>
    <x v="4"/>
    <n v="590"/>
    <n v="1"/>
    <n v="820"/>
    <n v="820"/>
    <n v="590"/>
    <n v="230"/>
  </r>
  <r>
    <x v="866"/>
    <x v="3"/>
    <x v="6"/>
    <x v="0"/>
    <x v="5"/>
    <x v="4"/>
    <n v="590"/>
    <n v="3"/>
    <n v="820"/>
    <n v="2460"/>
    <n v="1770"/>
    <n v="690"/>
  </r>
  <r>
    <x v="779"/>
    <x v="3"/>
    <x v="3"/>
    <x v="1"/>
    <x v="5"/>
    <x v="4"/>
    <n v="590"/>
    <n v="4"/>
    <n v="820"/>
    <n v="3280"/>
    <n v="2360"/>
    <n v="920"/>
  </r>
  <r>
    <x v="894"/>
    <x v="3"/>
    <x v="10"/>
    <x v="3"/>
    <x v="5"/>
    <x v="4"/>
    <n v="590"/>
    <n v="13"/>
    <n v="820"/>
    <n v="10660"/>
    <n v="7670"/>
    <n v="2990"/>
  </r>
  <r>
    <x v="895"/>
    <x v="3"/>
    <x v="10"/>
    <x v="5"/>
    <x v="5"/>
    <x v="4"/>
    <n v="590"/>
    <n v="23"/>
    <n v="820"/>
    <n v="18860"/>
    <n v="13570"/>
    <n v="5290"/>
  </r>
  <r>
    <x v="221"/>
    <x v="1"/>
    <x v="12"/>
    <x v="0"/>
    <x v="5"/>
    <x v="4"/>
    <n v="590"/>
    <n v="8"/>
    <n v="820"/>
    <n v="6560"/>
    <n v="4720"/>
    <n v="1840"/>
  </r>
  <r>
    <x v="896"/>
    <x v="2"/>
    <x v="20"/>
    <x v="4"/>
    <x v="5"/>
    <x v="4"/>
    <n v="590"/>
    <n v="16"/>
    <n v="820"/>
    <n v="13120"/>
    <n v="9440"/>
    <n v="3680"/>
  </r>
  <r>
    <x v="897"/>
    <x v="0"/>
    <x v="7"/>
    <x v="3"/>
    <x v="5"/>
    <x v="4"/>
    <n v="590"/>
    <n v="13"/>
    <n v="820"/>
    <n v="10660"/>
    <n v="7670"/>
    <n v="2990"/>
  </r>
  <r>
    <x v="621"/>
    <x v="2"/>
    <x v="18"/>
    <x v="4"/>
    <x v="5"/>
    <x v="4"/>
    <n v="590"/>
    <n v="18"/>
    <n v="820"/>
    <n v="14760"/>
    <n v="10620"/>
    <n v="4140"/>
  </r>
  <r>
    <x v="279"/>
    <x v="2"/>
    <x v="10"/>
    <x v="0"/>
    <x v="5"/>
    <x v="4"/>
    <n v="590"/>
    <n v="3"/>
    <n v="820"/>
    <n v="2460"/>
    <n v="1770"/>
    <n v="690"/>
  </r>
  <r>
    <x v="898"/>
    <x v="0"/>
    <x v="5"/>
    <x v="3"/>
    <x v="5"/>
    <x v="4"/>
    <n v="590"/>
    <n v="8"/>
    <n v="820"/>
    <n v="6560"/>
    <n v="4720"/>
    <n v="1840"/>
  </r>
  <r>
    <x v="899"/>
    <x v="0"/>
    <x v="1"/>
    <x v="3"/>
    <x v="5"/>
    <x v="4"/>
    <n v="590"/>
    <n v="3"/>
    <n v="820"/>
    <n v="2460"/>
    <n v="1770"/>
    <n v="690"/>
  </r>
  <r>
    <x v="900"/>
    <x v="0"/>
    <x v="6"/>
    <x v="4"/>
    <x v="5"/>
    <x v="4"/>
    <n v="590"/>
    <n v="1"/>
    <n v="820"/>
    <n v="820"/>
    <n v="590"/>
    <n v="230"/>
  </r>
  <r>
    <x v="901"/>
    <x v="0"/>
    <x v="0"/>
    <x v="5"/>
    <x v="5"/>
    <x v="4"/>
    <n v="590"/>
    <n v="15"/>
    <n v="820"/>
    <n v="12300"/>
    <n v="8850"/>
    <n v="3450"/>
  </r>
  <r>
    <x v="320"/>
    <x v="2"/>
    <x v="13"/>
    <x v="0"/>
    <x v="5"/>
    <x v="4"/>
    <n v="590"/>
    <n v="25"/>
    <n v="820"/>
    <n v="20500"/>
    <n v="14750"/>
    <n v="5750"/>
  </r>
  <r>
    <x v="902"/>
    <x v="0"/>
    <x v="21"/>
    <x v="3"/>
    <x v="5"/>
    <x v="4"/>
    <n v="590"/>
    <n v="2"/>
    <n v="820"/>
    <n v="1640"/>
    <n v="1180"/>
    <n v="460"/>
  </r>
  <r>
    <x v="903"/>
    <x v="0"/>
    <x v="1"/>
    <x v="0"/>
    <x v="5"/>
    <x v="4"/>
    <n v="590"/>
    <n v="15"/>
    <n v="820"/>
    <n v="12300"/>
    <n v="8850"/>
    <n v="3450"/>
  </r>
  <r>
    <x v="315"/>
    <x v="0"/>
    <x v="23"/>
    <x v="3"/>
    <x v="5"/>
    <x v="4"/>
    <n v="590"/>
    <n v="9"/>
    <n v="820"/>
    <n v="7380"/>
    <n v="5310"/>
    <n v="2070"/>
  </r>
  <r>
    <x v="25"/>
    <x v="2"/>
    <x v="21"/>
    <x v="1"/>
    <x v="5"/>
    <x v="4"/>
    <n v="590"/>
    <n v="2"/>
    <n v="820"/>
    <n v="1640"/>
    <n v="1180"/>
    <n v="460"/>
  </r>
  <r>
    <x v="702"/>
    <x v="3"/>
    <x v="13"/>
    <x v="2"/>
    <x v="5"/>
    <x v="4"/>
    <n v="590"/>
    <n v="24"/>
    <n v="820"/>
    <n v="19680"/>
    <n v="14160"/>
    <n v="5520"/>
  </r>
  <r>
    <x v="904"/>
    <x v="0"/>
    <x v="5"/>
    <x v="1"/>
    <x v="5"/>
    <x v="4"/>
    <n v="590"/>
    <n v="2"/>
    <n v="820"/>
    <n v="1640"/>
    <n v="1180"/>
    <n v="460"/>
  </r>
  <r>
    <x v="518"/>
    <x v="2"/>
    <x v="3"/>
    <x v="1"/>
    <x v="5"/>
    <x v="4"/>
    <n v="590"/>
    <n v="2"/>
    <n v="820"/>
    <n v="1640"/>
    <n v="1180"/>
    <n v="460"/>
  </r>
  <r>
    <x v="873"/>
    <x v="0"/>
    <x v="19"/>
    <x v="5"/>
    <x v="5"/>
    <x v="4"/>
    <n v="590"/>
    <n v="30"/>
    <n v="820"/>
    <n v="24600"/>
    <n v="17700"/>
    <n v="6900"/>
  </r>
  <r>
    <x v="298"/>
    <x v="1"/>
    <x v="11"/>
    <x v="5"/>
    <x v="5"/>
    <x v="4"/>
    <n v="590"/>
    <n v="44"/>
    <n v="820"/>
    <n v="36080"/>
    <n v="25960"/>
    <n v="10120"/>
  </r>
  <r>
    <x v="836"/>
    <x v="0"/>
    <x v="5"/>
    <x v="1"/>
    <x v="5"/>
    <x v="4"/>
    <n v="590"/>
    <n v="5"/>
    <n v="820"/>
    <n v="4100"/>
    <n v="2950"/>
    <n v="1150"/>
  </r>
  <r>
    <x v="323"/>
    <x v="0"/>
    <x v="12"/>
    <x v="3"/>
    <x v="5"/>
    <x v="4"/>
    <n v="590"/>
    <n v="17"/>
    <n v="820"/>
    <n v="13940"/>
    <n v="10030"/>
    <n v="3910"/>
  </r>
  <r>
    <x v="905"/>
    <x v="3"/>
    <x v="11"/>
    <x v="3"/>
    <x v="5"/>
    <x v="4"/>
    <n v="590"/>
    <n v="7"/>
    <n v="820"/>
    <n v="5740"/>
    <n v="4130"/>
    <n v="1610"/>
  </r>
  <r>
    <x v="654"/>
    <x v="1"/>
    <x v="14"/>
    <x v="2"/>
    <x v="5"/>
    <x v="4"/>
    <n v="590"/>
    <n v="37"/>
    <n v="820"/>
    <n v="30340"/>
    <n v="21830"/>
    <n v="8510"/>
  </r>
  <r>
    <x v="282"/>
    <x v="1"/>
    <x v="16"/>
    <x v="2"/>
    <x v="5"/>
    <x v="4"/>
    <n v="590"/>
    <n v="49"/>
    <n v="820"/>
    <n v="40180"/>
    <n v="28910"/>
    <n v="11270"/>
  </r>
  <r>
    <x v="872"/>
    <x v="1"/>
    <x v="9"/>
    <x v="5"/>
    <x v="5"/>
    <x v="4"/>
    <n v="590"/>
    <n v="26"/>
    <n v="820"/>
    <n v="21320"/>
    <n v="15340"/>
    <n v="5980"/>
  </r>
  <r>
    <x v="549"/>
    <x v="1"/>
    <x v="19"/>
    <x v="2"/>
    <x v="5"/>
    <x v="4"/>
    <n v="590"/>
    <n v="36"/>
    <n v="820"/>
    <n v="29520"/>
    <n v="21240"/>
    <n v="8280"/>
  </r>
  <r>
    <x v="47"/>
    <x v="1"/>
    <x v="16"/>
    <x v="4"/>
    <x v="5"/>
    <x v="4"/>
    <n v="590"/>
    <n v="36"/>
    <n v="820"/>
    <n v="29520"/>
    <n v="21240"/>
    <n v="8280"/>
  </r>
  <r>
    <x v="344"/>
    <x v="0"/>
    <x v="6"/>
    <x v="2"/>
    <x v="5"/>
    <x v="4"/>
    <n v="590"/>
    <n v="37"/>
    <n v="820"/>
    <n v="30340"/>
    <n v="21830"/>
    <n v="8510"/>
  </r>
  <r>
    <x v="646"/>
    <x v="3"/>
    <x v="1"/>
    <x v="4"/>
    <x v="5"/>
    <x v="4"/>
    <n v="590"/>
    <n v="6"/>
    <n v="820"/>
    <n v="4920"/>
    <n v="3540"/>
    <n v="1380"/>
  </r>
  <r>
    <x v="873"/>
    <x v="0"/>
    <x v="10"/>
    <x v="5"/>
    <x v="5"/>
    <x v="4"/>
    <n v="590"/>
    <n v="20"/>
    <n v="820"/>
    <n v="16400"/>
    <n v="11800"/>
    <n v="4600"/>
  </r>
  <r>
    <x v="434"/>
    <x v="0"/>
    <x v="3"/>
    <x v="3"/>
    <x v="5"/>
    <x v="4"/>
    <n v="590"/>
    <n v="3"/>
    <n v="820"/>
    <n v="2460"/>
    <n v="1770"/>
    <n v="690"/>
  </r>
  <r>
    <x v="352"/>
    <x v="2"/>
    <x v="3"/>
    <x v="0"/>
    <x v="5"/>
    <x v="4"/>
    <n v="590"/>
    <n v="2"/>
    <n v="820"/>
    <n v="1640"/>
    <n v="1180"/>
    <n v="460"/>
  </r>
  <r>
    <x v="438"/>
    <x v="2"/>
    <x v="20"/>
    <x v="4"/>
    <x v="5"/>
    <x v="4"/>
    <n v="590"/>
    <n v="27"/>
    <n v="820"/>
    <n v="22140"/>
    <n v="15930"/>
    <n v="6210"/>
  </r>
  <r>
    <x v="874"/>
    <x v="2"/>
    <x v="19"/>
    <x v="2"/>
    <x v="5"/>
    <x v="4"/>
    <n v="590"/>
    <n v="37"/>
    <n v="820"/>
    <n v="30340"/>
    <n v="21830"/>
    <n v="8510"/>
  </r>
  <r>
    <x v="677"/>
    <x v="1"/>
    <x v="9"/>
    <x v="5"/>
    <x v="5"/>
    <x v="4"/>
    <n v="590"/>
    <n v="43"/>
    <n v="820"/>
    <n v="35260"/>
    <n v="25370"/>
    <n v="9890"/>
  </r>
  <r>
    <x v="641"/>
    <x v="1"/>
    <x v="13"/>
    <x v="4"/>
    <x v="5"/>
    <x v="4"/>
    <n v="590"/>
    <n v="26"/>
    <n v="820"/>
    <n v="21320"/>
    <n v="15340"/>
    <n v="5980"/>
  </r>
  <r>
    <x v="648"/>
    <x v="2"/>
    <x v="0"/>
    <x v="1"/>
    <x v="5"/>
    <x v="4"/>
    <n v="590"/>
    <n v="3"/>
    <n v="820"/>
    <n v="2460"/>
    <n v="1770"/>
    <n v="690"/>
  </r>
  <r>
    <x v="875"/>
    <x v="3"/>
    <x v="18"/>
    <x v="4"/>
    <x v="5"/>
    <x v="4"/>
    <n v="590"/>
    <n v="31"/>
    <n v="820"/>
    <n v="25420"/>
    <n v="18290"/>
    <n v="7130"/>
  </r>
  <r>
    <x v="876"/>
    <x v="1"/>
    <x v="5"/>
    <x v="4"/>
    <x v="5"/>
    <x v="4"/>
    <n v="590"/>
    <n v="6"/>
    <n v="820"/>
    <n v="4920"/>
    <n v="3540"/>
    <n v="1380"/>
  </r>
  <r>
    <x v="229"/>
    <x v="2"/>
    <x v="19"/>
    <x v="4"/>
    <x v="5"/>
    <x v="4"/>
    <n v="590"/>
    <n v="32"/>
    <n v="820"/>
    <n v="26240"/>
    <n v="18880"/>
    <n v="7360"/>
  </r>
  <r>
    <x v="625"/>
    <x v="2"/>
    <x v="11"/>
    <x v="5"/>
    <x v="5"/>
    <x v="4"/>
    <n v="590"/>
    <n v="1"/>
    <n v="820"/>
    <n v="820"/>
    <n v="590"/>
    <n v="230"/>
  </r>
  <r>
    <x v="155"/>
    <x v="0"/>
    <x v="11"/>
    <x v="2"/>
    <x v="5"/>
    <x v="4"/>
    <n v="590"/>
    <n v="24"/>
    <n v="820"/>
    <n v="19680"/>
    <n v="14160"/>
    <n v="5520"/>
  </r>
  <r>
    <x v="335"/>
    <x v="2"/>
    <x v="22"/>
    <x v="2"/>
    <x v="5"/>
    <x v="4"/>
    <n v="590"/>
    <n v="25"/>
    <n v="820"/>
    <n v="20500"/>
    <n v="14750"/>
    <n v="5750"/>
  </r>
  <r>
    <x v="421"/>
    <x v="2"/>
    <x v="18"/>
    <x v="2"/>
    <x v="5"/>
    <x v="4"/>
    <n v="590"/>
    <n v="34"/>
    <n v="820"/>
    <n v="27880"/>
    <n v="20060"/>
    <n v="7820"/>
  </r>
  <r>
    <x v="877"/>
    <x v="3"/>
    <x v="8"/>
    <x v="4"/>
    <x v="5"/>
    <x v="4"/>
    <n v="590"/>
    <n v="22"/>
    <n v="820"/>
    <n v="18040"/>
    <n v="12980"/>
    <n v="5060"/>
  </r>
  <r>
    <x v="433"/>
    <x v="2"/>
    <x v="18"/>
    <x v="1"/>
    <x v="5"/>
    <x v="4"/>
    <n v="590"/>
    <n v="7"/>
    <n v="820"/>
    <n v="5740"/>
    <n v="4130"/>
    <n v="1610"/>
  </r>
  <r>
    <x v="878"/>
    <x v="1"/>
    <x v="0"/>
    <x v="2"/>
    <x v="5"/>
    <x v="4"/>
    <n v="590"/>
    <n v="16"/>
    <n v="820"/>
    <n v="13120"/>
    <n v="9440"/>
    <n v="3680"/>
  </r>
  <r>
    <x v="583"/>
    <x v="2"/>
    <x v="16"/>
    <x v="2"/>
    <x v="5"/>
    <x v="4"/>
    <n v="590"/>
    <n v="13"/>
    <n v="820"/>
    <n v="10660"/>
    <n v="7670"/>
    <n v="2990"/>
  </r>
  <r>
    <x v="11"/>
    <x v="2"/>
    <x v="22"/>
    <x v="5"/>
    <x v="5"/>
    <x v="4"/>
    <n v="590"/>
    <n v="22"/>
    <n v="820"/>
    <n v="18040"/>
    <n v="12980"/>
    <n v="5060"/>
  </r>
  <r>
    <x v="879"/>
    <x v="0"/>
    <x v="10"/>
    <x v="3"/>
    <x v="5"/>
    <x v="4"/>
    <n v="590"/>
    <n v="5"/>
    <n v="820"/>
    <n v="4100"/>
    <n v="2950"/>
    <n v="1150"/>
  </r>
  <r>
    <x v="612"/>
    <x v="3"/>
    <x v="20"/>
    <x v="3"/>
    <x v="5"/>
    <x v="4"/>
    <n v="590"/>
    <n v="11"/>
    <n v="820"/>
    <n v="9020"/>
    <n v="6490"/>
    <n v="2530"/>
  </r>
  <r>
    <x v="880"/>
    <x v="2"/>
    <x v="20"/>
    <x v="3"/>
    <x v="5"/>
    <x v="4"/>
    <n v="590"/>
    <n v="14"/>
    <n v="820"/>
    <n v="11480"/>
    <n v="8260"/>
    <n v="3220"/>
  </r>
  <r>
    <x v="607"/>
    <x v="3"/>
    <x v="18"/>
    <x v="3"/>
    <x v="5"/>
    <x v="4"/>
    <n v="590"/>
    <n v="12"/>
    <n v="820"/>
    <n v="9840"/>
    <n v="7080"/>
    <n v="2760"/>
  </r>
  <r>
    <x v="881"/>
    <x v="1"/>
    <x v="21"/>
    <x v="1"/>
    <x v="5"/>
    <x v="4"/>
    <n v="590"/>
    <n v="9"/>
    <n v="820"/>
    <n v="7380"/>
    <n v="5310"/>
    <n v="2070"/>
  </r>
  <r>
    <x v="882"/>
    <x v="1"/>
    <x v="13"/>
    <x v="3"/>
    <x v="5"/>
    <x v="4"/>
    <n v="590"/>
    <n v="5"/>
    <n v="820"/>
    <n v="4100"/>
    <n v="2950"/>
    <n v="1150"/>
  </r>
  <r>
    <x v="492"/>
    <x v="2"/>
    <x v="20"/>
    <x v="4"/>
    <x v="5"/>
    <x v="4"/>
    <n v="590"/>
    <n v="26"/>
    <n v="820"/>
    <n v="21320"/>
    <n v="15340"/>
    <n v="5980"/>
  </r>
  <r>
    <x v="883"/>
    <x v="1"/>
    <x v="5"/>
    <x v="0"/>
    <x v="5"/>
    <x v="4"/>
    <n v="590"/>
    <n v="6"/>
    <n v="820"/>
    <n v="4920"/>
    <n v="3540"/>
    <n v="1380"/>
  </r>
  <r>
    <x v="140"/>
    <x v="2"/>
    <x v="15"/>
    <x v="5"/>
    <x v="5"/>
    <x v="4"/>
    <n v="590"/>
    <n v="51"/>
    <n v="820"/>
    <n v="41820"/>
    <n v="30090"/>
    <n v="11730"/>
  </r>
  <r>
    <x v="133"/>
    <x v="1"/>
    <x v="21"/>
    <x v="3"/>
    <x v="5"/>
    <x v="4"/>
    <n v="590"/>
    <n v="3"/>
    <n v="820"/>
    <n v="2460"/>
    <n v="1770"/>
    <n v="690"/>
  </r>
  <r>
    <x v="68"/>
    <x v="3"/>
    <x v="18"/>
    <x v="1"/>
    <x v="5"/>
    <x v="4"/>
    <n v="590"/>
    <n v="7"/>
    <n v="820"/>
    <n v="5740"/>
    <n v="4130"/>
    <n v="1610"/>
  </r>
  <r>
    <x v="884"/>
    <x v="1"/>
    <x v="13"/>
    <x v="1"/>
    <x v="5"/>
    <x v="4"/>
    <n v="590"/>
    <n v="3"/>
    <n v="820"/>
    <n v="2460"/>
    <n v="1770"/>
    <n v="690"/>
  </r>
  <r>
    <x v="723"/>
    <x v="3"/>
    <x v="15"/>
    <x v="4"/>
    <x v="5"/>
    <x v="4"/>
    <n v="590"/>
    <n v="7"/>
    <n v="820"/>
    <n v="5740"/>
    <n v="4130"/>
    <n v="1610"/>
  </r>
  <r>
    <x v="687"/>
    <x v="2"/>
    <x v="13"/>
    <x v="1"/>
    <x v="5"/>
    <x v="4"/>
    <n v="590"/>
    <n v="5"/>
    <n v="820"/>
    <n v="4100"/>
    <n v="2950"/>
    <n v="1150"/>
  </r>
  <r>
    <x v="572"/>
    <x v="2"/>
    <x v="2"/>
    <x v="3"/>
    <x v="5"/>
    <x v="4"/>
    <n v="590"/>
    <n v="13"/>
    <n v="820"/>
    <n v="10660"/>
    <n v="7670"/>
    <n v="2990"/>
  </r>
  <r>
    <x v="885"/>
    <x v="1"/>
    <x v="17"/>
    <x v="3"/>
    <x v="5"/>
    <x v="4"/>
    <n v="590"/>
    <n v="2"/>
    <n v="820"/>
    <n v="1640"/>
    <n v="1180"/>
    <n v="460"/>
  </r>
  <r>
    <x v="826"/>
    <x v="2"/>
    <x v="14"/>
    <x v="4"/>
    <x v="5"/>
    <x v="4"/>
    <n v="590"/>
    <n v="38"/>
    <n v="820"/>
    <n v="31160"/>
    <n v="22420"/>
    <n v="8740"/>
  </r>
  <r>
    <x v="886"/>
    <x v="0"/>
    <x v="6"/>
    <x v="3"/>
    <x v="5"/>
    <x v="4"/>
    <n v="590"/>
    <n v="1"/>
    <n v="820"/>
    <n v="820"/>
    <n v="590"/>
    <n v="230"/>
  </r>
  <r>
    <x v="887"/>
    <x v="2"/>
    <x v="0"/>
    <x v="1"/>
    <x v="5"/>
    <x v="4"/>
    <n v="590"/>
    <n v="1"/>
    <n v="820"/>
    <n v="820"/>
    <n v="590"/>
    <n v="230"/>
  </r>
  <r>
    <x v="888"/>
    <x v="1"/>
    <x v="7"/>
    <x v="1"/>
    <x v="5"/>
    <x v="4"/>
    <n v="590"/>
    <n v="6"/>
    <n v="820"/>
    <n v="4920"/>
    <n v="3540"/>
    <n v="1380"/>
  </r>
  <r>
    <x v="329"/>
    <x v="3"/>
    <x v="9"/>
    <x v="1"/>
    <x v="5"/>
    <x v="4"/>
    <n v="590"/>
    <n v="9"/>
    <n v="820"/>
    <n v="7380"/>
    <n v="5310"/>
    <n v="2070"/>
  </r>
  <r>
    <x v="352"/>
    <x v="2"/>
    <x v="22"/>
    <x v="5"/>
    <x v="5"/>
    <x v="4"/>
    <n v="590"/>
    <n v="56"/>
    <n v="820"/>
    <n v="45920"/>
    <n v="33040"/>
    <n v="12880"/>
  </r>
  <r>
    <x v="423"/>
    <x v="0"/>
    <x v="5"/>
    <x v="1"/>
    <x v="5"/>
    <x v="4"/>
    <n v="590"/>
    <n v="4"/>
    <n v="820"/>
    <n v="3280"/>
    <n v="2360"/>
    <n v="920"/>
  </r>
  <r>
    <x v="889"/>
    <x v="0"/>
    <x v="18"/>
    <x v="0"/>
    <x v="5"/>
    <x v="4"/>
    <n v="590"/>
    <n v="10"/>
    <n v="820"/>
    <n v="8200"/>
    <n v="5900"/>
    <n v="2300"/>
  </r>
  <r>
    <x v="312"/>
    <x v="3"/>
    <x v="18"/>
    <x v="5"/>
    <x v="5"/>
    <x v="4"/>
    <n v="590"/>
    <n v="50"/>
    <n v="820"/>
    <n v="41000"/>
    <n v="29500"/>
    <n v="11500"/>
  </r>
  <r>
    <x v="890"/>
    <x v="1"/>
    <x v="22"/>
    <x v="0"/>
    <x v="5"/>
    <x v="4"/>
    <n v="590"/>
    <n v="6"/>
    <n v="820"/>
    <n v="4920"/>
    <n v="3540"/>
    <n v="1380"/>
  </r>
  <r>
    <x v="105"/>
    <x v="2"/>
    <x v="3"/>
    <x v="3"/>
    <x v="5"/>
    <x v="4"/>
    <n v="590"/>
    <n v="19"/>
    <n v="820"/>
    <n v="15580"/>
    <n v="11210"/>
    <n v="4370"/>
  </r>
  <r>
    <x v="298"/>
    <x v="1"/>
    <x v="4"/>
    <x v="4"/>
    <x v="5"/>
    <x v="4"/>
    <n v="590"/>
    <n v="39"/>
    <n v="820"/>
    <n v="31980"/>
    <n v="23010"/>
    <n v="8970"/>
  </r>
  <r>
    <x v="891"/>
    <x v="3"/>
    <x v="18"/>
    <x v="2"/>
    <x v="5"/>
    <x v="4"/>
    <n v="590"/>
    <n v="16"/>
    <n v="820"/>
    <n v="13120"/>
    <n v="9440"/>
    <n v="3680"/>
  </r>
  <r>
    <x v="73"/>
    <x v="0"/>
    <x v="14"/>
    <x v="4"/>
    <x v="5"/>
    <x v="4"/>
    <n v="590"/>
    <n v="25"/>
    <n v="820"/>
    <n v="20500"/>
    <n v="14750"/>
    <n v="5750"/>
  </r>
  <r>
    <x v="715"/>
    <x v="1"/>
    <x v="10"/>
    <x v="1"/>
    <x v="5"/>
    <x v="4"/>
    <n v="590"/>
    <n v="1"/>
    <n v="820"/>
    <n v="820"/>
    <n v="590"/>
    <n v="230"/>
  </r>
  <r>
    <x v="892"/>
    <x v="2"/>
    <x v="5"/>
    <x v="5"/>
    <x v="5"/>
    <x v="4"/>
    <n v="590"/>
    <n v="59"/>
    <n v="820"/>
    <n v="48380"/>
    <n v="34810"/>
    <n v="13570"/>
  </r>
  <r>
    <x v="893"/>
    <x v="3"/>
    <x v="1"/>
    <x v="5"/>
    <x v="5"/>
    <x v="4"/>
    <n v="590"/>
    <n v="51"/>
    <n v="820"/>
    <n v="41820"/>
    <n v="30090"/>
    <n v="11730"/>
  </r>
  <r>
    <x v="639"/>
    <x v="1"/>
    <x v="5"/>
    <x v="1"/>
    <x v="5"/>
    <x v="4"/>
    <n v="590"/>
    <n v="1"/>
    <n v="820"/>
    <n v="820"/>
    <n v="590"/>
    <n v="230"/>
  </r>
  <r>
    <x v="866"/>
    <x v="3"/>
    <x v="6"/>
    <x v="0"/>
    <x v="5"/>
    <x v="4"/>
    <n v="590"/>
    <n v="3"/>
    <n v="820"/>
    <n v="2460"/>
    <n v="1770"/>
    <n v="690"/>
  </r>
  <r>
    <x v="779"/>
    <x v="3"/>
    <x v="3"/>
    <x v="1"/>
    <x v="5"/>
    <x v="4"/>
    <n v="590"/>
    <n v="4"/>
    <n v="820"/>
    <n v="3280"/>
    <n v="2360"/>
    <n v="920"/>
  </r>
  <r>
    <x v="894"/>
    <x v="3"/>
    <x v="10"/>
    <x v="3"/>
    <x v="5"/>
    <x v="4"/>
    <n v="590"/>
    <n v="13"/>
    <n v="820"/>
    <n v="10660"/>
    <n v="7670"/>
    <n v="2990"/>
  </r>
  <r>
    <x v="895"/>
    <x v="3"/>
    <x v="10"/>
    <x v="5"/>
    <x v="5"/>
    <x v="4"/>
    <n v="590"/>
    <n v="23"/>
    <n v="820"/>
    <n v="18860"/>
    <n v="13570"/>
    <n v="5290"/>
  </r>
  <r>
    <x v="221"/>
    <x v="1"/>
    <x v="12"/>
    <x v="0"/>
    <x v="5"/>
    <x v="4"/>
    <n v="590"/>
    <n v="8"/>
    <n v="820"/>
    <n v="6560"/>
    <n v="4720"/>
    <n v="1840"/>
  </r>
  <r>
    <x v="896"/>
    <x v="2"/>
    <x v="20"/>
    <x v="4"/>
    <x v="5"/>
    <x v="4"/>
    <n v="590"/>
    <n v="16"/>
    <n v="820"/>
    <n v="13120"/>
    <n v="9440"/>
    <n v="3680"/>
  </r>
  <r>
    <x v="897"/>
    <x v="0"/>
    <x v="7"/>
    <x v="3"/>
    <x v="5"/>
    <x v="4"/>
    <n v="590"/>
    <n v="13"/>
    <n v="820"/>
    <n v="10660"/>
    <n v="7670"/>
    <n v="2990"/>
  </r>
  <r>
    <x v="621"/>
    <x v="2"/>
    <x v="18"/>
    <x v="4"/>
    <x v="5"/>
    <x v="4"/>
    <n v="590"/>
    <n v="18"/>
    <n v="820"/>
    <n v="14760"/>
    <n v="10620"/>
    <n v="4140"/>
  </r>
  <r>
    <x v="279"/>
    <x v="2"/>
    <x v="10"/>
    <x v="0"/>
    <x v="5"/>
    <x v="4"/>
    <n v="590"/>
    <n v="3"/>
    <n v="820"/>
    <n v="2460"/>
    <n v="1770"/>
    <n v="690"/>
  </r>
  <r>
    <x v="898"/>
    <x v="0"/>
    <x v="5"/>
    <x v="3"/>
    <x v="5"/>
    <x v="4"/>
    <n v="590"/>
    <n v="8"/>
    <n v="820"/>
    <n v="6560"/>
    <n v="4720"/>
    <n v="1840"/>
  </r>
  <r>
    <x v="899"/>
    <x v="0"/>
    <x v="1"/>
    <x v="3"/>
    <x v="5"/>
    <x v="4"/>
    <n v="590"/>
    <n v="3"/>
    <n v="820"/>
    <n v="2460"/>
    <n v="1770"/>
    <n v="690"/>
  </r>
  <r>
    <x v="900"/>
    <x v="0"/>
    <x v="6"/>
    <x v="4"/>
    <x v="5"/>
    <x v="4"/>
    <n v="590"/>
    <n v="1"/>
    <n v="820"/>
    <n v="820"/>
    <n v="590"/>
    <n v="230"/>
  </r>
  <r>
    <x v="901"/>
    <x v="0"/>
    <x v="0"/>
    <x v="5"/>
    <x v="5"/>
    <x v="4"/>
    <n v="590"/>
    <n v="15"/>
    <n v="820"/>
    <n v="12300"/>
    <n v="8850"/>
    <n v="3450"/>
  </r>
  <r>
    <x v="320"/>
    <x v="2"/>
    <x v="13"/>
    <x v="0"/>
    <x v="5"/>
    <x v="4"/>
    <n v="590"/>
    <n v="25"/>
    <n v="820"/>
    <n v="20500"/>
    <n v="14750"/>
    <n v="5750"/>
  </r>
  <r>
    <x v="902"/>
    <x v="0"/>
    <x v="21"/>
    <x v="3"/>
    <x v="5"/>
    <x v="4"/>
    <n v="590"/>
    <n v="2"/>
    <n v="820"/>
    <n v="1640"/>
    <n v="1180"/>
    <n v="460"/>
  </r>
  <r>
    <x v="903"/>
    <x v="0"/>
    <x v="1"/>
    <x v="0"/>
    <x v="5"/>
    <x v="4"/>
    <n v="590"/>
    <n v="15"/>
    <n v="820"/>
    <n v="12300"/>
    <n v="8850"/>
    <n v="3450"/>
  </r>
  <r>
    <x v="315"/>
    <x v="0"/>
    <x v="23"/>
    <x v="3"/>
    <x v="5"/>
    <x v="4"/>
    <n v="590"/>
    <n v="9"/>
    <n v="820"/>
    <n v="7380"/>
    <n v="5310"/>
    <n v="2070"/>
  </r>
  <r>
    <x v="25"/>
    <x v="2"/>
    <x v="21"/>
    <x v="1"/>
    <x v="5"/>
    <x v="4"/>
    <n v="590"/>
    <n v="2"/>
    <n v="820"/>
    <n v="1640"/>
    <n v="1180"/>
    <n v="460"/>
  </r>
  <r>
    <x v="702"/>
    <x v="3"/>
    <x v="13"/>
    <x v="2"/>
    <x v="5"/>
    <x v="4"/>
    <n v="590"/>
    <n v="24"/>
    <n v="820"/>
    <n v="19680"/>
    <n v="14160"/>
    <n v="5520"/>
  </r>
  <r>
    <x v="904"/>
    <x v="0"/>
    <x v="5"/>
    <x v="1"/>
    <x v="5"/>
    <x v="4"/>
    <n v="590"/>
    <n v="2"/>
    <n v="820"/>
    <n v="1640"/>
    <n v="1180"/>
    <n v="460"/>
  </r>
  <r>
    <x v="518"/>
    <x v="2"/>
    <x v="3"/>
    <x v="1"/>
    <x v="5"/>
    <x v="4"/>
    <n v="590"/>
    <n v="2"/>
    <n v="820"/>
    <n v="1640"/>
    <n v="1180"/>
    <n v="460"/>
  </r>
  <r>
    <x v="873"/>
    <x v="0"/>
    <x v="19"/>
    <x v="5"/>
    <x v="5"/>
    <x v="4"/>
    <n v="590"/>
    <n v="30"/>
    <n v="820"/>
    <n v="24600"/>
    <n v="17700"/>
    <n v="6900"/>
  </r>
  <r>
    <x v="298"/>
    <x v="1"/>
    <x v="11"/>
    <x v="5"/>
    <x v="5"/>
    <x v="4"/>
    <n v="590"/>
    <n v="44"/>
    <n v="820"/>
    <n v="36080"/>
    <n v="25960"/>
    <n v="10120"/>
  </r>
  <r>
    <x v="836"/>
    <x v="0"/>
    <x v="5"/>
    <x v="1"/>
    <x v="5"/>
    <x v="4"/>
    <n v="590"/>
    <n v="5"/>
    <n v="820"/>
    <n v="4100"/>
    <n v="2950"/>
    <n v="1150"/>
  </r>
  <r>
    <x v="323"/>
    <x v="0"/>
    <x v="12"/>
    <x v="3"/>
    <x v="5"/>
    <x v="4"/>
    <n v="590"/>
    <n v="17"/>
    <n v="820"/>
    <n v="13940"/>
    <n v="10030"/>
    <n v="3910"/>
  </r>
  <r>
    <x v="905"/>
    <x v="3"/>
    <x v="11"/>
    <x v="3"/>
    <x v="5"/>
    <x v="4"/>
    <n v="590"/>
    <n v="7"/>
    <n v="820"/>
    <n v="5740"/>
    <n v="4130"/>
    <n v="1610"/>
  </r>
  <r>
    <x v="654"/>
    <x v="1"/>
    <x v="14"/>
    <x v="2"/>
    <x v="5"/>
    <x v="4"/>
    <n v="590"/>
    <n v="37"/>
    <n v="820"/>
    <n v="30340"/>
    <n v="21830"/>
    <n v="85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C5C81F-54BF-4FFC-AD6E-A815FA76A945}" name="PivotTable12"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0:D41" firstHeaderRow="1" firstDataRow="1" firstDataCol="0"/>
  <pivotFields count="15">
    <pivotField numFmtId="14" showAll="0">
      <items count="907">
        <item x="899"/>
        <item x="531"/>
        <item x="748"/>
        <item x="187"/>
        <item x="350"/>
        <item x="737"/>
        <item x="695"/>
        <item x="44"/>
        <item x="102"/>
        <item x="5"/>
        <item x="107"/>
        <item x="203"/>
        <item x="747"/>
        <item x="898"/>
        <item x="823"/>
        <item x="523"/>
        <item x="535"/>
        <item x="746"/>
        <item x="179"/>
        <item x="771"/>
        <item x="642"/>
        <item x="274"/>
        <item x="622"/>
        <item x="776"/>
        <item x="697"/>
        <item x="155"/>
        <item x="796"/>
        <item x="628"/>
        <item x="230"/>
        <item x="717"/>
        <item x="373"/>
        <item x="582"/>
        <item x="166"/>
        <item x="315"/>
        <item x="167"/>
        <item x="487"/>
        <item x="64"/>
        <item x="41"/>
        <item x="209"/>
        <item x="676"/>
        <item x="4"/>
        <item x="886"/>
        <item x="31"/>
        <item x="637"/>
        <item x="562"/>
        <item x="192"/>
        <item x="873"/>
        <item x="527"/>
        <item x="620"/>
        <item x="406"/>
        <item x="458"/>
        <item x="821"/>
        <item x="570"/>
        <item x="690"/>
        <item x="716"/>
        <item x="444"/>
        <item x="466"/>
        <item x="903"/>
        <item x="363"/>
        <item x="73"/>
        <item x="815"/>
        <item x="38"/>
        <item x="574"/>
        <item x="40"/>
        <item x="585"/>
        <item x="540"/>
        <item x="773"/>
        <item x="900"/>
        <item x="879"/>
        <item x="720"/>
        <item x="785"/>
        <item x="19"/>
        <item x="286"/>
        <item x="824"/>
        <item x="284"/>
        <item x="238"/>
        <item x="130"/>
        <item x="772"/>
        <item x="0"/>
        <item x="619"/>
        <item x="526"/>
        <item x="43"/>
        <item x="124"/>
        <item x="443"/>
        <item x="188"/>
        <item x="376"/>
        <item x="460"/>
        <item x="58"/>
        <item x="292"/>
        <item x="788"/>
        <item x="478"/>
        <item x="131"/>
        <item x="499"/>
        <item x="26"/>
        <item x="423"/>
        <item x="128"/>
        <item x="322"/>
        <item x="736"/>
        <item x="30"/>
        <item x="564"/>
        <item x="698"/>
        <item x="147"/>
        <item x="592"/>
        <item x="341"/>
        <item x="519"/>
        <item x="379"/>
        <item x="362"/>
        <item x="904"/>
        <item x="576"/>
        <item x="396"/>
        <item x="290"/>
        <item x="186"/>
        <item x="199"/>
        <item x="596"/>
        <item x="647"/>
        <item x="844"/>
        <item x="457"/>
        <item x="448"/>
        <item x="901"/>
        <item x="744"/>
        <item x="144"/>
        <item x="897"/>
        <item x="265"/>
        <item x="344"/>
        <item x="35"/>
        <item x="496"/>
        <item x="382"/>
        <item x="110"/>
        <item x="365"/>
        <item x="384"/>
        <item x="348"/>
        <item x="836"/>
        <item x="236"/>
        <item x="412"/>
        <item x="579"/>
        <item x="475"/>
        <item x="321"/>
        <item x="840"/>
        <item x="467"/>
        <item x="503"/>
        <item x="215"/>
        <item x="548"/>
        <item x="656"/>
        <item x="581"/>
        <item x="252"/>
        <item x="398"/>
        <item x="692"/>
        <item x="889"/>
        <item x="501"/>
        <item x="27"/>
        <item x="409"/>
        <item x="170"/>
        <item x="268"/>
        <item x="76"/>
        <item x="434"/>
        <item x="69"/>
        <item x="51"/>
        <item x="104"/>
        <item x="588"/>
        <item x="295"/>
        <item x="858"/>
        <item x="610"/>
        <item x="159"/>
        <item x="871"/>
        <item x="351"/>
        <item x="764"/>
        <item x="538"/>
        <item x="377"/>
        <item x="308"/>
        <item x="493"/>
        <item x="86"/>
        <item x="868"/>
        <item x="675"/>
        <item x="413"/>
        <item x="645"/>
        <item x="846"/>
        <item x="55"/>
        <item x="273"/>
        <item x="902"/>
        <item x="232"/>
        <item x="709"/>
        <item x="525"/>
        <item x="459"/>
        <item x="591"/>
        <item x="119"/>
        <item x="112"/>
        <item x="634"/>
        <item x="853"/>
        <item x="470"/>
        <item x="784"/>
        <item x="624"/>
        <item x="733"/>
        <item x="575"/>
        <item x="410"/>
        <item x="224"/>
        <item x="658"/>
        <item x="670"/>
        <item x="198"/>
        <item x="291"/>
        <item x="201"/>
        <item x="805"/>
        <item x="323"/>
        <item x="580"/>
        <item x="862"/>
        <item x="257"/>
        <item x="863"/>
        <item x="302"/>
        <item x="521"/>
        <item x="18"/>
        <item x="798"/>
        <item x="375"/>
        <item x="285"/>
        <item x="659"/>
        <item x="389"/>
        <item x="28"/>
        <item x="243"/>
        <item x="446"/>
        <item x="399"/>
        <item x="68"/>
        <item x="29"/>
        <item x="865"/>
        <item x="745"/>
        <item x="357"/>
        <item x="593"/>
        <item x="266"/>
        <item x="678"/>
        <item x="738"/>
        <item x="452"/>
        <item x="276"/>
        <item x="606"/>
        <item x="838"/>
        <item x="300"/>
        <item x="175"/>
        <item x="84"/>
        <item x="477"/>
        <item x="663"/>
        <item x="490"/>
        <item x="866"/>
        <item x="49"/>
        <item x="67"/>
        <item x="411"/>
        <item x="781"/>
        <item x="329"/>
        <item x="262"/>
        <item x="557"/>
        <item x="195"/>
        <item x="183"/>
        <item x="850"/>
        <item x="90"/>
        <item x="779"/>
        <item x="861"/>
        <item x="599"/>
        <item x="799"/>
        <item x="489"/>
        <item x="309"/>
        <item x="474"/>
        <item x="615"/>
        <item x="556"/>
        <item x="385"/>
        <item x="674"/>
        <item x="512"/>
        <item x="142"/>
        <item x="440"/>
        <item x="635"/>
        <item x="143"/>
        <item x="242"/>
        <item x="801"/>
        <item x="769"/>
        <item x="331"/>
        <item x="207"/>
        <item x="893"/>
        <item x="875"/>
        <item x="245"/>
        <item x="342"/>
        <item x="891"/>
        <item x="613"/>
        <item x="404"/>
        <item x="288"/>
        <item x="578"/>
        <item x="108"/>
        <item x="120"/>
        <item x="219"/>
        <item x="533"/>
        <item x="185"/>
        <item x="607"/>
        <item x="181"/>
        <item x="777"/>
        <item x="361"/>
        <item x="312"/>
        <item x="54"/>
        <item x="132"/>
        <item x="725"/>
        <item x="87"/>
        <item x="832"/>
        <item x="211"/>
        <item x="612"/>
        <item x="154"/>
        <item x="770"/>
        <item x="301"/>
        <item x="573"/>
        <item x="707"/>
        <item x="233"/>
        <item x="370"/>
        <item x="330"/>
        <item x="9"/>
        <item x="246"/>
        <item x="666"/>
        <item x="146"/>
        <item x="436"/>
        <item x="544"/>
        <item x="139"/>
        <item x="791"/>
        <item x="804"/>
        <item x="403"/>
        <item x="46"/>
        <item x="171"/>
        <item x="271"/>
        <item x="228"/>
        <item x="802"/>
        <item x="688"/>
        <item x="12"/>
        <item x="93"/>
        <item x="483"/>
        <item x="103"/>
        <item x="426"/>
        <item x="730"/>
        <item x="774"/>
        <item x="708"/>
        <item x="289"/>
        <item x="722"/>
        <item x="616"/>
        <item x="121"/>
        <item x="249"/>
        <item x="20"/>
        <item x="504"/>
        <item x="825"/>
        <item x="431"/>
        <item x="700"/>
        <item x="336"/>
        <item x="595"/>
        <item x="383"/>
        <item x="834"/>
        <item x="724"/>
        <item x="418"/>
        <item x="360"/>
        <item x="705"/>
        <item x="668"/>
        <item x="517"/>
        <item x="646"/>
        <item x="442"/>
        <item x="123"/>
        <item x="590"/>
        <item x="732"/>
        <item x="711"/>
        <item x="604"/>
        <item x="542"/>
        <item x="53"/>
        <item x="455"/>
        <item x="343"/>
        <item x="17"/>
        <item x="495"/>
        <item x="417"/>
        <item x="293"/>
        <item x="837"/>
        <item x="586"/>
        <item x="208"/>
        <item x="8"/>
        <item x="480"/>
        <item x="691"/>
        <item x="723"/>
        <item x="264"/>
        <item x="683"/>
        <item x="56"/>
        <item x="812"/>
        <item x="696"/>
        <item x="515"/>
        <item x="269"/>
        <item x="877"/>
        <item x="48"/>
        <item x="669"/>
        <item x="739"/>
        <item x="378"/>
        <item x="655"/>
        <item x="852"/>
        <item x="649"/>
        <item x="432"/>
        <item x="843"/>
        <item x="894"/>
        <item x="816"/>
        <item x="449"/>
        <item x="116"/>
        <item x="189"/>
        <item x="822"/>
        <item x="23"/>
        <item x="750"/>
        <item x="605"/>
        <item x="755"/>
        <item x="275"/>
        <item x="456"/>
        <item x="735"/>
        <item x="498"/>
        <item x="543"/>
        <item x="702"/>
        <item x="584"/>
        <item x="786"/>
        <item x="528"/>
        <item x="539"/>
        <item x="117"/>
        <item x="401"/>
        <item x="905"/>
        <item x="710"/>
        <item x="508"/>
        <item x="260"/>
        <item x="813"/>
        <item x="94"/>
        <item x="718"/>
        <item x="463"/>
        <item x="510"/>
        <item x="368"/>
        <item x="92"/>
        <item x="762"/>
        <item x="534"/>
        <item x="127"/>
        <item x="728"/>
        <item x="311"/>
        <item x="895"/>
        <item x="372"/>
        <item x="98"/>
        <item x="47"/>
        <item x="337"/>
        <item x="817"/>
        <item x="160"/>
        <item x="835"/>
        <item x="196"/>
        <item x="765"/>
        <item x="614"/>
        <item x="567"/>
        <item x="156"/>
        <item x="547"/>
        <item x="800"/>
        <item x="623"/>
        <item x="713"/>
        <item x="704"/>
        <item x="21"/>
        <item x="507"/>
        <item x="808"/>
        <item x="310"/>
        <item x="679"/>
        <item x="693"/>
        <item x="878"/>
        <item x="752"/>
        <item x="806"/>
        <item x="731"/>
        <item x="677"/>
        <item x="15"/>
        <item x="760"/>
        <item x="890"/>
        <item x="587"/>
        <item x="631"/>
        <item x="867"/>
        <item x="497"/>
        <item x="282"/>
        <item x="259"/>
        <item x="602"/>
        <item x="255"/>
        <item x="347"/>
        <item x="162"/>
        <item x="122"/>
        <item x="782"/>
        <item x="638"/>
        <item x="532"/>
        <item x="358"/>
        <item x="318"/>
        <item x="88"/>
        <item x="633"/>
        <item x="559"/>
        <item x="753"/>
        <item x="809"/>
        <item x="684"/>
        <item x="848"/>
        <item x="699"/>
        <item x="662"/>
        <item x="654"/>
        <item x="91"/>
        <item x="151"/>
        <item x="754"/>
        <item x="217"/>
        <item x="520"/>
        <item x="353"/>
        <item x="476"/>
        <item x="454"/>
        <item x="482"/>
        <item x="629"/>
        <item x="827"/>
        <item x="429"/>
        <item x="721"/>
        <item x="795"/>
        <item x="685"/>
        <item x="261"/>
        <item x="514"/>
        <item x="618"/>
        <item x="882"/>
        <item x="845"/>
        <item x="601"/>
        <item x="89"/>
        <item x="78"/>
        <item x="630"/>
        <item x="427"/>
        <item x="537"/>
        <item x="768"/>
        <item x="881"/>
        <item x="789"/>
        <item x="1"/>
        <item x="241"/>
        <item x="13"/>
        <item x="714"/>
        <item x="218"/>
        <item x="828"/>
        <item x="422"/>
        <item x="471"/>
        <item x="326"/>
        <item x="367"/>
        <item x="113"/>
        <item x="644"/>
        <item x="472"/>
        <item x="792"/>
        <item x="74"/>
        <item x="549"/>
        <item x="163"/>
        <item x="870"/>
        <item x="397"/>
        <item x="790"/>
        <item x="639"/>
        <item x="657"/>
        <item x="71"/>
        <item x="715"/>
        <item x="50"/>
        <item x="856"/>
        <item x="453"/>
        <item x="814"/>
        <item x="563"/>
        <item x="193"/>
        <item x="513"/>
        <item x="855"/>
        <item x="118"/>
        <item x="345"/>
        <item x="811"/>
        <item x="439"/>
        <item x="63"/>
        <item x="298"/>
        <item x="872"/>
        <item x="600"/>
        <item x="632"/>
        <item x="847"/>
        <item x="150"/>
        <item x="857"/>
        <item x="509"/>
        <item x="332"/>
        <item x="787"/>
        <item x="473"/>
        <item x="888"/>
        <item x="306"/>
        <item x="641"/>
        <item x="829"/>
        <item x="307"/>
        <item x="672"/>
        <item x="133"/>
        <item x="742"/>
        <item x="565"/>
        <item x="671"/>
        <item x="392"/>
        <item x="560"/>
        <item x="819"/>
        <item x="661"/>
        <item x="484"/>
        <item x="356"/>
        <item x="96"/>
        <item x="244"/>
        <item x="450"/>
        <item x="420"/>
        <item x="883"/>
        <item x="220"/>
        <item x="876"/>
        <item x="125"/>
        <item x="571"/>
        <item x="885"/>
        <item x="749"/>
        <item x="32"/>
        <item x="7"/>
        <item x="129"/>
        <item x="79"/>
        <item x="280"/>
        <item x="589"/>
        <item x="182"/>
        <item x="111"/>
        <item x="248"/>
        <item x="807"/>
        <item x="231"/>
        <item x="706"/>
        <item x="61"/>
        <item x="608"/>
        <item x="598"/>
        <item x="221"/>
        <item x="178"/>
        <item x="680"/>
        <item x="349"/>
        <item x="346"/>
        <item x="141"/>
        <item x="161"/>
        <item x="775"/>
        <item x="283"/>
        <item x="851"/>
        <item x="643"/>
        <item x="681"/>
        <item x="65"/>
        <item x="153"/>
        <item x="818"/>
        <item x="767"/>
        <item x="682"/>
        <item x="884"/>
        <item x="778"/>
        <item x="387"/>
        <item x="541"/>
        <item x="223"/>
        <item x="516"/>
        <item x="743"/>
        <item x="287"/>
        <item x="157"/>
        <item x="380"/>
        <item x="869"/>
        <item x="254"/>
        <item x="85"/>
        <item x="500"/>
        <item x="729"/>
        <item x="445"/>
        <item x="194"/>
        <item x="719"/>
        <item x="115"/>
        <item x="833"/>
        <item x="712"/>
        <item x="461"/>
        <item x="59"/>
        <item x="109"/>
        <item x="134"/>
        <item x="325"/>
        <item x="880"/>
        <item x="673"/>
        <item x="202"/>
        <item x="794"/>
        <item x="686"/>
        <item x="216"/>
        <item x="229"/>
        <item x="334"/>
        <item x="270"/>
        <item x="757"/>
        <item x="652"/>
        <item x="797"/>
        <item x="640"/>
        <item x="281"/>
        <item x="734"/>
        <item x="173"/>
        <item x="441"/>
        <item x="479"/>
        <item x="80"/>
        <item x="810"/>
        <item x="428"/>
        <item x="137"/>
        <item x="16"/>
        <item x="66"/>
        <item x="820"/>
        <item x="694"/>
        <item x="314"/>
        <item x="511"/>
        <item x="860"/>
        <item x="421"/>
        <item x="505"/>
        <item x="842"/>
        <item x="435"/>
        <item x="205"/>
        <item x="253"/>
        <item x="407"/>
        <item x="594"/>
        <item x="546"/>
        <item x="99"/>
        <item x="366"/>
        <item x="135"/>
        <item x="447"/>
        <item x="184"/>
        <item x="106"/>
        <item x="425"/>
        <item x="359"/>
        <item x="158"/>
        <item x="319"/>
        <item x="256"/>
        <item x="317"/>
        <item x="313"/>
        <item x="826"/>
        <item x="339"/>
        <item x="529"/>
        <item x="6"/>
        <item x="34"/>
        <item x="168"/>
        <item x="751"/>
        <item x="464"/>
        <item x="803"/>
        <item x="164"/>
        <item x="465"/>
        <item x="650"/>
        <item x="299"/>
        <item x="237"/>
        <item x="126"/>
        <item x="305"/>
        <item x="340"/>
        <item x="227"/>
        <item x="621"/>
        <item x="36"/>
        <item x="393"/>
        <item x="859"/>
        <item x="145"/>
        <item x="263"/>
        <item x="689"/>
        <item x="481"/>
        <item x="149"/>
        <item x="197"/>
        <item x="11"/>
        <item x="451"/>
        <item x="569"/>
        <item x="72"/>
        <item x="522"/>
        <item x="369"/>
        <item x="333"/>
        <item x="551"/>
        <item x="335"/>
        <item x="494"/>
        <item x="250"/>
        <item x="609"/>
        <item x="462"/>
        <item x="394"/>
        <item x="25"/>
        <item x="488"/>
        <item x="320"/>
        <item x="277"/>
        <item x="849"/>
        <item x="278"/>
        <item x="491"/>
        <item x="235"/>
        <item x="433"/>
        <item x="136"/>
        <item x="896"/>
        <item x="424"/>
        <item x="892"/>
        <item x="24"/>
        <item x="316"/>
        <item x="468"/>
        <item x="703"/>
        <item x="864"/>
        <item x="665"/>
        <item x="626"/>
        <item x="568"/>
        <item x="667"/>
        <item x="212"/>
        <item x="81"/>
        <item x="561"/>
        <item x="545"/>
        <item x="251"/>
        <item x="213"/>
        <item x="214"/>
        <item x="758"/>
        <item x="486"/>
        <item x="727"/>
        <item x="558"/>
        <item x="415"/>
        <item x="759"/>
        <item x="297"/>
        <item x="636"/>
        <item x="174"/>
        <item x="518"/>
        <item x="839"/>
        <item x="234"/>
        <item x="611"/>
        <item x="502"/>
        <item x="492"/>
        <item x="887"/>
        <item x="388"/>
        <item x="22"/>
        <item x="536"/>
        <item x="617"/>
        <item x="148"/>
        <item x="3"/>
        <item x="740"/>
        <item x="653"/>
        <item x="210"/>
        <item x="75"/>
        <item x="583"/>
        <item x="177"/>
        <item x="258"/>
        <item x="597"/>
        <item x="114"/>
        <item x="60"/>
        <item x="416"/>
        <item x="783"/>
        <item x="553"/>
        <item x="165"/>
        <item x="303"/>
        <item x="328"/>
        <item x="469"/>
        <item x="152"/>
        <item x="780"/>
        <item x="660"/>
        <item x="726"/>
        <item x="138"/>
        <item x="390"/>
        <item x="2"/>
        <item x="402"/>
        <item x="83"/>
        <item x="294"/>
        <item x="77"/>
        <item x="140"/>
        <item x="386"/>
        <item x="577"/>
        <item x="830"/>
        <item x="169"/>
        <item x="555"/>
        <item x="226"/>
        <item x="405"/>
        <item x="627"/>
        <item x="419"/>
        <item x="225"/>
        <item x="530"/>
        <item x="191"/>
        <item x="550"/>
        <item x="485"/>
        <item x="324"/>
        <item x="82"/>
        <item x="438"/>
        <item x="355"/>
        <item x="430"/>
        <item x="176"/>
        <item x="272"/>
        <item x="352"/>
        <item x="172"/>
        <item x="395"/>
        <item x="200"/>
        <item x="651"/>
        <item x="400"/>
        <item x="354"/>
        <item x="763"/>
        <item x="57"/>
        <item x="105"/>
        <item x="327"/>
        <item x="62"/>
        <item x="10"/>
        <item x="279"/>
        <item x="554"/>
        <item x="408"/>
        <item x="374"/>
        <item x="101"/>
        <item x="52"/>
        <item x="524"/>
        <item x="240"/>
        <item x="664"/>
        <item x="364"/>
        <item x="831"/>
        <item x="793"/>
        <item x="625"/>
        <item x="874"/>
        <item x="687"/>
        <item x="296"/>
        <item x="381"/>
        <item x="766"/>
        <item x="603"/>
        <item x="756"/>
        <item x="841"/>
        <item x="97"/>
        <item x="39"/>
        <item x="95"/>
        <item x="206"/>
        <item x="506"/>
        <item x="45"/>
        <item x="741"/>
        <item x="566"/>
        <item x="267"/>
        <item x="70"/>
        <item x="552"/>
        <item x="414"/>
        <item x="761"/>
        <item x="304"/>
        <item x="14"/>
        <item x="190"/>
        <item x="204"/>
        <item x="239"/>
        <item x="100"/>
        <item x="42"/>
        <item x="437"/>
        <item x="247"/>
        <item x="854"/>
        <item x="701"/>
        <item x="371"/>
        <item x="37"/>
        <item x="33"/>
        <item x="222"/>
        <item x="648"/>
        <item x="180"/>
        <item x="572"/>
        <item x="391"/>
        <item x="338"/>
        <item t="default"/>
      </items>
    </pivotField>
    <pivotField showAll="0">
      <items count="5">
        <item x="0"/>
        <item x="3"/>
        <item x="1"/>
        <item x="2"/>
        <item t="default"/>
      </items>
    </pivotField>
    <pivotField showAll="0"/>
    <pivotField showAll="0">
      <items count="7">
        <item x="0"/>
        <item x="2"/>
        <item x="4"/>
        <item x="3"/>
        <item x="1"/>
        <item x="5"/>
        <item t="default"/>
      </items>
    </pivotField>
    <pivotField showAll="0">
      <items count="7">
        <item x="0"/>
        <item x="1"/>
        <item x="2"/>
        <item x="3"/>
        <item x="4"/>
        <item x="5"/>
        <item t="default"/>
      </items>
    </pivotField>
    <pivotField showAll="0">
      <items count="6">
        <item x="1"/>
        <item x="2"/>
        <item x="3"/>
        <item x="4"/>
        <item x="0"/>
        <item t="default"/>
      </items>
    </pivotField>
    <pivotField dataField="1" numFmtId="165" showAll="0"/>
    <pivotField numFmtId="165" showAll="0"/>
    <pivotField numFmtId="1" showAll="0"/>
    <pivotField numFmtId="165" showAll="0"/>
    <pivotField numFmtId="165" showAll="0"/>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Items count="1">
    <i/>
  </rowItems>
  <colItems count="1">
    <i/>
  </colItems>
  <dataFields count="1">
    <dataField name="Sum of Unit Cost" fld="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A81371-F7BB-4CDF-B9B7-FE719E4688B5}" name="PivotTable10"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6:D37" firstHeaderRow="1" firstDataRow="1" firstDataCol="0"/>
  <pivotFields count="15">
    <pivotField numFmtId="14" showAll="0">
      <items count="907">
        <item x="899"/>
        <item x="531"/>
        <item x="748"/>
        <item x="187"/>
        <item x="350"/>
        <item x="737"/>
        <item x="695"/>
        <item x="44"/>
        <item x="102"/>
        <item x="5"/>
        <item x="107"/>
        <item x="203"/>
        <item x="747"/>
        <item x="898"/>
        <item x="823"/>
        <item x="523"/>
        <item x="535"/>
        <item x="746"/>
        <item x="179"/>
        <item x="771"/>
        <item x="642"/>
        <item x="274"/>
        <item x="622"/>
        <item x="776"/>
        <item x="697"/>
        <item x="155"/>
        <item x="796"/>
        <item x="628"/>
        <item x="230"/>
        <item x="717"/>
        <item x="373"/>
        <item x="582"/>
        <item x="166"/>
        <item x="315"/>
        <item x="167"/>
        <item x="487"/>
        <item x="64"/>
        <item x="41"/>
        <item x="209"/>
        <item x="676"/>
        <item x="4"/>
        <item x="886"/>
        <item x="31"/>
        <item x="637"/>
        <item x="562"/>
        <item x="192"/>
        <item x="873"/>
        <item x="527"/>
        <item x="620"/>
        <item x="406"/>
        <item x="458"/>
        <item x="821"/>
        <item x="570"/>
        <item x="690"/>
        <item x="716"/>
        <item x="444"/>
        <item x="466"/>
        <item x="903"/>
        <item x="363"/>
        <item x="73"/>
        <item x="815"/>
        <item x="38"/>
        <item x="574"/>
        <item x="40"/>
        <item x="585"/>
        <item x="540"/>
        <item x="773"/>
        <item x="900"/>
        <item x="879"/>
        <item x="720"/>
        <item x="785"/>
        <item x="19"/>
        <item x="286"/>
        <item x="824"/>
        <item x="284"/>
        <item x="238"/>
        <item x="130"/>
        <item x="772"/>
        <item x="0"/>
        <item x="619"/>
        <item x="526"/>
        <item x="43"/>
        <item x="124"/>
        <item x="443"/>
        <item x="188"/>
        <item x="376"/>
        <item x="460"/>
        <item x="58"/>
        <item x="292"/>
        <item x="788"/>
        <item x="478"/>
        <item x="131"/>
        <item x="499"/>
        <item x="26"/>
        <item x="423"/>
        <item x="128"/>
        <item x="322"/>
        <item x="736"/>
        <item x="30"/>
        <item x="564"/>
        <item x="698"/>
        <item x="147"/>
        <item x="592"/>
        <item x="341"/>
        <item x="519"/>
        <item x="379"/>
        <item x="362"/>
        <item x="904"/>
        <item x="576"/>
        <item x="396"/>
        <item x="290"/>
        <item x="186"/>
        <item x="199"/>
        <item x="596"/>
        <item x="647"/>
        <item x="844"/>
        <item x="457"/>
        <item x="448"/>
        <item x="901"/>
        <item x="744"/>
        <item x="144"/>
        <item x="897"/>
        <item x="265"/>
        <item x="344"/>
        <item x="35"/>
        <item x="496"/>
        <item x="382"/>
        <item x="110"/>
        <item x="365"/>
        <item x="384"/>
        <item x="348"/>
        <item x="836"/>
        <item x="236"/>
        <item x="412"/>
        <item x="579"/>
        <item x="475"/>
        <item x="321"/>
        <item x="840"/>
        <item x="467"/>
        <item x="503"/>
        <item x="215"/>
        <item x="548"/>
        <item x="656"/>
        <item x="581"/>
        <item x="252"/>
        <item x="398"/>
        <item x="692"/>
        <item x="889"/>
        <item x="501"/>
        <item x="27"/>
        <item x="409"/>
        <item x="170"/>
        <item x="268"/>
        <item x="76"/>
        <item x="434"/>
        <item x="69"/>
        <item x="51"/>
        <item x="104"/>
        <item x="588"/>
        <item x="295"/>
        <item x="858"/>
        <item x="610"/>
        <item x="159"/>
        <item x="871"/>
        <item x="351"/>
        <item x="764"/>
        <item x="538"/>
        <item x="377"/>
        <item x="308"/>
        <item x="493"/>
        <item x="86"/>
        <item x="868"/>
        <item x="675"/>
        <item x="413"/>
        <item x="645"/>
        <item x="846"/>
        <item x="55"/>
        <item x="273"/>
        <item x="902"/>
        <item x="232"/>
        <item x="709"/>
        <item x="525"/>
        <item x="459"/>
        <item x="591"/>
        <item x="119"/>
        <item x="112"/>
        <item x="634"/>
        <item x="853"/>
        <item x="470"/>
        <item x="784"/>
        <item x="624"/>
        <item x="733"/>
        <item x="575"/>
        <item x="410"/>
        <item x="224"/>
        <item x="658"/>
        <item x="670"/>
        <item x="198"/>
        <item x="291"/>
        <item x="201"/>
        <item x="805"/>
        <item x="323"/>
        <item x="580"/>
        <item x="862"/>
        <item x="257"/>
        <item x="863"/>
        <item x="302"/>
        <item x="521"/>
        <item x="18"/>
        <item x="798"/>
        <item x="375"/>
        <item x="285"/>
        <item x="659"/>
        <item x="389"/>
        <item x="28"/>
        <item x="243"/>
        <item x="446"/>
        <item x="399"/>
        <item x="68"/>
        <item x="29"/>
        <item x="865"/>
        <item x="745"/>
        <item x="357"/>
        <item x="593"/>
        <item x="266"/>
        <item x="678"/>
        <item x="738"/>
        <item x="452"/>
        <item x="276"/>
        <item x="606"/>
        <item x="838"/>
        <item x="300"/>
        <item x="175"/>
        <item x="84"/>
        <item x="477"/>
        <item x="663"/>
        <item x="490"/>
        <item x="866"/>
        <item x="49"/>
        <item x="67"/>
        <item x="411"/>
        <item x="781"/>
        <item x="329"/>
        <item x="262"/>
        <item x="557"/>
        <item x="195"/>
        <item x="183"/>
        <item x="850"/>
        <item x="90"/>
        <item x="779"/>
        <item x="861"/>
        <item x="599"/>
        <item x="799"/>
        <item x="489"/>
        <item x="309"/>
        <item x="474"/>
        <item x="615"/>
        <item x="556"/>
        <item x="385"/>
        <item x="674"/>
        <item x="512"/>
        <item x="142"/>
        <item x="440"/>
        <item x="635"/>
        <item x="143"/>
        <item x="242"/>
        <item x="801"/>
        <item x="769"/>
        <item x="331"/>
        <item x="207"/>
        <item x="893"/>
        <item x="875"/>
        <item x="245"/>
        <item x="342"/>
        <item x="891"/>
        <item x="613"/>
        <item x="404"/>
        <item x="288"/>
        <item x="578"/>
        <item x="108"/>
        <item x="120"/>
        <item x="219"/>
        <item x="533"/>
        <item x="185"/>
        <item x="607"/>
        <item x="181"/>
        <item x="777"/>
        <item x="361"/>
        <item x="312"/>
        <item x="54"/>
        <item x="132"/>
        <item x="725"/>
        <item x="87"/>
        <item x="832"/>
        <item x="211"/>
        <item x="612"/>
        <item x="154"/>
        <item x="770"/>
        <item x="301"/>
        <item x="573"/>
        <item x="707"/>
        <item x="233"/>
        <item x="370"/>
        <item x="330"/>
        <item x="9"/>
        <item x="246"/>
        <item x="666"/>
        <item x="146"/>
        <item x="436"/>
        <item x="544"/>
        <item x="139"/>
        <item x="791"/>
        <item x="804"/>
        <item x="403"/>
        <item x="46"/>
        <item x="171"/>
        <item x="271"/>
        <item x="228"/>
        <item x="802"/>
        <item x="688"/>
        <item x="12"/>
        <item x="93"/>
        <item x="483"/>
        <item x="103"/>
        <item x="426"/>
        <item x="730"/>
        <item x="774"/>
        <item x="708"/>
        <item x="289"/>
        <item x="722"/>
        <item x="616"/>
        <item x="121"/>
        <item x="249"/>
        <item x="20"/>
        <item x="504"/>
        <item x="825"/>
        <item x="431"/>
        <item x="700"/>
        <item x="336"/>
        <item x="595"/>
        <item x="383"/>
        <item x="834"/>
        <item x="724"/>
        <item x="418"/>
        <item x="360"/>
        <item x="705"/>
        <item x="668"/>
        <item x="517"/>
        <item x="646"/>
        <item x="442"/>
        <item x="123"/>
        <item x="590"/>
        <item x="732"/>
        <item x="711"/>
        <item x="604"/>
        <item x="542"/>
        <item x="53"/>
        <item x="455"/>
        <item x="343"/>
        <item x="17"/>
        <item x="495"/>
        <item x="417"/>
        <item x="293"/>
        <item x="837"/>
        <item x="586"/>
        <item x="208"/>
        <item x="8"/>
        <item x="480"/>
        <item x="691"/>
        <item x="723"/>
        <item x="264"/>
        <item x="683"/>
        <item x="56"/>
        <item x="812"/>
        <item x="696"/>
        <item x="515"/>
        <item x="269"/>
        <item x="877"/>
        <item x="48"/>
        <item x="669"/>
        <item x="739"/>
        <item x="378"/>
        <item x="655"/>
        <item x="852"/>
        <item x="649"/>
        <item x="432"/>
        <item x="843"/>
        <item x="894"/>
        <item x="816"/>
        <item x="449"/>
        <item x="116"/>
        <item x="189"/>
        <item x="822"/>
        <item x="23"/>
        <item x="750"/>
        <item x="605"/>
        <item x="755"/>
        <item x="275"/>
        <item x="456"/>
        <item x="735"/>
        <item x="498"/>
        <item x="543"/>
        <item x="702"/>
        <item x="584"/>
        <item x="786"/>
        <item x="528"/>
        <item x="539"/>
        <item x="117"/>
        <item x="401"/>
        <item x="905"/>
        <item x="710"/>
        <item x="508"/>
        <item x="260"/>
        <item x="813"/>
        <item x="94"/>
        <item x="718"/>
        <item x="463"/>
        <item x="510"/>
        <item x="368"/>
        <item x="92"/>
        <item x="762"/>
        <item x="534"/>
        <item x="127"/>
        <item x="728"/>
        <item x="311"/>
        <item x="895"/>
        <item x="372"/>
        <item x="98"/>
        <item x="47"/>
        <item x="337"/>
        <item x="817"/>
        <item x="160"/>
        <item x="835"/>
        <item x="196"/>
        <item x="765"/>
        <item x="614"/>
        <item x="567"/>
        <item x="156"/>
        <item x="547"/>
        <item x="800"/>
        <item x="623"/>
        <item x="713"/>
        <item x="704"/>
        <item x="21"/>
        <item x="507"/>
        <item x="808"/>
        <item x="310"/>
        <item x="679"/>
        <item x="693"/>
        <item x="878"/>
        <item x="752"/>
        <item x="806"/>
        <item x="731"/>
        <item x="677"/>
        <item x="15"/>
        <item x="760"/>
        <item x="890"/>
        <item x="587"/>
        <item x="631"/>
        <item x="867"/>
        <item x="497"/>
        <item x="282"/>
        <item x="259"/>
        <item x="602"/>
        <item x="255"/>
        <item x="347"/>
        <item x="162"/>
        <item x="122"/>
        <item x="782"/>
        <item x="638"/>
        <item x="532"/>
        <item x="358"/>
        <item x="318"/>
        <item x="88"/>
        <item x="633"/>
        <item x="559"/>
        <item x="753"/>
        <item x="809"/>
        <item x="684"/>
        <item x="848"/>
        <item x="699"/>
        <item x="662"/>
        <item x="654"/>
        <item x="91"/>
        <item x="151"/>
        <item x="754"/>
        <item x="217"/>
        <item x="520"/>
        <item x="353"/>
        <item x="476"/>
        <item x="454"/>
        <item x="482"/>
        <item x="629"/>
        <item x="827"/>
        <item x="429"/>
        <item x="721"/>
        <item x="795"/>
        <item x="685"/>
        <item x="261"/>
        <item x="514"/>
        <item x="618"/>
        <item x="882"/>
        <item x="845"/>
        <item x="601"/>
        <item x="89"/>
        <item x="78"/>
        <item x="630"/>
        <item x="427"/>
        <item x="537"/>
        <item x="768"/>
        <item x="881"/>
        <item x="789"/>
        <item x="1"/>
        <item x="241"/>
        <item x="13"/>
        <item x="714"/>
        <item x="218"/>
        <item x="828"/>
        <item x="422"/>
        <item x="471"/>
        <item x="326"/>
        <item x="367"/>
        <item x="113"/>
        <item x="644"/>
        <item x="472"/>
        <item x="792"/>
        <item x="74"/>
        <item x="549"/>
        <item x="163"/>
        <item x="870"/>
        <item x="397"/>
        <item x="790"/>
        <item x="639"/>
        <item x="657"/>
        <item x="71"/>
        <item x="715"/>
        <item x="50"/>
        <item x="856"/>
        <item x="453"/>
        <item x="814"/>
        <item x="563"/>
        <item x="193"/>
        <item x="513"/>
        <item x="855"/>
        <item x="118"/>
        <item x="345"/>
        <item x="811"/>
        <item x="439"/>
        <item x="63"/>
        <item x="298"/>
        <item x="872"/>
        <item x="600"/>
        <item x="632"/>
        <item x="847"/>
        <item x="150"/>
        <item x="857"/>
        <item x="509"/>
        <item x="332"/>
        <item x="787"/>
        <item x="473"/>
        <item x="888"/>
        <item x="306"/>
        <item x="641"/>
        <item x="829"/>
        <item x="307"/>
        <item x="672"/>
        <item x="133"/>
        <item x="742"/>
        <item x="565"/>
        <item x="671"/>
        <item x="392"/>
        <item x="560"/>
        <item x="819"/>
        <item x="661"/>
        <item x="484"/>
        <item x="356"/>
        <item x="96"/>
        <item x="244"/>
        <item x="450"/>
        <item x="420"/>
        <item x="883"/>
        <item x="220"/>
        <item x="876"/>
        <item x="125"/>
        <item x="571"/>
        <item x="885"/>
        <item x="749"/>
        <item x="32"/>
        <item x="7"/>
        <item x="129"/>
        <item x="79"/>
        <item x="280"/>
        <item x="589"/>
        <item x="182"/>
        <item x="111"/>
        <item x="248"/>
        <item x="807"/>
        <item x="231"/>
        <item x="706"/>
        <item x="61"/>
        <item x="608"/>
        <item x="598"/>
        <item x="221"/>
        <item x="178"/>
        <item x="680"/>
        <item x="349"/>
        <item x="346"/>
        <item x="141"/>
        <item x="161"/>
        <item x="775"/>
        <item x="283"/>
        <item x="851"/>
        <item x="643"/>
        <item x="681"/>
        <item x="65"/>
        <item x="153"/>
        <item x="818"/>
        <item x="767"/>
        <item x="682"/>
        <item x="884"/>
        <item x="778"/>
        <item x="387"/>
        <item x="541"/>
        <item x="223"/>
        <item x="516"/>
        <item x="743"/>
        <item x="287"/>
        <item x="157"/>
        <item x="380"/>
        <item x="869"/>
        <item x="254"/>
        <item x="85"/>
        <item x="500"/>
        <item x="729"/>
        <item x="445"/>
        <item x="194"/>
        <item x="719"/>
        <item x="115"/>
        <item x="833"/>
        <item x="712"/>
        <item x="461"/>
        <item x="59"/>
        <item x="109"/>
        <item x="134"/>
        <item x="325"/>
        <item x="880"/>
        <item x="673"/>
        <item x="202"/>
        <item x="794"/>
        <item x="686"/>
        <item x="216"/>
        <item x="229"/>
        <item x="334"/>
        <item x="270"/>
        <item x="757"/>
        <item x="652"/>
        <item x="797"/>
        <item x="640"/>
        <item x="281"/>
        <item x="734"/>
        <item x="173"/>
        <item x="441"/>
        <item x="479"/>
        <item x="80"/>
        <item x="810"/>
        <item x="428"/>
        <item x="137"/>
        <item x="16"/>
        <item x="66"/>
        <item x="820"/>
        <item x="694"/>
        <item x="314"/>
        <item x="511"/>
        <item x="860"/>
        <item x="421"/>
        <item x="505"/>
        <item x="842"/>
        <item x="435"/>
        <item x="205"/>
        <item x="253"/>
        <item x="407"/>
        <item x="594"/>
        <item x="546"/>
        <item x="99"/>
        <item x="366"/>
        <item x="135"/>
        <item x="447"/>
        <item x="184"/>
        <item x="106"/>
        <item x="425"/>
        <item x="359"/>
        <item x="158"/>
        <item x="319"/>
        <item x="256"/>
        <item x="317"/>
        <item x="313"/>
        <item x="826"/>
        <item x="339"/>
        <item x="529"/>
        <item x="6"/>
        <item x="34"/>
        <item x="168"/>
        <item x="751"/>
        <item x="464"/>
        <item x="803"/>
        <item x="164"/>
        <item x="465"/>
        <item x="650"/>
        <item x="299"/>
        <item x="237"/>
        <item x="126"/>
        <item x="305"/>
        <item x="340"/>
        <item x="227"/>
        <item x="621"/>
        <item x="36"/>
        <item x="393"/>
        <item x="859"/>
        <item x="145"/>
        <item x="263"/>
        <item x="689"/>
        <item x="481"/>
        <item x="149"/>
        <item x="197"/>
        <item x="11"/>
        <item x="451"/>
        <item x="569"/>
        <item x="72"/>
        <item x="522"/>
        <item x="369"/>
        <item x="333"/>
        <item x="551"/>
        <item x="335"/>
        <item x="494"/>
        <item x="250"/>
        <item x="609"/>
        <item x="462"/>
        <item x="394"/>
        <item x="25"/>
        <item x="488"/>
        <item x="320"/>
        <item x="277"/>
        <item x="849"/>
        <item x="278"/>
        <item x="491"/>
        <item x="235"/>
        <item x="433"/>
        <item x="136"/>
        <item x="896"/>
        <item x="424"/>
        <item x="892"/>
        <item x="24"/>
        <item x="316"/>
        <item x="468"/>
        <item x="703"/>
        <item x="864"/>
        <item x="665"/>
        <item x="626"/>
        <item x="568"/>
        <item x="667"/>
        <item x="212"/>
        <item x="81"/>
        <item x="561"/>
        <item x="545"/>
        <item x="251"/>
        <item x="213"/>
        <item x="214"/>
        <item x="758"/>
        <item x="486"/>
        <item x="727"/>
        <item x="558"/>
        <item x="415"/>
        <item x="759"/>
        <item x="297"/>
        <item x="636"/>
        <item x="174"/>
        <item x="518"/>
        <item x="839"/>
        <item x="234"/>
        <item x="611"/>
        <item x="502"/>
        <item x="492"/>
        <item x="887"/>
        <item x="388"/>
        <item x="22"/>
        <item x="536"/>
        <item x="617"/>
        <item x="148"/>
        <item x="3"/>
        <item x="740"/>
        <item x="653"/>
        <item x="210"/>
        <item x="75"/>
        <item x="583"/>
        <item x="177"/>
        <item x="258"/>
        <item x="597"/>
        <item x="114"/>
        <item x="60"/>
        <item x="416"/>
        <item x="783"/>
        <item x="553"/>
        <item x="165"/>
        <item x="303"/>
        <item x="328"/>
        <item x="469"/>
        <item x="152"/>
        <item x="780"/>
        <item x="660"/>
        <item x="726"/>
        <item x="138"/>
        <item x="390"/>
        <item x="2"/>
        <item x="402"/>
        <item x="83"/>
        <item x="294"/>
        <item x="77"/>
        <item x="140"/>
        <item x="386"/>
        <item x="577"/>
        <item x="830"/>
        <item x="169"/>
        <item x="555"/>
        <item x="226"/>
        <item x="405"/>
        <item x="627"/>
        <item x="419"/>
        <item x="225"/>
        <item x="530"/>
        <item x="191"/>
        <item x="550"/>
        <item x="485"/>
        <item x="324"/>
        <item x="82"/>
        <item x="438"/>
        <item x="355"/>
        <item x="430"/>
        <item x="176"/>
        <item x="272"/>
        <item x="352"/>
        <item x="172"/>
        <item x="395"/>
        <item x="200"/>
        <item x="651"/>
        <item x="400"/>
        <item x="354"/>
        <item x="763"/>
        <item x="57"/>
        <item x="105"/>
        <item x="327"/>
        <item x="62"/>
        <item x="10"/>
        <item x="279"/>
        <item x="554"/>
        <item x="408"/>
        <item x="374"/>
        <item x="101"/>
        <item x="52"/>
        <item x="524"/>
        <item x="240"/>
        <item x="664"/>
        <item x="364"/>
        <item x="831"/>
        <item x="793"/>
        <item x="625"/>
        <item x="874"/>
        <item x="687"/>
        <item x="296"/>
        <item x="381"/>
        <item x="766"/>
        <item x="603"/>
        <item x="756"/>
        <item x="841"/>
        <item x="97"/>
        <item x="39"/>
        <item x="95"/>
        <item x="206"/>
        <item x="506"/>
        <item x="45"/>
        <item x="741"/>
        <item x="566"/>
        <item x="267"/>
        <item x="70"/>
        <item x="552"/>
        <item x="414"/>
        <item x="761"/>
        <item x="304"/>
        <item x="14"/>
        <item x="190"/>
        <item x="204"/>
        <item x="239"/>
        <item x="100"/>
        <item x="42"/>
        <item x="437"/>
        <item x="247"/>
        <item x="854"/>
        <item x="701"/>
        <item x="371"/>
        <item x="37"/>
        <item x="33"/>
        <item x="222"/>
        <item x="648"/>
        <item x="180"/>
        <item x="572"/>
        <item x="391"/>
        <item x="338"/>
        <item t="default"/>
      </items>
    </pivotField>
    <pivotField showAll="0">
      <items count="5">
        <item x="0"/>
        <item x="3"/>
        <item x="1"/>
        <item x="2"/>
        <item t="default"/>
      </items>
    </pivotField>
    <pivotField showAll="0"/>
    <pivotField showAll="0">
      <items count="7">
        <item x="0"/>
        <item x="2"/>
        <item x="4"/>
        <item x="3"/>
        <item x="1"/>
        <item x="5"/>
        <item t="default"/>
      </items>
    </pivotField>
    <pivotField showAll="0">
      <items count="7">
        <item x="0"/>
        <item x="1"/>
        <item x="2"/>
        <item x="3"/>
        <item x="4"/>
        <item x="5"/>
        <item t="default"/>
      </items>
    </pivotField>
    <pivotField showAll="0">
      <items count="6">
        <item x="1"/>
        <item x="2"/>
        <item x="3"/>
        <item x="4"/>
        <item x="0"/>
        <item t="default"/>
      </items>
    </pivotField>
    <pivotField numFmtId="165" showAll="0"/>
    <pivotField numFmtId="165" showAll="0"/>
    <pivotField numFmtId="1" showAll="0"/>
    <pivotField numFmtId="165" showAll="0"/>
    <pivotField numFmtId="165" showAll="0"/>
    <pivotField dataField="1"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Items count="1">
    <i/>
  </rowItems>
  <colItems count="1">
    <i/>
  </colItems>
  <dataFields count="1">
    <dataField name="Sum of Profit" fld="11"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65BD37-E3AC-415C-8F58-42CD69161EEE}" name="PivotTable9"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2:D33" firstHeaderRow="1" firstDataRow="1" firstDataCol="0"/>
  <pivotFields count="13">
    <pivotField numFmtId="14" showAll="0">
      <items count="907">
        <item x="899"/>
        <item x="531"/>
        <item x="748"/>
        <item x="187"/>
        <item x="350"/>
        <item x="737"/>
        <item x="695"/>
        <item x="44"/>
        <item x="102"/>
        <item x="5"/>
        <item x="107"/>
        <item x="203"/>
        <item x="747"/>
        <item x="898"/>
        <item x="823"/>
        <item x="523"/>
        <item x="535"/>
        <item x="746"/>
        <item x="179"/>
        <item x="771"/>
        <item x="642"/>
        <item x="274"/>
        <item x="622"/>
        <item x="776"/>
        <item x="697"/>
        <item x="155"/>
        <item x="796"/>
        <item x="628"/>
        <item x="230"/>
        <item x="717"/>
        <item x="373"/>
        <item x="582"/>
        <item x="166"/>
        <item x="315"/>
        <item x="167"/>
        <item x="487"/>
        <item x="64"/>
        <item x="41"/>
        <item x="209"/>
        <item x="676"/>
        <item x="4"/>
        <item x="886"/>
        <item x="31"/>
        <item x="637"/>
        <item x="562"/>
        <item x="192"/>
        <item x="873"/>
        <item x="527"/>
        <item x="620"/>
        <item x="406"/>
        <item x="458"/>
        <item x="821"/>
        <item x="570"/>
        <item x="690"/>
        <item x="716"/>
        <item x="444"/>
        <item x="466"/>
        <item x="903"/>
        <item x="363"/>
        <item x="73"/>
        <item x="815"/>
        <item x="38"/>
        <item x="574"/>
        <item x="40"/>
        <item x="585"/>
        <item x="540"/>
        <item x="773"/>
        <item x="900"/>
        <item x="879"/>
        <item x="720"/>
        <item x="785"/>
        <item x="19"/>
        <item x="286"/>
        <item x="824"/>
        <item x="284"/>
        <item x="238"/>
        <item x="130"/>
        <item x="772"/>
        <item x="0"/>
        <item x="619"/>
        <item x="526"/>
        <item x="43"/>
        <item x="124"/>
        <item x="443"/>
        <item x="188"/>
        <item x="376"/>
        <item x="460"/>
        <item x="58"/>
        <item x="292"/>
        <item x="788"/>
        <item x="478"/>
        <item x="131"/>
        <item x="499"/>
        <item x="26"/>
        <item x="423"/>
        <item x="128"/>
        <item x="322"/>
        <item x="736"/>
        <item x="30"/>
        <item x="564"/>
        <item x="698"/>
        <item x="147"/>
        <item x="592"/>
        <item x="341"/>
        <item x="519"/>
        <item x="379"/>
        <item x="362"/>
        <item x="904"/>
        <item x="576"/>
        <item x="396"/>
        <item x="290"/>
        <item x="186"/>
        <item x="199"/>
        <item x="596"/>
        <item x="647"/>
        <item x="844"/>
        <item x="457"/>
        <item x="448"/>
        <item x="901"/>
        <item x="744"/>
        <item x="144"/>
        <item x="897"/>
        <item x="265"/>
        <item x="344"/>
        <item x="35"/>
        <item x="496"/>
        <item x="382"/>
        <item x="110"/>
        <item x="365"/>
        <item x="384"/>
        <item x="348"/>
        <item x="836"/>
        <item x="236"/>
        <item x="412"/>
        <item x="579"/>
        <item x="475"/>
        <item x="321"/>
        <item x="840"/>
        <item x="467"/>
        <item x="503"/>
        <item x="215"/>
        <item x="548"/>
        <item x="656"/>
        <item x="581"/>
        <item x="252"/>
        <item x="398"/>
        <item x="692"/>
        <item x="889"/>
        <item x="501"/>
        <item x="27"/>
        <item x="409"/>
        <item x="170"/>
        <item x="268"/>
        <item x="76"/>
        <item x="434"/>
        <item x="69"/>
        <item x="51"/>
        <item x="104"/>
        <item x="588"/>
        <item x="295"/>
        <item x="858"/>
        <item x="610"/>
        <item x="159"/>
        <item x="871"/>
        <item x="351"/>
        <item x="764"/>
        <item x="538"/>
        <item x="377"/>
        <item x="308"/>
        <item x="493"/>
        <item x="86"/>
        <item x="868"/>
        <item x="675"/>
        <item x="413"/>
        <item x="645"/>
        <item x="846"/>
        <item x="55"/>
        <item x="273"/>
        <item x="902"/>
        <item x="232"/>
        <item x="709"/>
        <item x="525"/>
        <item x="459"/>
        <item x="591"/>
        <item x="119"/>
        <item x="112"/>
        <item x="634"/>
        <item x="853"/>
        <item x="470"/>
        <item x="784"/>
        <item x="624"/>
        <item x="733"/>
        <item x="575"/>
        <item x="410"/>
        <item x="224"/>
        <item x="658"/>
        <item x="670"/>
        <item x="198"/>
        <item x="291"/>
        <item x="201"/>
        <item x="805"/>
        <item x="323"/>
        <item x="580"/>
        <item x="862"/>
        <item x="257"/>
        <item x="863"/>
        <item x="302"/>
        <item x="521"/>
        <item x="18"/>
        <item x="798"/>
        <item x="375"/>
        <item x="285"/>
        <item x="659"/>
        <item x="389"/>
        <item x="28"/>
        <item x="243"/>
        <item x="446"/>
        <item x="399"/>
        <item x="68"/>
        <item x="29"/>
        <item x="865"/>
        <item x="745"/>
        <item x="357"/>
        <item x="593"/>
        <item x="266"/>
        <item x="678"/>
        <item x="738"/>
        <item x="452"/>
        <item x="276"/>
        <item x="606"/>
        <item x="838"/>
        <item x="300"/>
        <item x="175"/>
        <item x="84"/>
        <item x="477"/>
        <item x="663"/>
        <item x="490"/>
        <item x="866"/>
        <item x="49"/>
        <item x="67"/>
        <item x="411"/>
        <item x="781"/>
        <item x="329"/>
        <item x="262"/>
        <item x="557"/>
        <item x="195"/>
        <item x="183"/>
        <item x="850"/>
        <item x="90"/>
        <item x="779"/>
        <item x="861"/>
        <item x="599"/>
        <item x="799"/>
        <item x="489"/>
        <item x="309"/>
        <item x="474"/>
        <item x="615"/>
        <item x="556"/>
        <item x="385"/>
        <item x="674"/>
        <item x="512"/>
        <item x="142"/>
        <item x="440"/>
        <item x="635"/>
        <item x="143"/>
        <item x="242"/>
        <item x="801"/>
        <item x="769"/>
        <item x="331"/>
        <item x="207"/>
        <item x="893"/>
        <item x="875"/>
        <item x="245"/>
        <item x="342"/>
        <item x="891"/>
        <item x="613"/>
        <item x="404"/>
        <item x="288"/>
        <item x="578"/>
        <item x="108"/>
        <item x="120"/>
        <item x="219"/>
        <item x="533"/>
        <item x="185"/>
        <item x="607"/>
        <item x="181"/>
        <item x="777"/>
        <item x="361"/>
        <item x="312"/>
        <item x="54"/>
        <item x="132"/>
        <item x="725"/>
        <item x="87"/>
        <item x="832"/>
        <item x="211"/>
        <item x="612"/>
        <item x="154"/>
        <item x="770"/>
        <item x="301"/>
        <item x="573"/>
        <item x="707"/>
        <item x="233"/>
        <item x="370"/>
        <item x="330"/>
        <item x="9"/>
        <item x="246"/>
        <item x="666"/>
        <item x="146"/>
        <item x="436"/>
        <item x="544"/>
        <item x="139"/>
        <item x="791"/>
        <item x="804"/>
        <item x="403"/>
        <item x="46"/>
        <item x="171"/>
        <item x="271"/>
        <item x="228"/>
        <item x="802"/>
        <item x="688"/>
        <item x="12"/>
        <item x="93"/>
        <item x="483"/>
        <item x="103"/>
        <item x="426"/>
        <item x="730"/>
        <item x="774"/>
        <item x="708"/>
        <item x="289"/>
        <item x="722"/>
        <item x="616"/>
        <item x="121"/>
        <item x="249"/>
        <item x="20"/>
        <item x="504"/>
        <item x="825"/>
        <item x="431"/>
        <item x="700"/>
        <item x="336"/>
        <item x="595"/>
        <item x="383"/>
        <item x="834"/>
        <item x="724"/>
        <item x="418"/>
        <item x="360"/>
        <item x="705"/>
        <item x="668"/>
        <item x="517"/>
        <item x="646"/>
        <item x="442"/>
        <item x="123"/>
        <item x="590"/>
        <item x="732"/>
        <item x="711"/>
        <item x="604"/>
        <item x="542"/>
        <item x="53"/>
        <item x="455"/>
        <item x="343"/>
        <item x="17"/>
        <item x="495"/>
        <item x="417"/>
        <item x="293"/>
        <item x="837"/>
        <item x="586"/>
        <item x="208"/>
        <item x="8"/>
        <item x="480"/>
        <item x="691"/>
        <item x="723"/>
        <item x="264"/>
        <item x="683"/>
        <item x="56"/>
        <item x="812"/>
        <item x="696"/>
        <item x="515"/>
        <item x="269"/>
        <item x="877"/>
        <item x="48"/>
        <item x="669"/>
        <item x="739"/>
        <item x="378"/>
        <item x="655"/>
        <item x="852"/>
        <item x="649"/>
        <item x="432"/>
        <item x="843"/>
        <item x="894"/>
        <item x="816"/>
        <item x="449"/>
        <item x="116"/>
        <item x="189"/>
        <item x="822"/>
        <item x="23"/>
        <item x="750"/>
        <item x="605"/>
        <item x="755"/>
        <item x="275"/>
        <item x="456"/>
        <item x="735"/>
        <item x="498"/>
        <item x="543"/>
        <item x="702"/>
        <item x="584"/>
        <item x="786"/>
        <item x="528"/>
        <item x="539"/>
        <item x="117"/>
        <item x="401"/>
        <item x="905"/>
        <item x="710"/>
        <item x="508"/>
        <item x="260"/>
        <item x="813"/>
        <item x="94"/>
        <item x="718"/>
        <item x="463"/>
        <item x="510"/>
        <item x="368"/>
        <item x="92"/>
        <item x="762"/>
        <item x="534"/>
        <item x="127"/>
        <item x="728"/>
        <item x="311"/>
        <item x="895"/>
        <item x="372"/>
        <item x="98"/>
        <item x="47"/>
        <item x="337"/>
        <item x="817"/>
        <item x="160"/>
        <item x="835"/>
        <item x="196"/>
        <item x="765"/>
        <item x="614"/>
        <item x="567"/>
        <item x="156"/>
        <item x="547"/>
        <item x="800"/>
        <item x="623"/>
        <item x="713"/>
        <item x="704"/>
        <item x="21"/>
        <item x="507"/>
        <item x="808"/>
        <item x="310"/>
        <item x="679"/>
        <item x="693"/>
        <item x="878"/>
        <item x="752"/>
        <item x="806"/>
        <item x="731"/>
        <item x="677"/>
        <item x="15"/>
        <item x="760"/>
        <item x="890"/>
        <item x="587"/>
        <item x="631"/>
        <item x="867"/>
        <item x="497"/>
        <item x="282"/>
        <item x="259"/>
        <item x="602"/>
        <item x="255"/>
        <item x="347"/>
        <item x="162"/>
        <item x="122"/>
        <item x="782"/>
        <item x="638"/>
        <item x="532"/>
        <item x="358"/>
        <item x="318"/>
        <item x="88"/>
        <item x="633"/>
        <item x="559"/>
        <item x="753"/>
        <item x="809"/>
        <item x="684"/>
        <item x="848"/>
        <item x="699"/>
        <item x="662"/>
        <item x="654"/>
        <item x="91"/>
        <item x="151"/>
        <item x="754"/>
        <item x="217"/>
        <item x="520"/>
        <item x="353"/>
        <item x="476"/>
        <item x="454"/>
        <item x="482"/>
        <item x="629"/>
        <item x="827"/>
        <item x="429"/>
        <item x="721"/>
        <item x="795"/>
        <item x="685"/>
        <item x="261"/>
        <item x="514"/>
        <item x="618"/>
        <item x="882"/>
        <item x="845"/>
        <item x="601"/>
        <item x="89"/>
        <item x="78"/>
        <item x="630"/>
        <item x="427"/>
        <item x="537"/>
        <item x="768"/>
        <item x="881"/>
        <item x="789"/>
        <item x="1"/>
        <item x="241"/>
        <item x="13"/>
        <item x="714"/>
        <item x="218"/>
        <item x="828"/>
        <item x="422"/>
        <item x="471"/>
        <item x="326"/>
        <item x="367"/>
        <item x="113"/>
        <item x="644"/>
        <item x="472"/>
        <item x="792"/>
        <item x="74"/>
        <item x="549"/>
        <item x="163"/>
        <item x="870"/>
        <item x="397"/>
        <item x="790"/>
        <item x="639"/>
        <item x="657"/>
        <item x="71"/>
        <item x="715"/>
        <item x="50"/>
        <item x="856"/>
        <item x="453"/>
        <item x="814"/>
        <item x="563"/>
        <item x="193"/>
        <item x="513"/>
        <item x="855"/>
        <item x="118"/>
        <item x="345"/>
        <item x="811"/>
        <item x="439"/>
        <item x="63"/>
        <item x="298"/>
        <item x="872"/>
        <item x="600"/>
        <item x="632"/>
        <item x="847"/>
        <item x="150"/>
        <item x="857"/>
        <item x="509"/>
        <item x="332"/>
        <item x="787"/>
        <item x="473"/>
        <item x="888"/>
        <item x="306"/>
        <item x="641"/>
        <item x="829"/>
        <item x="307"/>
        <item x="672"/>
        <item x="133"/>
        <item x="742"/>
        <item x="565"/>
        <item x="671"/>
        <item x="392"/>
        <item x="560"/>
        <item x="819"/>
        <item x="661"/>
        <item x="484"/>
        <item x="356"/>
        <item x="96"/>
        <item x="244"/>
        <item x="450"/>
        <item x="420"/>
        <item x="883"/>
        <item x="220"/>
        <item x="876"/>
        <item x="125"/>
        <item x="571"/>
        <item x="885"/>
        <item x="749"/>
        <item x="32"/>
        <item x="7"/>
        <item x="129"/>
        <item x="79"/>
        <item x="280"/>
        <item x="589"/>
        <item x="182"/>
        <item x="111"/>
        <item x="248"/>
        <item x="807"/>
        <item x="231"/>
        <item x="706"/>
        <item x="61"/>
        <item x="608"/>
        <item x="598"/>
        <item x="221"/>
        <item x="178"/>
        <item x="680"/>
        <item x="349"/>
        <item x="346"/>
        <item x="141"/>
        <item x="161"/>
        <item x="775"/>
        <item x="283"/>
        <item x="851"/>
        <item x="643"/>
        <item x="681"/>
        <item x="65"/>
        <item x="153"/>
        <item x="818"/>
        <item x="767"/>
        <item x="682"/>
        <item x="884"/>
        <item x="778"/>
        <item x="387"/>
        <item x="541"/>
        <item x="223"/>
        <item x="516"/>
        <item x="743"/>
        <item x="287"/>
        <item x="157"/>
        <item x="380"/>
        <item x="869"/>
        <item x="254"/>
        <item x="85"/>
        <item x="500"/>
        <item x="729"/>
        <item x="445"/>
        <item x="194"/>
        <item x="719"/>
        <item x="115"/>
        <item x="833"/>
        <item x="712"/>
        <item x="461"/>
        <item x="59"/>
        <item x="109"/>
        <item x="134"/>
        <item x="325"/>
        <item x="880"/>
        <item x="673"/>
        <item x="202"/>
        <item x="794"/>
        <item x="686"/>
        <item x="216"/>
        <item x="229"/>
        <item x="334"/>
        <item x="270"/>
        <item x="757"/>
        <item x="652"/>
        <item x="797"/>
        <item x="640"/>
        <item x="281"/>
        <item x="734"/>
        <item x="173"/>
        <item x="441"/>
        <item x="479"/>
        <item x="80"/>
        <item x="810"/>
        <item x="428"/>
        <item x="137"/>
        <item x="16"/>
        <item x="66"/>
        <item x="820"/>
        <item x="694"/>
        <item x="314"/>
        <item x="511"/>
        <item x="860"/>
        <item x="421"/>
        <item x="505"/>
        <item x="842"/>
        <item x="435"/>
        <item x="205"/>
        <item x="253"/>
        <item x="407"/>
        <item x="594"/>
        <item x="546"/>
        <item x="99"/>
        <item x="366"/>
        <item x="135"/>
        <item x="447"/>
        <item x="184"/>
        <item x="106"/>
        <item x="425"/>
        <item x="359"/>
        <item x="158"/>
        <item x="319"/>
        <item x="256"/>
        <item x="317"/>
        <item x="313"/>
        <item x="826"/>
        <item x="339"/>
        <item x="529"/>
        <item x="6"/>
        <item x="34"/>
        <item x="168"/>
        <item x="751"/>
        <item x="464"/>
        <item x="803"/>
        <item x="164"/>
        <item x="465"/>
        <item x="650"/>
        <item x="299"/>
        <item x="237"/>
        <item x="126"/>
        <item x="305"/>
        <item x="340"/>
        <item x="227"/>
        <item x="621"/>
        <item x="36"/>
        <item x="393"/>
        <item x="859"/>
        <item x="145"/>
        <item x="263"/>
        <item x="689"/>
        <item x="481"/>
        <item x="149"/>
        <item x="197"/>
        <item x="11"/>
        <item x="451"/>
        <item x="569"/>
        <item x="72"/>
        <item x="522"/>
        <item x="369"/>
        <item x="333"/>
        <item x="551"/>
        <item x="335"/>
        <item x="494"/>
        <item x="250"/>
        <item x="609"/>
        <item x="462"/>
        <item x="394"/>
        <item x="25"/>
        <item x="488"/>
        <item x="320"/>
        <item x="277"/>
        <item x="849"/>
        <item x="278"/>
        <item x="491"/>
        <item x="235"/>
        <item x="433"/>
        <item x="136"/>
        <item x="896"/>
        <item x="424"/>
        <item x="892"/>
        <item x="24"/>
        <item x="316"/>
        <item x="468"/>
        <item x="703"/>
        <item x="864"/>
        <item x="665"/>
        <item x="626"/>
        <item x="568"/>
        <item x="667"/>
        <item x="212"/>
        <item x="81"/>
        <item x="561"/>
        <item x="545"/>
        <item x="251"/>
        <item x="213"/>
        <item x="214"/>
        <item x="758"/>
        <item x="486"/>
        <item x="727"/>
        <item x="558"/>
        <item x="415"/>
        <item x="759"/>
        <item x="297"/>
        <item x="636"/>
        <item x="174"/>
        <item x="518"/>
        <item x="839"/>
        <item x="234"/>
        <item x="611"/>
        <item x="502"/>
        <item x="492"/>
        <item x="887"/>
        <item x="388"/>
        <item x="22"/>
        <item x="536"/>
        <item x="617"/>
        <item x="148"/>
        <item x="3"/>
        <item x="740"/>
        <item x="653"/>
        <item x="210"/>
        <item x="75"/>
        <item x="583"/>
        <item x="177"/>
        <item x="258"/>
        <item x="597"/>
        <item x="114"/>
        <item x="60"/>
        <item x="416"/>
        <item x="783"/>
        <item x="553"/>
        <item x="165"/>
        <item x="303"/>
        <item x="328"/>
        <item x="469"/>
        <item x="152"/>
        <item x="780"/>
        <item x="660"/>
        <item x="726"/>
        <item x="138"/>
        <item x="390"/>
        <item x="2"/>
        <item x="402"/>
        <item x="83"/>
        <item x="294"/>
        <item x="77"/>
        <item x="140"/>
        <item x="386"/>
        <item x="577"/>
        <item x="830"/>
        <item x="169"/>
        <item x="555"/>
        <item x="226"/>
        <item x="405"/>
        <item x="627"/>
        <item x="419"/>
        <item x="225"/>
        <item x="530"/>
        <item x="191"/>
        <item x="550"/>
        <item x="485"/>
        <item x="324"/>
        <item x="82"/>
        <item x="438"/>
        <item x="355"/>
        <item x="430"/>
        <item x="176"/>
        <item x="272"/>
        <item x="352"/>
        <item x="172"/>
        <item x="395"/>
        <item x="200"/>
        <item x="651"/>
        <item x="400"/>
        <item x="354"/>
        <item x="763"/>
        <item x="57"/>
        <item x="105"/>
        <item x="327"/>
        <item x="62"/>
        <item x="10"/>
        <item x="279"/>
        <item x="554"/>
        <item x="408"/>
        <item x="374"/>
        <item x="101"/>
        <item x="52"/>
        <item x="524"/>
        <item x="240"/>
        <item x="664"/>
        <item x="364"/>
        <item x="831"/>
        <item x="793"/>
        <item x="625"/>
        <item x="874"/>
        <item x="687"/>
        <item x="296"/>
        <item x="381"/>
        <item x="766"/>
        <item x="603"/>
        <item x="756"/>
        <item x="841"/>
        <item x="97"/>
        <item x="39"/>
        <item x="95"/>
        <item x="206"/>
        <item x="506"/>
        <item x="45"/>
        <item x="741"/>
        <item x="566"/>
        <item x="267"/>
        <item x="70"/>
        <item x="552"/>
        <item x="414"/>
        <item x="761"/>
        <item x="304"/>
        <item x="14"/>
        <item x="190"/>
        <item x="204"/>
        <item x="239"/>
        <item x="100"/>
        <item x="42"/>
        <item x="437"/>
        <item x="247"/>
        <item x="854"/>
        <item x="701"/>
        <item x="371"/>
        <item x="37"/>
        <item x="33"/>
        <item x="222"/>
        <item x="648"/>
        <item x="180"/>
        <item x="572"/>
        <item x="391"/>
        <item x="338"/>
        <item t="default"/>
      </items>
    </pivotField>
    <pivotField showAll="0"/>
    <pivotField showAll="0"/>
    <pivotField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pivotField numFmtId="165" showAll="0"/>
    <pivotField numFmtId="165" showAll="0"/>
    <pivotField numFmtId="1" showAll="0"/>
    <pivotField dataField="1" numFmtId="165" showAll="0"/>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Items count="1">
    <i/>
  </rowItems>
  <colItems count="1">
    <i/>
  </colItems>
  <dataFields count="1">
    <dataField name="Sum of Revenue" fld="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A589BF-122C-4DF4-A2AA-039294EF6DFD}" name="PivotTable6"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1:H37" firstHeaderRow="1" firstDataRow="1" firstDataCol="1"/>
  <pivotFields count="15">
    <pivotField numFmtId="14" showAll="0">
      <items count="907">
        <item x="899"/>
        <item x="531"/>
        <item x="748"/>
        <item x="187"/>
        <item x="350"/>
        <item x="737"/>
        <item x="695"/>
        <item x="44"/>
        <item x="102"/>
        <item x="5"/>
        <item x="107"/>
        <item x="203"/>
        <item x="747"/>
        <item x="898"/>
        <item x="823"/>
        <item x="523"/>
        <item x="535"/>
        <item x="746"/>
        <item x="179"/>
        <item x="771"/>
        <item x="642"/>
        <item x="274"/>
        <item x="622"/>
        <item x="776"/>
        <item x="697"/>
        <item x="155"/>
        <item x="796"/>
        <item x="628"/>
        <item x="230"/>
        <item x="717"/>
        <item x="373"/>
        <item x="582"/>
        <item x="166"/>
        <item x="315"/>
        <item x="167"/>
        <item x="487"/>
        <item x="64"/>
        <item x="41"/>
        <item x="209"/>
        <item x="676"/>
        <item x="4"/>
        <item x="886"/>
        <item x="31"/>
        <item x="637"/>
        <item x="562"/>
        <item x="192"/>
        <item x="873"/>
        <item x="527"/>
        <item x="620"/>
        <item x="406"/>
        <item x="458"/>
        <item x="821"/>
        <item x="570"/>
        <item x="690"/>
        <item x="716"/>
        <item x="444"/>
        <item x="466"/>
        <item x="903"/>
        <item x="363"/>
        <item x="73"/>
        <item x="815"/>
        <item x="38"/>
        <item x="574"/>
        <item x="40"/>
        <item x="585"/>
        <item x="540"/>
        <item x="773"/>
        <item x="900"/>
        <item x="879"/>
        <item x="720"/>
        <item x="785"/>
        <item x="19"/>
        <item x="286"/>
        <item x="824"/>
        <item x="284"/>
        <item x="238"/>
        <item x="130"/>
        <item x="772"/>
        <item x="0"/>
        <item x="619"/>
        <item x="526"/>
        <item x="43"/>
        <item x="124"/>
        <item x="443"/>
        <item x="188"/>
        <item x="376"/>
        <item x="460"/>
        <item x="58"/>
        <item x="292"/>
        <item x="788"/>
        <item x="478"/>
        <item x="131"/>
        <item x="499"/>
        <item x="26"/>
        <item x="423"/>
        <item x="128"/>
        <item x="322"/>
        <item x="736"/>
        <item x="30"/>
        <item x="564"/>
        <item x="698"/>
        <item x="147"/>
        <item x="592"/>
        <item x="341"/>
        <item x="519"/>
        <item x="379"/>
        <item x="362"/>
        <item x="904"/>
        <item x="576"/>
        <item x="396"/>
        <item x="290"/>
        <item x="186"/>
        <item x="199"/>
        <item x="596"/>
        <item x="647"/>
        <item x="844"/>
        <item x="457"/>
        <item x="448"/>
        <item x="901"/>
        <item x="744"/>
        <item x="144"/>
        <item x="897"/>
        <item x="265"/>
        <item x="344"/>
        <item x="35"/>
        <item x="496"/>
        <item x="382"/>
        <item x="110"/>
        <item x="365"/>
        <item x="384"/>
        <item x="348"/>
        <item x="836"/>
        <item x="236"/>
        <item x="412"/>
        <item x="579"/>
        <item x="475"/>
        <item x="321"/>
        <item x="840"/>
        <item x="467"/>
        <item x="503"/>
        <item x="215"/>
        <item x="548"/>
        <item x="656"/>
        <item x="581"/>
        <item x="252"/>
        <item x="398"/>
        <item x="692"/>
        <item x="889"/>
        <item x="501"/>
        <item x="27"/>
        <item x="409"/>
        <item x="170"/>
        <item x="268"/>
        <item x="76"/>
        <item x="434"/>
        <item x="69"/>
        <item x="51"/>
        <item x="104"/>
        <item x="588"/>
        <item x="295"/>
        <item x="858"/>
        <item x="610"/>
        <item x="159"/>
        <item x="871"/>
        <item x="351"/>
        <item x="764"/>
        <item x="538"/>
        <item x="377"/>
        <item x="308"/>
        <item x="493"/>
        <item x="86"/>
        <item x="868"/>
        <item x="675"/>
        <item x="413"/>
        <item x="645"/>
        <item x="846"/>
        <item x="55"/>
        <item x="273"/>
        <item x="902"/>
        <item x="232"/>
        <item x="709"/>
        <item x="525"/>
        <item x="459"/>
        <item x="591"/>
        <item x="119"/>
        <item x="112"/>
        <item x="634"/>
        <item x="853"/>
        <item x="470"/>
        <item x="784"/>
        <item x="624"/>
        <item x="733"/>
        <item x="575"/>
        <item x="410"/>
        <item x="224"/>
        <item x="658"/>
        <item x="670"/>
        <item x="198"/>
        <item x="291"/>
        <item x="201"/>
        <item x="805"/>
        <item x="323"/>
        <item x="580"/>
        <item x="862"/>
        <item x="257"/>
        <item x="863"/>
        <item x="302"/>
        <item x="521"/>
        <item x="18"/>
        <item x="798"/>
        <item x="375"/>
        <item x="285"/>
        <item x="659"/>
        <item x="389"/>
        <item x="28"/>
        <item x="243"/>
        <item x="446"/>
        <item x="399"/>
        <item x="68"/>
        <item x="29"/>
        <item x="865"/>
        <item x="745"/>
        <item x="357"/>
        <item x="593"/>
        <item x="266"/>
        <item x="678"/>
        <item x="738"/>
        <item x="452"/>
        <item x="276"/>
        <item x="606"/>
        <item x="838"/>
        <item x="300"/>
        <item x="175"/>
        <item x="84"/>
        <item x="477"/>
        <item x="663"/>
        <item x="490"/>
        <item x="866"/>
        <item x="49"/>
        <item x="67"/>
        <item x="411"/>
        <item x="781"/>
        <item x="329"/>
        <item x="262"/>
        <item x="557"/>
        <item x="195"/>
        <item x="183"/>
        <item x="850"/>
        <item x="90"/>
        <item x="779"/>
        <item x="861"/>
        <item x="599"/>
        <item x="799"/>
        <item x="489"/>
        <item x="309"/>
        <item x="474"/>
        <item x="615"/>
        <item x="556"/>
        <item x="385"/>
        <item x="674"/>
        <item x="512"/>
        <item x="142"/>
        <item x="440"/>
        <item x="635"/>
        <item x="143"/>
        <item x="242"/>
        <item x="801"/>
        <item x="769"/>
        <item x="331"/>
        <item x="207"/>
        <item x="893"/>
        <item x="875"/>
        <item x="245"/>
        <item x="342"/>
        <item x="891"/>
        <item x="613"/>
        <item x="404"/>
        <item x="288"/>
        <item x="578"/>
        <item x="108"/>
        <item x="120"/>
        <item x="219"/>
        <item x="533"/>
        <item x="185"/>
        <item x="607"/>
        <item x="181"/>
        <item x="777"/>
        <item x="361"/>
        <item x="312"/>
        <item x="54"/>
        <item x="132"/>
        <item x="725"/>
        <item x="87"/>
        <item x="832"/>
        <item x="211"/>
        <item x="612"/>
        <item x="154"/>
        <item x="770"/>
        <item x="301"/>
        <item x="573"/>
        <item x="707"/>
        <item x="233"/>
        <item x="370"/>
        <item x="330"/>
        <item x="9"/>
        <item x="246"/>
        <item x="666"/>
        <item x="146"/>
        <item x="436"/>
        <item x="544"/>
        <item x="139"/>
        <item x="791"/>
        <item x="804"/>
        <item x="403"/>
        <item x="46"/>
        <item x="171"/>
        <item x="271"/>
        <item x="228"/>
        <item x="802"/>
        <item x="688"/>
        <item x="12"/>
        <item x="93"/>
        <item x="483"/>
        <item x="103"/>
        <item x="426"/>
        <item x="730"/>
        <item x="774"/>
        <item x="708"/>
        <item x="289"/>
        <item x="722"/>
        <item x="616"/>
        <item x="121"/>
        <item x="249"/>
        <item x="20"/>
        <item x="504"/>
        <item x="825"/>
        <item x="431"/>
        <item x="700"/>
        <item x="336"/>
        <item x="595"/>
        <item x="383"/>
        <item x="834"/>
        <item x="724"/>
        <item x="418"/>
        <item x="360"/>
        <item x="705"/>
        <item x="668"/>
        <item x="517"/>
        <item x="646"/>
        <item x="442"/>
        <item x="123"/>
        <item x="590"/>
        <item x="732"/>
        <item x="711"/>
        <item x="604"/>
        <item x="542"/>
        <item x="53"/>
        <item x="455"/>
        <item x="343"/>
        <item x="17"/>
        <item x="495"/>
        <item x="417"/>
        <item x="293"/>
        <item x="837"/>
        <item x="586"/>
        <item x="208"/>
        <item x="8"/>
        <item x="480"/>
        <item x="691"/>
        <item x="723"/>
        <item x="264"/>
        <item x="683"/>
        <item x="56"/>
        <item x="812"/>
        <item x="696"/>
        <item x="515"/>
        <item x="269"/>
        <item x="877"/>
        <item x="48"/>
        <item x="669"/>
        <item x="739"/>
        <item x="378"/>
        <item x="655"/>
        <item x="852"/>
        <item x="649"/>
        <item x="432"/>
        <item x="843"/>
        <item x="894"/>
        <item x="816"/>
        <item x="449"/>
        <item x="116"/>
        <item x="189"/>
        <item x="822"/>
        <item x="23"/>
        <item x="750"/>
        <item x="605"/>
        <item x="755"/>
        <item x="275"/>
        <item x="456"/>
        <item x="735"/>
        <item x="498"/>
        <item x="543"/>
        <item x="702"/>
        <item x="584"/>
        <item x="786"/>
        <item x="528"/>
        <item x="539"/>
        <item x="117"/>
        <item x="401"/>
        <item x="905"/>
        <item x="710"/>
        <item x="508"/>
        <item x="260"/>
        <item x="813"/>
        <item x="94"/>
        <item x="718"/>
        <item x="463"/>
        <item x="510"/>
        <item x="368"/>
        <item x="92"/>
        <item x="762"/>
        <item x="534"/>
        <item x="127"/>
        <item x="728"/>
        <item x="311"/>
        <item x="895"/>
        <item x="372"/>
        <item x="98"/>
        <item x="47"/>
        <item x="337"/>
        <item x="817"/>
        <item x="160"/>
        <item x="835"/>
        <item x="196"/>
        <item x="765"/>
        <item x="614"/>
        <item x="567"/>
        <item x="156"/>
        <item x="547"/>
        <item x="800"/>
        <item x="623"/>
        <item x="713"/>
        <item x="704"/>
        <item x="21"/>
        <item x="507"/>
        <item x="808"/>
        <item x="310"/>
        <item x="679"/>
        <item x="693"/>
        <item x="878"/>
        <item x="752"/>
        <item x="806"/>
        <item x="731"/>
        <item x="677"/>
        <item x="15"/>
        <item x="760"/>
        <item x="890"/>
        <item x="587"/>
        <item x="631"/>
        <item x="867"/>
        <item x="497"/>
        <item x="282"/>
        <item x="259"/>
        <item x="602"/>
        <item x="255"/>
        <item x="347"/>
        <item x="162"/>
        <item x="122"/>
        <item x="782"/>
        <item x="638"/>
        <item x="532"/>
        <item x="358"/>
        <item x="318"/>
        <item x="88"/>
        <item x="633"/>
        <item x="559"/>
        <item x="753"/>
        <item x="809"/>
        <item x="684"/>
        <item x="848"/>
        <item x="699"/>
        <item x="662"/>
        <item x="654"/>
        <item x="91"/>
        <item x="151"/>
        <item x="754"/>
        <item x="217"/>
        <item x="520"/>
        <item x="353"/>
        <item x="476"/>
        <item x="454"/>
        <item x="482"/>
        <item x="629"/>
        <item x="827"/>
        <item x="429"/>
        <item x="721"/>
        <item x="795"/>
        <item x="685"/>
        <item x="261"/>
        <item x="514"/>
        <item x="618"/>
        <item x="882"/>
        <item x="845"/>
        <item x="601"/>
        <item x="89"/>
        <item x="78"/>
        <item x="630"/>
        <item x="427"/>
        <item x="537"/>
        <item x="768"/>
        <item x="881"/>
        <item x="789"/>
        <item x="1"/>
        <item x="241"/>
        <item x="13"/>
        <item x="714"/>
        <item x="218"/>
        <item x="828"/>
        <item x="422"/>
        <item x="471"/>
        <item x="326"/>
        <item x="367"/>
        <item x="113"/>
        <item x="644"/>
        <item x="472"/>
        <item x="792"/>
        <item x="74"/>
        <item x="549"/>
        <item x="163"/>
        <item x="870"/>
        <item x="397"/>
        <item x="790"/>
        <item x="639"/>
        <item x="657"/>
        <item x="71"/>
        <item x="715"/>
        <item x="50"/>
        <item x="856"/>
        <item x="453"/>
        <item x="814"/>
        <item x="563"/>
        <item x="193"/>
        <item x="513"/>
        <item x="855"/>
        <item x="118"/>
        <item x="345"/>
        <item x="811"/>
        <item x="439"/>
        <item x="63"/>
        <item x="298"/>
        <item x="872"/>
        <item x="600"/>
        <item x="632"/>
        <item x="847"/>
        <item x="150"/>
        <item x="857"/>
        <item x="509"/>
        <item x="332"/>
        <item x="787"/>
        <item x="473"/>
        <item x="888"/>
        <item x="306"/>
        <item x="641"/>
        <item x="829"/>
        <item x="307"/>
        <item x="672"/>
        <item x="133"/>
        <item x="742"/>
        <item x="565"/>
        <item x="671"/>
        <item x="392"/>
        <item x="560"/>
        <item x="819"/>
        <item x="661"/>
        <item x="484"/>
        <item x="356"/>
        <item x="96"/>
        <item x="244"/>
        <item x="450"/>
        <item x="420"/>
        <item x="883"/>
        <item x="220"/>
        <item x="876"/>
        <item x="125"/>
        <item x="571"/>
        <item x="885"/>
        <item x="749"/>
        <item x="32"/>
        <item x="7"/>
        <item x="129"/>
        <item x="79"/>
        <item x="280"/>
        <item x="589"/>
        <item x="182"/>
        <item x="111"/>
        <item x="248"/>
        <item x="807"/>
        <item x="231"/>
        <item x="706"/>
        <item x="61"/>
        <item x="608"/>
        <item x="598"/>
        <item x="221"/>
        <item x="178"/>
        <item x="680"/>
        <item x="349"/>
        <item x="346"/>
        <item x="141"/>
        <item x="161"/>
        <item x="775"/>
        <item x="283"/>
        <item x="851"/>
        <item x="643"/>
        <item x="681"/>
        <item x="65"/>
        <item x="153"/>
        <item x="818"/>
        <item x="767"/>
        <item x="682"/>
        <item x="884"/>
        <item x="778"/>
        <item x="387"/>
        <item x="541"/>
        <item x="223"/>
        <item x="516"/>
        <item x="743"/>
        <item x="287"/>
        <item x="157"/>
        <item x="380"/>
        <item x="869"/>
        <item x="254"/>
        <item x="85"/>
        <item x="500"/>
        <item x="729"/>
        <item x="445"/>
        <item x="194"/>
        <item x="719"/>
        <item x="115"/>
        <item x="833"/>
        <item x="712"/>
        <item x="461"/>
        <item x="59"/>
        <item x="109"/>
        <item x="134"/>
        <item x="325"/>
        <item x="880"/>
        <item x="673"/>
        <item x="202"/>
        <item x="794"/>
        <item x="686"/>
        <item x="216"/>
        <item x="229"/>
        <item x="334"/>
        <item x="270"/>
        <item x="757"/>
        <item x="652"/>
        <item x="797"/>
        <item x="640"/>
        <item x="281"/>
        <item x="734"/>
        <item x="173"/>
        <item x="441"/>
        <item x="479"/>
        <item x="80"/>
        <item x="810"/>
        <item x="428"/>
        <item x="137"/>
        <item x="16"/>
        <item x="66"/>
        <item x="820"/>
        <item x="694"/>
        <item x="314"/>
        <item x="511"/>
        <item x="860"/>
        <item x="421"/>
        <item x="505"/>
        <item x="842"/>
        <item x="435"/>
        <item x="205"/>
        <item x="253"/>
        <item x="407"/>
        <item x="594"/>
        <item x="546"/>
        <item x="99"/>
        <item x="366"/>
        <item x="135"/>
        <item x="447"/>
        <item x="184"/>
        <item x="106"/>
        <item x="425"/>
        <item x="359"/>
        <item x="158"/>
        <item x="319"/>
        <item x="256"/>
        <item x="317"/>
        <item x="313"/>
        <item x="826"/>
        <item x="339"/>
        <item x="529"/>
        <item x="6"/>
        <item x="34"/>
        <item x="168"/>
        <item x="751"/>
        <item x="464"/>
        <item x="803"/>
        <item x="164"/>
        <item x="465"/>
        <item x="650"/>
        <item x="299"/>
        <item x="237"/>
        <item x="126"/>
        <item x="305"/>
        <item x="340"/>
        <item x="227"/>
        <item x="621"/>
        <item x="36"/>
        <item x="393"/>
        <item x="859"/>
        <item x="145"/>
        <item x="263"/>
        <item x="689"/>
        <item x="481"/>
        <item x="149"/>
        <item x="197"/>
        <item x="11"/>
        <item x="451"/>
        <item x="569"/>
        <item x="72"/>
        <item x="522"/>
        <item x="369"/>
        <item x="333"/>
        <item x="551"/>
        <item x="335"/>
        <item x="494"/>
        <item x="250"/>
        <item x="609"/>
        <item x="462"/>
        <item x="394"/>
        <item x="25"/>
        <item x="488"/>
        <item x="320"/>
        <item x="277"/>
        <item x="849"/>
        <item x="278"/>
        <item x="491"/>
        <item x="235"/>
        <item x="433"/>
        <item x="136"/>
        <item x="896"/>
        <item x="424"/>
        <item x="892"/>
        <item x="24"/>
        <item x="316"/>
        <item x="468"/>
        <item x="703"/>
        <item x="864"/>
        <item x="665"/>
        <item x="626"/>
        <item x="568"/>
        <item x="667"/>
        <item x="212"/>
        <item x="81"/>
        <item x="561"/>
        <item x="545"/>
        <item x="251"/>
        <item x="213"/>
        <item x="214"/>
        <item x="758"/>
        <item x="486"/>
        <item x="727"/>
        <item x="558"/>
        <item x="415"/>
        <item x="759"/>
        <item x="297"/>
        <item x="636"/>
        <item x="174"/>
        <item x="518"/>
        <item x="839"/>
        <item x="234"/>
        <item x="611"/>
        <item x="502"/>
        <item x="492"/>
        <item x="887"/>
        <item x="388"/>
        <item x="22"/>
        <item x="536"/>
        <item x="617"/>
        <item x="148"/>
        <item x="3"/>
        <item x="740"/>
        <item x="653"/>
        <item x="210"/>
        <item x="75"/>
        <item x="583"/>
        <item x="177"/>
        <item x="258"/>
        <item x="597"/>
        <item x="114"/>
        <item x="60"/>
        <item x="416"/>
        <item x="783"/>
        <item x="553"/>
        <item x="165"/>
        <item x="303"/>
        <item x="328"/>
        <item x="469"/>
        <item x="152"/>
        <item x="780"/>
        <item x="660"/>
        <item x="726"/>
        <item x="138"/>
        <item x="390"/>
        <item x="2"/>
        <item x="402"/>
        <item x="83"/>
        <item x="294"/>
        <item x="77"/>
        <item x="140"/>
        <item x="386"/>
        <item x="577"/>
        <item x="830"/>
        <item x="169"/>
        <item x="555"/>
        <item x="226"/>
        <item x="405"/>
        <item x="627"/>
        <item x="419"/>
        <item x="225"/>
        <item x="530"/>
        <item x="191"/>
        <item x="550"/>
        <item x="485"/>
        <item x="324"/>
        <item x="82"/>
        <item x="438"/>
        <item x="355"/>
        <item x="430"/>
        <item x="176"/>
        <item x="272"/>
        <item x="352"/>
        <item x="172"/>
        <item x="395"/>
        <item x="200"/>
        <item x="651"/>
        <item x="400"/>
        <item x="354"/>
        <item x="763"/>
        <item x="57"/>
        <item x="105"/>
        <item x="327"/>
        <item x="62"/>
        <item x="10"/>
        <item x="279"/>
        <item x="554"/>
        <item x="408"/>
        <item x="374"/>
        <item x="101"/>
        <item x="52"/>
        <item x="524"/>
        <item x="240"/>
        <item x="664"/>
        <item x="364"/>
        <item x="831"/>
        <item x="793"/>
        <item x="625"/>
        <item x="874"/>
        <item x="687"/>
        <item x="296"/>
        <item x="381"/>
        <item x="766"/>
        <item x="603"/>
        <item x="756"/>
        <item x="841"/>
        <item x="97"/>
        <item x="39"/>
        <item x="95"/>
        <item x="206"/>
        <item x="506"/>
        <item x="45"/>
        <item x="741"/>
        <item x="566"/>
        <item x="267"/>
        <item x="70"/>
        <item x="552"/>
        <item x="414"/>
        <item x="761"/>
        <item x="304"/>
        <item x="14"/>
        <item x="190"/>
        <item x="204"/>
        <item x="239"/>
        <item x="100"/>
        <item x="42"/>
        <item x="437"/>
        <item x="247"/>
        <item x="854"/>
        <item x="701"/>
        <item x="371"/>
        <item x="37"/>
        <item x="33"/>
        <item x="222"/>
        <item x="648"/>
        <item x="180"/>
        <item x="572"/>
        <item x="391"/>
        <item x="338"/>
        <item t="default"/>
      </items>
    </pivotField>
    <pivotField showAll="0">
      <items count="5">
        <item x="0"/>
        <item x="3"/>
        <item x="1"/>
        <item x="2"/>
        <item t="default"/>
      </items>
    </pivotField>
    <pivotField showAll="0"/>
    <pivotField showAll="0" sortType="descending">
      <items count="7">
        <item x="0"/>
        <item x="2"/>
        <item x="4"/>
        <item x="3"/>
        <item x="1"/>
        <item x="5"/>
        <item t="default"/>
      </items>
      <autoSortScope>
        <pivotArea dataOnly="0" outline="0" fieldPosition="0">
          <references count="1">
            <reference field="4294967294" count="1" selected="0">
              <x v="0"/>
            </reference>
          </references>
        </pivotArea>
      </autoSortScope>
    </pivotField>
    <pivotField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axis="axisRow" showAll="0" sortType="descending">
      <items count="6">
        <item x="1"/>
        <item x="2"/>
        <item x="3"/>
        <item x="4"/>
        <item x="0"/>
        <item t="default"/>
      </items>
      <autoSortScope>
        <pivotArea dataOnly="0" outline="0" fieldPosition="0">
          <references count="1">
            <reference field="4294967294" count="1" selected="0">
              <x v="0"/>
            </reference>
          </references>
        </pivotArea>
      </autoSortScope>
    </pivotField>
    <pivotField numFmtId="165" showAll="0"/>
    <pivotField numFmtId="165" showAll="0"/>
    <pivotField numFmtId="1" showAll="0"/>
    <pivotField dataField="1" numFmtId="165" showAll="0"/>
    <pivotField numFmtId="165" showAll="0"/>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5"/>
  </rowFields>
  <rowItems count="6">
    <i>
      <x v="4"/>
    </i>
    <i>
      <x v="2"/>
    </i>
    <i>
      <x/>
    </i>
    <i>
      <x v="1"/>
    </i>
    <i>
      <x v="3"/>
    </i>
    <i t="grand">
      <x/>
    </i>
  </rowItems>
  <colItems count="1">
    <i/>
  </colItems>
  <dataFields count="1">
    <dataField name="Sum of Revenue" fld="9" baseField="0" baseItem="0" numFmtId="165"/>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F0AD86-0032-45BE-B9EB-5D969B435A26}" name="PivotTable5"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20:H27" firstHeaderRow="1" firstDataRow="1" firstDataCol="1"/>
  <pivotFields count="15">
    <pivotField numFmtId="14" showAll="0">
      <items count="907">
        <item x="899"/>
        <item x="531"/>
        <item x="748"/>
        <item x="187"/>
        <item x="350"/>
        <item x="737"/>
        <item x="695"/>
        <item x="44"/>
        <item x="102"/>
        <item x="5"/>
        <item x="107"/>
        <item x="203"/>
        <item x="747"/>
        <item x="898"/>
        <item x="823"/>
        <item x="523"/>
        <item x="535"/>
        <item x="746"/>
        <item x="179"/>
        <item x="771"/>
        <item x="642"/>
        <item x="274"/>
        <item x="622"/>
        <item x="776"/>
        <item x="697"/>
        <item x="155"/>
        <item x="796"/>
        <item x="628"/>
        <item x="230"/>
        <item x="717"/>
        <item x="373"/>
        <item x="582"/>
        <item x="166"/>
        <item x="315"/>
        <item x="167"/>
        <item x="487"/>
        <item x="64"/>
        <item x="41"/>
        <item x="209"/>
        <item x="676"/>
        <item x="4"/>
        <item x="886"/>
        <item x="31"/>
        <item x="637"/>
        <item x="562"/>
        <item x="192"/>
        <item x="873"/>
        <item x="527"/>
        <item x="620"/>
        <item x="406"/>
        <item x="458"/>
        <item x="821"/>
        <item x="570"/>
        <item x="690"/>
        <item x="716"/>
        <item x="444"/>
        <item x="466"/>
        <item x="903"/>
        <item x="363"/>
        <item x="73"/>
        <item x="815"/>
        <item x="38"/>
        <item x="574"/>
        <item x="40"/>
        <item x="585"/>
        <item x="540"/>
        <item x="773"/>
        <item x="900"/>
        <item x="879"/>
        <item x="720"/>
        <item x="785"/>
        <item x="19"/>
        <item x="286"/>
        <item x="824"/>
        <item x="284"/>
        <item x="238"/>
        <item x="130"/>
        <item x="772"/>
        <item x="0"/>
        <item x="619"/>
        <item x="526"/>
        <item x="43"/>
        <item x="124"/>
        <item x="443"/>
        <item x="188"/>
        <item x="376"/>
        <item x="460"/>
        <item x="58"/>
        <item x="292"/>
        <item x="788"/>
        <item x="478"/>
        <item x="131"/>
        <item x="499"/>
        <item x="26"/>
        <item x="423"/>
        <item x="128"/>
        <item x="322"/>
        <item x="736"/>
        <item x="30"/>
        <item x="564"/>
        <item x="698"/>
        <item x="147"/>
        <item x="592"/>
        <item x="341"/>
        <item x="519"/>
        <item x="379"/>
        <item x="362"/>
        <item x="904"/>
        <item x="576"/>
        <item x="396"/>
        <item x="290"/>
        <item x="186"/>
        <item x="199"/>
        <item x="596"/>
        <item x="647"/>
        <item x="844"/>
        <item x="457"/>
        <item x="448"/>
        <item x="901"/>
        <item x="744"/>
        <item x="144"/>
        <item x="897"/>
        <item x="265"/>
        <item x="344"/>
        <item x="35"/>
        <item x="496"/>
        <item x="382"/>
        <item x="110"/>
        <item x="365"/>
        <item x="384"/>
        <item x="348"/>
        <item x="836"/>
        <item x="236"/>
        <item x="412"/>
        <item x="579"/>
        <item x="475"/>
        <item x="321"/>
        <item x="840"/>
        <item x="467"/>
        <item x="503"/>
        <item x="215"/>
        <item x="548"/>
        <item x="656"/>
        <item x="581"/>
        <item x="252"/>
        <item x="398"/>
        <item x="692"/>
        <item x="889"/>
        <item x="501"/>
        <item x="27"/>
        <item x="409"/>
        <item x="170"/>
        <item x="268"/>
        <item x="76"/>
        <item x="434"/>
        <item x="69"/>
        <item x="51"/>
        <item x="104"/>
        <item x="588"/>
        <item x="295"/>
        <item x="858"/>
        <item x="610"/>
        <item x="159"/>
        <item x="871"/>
        <item x="351"/>
        <item x="764"/>
        <item x="538"/>
        <item x="377"/>
        <item x="308"/>
        <item x="493"/>
        <item x="86"/>
        <item x="868"/>
        <item x="675"/>
        <item x="413"/>
        <item x="645"/>
        <item x="846"/>
        <item x="55"/>
        <item x="273"/>
        <item x="902"/>
        <item x="232"/>
        <item x="709"/>
        <item x="525"/>
        <item x="459"/>
        <item x="591"/>
        <item x="119"/>
        <item x="112"/>
        <item x="634"/>
        <item x="853"/>
        <item x="470"/>
        <item x="784"/>
        <item x="624"/>
        <item x="733"/>
        <item x="575"/>
        <item x="410"/>
        <item x="224"/>
        <item x="658"/>
        <item x="670"/>
        <item x="198"/>
        <item x="291"/>
        <item x="201"/>
        <item x="805"/>
        <item x="323"/>
        <item x="580"/>
        <item x="862"/>
        <item x="257"/>
        <item x="863"/>
        <item x="302"/>
        <item x="521"/>
        <item x="18"/>
        <item x="798"/>
        <item x="375"/>
        <item x="285"/>
        <item x="659"/>
        <item x="389"/>
        <item x="28"/>
        <item x="243"/>
        <item x="446"/>
        <item x="399"/>
        <item x="68"/>
        <item x="29"/>
        <item x="865"/>
        <item x="745"/>
        <item x="357"/>
        <item x="593"/>
        <item x="266"/>
        <item x="678"/>
        <item x="738"/>
        <item x="452"/>
        <item x="276"/>
        <item x="606"/>
        <item x="838"/>
        <item x="300"/>
        <item x="175"/>
        <item x="84"/>
        <item x="477"/>
        <item x="663"/>
        <item x="490"/>
        <item x="866"/>
        <item x="49"/>
        <item x="67"/>
        <item x="411"/>
        <item x="781"/>
        <item x="329"/>
        <item x="262"/>
        <item x="557"/>
        <item x="195"/>
        <item x="183"/>
        <item x="850"/>
        <item x="90"/>
        <item x="779"/>
        <item x="861"/>
        <item x="599"/>
        <item x="799"/>
        <item x="489"/>
        <item x="309"/>
        <item x="474"/>
        <item x="615"/>
        <item x="556"/>
        <item x="385"/>
        <item x="674"/>
        <item x="512"/>
        <item x="142"/>
        <item x="440"/>
        <item x="635"/>
        <item x="143"/>
        <item x="242"/>
        <item x="801"/>
        <item x="769"/>
        <item x="331"/>
        <item x="207"/>
        <item x="893"/>
        <item x="875"/>
        <item x="245"/>
        <item x="342"/>
        <item x="891"/>
        <item x="613"/>
        <item x="404"/>
        <item x="288"/>
        <item x="578"/>
        <item x="108"/>
        <item x="120"/>
        <item x="219"/>
        <item x="533"/>
        <item x="185"/>
        <item x="607"/>
        <item x="181"/>
        <item x="777"/>
        <item x="361"/>
        <item x="312"/>
        <item x="54"/>
        <item x="132"/>
        <item x="725"/>
        <item x="87"/>
        <item x="832"/>
        <item x="211"/>
        <item x="612"/>
        <item x="154"/>
        <item x="770"/>
        <item x="301"/>
        <item x="573"/>
        <item x="707"/>
        <item x="233"/>
        <item x="370"/>
        <item x="330"/>
        <item x="9"/>
        <item x="246"/>
        <item x="666"/>
        <item x="146"/>
        <item x="436"/>
        <item x="544"/>
        <item x="139"/>
        <item x="791"/>
        <item x="804"/>
        <item x="403"/>
        <item x="46"/>
        <item x="171"/>
        <item x="271"/>
        <item x="228"/>
        <item x="802"/>
        <item x="688"/>
        <item x="12"/>
        <item x="93"/>
        <item x="483"/>
        <item x="103"/>
        <item x="426"/>
        <item x="730"/>
        <item x="774"/>
        <item x="708"/>
        <item x="289"/>
        <item x="722"/>
        <item x="616"/>
        <item x="121"/>
        <item x="249"/>
        <item x="20"/>
        <item x="504"/>
        <item x="825"/>
        <item x="431"/>
        <item x="700"/>
        <item x="336"/>
        <item x="595"/>
        <item x="383"/>
        <item x="834"/>
        <item x="724"/>
        <item x="418"/>
        <item x="360"/>
        <item x="705"/>
        <item x="668"/>
        <item x="517"/>
        <item x="646"/>
        <item x="442"/>
        <item x="123"/>
        <item x="590"/>
        <item x="732"/>
        <item x="711"/>
        <item x="604"/>
        <item x="542"/>
        <item x="53"/>
        <item x="455"/>
        <item x="343"/>
        <item x="17"/>
        <item x="495"/>
        <item x="417"/>
        <item x="293"/>
        <item x="837"/>
        <item x="586"/>
        <item x="208"/>
        <item x="8"/>
        <item x="480"/>
        <item x="691"/>
        <item x="723"/>
        <item x="264"/>
        <item x="683"/>
        <item x="56"/>
        <item x="812"/>
        <item x="696"/>
        <item x="515"/>
        <item x="269"/>
        <item x="877"/>
        <item x="48"/>
        <item x="669"/>
        <item x="739"/>
        <item x="378"/>
        <item x="655"/>
        <item x="852"/>
        <item x="649"/>
        <item x="432"/>
        <item x="843"/>
        <item x="894"/>
        <item x="816"/>
        <item x="449"/>
        <item x="116"/>
        <item x="189"/>
        <item x="822"/>
        <item x="23"/>
        <item x="750"/>
        <item x="605"/>
        <item x="755"/>
        <item x="275"/>
        <item x="456"/>
        <item x="735"/>
        <item x="498"/>
        <item x="543"/>
        <item x="702"/>
        <item x="584"/>
        <item x="786"/>
        <item x="528"/>
        <item x="539"/>
        <item x="117"/>
        <item x="401"/>
        <item x="905"/>
        <item x="710"/>
        <item x="508"/>
        <item x="260"/>
        <item x="813"/>
        <item x="94"/>
        <item x="718"/>
        <item x="463"/>
        <item x="510"/>
        <item x="368"/>
        <item x="92"/>
        <item x="762"/>
        <item x="534"/>
        <item x="127"/>
        <item x="728"/>
        <item x="311"/>
        <item x="895"/>
        <item x="372"/>
        <item x="98"/>
        <item x="47"/>
        <item x="337"/>
        <item x="817"/>
        <item x="160"/>
        <item x="835"/>
        <item x="196"/>
        <item x="765"/>
        <item x="614"/>
        <item x="567"/>
        <item x="156"/>
        <item x="547"/>
        <item x="800"/>
        <item x="623"/>
        <item x="713"/>
        <item x="704"/>
        <item x="21"/>
        <item x="507"/>
        <item x="808"/>
        <item x="310"/>
        <item x="679"/>
        <item x="693"/>
        <item x="878"/>
        <item x="752"/>
        <item x="806"/>
        <item x="731"/>
        <item x="677"/>
        <item x="15"/>
        <item x="760"/>
        <item x="890"/>
        <item x="587"/>
        <item x="631"/>
        <item x="867"/>
        <item x="497"/>
        <item x="282"/>
        <item x="259"/>
        <item x="602"/>
        <item x="255"/>
        <item x="347"/>
        <item x="162"/>
        <item x="122"/>
        <item x="782"/>
        <item x="638"/>
        <item x="532"/>
        <item x="358"/>
        <item x="318"/>
        <item x="88"/>
        <item x="633"/>
        <item x="559"/>
        <item x="753"/>
        <item x="809"/>
        <item x="684"/>
        <item x="848"/>
        <item x="699"/>
        <item x="662"/>
        <item x="654"/>
        <item x="91"/>
        <item x="151"/>
        <item x="754"/>
        <item x="217"/>
        <item x="520"/>
        <item x="353"/>
        <item x="476"/>
        <item x="454"/>
        <item x="482"/>
        <item x="629"/>
        <item x="827"/>
        <item x="429"/>
        <item x="721"/>
        <item x="795"/>
        <item x="685"/>
        <item x="261"/>
        <item x="514"/>
        <item x="618"/>
        <item x="882"/>
        <item x="845"/>
        <item x="601"/>
        <item x="89"/>
        <item x="78"/>
        <item x="630"/>
        <item x="427"/>
        <item x="537"/>
        <item x="768"/>
        <item x="881"/>
        <item x="789"/>
        <item x="1"/>
        <item x="241"/>
        <item x="13"/>
        <item x="714"/>
        <item x="218"/>
        <item x="828"/>
        <item x="422"/>
        <item x="471"/>
        <item x="326"/>
        <item x="367"/>
        <item x="113"/>
        <item x="644"/>
        <item x="472"/>
        <item x="792"/>
        <item x="74"/>
        <item x="549"/>
        <item x="163"/>
        <item x="870"/>
        <item x="397"/>
        <item x="790"/>
        <item x="639"/>
        <item x="657"/>
        <item x="71"/>
        <item x="715"/>
        <item x="50"/>
        <item x="856"/>
        <item x="453"/>
        <item x="814"/>
        <item x="563"/>
        <item x="193"/>
        <item x="513"/>
        <item x="855"/>
        <item x="118"/>
        <item x="345"/>
        <item x="811"/>
        <item x="439"/>
        <item x="63"/>
        <item x="298"/>
        <item x="872"/>
        <item x="600"/>
        <item x="632"/>
        <item x="847"/>
        <item x="150"/>
        <item x="857"/>
        <item x="509"/>
        <item x="332"/>
        <item x="787"/>
        <item x="473"/>
        <item x="888"/>
        <item x="306"/>
        <item x="641"/>
        <item x="829"/>
        <item x="307"/>
        <item x="672"/>
        <item x="133"/>
        <item x="742"/>
        <item x="565"/>
        <item x="671"/>
        <item x="392"/>
        <item x="560"/>
        <item x="819"/>
        <item x="661"/>
        <item x="484"/>
        <item x="356"/>
        <item x="96"/>
        <item x="244"/>
        <item x="450"/>
        <item x="420"/>
        <item x="883"/>
        <item x="220"/>
        <item x="876"/>
        <item x="125"/>
        <item x="571"/>
        <item x="885"/>
        <item x="749"/>
        <item x="32"/>
        <item x="7"/>
        <item x="129"/>
        <item x="79"/>
        <item x="280"/>
        <item x="589"/>
        <item x="182"/>
        <item x="111"/>
        <item x="248"/>
        <item x="807"/>
        <item x="231"/>
        <item x="706"/>
        <item x="61"/>
        <item x="608"/>
        <item x="598"/>
        <item x="221"/>
        <item x="178"/>
        <item x="680"/>
        <item x="349"/>
        <item x="346"/>
        <item x="141"/>
        <item x="161"/>
        <item x="775"/>
        <item x="283"/>
        <item x="851"/>
        <item x="643"/>
        <item x="681"/>
        <item x="65"/>
        <item x="153"/>
        <item x="818"/>
        <item x="767"/>
        <item x="682"/>
        <item x="884"/>
        <item x="778"/>
        <item x="387"/>
        <item x="541"/>
        <item x="223"/>
        <item x="516"/>
        <item x="743"/>
        <item x="287"/>
        <item x="157"/>
        <item x="380"/>
        <item x="869"/>
        <item x="254"/>
        <item x="85"/>
        <item x="500"/>
        <item x="729"/>
        <item x="445"/>
        <item x="194"/>
        <item x="719"/>
        <item x="115"/>
        <item x="833"/>
        <item x="712"/>
        <item x="461"/>
        <item x="59"/>
        <item x="109"/>
        <item x="134"/>
        <item x="325"/>
        <item x="880"/>
        <item x="673"/>
        <item x="202"/>
        <item x="794"/>
        <item x="686"/>
        <item x="216"/>
        <item x="229"/>
        <item x="334"/>
        <item x="270"/>
        <item x="757"/>
        <item x="652"/>
        <item x="797"/>
        <item x="640"/>
        <item x="281"/>
        <item x="734"/>
        <item x="173"/>
        <item x="441"/>
        <item x="479"/>
        <item x="80"/>
        <item x="810"/>
        <item x="428"/>
        <item x="137"/>
        <item x="16"/>
        <item x="66"/>
        <item x="820"/>
        <item x="694"/>
        <item x="314"/>
        <item x="511"/>
        <item x="860"/>
        <item x="421"/>
        <item x="505"/>
        <item x="842"/>
        <item x="435"/>
        <item x="205"/>
        <item x="253"/>
        <item x="407"/>
        <item x="594"/>
        <item x="546"/>
        <item x="99"/>
        <item x="366"/>
        <item x="135"/>
        <item x="447"/>
        <item x="184"/>
        <item x="106"/>
        <item x="425"/>
        <item x="359"/>
        <item x="158"/>
        <item x="319"/>
        <item x="256"/>
        <item x="317"/>
        <item x="313"/>
        <item x="826"/>
        <item x="339"/>
        <item x="529"/>
        <item x="6"/>
        <item x="34"/>
        <item x="168"/>
        <item x="751"/>
        <item x="464"/>
        <item x="803"/>
        <item x="164"/>
        <item x="465"/>
        <item x="650"/>
        <item x="299"/>
        <item x="237"/>
        <item x="126"/>
        <item x="305"/>
        <item x="340"/>
        <item x="227"/>
        <item x="621"/>
        <item x="36"/>
        <item x="393"/>
        <item x="859"/>
        <item x="145"/>
        <item x="263"/>
        <item x="689"/>
        <item x="481"/>
        <item x="149"/>
        <item x="197"/>
        <item x="11"/>
        <item x="451"/>
        <item x="569"/>
        <item x="72"/>
        <item x="522"/>
        <item x="369"/>
        <item x="333"/>
        <item x="551"/>
        <item x="335"/>
        <item x="494"/>
        <item x="250"/>
        <item x="609"/>
        <item x="462"/>
        <item x="394"/>
        <item x="25"/>
        <item x="488"/>
        <item x="320"/>
        <item x="277"/>
        <item x="849"/>
        <item x="278"/>
        <item x="491"/>
        <item x="235"/>
        <item x="433"/>
        <item x="136"/>
        <item x="896"/>
        <item x="424"/>
        <item x="892"/>
        <item x="24"/>
        <item x="316"/>
        <item x="468"/>
        <item x="703"/>
        <item x="864"/>
        <item x="665"/>
        <item x="626"/>
        <item x="568"/>
        <item x="667"/>
        <item x="212"/>
        <item x="81"/>
        <item x="561"/>
        <item x="545"/>
        <item x="251"/>
        <item x="213"/>
        <item x="214"/>
        <item x="758"/>
        <item x="486"/>
        <item x="727"/>
        <item x="558"/>
        <item x="415"/>
        <item x="759"/>
        <item x="297"/>
        <item x="636"/>
        <item x="174"/>
        <item x="518"/>
        <item x="839"/>
        <item x="234"/>
        <item x="611"/>
        <item x="502"/>
        <item x="492"/>
        <item x="887"/>
        <item x="388"/>
        <item x="22"/>
        <item x="536"/>
        <item x="617"/>
        <item x="148"/>
        <item x="3"/>
        <item x="740"/>
        <item x="653"/>
        <item x="210"/>
        <item x="75"/>
        <item x="583"/>
        <item x="177"/>
        <item x="258"/>
        <item x="597"/>
        <item x="114"/>
        <item x="60"/>
        <item x="416"/>
        <item x="783"/>
        <item x="553"/>
        <item x="165"/>
        <item x="303"/>
        <item x="328"/>
        <item x="469"/>
        <item x="152"/>
        <item x="780"/>
        <item x="660"/>
        <item x="726"/>
        <item x="138"/>
        <item x="390"/>
        <item x="2"/>
        <item x="402"/>
        <item x="83"/>
        <item x="294"/>
        <item x="77"/>
        <item x="140"/>
        <item x="386"/>
        <item x="577"/>
        <item x="830"/>
        <item x="169"/>
        <item x="555"/>
        <item x="226"/>
        <item x="405"/>
        <item x="627"/>
        <item x="419"/>
        <item x="225"/>
        <item x="530"/>
        <item x="191"/>
        <item x="550"/>
        <item x="485"/>
        <item x="324"/>
        <item x="82"/>
        <item x="438"/>
        <item x="355"/>
        <item x="430"/>
        <item x="176"/>
        <item x="272"/>
        <item x="352"/>
        <item x="172"/>
        <item x="395"/>
        <item x="200"/>
        <item x="651"/>
        <item x="400"/>
        <item x="354"/>
        <item x="763"/>
        <item x="57"/>
        <item x="105"/>
        <item x="327"/>
        <item x="62"/>
        <item x="10"/>
        <item x="279"/>
        <item x="554"/>
        <item x="408"/>
        <item x="374"/>
        <item x="101"/>
        <item x="52"/>
        <item x="524"/>
        <item x="240"/>
        <item x="664"/>
        <item x="364"/>
        <item x="831"/>
        <item x="793"/>
        <item x="625"/>
        <item x="874"/>
        <item x="687"/>
        <item x="296"/>
        <item x="381"/>
        <item x="766"/>
        <item x="603"/>
        <item x="756"/>
        <item x="841"/>
        <item x="97"/>
        <item x="39"/>
        <item x="95"/>
        <item x="206"/>
        <item x="506"/>
        <item x="45"/>
        <item x="741"/>
        <item x="566"/>
        <item x="267"/>
        <item x="70"/>
        <item x="552"/>
        <item x="414"/>
        <item x="761"/>
        <item x="304"/>
        <item x="14"/>
        <item x="190"/>
        <item x="204"/>
        <item x="239"/>
        <item x="100"/>
        <item x="42"/>
        <item x="437"/>
        <item x="247"/>
        <item x="854"/>
        <item x="701"/>
        <item x="371"/>
        <item x="37"/>
        <item x="33"/>
        <item x="222"/>
        <item x="648"/>
        <item x="180"/>
        <item x="572"/>
        <item x="391"/>
        <item x="338"/>
        <item t="default"/>
      </items>
    </pivotField>
    <pivotField showAll="0">
      <items count="5">
        <item x="0"/>
        <item x="3"/>
        <item x="1"/>
        <item x="2"/>
        <item t="default"/>
      </items>
    </pivotField>
    <pivotField showAll="0"/>
    <pivotField axis="axisRow" showAll="0" sortType="descending">
      <items count="7">
        <item x="0"/>
        <item x="2"/>
        <item x="4"/>
        <item x="3"/>
        <item x="1"/>
        <item x="5"/>
        <item t="default"/>
      </items>
      <autoSortScope>
        <pivotArea dataOnly="0" outline="0" fieldPosition="0">
          <references count="1">
            <reference field="4294967294" count="1" selected="0">
              <x v="0"/>
            </reference>
          </references>
        </pivotArea>
      </autoSortScope>
    </pivotField>
    <pivotField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items count="6">
        <item x="1"/>
        <item x="2"/>
        <item x="3"/>
        <item x="4"/>
        <item x="0"/>
        <item t="default"/>
      </items>
    </pivotField>
    <pivotField numFmtId="165" showAll="0"/>
    <pivotField numFmtId="165" showAll="0"/>
    <pivotField numFmtId="1" showAll="0"/>
    <pivotField dataField="1" numFmtId="165" showAll="0"/>
    <pivotField numFmtId="165" showAll="0"/>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3"/>
  </rowFields>
  <rowItems count="7">
    <i>
      <x v="5"/>
    </i>
    <i>
      <x v="1"/>
    </i>
    <i>
      <x v="2"/>
    </i>
    <i>
      <x/>
    </i>
    <i>
      <x v="3"/>
    </i>
    <i>
      <x v="4"/>
    </i>
    <i t="grand">
      <x/>
    </i>
  </rowItems>
  <colItems count="1">
    <i/>
  </colItems>
  <dataFields count="1">
    <dataField name="Sum of Revenue" fld="9" baseField="0" baseItem="0" numFmtId="165"/>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3741CB-053A-4A2E-812C-5404B7AA8FD8}" name="PivotTable4"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20:E27" firstHeaderRow="1" firstDataRow="1" firstDataCol="1"/>
  <pivotFields count="15">
    <pivotField numFmtId="14" showAll="0">
      <items count="907">
        <item x="899"/>
        <item x="531"/>
        <item x="748"/>
        <item x="187"/>
        <item x="350"/>
        <item x="737"/>
        <item x="695"/>
        <item x="44"/>
        <item x="102"/>
        <item x="5"/>
        <item x="107"/>
        <item x="203"/>
        <item x="747"/>
        <item x="898"/>
        <item x="823"/>
        <item x="523"/>
        <item x="535"/>
        <item x="746"/>
        <item x="179"/>
        <item x="771"/>
        <item x="642"/>
        <item x="274"/>
        <item x="622"/>
        <item x="776"/>
        <item x="697"/>
        <item x="155"/>
        <item x="796"/>
        <item x="628"/>
        <item x="230"/>
        <item x="717"/>
        <item x="373"/>
        <item x="582"/>
        <item x="166"/>
        <item x="315"/>
        <item x="167"/>
        <item x="487"/>
        <item x="64"/>
        <item x="41"/>
        <item x="209"/>
        <item x="676"/>
        <item x="4"/>
        <item x="886"/>
        <item x="31"/>
        <item x="637"/>
        <item x="562"/>
        <item x="192"/>
        <item x="873"/>
        <item x="527"/>
        <item x="620"/>
        <item x="406"/>
        <item x="458"/>
        <item x="821"/>
        <item x="570"/>
        <item x="690"/>
        <item x="716"/>
        <item x="444"/>
        <item x="466"/>
        <item x="903"/>
        <item x="363"/>
        <item x="73"/>
        <item x="815"/>
        <item x="38"/>
        <item x="574"/>
        <item x="40"/>
        <item x="585"/>
        <item x="540"/>
        <item x="773"/>
        <item x="900"/>
        <item x="879"/>
        <item x="720"/>
        <item x="785"/>
        <item x="19"/>
        <item x="286"/>
        <item x="824"/>
        <item x="284"/>
        <item x="238"/>
        <item x="130"/>
        <item x="772"/>
        <item x="0"/>
        <item x="619"/>
        <item x="526"/>
        <item x="43"/>
        <item x="124"/>
        <item x="443"/>
        <item x="188"/>
        <item x="376"/>
        <item x="460"/>
        <item x="58"/>
        <item x="292"/>
        <item x="788"/>
        <item x="478"/>
        <item x="131"/>
        <item x="499"/>
        <item x="26"/>
        <item x="423"/>
        <item x="128"/>
        <item x="322"/>
        <item x="736"/>
        <item x="30"/>
        <item x="564"/>
        <item x="698"/>
        <item x="147"/>
        <item x="592"/>
        <item x="341"/>
        <item x="519"/>
        <item x="379"/>
        <item x="362"/>
        <item x="904"/>
        <item x="576"/>
        <item x="396"/>
        <item x="290"/>
        <item x="186"/>
        <item x="199"/>
        <item x="596"/>
        <item x="647"/>
        <item x="844"/>
        <item x="457"/>
        <item x="448"/>
        <item x="901"/>
        <item x="744"/>
        <item x="144"/>
        <item x="897"/>
        <item x="265"/>
        <item x="344"/>
        <item x="35"/>
        <item x="496"/>
        <item x="382"/>
        <item x="110"/>
        <item x="365"/>
        <item x="384"/>
        <item x="348"/>
        <item x="836"/>
        <item x="236"/>
        <item x="412"/>
        <item x="579"/>
        <item x="475"/>
        <item x="321"/>
        <item x="840"/>
        <item x="467"/>
        <item x="503"/>
        <item x="215"/>
        <item x="548"/>
        <item x="656"/>
        <item x="581"/>
        <item x="252"/>
        <item x="398"/>
        <item x="692"/>
        <item x="889"/>
        <item x="501"/>
        <item x="27"/>
        <item x="409"/>
        <item x="170"/>
        <item x="268"/>
        <item x="76"/>
        <item x="434"/>
        <item x="69"/>
        <item x="51"/>
        <item x="104"/>
        <item x="588"/>
        <item x="295"/>
        <item x="858"/>
        <item x="610"/>
        <item x="159"/>
        <item x="871"/>
        <item x="351"/>
        <item x="764"/>
        <item x="538"/>
        <item x="377"/>
        <item x="308"/>
        <item x="493"/>
        <item x="86"/>
        <item x="868"/>
        <item x="675"/>
        <item x="413"/>
        <item x="645"/>
        <item x="846"/>
        <item x="55"/>
        <item x="273"/>
        <item x="902"/>
        <item x="232"/>
        <item x="709"/>
        <item x="525"/>
        <item x="459"/>
        <item x="591"/>
        <item x="119"/>
        <item x="112"/>
        <item x="634"/>
        <item x="853"/>
        <item x="470"/>
        <item x="784"/>
        <item x="624"/>
        <item x="733"/>
        <item x="575"/>
        <item x="410"/>
        <item x="224"/>
        <item x="658"/>
        <item x="670"/>
        <item x="198"/>
        <item x="291"/>
        <item x="201"/>
        <item x="805"/>
        <item x="323"/>
        <item x="580"/>
        <item x="862"/>
        <item x="257"/>
        <item x="863"/>
        <item x="302"/>
        <item x="521"/>
        <item x="18"/>
        <item x="798"/>
        <item x="375"/>
        <item x="285"/>
        <item x="659"/>
        <item x="389"/>
        <item x="28"/>
        <item x="243"/>
        <item x="446"/>
        <item x="399"/>
        <item x="68"/>
        <item x="29"/>
        <item x="865"/>
        <item x="745"/>
        <item x="357"/>
        <item x="593"/>
        <item x="266"/>
        <item x="678"/>
        <item x="738"/>
        <item x="452"/>
        <item x="276"/>
        <item x="606"/>
        <item x="838"/>
        <item x="300"/>
        <item x="175"/>
        <item x="84"/>
        <item x="477"/>
        <item x="663"/>
        <item x="490"/>
        <item x="866"/>
        <item x="49"/>
        <item x="67"/>
        <item x="411"/>
        <item x="781"/>
        <item x="329"/>
        <item x="262"/>
        <item x="557"/>
        <item x="195"/>
        <item x="183"/>
        <item x="850"/>
        <item x="90"/>
        <item x="779"/>
        <item x="861"/>
        <item x="599"/>
        <item x="799"/>
        <item x="489"/>
        <item x="309"/>
        <item x="474"/>
        <item x="615"/>
        <item x="556"/>
        <item x="385"/>
        <item x="674"/>
        <item x="512"/>
        <item x="142"/>
        <item x="440"/>
        <item x="635"/>
        <item x="143"/>
        <item x="242"/>
        <item x="801"/>
        <item x="769"/>
        <item x="331"/>
        <item x="207"/>
        <item x="893"/>
        <item x="875"/>
        <item x="245"/>
        <item x="342"/>
        <item x="891"/>
        <item x="613"/>
        <item x="404"/>
        <item x="288"/>
        <item x="578"/>
        <item x="108"/>
        <item x="120"/>
        <item x="219"/>
        <item x="533"/>
        <item x="185"/>
        <item x="607"/>
        <item x="181"/>
        <item x="777"/>
        <item x="361"/>
        <item x="312"/>
        <item x="54"/>
        <item x="132"/>
        <item x="725"/>
        <item x="87"/>
        <item x="832"/>
        <item x="211"/>
        <item x="612"/>
        <item x="154"/>
        <item x="770"/>
        <item x="301"/>
        <item x="573"/>
        <item x="707"/>
        <item x="233"/>
        <item x="370"/>
        <item x="330"/>
        <item x="9"/>
        <item x="246"/>
        <item x="666"/>
        <item x="146"/>
        <item x="436"/>
        <item x="544"/>
        <item x="139"/>
        <item x="791"/>
        <item x="804"/>
        <item x="403"/>
        <item x="46"/>
        <item x="171"/>
        <item x="271"/>
        <item x="228"/>
        <item x="802"/>
        <item x="688"/>
        <item x="12"/>
        <item x="93"/>
        <item x="483"/>
        <item x="103"/>
        <item x="426"/>
        <item x="730"/>
        <item x="774"/>
        <item x="708"/>
        <item x="289"/>
        <item x="722"/>
        <item x="616"/>
        <item x="121"/>
        <item x="249"/>
        <item x="20"/>
        <item x="504"/>
        <item x="825"/>
        <item x="431"/>
        <item x="700"/>
        <item x="336"/>
        <item x="595"/>
        <item x="383"/>
        <item x="834"/>
        <item x="724"/>
        <item x="418"/>
        <item x="360"/>
        <item x="705"/>
        <item x="668"/>
        <item x="517"/>
        <item x="646"/>
        <item x="442"/>
        <item x="123"/>
        <item x="590"/>
        <item x="732"/>
        <item x="711"/>
        <item x="604"/>
        <item x="542"/>
        <item x="53"/>
        <item x="455"/>
        <item x="343"/>
        <item x="17"/>
        <item x="495"/>
        <item x="417"/>
        <item x="293"/>
        <item x="837"/>
        <item x="586"/>
        <item x="208"/>
        <item x="8"/>
        <item x="480"/>
        <item x="691"/>
        <item x="723"/>
        <item x="264"/>
        <item x="683"/>
        <item x="56"/>
        <item x="812"/>
        <item x="696"/>
        <item x="515"/>
        <item x="269"/>
        <item x="877"/>
        <item x="48"/>
        <item x="669"/>
        <item x="739"/>
        <item x="378"/>
        <item x="655"/>
        <item x="852"/>
        <item x="649"/>
        <item x="432"/>
        <item x="843"/>
        <item x="894"/>
        <item x="816"/>
        <item x="449"/>
        <item x="116"/>
        <item x="189"/>
        <item x="822"/>
        <item x="23"/>
        <item x="750"/>
        <item x="605"/>
        <item x="755"/>
        <item x="275"/>
        <item x="456"/>
        <item x="735"/>
        <item x="498"/>
        <item x="543"/>
        <item x="702"/>
        <item x="584"/>
        <item x="786"/>
        <item x="528"/>
        <item x="539"/>
        <item x="117"/>
        <item x="401"/>
        <item x="905"/>
        <item x="710"/>
        <item x="508"/>
        <item x="260"/>
        <item x="813"/>
        <item x="94"/>
        <item x="718"/>
        <item x="463"/>
        <item x="510"/>
        <item x="368"/>
        <item x="92"/>
        <item x="762"/>
        <item x="534"/>
        <item x="127"/>
        <item x="728"/>
        <item x="311"/>
        <item x="895"/>
        <item x="372"/>
        <item x="98"/>
        <item x="47"/>
        <item x="337"/>
        <item x="817"/>
        <item x="160"/>
        <item x="835"/>
        <item x="196"/>
        <item x="765"/>
        <item x="614"/>
        <item x="567"/>
        <item x="156"/>
        <item x="547"/>
        <item x="800"/>
        <item x="623"/>
        <item x="713"/>
        <item x="704"/>
        <item x="21"/>
        <item x="507"/>
        <item x="808"/>
        <item x="310"/>
        <item x="679"/>
        <item x="693"/>
        <item x="878"/>
        <item x="752"/>
        <item x="806"/>
        <item x="731"/>
        <item x="677"/>
        <item x="15"/>
        <item x="760"/>
        <item x="890"/>
        <item x="587"/>
        <item x="631"/>
        <item x="867"/>
        <item x="497"/>
        <item x="282"/>
        <item x="259"/>
        <item x="602"/>
        <item x="255"/>
        <item x="347"/>
        <item x="162"/>
        <item x="122"/>
        <item x="782"/>
        <item x="638"/>
        <item x="532"/>
        <item x="358"/>
        <item x="318"/>
        <item x="88"/>
        <item x="633"/>
        <item x="559"/>
        <item x="753"/>
        <item x="809"/>
        <item x="684"/>
        <item x="848"/>
        <item x="699"/>
        <item x="662"/>
        <item x="654"/>
        <item x="91"/>
        <item x="151"/>
        <item x="754"/>
        <item x="217"/>
        <item x="520"/>
        <item x="353"/>
        <item x="476"/>
        <item x="454"/>
        <item x="482"/>
        <item x="629"/>
        <item x="827"/>
        <item x="429"/>
        <item x="721"/>
        <item x="795"/>
        <item x="685"/>
        <item x="261"/>
        <item x="514"/>
        <item x="618"/>
        <item x="882"/>
        <item x="845"/>
        <item x="601"/>
        <item x="89"/>
        <item x="78"/>
        <item x="630"/>
        <item x="427"/>
        <item x="537"/>
        <item x="768"/>
        <item x="881"/>
        <item x="789"/>
        <item x="1"/>
        <item x="241"/>
        <item x="13"/>
        <item x="714"/>
        <item x="218"/>
        <item x="828"/>
        <item x="422"/>
        <item x="471"/>
        <item x="326"/>
        <item x="367"/>
        <item x="113"/>
        <item x="644"/>
        <item x="472"/>
        <item x="792"/>
        <item x="74"/>
        <item x="549"/>
        <item x="163"/>
        <item x="870"/>
        <item x="397"/>
        <item x="790"/>
        <item x="639"/>
        <item x="657"/>
        <item x="71"/>
        <item x="715"/>
        <item x="50"/>
        <item x="856"/>
        <item x="453"/>
        <item x="814"/>
        <item x="563"/>
        <item x="193"/>
        <item x="513"/>
        <item x="855"/>
        <item x="118"/>
        <item x="345"/>
        <item x="811"/>
        <item x="439"/>
        <item x="63"/>
        <item x="298"/>
        <item x="872"/>
        <item x="600"/>
        <item x="632"/>
        <item x="847"/>
        <item x="150"/>
        <item x="857"/>
        <item x="509"/>
        <item x="332"/>
        <item x="787"/>
        <item x="473"/>
        <item x="888"/>
        <item x="306"/>
        <item x="641"/>
        <item x="829"/>
        <item x="307"/>
        <item x="672"/>
        <item x="133"/>
        <item x="742"/>
        <item x="565"/>
        <item x="671"/>
        <item x="392"/>
        <item x="560"/>
        <item x="819"/>
        <item x="661"/>
        <item x="484"/>
        <item x="356"/>
        <item x="96"/>
        <item x="244"/>
        <item x="450"/>
        <item x="420"/>
        <item x="883"/>
        <item x="220"/>
        <item x="876"/>
        <item x="125"/>
        <item x="571"/>
        <item x="885"/>
        <item x="749"/>
        <item x="32"/>
        <item x="7"/>
        <item x="129"/>
        <item x="79"/>
        <item x="280"/>
        <item x="589"/>
        <item x="182"/>
        <item x="111"/>
        <item x="248"/>
        <item x="807"/>
        <item x="231"/>
        <item x="706"/>
        <item x="61"/>
        <item x="608"/>
        <item x="598"/>
        <item x="221"/>
        <item x="178"/>
        <item x="680"/>
        <item x="349"/>
        <item x="346"/>
        <item x="141"/>
        <item x="161"/>
        <item x="775"/>
        <item x="283"/>
        <item x="851"/>
        <item x="643"/>
        <item x="681"/>
        <item x="65"/>
        <item x="153"/>
        <item x="818"/>
        <item x="767"/>
        <item x="682"/>
        <item x="884"/>
        <item x="778"/>
        <item x="387"/>
        <item x="541"/>
        <item x="223"/>
        <item x="516"/>
        <item x="743"/>
        <item x="287"/>
        <item x="157"/>
        <item x="380"/>
        <item x="869"/>
        <item x="254"/>
        <item x="85"/>
        <item x="500"/>
        <item x="729"/>
        <item x="445"/>
        <item x="194"/>
        <item x="719"/>
        <item x="115"/>
        <item x="833"/>
        <item x="712"/>
        <item x="461"/>
        <item x="59"/>
        <item x="109"/>
        <item x="134"/>
        <item x="325"/>
        <item x="880"/>
        <item x="673"/>
        <item x="202"/>
        <item x="794"/>
        <item x="686"/>
        <item x="216"/>
        <item x="229"/>
        <item x="334"/>
        <item x="270"/>
        <item x="757"/>
        <item x="652"/>
        <item x="797"/>
        <item x="640"/>
        <item x="281"/>
        <item x="734"/>
        <item x="173"/>
        <item x="441"/>
        <item x="479"/>
        <item x="80"/>
        <item x="810"/>
        <item x="428"/>
        <item x="137"/>
        <item x="16"/>
        <item x="66"/>
        <item x="820"/>
        <item x="694"/>
        <item x="314"/>
        <item x="511"/>
        <item x="860"/>
        <item x="421"/>
        <item x="505"/>
        <item x="842"/>
        <item x="435"/>
        <item x="205"/>
        <item x="253"/>
        <item x="407"/>
        <item x="594"/>
        <item x="546"/>
        <item x="99"/>
        <item x="366"/>
        <item x="135"/>
        <item x="447"/>
        <item x="184"/>
        <item x="106"/>
        <item x="425"/>
        <item x="359"/>
        <item x="158"/>
        <item x="319"/>
        <item x="256"/>
        <item x="317"/>
        <item x="313"/>
        <item x="826"/>
        <item x="339"/>
        <item x="529"/>
        <item x="6"/>
        <item x="34"/>
        <item x="168"/>
        <item x="751"/>
        <item x="464"/>
        <item x="803"/>
        <item x="164"/>
        <item x="465"/>
        <item x="650"/>
        <item x="299"/>
        <item x="237"/>
        <item x="126"/>
        <item x="305"/>
        <item x="340"/>
        <item x="227"/>
        <item x="621"/>
        <item x="36"/>
        <item x="393"/>
        <item x="859"/>
        <item x="145"/>
        <item x="263"/>
        <item x="689"/>
        <item x="481"/>
        <item x="149"/>
        <item x="197"/>
        <item x="11"/>
        <item x="451"/>
        <item x="569"/>
        <item x="72"/>
        <item x="522"/>
        <item x="369"/>
        <item x="333"/>
        <item x="551"/>
        <item x="335"/>
        <item x="494"/>
        <item x="250"/>
        <item x="609"/>
        <item x="462"/>
        <item x="394"/>
        <item x="25"/>
        <item x="488"/>
        <item x="320"/>
        <item x="277"/>
        <item x="849"/>
        <item x="278"/>
        <item x="491"/>
        <item x="235"/>
        <item x="433"/>
        <item x="136"/>
        <item x="896"/>
        <item x="424"/>
        <item x="892"/>
        <item x="24"/>
        <item x="316"/>
        <item x="468"/>
        <item x="703"/>
        <item x="864"/>
        <item x="665"/>
        <item x="626"/>
        <item x="568"/>
        <item x="667"/>
        <item x="212"/>
        <item x="81"/>
        <item x="561"/>
        <item x="545"/>
        <item x="251"/>
        <item x="213"/>
        <item x="214"/>
        <item x="758"/>
        <item x="486"/>
        <item x="727"/>
        <item x="558"/>
        <item x="415"/>
        <item x="759"/>
        <item x="297"/>
        <item x="636"/>
        <item x="174"/>
        <item x="518"/>
        <item x="839"/>
        <item x="234"/>
        <item x="611"/>
        <item x="502"/>
        <item x="492"/>
        <item x="887"/>
        <item x="388"/>
        <item x="22"/>
        <item x="536"/>
        <item x="617"/>
        <item x="148"/>
        <item x="3"/>
        <item x="740"/>
        <item x="653"/>
        <item x="210"/>
        <item x="75"/>
        <item x="583"/>
        <item x="177"/>
        <item x="258"/>
        <item x="597"/>
        <item x="114"/>
        <item x="60"/>
        <item x="416"/>
        <item x="783"/>
        <item x="553"/>
        <item x="165"/>
        <item x="303"/>
        <item x="328"/>
        <item x="469"/>
        <item x="152"/>
        <item x="780"/>
        <item x="660"/>
        <item x="726"/>
        <item x="138"/>
        <item x="390"/>
        <item x="2"/>
        <item x="402"/>
        <item x="83"/>
        <item x="294"/>
        <item x="77"/>
        <item x="140"/>
        <item x="386"/>
        <item x="577"/>
        <item x="830"/>
        <item x="169"/>
        <item x="555"/>
        <item x="226"/>
        <item x="405"/>
        <item x="627"/>
        <item x="419"/>
        <item x="225"/>
        <item x="530"/>
        <item x="191"/>
        <item x="550"/>
        <item x="485"/>
        <item x="324"/>
        <item x="82"/>
        <item x="438"/>
        <item x="355"/>
        <item x="430"/>
        <item x="176"/>
        <item x="272"/>
        <item x="352"/>
        <item x="172"/>
        <item x="395"/>
        <item x="200"/>
        <item x="651"/>
        <item x="400"/>
        <item x="354"/>
        <item x="763"/>
        <item x="57"/>
        <item x="105"/>
        <item x="327"/>
        <item x="62"/>
        <item x="10"/>
        <item x="279"/>
        <item x="554"/>
        <item x="408"/>
        <item x="374"/>
        <item x="101"/>
        <item x="52"/>
        <item x="524"/>
        <item x="240"/>
        <item x="664"/>
        <item x="364"/>
        <item x="831"/>
        <item x="793"/>
        <item x="625"/>
        <item x="874"/>
        <item x="687"/>
        <item x="296"/>
        <item x="381"/>
        <item x="766"/>
        <item x="603"/>
        <item x="756"/>
        <item x="841"/>
        <item x="97"/>
        <item x="39"/>
        <item x="95"/>
        <item x="206"/>
        <item x="506"/>
        <item x="45"/>
        <item x="741"/>
        <item x="566"/>
        <item x="267"/>
        <item x="70"/>
        <item x="552"/>
        <item x="414"/>
        <item x="761"/>
        <item x="304"/>
        <item x="14"/>
        <item x="190"/>
        <item x="204"/>
        <item x="239"/>
        <item x="100"/>
        <item x="42"/>
        <item x="437"/>
        <item x="247"/>
        <item x="854"/>
        <item x="701"/>
        <item x="371"/>
        <item x="37"/>
        <item x="33"/>
        <item x="222"/>
        <item x="648"/>
        <item x="180"/>
        <item x="572"/>
        <item x="391"/>
        <item x="338"/>
        <item t="default"/>
      </items>
    </pivotField>
    <pivotField showAll="0">
      <items count="5">
        <item x="0"/>
        <item x="3"/>
        <item x="1"/>
        <item x="2"/>
        <item t="default"/>
      </items>
    </pivotField>
    <pivotField showAll="0"/>
    <pivotField showAll="0">
      <items count="7">
        <item x="0"/>
        <item x="2"/>
        <item x="4"/>
        <item x="3"/>
        <item x="1"/>
        <item x="5"/>
        <item t="default"/>
      </items>
    </pivotField>
    <pivotField axis="axisRow"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items count="6">
        <item x="1"/>
        <item x="2"/>
        <item x="3"/>
        <item x="4"/>
        <item x="0"/>
        <item t="default"/>
      </items>
    </pivotField>
    <pivotField numFmtId="165" showAll="0"/>
    <pivotField numFmtId="165" showAll="0"/>
    <pivotField numFmtId="1" showAll="0"/>
    <pivotField dataField="1" numFmtId="165" showAll="0"/>
    <pivotField numFmtId="165" showAll="0"/>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4"/>
  </rowFields>
  <rowItems count="7">
    <i>
      <x/>
    </i>
    <i>
      <x v="2"/>
    </i>
    <i>
      <x v="5"/>
    </i>
    <i>
      <x v="3"/>
    </i>
    <i>
      <x v="4"/>
    </i>
    <i>
      <x v="1"/>
    </i>
    <i t="grand">
      <x/>
    </i>
  </rowItems>
  <colItems count="1">
    <i/>
  </colItems>
  <dataFields count="1">
    <dataField name="Sum of Revenue" fld="9" baseField="0" baseItem="0" numFmtId="165"/>
  </dataField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616BA35-EF21-4C29-B9B9-415E5509E8DE}" name="PivotTable3"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3:I17" firstHeaderRow="1" firstDataRow="2" firstDataCol="1"/>
  <pivotFields count="15">
    <pivotField numFmtId="14" showAll="0">
      <items count="907">
        <item x="899"/>
        <item x="531"/>
        <item x="748"/>
        <item x="187"/>
        <item x="350"/>
        <item x="737"/>
        <item x="695"/>
        <item x="44"/>
        <item x="102"/>
        <item x="5"/>
        <item x="107"/>
        <item x="203"/>
        <item x="747"/>
        <item x="898"/>
        <item x="823"/>
        <item x="523"/>
        <item x="535"/>
        <item x="746"/>
        <item x="179"/>
        <item x="771"/>
        <item x="642"/>
        <item x="274"/>
        <item x="622"/>
        <item x="776"/>
        <item x="697"/>
        <item x="155"/>
        <item x="796"/>
        <item x="628"/>
        <item x="230"/>
        <item x="717"/>
        <item x="373"/>
        <item x="582"/>
        <item x="166"/>
        <item x="315"/>
        <item x="167"/>
        <item x="487"/>
        <item x="64"/>
        <item x="41"/>
        <item x="209"/>
        <item x="676"/>
        <item x="4"/>
        <item x="886"/>
        <item x="31"/>
        <item x="637"/>
        <item x="562"/>
        <item x="192"/>
        <item x="873"/>
        <item x="527"/>
        <item x="620"/>
        <item x="406"/>
        <item x="458"/>
        <item x="821"/>
        <item x="570"/>
        <item x="690"/>
        <item x="716"/>
        <item x="444"/>
        <item x="466"/>
        <item x="903"/>
        <item x="363"/>
        <item x="73"/>
        <item x="815"/>
        <item x="38"/>
        <item x="574"/>
        <item x="40"/>
        <item x="585"/>
        <item x="540"/>
        <item x="773"/>
        <item x="900"/>
        <item x="879"/>
        <item x="720"/>
        <item x="785"/>
        <item x="19"/>
        <item x="286"/>
        <item x="824"/>
        <item x="284"/>
        <item x="238"/>
        <item x="130"/>
        <item x="772"/>
        <item x="0"/>
        <item x="619"/>
        <item x="526"/>
        <item x="43"/>
        <item x="124"/>
        <item x="443"/>
        <item x="188"/>
        <item x="376"/>
        <item x="460"/>
        <item x="58"/>
        <item x="292"/>
        <item x="788"/>
        <item x="478"/>
        <item x="131"/>
        <item x="499"/>
        <item x="26"/>
        <item x="423"/>
        <item x="128"/>
        <item x="322"/>
        <item x="736"/>
        <item x="30"/>
        <item x="564"/>
        <item x="698"/>
        <item x="147"/>
        <item x="592"/>
        <item x="341"/>
        <item x="519"/>
        <item x="379"/>
        <item x="362"/>
        <item x="904"/>
        <item x="576"/>
        <item x="396"/>
        <item x="290"/>
        <item x="186"/>
        <item x="199"/>
        <item x="596"/>
        <item x="647"/>
        <item x="844"/>
        <item x="457"/>
        <item x="448"/>
        <item x="901"/>
        <item x="744"/>
        <item x="144"/>
        <item x="897"/>
        <item x="265"/>
        <item x="344"/>
        <item x="35"/>
        <item x="496"/>
        <item x="382"/>
        <item x="110"/>
        <item x="365"/>
        <item x="384"/>
        <item x="348"/>
        <item x="836"/>
        <item x="236"/>
        <item x="412"/>
        <item x="579"/>
        <item x="475"/>
        <item x="321"/>
        <item x="840"/>
        <item x="467"/>
        <item x="503"/>
        <item x="215"/>
        <item x="548"/>
        <item x="656"/>
        <item x="581"/>
        <item x="252"/>
        <item x="398"/>
        <item x="692"/>
        <item x="889"/>
        <item x="501"/>
        <item x="27"/>
        <item x="409"/>
        <item x="170"/>
        <item x="268"/>
        <item x="76"/>
        <item x="434"/>
        <item x="69"/>
        <item x="51"/>
        <item x="104"/>
        <item x="588"/>
        <item x="295"/>
        <item x="858"/>
        <item x="610"/>
        <item x="159"/>
        <item x="871"/>
        <item x="351"/>
        <item x="764"/>
        <item x="538"/>
        <item x="377"/>
        <item x="308"/>
        <item x="493"/>
        <item x="86"/>
        <item x="868"/>
        <item x="675"/>
        <item x="413"/>
        <item x="645"/>
        <item x="846"/>
        <item x="55"/>
        <item x="273"/>
        <item x="902"/>
        <item x="232"/>
        <item x="709"/>
        <item x="525"/>
        <item x="459"/>
        <item x="591"/>
        <item x="119"/>
        <item x="112"/>
        <item x="634"/>
        <item x="853"/>
        <item x="470"/>
        <item x="784"/>
        <item x="624"/>
        <item x="733"/>
        <item x="575"/>
        <item x="410"/>
        <item x="224"/>
        <item x="658"/>
        <item x="670"/>
        <item x="198"/>
        <item x="291"/>
        <item x="201"/>
        <item x="805"/>
        <item x="323"/>
        <item x="580"/>
        <item x="862"/>
        <item x="257"/>
        <item x="863"/>
        <item x="302"/>
        <item x="521"/>
        <item x="18"/>
        <item x="798"/>
        <item x="375"/>
        <item x="285"/>
        <item x="659"/>
        <item x="389"/>
        <item x="28"/>
        <item x="243"/>
        <item x="446"/>
        <item x="399"/>
        <item x="68"/>
        <item x="29"/>
        <item x="865"/>
        <item x="745"/>
        <item x="357"/>
        <item x="593"/>
        <item x="266"/>
        <item x="678"/>
        <item x="738"/>
        <item x="452"/>
        <item x="276"/>
        <item x="606"/>
        <item x="838"/>
        <item x="300"/>
        <item x="175"/>
        <item x="84"/>
        <item x="477"/>
        <item x="663"/>
        <item x="490"/>
        <item x="866"/>
        <item x="49"/>
        <item x="67"/>
        <item x="411"/>
        <item x="781"/>
        <item x="329"/>
        <item x="262"/>
        <item x="557"/>
        <item x="195"/>
        <item x="183"/>
        <item x="850"/>
        <item x="90"/>
        <item x="779"/>
        <item x="861"/>
        <item x="599"/>
        <item x="799"/>
        <item x="489"/>
        <item x="309"/>
        <item x="474"/>
        <item x="615"/>
        <item x="556"/>
        <item x="385"/>
        <item x="674"/>
        <item x="512"/>
        <item x="142"/>
        <item x="440"/>
        <item x="635"/>
        <item x="143"/>
        <item x="242"/>
        <item x="801"/>
        <item x="769"/>
        <item x="331"/>
        <item x="207"/>
        <item x="893"/>
        <item x="875"/>
        <item x="245"/>
        <item x="342"/>
        <item x="891"/>
        <item x="613"/>
        <item x="404"/>
        <item x="288"/>
        <item x="578"/>
        <item x="108"/>
        <item x="120"/>
        <item x="219"/>
        <item x="533"/>
        <item x="185"/>
        <item x="607"/>
        <item x="181"/>
        <item x="777"/>
        <item x="361"/>
        <item x="312"/>
        <item x="54"/>
        <item x="132"/>
        <item x="725"/>
        <item x="87"/>
        <item x="832"/>
        <item x="211"/>
        <item x="612"/>
        <item x="154"/>
        <item x="770"/>
        <item x="301"/>
        <item x="573"/>
        <item x="707"/>
        <item x="233"/>
        <item x="370"/>
        <item x="330"/>
        <item x="9"/>
        <item x="246"/>
        <item x="666"/>
        <item x="146"/>
        <item x="436"/>
        <item x="544"/>
        <item x="139"/>
        <item x="791"/>
        <item x="804"/>
        <item x="403"/>
        <item x="46"/>
        <item x="171"/>
        <item x="271"/>
        <item x="228"/>
        <item x="802"/>
        <item x="688"/>
        <item x="12"/>
        <item x="93"/>
        <item x="483"/>
        <item x="103"/>
        <item x="426"/>
        <item x="730"/>
        <item x="774"/>
        <item x="708"/>
        <item x="289"/>
        <item x="722"/>
        <item x="616"/>
        <item x="121"/>
        <item x="249"/>
        <item x="20"/>
        <item x="504"/>
        <item x="825"/>
        <item x="431"/>
        <item x="700"/>
        <item x="336"/>
        <item x="595"/>
        <item x="383"/>
        <item x="834"/>
        <item x="724"/>
        <item x="418"/>
        <item x="360"/>
        <item x="705"/>
        <item x="668"/>
        <item x="517"/>
        <item x="646"/>
        <item x="442"/>
        <item x="123"/>
        <item x="590"/>
        <item x="732"/>
        <item x="711"/>
        <item x="604"/>
        <item x="542"/>
        <item x="53"/>
        <item x="455"/>
        <item x="343"/>
        <item x="17"/>
        <item x="495"/>
        <item x="417"/>
        <item x="293"/>
        <item x="837"/>
        <item x="586"/>
        <item x="208"/>
        <item x="8"/>
        <item x="480"/>
        <item x="691"/>
        <item x="723"/>
        <item x="264"/>
        <item x="683"/>
        <item x="56"/>
        <item x="812"/>
        <item x="696"/>
        <item x="515"/>
        <item x="269"/>
        <item x="877"/>
        <item x="48"/>
        <item x="669"/>
        <item x="739"/>
        <item x="378"/>
        <item x="655"/>
        <item x="852"/>
        <item x="649"/>
        <item x="432"/>
        <item x="843"/>
        <item x="894"/>
        <item x="816"/>
        <item x="449"/>
        <item x="116"/>
        <item x="189"/>
        <item x="822"/>
        <item x="23"/>
        <item x="750"/>
        <item x="605"/>
        <item x="755"/>
        <item x="275"/>
        <item x="456"/>
        <item x="735"/>
        <item x="498"/>
        <item x="543"/>
        <item x="702"/>
        <item x="584"/>
        <item x="786"/>
        <item x="528"/>
        <item x="539"/>
        <item x="117"/>
        <item x="401"/>
        <item x="905"/>
        <item x="710"/>
        <item x="508"/>
        <item x="260"/>
        <item x="813"/>
        <item x="94"/>
        <item x="718"/>
        <item x="463"/>
        <item x="510"/>
        <item x="368"/>
        <item x="92"/>
        <item x="762"/>
        <item x="534"/>
        <item x="127"/>
        <item x="728"/>
        <item x="311"/>
        <item x="895"/>
        <item x="372"/>
        <item x="98"/>
        <item x="47"/>
        <item x="337"/>
        <item x="817"/>
        <item x="160"/>
        <item x="835"/>
        <item x="196"/>
        <item x="765"/>
        <item x="614"/>
        <item x="567"/>
        <item x="156"/>
        <item x="547"/>
        <item x="800"/>
        <item x="623"/>
        <item x="713"/>
        <item x="704"/>
        <item x="21"/>
        <item x="507"/>
        <item x="808"/>
        <item x="310"/>
        <item x="679"/>
        <item x="693"/>
        <item x="878"/>
        <item x="752"/>
        <item x="806"/>
        <item x="731"/>
        <item x="677"/>
        <item x="15"/>
        <item x="760"/>
        <item x="890"/>
        <item x="587"/>
        <item x="631"/>
        <item x="867"/>
        <item x="497"/>
        <item x="282"/>
        <item x="259"/>
        <item x="602"/>
        <item x="255"/>
        <item x="347"/>
        <item x="162"/>
        <item x="122"/>
        <item x="782"/>
        <item x="638"/>
        <item x="532"/>
        <item x="358"/>
        <item x="318"/>
        <item x="88"/>
        <item x="633"/>
        <item x="559"/>
        <item x="753"/>
        <item x="809"/>
        <item x="684"/>
        <item x="848"/>
        <item x="699"/>
        <item x="662"/>
        <item x="654"/>
        <item x="91"/>
        <item x="151"/>
        <item x="754"/>
        <item x="217"/>
        <item x="520"/>
        <item x="353"/>
        <item x="476"/>
        <item x="454"/>
        <item x="482"/>
        <item x="629"/>
        <item x="827"/>
        <item x="429"/>
        <item x="721"/>
        <item x="795"/>
        <item x="685"/>
        <item x="261"/>
        <item x="514"/>
        <item x="618"/>
        <item x="882"/>
        <item x="845"/>
        <item x="601"/>
        <item x="89"/>
        <item x="78"/>
        <item x="630"/>
        <item x="427"/>
        <item x="537"/>
        <item x="768"/>
        <item x="881"/>
        <item x="789"/>
        <item x="1"/>
        <item x="241"/>
        <item x="13"/>
        <item x="714"/>
        <item x="218"/>
        <item x="828"/>
        <item x="422"/>
        <item x="471"/>
        <item x="326"/>
        <item x="367"/>
        <item x="113"/>
        <item x="644"/>
        <item x="472"/>
        <item x="792"/>
        <item x="74"/>
        <item x="549"/>
        <item x="163"/>
        <item x="870"/>
        <item x="397"/>
        <item x="790"/>
        <item x="639"/>
        <item x="657"/>
        <item x="71"/>
        <item x="715"/>
        <item x="50"/>
        <item x="856"/>
        <item x="453"/>
        <item x="814"/>
        <item x="563"/>
        <item x="193"/>
        <item x="513"/>
        <item x="855"/>
        <item x="118"/>
        <item x="345"/>
        <item x="811"/>
        <item x="439"/>
        <item x="63"/>
        <item x="298"/>
        <item x="872"/>
        <item x="600"/>
        <item x="632"/>
        <item x="847"/>
        <item x="150"/>
        <item x="857"/>
        <item x="509"/>
        <item x="332"/>
        <item x="787"/>
        <item x="473"/>
        <item x="888"/>
        <item x="306"/>
        <item x="641"/>
        <item x="829"/>
        <item x="307"/>
        <item x="672"/>
        <item x="133"/>
        <item x="742"/>
        <item x="565"/>
        <item x="671"/>
        <item x="392"/>
        <item x="560"/>
        <item x="819"/>
        <item x="661"/>
        <item x="484"/>
        <item x="356"/>
        <item x="96"/>
        <item x="244"/>
        <item x="450"/>
        <item x="420"/>
        <item x="883"/>
        <item x="220"/>
        <item x="876"/>
        <item x="125"/>
        <item x="571"/>
        <item x="885"/>
        <item x="749"/>
        <item x="32"/>
        <item x="7"/>
        <item x="129"/>
        <item x="79"/>
        <item x="280"/>
        <item x="589"/>
        <item x="182"/>
        <item x="111"/>
        <item x="248"/>
        <item x="807"/>
        <item x="231"/>
        <item x="706"/>
        <item x="61"/>
        <item x="608"/>
        <item x="598"/>
        <item x="221"/>
        <item x="178"/>
        <item x="680"/>
        <item x="349"/>
        <item x="346"/>
        <item x="141"/>
        <item x="161"/>
        <item x="775"/>
        <item x="283"/>
        <item x="851"/>
        <item x="643"/>
        <item x="681"/>
        <item x="65"/>
        <item x="153"/>
        <item x="818"/>
        <item x="767"/>
        <item x="682"/>
        <item x="884"/>
        <item x="778"/>
        <item x="387"/>
        <item x="541"/>
        <item x="223"/>
        <item x="516"/>
        <item x="743"/>
        <item x="287"/>
        <item x="157"/>
        <item x="380"/>
        <item x="869"/>
        <item x="254"/>
        <item x="85"/>
        <item x="500"/>
        <item x="729"/>
        <item x="445"/>
        <item x="194"/>
        <item x="719"/>
        <item x="115"/>
        <item x="833"/>
        <item x="712"/>
        <item x="461"/>
        <item x="59"/>
        <item x="109"/>
        <item x="134"/>
        <item x="325"/>
        <item x="880"/>
        <item x="673"/>
        <item x="202"/>
        <item x="794"/>
        <item x="686"/>
        <item x="216"/>
        <item x="229"/>
        <item x="334"/>
        <item x="270"/>
        <item x="757"/>
        <item x="652"/>
        <item x="797"/>
        <item x="640"/>
        <item x="281"/>
        <item x="734"/>
        <item x="173"/>
        <item x="441"/>
        <item x="479"/>
        <item x="80"/>
        <item x="810"/>
        <item x="428"/>
        <item x="137"/>
        <item x="16"/>
        <item x="66"/>
        <item x="820"/>
        <item x="694"/>
        <item x="314"/>
        <item x="511"/>
        <item x="860"/>
        <item x="421"/>
        <item x="505"/>
        <item x="842"/>
        <item x="435"/>
        <item x="205"/>
        <item x="253"/>
        <item x="407"/>
        <item x="594"/>
        <item x="546"/>
        <item x="99"/>
        <item x="366"/>
        <item x="135"/>
        <item x="447"/>
        <item x="184"/>
        <item x="106"/>
        <item x="425"/>
        <item x="359"/>
        <item x="158"/>
        <item x="319"/>
        <item x="256"/>
        <item x="317"/>
        <item x="313"/>
        <item x="826"/>
        <item x="339"/>
        <item x="529"/>
        <item x="6"/>
        <item x="34"/>
        <item x="168"/>
        <item x="751"/>
        <item x="464"/>
        <item x="803"/>
        <item x="164"/>
        <item x="465"/>
        <item x="650"/>
        <item x="299"/>
        <item x="237"/>
        <item x="126"/>
        <item x="305"/>
        <item x="340"/>
        <item x="227"/>
        <item x="621"/>
        <item x="36"/>
        <item x="393"/>
        <item x="859"/>
        <item x="145"/>
        <item x="263"/>
        <item x="689"/>
        <item x="481"/>
        <item x="149"/>
        <item x="197"/>
        <item x="11"/>
        <item x="451"/>
        <item x="569"/>
        <item x="72"/>
        <item x="522"/>
        <item x="369"/>
        <item x="333"/>
        <item x="551"/>
        <item x="335"/>
        <item x="494"/>
        <item x="250"/>
        <item x="609"/>
        <item x="462"/>
        <item x="394"/>
        <item x="25"/>
        <item x="488"/>
        <item x="320"/>
        <item x="277"/>
        <item x="849"/>
        <item x="278"/>
        <item x="491"/>
        <item x="235"/>
        <item x="433"/>
        <item x="136"/>
        <item x="896"/>
        <item x="424"/>
        <item x="892"/>
        <item x="24"/>
        <item x="316"/>
        <item x="468"/>
        <item x="703"/>
        <item x="864"/>
        <item x="665"/>
        <item x="626"/>
        <item x="568"/>
        <item x="667"/>
        <item x="212"/>
        <item x="81"/>
        <item x="561"/>
        <item x="545"/>
        <item x="251"/>
        <item x="213"/>
        <item x="214"/>
        <item x="758"/>
        <item x="486"/>
        <item x="727"/>
        <item x="558"/>
        <item x="415"/>
        <item x="759"/>
        <item x="297"/>
        <item x="636"/>
        <item x="174"/>
        <item x="518"/>
        <item x="839"/>
        <item x="234"/>
        <item x="611"/>
        <item x="502"/>
        <item x="492"/>
        <item x="887"/>
        <item x="388"/>
        <item x="22"/>
        <item x="536"/>
        <item x="617"/>
        <item x="148"/>
        <item x="3"/>
        <item x="740"/>
        <item x="653"/>
        <item x="210"/>
        <item x="75"/>
        <item x="583"/>
        <item x="177"/>
        <item x="258"/>
        <item x="597"/>
        <item x="114"/>
        <item x="60"/>
        <item x="416"/>
        <item x="783"/>
        <item x="553"/>
        <item x="165"/>
        <item x="303"/>
        <item x="328"/>
        <item x="469"/>
        <item x="152"/>
        <item x="780"/>
        <item x="660"/>
        <item x="726"/>
        <item x="138"/>
        <item x="390"/>
        <item x="2"/>
        <item x="402"/>
        <item x="83"/>
        <item x="294"/>
        <item x="77"/>
        <item x="140"/>
        <item x="386"/>
        <item x="577"/>
        <item x="830"/>
        <item x="169"/>
        <item x="555"/>
        <item x="226"/>
        <item x="405"/>
        <item x="627"/>
        <item x="419"/>
        <item x="225"/>
        <item x="530"/>
        <item x="191"/>
        <item x="550"/>
        <item x="485"/>
        <item x="324"/>
        <item x="82"/>
        <item x="438"/>
        <item x="355"/>
        <item x="430"/>
        <item x="176"/>
        <item x="272"/>
        <item x="352"/>
        <item x="172"/>
        <item x="395"/>
        <item x="200"/>
        <item x="651"/>
        <item x="400"/>
        <item x="354"/>
        <item x="763"/>
        <item x="57"/>
        <item x="105"/>
        <item x="327"/>
        <item x="62"/>
        <item x="10"/>
        <item x="279"/>
        <item x="554"/>
        <item x="408"/>
        <item x="374"/>
        <item x="101"/>
        <item x="52"/>
        <item x="524"/>
        <item x="240"/>
        <item x="664"/>
        <item x="364"/>
        <item x="831"/>
        <item x="793"/>
        <item x="625"/>
        <item x="874"/>
        <item x="687"/>
        <item x="296"/>
        <item x="381"/>
        <item x="766"/>
        <item x="603"/>
        <item x="756"/>
        <item x="841"/>
        <item x="97"/>
        <item x="39"/>
        <item x="95"/>
        <item x="206"/>
        <item x="506"/>
        <item x="45"/>
        <item x="741"/>
        <item x="566"/>
        <item x="267"/>
        <item x="70"/>
        <item x="552"/>
        <item x="414"/>
        <item x="761"/>
        <item x="304"/>
        <item x="14"/>
        <item x="190"/>
        <item x="204"/>
        <item x="239"/>
        <item x="100"/>
        <item x="42"/>
        <item x="437"/>
        <item x="247"/>
        <item x="854"/>
        <item x="701"/>
        <item x="371"/>
        <item x="37"/>
        <item x="33"/>
        <item x="222"/>
        <item x="648"/>
        <item x="180"/>
        <item x="572"/>
        <item x="391"/>
        <item x="338"/>
        <item t="default"/>
      </items>
    </pivotField>
    <pivotField showAll="0">
      <items count="5">
        <item x="0"/>
        <item x="3"/>
        <item x="1"/>
        <item x="2"/>
        <item t="default"/>
      </items>
    </pivotField>
    <pivotField showAll="0">
      <items count="25">
        <item x="22"/>
        <item x="19"/>
        <item x="16"/>
        <item x="18"/>
        <item x="9"/>
        <item x="0"/>
        <item x="5"/>
        <item x="12"/>
        <item x="1"/>
        <item x="23"/>
        <item x="11"/>
        <item x="17"/>
        <item x="8"/>
        <item x="6"/>
        <item x="3"/>
        <item x="4"/>
        <item x="21"/>
        <item x="15"/>
        <item x="10"/>
        <item x="2"/>
        <item x="20"/>
        <item x="13"/>
        <item x="7"/>
        <item x="14"/>
        <item t="default"/>
      </items>
    </pivotField>
    <pivotField showAll="0">
      <items count="7">
        <item x="0"/>
        <item x="2"/>
        <item x="4"/>
        <item x="3"/>
        <item x="1"/>
        <item x="5"/>
        <item t="default"/>
      </items>
    </pivotField>
    <pivotField showAll="0">
      <items count="7">
        <item x="0"/>
        <item x="1"/>
        <item x="2"/>
        <item x="3"/>
        <item x="4"/>
        <item x="5"/>
        <item t="default"/>
      </items>
    </pivotField>
    <pivotField showAll="0">
      <items count="6">
        <item x="1"/>
        <item x="2"/>
        <item x="3"/>
        <item x="4"/>
        <item x="0"/>
        <item t="default"/>
      </items>
    </pivotField>
    <pivotField numFmtId="165" showAll="0"/>
    <pivotField numFmtId="165" showAll="0"/>
    <pivotField numFmtId="1" showAll="0"/>
    <pivotField dataField="1" numFmtId="165" showAll="0"/>
    <pivotField numFmtId="165" showAll="0"/>
    <pivotField numFmtId="165"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8">
        <item sd="0" x="0"/>
        <item sd="0" x="1"/>
        <item sd="0" x="2"/>
        <item sd="0" x="3"/>
        <item sd="0" x="4"/>
        <item sd="0" x="5"/>
        <item sd="0" x="6"/>
        <item t="default"/>
      </items>
    </pivotField>
  </pivotFields>
  <rowFields count="1">
    <field x="12"/>
  </rowFields>
  <rowItems count="13">
    <i>
      <x v="1"/>
    </i>
    <i>
      <x v="2"/>
    </i>
    <i>
      <x v="3"/>
    </i>
    <i>
      <x v="4"/>
    </i>
    <i>
      <x v="5"/>
    </i>
    <i>
      <x v="6"/>
    </i>
    <i>
      <x v="7"/>
    </i>
    <i>
      <x v="8"/>
    </i>
    <i>
      <x v="9"/>
    </i>
    <i>
      <x v="10"/>
    </i>
    <i>
      <x v="11"/>
    </i>
    <i>
      <x v="12"/>
    </i>
    <i t="grand">
      <x/>
    </i>
  </rowItems>
  <colFields count="1">
    <field x="14"/>
  </colFields>
  <colItems count="5">
    <i>
      <x v="1"/>
    </i>
    <i>
      <x v="2"/>
    </i>
    <i>
      <x v="3"/>
    </i>
    <i>
      <x v="4"/>
    </i>
    <i t="grand">
      <x/>
    </i>
  </colItems>
  <dataFields count="1">
    <dataField name="Sum of Revenue" fld="9" baseField="0" baseItem="0" numFmtId="165"/>
  </dataFields>
  <chartFormats count="8">
    <chartFormat chart="0" format="0" series="1">
      <pivotArea type="data" outline="0" fieldPosition="0">
        <references count="2">
          <reference field="4294967294" count="1" selected="0">
            <x v="0"/>
          </reference>
          <reference field="14" count="1" selected="0">
            <x v="1"/>
          </reference>
        </references>
      </pivotArea>
    </chartFormat>
    <chartFormat chart="0" format="1" series="1">
      <pivotArea type="data" outline="0" fieldPosition="0">
        <references count="2">
          <reference field="4294967294" count="1" selected="0">
            <x v="0"/>
          </reference>
          <reference field="14" count="1" selected="0">
            <x v="2"/>
          </reference>
        </references>
      </pivotArea>
    </chartFormat>
    <chartFormat chart="0" format="2" series="1">
      <pivotArea type="data" outline="0" fieldPosition="0">
        <references count="2">
          <reference field="4294967294" count="1" selected="0">
            <x v="0"/>
          </reference>
          <reference field="14" count="1" selected="0">
            <x v="3"/>
          </reference>
        </references>
      </pivotArea>
    </chartFormat>
    <chartFormat chart="0" format="3" series="1">
      <pivotArea type="data" outline="0" fieldPosition="0">
        <references count="2">
          <reference field="4294967294" count="1" selected="0">
            <x v="0"/>
          </reference>
          <reference field="14" count="1" selected="0">
            <x v="4"/>
          </reference>
        </references>
      </pivotArea>
    </chartFormat>
    <chartFormat chart="5" format="8" series="1">
      <pivotArea type="data" outline="0" fieldPosition="0">
        <references count="2">
          <reference field="4294967294" count="1" selected="0">
            <x v="0"/>
          </reference>
          <reference field="14" count="1" selected="0">
            <x v="1"/>
          </reference>
        </references>
      </pivotArea>
    </chartFormat>
    <chartFormat chart="5" format="9" series="1">
      <pivotArea type="data" outline="0" fieldPosition="0">
        <references count="2">
          <reference field="4294967294" count="1" selected="0">
            <x v="0"/>
          </reference>
          <reference field="14" count="1" selected="0">
            <x v="2"/>
          </reference>
        </references>
      </pivotArea>
    </chartFormat>
    <chartFormat chart="5" format="10" series="1">
      <pivotArea type="data" outline="0" fieldPosition="0">
        <references count="2">
          <reference field="4294967294" count="1" selected="0">
            <x v="0"/>
          </reference>
          <reference field="14" count="1" selected="0">
            <x v="3"/>
          </reference>
        </references>
      </pivotArea>
    </chartFormat>
    <chartFormat chart="5" format="11" series="1">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953EC9C-C3DE-4C12-BCEA-0A3DFD8616E0}" name="PivotTable1"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8" firstHeaderRow="1" firstDataRow="1" firstDataCol="1"/>
  <pivotFields count="15">
    <pivotField numFmtId="14" showAll="0">
      <items count="907">
        <item x="899"/>
        <item x="531"/>
        <item x="748"/>
        <item x="187"/>
        <item x="350"/>
        <item x="737"/>
        <item x="695"/>
        <item x="44"/>
        <item x="102"/>
        <item x="5"/>
        <item x="107"/>
        <item x="203"/>
        <item x="747"/>
        <item x="898"/>
        <item x="823"/>
        <item x="523"/>
        <item x="535"/>
        <item x="746"/>
        <item x="179"/>
        <item x="771"/>
        <item x="642"/>
        <item x="274"/>
        <item x="622"/>
        <item x="776"/>
        <item x="697"/>
        <item x="155"/>
        <item x="796"/>
        <item x="628"/>
        <item x="230"/>
        <item x="717"/>
        <item x="373"/>
        <item x="582"/>
        <item x="166"/>
        <item x="315"/>
        <item x="167"/>
        <item x="487"/>
        <item x="64"/>
        <item x="41"/>
        <item x="209"/>
        <item x="676"/>
        <item x="4"/>
        <item x="886"/>
        <item x="31"/>
        <item x="637"/>
        <item x="562"/>
        <item x="192"/>
        <item x="873"/>
        <item x="527"/>
        <item x="620"/>
        <item x="406"/>
        <item x="458"/>
        <item x="821"/>
        <item x="570"/>
        <item x="690"/>
        <item x="716"/>
        <item x="444"/>
        <item x="466"/>
        <item x="903"/>
        <item x="363"/>
        <item x="73"/>
        <item x="815"/>
        <item x="38"/>
        <item x="574"/>
        <item x="40"/>
        <item x="585"/>
        <item x="540"/>
        <item x="773"/>
        <item x="900"/>
        <item x="879"/>
        <item x="720"/>
        <item x="785"/>
        <item x="19"/>
        <item x="286"/>
        <item x="824"/>
        <item x="284"/>
        <item x="238"/>
        <item x="130"/>
        <item x="772"/>
        <item x="0"/>
        <item x="619"/>
        <item x="526"/>
        <item x="43"/>
        <item x="124"/>
        <item x="443"/>
        <item x="188"/>
        <item x="376"/>
        <item x="460"/>
        <item x="58"/>
        <item x="292"/>
        <item x="788"/>
        <item x="478"/>
        <item x="131"/>
        <item x="499"/>
        <item x="26"/>
        <item x="423"/>
        <item x="128"/>
        <item x="322"/>
        <item x="736"/>
        <item x="30"/>
        <item x="564"/>
        <item x="698"/>
        <item x="147"/>
        <item x="592"/>
        <item x="341"/>
        <item x="519"/>
        <item x="379"/>
        <item x="362"/>
        <item x="904"/>
        <item x="576"/>
        <item x="396"/>
        <item x="290"/>
        <item x="186"/>
        <item x="199"/>
        <item x="596"/>
        <item x="647"/>
        <item x="844"/>
        <item x="457"/>
        <item x="448"/>
        <item x="901"/>
        <item x="744"/>
        <item x="144"/>
        <item x="897"/>
        <item x="265"/>
        <item x="344"/>
        <item x="35"/>
        <item x="496"/>
        <item x="382"/>
        <item x="110"/>
        <item x="365"/>
        <item x="384"/>
        <item x="348"/>
        <item x="836"/>
        <item x="236"/>
        <item x="412"/>
        <item x="579"/>
        <item x="475"/>
        <item x="321"/>
        <item x="840"/>
        <item x="467"/>
        <item x="503"/>
        <item x="215"/>
        <item x="548"/>
        <item x="656"/>
        <item x="581"/>
        <item x="252"/>
        <item x="398"/>
        <item x="692"/>
        <item x="889"/>
        <item x="501"/>
        <item x="27"/>
        <item x="409"/>
        <item x="170"/>
        <item x="268"/>
        <item x="76"/>
        <item x="434"/>
        <item x="69"/>
        <item x="51"/>
        <item x="104"/>
        <item x="588"/>
        <item x="295"/>
        <item x="858"/>
        <item x="610"/>
        <item x="159"/>
        <item x="871"/>
        <item x="351"/>
        <item x="764"/>
        <item x="538"/>
        <item x="377"/>
        <item x="308"/>
        <item x="493"/>
        <item x="86"/>
        <item x="868"/>
        <item x="675"/>
        <item x="413"/>
        <item x="645"/>
        <item x="846"/>
        <item x="55"/>
        <item x="273"/>
        <item x="902"/>
        <item x="232"/>
        <item x="709"/>
        <item x="525"/>
        <item x="459"/>
        <item x="591"/>
        <item x="119"/>
        <item x="112"/>
        <item x="634"/>
        <item x="853"/>
        <item x="470"/>
        <item x="784"/>
        <item x="624"/>
        <item x="733"/>
        <item x="575"/>
        <item x="410"/>
        <item x="224"/>
        <item x="658"/>
        <item x="670"/>
        <item x="198"/>
        <item x="291"/>
        <item x="201"/>
        <item x="805"/>
        <item x="323"/>
        <item x="580"/>
        <item x="862"/>
        <item x="257"/>
        <item x="863"/>
        <item x="302"/>
        <item x="521"/>
        <item x="18"/>
        <item x="798"/>
        <item x="375"/>
        <item x="285"/>
        <item x="659"/>
        <item x="389"/>
        <item x="28"/>
        <item x="243"/>
        <item x="446"/>
        <item x="399"/>
        <item x="68"/>
        <item x="29"/>
        <item x="865"/>
        <item x="745"/>
        <item x="357"/>
        <item x="593"/>
        <item x="266"/>
        <item x="678"/>
        <item x="738"/>
        <item x="452"/>
        <item x="276"/>
        <item x="606"/>
        <item x="838"/>
        <item x="300"/>
        <item x="175"/>
        <item x="84"/>
        <item x="477"/>
        <item x="663"/>
        <item x="490"/>
        <item x="866"/>
        <item x="49"/>
        <item x="67"/>
        <item x="411"/>
        <item x="781"/>
        <item x="329"/>
        <item x="262"/>
        <item x="557"/>
        <item x="195"/>
        <item x="183"/>
        <item x="850"/>
        <item x="90"/>
        <item x="779"/>
        <item x="861"/>
        <item x="599"/>
        <item x="799"/>
        <item x="489"/>
        <item x="309"/>
        <item x="474"/>
        <item x="615"/>
        <item x="556"/>
        <item x="385"/>
        <item x="674"/>
        <item x="512"/>
        <item x="142"/>
        <item x="440"/>
        <item x="635"/>
        <item x="143"/>
        <item x="242"/>
        <item x="801"/>
        <item x="769"/>
        <item x="331"/>
        <item x="207"/>
        <item x="893"/>
        <item x="875"/>
        <item x="245"/>
        <item x="342"/>
        <item x="891"/>
        <item x="613"/>
        <item x="404"/>
        <item x="288"/>
        <item x="578"/>
        <item x="108"/>
        <item x="120"/>
        <item x="219"/>
        <item x="533"/>
        <item x="185"/>
        <item x="607"/>
        <item x="181"/>
        <item x="777"/>
        <item x="361"/>
        <item x="312"/>
        <item x="54"/>
        <item x="132"/>
        <item x="725"/>
        <item x="87"/>
        <item x="832"/>
        <item x="211"/>
        <item x="612"/>
        <item x="154"/>
        <item x="770"/>
        <item x="301"/>
        <item x="573"/>
        <item x="707"/>
        <item x="233"/>
        <item x="370"/>
        <item x="330"/>
        <item x="9"/>
        <item x="246"/>
        <item x="666"/>
        <item x="146"/>
        <item x="436"/>
        <item x="544"/>
        <item x="139"/>
        <item x="791"/>
        <item x="804"/>
        <item x="403"/>
        <item x="46"/>
        <item x="171"/>
        <item x="271"/>
        <item x="228"/>
        <item x="802"/>
        <item x="688"/>
        <item x="12"/>
        <item x="93"/>
        <item x="483"/>
        <item x="103"/>
        <item x="426"/>
        <item x="730"/>
        <item x="774"/>
        <item x="708"/>
        <item x="289"/>
        <item x="722"/>
        <item x="616"/>
        <item x="121"/>
        <item x="249"/>
        <item x="20"/>
        <item x="504"/>
        <item x="825"/>
        <item x="431"/>
        <item x="700"/>
        <item x="336"/>
        <item x="595"/>
        <item x="383"/>
        <item x="834"/>
        <item x="724"/>
        <item x="418"/>
        <item x="360"/>
        <item x="705"/>
        <item x="668"/>
        <item x="517"/>
        <item x="646"/>
        <item x="442"/>
        <item x="123"/>
        <item x="590"/>
        <item x="732"/>
        <item x="711"/>
        <item x="604"/>
        <item x="542"/>
        <item x="53"/>
        <item x="455"/>
        <item x="343"/>
        <item x="17"/>
        <item x="495"/>
        <item x="417"/>
        <item x="293"/>
        <item x="837"/>
        <item x="586"/>
        <item x="208"/>
        <item x="8"/>
        <item x="480"/>
        <item x="691"/>
        <item x="723"/>
        <item x="264"/>
        <item x="683"/>
        <item x="56"/>
        <item x="812"/>
        <item x="696"/>
        <item x="515"/>
        <item x="269"/>
        <item x="877"/>
        <item x="48"/>
        <item x="669"/>
        <item x="739"/>
        <item x="378"/>
        <item x="655"/>
        <item x="852"/>
        <item x="649"/>
        <item x="432"/>
        <item x="843"/>
        <item x="894"/>
        <item x="816"/>
        <item x="449"/>
        <item x="116"/>
        <item x="189"/>
        <item x="822"/>
        <item x="23"/>
        <item x="750"/>
        <item x="605"/>
        <item x="755"/>
        <item x="275"/>
        <item x="456"/>
        <item x="735"/>
        <item x="498"/>
        <item x="543"/>
        <item x="702"/>
        <item x="584"/>
        <item x="786"/>
        <item x="528"/>
        <item x="539"/>
        <item x="117"/>
        <item x="401"/>
        <item x="905"/>
        <item x="710"/>
        <item x="508"/>
        <item x="260"/>
        <item x="813"/>
        <item x="94"/>
        <item x="718"/>
        <item x="463"/>
        <item x="510"/>
        <item x="368"/>
        <item x="92"/>
        <item x="762"/>
        <item x="534"/>
        <item x="127"/>
        <item x="728"/>
        <item x="311"/>
        <item x="895"/>
        <item x="372"/>
        <item x="98"/>
        <item x="47"/>
        <item x="337"/>
        <item x="817"/>
        <item x="160"/>
        <item x="835"/>
        <item x="196"/>
        <item x="765"/>
        <item x="614"/>
        <item x="567"/>
        <item x="156"/>
        <item x="547"/>
        <item x="800"/>
        <item x="623"/>
        <item x="713"/>
        <item x="704"/>
        <item x="21"/>
        <item x="507"/>
        <item x="808"/>
        <item x="310"/>
        <item x="679"/>
        <item x="693"/>
        <item x="878"/>
        <item x="752"/>
        <item x="806"/>
        <item x="731"/>
        <item x="677"/>
        <item x="15"/>
        <item x="760"/>
        <item x="890"/>
        <item x="587"/>
        <item x="631"/>
        <item x="867"/>
        <item x="497"/>
        <item x="282"/>
        <item x="259"/>
        <item x="602"/>
        <item x="255"/>
        <item x="347"/>
        <item x="162"/>
        <item x="122"/>
        <item x="782"/>
        <item x="638"/>
        <item x="532"/>
        <item x="358"/>
        <item x="318"/>
        <item x="88"/>
        <item x="633"/>
        <item x="559"/>
        <item x="753"/>
        <item x="809"/>
        <item x="684"/>
        <item x="848"/>
        <item x="699"/>
        <item x="662"/>
        <item x="654"/>
        <item x="91"/>
        <item x="151"/>
        <item x="754"/>
        <item x="217"/>
        <item x="520"/>
        <item x="353"/>
        <item x="476"/>
        <item x="454"/>
        <item x="482"/>
        <item x="629"/>
        <item x="827"/>
        <item x="429"/>
        <item x="721"/>
        <item x="795"/>
        <item x="685"/>
        <item x="261"/>
        <item x="514"/>
        <item x="618"/>
        <item x="882"/>
        <item x="845"/>
        <item x="601"/>
        <item x="89"/>
        <item x="78"/>
        <item x="630"/>
        <item x="427"/>
        <item x="537"/>
        <item x="768"/>
        <item x="881"/>
        <item x="789"/>
        <item x="1"/>
        <item x="241"/>
        <item x="13"/>
        <item x="714"/>
        <item x="218"/>
        <item x="828"/>
        <item x="422"/>
        <item x="471"/>
        <item x="326"/>
        <item x="367"/>
        <item x="113"/>
        <item x="644"/>
        <item x="472"/>
        <item x="792"/>
        <item x="74"/>
        <item x="549"/>
        <item x="163"/>
        <item x="870"/>
        <item x="397"/>
        <item x="790"/>
        <item x="639"/>
        <item x="657"/>
        <item x="71"/>
        <item x="715"/>
        <item x="50"/>
        <item x="856"/>
        <item x="453"/>
        <item x="814"/>
        <item x="563"/>
        <item x="193"/>
        <item x="513"/>
        <item x="855"/>
        <item x="118"/>
        <item x="345"/>
        <item x="811"/>
        <item x="439"/>
        <item x="63"/>
        <item x="298"/>
        <item x="872"/>
        <item x="600"/>
        <item x="632"/>
        <item x="847"/>
        <item x="150"/>
        <item x="857"/>
        <item x="509"/>
        <item x="332"/>
        <item x="787"/>
        <item x="473"/>
        <item x="888"/>
        <item x="306"/>
        <item x="641"/>
        <item x="829"/>
        <item x="307"/>
        <item x="672"/>
        <item x="133"/>
        <item x="742"/>
        <item x="565"/>
        <item x="671"/>
        <item x="392"/>
        <item x="560"/>
        <item x="819"/>
        <item x="661"/>
        <item x="484"/>
        <item x="356"/>
        <item x="96"/>
        <item x="244"/>
        <item x="450"/>
        <item x="420"/>
        <item x="883"/>
        <item x="220"/>
        <item x="876"/>
        <item x="125"/>
        <item x="571"/>
        <item x="885"/>
        <item x="749"/>
        <item x="32"/>
        <item x="7"/>
        <item x="129"/>
        <item x="79"/>
        <item x="280"/>
        <item x="589"/>
        <item x="182"/>
        <item x="111"/>
        <item x="248"/>
        <item x="807"/>
        <item x="231"/>
        <item x="706"/>
        <item x="61"/>
        <item x="608"/>
        <item x="598"/>
        <item x="221"/>
        <item x="178"/>
        <item x="680"/>
        <item x="349"/>
        <item x="346"/>
        <item x="141"/>
        <item x="161"/>
        <item x="775"/>
        <item x="283"/>
        <item x="851"/>
        <item x="643"/>
        <item x="681"/>
        <item x="65"/>
        <item x="153"/>
        <item x="818"/>
        <item x="767"/>
        <item x="682"/>
        <item x="884"/>
        <item x="778"/>
        <item x="387"/>
        <item x="541"/>
        <item x="223"/>
        <item x="516"/>
        <item x="743"/>
        <item x="287"/>
        <item x="157"/>
        <item x="380"/>
        <item x="869"/>
        <item x="254"/>
        <item x="85"/>
        <item x="500"/>
        <item x="729"/>
        <item x="445"/>
        <item x="194"/>
        <item x="719"/>
        <item x="115"/>
        <item x="833"/>
        <item x="712"/>
        <item x="461"/>
        <item x="59"/>
        <item x="109"/>
        <item x="134"/>
        <item x="325"/>
        <item x="880"/>
        <item x="673"/>
        <item x="202"/>
        <item x="794"/>
        <item x="686"/>
        <item x="216"/>
        <item x="229"/>
        <item x="334"/>
        <item x="270"/>
        <item x="757"/>
        <item x="652"/>
        <item x="797"/>
        <item x="640"/>
        <item x="281"/>
        <item x="734"/>
        <item x="173"/>
        <item x="441"/>
        <item x="479"/>
        <item x="80"/>
        <item x="810"/>
        <item x="428"/>
        <item x="137"/>
        <item x="16"/>
        <item x="66"/>
        <item x="820"/>
        <item x="694"/>
        <item x="314"/>
        <item x="511"/>
        <item x="860"/>
        <item x="421"/>
        <item x="505"/>
        <item x="842"/>
        <item x="435"/>
        <item x="205"/>
        <item x="253"/>
        <item x="407"/>
        <item x="594"/>
        <item x="546"/>
        <item x="99"/>
        <item x="366"/>
        <item x="135"/>
        <item x="447"/>
        <item x="184"/>
        <item x="106"/>
        <item x="425"/>
        <item x="359"/>
        <item x="158"/>
        <item x="319"/>
        <item x="256"/>
        <item x="317"/>
        <item x="313"/>
        <item x="826"/>
        <item x="339"/>
        <item x="529"/>
        <item x="6"/>
        <item x="34"/>
        <item x="168"/>
        <item x="751"/>
        <item x="464"/>
        <item x="803"/>
        <item x="164"/>
        <item x="465"/>
        <item x="650"/>
        <item x="299"/>
        <item x="237"/>
        <item x="126"/>
        <item x="305"/>
        <item x="340"/>
        <item x="227"/>
        <item x="621"/>
        <item x="36"/>
        <item x="393"/>
        <item x="859"/>
        <item x="145"/>
        <item x="263"/>
        <item x="689"/>
        <item x="481"/>
        <item x="149"/>
        <item x="197"/>
        <item x="11"/>
        <item x="451"/>
        <item x="569"/>
        <item x="72"/>
        <item x="522"/>
        <item x="369"/>
        <item x="333"/>
        <item x="551"/>
        <item x="335"/>
        <item x="494"/>
        <item x="250"/>
        <item x="609"/>
        <item x="462"/>
        <item x="394"/>
        <item x="25"/>
        <item x="488"/>
        <item x="320"/>
        <item x="277"/>
        <item x="849"/>
        <item x="278"/>
        <item x="491"/>
        <item x="235"/>
        <item x="433"/>
        <item x="136"/>
        <item x="896"/>
        <item x="424"/>
        <item x="892"/>
        <item x="24"/>
        <item x="316"/>
        <item x="468"/>
        <item x="703"/>
        <item x="864"/>
        <item x="665"/>
        <item x="626"/>
        <item x="568"/>
        <item x="667"/>
        <item x="212"/>
        <item x="81"/>
        <item x="561"/>
        <item x="545"/>
        <item x="251"/>
        <item x="213"/>
        <item x="214"/>
        <item x="758"/>
        <item x="486"/>
        <item x="727"/>
        <item x="558"/>
        <item x="415"/>
        <item x="759"/>
        <item x="297"/>
        <item x="636"/>
        <item x="174"/>
        <item x="518"/>
        <item x="839"/>
        <item x="234"/>
        <item x="611"/>
        <item x="502"/>
        <item x="492"/>
        <item x="887"/>
        <item x="388"/>
        <item x="22"/>
        <item x="536"/>
        <item x="617"/>
        <item x="148"/>
        <item x="3"/>
        <item x="740"/>
        <item x="653"/>
        <item x="210"/>
        <item x="75"/>
        <item x="583"/>
        <item x="177"/>
        <item x="258"/>
        <item x="597"/>
        <item x="114"/>
        <item x="60"/>
        <item x="416"/>
        <item x="783"/>
        <item x="553"/>
        <item x="165"/>
        <item x="303"/>
        <item x="328"/>
        <item x="469"/>
        <item x="152"/>
        <item x="780"/>
        <item x="660"/>
        <item x="726"/>
        <item x="138"/>
        <item x="390"/>
        <item x="2"/>
        <item x="402"/>
        <item x="83"/>
        <item x="294"/>
        <item x="77"/>
        <item x="140"/>
        <item x="386"/>
        <item x="577"/>
        <item x="830"/>
        <item x="169"/>
        <item x="555"/>
        <item x="226"/>
        <item x="405"/>
        <item x="627"/>
        <item x="419"/>
        <item x="225"/>
        <item x="530"/>
        <item x="191"/>
        <item x="550"/>
        <item x="485"/>
        <item x="324"/>
        <item x="82"/>
        <item x="438"/>
        <item x="355"/>
        <item x="430"/>
        <item x="176"/>
        <item x="272"/>
        <item x="352"/>
        <item x="172"/>
        <item x="395"/>
        <item x="200"/>
        <item x="651"/>
        <item x="400"/>
        <item x="354"/>
        <item x="763"/>
        <item x="57"/>
        <item x="105"/>
        <item x="327"/>
        <item x="62"/>
        <item x="10"/>
        <item x="279"/>
        <item x="554"/>
        <item x="408"/>
        <item x="374"/>
        <item x="101"/>
        <item x="52"/>
        <item x="524"/>
        <item x="240"/>
        <item x="664"/>
        <item x="364"/>
        <item x="831"/>
        <item x="793"/>
        <item x="625"/>
        <item x="874"/>
        <item x="687"/>
        <item x="296"/>
        <item x="381"/>
        <item x="766"/>
        <item x="603"/>
        <item x="756"/>
        <item x="841"/>
        <item x="97"/>
        <item x="39"/>
        <item x="95"/>
        <item x="206"/>
        <item x="506"/>
        <item x="45"/>
        <item x="741"/>
        <item x="566"/>
        <item x="267"/>
        <item x="70"/>
        <item x="552"/>
        <item x="414"/>
        <item x="761"/>
        <item x="304"/>
        <item x="14"/>
        <item x="190"/>
        <item x="204"/>
        <item x="239"/>
        <item x="100"/>
        <item x="42"/>
        <item x="437"/>
        <item x="247"/>
        <item x="854"/>
        <item x="701"/>
        <item x="371"/>
        <item x="37"/>
        <item x="33"/>
        <item x="222"/>
        <item x="648"/>
        <item x="180"/>
        <item x="572"/>
        <item x="391"/>
        <item x="338"/>
        <item t="default"/>
      </items>
    </pivotField>
    <pivotField showAll="0">
      <items count="5">
        <item x="0"/>
        <item x="3"/>
        <item x="1"/>
        <item x="2"/>
        <item t="default"/>
      </items>
    </pivotField>
    <pivotField axis="axisRow" showAll="0">
      <items count="25">
        <item x="22"/>
        <item x="19"/>
        <item x="16"/>
        <item x="18"/>
        <item x="9"/>
        <item x="0"/>
        <item x="5"/>
        <item x="12"/>
        <item x="1"/>
        <item x="23"/>
        <item x="11"/>
        <item x="17"/>
        <item x="8"/>
        <item x="6"/>
        <item x="3"/>
        <item x="4"/>
        <item x="21"/>
        <item x="15"/>
        <item x="10"/>
        <item x="2"/>
        <item x="20"/>
        <item x="13"/>
        <item x="7"/>
        <item x="14"/>
        <item t="default"/>
      </items>
    </pivotField>
    <pivotField showAll="0">
      <items count="7">
        <item x="0"/>
        <item x="2"/>
        <item x="4"/>
        <item x="3"/>
        <item x="1"/>
        <item x="5"/>
        <item t="default"/>
      </items>
    </pivotField>
    <pivotField showAll="0">
      <items count="7">
        <item x="0"/>
        <item x="1"/>
        <item x="2"/>
        <item x="3"/>
        <item x="4"/>
        <item x="5"/>
        <item t="default"/>
      </items>
    </pivotField>
    <pivotField showAll="0">
      <items count="6">
        <item x="1"/>
        <item x="2"/>
        <item x="3"/>
        <item x="4"/>
        <item x="0"/>
        <item t="default"/>
      </items>
    </pivotField>
    <pivotField numFmtId="165" showAll="0"/>
    <pivotField numFmtId="165" showAll="0"/>
    <pivotField numFmtId="1" showAll="0"/>
    <pivotField dataField="1" numFmtId="165" showAll="0"/>
    <pivotField numFmtId="165" showAll="0"/>
    <pivotField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butor" xr10:uid="{836F4A1C-9AF5-48A3-AB79-8F063BCC89DB}" sourceName="Distributor">
  <pivotTables>
    <pivotTable tabId="4" name="PivotTable3"/>
    <pivotTable tabId="4" name="PivotTable1"/>
    <pivotTable tabId="4" name="PivotTable10"/>
    <pivotTable tabId="4" name="PivotTable12"/>
    <pivotTable tabId="4" name="PivotTable4"/>
    <pivotTable tabId="4" name="PivotTable5"/>
    <pivotTable tabId="4" name="PivotTable6"/>
  </pivotTables>
  <data>
    <tabular pivotCacheId="1999258658">
      <items count="6">
        <i x="0" s="1"/>
        <i x="2" s="1"/>
        <i x="4" s="1"/>
        <i x="3" s="1"/>
        <i x="1"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3785C543-AD44-47C6-B0DB-661F9D178838}" sourceName="Brand">
  <pivotTables>
    <pivotTable tabId="4" name="PivotTable3"/>
    <pivotTable tabId="4" name="PivotTable1"/>
    <pivotTable tabId="4" name="PivotTable10"/>
    <pivotTable tabId="4" name="PivotTable12"/>
    <pivotTable tabId="4" name="PivotTable4"/>
    <pivotTable tabId="4" name="PivotTable5"/>
    <pivotTable tabId="4" name="PivotTable6"/>
  </pivotTables>
  <data>
    <tabular pivotCacheId="1999258658">
      <items count="6">
        <i x="0" s="1"/>
        <i x="1" s="1"/>
        <i x="2"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or" xr10:uid="{A66C9511-15D9-4DAE-AD84-91C70C533678}" sourceName="Operator">
  <pivotTables>
    <pivotTable tabId="4" name="PivotTable3"/>
    <pivotTable tabId="4" name="PivotTable1"/>
    <pivotTable tabId="4" name="PivotTable10"/>
    <pivotTable tabId="4" name="PivotTable12"/>
    <pivotTable tabId="4" name="PivotTable4"/>
    <pivotTable tabId="4" name="PivotTable5"/>
    <pivotTable tabId="4" name="PivotTable6"/>
  </pivotTables>
  <data>
    <tabular pivotCacheId="1999258658">
      <items count="5">
        <i x="1" s="1"/>
        <i x="2" s="1"/>
        <i x="3" s="1"/>
        <i x="4"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34584FE-BACB-46D1-BE63-F2121941BBAC}" sourceName="Year">
  <pivotTables>
    <pivotTable tabId="4" name="PivotTable3"/>
    <pivotTable tabId="4" name="PivotTable1"/>
    <pivotTable tabId="4" name="PivotTable10"/>
    <pivotTable tabId="4" name="PivotTable12"/>
    <pivotTable tabId="4" name="PivotTable4"/>
    <pivotTable tabId="4" name="PivotTable5"/>
    <pivotTable tabId="4" name="PivotTable6"/>
  </pivotTables>
  <data>
    <tabular pivotCacheId="1999258658">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tributor" xr10:uid="{D230C362-E0C9-4CBA-9DF3-4514D030BE3E}" cache="Slicer_Distributor" caption="Distributor" columnCount="2" style="SlicerStyleDark2" rowHeight="234950"/>
  <slicer name="Brand" xr10:uid="{C6FD95F7-BD1F-4211-B7F8-A9E54A613DF9}" cache="Slicer_Brand" caption="Brand" columnCount="2" style="SlicerStyleDark2" rowHeight="234950"/>
  <slicer name="Operator" xr10:uid="{5541306B-FC5A-4509-8E15-75FD7FDE8A92}" cache="Slicer_Operator" caption="Operator" columnCount="2" style="SlicerStyleDark2" rowHeight="234950"/>
  <slicer name="Year" xr10:uid="{6DF617DF-3DE4-41AE-835E-B5702623E9A0}" cache="Slicer_Year" caption="Year" columnCount="2" style="SlicerStyleDark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tributor 1" xr10:uid="{1B52B671-F787-4C16-BC25-8D1BA920CAD2}" cache="Slicer_Distributor" caption="Distributor" columnCount="2" style="SlicerStyleDark2 2" rowHeight="365760"/>
  <slicer name="Brand 1" xr10:uid="{777E4A9B-E66E-42E4-9BB3-5A71546A30F4}" cache="Slicer_Brand" caption="Brand" columnCount="2" style="SlicerStyleDark2 2" rowHeight="365760"/>
  <slicer name="Operator 1" xr10:uid="{FBFE7747-7632-410A-9381-E3FBCE70FF5A}" cache="Slicer_Operator" caption="Operator" columnCount="2" style="SlicerStyleDark2 2" rowHeight="365760"/>
  <slicer name="Year 1" xr10:uid="{1D82C0C5-C581-4AE2-8448-7EA603AFA8A8}" cache="Slicer_Year" caption="Year" columnCount="2" style="SlicerStyleDark2 2" rowHeight="36576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999"/>
  <sheetViews>
    <sheetView workbookViewId="0">
      <pane ySplit="1" topLeftCell="A2" activePane="bottomLeft" state="frozen"/>
      <selection pane="bottomLeft" activeCell="B5" sqref="B5"/>
    </sheetView>
  </sheetViews>
  <sheetFormatPr defaultRowHeight="14.4" x14ac:dyDescent="0.3"/>
  <cols>
    <col min="1" max="1" width="10.6640625" style="2" bestFit="1" customWidth="1"/>
    <col min="2" max="2" width="10.6640625" style="2" customWidth="1"/>
    <col min="3" max="3" width="15.44140625" style="4" bestFit="1" customWidth="1"/>
    <col min="4" max="4" width="13.5546875" style="4" bestFit="1" customWidth="1"/>
    <col min="5" max="5" width="9.109375" style="4"/>
    <col min="6" max="6" width="11.33203125" style="4" bestFit="1" customWidth="1"/>
    <col min="7" max="7" width="11.44140625" style="10" bestFit="1" customWidth="1"/>
    <col min="8" max="8" width="10.44140625" style="10" bestFit="1" customWidth="1"/>
    <col min="9" max="9" width="12" style="8" bestFit="1" customWidth="1"/>
    <col min="10" max="10" width="12.109375" style="10" bestFit="1" customWidth="1"/>
    <col min="11" max="11" width="11.109375" bestFit="1" customWidth="1"/>
    <col min="12" max="12" width="9.5546875" bestFit="1" customWidth="1"/>
  </cols>
  <sheetData>
    <row r="1" spans="1:12" x14ac:dyDescent="0.3">
      <c r="A1" s="1" t="s">
        <v>9</v>
      </c>
      <c r="B1" s="1" t="s">
        <v>0</v>
      </c>
      <c r="C1" s="3" t="s">
        <v>98</v>
      </c>
      <c r="D1" s="3" t="s">
        <v>99</v>
      </c>
      <c r="E1" s="3" t="s">
        <v>100</v>
      </c>
      <c r="F1" s="3" t="s">
        <v>101</v>
      </c>
      <c r="G1" s="9" t="s">
        <v>145</v>
      </c>
      <c r="H1" s="9" t="s">
        <v>102</v>
      </c>
      <c r="I1" s="7" t="s">
        <v>103</v>
      </c>
      <c r="J1" s="9" t="s">
        <v>146</v>
      </c>
      <c r="K1" s="9" t="s">
        <v>147</v>
      </c>
      <c r="L1" s="9" t="s">
        <v>151</v>
      </c>
    </row>
    <row r="2" spans="1:12" x14ac:dyDescent="0.3">
      <c r="A2" s="2">
        <v>43244</v>
      </c>
      <c r="B2" s="2" t="str">
        <f>TEXT(A2,"yyyy")</f>
        <v>2018</v>
      </c>
      <c r="C2" s="4" t="s">
        <v>123</v>
      </c>
      <c r="D2" s="4" t="s">
        <v>107</v>
      </c>
      <c r="E2" s="4" t="s">
        <v>130</v>
      </c>
      <c r="F2" s="4" t="s">
        <v>126</v>
      </c>
      <c r="G2" s="10">
        <v>750</v>
      </c>
      <c r="H2" s="10">
        <v>89</v>
      </c>
      <c r="I2" s="8">
        <v>1200</v>
      </c>
      <c r="J2" s="10">
        <v>106800</v>
      </c>
      <c r="K2" s="10">
        <f>H2*G2</f>
        <v>66750</v>
      </c>
      <c r="L2" s="11">
        <f>J2-K2</f>
        <v>40050</v>
      </c>
    </row>
    <row r="3" spans="1:12" x14ac:dyDescent="0.3">
      <c r="A3" s="2">
        <v>43982</v>
      </c>
      <c r="B3" s="2" t="str">
        <f t="shared" ref="B3:B66" si="0">TEXT(A3,"yyyy")</f>
        <v>2020</v>
      </c>
      <c r="C3" s="4" t="s">
        <v>109</v>
      </c>
      <c r="D3" s="4" t="s">
        <v>110</v>
      </c>
      <c r="E3" s="4" t="s">
        <v>130</v>
      </c>
      <c r="F3" s="4" t="s">
        <v>126</v>
      </c>
      <c r="G3" s="10">
        <v>750</v>
      </c>
      <c r="H3" s="10">
        <v>34</v>
      </c>
      <c r="I3" s="8">
        <v>1200</v>
      </c>
      <c r="J3" s="10">
        <v>40800</v>
      </c>
      <c r="K3" s="10">
        <f t="shared" ref="K3:K66" si="1">H3*G3</f>
        <v>25500</v>
      </c>
      <c r="L3" s="11">
        <f t="shared" ref="L3:L66" si="2">J3-K3</f>
        <v>15300</v>
      </c>
    </row>
    <row r="4" spans="1:12" x14ac:dyDescent="0.3">
      <c r="A4" s="2">
        <v>44438</v>
      </c>
      <c r="B4" s="2" t="str">
        <f t="shared" si="0"/>
        <v>2021</v>
      </c>
      <c r="C4" s="4" t="s">
        <v>144</v>
      </c>
      <c r="D4" s="4" t="s">
        <v>107</v>
      </c>
      <c r="E4" s="4" t="s">
        <v>130</v>
      </c>
      <c r="F4" s="4" t="s">
        <v>126</v>
      </c>
      <c r="G4" s="10">
        <v>750</v>
      </c>
      <c r="H4" s="10">
        <v>18</v>
      </c>
      <c r="I4" s="8">
        <v>1200</v>
      </c>
      <c r="J4" s="10">
        <v>21600</v>
      </c>
      <c r="K4" s="10">
        <f t="shared" si="1"/>
        <v>13500</v>
      </c>
      <c r="L4" s="11">
        <f t="shared" si="2"/>
        <v>8100</v>
      </c>
    </row>
    <row r="5" spans="1:12" x14ac:dyDescent="0.3">
      <c r="A5" s="2">
        <v>44411</v>
      </c>
      <c r="B5" s="2" t="str">
        <f t="shared" si="0"/>
        <v>2021</v>
      </c>
      <c r="C5" s="4" t="s">
        <v>142</v>
      </c>
      <c r="D5" s="4" t="s">
        <v>117</v>
      </c>
      <c r="E5" s="4" t="s">
        <v>130</v>
      </c>
      <c r="F5" s="4" t="s">
        <v>126</v>
      </c>
      <c r="G5" s="10">
        <v>750</v>
      </c>
      <c r="H5" s="10">
        <v>129</v>
      </c>
      <c r="I5" s="8">
        <v>1200</v>
      </c>
      <c r="J5" s="10">
        <v>154800</v>
      </c>
      <c r="K5" s="10">
        <f t="shared" si="1"/>
        <v>96750</v>
      </c>
      <c r="L5" s="11">
        <f t="shared" si="2"/>
        <v>58050</v>
      </c>
    </row>
    <row r="6" spans="1:12" x14ac:dyDescent="0.3">
      <c r="A6" s="2">
        <v>43180</v>
      </c>
      <c r="B6" s="2" t="str">
        <f t="shared" si="0"/>
        <v>2018</v>
      </c>
      <c r="C6" s="4" t="s">
        <v>125</v>
      </c>
      <c r="D6" s="4" t="s">
        <v>104</v>
      </c>
      <c r="E6" s="4" t="s">
        <v>130</v>
      </c>
      <c r="F6" s="4" t="s">
        <v>126</v>
      </c>
      <c r="G6" s="10">
        <v>750</v>
      </c>
      <c r="H6" s="10">
        <v>95</v>
      </c>
      <c r="I6" s="8">
        <v>1200</v>
      </c>
      <c r="J6" s="10">
        <v>114000</v>
      </c>
      <c r="K6" s="10">
        <f t="shared" si="1"/>
        <v>71250</v>
      </c>
      <c r="L6" s="11">
        <f t="shared" si="2"/>
        <v>42750</v>
      </c>
    </row>
    <row r="7" spans="1:12" x14ac:dyDescent="0.3">
      <c r="A7" s="2">
        <v>43121</v>
      </c>
      <c r="B7" s="2" t="str">
        <f t="shared" si="0"/>
        <v>2018</v>
      </c>
      <c r="C7" s="4" t="s">
        <v>119</v>
      </c>
      <c r="D7" s="4" t="s">
        <v>104</v>
      </c>
      <c r="E7" s="4" t="s">
        <v>130</v>
      </c>
      <c r="F7" s="4" t="s">
        <v>126</v>
      </c>
      <c r="G7" s="10">
        <v>750</v>
      </c>
      <c r="H7" s="10">
        <v>25</v>
      </c>
      <c r="I7" s="8">
        <v>1200</v>
      </c>
      <c r="J7" s="10">
        <v>30000</v>
      </c>
      <c r="K7" s="10">
        <f t="shared" si="1"/>
        <v>18750</v>
      </c>
      <c r="L7" s="11">
        <f t="shared" si="2"/>
        <v>11250</v>
      </c>
    </row>
    <row r="8" spans="1:12" x14ac:dyDescent="0.3">
      <c r="A8" s="2">
        <v>44289</v>
      </c>
      <c r="B8" s="2" t="str">
        <f t="shared" si="0"/>
        <v>2021</v>
      </c>
      <c r="C8" s="4" t="s">
        <v>119</v>
      </c>
      <c r="D8" s="4" t="s">
        <v>104</v>
      </c>
      <c r="E8" s="4" t="s">
        <v>130</v>
      </c>
      <c r="F8" s="4" t="s">
        <v>126</v>
      </c>
      <c r="G8" s="10">
        <v>750</v>
      </c>
      <c r="H8" s="10">
        <v>19</v>
      </c>
      <c r="I8" s="8">
        <v>1200</v>
      </c>
      <c r="J8" s="10">
        <v>22800</v>
      </c>
      <c r="K8" s="10">
        <f t="shared" si="1"/>
        <v>14250</v>
      </c>
      <c r="L8" s="11">
        <f t="shared" si="2"/>
        <v>8550</v>
      </c>
    </row>
    <row r="9" spans="1:12" x14ac:dyDescent="0.3">
      <c r="A9" s="2">
        <v>44135</v>
      </c>
      <c r="B9" s="2" t="str">
        <f t="shared" si="0"/>
        <v>2020</v>
      </c>
      <c r="C9" s="4" t="s">
        <v>122</v>
      </c>
      <c r="D9" s="4" t="s">
        <v>117</v>
      </c>
      <c r="E9" s="4" t="s">
        <v>130</v>
      </c>
      <c r="F9" s="4" t="s">
        <v>126</v>
      </c>
      <c r="G9" s="10">
        <v>750</v>
      </c>
      <c r="H9" s="10">
        <v>50</v>
      </c>
      <c r="I9" s="8">
        <v>1200</v>
      </c>
      <c r="J9" s="10">
        <v>60000</v>
      </c>
      <c r="K9" s="10">
        <f t="shared" si="1"/>
        <v>37500</v>
      </c>
      <c r="L9" s="11">
        <f t="shared" si="2"/>
        <v>22500</v>
      </c>
    </row>
    <row r="10" spans="1:12" x14ac:dyDescent="0.3">
      <c r="A10" s="2">
        <v>43727</v>
      </c>
      <c r="B10" s="2" t="str">
        <f t="shared" si="0"/>
        <v>2019</v>
      </c>
      <c r="C10" s="4" t="s">
        <v>138</v>
      </c>
      <c r="D10" s="4" t="s">
        <v>110</v>
      </c>
      <c r="E10" s="4" t="s">
        <v>130</v>
      </c>
      <c r="F10" s="4" t="s">
        <v>126</v>
      </c>
      <c r="G10" s="10">
        <v>750</v>
      </c>
      <c r="H10" s="10">
        <v>16</v>
      </c>
      <c r="I10" s="8">
        <v>1200</v>
      </c>
      <c r="J10" s="10">
        <v>19200</v>
      </c>
      <c r="K10" s="10">
        <f t="shared" si="1"/>
        <v>12000</v>
      </c>
      <c r="L10" s="11">
        <f t="shared" si="2"/>
        <v>7200</v>
      </c>
    </row>
    <row r="11" spans="1:12" x14ac:dyDescent="0.3">
      <c r="A11" s="2">
        <v>43624</v>
      </c>
      <c r="B11" s="2" t="str">
        <f t="shared" si="0"/>
        <v>2019</v>
      </c>
      <c r="C11" s="4" t="s">
        <v>109</v>
      </c>
      <c r="D11" s="4" t="s">
        <v>107</v>
      </c>
      <c r="E11" s="4" t="s">
        <v>130</v>
      </c>
      <c r="F11" s="4" t="s">
        <v>126</v>
      </c>
      <c r="G11" s="10">
        <v>750</v>
      </c>
      <c r="H11" s="10">
        <v>15</v>
      </c>
      <c r="I11" s="8">
        <v>1200</v>
      </c>
      <c r="J11" s="10">
        <v>18000</v>
      </c>
      <c r="K11" s="10">
        <f t="shared" si="1"/>
        <v>11250</v>
      </c>
      <c r="L11" s="11">
        <f t="shared" si="2"/>
        <v>6750</v>
      </c>
    </row>
    <row r="12" spans="1:12" x14ac:dyDescent="0.3">
      <c r="A12" s="2">
        <v>44483</v>
      </c>
      <c r="B12" s="2" t="str">
        <f t="shared" si="0"/>
        <v>2021</v>
      </c>
      <c r="C12" s="4" t="s">
        <v>138</v>
      </c>
      <c r="D12" s="4" t="s">
        <v>111</v>
      </c>
      <c r="E12" s="4" t="s">
        <v>130</v>
      </c>
      <c r="F12" s="4" t="s">
        <v>126</v>
      </c>
      <c r="G12" s="10">
        <v>750</v>
      </c>
      <c r="H12" s="10">
        <v>185</v>
      </c>
      <c r="I12" s="8">
        <v>1200</v>
      </c>
      <c r="J12" s="10">
        <v>222000</v>
      </c>
      <c r="K12" s="10">
        <f t="shared" si="1"/>
        <v>138750</v>
      </c>
      <c r="L12" s="11">
        <f t="shared" si="2"/>
        <v>83250</v>
      </c>
    </row>
    <row r="13" spans="1:12" x14ac:dyDescent="0.3">
      <c r="A13" s="2">
        <v>44325</v>
      </c>
      <c r="B13" s="2" t="str">
        <f t="shared" si="0"/>
        <v>2021</v>
      </c>
      <c r="C13" s="4" t="s">
        <v>138</v>
      </c>
      <c r="D13" s="4" t="s">
        <v>107</v>
      </c>
      <c r="E13" s="4" t="s">
        <v>130</v>
      </c>
      <c r="F13" s="4" t="s">
        <v>126</v>
      </c>
      <c r="G13" s="10">
        <v>750</v>
      </c>
      <c r="H13" s="10">
        <v>89</v>
      </c>
      <c r="I13" s="8">
        <v>1200</v>
      </c>
      <c r="J13" s="10">
        <v>106800</v>
      </c>
      <c r="K13" s="10">
        <f t="shared" si="1"/>
        <v>66750</v>
      </c>
      <c r="L13" s="11">
        <f t="shared" si="2"/>
        <v>40050</v>
      </c>
    </row>
    <row r="14" spans="1:12" x14ac:dyDescent="0.3">
      <c r="A14" s="2">
        <v>43652</v>
      </c>
      <c r="B14" s="2" t="str">
        <f t="shared" si="0"/>
        <v>2019</v>
      </c>
      <c r="C14" s="4" t="s">
        <v>123</v>
      </c>
      <c r="D14" s="4" t="s">
        <v>113</v>
      </c>
      <c r="E14" s="4" t="s">
        <v>130</v>
      </c>
      <c r="F14" s="4" t="s">
        <v>126</v>
      </c>
      <c r="G14" s="10">
        <v>750</v>
      </c>
      <c r="H14" s="10">
        <v>250</v>
      </c>
      <c r="I14" s="8">
        <v>1200</v>
      </c>
      <c r="J14" s="10">
        <v>300000</v>
      </c>
      <c r="K14" s="10">
        <f t="shared" si="1"/>
        <v>187500</v>
      </c>
      <c r="L14" s="11">
        <f t="shared" si="2"/>
        <v>112500</v>
      </c>
    </row>
    <row r="15" spans="1:12" x14ac:dyDescent="0.3">
      <c r="A15" s="2">
        <v>43985</v>
      </c>
      <c r="B15" s="2" t="str">
        <f t="shared" si="0"/>
        <v>2020</v>
      </c>
      <c r="C15" s="4" t="s">
        <v>119</v>
      </c>
      <c r="D15" s="4" t="s">
        <v>111</v>
      </c>
      <c r="E15" s="4" t="s">
        <v>130</v>
      </c>
      <c r="F15" s="4" t="s">
        <v>126</v>
      </c>
      <c r="G15" s="10">
        <v>750</v>
      </c>
      <c r="H15" s="10">
        <v>94</v>
      </c>
      <c r="I15" s="8">
        <v>1200</v>
      </c>
      <c r="J15" s="10">
        <v>112800</v>
      </c>
      <c r="K15" s="10">
        <f t="shared" si="1"/>
        <v>70500</v>
      </c>
      <c r="L15" s="11">
        <f t="shared" si="2"/>
        <v>42300</v>
      </c>
    </row>
    <row r="16" spans="1:12" x14ac:dyDescent="0.3">
      <c r="A16" s="2">
        <v>44533</v>
      </c>
      <c r="B16" s="2" t="str">
        <f t="shared" si="0"/>
        <v>2021</v>
      </c>
      <c r="C16" s="4" t="s">
        <v>141</v>
      </c>
      <c r="D16" s="4" t="s">
        <v>117</v>
      </c>
      <c r="E16" s="4" t="s">
        <v>130</v>
      </c>
      <c r="F16" s="4" t="s">
        <v>126</v>
      </c>
      <c r="G16" s="10">
        <v>750</v>
      </c>
      <c r="H16" s="10">
        <v>31</v>
      </c>
      <c r="I16" s="8">
        <v>1200</v>
      </c>
      <c r="J16" s="10">
        <v>37200</v>
      </c>
      <c r="K16" s="10">
        <f t="shared" si="1"/>
        <v>23250</v>
      </c>
      <c r="L16" s="11">
        <f t="shared" si="2"/>
        <v>13950</v>
      </c>
    </row>
    <row r="17" spans="1:12" x14ac:dyDescent="0.3">
      <c r="A17" s="2">
        <v>43882</v>
      </c>
      <c r="B17" s="2" t="str">
        <f t="shared" si="0"/>
        <v>2020</v>
      </c>
      <c r="C17" s="4" t="s">
        <v>119</v>
      </c>
      <c r="D17" s="4" t="s">
        <v>110</v>
      </c>
      <c r="E17" s="4" t="s">
        <v>130</v>
      </c>
      <c r="F17" s="4" t="s">
        <v>126</v>
      </c>
      <c r="G17" s="10">
        <v>750</v>
      </c>
      <c r="H17" s="10">
        <v>39</v>
      </c>
      <c r="I17" s="8">
        <v>1200</v>
      </c>
      <c r="J17" s="10">
        <v>46800</v>
      </c>
      <c r="K17" s="10">
        <f t="shared" si="1"/>
        <v>29250</v>
      </c>
      <c r="L17" s="11">
        <f t="shared" si="2"/>
        <v>17550</v>
      </c>
    </row>
    <row r="18" spans="1:12" x14ac:dyDescent="0.3">
      <c r="A18" s="2">
        <v>44250</v>
      </c>
      <c r="B18" s="2" t="str">
        <f t="shared" si="0"/>
        <v>2021</v>
      </c>
      <c r="C18" s="4" t="s">
        <v>112</v>
      </c>
      <c r="D18" s="4" t="s">
        <v>104</v>
      </c>
      <c r="E18" s="4" t="s">
        <v>130</v>
      </c>
      <c r="F18" s="4" t="s">
        <v>126</v>
      </c>
      <c r="G18" s="10">
        <v>750</v>
      </c>
      <c r="H18" s="10">
        <v>60</v>
      </c>
      <c r="I18" s="8">
        <v>1200</v>
      </c>
      <c r="J18" s="10">
        <v>72000</v>
      </c>
      <c r="K18" s="10">
        <f t="shared" si="1"/>
        <v>45000</v>
      </c>
      <c r="L18" s="11">
        <f t="shared" si="2"/>
        <v>27000</v>
      </c>
    </row>
    <row r="19" spans="1:12" x14ac:dyDescent="0.3">
      <c r="A19" s="2">
        <v>43714</v>
      </c>
      <c r="B19" s="2" t="str">
        <f t="shared" si="0"/>
        <v>2019</v>
      </c>
      <c r="C19" s="4" t="s">
        <v>137</v>
      </c>
      <c r="D19" s="4" t="s">
        <v>111</v>
      </c>
      <c r="E19" s="4" t="s">
        <v>130</v>
      </c>
      <c r="F19" s="4" t="s">
        <v>126</v>
      </c>
      <c r="G19" s="10">
        <v>750</v>
      </c>
      <c r="H19" s="10">
        <v>166</v>
      </c>
      <c r="I19" s="8">
        <v>1200</v>
      </c>
      <c r="J19" s="10">
        <v>199200</v>
      </c>
      <c r="K19" s="10">
        <f t="shared" si="1"/>
        <v>124500</v>
      </c>
      <c r="L19" s="11">
        <f t="shared" si="2"/>
        <v>74700</v>
      </c>
    </row>
    <row r="20" spans="1:12" x14ac:dyDescent="0.3">
      <c r="A20" s="2">
        <v>43456</v>
      </c>
      <c r="B20" s="2" t="str">
        <f t="shared" si="0"/>
        <v>2018</v>
      </c>
      <c r="C20" s="4" t="s">
        <v>134</v>
      </c>
      <c r="D20" s="4" t="s">
        <v>113</v>
      </c>
      <c r="E20" s="4" t="s">
        <v>130</v>
      </c>
      <c r="F20" s="4" t="s">
        <v>126</v>
      </c>
      <c r="G20" s="10">
        <v>750</v>
      </c>
      <c r="H20" s="10">
        <v>130</v>
      </c>
      <c r="I20" s="8">
        <v>1200</v>
      </c>
      <c r="J20" s="10">
        <v>156000</v>
      </c>
      <c r="K20" s="10">
        <f t="shared" si="1"/>
        <v>97500</v>
      </c>
      <c r="L20" s="11">
        <f t="shared" si="2"/>
        <v>58500</v>
      </c>
    </row>
    <row r="21" spans="1:12" x14ac:dyDescent="0.3">
      <c r="A21" s="2">
        <v>43233</v>
      </c>
      <c r="B21" s="2" t="str">
        <f t="shared" si="0"/>
        <v>2018</v>
      </c>
      <c r="C21" s="4" t="s">
        <v>119</v>
      </c>
      <c r="D21" s="4" t="s">
        <v>117</v>
      </c>
      <c r="E21" s="4" t="s">
        <v>130</v>
      </c>
      <c r="F21" s="4" t="s">
        <v>126</v>
      </c>
      <c r="G21" s="10">
        <v>750</v>
      </c>
      <c r="H21" s="10">
        <v>57</v>
      </c>
      <c r="I21" s="8">
        <v>1200</v>
      </c>
      <c r="J21" s="10">
        <v>68400</v>
      </c>
      <c r="K21" s="10">
        <f t="shared" si="1"/>
        <v>42750</v>
      </c>
      <c r="L21" s="11">
        <f t="shared" si="2"/>
        <v>25650</v>
      </c>
    </row>
    <row r="22" spans="1:12" x14ac:dyDescent="0.3">
      <c r="A22" s="2">
        <v>43672</v>
      </c>
      <c r="B22" s="2" t="str">
        <f t="shared" si="0"/>
        <v>2019</v>
      </c>
      <c r="C22" s="4" t="s">
        <v>136</v>
      </c>
      <c r="D22" s="4" t="s">
        <v>110</v>
      </c>
      <c r="E22" s="4" t="s">
        <v>130</v>
      </c>
      <c r="F22" s="4" t="s">
        <v>126</v>
      </c>
      <c r="G22" s="10">
        <v>750</v>
      </c>
      <c r="H22" s="10">
        <v>16</v>
      </c>
      <c r="I22" s="8">
        <v>1200</v>
      </c>
      <c r="J22" s="10">
        <v>19200</v>
      </c>
      <c r="K22" s="10">
        <f t="shared" si="1"/>
        <v>12000</v>
      </c>
      <c r="L22" s="11">
        <f t="shared" si="2"/>
        <v>7200</v>
      </c>
    </row>
    <row r="23" spans="1:12" x14ac:dyDescent="0.3">
      <c r="A23" s="2">
        <v>43861</v>
      </c>
      <c r="B23" s="2" t="str">
        <f t="shared" si="0"/>
        <v>2020</v>
      </c>
      <c r="C23" s="4" t="s">
        <v>136</v>
      </c>
      <c r="D23" s="4" t="s">
        <v>111</v>
      </c>
      <c r="E23" s="4" t="s">
        <v>130</v>
      </c>
      <c r="F23" s="4" t="s">
        <v>126</v>
      </c>
      <c r="G23" s="10">
        <v>750</v>
      </c>
      <c r="H23" s="10">
        <v>69</v>
      </c>
      <c r="I23" s="8">
        <v>1200</v>
      </c>
      <c r="J23" s="10">
        <v>82800</v>
      </c>
      <c r="K23" s="10">
        <f t="shared" si="1"/>
        <v>51750</v>
      </c>
      <c r="L23" s="11">
        <f t="shared" si="2"/>
        <v>31050</v>
      </c>
    </row>
    <row r="24" spans="1:12" x14ac:dyDescent="0.3">
      <c r="A24" s="2">
        <v>44407</v>
      </c>
      <c r="B24" s="2" t="str">
        <f t="shared" si="0"/>
        <v>2021</v>
      </c>
      <c r="C24" s="4" t="s">
        <v>123</v>
      </c>
      <c r="D24" s="4" t="s">
        <v>117</v>
      </c>
      <c r="E24" s="4" t="s">
        <v>130</v>
      </c>
      <c r="F24" s="4" t="s">
        <v>126</v>
      </c>
      <c r="G24" s="10">
        <v>750</v>
      </c>
      <c r="H24" s="10">
        <v>157</v>
      </c>
      <c r="I24" s="8">
        <v>1200</v>
      </c>
      <c r="J24" s="10">
        <v>188400</v>
      </c>
      <c r="K24" s="10">
        <f t="shared" si="1"/>
        <v>117750</v>
      </c>
      <c r="L24" s="11">
        <f t="shared" si="2"/>
        <v>70650</v>
      </c>
    </row>
    <row r="25" spans="1:12" x14ac:dyDescent="0.3">
      <c r="A25" s="2">
        <v>43778</v>
      </c>
      <c r="B25" s="2" t="str">
        <f t="shared" si="0"/>
        <v>2019</v>
      </c>
      <c r="C25" s="4" t="s">
        <v>114</v>
      </c>
      <c r="D25" s="4" t="s">
        <v>104</v>
      </c>
      <c r="E25" s="4" t="s">
        <v>130</v>
      </c>
      <c r="F25" s="4" t="s">
        <v>126</v>
      </c>
      <c r="G25" s="10">
        <v>750</v>
      </c>
      <c r="H25" s="10">
        <v>53</v>
      </c>
      <c r="I25" s="8">
        <v>1200</v>
      </c>
      <c r="J25" s="10">
        <v>63600</v>
      </c>
      <c r="K25" s="10">
        <f t="shared" si="1"/>
        <v>39750</v>
      </c>
      <c r="L25" s="11">
        <f t="shared" si="2"/>
        <v>23850</v>
      </c>
    </row>
    <row r="26" spans="1:12" x14ac:dyDescent="0.3">
      <c r="A26" s="2">
        <v>44359</v>
      </c>
      <c r="B26" s="2" t="str">
        <f t="shared" si="0"/>
        <v>2021</v>
      </c>
      <c r="C26" s="4" t="s">
        <v>109</v>
      </c>
      <c r="D26" s="4" t="s">
        <v>107</v>
      </c>
      <c r="E26" s="4" t="s">
        <v>130</v>
      </c>
      <c r="F26" s="4" t="s">
        <v>126</v>
      </c>
      <c r="G26" s="10">
        <v>750</v>
      </c>
      <c r="H26" s="10">
        <v>138</v>
      </c>
      <c r="I26" s="8">
        <v>1200</v>
      </c>
      <c r="J26" s="10">
        <v>165600</v>
      </c>
      <c r="K26" s="10">
        <f t="shared" si="1"/>
        <v>103500</v>
      </c>
      <c r="L26" s="11">
        <f t="shared" si="2"/>
        <v>62100</v>
      </c>
    </row>
    <row r="27" spans="1:12" x14ac:dyDescent="0.3">
      <c r="A27" s="2">
        <v>44343</v>
      </c>
      <c r="B27" s="2" t="str">
        <f t="shared" si="0"/>
        <v>2021</v>
      </c>
      <c r="C27" s="4" t="s">
        <v>120</v>
      </c>
      <c r="D27" s="4" t="s">
        <v>107</v>
      </c>
      <c r="E27" s="4" t="s">
        <v>130</v>
      </c>
      <c r="F27" s="4" t="s">
        <v>126</v>
      </c>
      <c r="G27" s="10">
        <v>750</v>
      </c>
      <c r="H27" s="10">
        <v>92</v>
      </c>
      <c r="I27" s="8">
        <v>1200</v>
      </c>
      <c r="J27" s="10">
        <v>110400</v>
      </c>
      <c r="K27" s="10">
        <f t="shared" si="1"/>
        <v>69000</v>
      </c>
      <c r="L27" s="11">
        <f t="shared" si="2"/>
        <v>41400</v>
      </c>
    </row>
    <row r="28" spans="1:12" x14ac:dyDescent="0.3">
      <c r="A28" s="2">
        <v>43270</v>
      </c>
      <c r="B28" s="2" t="str">
        <f t="shared" si="0"/>
        <v>2018</v>
      </c>
      <c r="C28" s="4" t="s">
        <v>115</v>
      </c>
      <c r="D28" s="4" t="s">
        <v>107</v>
      </c>
      <c r="E28" s="4" t="s">
        <v>130</v>
      </c>
      <c r="F28" s="4" t="s">
        <v>126</v>
      </c>
      <c r="G28" s="10">
        <v>750</v>
      </c>
      <c r="H28" s="10">
        <v>135</v>
      </c>
      <c r="I28" s="8">
        <v>1200</v>
      </c>
      <c r="J28" s="10">
        <v>162000</v>
      </c>
      <c r="K28" s="10">
        <f t="shared" si="1"/>
        <v>101250</v>
      </c>
      <c r="L28" s="11">
        <f t="shared" si="2"/>
        <v>60750</v>
      </c>
    </row>
    <row r="29" spans="1:12" x14ac:dyDescent="0.3">
      <c r="A29" s="2">
        <v>43356</v>
      </c>
      <c r="B29" s="2" t="str">
        <f t="shared" si="0"/>
        <v>2018</v>
      </c>
      <c r="C29" s="4" t="s">
        <v>144</v>
      </c>
      <c r="D29" s="4" t="s">
        <v>111</v>
      </c>
      <c r="E29" s="4" t="s">
        <v>130</v>
      </c>
      <c r="F29" s="4" t="s">
        <v>126</v>
      </c>
      <c r="G29" s="10">
        <v>750</v>
      </c>
      <c r="H29" s="10">
        <v>176</v>
      </c>
      <c r="I29" s="8">
        <v>1200</v>
      </c>
      <c r="J29" s="10">
        <v>211200</v>
      </c>
      <c r="K29" s="10">
        <f t="shared" si="1"/>
        <v>132000</v>
      </c>
      <c r="L29" s="11">
        <f t="shared" si="2"/>
        <v>79200</v>
      </c>
    </row>
    <row r="30" spans="1:12" x14ac:dyDescent="0.3">
      <c r="A30" s="2">
        <v>43466</v>
      </c>
      <c r="B30" s="2" t="str">
        <f t="shared" si="0"/>
        <v>2019</v>
      </c>
      <c r="C30" s="4" t="s">
        <v>136</v>
      </c>
      <c r="D30" s="4" t="s">
        <v>117</v>
      </c>
      <c r="E30" s="4" t="s">
        <v>130</v>
      </c>
      <c r="F30" s="4" t="s">
        <v>126</v>
      </c>
      <c r="G30" s="10">
        <v>750</v>
      </c>
      <c r="H30" s="10">
        <v>105</v>
      </c>
      <c r="I30" s="8">
        <v>1200</v>
      </c>
      <c r="J30" s="10">
        <v>126000</v>
      </c>
      <c r="K30" s="10">
        <f t="shared" si="1"/>
        <v>78750</v>
      </c>
      <c r="L30" s="11">
        <f t="shared" si="2"/>
        <v>47250</v>
      </c>
    </row>
    <row r="31" spans="1:12" x14ac:dyDescent="0.3">
      <c r="A31" s="2">
        <v>43473</v>
      </c>
      <c r="B31" s="2" t="str">
        <f t="shared" si="0"/>
        <v>2019</v>
      </c>
      <c r="C31" s="4" t="s">
        <v>118</v>
      </c>
      <c r="D31" s="4" t="s">
        <v>111</v>
      </c>
      <c r="E31" s="4" t="s">
        <v>130</v>
      </c>
      <c r="F31" s="4" t="s">
        <v>126</v>
      </c>
      <c r="G31" s="10">
        <v>750</v>
      </c>
      <c r="H31" s="10">
        <v>153</v>
      </c>
      <c r="I31" s="8">
        <v>1200</v>
      </c>
      <c r="J31" s="10">
        <v>183600</v>
      </c>
      <c r="K31" s="10">
        <f t="shared" si="1"/>
        <v>114750</v>
      </c>
      <c r="L31" s="11">
        <f t="shared" si="2"/>
        <v>68850</v>
      </c>
    </row>
    <row r="32" spans="1:12" x14ac:dyDescent="0.3">
      <c r="A32" s="2">
        <v>43278</v>
      </c>
      <c r="B32" s="2" t="str">
        <f t="shared" si="0"/>
        <v>2018</v>
      </c>
      <c r="C32" s="4" t="s">
        <v>118</v>
      </c>
      <c r="D32" s="4" t="s">
        <v>107</v>
      </c>
      <c r="E32" s="4" t="s">
        <v>130</v>
      </c>
      <c r="F32" s="4" t="s">
        <v>126</v>
      </c>
      <c r="G32" s="10">
        <v>750</v>
      </c>
      <c r="H32" s="10">
        <v>86</v>
      </c>
      <c r="I32" s="8">
        <v>1200</v>
      </c>
      <c r="J32" s="10">
        <v>103200</v>
      </c>
      <c r="K32" s="10">
        <f t="shared" si="1"/>
        <v>64500</v>
      </c>
      <c r="L32" s="11">
        <f t="shared" si="2"/>
        <v>38700</v>
      </c>
    </row>
    <row r="33" spans="1:12" x14ac:dyDescent="0.3">
      <c r="A33" s="2">
        <v>43186</v>
      </c>
      <c r="B33" s="2" t="str">
        <f t="shared" si="0"/>
        <v>2018</v>
      </c>
      <c r="C33" s="4" t="s">
        <v>109</v>
      </c>
      <c r="D33" s="4" t="s">
        <v>117</v>
      </c>
      <c r="E33" s="4" t="s">
        <v>130</v>
      </c>
      <c r="F33" s="4" t="s">
        <v>126</v>
      </c>
      <c r="G33" s="10">
        <v>750</v>
      </c>
      <c r="H33" s="10">
        <v>126</v>
      </c>
      <c r="I33" s="8">
        <v>1200</v>
      </c>
      <c r="J33" s="10">
        <v>151200</v>
      </c>
      <c r="K33" s="10">
        <f t="shared" si="1"/>
        <v>94500</v>
      </c>
      <c r="L33" s="11">
        <f t="shared" si="2"/>
        <v>56700</v>
      </c>
    </row>
    <row r="34" spans="1:12" x14ac:dyDescent="0.3">
      <c r="A34" s="2">
        <v>44132</v>
      </c>
      <c r="B34" s="2" t="str">
        <f t="shared" si="0"/>
        <v>2020</v>
      </c>
      <c r="C34" s="4" t="s">
        <v>134</v>
      </c>
      <c r="D34" s="4" t="s">
        <v>113</v>
      </c>
      <c r="E34" s="4" t="s">
        <v>130</v>
      </c>
      <c r="F34" s="4" t="s">
        <v>126</v>
      </c>
      <c r="G34" s="10">
        <v>750</v>
      </c>
      <c r="H34" s="10">
        <v>64</v>
      </c>
      <c r="I34" s="8">
        <v>1200</v>
      </c>
      <c r="J34" s="10">
        <v>76800</v>
      </c>
      <c r="K34" s="10">
        <f t="shared" si="1"/>
        <v>48000</v>
      </c>
      <c r="L34" s="11">
        <f t="shared" si="2"/>
        <v>28800</v>
      </c>
    </row>
    <row r="35" spans="1:12" x14ac:dyDescent="0.3">
      <c r="A35" s="2">
        <v>44553</v>
      </c>
      <c r="B35" s="2" t="str">
        <f t="shared" si="0"/>
        <v>2021</v>
      </c>
      <c r="C35" s="4" t="s">
        <v>122</v>
      </c>
      <c r="D35" s="4" t="s">
        <v>110</v>
      </c>
      <c r="E35" s="4" t="s">
        <v>130</v>
      </c>
      <c r="F35" s="4" t="s">
        <v>126</v>
      </c>
      <c r="G35" s="10">
        <v>750</v>
      </c>
      <c r="H35" s="10">
        <v>5</v>
      </c>
      <c r="I35" s="8">
        <v>1200</v>
      </c>
      <c r="J35" s="10">
        <v>6000</v>
      </c>
      <c r="K35" s="10">
        <f t="shared" si="1"/>
        <v>3750</v>
      </c>
      <c r="L35" s="11">
        <f t="shared" si="2"/>
        <v>2250</v>
      </c>
    </row>
    <row r="36" spans="1:12" x14ac:dyDescent="0.3">
      <c r="A36" s="2">
        <v>44290</v>
      </c>
      <c r="B36" s="2" t="str">
        <f t="shared" si="0"/>
        <v>2021</v>
      </c>
      <c r="C36" s="4" t="s">
        <v>115</v>
      </c>
      <c r="D36" s="4" t="s">
        <v>107</v>
      </c>
      <c r="E36" s="4" t="s">
        <v>130</v>
      </c>
      <c r="F36" s="4" t="s">
        <v>126</v>
      </c>
      <c r="G36" s="10">
        <v>750</v>
      </c>
      <c r="H36" s="10">
        <v>134</v>
      </c>
      <c r="I36" s="8">
        <v>1200</v>
      </c>
      <c r="J36" s="10">
        <v>160800</v>
      </c>
      <c r="K36" s="10">
        <f t="shared" si="1"/>
        <v>100500</v>
      </c>
      <c r="L36" s="11">
        <f t="shared" si="2"/>
        <v>60300</v>
      </c>
    </row>
    <row r="37" spans="1:12" x14ac:dyDescent="0.3">
      <c r="A37" s="2">
        <v>43317</v>
      </c>
      <c r="B37" s="2" t="str">
        <f t="shared" si="0"/>
        <v>2018</v>
      </c>
      <c r="C37" s="4" t="s">
        <v>144</v>
      </c>
      <c r="D37" s="4" t="s">
        <v>111</v>
      </c>
      <c r="E37" s="4" t="s">
        <v>130</v>
      </c>
      <c r="F37" s="4" t="s">
        <v>126</v>
      </c>
      <c r="G37" s="10">
        <v>750</v>
      </c>
      <c r="H37" s="10">
        <v>54</v>
      </c>
      <c r="I37" s="8">
        <v>1200</v>
      </c>
      <c r="J37" s="10">
        <v>64800</v>
      </c>
      <c r="K37" s="10">
        <f t="shared" si="1"/>
        <v>40500</v>
      </c>
      <c r="L37" s="11">
        <f t="shared" si="2"/>
        <v>24300</v>
      </c>
    </row>
    <row r="38" spans="1:12" x14ac:dyDescent="0.3">
      <c r="A38" s="2">
        <v>44314</v>
      </c>
      <c r="B38" s="2" t="str">
        <f t="shared" si="0"/>
        <v>2021</v>
      </c>
      <c r="C38" s="4" t="s">
        <v>108</v>
      </c>
      <c r="D38" s="4" t="s">
        <v>107</v>
      </c>
      <c r="E38" s="4" t="s">
        <v>130</v>
      </c>
      <c r="F38" s="4" t="s">
        <v>126</v>
      </c>
      <c r="G38" s="10">
        <v>750</v>
      </c>
      <c r="H38" s="10">
        <v>9</v>
      </c>
      <c r="I38" s="8">
        <v>1200</v>
      </c>
      <c r="J38" s="10">
        <v>10800</v>
      </c>
      <c r="K38" s="10">
        <f t="shared" si="1"/>
        <v>6750</v>
      </c>
      <c r="L38" s="11">
        <f t="shared" si="2"/>
        <v>4050</v>
      </c>
    </row>
    <row r="39" spans="1:12" x14ac:dyDescent="0.3">
      <c r="A39" s="2">
        <v>44552</v>
      </c>
      <c r="B39" s="2" t="str">
        <f t="shared" si="0"/>
        <v>2021</v>
      </c>
      <c r="C39" s="4" t="s">
        <v>137</v>
      </c>
      <c r="D39" s="4" t="s">
        <v>104</v>
      </c>
      <c r="E39" s="4" t="s">
        <v>130</v>
      </c>
      <c r="F39" s="4" t="s">
        <v>126</v>
      </c>
      <c r="G39" s="10">
        <v>750</v>
      </c>
      <c r="H39" s="10">
        <v>48</v>
      </c>
      <c r="I39" s="8">
        <v>1200</v>
      </c>
      <c r="J39" s="10">
        <v>57600</v>
      </c>
      <c r="K39" s="10">
        <f t="shared" si="1"/>
        <v>36000</v>
      </c>
      <c r="L39" s="11">
        <f t="shared" si="2"/>
        <v>21600</v>
      </c>
    </row>
    <row r="40" spans="1:12" x14ac:dyDescent="0.3">
      <c r="A40" s="2">
        <v>43214</v>
      </c>
      <c r="B40" s="2" t="str">
        <f t="shared" si="0"/>
        <v>2018</v>
      </c>
      <c r="C40" s="4" t="s">
        <v>135</v>
      </c>
      <c r="D40" s="4" t="s">
        <v>107</v>
      </c>
      <c r="E40" s="4" t="s">
        <v>130</v>
      </c>
      <c r="F40" s="4" t="s">
        <v>126</v>
      </c>
      <c r="G40" s="10">
        <v>750</v>
      </c>
      <c r="H40" s="10">
        <v>91</v>
      </c>
      <c r="I40" s="8">
        <v>1200</v>
      </c>
      <c r="J40" s="10">
        <v>109200</v>
      </c>
      <c r="K40" s="10">
        <f t="shared" si="1"/>
        <v>68250</v>
      </c>
      <c r="L40" s="11">
        <f t="shared" si="2"/>
        <v>40950</v>
      </c>
    </row>
    <row r="41" spans="1:12" x14ac:dyDescent="0.3">
      <c r="A41" s="2">
        <v>44513</v>
      </c>
      <c r="B41" s="2" t="str">
        <f t="shared" si="0"/>
        <v>2021</v>
      </c>
      <c r="C41" s="4" t="s">
        <v>116</v>
      </c>
      <c r="D41" s="4" t="s">
        <v>110</v>
      </c>
      <c r="E41" s="4" t="s">
        <v>130</v>
      </c>
      <c r="F41" s="4" t="s">
        <v>126</v>
      </c>
      <c r="G41" s="10">
        <v>750</v>
      </c>
      <c r="H41" s="10">
        <v>32</v>
      </c>
      <c r="I41" s="8">
        <v>1200</v>
      </c>
      <c r="J41" s="10">
        <v>38400</v>
      </c>
      <c r="K41" s="10">
        <f t="shared" si="1"/>
        <v>24000</v>
      </c>
      <c r="L41" s="11">
        <f t="shared" si="2"/>
        <v>14400</v>
      </c>
    </row>
    <row r="42" spans="1:12" x14ac:dyDescent="0.3">
      <c r="A42" s="2">
        <v>43216</v>
      </c>
      <c r="B42" s="2" t="str">
        <f t="shared" si="0"/>
        <v>2018</v>
      </c>
      <c r="C42" s="4" t="s">
        <v>119</v>
      </c>
      <c r="D42" s="4" t="s">
        <v>104</v>
      </c>
      <c r="E42" s="4" t="s">
        <v>130</v>
      </c>
      <c r="F42" s="4" t="s">
        <v>126</v>
      </c>
      <c r="G42" s="10">
        <v>750</v>
      </c>
      <c r="H42" s="10">
        <v>85</v>
      </c>
      <c r="I42" s="8">
        <v>1200</v>
      </c>
      <c r="J42" s="10">
        <v>102000</v>
      </c>
      <c r="K42" s="10">
        <f t="shared" si="1"/>
        <v>63750</v>
      </c>
      <c r="L42" s="11">
        <f t="shared" si="2"/>
        <v>38250</v>
      </c>
    </row>
    <row r="43" spans="1:12" x14ac:dyDescent="0.3">
      <c r="A43" s="2">
        <v>43177</v>
      </c>
      <c r="B43" s="2" t="str">
        <f t="shared" si="0"/>
        <v>2018</v>
      </c>
      <c r="C43" s="4" t="s">
        <v>136</v>
      </c>
      <c r="D43" s="4" t="s">
        <v>104</v>
      </c>
      <c r="E43" s="4" t="s">
        <v>130</v>
      </c>
      <c r="F43" s="4" t="s">
        <v>126</v>
      </c>
      <c r="G43" s="10">
        <v>750</v>
      </c>
      <c r="H43" s="10">
        <v>64</v>
      </c>
      <c r="I43" s="8">
        <v>1200</v>
      </c>
      <c r="J43" s="10">
        <v>76800</v>
      </c>
      <c r="K43" s="10">
        <f t="shared" si="1"/>
        <v>48000</v>
      </c>
      <c r="L43" s="11">
        <f t="shared" si="2"/>
        <v>28800</v>
      </c>
    </row>
    <row r="44" spans="1:12" x14ac:dyDescent="0.3">
      <c r="A44" s="2">
        <v>44539</v>
      </c>
      <c r="B44" s="2" t="str">
        <f t="shared" si="0"/>
        <v>2021</v>
      </c>
      <c r="C44" s="4" t="s">
        <v>109</v>
      </c>
      <c r="D44" s="4" t="s">
        <v>110</v>
      </c>
      <c r="E44" s="4" t="s">
        <v>130</v>
      </c>
      <c r="F44" s="4" t="s">
        <v>126</v>
      </c>
      <c r="G44" s="10">
        <v>750</v>
      </c>
      <c r="H44" s="10">
        <v>23</v>
      </c>
      <c r="I44" s="8">
        <v>1200</v>
      </c>
      <c r="J44" s="10">
        <v>27600</v>
      </c>
      <c r="K44" s="10">
        <f t="shared" si="1"/>
        <v>17250</v>
      </c>
      <c r="L44" s="11">
        <f t="shared" si="2"/>
        <v>10350</v>
      </c>
    </row>
    <row r="45" spans="1:12" x14ac:dyDescent="0.3">
      <c r="A45" s="2">
        <v>43251</v>
      </c>
      <c r="B45" s="2" t="str">
        <f t="shared" si="0"/>
        <v>2018</v>
      </c>
      <c r="C45" s="4" t="s">
        <v>118</v>
      </c>
      <c r="D45" s="4" t="s">
        <v>107</v>
      </c>
      <c r="E45" s="4" t="s">
        <v>130</v>
      </c>
      <c r="F45" s="4" t="s">
        <v>126</v>
      </c>
      <c r="G45" s="10">
        <v>750</v>
      </c>
      <c r="H45" s="10">
        <v>55</v>
      </c>
      <c r="I45" s="8">
        <v>1200</v>
      </c>
      <c r="J45" s="10">
        <v>66000</v>
      </c>
      <c r="K45" s="10">
        <f t="shared" si="1"/>
        <v>41250</v>
      </c>
      <c r="L45" s="11">
        <f t="shared" si="2"/>
        <v>24750</v>
      </c>
    </row>
    <row r="46" spans="1:12" x14ac:dyDescent="0.3">
      <c r="A46" s="2">
        <v>43117</v>
      </c>
      <c r="B46" s="2" t="str">
        <f t="shared" si="0"/>
        <v>2018</v>
      </c>
      <c r="C46" s="4" t="s">
        <v>138</v>
      </c>
      <c r="D46" s="4" t="s">
        <v>117</v>
      </c>
      <c r="E46" s="4" t="s">
        <v>130</v>
      </c>
      <c r="F46" s="4" t="s">
        <v>126</v>
      </c>
      <c r="G46" s="10">
        <v>750</v>
      </c>
      <c r="H46" s="10">
        <v>230</v>
      </c>
      <c r="I46" s="8">
        <v>1200</v>
      </c>
      <c r="J46" s="10">
        <v>276000</v>
      </c>
      <c r="K46" s="10">
        <f t="shared" si="1"/>
        <v>172500</v>
      </c>
      <c r="L46" s="11">
        <f t="shared" si="2"/>
        <v>103500</v>
      </c>
    </row>
    <row r="47" spans="1:12" x14ac:dyDescent="0.3">
      <c r="A47" s="2">
        <v>44518</v>
      </c>
      <c r="B47" s="2" t="str">
        <f t="shared" si="0"/>
        <v>2021</v>
      </c>
      <c r="C47" s="4" t="s">
        <v>120</v>
      </c>
      <c r="D47" s="4" t="s">
        <v>107</v>
      </c>
      <c r="E47" s="4" t="s">
        <v>130</v>
      </c>
      <c r="F47" s="4" t="s">
        <v>126</v>
      </c>
      <c r="G47" s="10">
        <v>750</v>
      </c>
      <c r="H47" s="10">
        <v>98</v>
      </c>
      <c r="I47" s="8">
        <v>1200</v>
      </c>
      <c r="J47" s="10">
        <v>117600</v>
      </c>
      <c r="K47" s="10">
        <f t="shared" si="1"/>
        <v>73500</v>
      </c>
      <c r="L47" s="11">
        <f t="shared" si="2"/>
        <v>44100</v>
      </c>
    </row>
    <row r="48" spans="1:12" x14ac:dyDescent="0.3">
      <c r="A48" s="2">
        <v>43641</v>
      </c>
      <c r="B48" s="2" t="str">
        <f t="shared" si="0"/>
        <v>2019</v>
      </c>
      <c r="C48" s="4" t="s">
        <v>114</v>
      </c>
      <c r="D48" s="4" t="s">
        <v>107</v>
      </c>
      <c r="E48" s="4" t="s">
        <v>130</v>
      </c>
      <c r="F48" s="4" t="s">
        <v>126</v>
      </c>
      <c r="G48" s="10">
        <v>750</v>
      </c>
      <c r="H48" s="10">
        <v>38</v>
      </c>
      <c r="I48" s="8">
        <v>1200</v>
      </c>
      <c r="J48" s="10">
        <v>45600</v>
      </c>
      <c r="K48" s="10">
        <f t="shared" si="1"/>
        <v>28500</v>
      </c>
      <c r="L48" s="11">
        <f t="shared" si="2"/>
        <v>17100</v>
      </c>
    </row>
    <row r="49" spans="1:12" x14ac:dyDescent="0.3">
      <c r="A49" s="2">
        <v>43834</v>
      </c>
      <c r="B49" s="2" t="str">
        <f t="shared" si="0"/>
        <v>2020</v>
      </c>
      <c r="C49" s="4" t="s">
        <v>140</v>
      </c>
      <c r="D49" s="4" t="s">
        <v>113</v>
      </c>
      <c r="E49" s="4" t="s">
        <v>130</v>
      </c>
      <c r="F49" s="4" t="s">
        <v>126</v>
      </c>
      <c r="G49" s="10">
        <v>750</v>
      </c>
      <c r="H49" s="10">
        <v>114</v>
      </c>
      <c r="I49" s="8">
        <v>1200</v>
      </c>
      <c r="J49" s="10">
        <v>136800</v>
      </c>
      <c r="K49" s="10">
        <f t="shared" si="1"/>
        <v>85500</v>
      </c>
      <c r="L49" s="11">
        <f t="shared" si="2"/>
        <v>51300</v>
      </c>
    </row>
    <row r="50" spans="1:12" x14ac:dyDescent="0.3">
      <c r="A50" s="2">
        <v>43749</v>
      </c>
      <c r="B50" s="2" t="str">
        <f t="shared" si="0"/>
        <v>2019</v>
      </c>
      <c r="C50" s="4" t="s">
        <v>109</v>
      </c>
      <c r="D50" s="4" t="s">
        <v>110</v>
      </c>
      <c r="E50" s="4" t="s">
        <v>130</v>
      </c>
      <c r="F50" s="4" t="s">
        <v>126</v>
      </c>
      <c r="G50" s="10">
        <v>750</v>
      </c>
      <c r="H50" s="10">
        <v>24</v>
      </c>
      <c r="I50" s="8">
        <v>1200</v>
      </c>
      <c r="J50" s="10">
        <v>28800</v>
      </c>
      <c r="K50" s="10">
        <f t="shared" si="1"/>
        <v>18000</v>
      </c>
      <c r="L50" s="11">
        <f t="shared" si="2"/>
        <v>10800</v>
      </c>
    </row>
    <row r="51" spans="1:12" x14ac:dyDescent="0.3">
      <c r="A51" s="2">
        <v>43507</v>
      </c>
      <c r="B51" s="2" t="str">
        <f t="shared" si="0"/>
        <v>2019</v>
      </c>
      <c r="C51" s="4" t="s">
        <v>115</v>
      </c>
      <c r="D51" s="4" t="s">
        <v>104</v>
      </c>
      <c r="E51" s="4" t="s">
        <v>130</v>
      </c>
      <c r="F51" s="4" t="s">
        <v>126</v>
      </c>
      <c r="G51" s="10">
        <v>750</v>
      </c>
      <c r="H51" s="10">
        <v>39</v>
      </c>
      <c r="I51" s="8">
        <v>1200</v>
      </c>
      <c r="J51" s="10">
        <v>46800</v>
      </c>
      <c r="K51" s="10">
        <f t="shared" si="1"/>
        <v>29250</v>
      </c>
      <c r="L51" s="11">
        <f t="shared" si="2"/>
        <v>17550</v>
      </c>
    </row>
    <row r="52" spans="1:12" x14ac:dyDescent="0.3">
      <c r="A52" s="2">
        <v>44035</v>
      </c>
      <c r="B52" s="2" t="str">
        <f t="shared" si="0"/>
        <v>2020</v>
      </c>
      <c r="C52" s="4" t="s">
        <v>125</v>
      </c>
      <c r="D52" s="4" t="s">
        <v>113</v>
      </c>
      <c r="E52" s="4" t="s">
        <v>130</v>
      </c>
      <c r="F52" s="4" t="s">
        <v>126</v>
      </c>
      <c r="G52" s="10">
        <v>750</v>
      </c>
      <c r="H52" s="10">
        <v>6</v>
      </c>
      <c r="I52" s="8">
        <v>1200</v>
      </c>
      <c r="J52" s="10">
        <v>7200</v>
      </c>
      <c r="K52" s="10">
        <f t="shared" si="1"/>
        <v>4500</v>
      </c>
      <c r="L52" s="11">
        <f t="shared" si="2"/>
        <v>2700</v>
      </c>
    </row>
    <row r="53" spans="1:12" x14ac:dyDescent="0.3">
      <c r="A53" s="2">
        <v>43370</v>
      </c>
      <c r="B53" s="2" t="str">
        <f t="shared" si="0"/>
        <v>2018</v>
      </c>
      <c r="C53" s="4" t="s">
        <v>144</v>
      </c>
      <c r="D53" s="4" t="s">
        <v>104</v>
      </c>
      <c r="E53" s="4" t="s">
        <v>130</v>
      </c>
      <c r="F53" s="4" t="s">
        <v>126</v>
      </c>
      <c r="G53" s="10">
        <v>750</v>
      </c>
      <c r="H53" s="10">
        <v>47</v>
      </c>
      <c r="I53" s="8">
        <v>1200</v>
      </c>
      <c r="J53" s="10">
        <v>56400</v>
      </c>
      <c r="K53" s="10">
        <f t="shared" si="1"/>
        <v>35250</v>
      </c>
      <c r="L53" s="11">
        <f t="shared" si="2"/>
        <v>21150</v>
      </c>
    </row>
    <row r="54" spans="1:12" x14ac:dyDescent="0.3">
      <c r="A54" s="2">
        <v>44491</v>
      </c>
      <c r="B54" s="2" t="str">
        <f t="shared" si="0"/>
        <v>2021</v>
      </c>
      <c r="C54" s="4" t="s">
        <v>134</v>
      </c>
      <c r="D54" s="4" t="s">
        <v>104</v>
      </c>
      <c r="E54" s="4" t="s">
        <v>130</v>
      </c>
      <c r="F54" s="4" t="s">
        <v>126</v>
      </c>
      <c r="G54" s="10">
        <v>750</v>
      </c>
      <c r="H54" s="10">
        <v>89</v>
      </c>
      <c r="I54" s="8">
        <v>1200</v>
      </c>
      <c r="J54" s="10">
        <v>106800</v>
      </c>
      <c r="K54" s="10">
        <f t="shared" si="1"/>
        <v>66750</v>
      </c>
      <c r="L54" s="11">
        <f t="shared" si="2"/>
        <v>40050</v>
      </c>
    </row>
    <row r="55" spans="1:12" x14ac:dyDescent="0.3">
      <c r="A55" s="2">
        <v>43709</v>
      </c>
      <c r="B55" s="2" t="str">
        <f t="shared" si="0"/>
        <v>2019</v>
      </c>
      <c r="C55" s="4" t="s">
        <v>123</v>
      </c>
      <c r="D55" s="4" t="s">
        <v>113</v>
      </c>
      <c r="E55" s="4" t="s">
        <v>130</v>
      </c>
      <c r="F55" s="4" t="s">
        <v>126</v>
      </c>
      <c r="G55" s="10">
        <v>750</v>
      </c>
      <c r="H55" s="10">
        <v>245</v>
      </c>
      <c r="I55" s="8">
        <v>1200</v>
      </c>
      <c r="J55" s="10">
        <v>294000</v>
      </c>
      <c r="K55" s="10">
        <f t="shared" si="1"/>
        <v>183750</v>
      </c>
      <c r="L55" s="11">
        <f t="shared" si="2"/>
        <v>110250</v>
      </c>
    </row>
    <row r="56" spans="1:12" x14ac:dyDescent="0.3">
      <c r="A56" s="2">
        <v>43596</v>
      </c>
      <c r="B56" s="2" t="str">
        <f t="shared" si="0"/>
        <v>2019</v>
      </c>
      <c r="C56" s="4" t="s">
        <v>136</v>
      </c>
      <c r="D56" s="4" t="s">
        <v>111</v>
      </c>
      <c r="E56" s="4" t="s">
        <v>130</v>
      </c>
      <c r="F56" s="4" t="s">
        <v>126</v>
      </c>
      <c r="G56" s="10">
        <v>750</v>
      </c>
      <c r="H56" s="10">
        <v>109</v>
      </c>
      <c r="I56" s="8">
        <v>1200</v>
      </c>
      <c r="J56" s="10">
        <v>130800</v>
      </c>
      <c r="K56" s="10">
        <f t="shared" si="1"/>
        <v>81750</v>
      </c>
      <c r="L56" s="11">
        <f t="shared" si="2"/>
        <v>49050</v>
      </c>
    </row>
    <row r="57" spans="1:12" x14ac:dyDescent="0.3">
      <c r="A57" s="2">
        <v>43404</v>
      </c>
      <c r="B57" s="2" t="str">
        <f t="shared" si="0"/>
        <v>2018</v>
      </c>
      <c r="C57" s="4" t="s">
        <v>112</v>
      </c>
      <c r="D57" s="4" t="s">
        <v>104</v>
      </c>
      <c r="E57" s="4" t="s">
        <v>130</v>
      </c>
      <c r="F57" s="4" t="s">
        <v>126</v>
      </c>
      <c r="G57" s="10">
        <v>750</v>
      </c>
      <c r="H57" s="10">
        <v>98</v>
      </c>
      <c r="I57" s="8">
        <v>1200</v>
      </c>
      <c r="J57" s="10">
        <v>117600</v>
      </c>
      <c r="K57" s="10">
        <f t="shared" si="1"/>
        <v>73500</v>
      </c>
      <c r="L57" s="11">
        <f t="shared" si="2"/>
        <v>44100</v>
      </c>
    </row>
    <row r="58" spans="1:12" x14ac:dyDescent="0.3">
      <c r="A58" s="2">
        <v>43738</v>
      </c>
      <c r="B58" s="2" t="str">
        <f t="shared" si="0"/>
        <v>2019</v>
      </c>
      <c r="C58" s="4" t="s">
        <v>118</v>
      </c>
      <c r="D58" s="4" t="s">
        <v>113</v>
      </c>
      <c r="E58" s="4" t="s">
        <v>130</v>
      </c>
      <c r="F58" s="4" t="s">
        <v>126</v>
      </c>
      <c r="G58" s="10">
        <v>750</v>
      </c>
      <c r="H58" s="10">
        <v>280</v>
      </c>
      <c r="I58" s="8">
        <v>1200</v>
      </c>
      <c r="J58" s="10">
        <v>336000</v>
      </c>
      <c r="K58" s="10">
        <f t="shared" si="1"/>
        <v>210000</v>
      </c>
      <c r="L58" s="11">
        <f t="shared" si="2"/>
        <v>126000</v>
      </c>
    </row>
    <row r="59" spans="1:12" x14ac:dyDescent="0.3">
      <c r="A59" s="2">
        <v>44479</v>
      </c>
      <c r="B59" s="2" t="str">
        <f t="shared" si="0"/>
        <v>2021</v>
      </c>
      <c r="C59" s="4" t="s">
        <v>134</v>
      </c>
      <c r="D59" s="4" t="s">
        <v>117</v>
      </c>
      <c r="E59" s="4" t="s">
        <v>130</v>
      </c>
      <c r="F59" s="4" t="s">
        <v>126</v>
      </c>
      <c r="G59" s="10">
        <v>750</v>
      </c>
      <c r="H59" s="10">
        <v>187</v>
      </c>
      <c r="I59" s="8">
        <v>1200</v>
      </c>
      <c r="J59" s="10">
        <v>224400</v>
      </c>
      <c r="K59" s="10">
        <f t="shared" si="1"/>
        <v>140250</v>
      </c>
      <c r="L59" s="11">
        <f t="shared" si="2"/>
        <v>84150</v>
      </c>
    </row>
    <row r="60" spans="1:12" x14ac:dyDescent="0.3">
      <c r="A60" s="2">
        <v>43260</v>
      </c>
      <c r="B60" s="2" t="str">
        <f t="shared" si="0"/>
        <v>2018</v>
      </c>
      <c r="C60" s="4" t="s">
        <v>109</v>
      </c>
      <c r="D60" s="4" t="s">
        <v>104</v>
      </c>
      <c r="E60" s="4" t="s">
        <v>130</v>
      </c>
      <c r="F60" s="4" t="s">
        <v>126</v>
      </c>
      <c r="G60" s="10">
        <v>750</v>
      </c>
      <c r="H60" s="10">
        <v>86</v>
      </c>
      <c r="I60" s="8">
        <v>1200</v>
      </c>
      <c r="J60" s="10">
        <v>103200</v>
      </c>
      <c r="K60" s="10">
        <f t="shared" si="1"/>
        <v>64500</v>
      </c>
      <c r="L60" s="11">
        <f t="shared" si="2"/>
        <v>38700</v>
      </c>
    </row>
    <row r="61" spans="1:12" x14ac:dyDescent="0.3">
      <c r="A61" s="2">
        <v>43244</v>
      </c>
      <c r="B61" s="2" t="str">
        <f t="shared" si="0"/>
        <v>2018</v>
      </c>
      <c r="C61" s="4" t="s">
        <v>123</v>
      </c>
      <c r="D61" s="4" t="s">
        <v>107</v>
      </c>
      <c r="E61" s="4" t="s">
        <v>130</v>
      </c>
      <c r="F61" s="4" t="s">
        <v>126</v>
      </c>
      <c r="G61" s="10">
        <v>750</v>
      </c>
      <c r="H61" s="10">
        <v>89</v>
      </c>
      <c r="I61" s="8">
        <v>1200</v>
      </c>
      <c r="J61" s="10">
        <v>106800</v>
      </c>
      <c r="K61" s="10">
        <f t="shared" si="1"/>
        <v>66750</v>
      </c>
      <c r="L61" s="11">
        <f t="shared" si="2"/>
        <v>40050</v>
      </c>
    </row>
    <row r="62" spans="1:12" x14ac:dyDescent="0.3">
      <c r="A62" s="2">
        <v>43982</v>
      </c>
      <c r="B62" s="2" t="str">
        <f t="shared" si="0"/>
        <v>2020</v>
      </c>
      <c r="C62" s="4" t="s">
        <v>109</v>
      </c>
      <c r="D62" s="4" t="s">
        <v>110</v>
      </c>
      <c r="E62" s="4" t="s">
        <v>130</v>
      </c>
      <c r="F62" s="4" t="s">
        <v>126</v>
      </c>
      <c r="G62" s="10">
        <v>750</v>
      </c>
      <c r="H62" s="10">
        <v>34</v>
      </c>
      <c r="I62" s="8">
        <v>1200</v>
      </c>
      <c r="J62" s="10">
        <v>40800</v>
      </c>
      <c r="K62" s="10">
        <f t="shared" si="1"/>
        <v>25500</v>
      </c>
      <c r="L62" s="11">
        <f t="shared" si="2"/>
        <v>15300</v>
      </c>
    </row>
    <row r="63" spans="1:12" x14ac:dyDescent="0.3">
      <c r="A63" s="2">
        <v>44438</v>
      </c>
      <c r="B63" s="2" t="str">
        <f t="shared" si="0"/>
        <v>2021</v>
      </c>
      <c r="C63" s="4" t="s">
        <v>144</v>
      </c>
      <c r="D63" s="4" t="s">
        <v>107</v>
      </c>
      <c r="E63" s="4" t="s">
        <v>130</v>
      </c>
      <c r="F63" s="4" t="s">
        <v>126</v>
      </c>
      <c r="G63" s="10">
        <v>750</v>
      </c>
      <c r="H63" s="10">
        <v>18</v>
      </c>
      <c r="I63" s="8">
        <v>1200</v>
      </c>
      <c r="J63" s="10">
        <v>21600</v>
      </c>
      <c r="K63" s="10">
        <f t="shared" si="1"/>
        <v>13500</v>
      </c>
      <c r="L63" s="11">
        <f t="shared" si="2"/>
        <v>8100</v>
      </c>
    </row>
    <row r="64" spans="1:12" x14ac:dyDescent="0.3">
      <c r="A64" s="2">
        <v>44411</v>
      </c>
      <c r="B64" s="2" t="str">
        <f t="shared" si="0"/>
        <v>2021</v>
      </c>
      <c r="C64" s="4" t="s">
        <v>142</v>
      </c>
      <c r="D64" s="4" t="s">
        <v>117</v>
      </c>
      <c r="E64" s="4" t="s">
        <v>130</v>
      </c>
      <c r="F64" s="4" t="s">
        <v>126</v>
      </c>
      <c r="G64" s="10">
        <v>750</v>
      </c>
      <c r="H64" s="10">
        <v>129</v>
      </c>
      <c r="I64" s="8">
        <v>1200</v>
      </c>
      <c r="J64" s="10">
        <v>154800</v>
      </c>
      <c r="K64" s="10">
        <f t="shared" si="1"/>
        <v>96750</v>
      </c>
      <c r="L64" s="11">
        <f t="shared" si="2"/>
        <v>58050</v>
      </c>
    </row>
    <row r="65" spans="1:12" x14ac:dyDescent="0.3">
      <c r="A65" s="2">
        <v>43180</v>
      </c>
      <c r="B65" s="2" t="str">
        <f t="shared" si="0"/>
        <v>2018</v>
      </c>
      <c r="C65" s="4" t="s">
        <v>125</v>
      </c>
      <c r="D65" s="4" t="s">
        <v>104</v>
      </c>
      <c r="E65" s="4" t="s">
        <v>130</v>
      </c>
      <c r="F65" s="4" t="s">
        <v>126</v>
      </c>
      <c r="G65" s="10">
        <v>750</v>
      </c>
      <c r="H65" s="10">
        <v>95</v>
      </c>
      <c r="I65" s="8">
        <v>1200</v>
      </c>
      <c r="J65" s="10">
        <v>114000</v>
      </c>
      <c r="K65" s="10">
        <f t="shared" si="1"/>
        <v>71250</v>
      </c>
      <c r="L65" s="11">
        <f t="shared" si="2"/>
        <v>42750</v>
      </c>
    </row>
    <row r="66" spans="1:12" x14ac:dyDescent="0.3">
      <c r="A66" s="2">
        <v>43121</v>
      </c>
      <c r="B66" s="2" t="str">
        <f t="shared" si="0"/>
        <v>2018</v>
      </c>
      <c r="C66" s="4" t="s">
        <v>119</v>
      </c>
      <c r="D66" s="4" t="s">
        <v>104</v>
      </c>
      <c r="E66" s="4" t="s">
        <v>130</v>
      </c>
      <c r="F66" s="4" t="s">
        <v>126</v>
      </c>
      <c r="G66" s="10">
        <v>750</v>
      </c>
      <c r="H66" s="10">
        <v>25</v>
      </c>
      <c r="I66" s="8">
        <v>1200</v>
      </c>
      <c r="J66" s="10">
        <v>30000</v>
      </c>
      <c r="K66" s="10">
        <f t="shared" si="1"/>
        <v>18750</v>
      </c>
      <c r="L66" s="11">
        <f t="shared" si="2"/>
        <v>11250</v>
      </c>
    </row>
    <row r="67" spans="1:12" x14ac:dyDescent="0.3">
      <c r="A67" s="2">
        <v>44289</v>
      </c>
      <c r="B67" s="2" t="str">
        <f t="shared" ref="B67:B130" si="3">TEXT(A67,"yyyy")</f>
        <v>2021</v>
      </c>
      <c r="C67" s="4" t="s">
        <v>119</v>
      </c>
      <c r="D67" s="4" t="s">
        <v>104</v>
      </c>
      <c r="E67" s="4" t="s">
        <v>130</v>
      </c>
      <c r="F67" s="4" t="s">
        <v>126</v>
      </c>
      <c r="G67" s="10">
        <v>750</v>
      </c>
      <c r="H67" s="10">
        <v>19</v>
      </c>
      <c r="I67" s="8">
        <v>1200</v>
      </c>
      <c r="J67" s="10">
        <v>22800</v>
      </c>
      <c r="K67" s="10">
        <f t="shared" ref="K67:K130" si="4">H67*G67</f>
        <v>14250</v>
      </c>
      <c r="L67" s="11">
        <f t="shared" ref="L67:L130" si="5">J67-K67</f>
        <v>8550</v>
      </c>
    </row>
    <row r="68" spans="1:12" x14ac:dyDescent="0.3">
      <c r="A68" s="2">
        <v>44135</v>
      </c>
      <c r="B68" s="2" t="str">
        <f t="shared" si="3"/>
        <v>2020</v>
      </c>
      <c r="C68" s="4" t="s">
        <v>122</v>
      </c>
      <c r="D68" s="4" t="s">
        <v>117</v>
      </c>
      <c r="E68" s="4" t="s">
        <v>130</v>
      </c>
      <c r="F68" s="4" t="s">
        <v>126</v>
      </c>
      <c r="G68" s="10">
        <v>750</v>
      </c>
      <c r="H68" s="10">
        <v>50</v>
      </c>
      <c r="I68" s="8">
        <v>1200</v>
      </c>
      <c r="J68" s="10">
        <v>60000</v>
      </c>
      <c r="K68" s="10">
        <f t="shared" si="4"/>
        <v>37500</v>
      </c>
      <c r="L68" s="11">
        <f t="shared" si="5"/>
        <v>22500</v>
      </c>
    </row>
    <row r="69" spans="1:12" x14ac:dyDescent="0.3">
      <c r="A69" s="2">
        <v>43727</v>
      </c>
      <c r="B69" s="2" t="str">
        <f t="shared" si="3"/>
        <v>2019</v>
      </c>
      <c r="C69" s="4" t="s">
        <v>138</v>
      </c>
      <c r="D69" s="4" t="s">
        <v>110</v>
      </c>
      <c r="E69" s="4" t="s">
        <v>130</v>
      </c>
      <c r="F69" s="4" t="s">
        <v>126</v>
      </c>
      <c r="G69" s="10">
        <v>750</v>
      </c>
      <c r="H69" s="10">
        <v>16</v>
      </c>
      <c r="I69" s="8">
        <v>1200</v>
      </c>
      <c r="J69" s="10">
        <v>19200</v>
      </c>
      <c r="K69" s="10">
        <f t="shared" si="4"/>
        <v>12000</v>
      </c>
      <c r="L69" s="11">
        <f t="shared" si="5"/>
        <v>7200</v>
      </c>
    </row>
    <row r="70" spans="1:12" x14ac:dyDescent="0.3">
      <c r="A70" s="2">
        <v>43624</v>
      </c>
      <c r="B70" s="2" t="str">
        <f t="shared" si="3"/>
        <v>2019</v>
      </c>
      <c r="C70" s="4" t="s">
        <v>109</v>
      </c>
      <c r="D70" s="4" t="s">
        <v>107</v>
      </c>
      <c r="E70" s="4" t="s">
        <v>130</v>
      </c>
      <c r="F70" s="4" t="s">
        <v>126</v>
      </c>
      <c r="G70" s="10">
        <v>750</v>
      </c>
      <c r="H70" s="10">
        <v>15</v>
      </c>
      <c r="I70" s="8">
        <v>1200</v>
      </c>
      <c r="J70" s="10">
        <v>18000</v>
      </c>
      <c r="K70" s="10">
        <f t="shared" si="4"/>
        <v>11250</v>
      </c>
      <c r="L70" s="11">
        <f t="shared" si="5"/>
        <v>6750</v>
      </c>
    </row>
    <row r="71" spans="1:12" x14ac:dyDescent="0.3">
      <c r="A71" s="2">
        <v>44483</v>
      </c>
      <c r="B71" s="2" t="str">
        <f t="shared" si="3"/>
        <v>2021</v>
      </c>
      <c r="C71" s="4" t="s">
        <v>138</v>
      </c>
      <c r="D71" s="4" t="s">
        <v>111</v>
      </c>
      <c r="E71" s="4" t="s">
        <v>130</v>
      </c>
      <c r="F71" s="4" t="s">
        <v>126</v>
      </c>
      <c r="G71" s="10">
        <v>750</v>
      </c>
      <c r="H71" s="10">
        <v>185</v>
      </c>
      <c r="I71" s="8">
        <v>1200</v>
      </c>
      <c r="J71" s="10">
        <v>222000</v>
      </c>
      <c r="K71" s="10">
        <f t="shared" si="4"/>
        <v>138750</v>
      </c>
      <c r="L71" s="11">
        <f t="shared" si="5"/>
        <v>83250</v>
      </c>
    </row>
    <row r="72" spans="1:12" x14ac:dyDescent="0.3">
      <c r="A72" s="2">
        <v>44325</v>
      </c>
      <c r="B72" s="2" t="str">
        <f t="shared" si="3"/>
        <v>2021</v>
      </c>
      <c r="C72" s="4" t="s">
        <v>138</v>
      </c>
      <c r="D72" s="4" t="s">
        <v>107</v>
      </c>
      <c r="E72" s="4" t="s">
        <v>130</v>
      </c>
      <c r="F72" s="4" t="s">
        <v>126</v>
      </c>
      <c r="G72" s="10">
        <v>750</v>
      </c>
      <c r="H72" s="10">
        <v>89</v>
      </c>
      <c r="I72" s="8">
        <v>1200</v>
      </c>
      <c r="J72" s="10">
        <v>106800</v>
      </c>
      <c r="K72" s="10">
        <f t="shared" si="4"/>
        <v>66750</v>
      </c>
      <c r="L72" s="11">
        <f t="shared" si="5"/>
        <v>40050</v>
      </c>
    </row>
    <row r="73" spans="1:12" x14ac:dyDescent="0.3">
      <c r="A73" s="2">
        <v>43652</v>
      </c>
      <c r="B73" s="2" t="str">
        <f t="shared" si="3"/>
        <v>2019</v>
      </c>
      <c r="C73" s="4" t="s">
        <v>123</v>
      </c>
      <c r="D73" s="4" t="s">
        <v>113</v>
      </c>
      <c r="E73" s="4" t="s">
        <v>130</v>
      </c>
      <c r="F73" s="4" t="s">
        <v>126</v>
      </c>
      <c r="G73" s="10">
        <v>750</v>
      </c>
      <c r="H73" s="10">
        <v>250</v>
      </c>
      <c r="I73" s="8">
        <v>1200</v>
      </c>
      <c r="J73" s="10">
        <v>300000</v>
      </c>
      <c r="K73" s="10">
        <f t="shared" si="4"/>
        <v>187500</v>
      </c>
      <c r="L73" s="11">
        <f t="shared" si="5"/>
        <v>112500</v>
      </c>
    </row>
    <row r="74" spans="1:12" x14ac:dyDescent="0.3">
      <c r="A74" s="2">
        <v>43985</v>
      </c>
      <c r="B74" s="2" t="str">
        <f t="shared" si="3"/>
        <v>2020</v>
      </c>
      <c r="C74" s="4" t="s">
        <v>119</v>
      </c>
      <c r="D74" s="4" t="s">
        <v>111</v>
      </c>
      <c r="E74" s="4" t="s">
        <v>130</v>
      </c>
      <c r="F74" s="4" t="s">
        <v>126</v>
      </c>
      <c r="G74" s="10">
        <v>750</v>
      </c>
      <c r="H74" s="10">
        <v>94</v>
      </c>
      <c r="I74" s="8">
        <v>1200</v>
      </c>
      <c r="J74" s="10">
        <v>112800</v>
      </c>
      <c r="K74" s="10">
        <f t="shared" si="4"/>
        <v>70500</v>
      </c>
      <c r="L74" s="11">
        <f t="shared" si="5"/>
        <v>42300</v>
      </c>
    </row>
    <row r="75" spans="1:12" x14ac:dyDescent="0.3">
      <c r="A75" s="2">
        <v>44533</v>
      </c>
      <c r="B75" s="2" t="str">
        <f t="shared" si="3"/>
        <v>2021</v>
      </c>
      <c r="C75" s="4" t="s">
        <v>141</v>
      </c>
      <c r="D75" s="4" t="s">
        <v>117</v>
      </c>
      <c r="E75" s="4" t="s">
        <v>130</v>
      </c>
      <c r="F75" s="4" t="s">
        <v>126</v>
      </c>
      <c r="G75" s="10">
        <v>750</v>
      </c>
      <c r="H75" s="10">
        <v>31</v>
      </c>
      <c r="I75" s="8">
        <v>1200</v>
      </c>
      <c r="J75" s="10">
        <v>37200</v>
      </c>
      <c r="K75" s="10">
        <f t="shared" si="4"/>
        <v>23250</v>
      </c>
      <c r="L75" s="11">
        <f t="shared" si="5"/>
        <v>13950</v>
      </c>
    </row>
    <row r="76" spans="1:12" x14ac:dyDescent="0.3">
      <c r="A76" s="2">
        <v>43882</v>
      </c>
      <c r="B76" s="2" t="str">
        <f t="shared" si="3"/>
        <v>2020</v>
      </c>
      <c r="C76" s="4" t="s">
        <v>119</v>
      </c>
      <c r="D76" s="4" t="s">
        <v>110</v>
      </c>
      <c r="E76" s="4" t="s">
        <v>130</v>
      </c>
      <c r="F76" s="4" t="s">
        <v>126</v>
      </c>
      <c r="G76" s="10">
        <v>750</v>
      </c>
      <c r="H76" s="10">
        <v>39</v>
      </c>
      <c r="I76" s="8">
        <v>1200</v>
      </c>
      <c r="J76" s="10">
        <v>46800</v>
      </c>
      <c r="K76" s="10">
        <f t="shared" si="4"/>
        <v>29250</v>
      </c>
      <c r="L76" s="11">
        <f t="shared" si="5"/>
        <v>17550</v>
      </c>
    </row>
    <row r="77" spans="1:12" x14ac:dyDescent="0.3">
      <c r="A77" s="2">
        <v>44250</v>
      </c>
      <c r="B77" s="2" t="str">
        <f t="shared" si="3"/>
        <v>2021</v>
      </c>
      <c r="C77" s="4" t="s">
        <v>112</v>
      </c>
      <c r="D77" s="4" t="s">
        <v>104</v>
      </c>
      <c r="E77" s="4" t="s">
        <v>130</v>
      </c>
      <c r="F77" s="4" t="s">
        <v>126</v>
      </c>
      <c r="G77" s="10">
        <v>750</v>
      </c>
      <c r="H77" s="10">
        <v>60</v>
      </c>
      <c r="I77" s="8">
        <v>1200</v>
      </c>
      <c r="J77" s="10">
        <v>72000</v>
      </c>
      <c r="K77" s="10">
        <f t="shared" si="4"/>
        <v>45000</v>
      </c>
      <c r="L77" s="11">
        <f t="shared" si="5"/>
        <v>27000</v>
      </c>
    </row>
    <row r="78" spans="1:12" x14ac:dyDescent="0.3">
      <c r="A78" s="2">
        <v>43714</v>
      </c>
      <c r="B78" s="2" t="str">
        <f t="shared" si="3"/>
        <v>2019</v>
      </c>
      <c r="C78" s="4" t="s">
        <v>137</v>
      </c>
      <c r="D78" s="4" t="s">
        <v>111</v>
      </c>
      <c r="E78" s="4" t="s">
        <v>130</v>
      </c>
      <c r="F78" s="4" t="s">
        <v>126</v>
      </c>
      <c r="G78" s="10">
        <v>750</v>
      </c>
      <c r="H78" s="10">
        <v>166</v>
      </c>
      <c r="I78" s="8">
        <v>1200</v>
      </c>
      <c r="J78" s="10">
        <v>199200</v>
      </c>
      <c r="K78" s="10">
        <f t="shared" si="4"/>
        <v>124500</v>
      </c>
      <c r="L78" s="11">
        <f t="shared" si="5"/>
        <v>74700</v>
      </c>
    </row>
    <row r="79" spans="1:12" x14ac:dyDescent="0.3">
      <c r="A79" s="2">
        <v>43456</v>
      </c>
      <c r="B79" s="2" t="str">
        <f t="shared" si="3"/>
        <v>2018</v>
      </c>
      <c r="C79" s="4" t="s">
        <v>134</v>
      </c>
      <c r="D79" s="4" t="s">
        <v>113</v>
      </c>
      <c r="E79" s="4" t="s">
        <v>130</v>
      </c>
      <c r="F79" s="4" t="s">
        <v>126</v>
      </c>
      <c r="G79" s="10">
        <v>750</v>
      </c>
      <c r="H79" s="10">
        <v>130</v>
      </c>
      <c r="I79" s="8">
        <v>1200</v>
      </c>
      <c r="J79" s="10">
        <v>156000</v>
      </c>
      <c r="K79" s="10">
        <f t="shared" si="4"/>
        <v>97500</v>
      </c>
      <c r="L79" s="11">
        <f t="shared" si="5"/>
        <v>58500</v>
      </c>
    </row>
    <row r="80" spans="1:12" x14ac:dyDescent="0.3">
      <c r="A80" s="2">
        <v>43233</v>
      </c>
      <c r="B80" s="2" t="str">
        <f t="shared" si="3"/>
        <v>2018</v>
      </c>
      <c r="C80" s="4" t="s">
        <v>119</v>
      </c>
      <c r="D80" s="4" t="s">
        <v>117</v>
      </c>
      <c r="E80" s="4" t="s">
        <v>130</v>
      </c>
      <c r="F80" s="4" t="s">
        <v>126</v>
      </c>
      <c r="G80" s="10">
        <v>750</v>
      </c>
      <c r="H80" s="10">
        <v>57</v>
      </c>
      <c r="I80" s="8">
        <v>1200</v>
      </c>
      <c r="J80" s="10">
        <v>68400</v>
      </c>
      <c r="K80" s="10">
        <f t="shared" si="4"/>
        <v>42750</v>
      </c>
      <c r="L80" s="11">
        <f t="shared" si="5"/>
        <v>25650</v>
      </c>
    </row>
    <row r="81" spans="1:12" x14ac:dyDescent="0.3">
      <c r="A81" s="2">
        <v>43672</v>
      </c>
      <c r="B81" s="2" t="str">
        <f t="shared" si="3"/>
        <v>2019</v>
      </c>
      <c r="C81" s="4" t="s">
        <v>136</v>
      </c>
      <c r="D81" s="4" t="s">
        <v>110</v>
      </c>
      <c r="E81" s="4" t="s">
        <v>130</v>
      </c>
      <c r="F81" s="4" t="s">
        <v>126</v>
      </c>
      <c r="G81" s="10">
        <v>750</v>
      </c>
      <c r="H81" s="10">
        <v>16</v>
      </c>
      <c r="I81" s="8">
        <v>1200</v>
      </c>
      <c r="J81" s="10">
        <v>19200</v>
      </c>
      <c r="K81" s="10">
        <f t="shared" si="4"/>
        <v>12000</v>
      </c>
      <c r="L81" s="11">
        <f t="shared" si="5"/>
        <v>7200</v>
      </c>
    </row>
    <row r="82" spans="1:12" x14ac:dyDescent="0.3">
      <c r="A82" s="2">
        <v>43861</v>
      </c>
      <c r="B82" s="2" t="str">
        <f t="shared" si="3"/>
        <v>2020</v>
      </c>
      <c r="C82" s="4" t="s">
        <v>136</v>
      </c>
      <c r="D82" s="4" t="s">
        <v>111</v>
      </c>
      <c r="E82" s="4" t="s">
        <v>130</v>
      </c>
      <c r="F82" s="4" t="s">
        <v>126</v>
      </c>
      <c r="G82" s="10">
        <v>750</v>
      </c>
      <c r="H82" s="10">
        <v>69</v>
      </c>
      <c r="I82" s="8">
        <v>1200</v>
      </c>
      <c r="J82" s="10">
        <v>82800</v>
      </c>
      <c r="K82" s="10">
        <f t="shared" si="4"/>
        <v>51750</v>
      </c>
      <c r="L82" s="11">
        <f t="shared" si="5"/>
        <v>31050</v>
      </c>
    </row>
    <row r="83" spans="1:12" x14ac:dyDescent="0.3">
      <c r="A83" s="2">
        <v>44407</v>
      </c>
      <c r="B83" s="2" t="str">
        <f t="shared" si="3"/>
        <v>2021</v>
      </c>
      <c r="C83" s="4" t="s">
        <v>123</v>
      </c>
      <c r="D83" s="4" t="s">
        <v>117</v>
      </c>
      <c r="E83" s="4" t="s">
        <v>130</v>
      </c>
      <c r="F83" s="4" t="s">
        <v>126</v>
      </c>
      <c r="G83" s="10">
        <v>750</v>
      </c>
      <c r="H83" s="10">
        <v>157</v>
      </c>
      <c r="I83" s="8">
        <v>1200</v>
      </c>
      <c r="J83" s="10">
        <v>188400</v>
      </c>
      <c r="K83" s="10">
        <f t="shared" si="4"/>
        <v>117750</v>
      </c>
      <c r="L83" s="11">
        <f t="shared" si="5"/>
        <v>70650</v>
      </c>
    </row>
    <row r="84" spans="1:12" x14ac:dyDescent="0.3">
      <c r="A84" s="2">
        <v>43778</v>
      </c>
      <c r="B84" s="2" t="str">
        <f t="shared" si="3"/>
        <v>2019</v>
      </c>
      <c r="C84" s="4" t="s">
        <v>114</v>
      </c>
      <c r="D84" s="4" t="s">
        <v>104</v>
      </c>
      <c r="E84" s="4" t="s">
        <v>130</v>
      </c>
      <c r="F84" s="4" t="s">
        <v>126</v>
      </c>
      <c r="G84" s="10">
        <v>750</v>
      </c>
      <c r="H84" s="10">
        <v>53</v>
      </c>
      <c r="I84" s="8">
        <v>1200</v>
      </c>
      <c r="J84" s="10">
        <v>63600</v>
      </c>
      <c r="K84" s="10">
        <f t="shared" si="4"/>
        <v>39750</v>
      </c>
      <c r="L84" s="11">
        <f t="shared" si="5"/>
        <v>23850</v>
      </c>
    </row>
    <row r="85" spans="1:12" x14ac:dyDescent="0.3">
      <c r="A85" s="2">
        <v>44359</v>
      </c>
      <c r="B85" s="2" t="str">
        <f t="shared" si="3"/>
        <v>2021</v>
      </c>
      <c r="C85" s="4" t="s">
        <v>109</v>
      </c>
      <c r="D85" s="4" t="s">
        <v>107</v>
      </c>
      <c r="E85" s="4" t="s">
        <v>130</v>
      </c>
      <c r="F85" s="4" t="s">
        <v>126</v>
      </c>
      <c r="G85" s="10">
        <v>750</v>
      </c>
      <c r="H85" s="10">
        <v>138</v>
      </c>
      <c r="I85" s="8">
        <v>1200</v>
      </c>
      <c r="J85" s="10">
        <v>165600</v>
      </c>
      <c r="K85" s="10">
        <f t="shared" si="4"/>
        <v>103500</v>
      </c>
      <c r="L85" s="11">
        <f t="shared" si="5"/>
        <v>62100</v>
      </c>
    </row>
    <row r="86" spans="1:12" x14ac:dyDescent="0.3">
      <c r="A86" s="2">
        <v>44343</v>
      </c>
      <c r="B86" s="2" t="str">
        <f t="shared" si="3"/>
        <v>2021</v>
      </c>
      <c r="C86" s="4" t="s">
        <v>120</v>
      </c>
      <c r="D86" s="4" t="s">
        <v>107</v>
      </c>
      <c r="E86" s="4" t="s">
        <v>130</v>
      </c>
      <c r="F86" s="4" t="s">
        <v>126</v>
      </c>
      <c r="G86" s="10">
        <v>750</v>
      </c>
      <c r="H86" s="10">
        <v>92</v>
      </c>
      <c r="I86" s="8">
        <v>1200</v>
      </c>
      <c r="J86" s="10">
        <v>110400</v>
      </c>
      <c r="K86" s="10">
        <f t="shared" si="4"/>
        <v>69000</v>
      </c>
      <c r="L86" s="11">
        <f t="shared" si="5"/>
        <v>41400</v>
      </c>
    </row>
    <row r="87" spans="1:12" x14ac:dyDescent="0.3">
      <c r="A87" s="2">
        <v>43270</v>
      </c>
      <c r="B87" s="2" t="str">
        <f t="shared" si="3"/>
        <v>2018</v>
      </c>
      <c r="C87" s="4" t="s">
        <v>115</v>
      </c>
      <c r="D87" s="4" t="s">
        <v>107</v>
      </c>
      <c r="E87" s="4" t="s">
        <v>130</v>
      </c>
      <c r="F87" s="4" t="s">
        <v>126</v>
      </c>
      <c r="G87" s="10">
        <v>750</v>
      </c>
      <c r="H87" s="10">
        <v>135</v>
      </c>
      <c r="I87" s="8">
        <v>1200</v>
      </c>
      <c r="J87" s="10">
        <v>162000</v>
      </c>
      <c r="K87" s="10">
        <f t="shared" si="4"/>
        <v>101250</v>
      </c>
      <c r="L87" s="11">
        <f t="shared" si="5"/>
        <v>60750</v>
      </c>
    </row>
    <row r="88" spans="1:12" x14ac:dyDescent="0.3">
      <c r="A88" s="2">
        <v>43356</v>
      </c>
      <c r="B88" s="2" t="str">
        <f t="shared" si="3"/>
        <v>2018</v>
      </c>
      <c r="C88" s="4" t="s">
        <v>144</v>
      </c>
      <c r="D88" s="4" t="s">
        <v>111</v>
      </c>
      <c r="E88" s="4" t="s">
        <v>130</v>
      </c>
      <c r="F88" s="4" t="s">
        <v>126</v>
      </c>
      <c r="G88" s="10">
        <v>750</v>
      </c>
      <c r="H88" s="10">
        <v>176</v>
      </c>
      <c r="I88" s="8">
        <v>1200</v>
      </c>
      <c r="J88" s="10">
        <v>211200</v>
      </c>
      <c r="K88" s="10">
        <f t="shared" si="4"/>
        <v>132000</v>
      </c>
      <c r="L88" s="11">
        <f t="shared" si="5"/>
        <v>79200</v>
      </c>
    </row>
    <row r="89" spans="1:12" x14ac:dyDescent="0.3">
      <c r="A89" s="2">
        <v>43466</v>
      </c>
      <c r="B89" s="2" t="str">
        <f t="shared" si="3"/>
        <v>2019</v>
      </c>
      <c r="C89" s="4" t="s">
        <v>136</v>
      </c>
      <c r="D89" s="4" t="s">
        <v>117</v>
      </c>
      <c r="E89" s="4" t="s">
        <v>130</v>
      </c>
      <c r="F89" s="4" t="s">
        <v>126</v>
      </c>
      <c r="G89" s="10">
        <v>750</v>
      </c>
      <c r="H89" s="10">
        <v>105</v>
      </c>
      <c r="I89" s="8">
        <v>1200</v>
      </c>
      <c r="J89" s="10">
        <v>126000</v>
      </c>
      <c r="K89" s="10">
        <f t="shared" si="4"/>
        <v>78750</v>
      </c>
      <c r="L89" s="11">
        <f t="shared" si="5"/>
        <v>47250</v>
      </c>
    </row>
    <row r="90" spans="1:12" x14ac:dyDescent="0.3">
      <c r="A90" s="2">
        <v>43473</v>
      </c>
      <c r="B90" s="2" t="str">
        <f t="shared" si="3"/>
        <v>2019</v>
      </c>
      <c r="C90" s="4" t="s">
        <v>118</v>
      </c>
      <c r="D90" s="4" t="s">
        <v>111</v>
      </c>
      <c r="E90" s="4" t="s">
        <v>130</v>
      </c>
      <c r="F90" s="4" t="s">
        <v>126</v>
      </c>
      <c r="G90" s="10">
        <v>750</v>
      </c>
      <c r="H90" s="10">
        <v>153</v>
      </c>
      <c r="I90" s="8">
        <v>1200</v>
      </c>
      <c r="J90" s="10">
        <v>183600</v>
      </c>
      <c r="K90" s="10">
        <f t="shared" si="4"/>
        <v>114750</v>
      </c>
      <c r="L90" s="11">
        <f t="shared" si="5"/>
        <v>68850</v>
      </c>
    </row>
    <row r="91" spans="1:12" x14ac:dyDescent="0.3">
      <c r="A91" s="2">
        <v>43278</v>
      </c>
      <c r="B91" s="2" t="str">
        <f t="shared" si="3"/>
        <v>2018</v>
      </c>
      <c r="C91" s="4" t="s">
        <v>118</v>
      </c>
      <c r="D91" s="4" t="s">
        <v>107</v>
      </c>
      <c r="E91" s="4" t="s">
        <v>130</v>
      </c>
      <c r="F91" s="4" t="s">
        <v>126</v>
      </c>
      <c r="G91" s="10">
        <v>750</v>
      </c>
      <c r="H91" s="10">
        <v>86</v>
      </c>
      <c r="I91" s="8">
        <v>1200</v>
      </c>
      <c r="J91" s="10">
        <v>103200</v>
      </c>
      <c r="K91" s="10">
        <f t="shared" si="4"/>
        <v>64500</v>
      </c>
      <c r="L91" s="11">
        <f t="shared" si="5"/>
        <v>38700</v>
      </c>
    </row>
    <row r="92" spans="1:12" x14ac:dyDescent="0.3">
      <c r="A92" s="2">
        <v>43186</v>
      </c>
      <c r="B92" s="2" t="str">
        <f t="shared" si="3"/>
        <v>2018</v>
      </c>
      <c r="C92" s="4" t="s">
        <v>109</v>
      </c>
      <c r="D92" s="4" t="s">
        <v>117</v>
      </c>
      <c r="E92" s="4" t="s">
        <v>130</v>
      </c>
      <c r="F92" s="4" t="s">
        <v>126</v>
      </c>
      <c r="G92" s="10">
        <v>750</v>
      </c>
      <c r="H92" s="10">
        <v>126</v>
      </c>
      <c r="I92" s="8">
        <v>1200</v>
      </c>
      <c r="J92" s="10">
        <v>151200</v>
      </c>
      <c r="K92" s="10">
        <f t="shared" si="4"/>
        <v>94500</v>
      </c>
      <c r="L92" s="11">
        <f t="shared" si="5"/>
        <v>56700</v>
      </c>
    </row>
    <row r="93" spans="1:12" x14ac:dyDescent="0.3">
      <c r="A93" s="2">
        <v>44132</v>
      </c>
      <c r="B93" s="2" t="str">
        <f t="shared" si="3"/>
        <v>2020</v>
      </c>
      <c r="C93" s="4" t="s">
        <v>134</v>
      </c>
      <c r="D93" s="4" t="s">
        <v>113</v>
      </c>
      <c r="E93" s="4" t="s">
        <v>130</v>
      </c>
      <c r="F93" s="4" t="s">
        <v>126</v>
      </c>
      <c r="G93" s="10">
        <v>750</v>
      </c>
      <c r="H93" s="10">
        <v>64</v>
      </c>
      <c r="I93" s="8">
        <v>1200</v>
      </c>
      <c r="J93" s="10">
        <v>76800</v>
      </c>
      <c r="K93" s="10">
        <f t="shared" si="4"/>
        <v>48000</v>
      </c>
      <c r="L93" s="11">
        <f t="shared" si="5"/>
        <v>28800</v>
      </c>
    </row>
    <row r="94" spans="1:12" x14ac:dyDescent="0.3">
      <c r="A94" s="2">
        <v>44553</v>
      </c>
      <c r="B94" s="2" t="str">
        <f t="shared" si="3"/>
        <v>2021</v>
      </c>
      <c r="C94" s="4" t="s">
        <v>122</v>
      </c>
      <c r="D94" s="4" t="s">
        <v>110</v>
      </c>
      <c r="E94" s="4" t="s">
        <v>130</v>
      </c>
      <c r="F94" s="4" t="s">
        <v>126</v>
      </c>
      <c r="G94" s="10">
        <v>750</v>
      </c>
      <c r="H94" s="10">
        <v>5</v>
      </c>
      <c r="I94" s="8">
        <v>1200</v>
      </c>
      <c r="J94" s="10">
        <v>6000</v>
      </c>
      <c r="K94" s="10">
        <f t="shared" si="4"/>
        <v>3750</v>
      </c>
      <c r="L94" s="11">
        <f t="shared" si="5"/>
        <v>2250</v>
      </c>
    </row>
    <row r="95" spans="1:12" x14ac:dyDescent="0.3">
      <c r="A95" s="2">
        <v>44290</v>
      </c>
      <c r="B95" s="2" t="str">
        <f t="shared" si="3"/>
        <v>2021</v>
      </c>
      <c r="C95" s="4" t="s">
        <v>115</v>
      </c>
      <c r="D95" s="4" t="s">
        <v>107</v>
      </c>
      <c r="E95" s="4" t="s">
        <v>130</v>
      </c>
      <c r="F95" s="4" t="s">
        <v>126</v>
      </c>
      <c r="G95" s="10">
        <v>750</v>
      </c>
      <c r="H95" s="10">
        <v>134</v>
      </c>
      <c r="I95" s="8">
        <v>1200</v>
      </c>
      <c r="J95" s="10">
        <v>160800</v>
      </c>
      <c r="K95" s="10">
        <f t="shared" si="4"/>
        <v>100500</v>
      </c>
      <c r="L95" s="11">
        <f t="shared" si="5"/>
        <v>60300</v>
      </c>
    </row>
    <row r="96" spans="1:12" x14ac:dyDescent="0.3">
      <c r="A96" s="2">
        <v>43317</v>
      </c>
      <c r="B96" s="2" t="str">
        <f t="shared" si="3"/>
        <v>2018</v>
      </c>
      <c r="C96" s="4" t="s">
        <v>144</v>
      </c>
      <c r="D96" s="4" t="s">
        <v>111</v>
      </c>
      <c r="E96" s="4" t="s">
        <v>130</v>
      </c>
      <c r="F96" s="4" t="s">
        <v>126</v>
      </c>
      <c r="G96" s="10">
        <v>750</v>
      </c>
      <c r="H96" s="10">
        <v>54</v>
      </c>
      <c r="I96" s="8">
        <v>1200</v>
      </c>
      <c r="J96" s="10">
        <v>64800</v>
      </c>
      <c r="K96" s="10">
        <f t="shared" si="4"/>
        <v>40500</v>
      </c>
      <c r="L96" s="11">
        <f t="shared" si="5"/>
        <v>24300</v>
      </c>
    </row>
    <row r="97" spans="1:12" x14ac:dyDescent="0.3">
      <c r="A97" s="2">
        <v>44314</v>
      </c>
      <c r="B97" s="2" t="str">
        <f t="shared" si="3"/>
        <v>2021</v>
      </c>
      <c r="C97" s="4" t="s">
        <v>108</v>
      </c>
      <c r="D97" s="4" t="s">
        <v>107</v>
      </c>
      <c r="E97" s="4" t="s">
        <v>130</v>
      </c>
      <c r="F97" s="4" t="s">
        <v>126</v>
      </c>
      <c r="G97" s="10">
        <v>750</v>
      </c>
      <c r="H97" s="10">
        <v>9</v>
      </c>
      <c r="I97" s="8">
        <v>1200</v>
      </c>
      <c r="J97" s="10">
        <v>10800</v>
      </c>
      <c r="K97" s="10">
        <f t="shared" si="4"/>
        <v>6750</v>
      </c>
      <c r="L97" s="11">
        <f t="shared" si="5"/>
        <v>4050</v>
      </c>
    </row>
    <row r="98" spans="1:12" x14ac:dyDescent="0.3">
      <c r="A98" s="2">
        <v>44552</v>
      </c>
      <c r="B98" s="2" t="str">
        <f t="shared" si="3"/>
        <v>2021</v>
      </c>
      <c r="C98" s="4" t="s">
        <v>137</v>
      </c>
      <c r="D98" s="4" t="s">
        <v>104</v>
      </c>
      <c r="E98" s="4" t="s">
        <v>130</v>
      </c>
      <c r="F98" s="4" t="s">
        <v>126</v>
      </c>
      <c r="G98" s="10">
        <v>750</v>
      </c>
      <c r="H98" s="10">
        <v>48</v>
      </c>
      <c r="I98" s="8">
        <v>1200</v>
      </c>
      <c r="J98" s="10">
        <v>57600</v>
      </c>
      <c r="K98" s="10">
        <f t="shared" si="4"/>
        <v>36000</v>
      </c>
      <c r="L98" s="11">
        <f t="shared" si="5"/>
        <v>21600</v>
      </c>
    </row>
    <row r="99" spans="1:12" x14ac:dyDescent="0.3">
      <c r="A99" s="2">
        <v>43214</v>
      </c>
      <c r="B99" s="2" t="str">
        <f t="shared" si="3"/>
        <v>2018</v>
      </c>
      <c r="C99" s="4" t="s">
        <v>135</v>
      </c>
      <c r="D99" s="4" t="s">
        <v>107</v>
      </c>
      <c r="E99" s="4" t="s">
        <v>130</v>
      </c>
      <c r="F99" s="4" t="s">
        <v>126</v>
      </c>
      <c r="G99" s="10">
        <v>750</v>
      </c>
      <c r="H99" s="10">
        <v>91</v>
      </c>
      <c r="I99" s="8">
        <v>1200</v>
      </c>
      <c r="J99" s="10">
        <v>109200</v>
      </c>
      <c r="K99" s="10">
        <f t="shared" si="4"/>
        <v>68250</v>
      </c>
      <c r="L99" s="11">
        <f t="shared" si="5"/>
        <v>40950</v>
      </c>
    </row>
    <row r="100" spans="1:12" x14ac:dyDescent="0.3">
      <c r="A100" s="2">
        <v>44513</v>
      </c>
      <c r="B100" s="2" t="str">
        <f t="shared" si="3"/>
        <v>2021</v>
      </c>
      <c r="C100" s="4" t="s">
        <v>116</v>
      </c>
      <c r="D100" s="4" t="s">
        <v>110</v>
      </c>
      <c r="E100" s="4" t="s">
        <v>130</v>
      </c>
      <c r="F100" s="4" t="s">
        <v>126</v>
      </c>
      <c r="G100" s="10">
        <v>750</v>
      </c>
      <c r="H100" s="10">
        <v>32</v>
      </c>
      <c r="I100" s="8">
        <v>1200</v>
      </c>
      <c r="J100" s="10">
        <v>38400</v>
      </c>
      <c r="K100" s="10">
        <f t="shared" si="4"/>
        <v>24000</v>
      </c>
      <c r="L100" s="11">
        <f t="shared" si="5"/>
        <v>14400</v>
      </c>
    </row>
    <row r="101" spans="1:12" x14ac:dyDescent="0.3">
      <c r="A101" s="2">
        <v>43216</v>
      </c>
      <c r="B101" s="2" t="str">
        <f t="shared" si="3"/>
        <v>2018</v>
      </c>
      <c r="C101" s="4" t="s">
        <v>119</v>
      </c>
      <c r="D101" s="4" t="s">
        <v>104</v>
      </c>
      <c r="E101" s="4" t="s">
        <v>130</v>
      </c>
      <c r="F101" s="4" t="s">
        <v>126</v>
      </c>
      <c r="G101" s="10">
        <v>750</v>
      </c>
      <c r="H101" s="10">
        <v>85</v>
      </c>
      <c r="I101" s="8">
        <v>1200</v>
      </c>
      <c r="J101" s="10">
        <v>102000</v>
      </c>
      <c r="K101" s="10">
        <f t="shared" si="4"/>
        <v>63750</v>
      </c>
      <c r="L101" s="11">
        <f t="shared" si="5"/>
        <v>38250</v>
      </c>
    </row>
    <row r="102" spans="1:12" x14ac:dyDescent="0.3">
      <c r="A102" s="2">
        <v>43177</v>
      </c>
      <c r="B102" s="2" t="str">
        <f t="shared" si="3"/>
        <v>2018</v>
      </c>
      <c r="C102" s="4" t="s">
        <v>136</v>
      </c>
      <c r="D102" s="4" t="s">
        <v>104</v>
      </c>
      <c r="E102" s="4" t="s">
        <v>130</v>
      </c>
      <c r="F102" s="4" t="s">
        <v>126</v>
      </c>
      <c r="G102" s="10">
        <v>750</v>
      </c>
      <c r="H102" s="10">
        <v>64</v>
      </c>
      <c r="I102" s="8">
        <v>1200</v>
      </c>
      <c r="J102" s="10">
        <v>76800</v>
      </c>
      <c r="K102" s="10">
        <f t="shared" si="4"/>
        <v>48000</v>
      </c>
      <c r="L102" s="11">
        <f t="shared" si="5"/>
        <v>28800</v>
      </c>
    </row>
    <row r="103" spans="1:12" x14ac:dyDescent="0.3">
      <c r="A103" s="2">
        <v>44539</v>
      </c>
      <c r="B103" s="2" t="str">
        <f t="shared" si="3"/>
        <v>2021</v>
      </c>
      <c r="C103" s="4" t="s">
        <v>109</v>
      </c>
      <c r="D103" s="4" t="s">
        <v>110</v>
      </c>
      <c r="E103" s="4" t="s">
        <v>130</v>
      </c>
      <c r="F103" s="4" t="s">
        <v>126</v>
      </c>
      <c r="G103" s="10">
        <v>750</v>
      </c>
      <c r="H103" s="10">
        <v>23</v>
      </c>
      <c r="I103" s="8">
        <v>1200</v>
      </c>
      <c r="J103" s="10">
        <v>27600</v>
      </c>
      <c r="K103" s="10">
        <f t="shared" si="4"/>
        <v>17250</v>
      </c>
      <c r="L103" s="11">
        <f t="shared" si="5"/>
        <v>10350</v>
      </c>
    </row>
    <row r="104" spans="1:12" x14ac:dyDescent="0.3">
      <c r="A104" s="2">
        <v>43251</v>
      </c>
      <c r="B104" s="2" t="str">
        <f t="shared" si="3"/>
        <v>2018</v>
      </c>
      <c r="C104" s="4" t="s">
        <v>118</v>
      </c>
      <c r="D104" s="4" t="s">
        <v>107</v>
      </c>
      <c r="E104" s="4" t="s">
        <v>130</v>
      </c>
      <c r="F104" s="4" t="s">
        <v>126</v>
      </c>
      <c r="G104" s="10">
        <v>750</v>
      </c>
      <c r="H104" s="10">
        <v>55</v>
      </c>
      <c r="I104" s="8">
        <v>1200</v>
      </c>
      <c r="J104" s="10">
        <v>66000</v>
      </c>
      <c r="K104" s="10">
        <f t="shared" si="4"/>
        <v>41250</v>
      </c>
      <c r="L104" s="11">
        <f t="shared" si="5"/>
        <v>24750</v>
      </c>
    </row>
    <row r="105" spans="1:12" x14ac:dyDescent="0.3">
      <c r="A105" s="2">
        <v>43117</v>
      </c>
      <c r="B105" s="2" t="str">
        <f t="shared" si="3"/>
        <v>2018</v>
      </c>
      <c r="C105" s="4" t="s">
        <v>138</v>
      </c>
      <c r="D105" s="4" t="s">
        <v>117</v>
      </c>
      <c r="E105" s="4" t="s">
        <v>130</v>
      </c>
      <c r="F105" s="4" t="s">
        <v>126</v>
      </c>
      <c r="G105" s="10">
        <v>750</v>
      </c>
      <c r="H105" s="10">
        <v>230</v>
      </c>
      <c r="I105" s="8">
        <v>1200</v>
      </c>
      <c r="J105" s="10">
        <v>276000</v>
      </c>
      <c r="K105" s="10">
        <f t="shared" si="4"/>
        <v>172500</v>
      </c>
      <c r="L105" s="11">
        <f t="shared" si="5"/>
        <v>103500</v>
      </c>
    </row>
    <row r="106" spans="1:12" x14ac:dyDescent="0.3">
      <c r="A106" s="2">
        <v>44518</v>
      </c>
      <c r="B106" s="2" t="str">
        <f t="shared" si="3"/>
        <v>2021</v>
      </c>
      <c r="C106" s="4" t="s">
        <v>120</v>
      </c>
      <c r="D106" s="4" t="s">
        <v>107</v>
      </c>
      <c r="E106" s="4" t="s">
        <v>130</v>
      </c>
      <c r="F106" s="4" t="s">
        <v>126</v>
      </c>
      <c r="G106" s="10">
        <v>750</v>
      </c>
      <c r="H106" s="10">
        <v>98</v>
      </c>
      <c r="I106" s="8">
        <v>1200</v>
      </c>
      <c r="J106" s="10">
        <v>117600</v>
      </c>
      <c r="K106" s="10">
        <f t="shared" si="4"/>
        <v>73500</v>
      </c>
      <c r="L106" s="11">
        <f t="shared" si="5"/>
        <v>44100</v>
      </c>
    </row>
    <row r="107" spans="1:12" x14ac:dyDescent="0.3">
      <c r="A107" s="2">
        <v>43641</v>
      </c>
      <c r="B107" s="2" t="str">
        <f t="shared" si="3"/>
        <v>2019</v>
      </c>
      <c r="C107" s="4" t="s">
        <v>114</v>
      </c>
      <c r="D107" s="4" t="s">
        <v>107</v>
      </c>
      <c r="E107" s="4" t="s">
        <v>130</v>
      </c>
      <c r="F107" s="4" t="s">
        <v>126</v>
      </c>
      <c r="G107" s="10">
        <v>750</v>
      </c>
      <c r="H107" s="10">
        <v>38</v>
      </c>
      <c r="I107" s="8">
        <v>1200</v>
      </c>
      <c r="J107" s="10">
        <v>45600</v>
      </c>
      <c r="K107" s="10">
        <f t="shared" si="4"/>
        <v>28500</v>
      </c>
      <c r="L107" s="11">
        <f t="shared" si="5"/>
        <v>17100</v>
      </c>
    </row>
    <row r="108" spans="1:12" x14ac:dyDescent="0.3">
      <c r="A108" s="2">
        <v>43834</v>
      </c>
      <c r="B108" s="2" t="str">
        <f t="shared" si="3"/>
        <v>2020</v>
      </c>
      <c r="C108" s="4" t="s">
        <v>140</v>
      </c>
      <c r="D108" s="4" t="s">
        <v>113</v>
      </c>
      <c r="E108" s="4" t="s">
        <v>130</v>
      </c>
      <c r="F108" s="4" t="s">
        <v>126</v>
      </c>
      <c r="G108" s="10">
        <v>750</v>
      </c>
      <c r="H108" s="10">
        <v>114</v>
      </c>
      <c r="I108" s="8">
        <v>1200</v>
      </c>
      <c r="J108" s="10">
        <v>136800</v>
      </c>
      <c r="K108" s="10">
        <f t="shared" si="4"/>
        <v>85500</v>
      </c>
      <c r="L108" s="11">
        <f t="shared" si="5"/>
        <v>51300</v>
      </c>
    </row>
    <row r="109" spans="1:12" x14ac:dyDescent="0.3">
      <c r="A109" s="2">
        <v>43749</v>
      </c>
      <c r="B109" s="2" t="str">
        <f t="shared" si="3"/>
        <v>2019</v>
      </c>
      <c r="C109" s="4" t="s">
        <v>109</v>
      </c>
      <c r="D109" s="4" t="s">
        <v>110</v>
      </c>
      <c r="E109" s="4" t="s">
        <v>130</v>
      </c>
      <c r="F109" s="4" t="s">
        <v>126</v>
      </c>
      <c r="G109" s="10">
        <v>750</v>
      </c>
      <c r="H109" s="10">
        <v>24</v>
      </c>
      <c r="I109" s="8">
        <v>1200</v>
      </c>
      <c r="J109" s="10">
        <v>28800</v>
      </c>
      <c r="K109" s="10">
        <f t="shared" si="4"/>
        <v>18000</v>
      </c>
      <c r="L109" s="11">
        <f t="shared" si="5"/>
        <v>10800</v>
      </c>
    </row>
    <row r="110" spans="1:12" x14ac:dyDescent="0.3">
      <c r="A110" s="2">
        <v>43507</v>
      </c>
      <c r="B110" s="2" t="str">
        <f t="shared" si="3"/>
        <v>2019</v>
      </c>
      <c r="C110" s="4" t="s">
        <v>115</v>
      </c>
      <c r="D110" s="4" t="s">
        <v>104</v>
      </c>
      <c r="E110" s="4" t="s">
        <v>130</v>
      </c>
      <c r="F110" s="4" t="s">
        <v>126</v>
      </c>
      <c r="G110" s="10">
        <v>750</v>
      </c>
      <c r="H110" s="10">
        <v>39</v>
      </c>
      <c r="I110" s="8">
        <v>1200</v>
      </c>
      <c r="J110" s="10">
        <v>46800</v>
      </c>
      <c r="K110" s="10">
        <f t="shared" si="4"/>
        <v>29250</v>
      </c>
      <c r="L110" s="11">
        <f t="shared" si="5"/>
        <v>17550</v>
      </c>
    </row>
    <row r="111" spans="1:12" x14ac:dyDescent="0.3">
      <c r="A111" s="2">
        <v>44035</v>
      </c>
      <c r="B111" s="2" t="str">
        <f t="shared" si="3"/>
        <v>2020</v>
      </c>
      <c r="C111" s="4" t="s">
        <v>125</v>
      </c>
      <c r="D111" s="4" t="s">
        <v>113</v>
      </c>
      <c r="E111" s="4" t="s">
        <v>130</v>
      </c>
      <c r="F111" s="4" t="s">
        <v>126</v>
      </c>
      <c r="G111" s="10">
        <v>750</v>
      </c>
      <c r="H111" s="10">
        <v>6</v>
      </c>
      <c r="I111" s="8">
        <v>1200</v>
      </c>
      <c r="J111" s="10">
        <v>7200</v>
      </c>
      <c r="K111" s="10">
        <f t="shared" si="4"/>
        <v>4500</v>
      </c>
      <c r="L111" s="11">
        <f t="shared" si="5"/>
        <v>2700</v>
      </c>
    </row>
    <row r="112" spans="1:12" x14ac:dyDescent="0.3">
      <c r="A112" s="2">
        <v>43370</v>
      </c>
      <c r="B112" s="2" t="str">
        <f t="shared" si="3"/>
        <v>2018</v>
      </c>
      <c r="C112" s="4" t="s">
        <v>144</v>
      </c>
      <c r="D112" s="4" t="s">
        <v>104</v>
      </c>
      <c r="E112" s="4" t="s">
        <v>130</v>
      </c>
      <c r="F112" s="4" t="s">
        <v>126</v>
      </c>
      <c r="G112" s="10">
        <v>750</v>
      </c>
      <c r="H112" s="10">
        <v>47</v>
      </c>
      <c r="I112" s="8">
        <v>1200</v>
      </c>
      <c r="J112" s="10">
        <v>56400</v>
      </c>
      <c r="K112" s="10">
        <f t="shared" si="4"/>
        <v>35250</v>
      </c>
      <c r="L112" s="11">
        <f t="shared" si="5"/>
        <v>21150</v>
      </c>
    </row>
    <row r="113" spans="1:12" x14ac:dyDescent="0.3">
      <c r="A113" s="2">
        <v>44491</v>
      </c>
      <c r="B113" s="2" t="str">
        <f t="shared" si="3"/>
        <v>2021</v>
      </c>
      <c r="C113" s="4" t="s">
        <v>134</v>
      </c>
      <c r="D113" s="4" t="s">
        <v>104</v>
      </c>
      <c r="E113" s="4" t="s">
        <v>130</v>
      </c>
      <c r="F113" s="4" t="s">
        <v>126</v>
      </c>
      <c r="G113" s="10">
        <v>750</v>
      </c>
      <c r="H113" s="10">
        <v>89</v>
      </c>
      <c r="I113" s="8">
        <v>1200</v>
      </c>
      <c r="J113" s="10">
        <v>106800</v>
      </c>
      <c r="K113" s="10">
        <f t="shared" si="4"/>
        <v>66750</v>
      </c>
      <c r="L113" s="11">
        <f t="shared" si="5"/>
        <v>40050</v>
      </c>
    </row>
    <row r="114" spans="1:12" x14ac:dyDescent="0.3">
      <c r="A114" s="2">
        <v>43709</v>
      </c>
      <c r="B114" s="2" t="str">
        <f t="shared" si="3"/>
        <v>2019</v>
      </c>
      <c r="C114" s="4" t="s">
        <v>123</v>
      </c>
      <c r="D114" s="4" t="s">
        <v>113</v>
      </c>
      <c r="E114" s="4" t="s">
        <v>130</v>
      </c>
      <c r="F114" s="4" t="s">
        <v>126</v>
      </c>
      <c r="G114" s="10">
        <v>750</v>
      </c>
      <c r="H114" s="10">
        <v>245</v>
      </c>
      <c r="I114" s="8">
        <v>1200</v>
      </c>
      <c r="J114" s="10">
        <v>294000</v>
      </c>
      <c r="K114" s="10">
        <f t="shared" si="4"/>
        <v>183750</v>
      </c>
      <c r="L114" s="11">
        <f t="shared" si="5"/>
        <v>110250</v>
      </c>
    </row>
    <row r="115" spans="1:12" x14ac:dyDescent="0.3">
      <c r="A115" s="2">
        <v>43596</v>
      </c>
      <c r="B115" s="2" t="str">
        <f t="shared" si="3"/>
        <v>2019</v>
      </c>
      <c r="C115" s="4" t="s">
        <v>136</v>
      </c>
      <c r="D115" s="4" t="s">
        <v>111</v>
      </c>
      <c r="E115" s="4" t="s">
        <v>130</v>
      </c>
      <c r="F115" s="4" t="s">
        <v>126</v>
      </c>
      <c r="G115" s="10">
        <v>750</v>
      </c>
      <c r="H115" s="10">
        <v>109</v>
      </c>
      <c r="I115" s="8">
        <v>1200</v>
      </c>
      <c r="J115" s="10">
        <v>130800</v>
      </c>
      <c r="K115" s="10">
        <f t="shared" si="4"/>
        <v>81750</v>
      </c>
      <c r="L115" s="11">
        <f t="shared" si="5"/>
        <v>49050</v>
      </c>
    </row>
    <row r="116" spans="1:12" x14ac:dyDescent="0.3">
      <c r="A116" s="2">
        <v>43404</v>
      </c>
      <c r="B116" s="2" t="str">
        <f t="shared" si="3"/>
        <v>2018</v>
      </c>
      <c r="C116" s="4" t="s">
        <v>112</v>
      </c>
      <c r="D116" s="4" t="s">
        <v>104</v>
      </c>
      <c r="E116" s="4" t="s">
        <v>130</v>
      </c>
      <c r="F116" s="4" t="s">
        <v>126</v>
      </c>
      <c r="G116" s="10">
        <v>750</v>
      </c>
      <c r="H116" s="10">
        <v>98</v>
      </c>
      <c r="I116" s="8">
        <v>1200</v>
      </c>
      <c r="J116" s="10">
        <v>117600</v>
      </c>
      <c r="K116" s="10">
        <f t="shared" si="4"/>
        <v>73500</v>
      </c>
      <c r="L116" s="11">
        <f t="shared" si="5"/>
        <v>44100</v>
      </c>
    </row>
    <row r="117" spans="1:12" x14ac:dyDescent="0.3">
      <c r="A117" s="2">
        <v>43738</v>
      </c>
      <c r="B117" s="2" t="str">
        <f t="shared" si="3"/>
        <v>2019</v>
      </c>
      <c r="C117" s="4" t="s">
        <v>118</v>
      </c>
      <c r="D117" s="4" t="s">
        <v>113</v>
      </c>
      <c r="E117" s="4" t="s">
        <v>130</v>
      </c>
      <c r="F117" s="4" t="s">
        <v>126</v>
      </c>
      <c r="G117" s="10">
        <v>750</v>
      </c>
      <c r="H117" s="10">
        <v>280</v>
      </c>
      <c r="I117" s="8">
        <v>1200</v>
      </c>
      <c r="J117" s="10">
        <v>336000</v>
      </c>
      <c r="K117" s="10">
        <f t="shared" si="4"/>
        <v>210000</v>
      </c>
      <c r="L117" s="11">
        <f t="shared" si="5"/>
        <v>126000</v>
      </c>
    </row>
    <row r="118" spans="1:12" x14ac:dyDescent="0.3">
      <c r="A118" s="2">
        <v>44479</v>
      </c>
      <c r="B118" s="2" t="str">
        <f t="shared" si="3"/>
        <v>2021</v>
      </c>
      <c r="C118" s="4" t="s">
        <v>134</v>
      </c>
      <c r="D118" s="4" t="s">
        <v>117</v>
      </c>
      <c r="E118" s="4" t="s">
        <v>130</v>
      </c>
      <c r="F118" s="4" t="s">
        <v>126</v>
      </c>
      <c r="G118" s="10">
        <v>750</v>
      </c>
      <c r="H118" s="10">
        <v>187</v>
      </c>
      <c r="I118" s="8">
        <v>1200</v>
      </c>
      <c r="J118" s="10">
        <v>224400</v>
      </c>
      <c r="K118" s="10">
        <f t="shared" si="4"/>
        <v>140250</v>
      </c>
      <c r="L118" s="11">
        <f t="shared" si="5"/>
        <v>84150</v>
      </c>
    </row>
    <row r="119" spans="1:12" x14ac:dyDescent="0.3">
      <c r="A119" s="2">
        <v>43260</v>
      </c>
      <c r="B119" s="2" t="str">
        <f t="shared" si="3"/>
        <v>2018</v>
      </c>
      <c r="C119" s="4" t="s">
        <v>109</v>
      </c>
      <c r="D119" s="4" t="s">
        <v>104</v>
      </c>
      <c r="E119" s="4" t="s">
        <v>130</v>
      </c>
      <c r="F119" s="4" t="s">
        <v>126</v>
      </c>
      <c r="G119" s="10">
        <v>750</v>
      </c>
      <c r="H119" s="10">
        <v>86</v>
      </c>
      <c r="I119" s="8">
        <v>1200</v>
      </c>
      <c r="J119" s="10">
        <v>103200</v>
      </c>
      <c r="K119" s="10">
        <f t="shared" si="4"/>
        <v>64500</v>
      </c>
      <c r="L119" s="11">
        <f t="shared" si="5"/>
        <v>38700</v>
      </c>
    </row>
    <row r="120" spans="1:12" x14ac:dyDescent="0.3">
      <c r="A120" s="2">
        <v>44218</v>
      </c>
      <c r="B120" s="2" t="str">
        <f t="shared" si="3"/>
        <v>2021</v>
      </c>
      <c r="C120" s="4" t="s">
        <v>115</v>
      </c>
      <c r="D120" s="4" t="s">
        <v>104</v>
      </c>
      <c r="E120" s="4" t="s">
        <v>130</v>
      </c>
      <c r="F120" s="4" t="s">
        <v>124</v>
      </c>
      <c r="G120" s="10">
        <v>750</v>
      </c>
      <c r="H120" s="10">
        <v>7</v>
      </c>
      <c r="I120" s="8">
        <v>1200</v>
      </c>
      <c r="J120" s="10">
        <v>8400</v>
      </c>
      <c r="K120" s="10">
        <f t="shared" si="4"/>
        <v>5250</v>
      </c>
      <c r="L120" s="11">
        <f t="shared" si="5"/>
        <v>3150</v>
      </c>
    </row>
    <row r="121" spans="1:12" x14ac:dyDescent="0.3">
      <c r="A121" s="2">
        <v>44422</v>
      </c>
      <c r="B121" s="2" t="str">
        <f t="shared" si="3"/>
        <v>2021</v>
      </c>
      <c r="C121" s="4" t="s">
        <v>142</v>
      </c>
      <c r="D121" s="4" t="s">
        <v>117</v>
      </c>
      <c r="E121" s="4" t="s">
        <v>130</v>
      </c>
      <c r="F121" s="4" t="s">
        <v>124</v>
      </c>
      <c r="G121" s="10">
        <v>750</v>
      </c>
      <c r="H121" s="10">
        <v>114</v>
      </c>
      <c r="I121" s="8">
        <v>1200</v>
      </c>
      <c r="J121" s="10">
        <v>136800</v>
      </c>
      <c r="K121" s="10">
        <f t="shared" si="4"/>
        <v>85500</v>
      </c>
      <c r="L121" s="11">
        <f t="shared" si="5"/>
        <v>51300</v>
      </c>
    </row>
    <row r="122" spans="1:12" x14ac:dyDescent="0.3">
      <c r="A122" s="2">
        <v>44155</v>
      </c>
      <c r="B122" s="2" t="str">
        <f t="shared" si="3"/>
        <v>2020</v>
      </c>
      <c r="C122" s="4" t="s">
        <v>125</v>
      </c>
      <c r="D122" s="4" t="s">
        <v>104</v>
      </c>
      <c r="E122" s="4" t="s">
        <v>130</v>
      </c>
      <c r="F122" s="4" t="s">
        <v>124</v>
      </c>
      <c r="G122" s="10">
        <v>750</v>
      </c>
      <c r="H122" s="10">
        <v>57</v>
      </c>
      <c r="I122" s="8">
        <v>1200</v>
      </c>
      <c r="J122" s="10">
        <v>68400</v>
      </c>
      <c r="K122" s="10">
        <f t="shared" si="4"/>
        <v>42750</v>
      </c>
      <c r="L122" s="11">
        <f t="shared" si="5"/>
        <v>25650</v>
      </c>
    </row>
    <row r="123" spans="1:12" x14ac:dyDescent="0.3">
      <c r="A123" s="2">
        <v>44482</v>
      </c>
      <c r="B123" s="2" t="str">
        <f t="shared" si="3"/>
        <v>2021</v>
      </c>
      <c r="C123" s="4" t="s">
        <v>120</v>
      </c>
      <c r="D123" s="4" t="s">
        <v>117</v>
      </c>
      <c r="E123" s="4" t="s">
        <v>130</v>
      </c>
      <c r="F123" s="4" t="s">
        <v>124</v>
      </c>
      <c r="G123" s="10">
        <v>750</v>
      </c>
      <c r="H123" s="10">
        <v>66</v>
      </c>
      <c r="I123" s="8">
        <v>1200</v>
      </c>
      <c r="J123" s="10">
        <v>79200</v>
      </c>
      <c r="K123" s="10">
        <f t="shared" si="4"/>
        <v>49500</v>
      </c>
      <c r="L123" s="11">
        <f t="shared" si="5"/>
        <v>29700</v>
      </c>
    </row>
    <row r="124" spans="1:12" x14ac:dyDescent="0.3">
      <c r="A124" s="2">
        <v>44065</v>
      </c>
      <c r="B124" s="2" t="str">
        <f t="shared" si="3"/>
        <v>2020</v>
      </c>
      <c r="C124" s="4" t="s">
        <v>134</v>
      </c>
      <c r="D124" s="4" t="s">
        <v>110</v>
      </c>
      <c r="E124" s="4" t="s">
        <v>130</v>
      </c>
      <c r="F124" s="4" t="s">
        <v>124</v>
      </c>
      <c r="G124" s="10">
        <v>750</v>
      </c>
      <c r="H124" s="10">
        <v>20</v>
      </c>
      <c r="I124" s="8">
        <v>1200</v>
      </c>
      <c r="J124" s="10">
        <v>24000</v>
      </c>
      <c r="K124" s="10">
        <f t="shared" si="4"/>
        <v>15000</v>
      </c>
      <c r="L124" s="11">
        <f t="shared" si="5"/>
        <v>9000</v>
      </c>
    </row>
    <row r="125" spans="1:12" x14ac:dyDescent="0.3">
      <c r="A125" s="2">
        <v>43176</v>
      </c>
      <c r="B125" s="2" t="str">
        <f t="shared" si="3"/>
        <v>2018</v>
      </c>
      <c r="C125" s="4" t="s">
        <v>109</v>
      </c>
      <c r="D125" s="4" t="s">
        <v>111</v>
      </c>
      <c r="E125" s="4" t="s">
        <v>130</v>
      </c>
      <c r="F125" s="4" t="s">
        <v>124</v>
      </c>
      <c r="G125" s="10">
        <v>750</v>
      </c>
      <c r="H125" s="10">
        <v>14</v>
      </c>
      <c r="I125" s="8">
        <v>1200</v>
      </c>
      <c r="J125" s="10">
        <v>16800</v>
      </c>
      <c r="K125" s="10">
        <f t="shared" si="4"/>
        <v>10500</v>
      </c>
      <c r="L125" s="11">
        <f t="shared" si="5"/>
        <v>6300</v>
      </c>
    </row>
    <row r="126" spans="1:12" x14ac:dyDescent="0.3">
      <c r="A126" s="2">
        <v>44184</v>
      </c>
      <c r="B126" s="2" t="str">
        <f t="shared" si="3"/>
        <v>2020</v>
      </c>
      <c r="C126" s="4" t="s">
        <v>138</v>
      </c>
      <c r="D126" s="4" t="s">
        <v>111</v>
      </c>
      <c r="E126" s="4" t="s">
        <v>130</v>
      </c>
      <c r="F126" s="4" t="s">
        <v>124</v>
      </c>
      <c r="G126" s="10">
        <v>750</v>
      </c>
      <c r="H126" s="10">
        <v>10</v>
      </c>
      <c r="I126" s="8">
        <v>1200</v>
      </c>
      <c r="J126" s="10">
        <v>12000</v>
      </c>
      <c r="K126" s="10">
        <f t="shared" si="4"/>
        <v>7500</v>
      </c>
      <c r="L126" s="11">
        <f t="shared" si="5"/>
        <v>4500</v>
      </c>
    </row>
    <row r="127" spans="1:12" x14ac:dyDescent="0.3">
      <c r="A127" s="2">
        <v>44251</v>
      </c>
      <c r="B127" s="2" t="str">
        <f t="shared" si="3"/>
        <v>2021</v>
      </c>
      <c r="C127" s="4" t="s">
        <v>118</v>
      </c>
      <c r="D127" s="4" t="s">
        <v>117</v>
      </c>
      <c r="E127" s="4" t="s">
        <v>130</v>
      </c>
      <c r="F127" s="4" t="s">
        <v>124</v>
      </c>
      <c r="G127" s="10">
        <v>750</v>
      </c>
      <c r="H127" s="10">
        <v>8</v>
      </c>
      <c r="I127" s="8">
        <v>1200</v>
      </c>
      <c r="J127" s="10">
        <v>9600</v>
      </c>
      <c r="K127" s="10">
        <f t="shared" si="4"/>
        <v>6000</v>
      </c>
      <c r="L127" s="11">
        <f t="shared" si="5"/>
        <v>3600</v>
      </c>
    </row>
    <row r="128" spans="1:12" x14ac:dyDescent="0.3">
      <c r="A128" s="2">
        <v>43509</v>
      </c>
      <c r="B128" s="2" t="str">
        <f t="shared" si="3"/>
        <v>2019</v>
      </c>
      <c r="C128" s="4" t="s">
        <v>125</v>
      </c>
      <c r="D128" s="4" t="s">
        <v>111</v>
      </c>
      <c r="E128" s="4" t="s">
        <v>130</v>
      </c>
      <c r="F128" s="4" t="s">
        <v>124</v>
      </c>
      <c r="G128" s="10">
        <v>750</v>
      </c>
      <c r="H128" s="10">
        <v>50</v>
      </c>
      <c r="I128" s="8">
        <v>1200</v>
      </c>
      <c r="J128" s="10">
        <v>60000</v>
      </c>
      <c r="K128" s="10">
        <f t="shared" si="4"/>
        <v>37500</v>
      </c>
      <c r="L128" s="11">
        <f t="shared" si="5"/>
        <v>22500</v>
      </c>
    </row>
    <row r="129" spans="1:12" x14ac:dyDescent="0.3">
      <c r="A129" s="2">
        <v>43456</v>
      </c>
      <c r="B129" s="2" t="str">
        <f t="shared" si="3"/>
        <v>2018</v>
      </c>
      <c r="C129" s="4" t="s">
        <v>108</v>
      </c>
      <c r="D129" s="4" t="s">
        <v>111</v>
      </c>
      <c r="E129" s="4" t="s">
        <v>130</v>
      </c>
      <c r="F129" s="4" t="s">
        <v>124</v>
      </c>
      <c r="G129" s="10">
        <v>750</v>
      </c>
      <c r="H129" s="10">
        <v>60</v>
      </c>
      <c r="I129" s="8">
        <v>1200</v>
      </c>
      <c r="J129" s="10">
        <v>72000</v>
      </c>
      <c r="K129" s="10">
        <f t="shared" si="4"/>
        <v>45000</v>
      </c>
      <c r="L129" s="11">
        <f t="shared" si="5"/>
        <v>27000</v>
      </c>
    </row>
    <row r="130" spans="1:12" x14ac:dyDescent="0.3">
      <c r="A130" s="2">
        <v>43472</v>
      </c>
      <c r="B130" s="2" t="str">
        <f t="shared" si="3"/>
        <v>2019</v>
      </c>
      <c r="C130" s="4" t="s">
        <v>134</v>
      </c>
      <c r="D130" s="4" t="s">
        <v>113</v>
      </c>
      <c r="E130" s="4" t="s">
        <v>130</v>
      </c>
      <c r="F130" s="4" t="s">
        <v>124</v>
      </c>
      <c r="G130" s="10">
        <v>750</v>
      </c>
      <c r="H130" s="10">
        <v>36</v>
      </c>
      <c r="I130" s="8">
        <v>1200</v>
      </c>
      <c r="J130" s="10">
        <v>43200</v>
      </c>
      <c r="K130" s="10">
        <f t="shared" si="4"/>
        <v>27000</v>
      </c>
      <c r="L130" s="11">
        <f t="shared" si="5"/>
        <v>16200</v>
      </c>
    </row>
    <row r="131" spans="1:12" x14ac:dyDescent="0.3">
      <c r="A131" s="2">
        <v>43366</v>
      </c>
      <c r="B131" s="2" t="str">
        <f t="shared" ref="B131:B194" si="6">TEXT(A131,"yyyy")</f>
        <v>2018</v>
      </c>
      <c r="C131" s="4" t="s">
        <v>135</v>
      </c>
      <c r="D131" s="4" t="s">
        <v>104</v>
      </c>
      <c r="E131" s="4" t="s">
        <v>130</v>
      </c>
      <c r="F131" s="4" t="s">
        <v>124</v>
      </c>
      <c r="G131" s="10">
        <v>750</v>
      </c>
      <c r="H131" s="10">
        <v>44</v>
      </c>
      <c r="I131" s="8">
        <v>1200</v>
      </c>
      <c r="J131" s="10">
        <v>52800</v>
      </c>
      <c r="K131" s="10">
        <f t="shared" ref="K131:K194" si="7">H131*G131</f>
        <v>33000</v>
      </c>
      <c r="L131" s="11">
        <f t="shared" ref="L131:L194" si="8">J131-K131</f>
        <v>19800</v>
      </c>
    </row>
    <row r="132" spans="1:12" x14ac:dyDescent="0.3">
      <c r="A132" s="2">
        <v>44524</v>
      </c>
      <c r="B132" s="2" t="str">
        <f t="shared" si="6"/>
        <v>2021</v>
      </c>
      <c r="C132" s="4" t="s">
        <v>125</v>
      </c>
      <c r="D132" s="4" t="s">
        <v>113</v>
      </c>
      <c r="E132" s="4" t="s">
        <v>130</v>
      </c>
      <c r="F132" s="4" t="s">
        <v>124</v>
      </c>
      <c r="G132" s="10">
        <v>750</v>
      </c>
      <c r="H132" s="10">
        <v>151</v>
      </c>
      <c r="I132" s="8">
        <v>1200</v>
      </c>
      <c r="J132" s="10">
        <v>181200</v>
      </c>
      <c r="K132" s="10">
        <f t="shared" si="7"/>
        <v>113250</v>
      </c>
      <c r="L132" s="11">
        <f t="shared" si="8"/>
        <v>67950</v>
      </c>
    </row>
    <row r="133" spans="1:12" x14ac:dyDescent="0.3">
      <c r="A133" s="2">
        <v>44135</v>
      </c>
      <c r="B133" s="2" t="str">
        <f t="shared" si="6"/>
        <v>2020</v>
      </c>
      <c r="C133" s="4" t="s">
        <v>141</v>
      </c>
      <c r="D133" s="4" t="s">
        <v>104</v>
      </c>
      <c r="E133" s="4" t="s">
        <v>130</v>
      </c>
      <c r="F133" s="4" t="s">
        <v>124</v>
      </c>
      <c r="G133" s="10">
        <v>750</v>
      </c>
      <c r="H133" s="10">
        <v>49</v>
      </c>
      <c r="I133" s="8">
        <v>1200</v>
      </c>
      <c r="J133" s="10">
        <v>58800</v>
      </c>
      <c r="K133" s="10">
        <f t="shared" si="7"/>
        <v>36750</v>
      </c>
      <c r="L133" s="11">
        <f t="shared" si="8"/>
        <v>22050</v>
      </c>
    </row>
    <row r="134" spans="1:12" x14ac:dyDescent="0.3">
      <c r="A134" s="2">
        <v>44032</v>
      </c>
      <c r="B134" s="2" t="str">
        <f t="shared" si="6"/>
        <v>2020</v>
      </c>
      <c r="C134" s="4" t="s">
        <v>137</v>
      </c>
      <c r="D134" s="4" t="s">
        <v>107</v>
      </c>
      <c r="E134" s="4" t="s">
        <v>130</v>
      </c>
      <c r="F134" s="4" t="s">
        <v>124</v>
      </c>
      <c r="G134" s="10">
        <v>750</v>
      </c>
      <c r="H134" s="10">
        <v>81</v>
      </c>
      <c r="I134" s="8">
        <v>1200</v>
      </c>
      <c r="J134" s="10">
        <v>97200</v>
      </c>
      <c r="K134" s="10">
        <f t="shared" si="7"/>
        <v>60750</v>
      </c>
      <c r="L134" s="11">
        <f t="shared" si="8"/>
        <v>36450</v>
      </c>
    </row>
    <row r="135" spans="1:12" x14ac:dyDescent="0.3">
      <c r="A135" s="2">
        <v>44328</v>
      </c>
      <c r="B135" s="2" t="str">
        <f t="shared" si="6"/>
        <v>2021</v>
      </c>
      <c r="C135" s="4" t="s">
        <v>134</v>
      </c>
      <c r="D135" s="4" t="s">
        <v>107</v>
      </c>
      <c r="E135" s="4" t="s">
        <v>130</v>
      </c>
      <c r="F135" s="4" t="s">
        <v>124</v>
      </c>
      <c r="G135" s="10">
        <v>750</v>
      </c>
      <c r="H135" s="10">
        <v>63</v>
      </c>
      <c r="I135" s="8">
        <v>1200</v>
      </c>
      <c r="J135" s="10">
        <v>75600</v>
      </c>
      <c r="K135" s="10">
        <f t="shared" si="7"/>
        <v>47250</v>
      </c>
      <c r="L135" s="11">
        <f t="shared" si="8"/>
        <v>28350</v>
      </c>
    </row>
    <row r="136" spans="1:12" x14ac:dyDescent="0.3">
      <c r="A136" s="2">
        <v>43211</v>
      </c>
      <c r="B136" s="2" t="str">
        <f t="shared" si="6"/>
        <v>2018</v>
      </c>
      <c r="C136" s="4" t="s">
        <v>143</v>
      </c>
      <c r="D136" s="4" t="s">
        <v>111</v>
      </c>
      <c r="E136" s="4" t="s">
        <v>130</v>
      </c>
      <c r="F136" s="4" t="s">
        <v>124</v>
      </c>
      <c r="G136" s="10">
        <v>750</v>
      </c>
      <c r="H136" s="10">
        <v>39</v>
      </c>
      <c r="I136" s="8">
        <v>1200</v>
      </c>
      <c r="J136" s="10">
        <v>46800</v>
      </c>
      <c r="K136" s="10">
        <f t="shared" si="7"/>
        <v>29250</v>
      </c>
      <c r="L136" s="11">
        <f t="shared" si="8"/>
        <v>17550</v>
      </c>
    </row>
    <row r="137" spans="1:12" x14ac:dyDescent="0.3">
      <c r="A137" s="2">
        <v>44011</v>
      </c>
      <c r="B137" s="2" t="str">
        <f t="shared" si="6"/>
        <v>2020</v>
      </c>
      <c r="C137" s="4" t="s">
        <v>136</v>
      </c>
      <c r="D137" s="4" t="s">
        <v>117</v>
      </c>
      <c r="E137" s="4" t="s">
        <v>130</v>
      </c>
      <c r="F137" s="4" t="s">
        <v>124</v>
      </c>
      <c r="G137" s="10">
        <v>750</v>
      </c>
      <c r="H137" s="10">
        <v>103</v>
      </c>
      <c r="I137" s="8">
        <v>1200</v>
      </c>
      <c r="J137" s="10">
        <v>123600</v>
      </c>
      <c r="K137" s="10">
        <f t="shared" si="7"/>
        <v>77250</v>
      </c>
      <c r="L137" s="11">
        <f t="shared" si="8"/>
        <v>46350</v>
      </c>
    </row>
    <row r="138" spans="1:12" x14ac:dyDescent="0.3">
      <c r="A138" s="2">
        <v>44415</v>
      </c>
      <c r="B138" s="2" t="str">
        <f t="shared" si="6"/>
        <v>2021</v>
      </c>
      <c r="C138" s="4" t="s">
        <v>125</v>
      </c>
      <c r="D138" s="4" t="s">
        <v>107</v>
      </c>
      <c r="E138" s="4" t="s">
        <v>130</v>
      </c>
      <c r="F138" s="4" t="s">
        <v>124</v>
      </c>
      <c r="G138" s="10">
        <v>750</v>
      </c>
      <c r="H138" s="10">
        <v>75</v>
      </c>
      <c r="I138" s="8">
        <v>1200</v>
      </c>
      <c r="J138" s="10">
        <v>90000</v>
      </c>
      <c r="K138" s="10">
        <f t="shared" si="7"/>
        <v>56250</v>
      </c>
      <c r="L138" s="11">
        <f t="shared" si="8"/>
        <v>33750</v>
      </c>
    </row>
    <row r="139" spans="1:12" x14ac:dyDescent="0.3">
      <c r="A139" s="2">
        <v>44491</v>
      </c>
      <c r="B139" s="2" t="str">
        <f t="shared" si="6"/>
        <v>2021</v>
      </c>
      <c r="C139" s="4" t="s">
        <v>136</v>
      </c>
      <c r="D139" s="4" t="s">
        <v>111</v>
      </c>
      <c r="E139" s="4" t="s">
        <v>130</v>
      </c>
      <c r="F139" s="4" t="s">
        <v>124</v>
      </c>
      <c r="G139" s="10">
        <v>750</v>
      </c>
      <c r="H139" s="10">
        <v>15</v>
      </c>
      <c r="I139" s="8">
        <v>1200</v>
      </c>
      <c r="J139" s="10">
        <v>18000</v>
      </c>
      <c r="K139" s="10">
        <f t="shared" si="7"/>
        <v>11250</v>
      </c>
      <c r="L139" s="11">
        <f t="shared" si="8"/>
        <v>6750</v>
      </c>
    </row>
    <row r="140" spans="1:12" x14ac:dyDescent="0.3">
      <c r="A140" s="2">
        <v>43363</v>
      </c>
      <c r="B140" s="2" t="str">
        <f t="shared" si="6"/>
        <v>2018</v>
      </c>
      <c r="C140" s="4" t="s">
        <v>121</v>
      </c>
      <c r="D140" s="4" t="s">
        <v>113</v>
      </c>
      <c r="E140" s="4" t="s">
        <v>130</v>
      </c>
      <c r="F140" s="4" t="s">
        <v>124</v>
      </c>
      <c r="G140" s="10">
        <v>750</v>
      </c>
      <c r="H140" s="10">
        <v>161</v>
      </c>
      <c r="I140" s="8">
        <v>1200</v>
      </c>
      <c r="J140" s="10">
        <v>193200</v>
      </c>
      <c r="K140" s="10">
        <f t="shared" si="7"/>
        <v>120750</v>
      </c>
      <c r="L140" s="11">
        <f t="shared" si="8"/>
        <v>72450</v>
      </c>
    </row>
    <row r="141" spans="1:12" x14ac:dyDescent="0.3">
      <c r="A141" s="2">
        <v>44442</v>
      </c>
      <c r="B141" s="2" t="str">
        <f t="shared" si="6"/>
        <v>2021</v>
      </c>
      <c r="C141" s="4" t="s">
        <v>143</v>
      </c>
      <c r="D141" s="4" t="s">
        <v>111</v>
      </c>
      <c r="E141" s="4" t="s">
        <v>130</v>
      </c>
      <c r="F141" s="4" t="s">
        <v>124</v>
      </c>
      <c r="G141" s="10">
        <v>750</v>
      </c>
      <c r="H141" s="10">
        <v>27</v>
      </c>
      <c r="I141" s="8">
        <v>1200</v>
      </c>
      <c r="J141" s="10">
        <v>32400</v>
      </c>
      <c r="K141" s="10">
        <f t="shared" si="7"/>
        <v>20250</v>
      </c>
      <c r="L141" s="11">
        <f t="shared" si="8"/>
        <v>12150</v>
      </c>
    </row>
    <row r="142" spans="1:12" x14ac:dyDescent="0.3">
      <c r="A142" s="2">
        <v>43969</v>
      </c>
      <c r="B142" s="2" t="str">
        <f t="shared" si="6"/>
        <v>2020</v>
      </c>
      <c r="C142" s="4" t="s">
        <v>122</v>
      </c>
      <c r="D142" s="4" t="s">
        <v>107</v>
      </c>
      <c r="E142" s="4" t="s">
        <v>130</v>
      </c>
      <c r="F142" s="4" t="s">
        <v>124</v>
      </c>
      <c r="G142" s="10">
        <v>750</v>
      </c>
      <c r="H142" s="10">
        <v>56</v>
      </c>
      <c r="I142" s="8">
        <v>1200</v>
      </c>
      <c r="J142" s="10">
        <v>67200</v>
      </c>
      <c r="K142" s="10">
        <f t="shared" si="7"/>
        <v>42000</v>
      </c>
      <c r="L142" s="11">
        <f t="shared" si="8"/>
        <v>25200</v>
      </c>
    </row>
    <row r="143" spans="1:12" x14ac:dyDescent="0.3">
      <c r="A143" s="2">
        <v>44139</v>
      </c>
      <c r="B143" s="2" t="str">
        <f t="shared" si="6"/>
        <v>2020</v>
      </c>
      <c r="C143" s="4" t="s">
        <v>122</v>
      </c>
      <c r="D143" s="4" t="s">
        <v>111</v>
      </c>
      <c r="E143" s="4" t="s">
        <v>130</v>
      </c>
      <c r="F143" s="4" t="s">
        <v>124</v>
      </c>
      <c r="G143" s="10">
        <v>750</v>
      </c>
      <c r="H143" s="10">
        <v>93</v>
      </c>
      <c r="I143" s="8">
        <v>1200</v>
      </c>
      <c r="J143" s="10">
        <v>111600</v>
      </c>
      <c r="K143" s="10">
        <f t="shared" si="7"/>
        <v>69750</v>
      </c>
      <c r="L143" s="11">
        <f t="shared" si="8"/>
        <v>41850</v>
      </c>
    </row>
    <row r="144" spans="1:12" x14ac:dyDescent="0.3">
      <c r="A144" s="2">
        <v>44243</v>
      </c>
      <c r="B144" s="2" t="str">
        <f t="shared" si="6"/>
        <v>2021</v>
      </c>
      <c r="C144" s="4" t="s">
        <v>140</v>
      </c>
      <c r="D144" s="4" t="s">
        <v>104</v>
      </c>
      <c r="E144" s="4" t="s">
        <v>130</v>
      </c>
      <c r="F144" s="4" t="s">
        <v>124</v>
      </c>
      <c r="G144" s="10">
        <v>750</v>
      </c>
      <c r="H144" s="10">
        <v>44</v>
      </c>
      <c r="I144" s="8">
        <v>1200</v>
      </c>
      <c r="J144" s="10">
        <v>52800</v>
      </c>
      <c r="K144" s="10">
        <f t="shared" si="7"/>
        <v>33000</v>
      </c>
      <c r="L144" s="11">
        <f t="shared" si="8"/>
        <v>19800</v>
      </c>
    </row>
    <row r="145" spans="1:12" x14ac:dyDescent="0.3">
      <c r="A145" s="2">
        <v>44373</v>
      </c>
      <c r="B145" s="2" t="str">
        <f t="shared" si="6"/>
        <v>2021</v>
      </c>
      <c r="C145" s="4" t="s">
        <v>141</v>
      </c>
      <c r="D145" s="4" t="s">
        <v>104</v>
      </c>
      <c r="E145" s="4" t="s">
        <v>130</v>
      </c>
      <c r="F145" s="4" t="s">
        <v>124</v>
      </c>
      <c r="G145" s="10">
        <v>750</v>
      </c>
      <c r="H145" s="10">
        <v>3</v>
      </c>
      <c r="I145" s="8">
        <v>1200</v>
      </c>
      <c r="J145" s="10">
        <v>3600</v>
      </c>
      <c r="K145" s="10">
        <f t="shared" si="7"/>
        <v>2250</v>
      </c>
      <c r="L145" s="11">
        <f t="shared" si="8"/>
        <v>1350</v>
      </c>
    </row>
    <row r="146" spans="1:12" x14ac:dyDescent="0.3">
      <c r="A146" s="2">
        <v>44462</v>
      </c>
      <c r="B146" s="2" t="str">
        <f t="shared" si="6"/>
        <v>2021</v>
      </c>
      <c r="C146" s="4" t="s">
        <v>120</v>
      </c>
      <c r="D146" s="4" t="s">
        <v>104</v>
      </c>
      <c r="E146" s="4" t="s">
        <v>130</v>
      </c>
      <c r="F146" s="4" t="s">
        <v>124</v>
      </c>
      <c r="G146" s="10">
        <v>750</v>
      </c>
      <c r="H146" s="10">
        <v>51</v>
      </c>
      <c r="I146" s="8">
        <v>1200</v>
      </c>
      <c r="J146" s="10">
        <v>61200</v>
      </c>
      <c r="K146" s="10">
        <f t="shared" si="7"/>
        <v>38250</v>
      </c>
      <c r="L146" s="11">
        <f t="shared" si="8"/>
        <v>22950</v>
      </c>
    </row>
    <row r="147" spans="1:12" x14ac:dyDescent="0.3">
      <c r="A147" s="2">
        <v>43233</v>
      </c>
      <c r="B147" s="2" t="str">
        <f t="shared" si="6"/>
        <v>2018</v>
      </c>
      <c r="C147" s="4" t="s">
        <v>121</v>
      </c>
      <c r="D147" s="4" t="s">
        <v>104</v>
      </c>
      <c r="E147" s="4" t="s">
        <v>130</v>
      </c>
      <c r="F147" s="4" t="s">
        <v>124</v>
      </c>
      <c r="G147" s="10">
        <v>750</v>
      </c>
      <c r="H147" s="10">
        <v>22</v>
      </c>
      <c r="I147" s="8">
        <v>1200</v>
      </c>
      <c r="J147" s="10">
        <v>26400</v>
      </c>
      <c r="K147" s="10">
        <f t="shared" si="7"/>
        <v>16500</v>
      </c>
      <c r="L147" s="11">
        <f t="shared" si="8"/>
        <v>9900</v>
      </c>
    </row>
    <row r="148" spans="1:12" x14ac:dyDescent="0.3">
      <c r="A148" s="2">
        <v>44440</v>
      </c>
      <c r="B148" s="2" t="str">
        <f t="shared" si="6"/>
        <v>2021</v>
      </c>
      <c r="C148" s="4" t="s">
        <v>141</v>
      </c>
      <c r="D148" s="4" t="s">
        <v>110</v>
      </c>
      <c r="E148" s="4" t="s">
        <v>130</v>
      </c>
      <c r="F148" s="4" t="s">
        <v>124</v>
      </c>
      <c r="G148" s="10">
        <v>750</v>
      </c>
      <c r="H148" s="10">
        <v>16</v>
      </c>
      <c r="I148" s="8">
        <v>1200</v>
      </c>
      <c r="J148" s="10">
        <v>19200</v>
      </c>
      <c r="K148" s="10">
        <f t="shared" si="7"/>
        <v>12000</v>
      </c>
      <c r="L148" s="11">
        <f t="shared" si="8"/>
        <v>7200</v>
      </c>
    </row>
    <row r="149" spans="1:12" x14ac:dyDescent="0.3">
      <c r="A149" s="2">
        <v>43501</v>
      </c>
      <c r="B149" s="2" t="str">
        <f t="shared" si="6"/>
        <v>2019</v>
      </c>
      <c r="C149" s="4" t="s">
        <v>139</v>
      </c>
      <c r="D149" s="4" t="s">
        <v>117</v>
      </c>
      <c r="E149" s="4" t="s">
        <v>130</v>
      </c>
      <c r="F149" s="4" t="s">
        <v>124</v>
      </c>
      <c r="G149" s="10">
        <v>750</v>
      </c>
      <c r="H149" s="10">
        <v>117</v>
      </c>
      <c r="I149" s="8">
        <v>1200</v>
      </c>
      <c r="J149" s="10">
        <v>140400</v>
      </c>
      <c r="K149" s="10">
        <f t="shared" si="7"/>
        <v>87750</v>
      </c>
      <c r="L149" s="11">
        <f t="shared" si="8"/>
        <v>52650</v>
      </c>
    </row>
    <row r="150" spans="1:12" x14ac:dyDescent="0.3">
      <c r="A150" s="2">
        <v>44206</v>
      </c>
      <c r="B150" s="2" t="str">
        <f t="shared" si="6"/>
        <v>2021</v>
      </c>
      <c r="C150" s="4" t="s">
        <v>122</v>
      </c>
      <c r="D150" s="4" t="s">
        <v>110</v>
      </c>
      <c r="E150" s="4" t="s">
        <v>130</v>
      </c>
      <c r="F150" s="4" t="s">
        <v>124</v>
      </c>
      <c r="G150" s="10">
        <v>750</v>
      </c>
      <c r="H150" s="10">
        <v>1</v>
      </c>
      <c r="I150" s="8">
        <v>1200</v>
      </c>
      <c r="J150" s="10">
        <v>1200</v>
      </c>
      <c r="K150" s="10">
        <f t="shared" si="7"/>
        <v>750</v>
      </c>
      <c r="L150" s="11">
        <f t="shared" si="8"/>
        <v>450</v>
      </c>
    </row>
    <row r="151" spans="1:12" x14ac:dyDescent="0.3">
      <c r="A151" s="2">
        <v>43393</v>
      </c>
      <c r="B151" s="2" t="str">
        <f t="shared" si="6"/>
        <v>2018</v>
      </c>
      <c r="C151" s="4" t="s">
        <v>137</v>
      </c>
      <c r="D151" s="4" t="s">
        <v>111</v>
      </c>
      <c r="E151" s="4" t="s">
        <v>130</v>
      </c>
      <c r="F151" s="4" t="s">
        <v>124</v>
      </c>
      <c r="G151" s="10">
        <v>750</v>
      </c>
      <c r="H151" s="10">
        <v>73</v>
      </c>
      <c r="I151" s="8">
        <v>1200</v>
      </c>
      <c r="J151" s="10">
        <v>87600</v>
      </c>
      <c r="K151" s="10">
        <f t="shared" si="7"/>
        <v>54750</v>
      </c>
      <c r="L151" s="11">
        <f t="shared" si="8"/>
        <v>32850</v>
      </c>
    </row>
    <row r="152" spans="1:12" x14ac:dyDescent="0.3">
      <c r="A152" s="2">
        <v>43599</v>
      </c>
      <c r="B152" s="2" t="str">
        <f t="shared" si="6"/>
        <v>2019</v>
      </c>
      <c r="C152" s="4" t="s">
        <v>135</v>
      </c>
      <c r="D152" s="4" t="s">
        <v>104</v>
      </c>
      <c r="E152" s="4" t="s">
        <v>130</v>
      </c>
      <c r="F152" s="4" t="s">
        <v>124</v>
      </c>
      <c r="G152" s="10">
        <v>750</v>
      </c>
      <c r="H152" s="10">
        <v>55</v>
      </c>
      <c r="I152" s="8">
        <v>1200</v>
      </c>
      <c r="J152" s="10">
        <v>66000</v>
      </c>
      <c r="K152" s="10">
        <f t="shared" si="7"/>
        <v>41250</v>
      </c>
      <c r="L152" s="11">
        <f t="shared" si="8"/>
        <v>24750</v>
      </c>
    </row>
    <row r="153" spans="1:12" x14ac:dyDescent="0.3">
      <c r="A153" s="2">
        <v>43918</v>
      </c>
      <c r="B153" s="2" t="str">
        <f t="shared" si="6"/>
        <v>2020</v>
      </c>
      <c r="C153" s="4" t="s">
        <v>118</v>
      </c>
      <c r="D153" s="4" t="s">
        <v>104</v>
      </c>
      <c r="E153" s="4" t="s">
        <v>130</v>
      </c>
      <c r="F153" s="4" t="s">
        <v>124</v>
      </c>
      <c r="G153" s="10">
        <v>750</v>
      </c>
      <c r="H153" s="10">
        <v>28</v>
      </c>
      <c r="I153" s="8">
        <v>1200</v>
      </c>
      <c r="J153" s="10">
        <v>33600</v>
      </c>
      <c r="K153" s="10">
        <f t="shared" si="7"/>
        <v>21000</v>
      </c>
      <c r="L153" s="11">
        <f t="shared" si="8"/>
        <v>12600</v>
      </c>
    </row>
    <row r="154" spans="1:12" x14ac:dyDescent="0.3">
      <c r="A154" s="2">
        <v>43968</v>
      </c>
      <c r="B154" s="2" t="str">
        <f t="shared" si="6"/>
        <v>2020</v>
      </c>
      <c r="C154" s="4" t="s">
        <v>139</v>
      </c>
      <c r="D154" s="4" t="s">
        <v>110</v>
      </c>
      <c r="E154" s="4" t="s">
        <v>130</v>
      </c>
      <c r="F154" s="4" t="s">
        <v>124</v>
      </c>
      <c r="G154" s="10">
        <v>750</v>
      </c>
      <c r="H154" s="10">
        <v>3</v>
      </c>
      <c r="I154" s="8">
        <v>1200</v>
      </c>
      <c r="J154" s="10">
        <v>3600</v>
      </c>
      <c r="K154" s="10">
        <f t="shared" si="7"/>
        <v>2250</v>
      </c>
      <c r="L154" s="11">
        <f t="shared" si="8"/>
        <v>1350</v>
      </c>
    </row>
    <row r="155" spans="1:12" x14ac:dyDescent="0.3">
      <c r="A155" s="2">
        <v>43522</v>
      </c>
      <c r="B155" s="2" t="str">
        <f t="shared" si="6"/>
        <v>2019</v>
      </c>
      <c r="C155" s="4" t="s">
        <v>143</v>
      </c>
      <c r="D155" s="4" t="s">
        <v>104</v>
      </c>
      <c r="E155" s="4" t="s">
        <v>130</v>
      </c>
      <c r="F155" s="4" t="s">
        <v>124</v>
      </c>
      <c r="G155" s="10">
        <v>750</v>
      </c>
      <c r="H155" s="10">
        <v>27</v>
      </c>
      <c r="I155" s="8">
        <v>1200</v>
      </c>
      <c r="J155" s="10">
        <v>32400</v>
      </c>
      <c r="K155" s="10">
        <f t="shared" si="7"/>
        <v>20250</v>
      </c>
      <c r="L155" s="11">
        <f t="shared" si="8"/>
        <v>12150</v>
      </c>
    </row>
    <row r="156" spans="1:12" x14ac:dyDescent="0.3">
      <c r="A156" s="2">
        <v>43936</v>
      </c>
      <c r="B156" s="2" t="str">
        <f t="shared" si="6"/>
        <v>2020</v>
      </c>
      <c r="C156" s="4" t="s">
        <v>141</v>
      </c>
      <c r="D156" s="4" t="s">
        <v>110</v>
      </c>
      <c r="E156" s="4" t="s">
        <v>130</v>
      </c>
      <c r="F156" s="4" t="s">
        <v>124</v>
      </c>
      <c r="G156" s="10">
        <v>750</v>
      </c>
      <c r="H156" s="10">
        <v>14</v>
      </c>
      <c r="I156" s="8">
        <v>1200</v>
      </c>
      <c r="J156" s="10">
        <v>16800</v>
      </c>
      <c r="K156" s="10">
        <f t="shared" si="7"/>
        <v>10500</v>
      </c>
      <c r="L156" s="11">
        <f t="shared" si="8"/>
        <v>6300</v>
      </c>
    </row>
    <row r="157" spans="1:12" x14ac:dyDescent="0.3">
      <c r="A157" s="2">
        <v>43822</v>
      </c>
      <c r="B157" s="2" t="str">
        <f t="shared" si="6"/>
        <v>2019</v>
      </c>
      <c r="C157" s="4" t="s">
        <v>112</v>
      </c>
      <c r="D157" s="4" t="s">
        <v>104</v>
      </c>
      <c r="E157" s="4" t="s">
        <v>130</v>
      </c>
      <c r="F157" s="4" t="s">
        <v>124</v>
      </c>
      <c r="G157" s="10">
        <v>750</v>
      </c>
      <c r="H157" s="10">
        <v>14</v>
      </c>
      <c r="I157" s="8">
        <v>1200</v>
      </c>
      <c r="J157" s="10">
        <v>16800</v>
      </c>
      <c r="K157" s="10">
        <f t="shared" si="7"/>
        <v>10500</v>
      </c>
      <c r="L157" s="11">
        <f t="shared" si="8"/>
        <v>6300</v>
      </c>
    </row>
    <row r="158" spans="1:12" x14ac:dyDescent="0.3">
      <c r="A158" s="2">
        <v>43653</v>
      </c>
      <c r="B158" s="2" t="str">
        <f t="shared" si="6"/>
        <v>2019</v>
      </c>
      <c r="C158" s="4" t="s">
        <v>142</v>
      </c>
      <c r="D158" s="4" t="s">
        <v>110</v>
      </c>
      <c r="E158" s="4" t="s">
        <v>130</v>
      </c>
      <c r="F158" s="4" t="s">
        <v>124</v>
      </c>
      <c r="G158" s="10">
        <v>750</v>
      </c>
      <c r="H158" s="10">
        <v>16</v>
      </c>
      <c r="I158" s="8">
        <v>1200</v>
      </c>
      <c r="J158" s="10">
        <v>19200</v>
      </c>
      <c r="K158" s="10">
        <f t="shared" si="7"/>
        <v>12000</v>
      </c>
      <c r="L158" s="11">
        <f t="shared" si="8"/>
        <v>7200</v>
      </c>
    </row>
    <row r="159" spans="1:12" x14ac:dyDescent="0.3">
      <c r="A159" s="2">
        <v>43817</v>
      </c>
      <c r="B159" s="2" t="str">
        <f t="shared" si="6"/>
        <v>2019</v>
      </c>
      <c r="C159" s="4" t="s">
        <v>140</v>
      </c>
      <c r="D159" s="4" t="s">
        <v>113</v>
      </c>
      <c r="E159" s="4" t="s">
        <v>130</v>
      </c>
      <c r="F159" s="4" t="s">
        <v>124</v>
      </c>
      <c r="G159" s="10">
        <v>750</v>
      </c>
      <c r="H159" s="10">
        <v>131</v>
      </c>
      <c r="I159" s="8">
        <v>1200</v>
      </c>
      <c r="J159" s="10">
        <v>157200</v>
      </c>
      <c r="K159" s="10">
        <f t="shared" si="7"/>
        <v>98250</v>
      </c>
      <c r="L159" s="11">
        <f t="shared" si="8"/>
        <v>58950</v>
      </c>
    </row>
    <row r="160" spans="1:12" x14ac:dyDescent="0.3">
      <c r="A160" s="2">
        <v>44514</v>
      </c>
      <c r="B160" s="2" t="str">
        <f t="shared" si="6"/>
        <v>2021</v>
      </c>
      <c r="C160" s="4" t="s">
        <v>116</v>
      </c>
      <c r="D160" s="4" t="s">
        <v>104</v>
      </c>
      <c r="E160" s="4" t="s">
        <v>130</v>
      </c>
      <c r="F160" s="4" t="s">
        <v>124</v>
      </c>
      <c r="G160" s="10">
        <v>750</v>
      </c>
      <c r="H160" s="10">
        <v>22</v>
      </c>
      <c r="I160" s="8">
        <v>1200</v>
      </c>
      <c r="J160" s="10">
        <v>26400</v>
      </c>
      <c r="K160" s="10">
        <f t="shared" si="7"/>
        <v>16500</v>
      </c>
      <c r="L160" s="11">
        <f t="shared" si="8"/>
        <v>9900</v>
      </c>
    </row>
    <row r="161" spans="1:12" x14ac:dyDescent="0.3">
      <c r="A161" s="2">
        <v>44109</v>
      </c>
      <c r="B161" s="2" t="str">
        <f t="shared" si="6"/>
        <v>2020</v>
      </c>
      <c r="C161" s="4" t="s">
        <v>109</v>
      </c>
      <c r="D161" s="4" t="s">
        <v>104</v>
      </c>
      <c r="E161" s="4" t="s">
        <v>130</v>
      </c>
      <c r="F161" s="4" t="s">
        <v>124</v>
      </c>
      <c r="G161" s="10">
        <v>750</v>
      </c>
      <c r="H161" s="10">
        <v>1</v>
      </c>
      <c r="I161" s="8">
        <v>1200</v>
      </c>
      <c r="J161" s="10">
        <v>1200</v>
      </c>
      <c r="K161" s="10">
        <f t="shared" si="7"/>
        <v>750</v>
      </c>
      <c r="L161" s="11">
        <f t="shared" si="8"/>
        <v>450</v>
      </c>
    </row>
    <row r="162" spans="1:12" x14ac:dyDescent="0.3">
      <c r="A162" s="2">
        <v>44512</v>
      </c>
      <c r="B162" s="2" t="str">
        <f t="shared" si="6"/>
        <v>2021</v>
      </c>
      <c r="C162" s="4" t="s">
        <v>135</v>
      </c>
      <c r="D162" s="4" t="s">
        <v>110</v>
      </c>
      <c r="E162" s="4" t="s">
        <v>130</v>
      </c>
      <c r="F162" s="4" t="s">
        <v>124</v>
      </c>
      <c r="G162" s="10">
        <v>750</v>
      </c>
      <c r="H162" s="10">
        <v>7</v>
      </c>
      <c r="I162" s="8">
        <v>1200</v>
      </c>
      <c r="J162" s="10">
        <v>8400</v>
      </c>
      <c r="K162" s="10">
        <f t="shared" si="7"/>
        <v>5250</v>
      </c>
      <c r="L162" s="11">
        <f t="shared" si="8"/>
        <v>3150</v>
      </c>
    </row>
    <row r="163" spans="1:12" x14ac:dyDescent="0.3">
      <c r="A163" s="2">
        <v>43833</v>
      </c>
      <c r="B163" s="2" t="str">
        <f t="shared" si="6"/>
        <v>2020</v>
      </c>
      <c r="C163" s="4" t="s">
        <v>134</v>
      </c>
      <c r="D163" s="4" t="s">
        <v>107</v>
      </c>
      <c r="E163" s="4" t="s">
        <v>130</v>
      </c>
      <c r="F163" s="4" t="s">
        <v>124</v>
      </c>
      <c r="G163" s="10">
        <v>750</v>
      </c>
      <c r="H163" s="10">
        <v>87</v>
      </c>
      <c r="I163" s="8">
        <v>1200</v>
      </c>
      <c r="J163" s="10">
        <v>104400</v>
      </c>
      <c r="K163" s="10">
        <f t="shared" si="7"/>
        <v>65250</v>
      </c>
      <c r="L163" s="11">
        <f t="shared" si="8"/>
        <v>39150</v>
      </c>
    </row>
    <row r="164" spans="1:12" x14ac:dyDescent="0.3">
      <c r="A164" s="2">
        <v>43653</v>
      </c>
      <c r="B164" s="2" t="str">
        <f t="shared" si="6"/>
        <v>2019</v>
      </c>
      <c r="C164" s="4" t="s">
        <v>144</v>
      </c>
      <c r="D164" s="4" t="s">
        <v>111</v>
      </c>
      <c r="E164" s="4" t="s">
        <v>130</v>
      </c>
      <c r="F164" s="4" t="s">
        <v>124</v>
      </c>
      <c r="G164" s="10">
        <v>750</v>
      </c>
      <c r="H164" s="10">
        <v>23</v>
      </c>
      <c r="I164" s="8">
        <v>1200</v>
      </c>
      <c r="J164" s="10">
        <v>27600</v>
      </c>
      <c r="K164" s="10">
        <f t="shared" si="7"/>
        <v>17250</v>
      </c>
      <c r="L164" s="11">
        <f t="shared" si="8"/>
        <v>10350</v>
      </c>
    </row>
    <row r="165" spans="1:12" x14ac:dyDescent="0.3">
      <c r="A165" s="2">
        <v>44270</v>
      </c>
      <c r="B165" s="2" t="str">
        <f t="shared" si="6"/>
        <v>2021</v>
      </c>
      <c r="C165" s="4" t="s">
        <v>142</v>
      </c>
      <c r="D165" s="4" t="s">
        <v>110</v>
      </c>
      <c r="E165" s="4" t="s">
        <v>130</v>
      </c>
      <c r="F165" s="4" t="s">
        <v>124</v>
      </c>
      <c r="G165" s="10">
        <v>750</v>
      </c>
      <c r="H165" s="10">
        <v>14</v>
      </c>
      <c r="I165" s="8">
        <v>1200</v>
      </c>
      <c r="J165" s="10">
        <v>16800</v>
      </c>
      <c r="K165" s="10">
        <f t="shared" si="7"/>
        <v>10500</v>
      </c>
      <c r="L165" s="11">
        <f t="shared" si="8"/>
        <v>6300</v>
      </c>
    </row>
    <row r="166" spans="1:12" x14ac:dyDescent="0.3">
      <c r="A166" s="2">
        <v>44538</v>
      </c>
      <c r="B166" s="2" t="str">
        <f t="shared" si="6"/>
        <v>2021</v>
      </c>
      <c r="C166" s="4" t="s">
        <v>122</v>
      </c>
      <c r="D166" s="4" t="s">
        <v>117</v>
      </c>
      <c r="E166" s="4" t="s">
        <v>130</v>
      </c>
      <c r="F166" s="4" t="s">
        <v>124</v>
      </c>
      <c r="G166" s="10">
        <v>750</v>
      </c>
      <c r="H166" s="10">
        <v>14</v>
      </c>
      <c r="I166" s="8">
        <v>1200</v>
      </c>
      <c r="J166" s="10">
        <v>16800</v>
      </c>
      <c r="K166" s="10">
        <f t="shared" si="7"/>
        <v>10500</v>
      </c>
      <c r="L166" s="11">
        <f t="shared" si="8"/>
        <v>6300</v>
      </c>
    </row>
    <row r="167" spans="1:12" x14ac:dyDescent="0.3">
      <c r="A167" s="2">
        <v>44489</v>
      </c>
      <c r="B167" s="2" t="str">
        <f t="shared" si="6"/>
        <v>2021</v>
      </c>
      <c r="C167" s="4" t="s">
        <v>121</v>
      </c>
      <c r="D167" s="4" t="s">
        <v>110</v>
      </c>
      <c r="E167" s="4" t="s">
        <v>130</v>
      </c>
      <c r="F167" s="4" t="s">
        <v>124</v>
      </c>
      <c r="G167" s="10">
        <v>750</v>
      </c>
      <c r="H167" s="10">
        <v>11</v>
      </c>
      <c r="I167" s="8">
        <v>1200</v>
      </c>
      <c r="J167" s="10">
        <v>13200</v>
      </c>
      <c r="K167" s="10">
        <f t="shared" si="7"/>
        <v>8250</v>
      </c>
      <c r="L167" s="11">
        <f t="shared" si="8"/>
        <v>4950</v>
      </c>
    </row>
    <row r="168" spans="1:12" x14ac:dyDescent="0.3">
      <c r="A168" s="2">
        <v>43118</v>
      </c>
      <c r="B168" s="2" t="str">
        <f t="shared" si="6"/>
        <v>2018</v>
      </c>
      <c r="C168" s="4" t="s">
        <v>114</v>
      </c>
      <c r="D168" s="4" t="s">
        <v>117</v>
      </c>
      <c r="E168" s="4" t="s">
        <v>130</v>
      </c>
      <c r="F168" s="4" t="s">
        <v>124</v>
      </c>
      <c r="G168" s="10">
        <v>750</v>
      </c>
      <c r="H168" s="10">
        <v>68</v>
      </c>
      <c r="I168" s="8">
        <v>1200</v>
      </c>
      <c r="J168" s="10">
        <v>81600</v>
      </c>
      <c r="K168" s="10">
        <f t="shared" si="7"/>
        <v>51000</v>
      </c>
      <c r="L168" s="11">
        <f t="shared" si="8"/>
        <v>30600</v>
      </c>
    </row>
    <row r="169" spans="1:12" x14ac:dyDescent="0.3">
      <c r="A169" s="2">
        <v>43655</v>
      </c>
      <c r="B169" s="2" t="str">
        <f t="shared" si="6"/>
        <v>2019</v>
      </c>
      <c r="C169" s="4" t="s">
        <v>137</v>
      </c>
      <c r="D169" s="4" t="s">
        <v>110</v>
      </c>
      <c r="E169" s="4" t="s">
        <v>130</v>
      </c>
      <c r="F169" s="4" t="s">
        <v>124</v>
      </c>
      <c r="G169" s="10">
        <v>750</v>
      </c>
      <c r="H169" s="10">
        <v>1</v>
      </c>
      <c r="I169" s="8">
        <v>1200</v>
      </c>
      <c r="J169" s="10">
        <v>1200</v>
      </c>
      <c r="K169" s="10">
        <f t="shared" si="7"/>
        <v>750</v>
      </c>
      <c r="L169" s="11">
        <f t="shared" si="8"/>
        <v>450</v>
      </c>
    </row>
    <row r="170" spans="1:12" x14ac:dyDescent="0.3">
      <c r="A170" s="2">
        <v>43374</v>
      </c>
      <c r="B170" s="2" t="str">
        <f t="shared" si="6"/>
        <v>2018</v>
      </c>
      <c r="C170" s="4" t="s">
        <v>120</v>
      </c>
      <c r="D170" s="4" t="s">
        <v>113</v>
      </c>
      <c r="E170" s="4" t="s">
        <v>130</v>
      </c>
      <c r="F170" s="4" t="s">
        <v>124</v>
      </c>
      <c r="G170" s="10">
        <v>750</v>
      </c>
      <c r="H170" s="10">
        <v>66</v>
      </c>
      <c r="I170" s="8">
        <v>1200</v>
      </c>
      <c r="J170" s="10">
        <v>79200</v>
      </c>
      <c r="K170" s="10">
        <f t="shared" si="7"/>
        <v>49500</v>
      </c>
      <c r="L170" s="11">
        <f t="shared" si="8"/>
        <v>29700</v>
      </c>
    </row>
    <row r="171" spans="1:12" x14ac:dyDescent="0.3">
      <c r="A171" s="2">
        <v>44218</v>
      </c>
      <c r="B171" s="2" t="str">
        <f t="shared" si="6"/>
        <v>2021</v>
      </c>
      <c r="C171" s="4" t="s">
        <v>115</v>
      </c>
      <c r="D171" s="4" t="s">
        <v>104</v>
      </c>
      <c r="E171" s="4" t="s">
        <v>130</v>
      </c>
      <c r="F171" s="4" t="s">
        <v>124</v>
      </c>
      <c r="G171" s="10">
        <v>750</v>
      </c>
      <c r="H171" s="10">
        <v>7</v>
      </c>
      <c r="I171" s="8">
        <v>1200</v>
      </c>
      <c r="J171" s="10">
        <v>8400</v>
      </c>
      <c r="K171" s="10">
        <f t="shared" si="7"/>
        <v>5250</v>
      </c>
      <c r="L171" s="11">
        <f t="shared" si="8"/>
        <v>3150</v>
      </c>
    </row>
    <row r="172" spans="1:12" x14ac:dyDescent="0.3">
      <c r="A172" s="2">
        <v>44422</v>
      </c>
      <c r="B172" s="2" t="str">
        <f t="shared" si="6"/>
        <v>2021</v>
      </c>
      <c r="C172" s="4" t="s">
        <v>142</v>
      </c>
      <c r="D172" s="4" t="s">
        <v>117</v>
      </c>
      <c r="E172" s="4" t="s">
        <v>130</v>
      </c>
      <c r="F172" s="4" t="s">
        <v>124</v>
      </c>
      <c r="G172" s="10">
        <v>750</v>
      </c>
      <c r="H172" s="10">
        <v>114</v>
      </c>
      <c r="I172" s="8">
        <v>1200</v>
      </c>
      <c r="J172" s="10">
        <v>136800</v>
      </c>
      <c r="K172" s="10">
        <f t="shared" si="7"/>
        <v>85500</v>
      </c>
      <c r="L172" s="11">
        <f t="shared" si="8"/>
        <v>51300</v>
      </c>
    </row>
    <row r="173" spans="1:12" x14ac:dyDescent="0.3">
      <c r="A173" s="2">
        <v>44155</v>
      </c>
      <c r="B173" s="2" t="str">
        <f t="shared" si="6"/>
        <v>2020</v>
      </c>
      <c r="C173" s="4" t="s">
        <v>125</v>
      </c>
      <c r="D173" s="4" t="s">
        <v>104</v>
      </c>
      <c r="E173" s="4" t="s">
        <v>130</v>
      </c>
      <c r="F173" s="4" t="s">
        <v>124</v>
      </c>
      <c r="G173" s="10">
        <v>750</v>
      </c>
      <c r="H173" s="10">
        <v>57</v>
      </c>
      <c r="I173" s="8">
        <v>1200</v>
      </c>
      <c r="J173" s="10">
        <v>68400</v>
      </c>
      <c r="K173" s="10">
        <f t="shared" si="7"/>
        <v>42750</v>
      </c>
      <c r="L173" s="11">
        <f t="shared" si="8"/>
        <v>25650</v>
      </c>
    </row>
    <row r="174" spans="1:12" x14ac:dyDescent="0.3">
      <c r="A174" s="2">
        <v>44482</v>
      </c>
      <c r="B174" s="2" t="str">
        <f t="shared" si="6"/>
        <v>2021</v>
      </c>
      <c r="C174" s="4" t="s">
        <v>120</v>
      </c>
      <c r="D174" s="4" t="s">
        <v>117</v>
      </c>
      <c r="E174" s="4" t="s">
        <v>130</v>
      </c>
      <c r="F174" s="4" t="s">
        <v>124</v>
      </c>
      <c r="G174" s="10">
        <v>750</v>
      </c>
      <c r="H174" s="10">
        <v>66</v>
      </c>
      <c r="I174" s="8">
        <v>1200</v>
      </c>
      <c r="J174" s="10">
        <v>79200</v>
      </c>
      <c r="K174" s="10">
        <f t="shared" si="7"/>
        <v>49500</v>
      </c>
      <c r="L174" s="11">
        <f t="shared" si="8"/>
        <v>29700</v>
      </c>
    </row>
    <row r="175" spans="1:12" x14ac:dyDescent="0.3">
      <c r="A175" s="2">
        <v>44065</v>
      </c>
      <c r="B175" s="2" t="str">
        <f t="shared" si="6"/>
        <v>2020</v>
      </c>
      <c r="C175" s="4" t="s">
        <v>134</v>
      </c>
      <c r="D175" s="4" t="s">
        <v>110</v>
      </c>
      <c r="E175" s="4" t="s">
        <v>130</v>
      </c>
      <c r="F175" s="4" t="s">
        <v>124</v>
      </c>
      <c r="G175" s="10">
        <v>750</v>
      </c>
      <c r="H175" s="10">
        <v>20</v>
      </c>
      <c r="I175" s="8">
        <v>1200</v>
      </c>
      <c r="J175" s="10">
        <v>24000</v>
      </c>
      <c r="K175" s="10">
        <f t="shared" si="7"/>
        <v>15000</v>
      </c>
      <c r="L175" s="11">
        <f t="shared" si="8"/>
        <v>9000</v>
      </c>
    </row>
    <row r="176" spans="1:12" x14ac:dyDescent="0.3">
      <c r="A176" s="2">
        <v>43176</v>
      </c>
      <c r="B176" s="2" t="str">
        <f t="shared" si="6"/>
        <v>2018</v>
      </c>
      <c r="C176" s="4" t="s">
        <v>109</v>
      </c>
      <c r="D176" s="4" t="s">
        <v>111</v>
      </c>
      <c r="E176" s="4" t="s">
        <v>130</v>
      </c>
      <c r="F176" s="4" t="s">
        <v>124</v>
      </c>
      <c r="G176" s="10">
        <v>750</v>
      </c>
      <c r="H176" s="10">
        <v>14</v>
      </c>
      <c r="I176" s="8">
        <v>1200</v>
      </c>
      <c r="J176" s="10">
        <v>16800</v>
      </c>
      <c r="K176" s="10">
        <f t="shared" si="7"/>
        <v>10500</v>
      </c>
      <c r="L176" s="11">
        <f t="shared" si="8"/>
        <v>6300</v>
      </c>
    </row>
    <row r="177" spans="1:12" x14ac:dyDescent="0.3">
      <c r="A177" s="2">
        <v>44184</v>
      </c>
      <c r="B177" s="2" t="str">
        <f t="shared" si="6"/>
        <v>2020</v>
      </c>
      <c r="C177" s="4" t="s">
        <v>138</v>
      </c>
      <c r="D177" s="4" t="s">
        <v>111</v>
      </c>
      <c r="E177" s="4" t="s">
        <v>130</v>
      </c>
      <c r="F177" s="4" t="s">
        <v>124</v>
      </c>
      <c r="G177" s="10">
        <v>750</v>
      </c>
      <c r="H177" s="10">
        <v>10</v>
      </c>
      <c r="I177" s="8">
        <v>1200</v>
      </c>
      <c r="J177" s="10">
        <v>12000</v>
      </c>
      <c r="K177" s="10">
        <f t="shared" si="7"/>
        <v>7500</v>
      </c>
      <c r="L177" s="11">
        <f t="shared" si="8"/>
        <v>4500</v>
      </c>
    </row>
    <row r="178" spans="1:12" x14ac:dyDescent="0.3">
      <c r="A178" s="2">
        <v>44251</v>
      </c>
      <c r="B178" s="2" t="str">
        <f t="shared" si="6"/>
        <v>2021</v>
      </c>
      <c r="C178" s="4" t="s">
        <v>118</v>
      </c>
      <c r="D178" s="4" t="s">
        <v>117</v>
      </c>
      <c r="E178" s="4" t="s">
        <v>130</v>
      </c>
      <c r="F178" s="4" t="s">
        <v>124</v>
      </c>
      <c r="G178" s="10">
        <v>750</v>
      </c>
      <c r="H178" s="10">
        <v>8</v>
      </c>
      <c r="I178" s="8">
        <v>1200</v>
      </c>
      <c r="J178" s="10">
        <v>9600</v>
      </c>
      <c r="K178" s="10">
        <f t="shared" si="7"/>
        <v>6000</v>
      </c>
      <c r="L178" s="11">
        <f t="shared" si="8"/>
        <v>3600</v>
      </c>
    </row>
    <row r="179" spans="1:12" x14ac:dyDescent="0.3">
      <c r="A179" s="2">
        <v>43509</v>
      </c>
      <c r="B179" s="2" t="str">
        <f t="shared" si="6"/>
        <v>2019</v>
      </c>
      <c r="C179" s="4" t="s">
        <v>125</v>
      </c>
      <c r="D179" s="4" t="s">
        <v>111</v>
      </c>
      <c r="E179" s="4" t="s">
        <v>130</v>
      </c>
      <c r="F179" s="4" t="s">
        <v>124</v>
      </c>
      <c r="G179" s="10">
        <v>750</v>
      </c>
      <c r="H179" s="10">
        <v>50</v>
      </c>
      <c r="I179" s="8">
        <v>1200</v>
      </c>
      <c r="J179" s="10">
        <v>60000</v>
      </c>
      <c r="K179" s="10">
        <f t="shared" si="7"/>
        <v>37500</v>
      </c>
      <c r="L179" s="11">
        <f t="shared" si="8"/>
        <v>22500</v>
      </c>
    </row>
    <row r="180" spans="1:12" x14ac:dyDescent="0.3">
      <c r="A180" s="2">
        <v>43456</v>
      </c>
      <c r="B180" s="2" t="str">
        <f t="shared" si="6"/>
        <v>2018</v>
      </c>
      <c r="C180" s="4" t="s">
        <v>108</v>
      </c>
      <c r="D180" s="4" t="s">
        <v>111</v>
      </c>
      <c r="E180" s="4" t="s">
        <v>130</v>
      </c>
      <c r="F180" s="4" t="s">
        <v>124</v>
      </c>
      <c r="G180" s="10">
        <v>750</v>
      </c>
      <c r="H180" s="10">
        <v>60</v>
      </c>
      <c r="I180" s="8">
        <v>1200</v>
      </c>
      <c r="J180" s="10">
        <v>72000</v>
      </c>
      <c r="K180" s="10">
        <f t="shared" si="7"/>
        <v>45000</v>
      </c>
      <c r="L180" s="11">
        <f t="shared" si="8"/>
        <v>27000</v>
      </c>
    </row>
    <row r="181" spans="1:12" x14ac:dyDescent="0.3">
      <c r="A181" s="2">
        <v>43472</v>
      </c>
      <c r="B181" s="2" t="str">
        <f t="shared" si="6"/>
        <v>2019</v>
      </c>
      <c r="C181" s="4" t="s">
        <v>134</v>
      </c>
      <c r="D181" s="4" t="s">
        <v>113</v>
      </c>
      <c r="E181" s="4" t="s">
        <v>130</v>
      </c>
      <c r="F181" s="4" t="s">
        <v>124</v>
      </c>
      <c r="G181" s="10">
        <v>750</v>
      </c>
      <c r="H181" s="10">
        <v>36</v>
      </c>
      <c r="I181" s="8">
        <v>1200</v>
      </c>
      <c r="J181" s="10">
        <v>43200</v>
      </c>
      <c r="K181" s="10">
        <f t="shared" si="7"/>
        <v>27000</v>
      </c>
      <c r="L181" s="11">
        <f t="shared" si="8"/>
        <v>16200</v>
      </c>
    </row>
    <row r="182" spans="1:12" x14ac:dyDescent="0.3">
      <c r="A182" s="2">
        <v>43366</v>
      </c>
      <c r="B182" s="2" t="str">
        <f t="shared" si="6"/>
        <v>2018</v>
      </c>
      <c r="C182" s="4" t="s">
        <v>135</v>
      </c>
      <c r="D182" s="4" t="s">
        <v>104</v>
      </c>
      <c r="E182" s="4" t="s">
        <v>130</v>
      </c>
      <c r="F182" s="4" t="s">
        <v>124</v>
      </c>
      <c r="G182" s="10">
        <v>750</v>
      </c>
      <c r="H182" s="10">
        <v>44</v>
      </c>
      <c r="I182" s="8">
        <v>1200</v>
      </c>
      <c r="J182" s="10">
        <v>52800</v>
      </c>
      <c r="K182" s="10">
        <f t="shared" si="7"/>
        <v>33000</v>
      </c>
      <c r="L182" s="11">
        <f t="shared" si="8"/>
        <v>19800</v>
      </c>
    </row>
    <row r="183" spans="1:12" x14ac:dyDescent="0.3">
      <c r="A183" s="2">
        <v>44524</v>
      </c>
      <c r="B183" s="2" t="str">
        <f t="shared" si="6"/>
        <v>2021</v>
      </c>
      <c r="C183" s="4" t="s">
        <v>125</v>
      </c>
      <c r="D183" s="4" t="s">
        <v>113</v>
      </c>
      <c r="E183" s="4" t="s">
        <v>130</v>
      </c>
      <c r="F183" s="4" t="s">
        <v>124</v>
      </c>
      <c r="G183" s="10">
        <v>750</v>
      </c>
      <c r="H183" s="10">
        <v>151</v>
      </c>
      <c r="I183" s="8">
        <v>1200</v>
      </c>
      <c r="J183" s="10">
        <v>181200</v>
      </c>
      <c r="K183" s="10">
        <f t="shared" si="7"/>
        <v>113250</v>
      </c>
      <c r="L183" s="11">
        <f t="shared" si="8"/>
        <v>67950</v>
      </c>
    </row>
    <row r="184" spans="1:12" x14ac:dyDescent="0.3">
      <c r="A184" s="2">
        <v>44135</v>
      </c>
      <c r="B184" s="2" t="str">
        <f t="shared" si="6"/>
        <v>2020</v>
      </c>
      <c r="C184" s="4" t="s">
        <v>141</v>
      </c>
      <c r="D184" s="4" t="s">
        <v>104</v>
      </c>
      <c r="E184" s="4" t="s">
        <v>130</v>
      </c>
      <c r="F184" s="4" t="s">
        <v>124</v>
      </c>
      <c r="G184" s="10">
        <v>750</v>
      </c>
      <c r="H184" s="10">
        <v>49</v>
      </c>
      <c r="I184" s="8">
        <v>1200</v>
      </c>
      <c r="J184" s="10">
        <v>58800</v>
      </c>
      <c r="K184" s="10">
        <f t="shared" si="7"/>
        <v>36750</v>
      </c>
      <c r="L184" s="11">
        <f t="shared" si="8"/>
        <v>22050</v>
      </c>
    </row>
    <row r="185" spans="1:12" x14ac:dyDescent="0.3">
      <c r="A185" s="2">
        <v>44032</v>
      </c>
      <c r="B185" s="2" t="str">
        <f t="shared" si="6"/>
        <v>2020</v>
      </c>
      <c r="C185" s="4" t="s">
        <v>137</v>
      </c>
      <c r="D185" s="4" t="s">
        <v>107</v>
      </c>
      <c r="E185" s="4" t="s">
        <v>130</v>
      </c>
      <c r="F185" s="4" t="s">
        <v>124</v>
      </c>
      <c r="G185" s="10">
        <v>750</v>
      </c>
      <c r="H185" s="10">
        <v>81</v>
      </c>
      <c r="I185" s="8">
        <v>1200</v>
      </c>
      <c r="J185" s="10">
        <v>97200</v>
      </c>
      <c r="K185" s="10">
        <f t="shared" si="7"/>
        <v>60750</v>
      </c>
      <c r="L185" s="11">
        <f t="shared" si="8"/>
        <v>36450</v>
      </c>
    </row>
    <row r="186" spans="1:12" x14ac:dyDescent="0.3">
      <c r="A186" s="2">
        <v>44328</v>
      </c>
      <c r="B186" s="2" t="str">
        <f t="shared" si="6"/>
        <v>2021</v>
      </c>
      <c r="C186" s="4" t="s">
        <v>134</v>
      </c>
      <c r="D186" s="4" t="s">
        <v>107</v>
      </c>
      <c r="E186" s="4" t="s">
        <v>130</v>
      </c>
      <c r="F186" s="4" t="s">
        <v>124</v>
      </c>
      <c r="G186" s="10">
        <v>750</v>
      </c>
      <c r="H186" s="10">
        <v>63</v>
      </c>
      <c r="I186" s="8">
        <v>1200</v>
      </c>
      <c r="J186" s="10">
        <v>75600</v>
      </c>
      <c r="K186" s="10">
        <f t="shared" si="7"/>
        <v>47250</v>
      </c>
      <c r="L186" s="11">
        <f t="shared" si="8"/>
        <v>28350</v>
      </c>
    </row>
    <row r="187" spans="1:12" x14ac:dyDescent="0.3">
      <c r="A187" s="2">
        <v>43211</v>
      </c>
      <c r="B187" s="2" t="str">
        <f t="shared" si="6"/>
        <v>2018</v>
      </c>
      <c r="C187" s="4" t="s">
        <v>143</v>
      </c>
      <c r="D187" s="4" t="s">
        <v>111</v>
      </c>
      <c r="E187" s="4" t="s">
        <v>130</v>
      </c>
      <c r="F187" s="4" t="s">
        <v>124</v>
      </c>
      <c r="G187" s="10">
        <v>750</v>
      </c>
      <c r="H187" s="10">
        <v>39</v>
      </c>
      <c r="I187" s="8">
        <v>1200</v>
      </c>
      <c r="J187" s="10">
        <v>46800</v>
      </c>
      <c r="K187" s="10">
        <f t="shared" si="7"/>
        <v>29250</v>
      </c>
      <c r="L187" s="11">
        <f t="shared" si="8"/>
        <v>17550</v>
      </c>
    </row>
    <row r="188" spans="1:12" x14ac:dyDescent="0.3">
      <c r="A188" s="2">
        <v>44011</v>
      </c>
      <c r="B188" s="2" t="str">
        <f t="shared" si="6"/>
        <v>2020</v>
      </c>
      <c r="C188" s="4" t="s">
        <v>136</v>
      </c>
      <c r="D188" s="4" t="s">
        <v>117</v>
      </c>
      <c r="E188" s="4" t="s">
        <v>130</v>
      </c>
      <c r="F188" s="4" t="s">
        <v>124</v>
      </c>
      <c r="G188" s="10">
        <v>750</v>
      </c>
      <c r="H188" s="10">
        <v>103</v>
      </c>
      <c r="I188" s="8">
        <v>1200</v>
      </c>
      <c r="J188" s="10">
        <v>123600</v>
      </c>
      <c r="K188" s="10">
        <f t="shared" si="7"/>
        <v>77250</v>
      </c>
      <c r="L188" s="11">
        <f t="shared" si="8"/>
        <v>46350</v>
      </c>
    </row>
    <row r="189" spans="1:12" x14ac:dyDescent="0.3">
      <c r="A189" s="2">
        <v>44415</v>
      </c>
      <c r="B189" s="2" t="str">
        <f t="shared" si="6"/>
        <v>2021</v>
      </c>
      <c r="C189" s="4" t="s">
        <v>125</v>
      </c>
      <c r="D189" s="4" t="s">
        <v>107</v>
      </c>
      <c r="E189" s="4" t="s">
        <v>130</v>
      </c>
      <c r="F189" s="4" t="s">
        <v>124</v>
      </c>
      <c r="G189" s="10">
        <v>750</v>
      </c>
      <c r="H189" s="10">
        <v>75</v>
      </c>
      <c r="I189" s="8">
        <v>1200</v>
      </c>
      <c r="J189" s="10">
        <v>90000</v>
      </c>
      <c r="K189" s="10">
        <f t="shared" si="7"/>
        <v>56250</v>
      </c>
      <c r="L189" s="11">
        <f t="shared" si="8"/>
        <v>33750</v>
      </c>
    </row>
    <row r="190" spans="1:12" x14ac:dyDescent="0.3">
      <c r="A190" s="2">
        <v>44491</v>
      </c>
      <c r="B190" s="2" t="str">
        <f t="shared" si="6"/>
        <v>2021</v>
      </c>
      <c r="C190" s="4" t="s">
        <v>136</v>
      </c>
      <c r="D190" s="4" t="s">
        <v>111</v>
      </c>
      <c r="E190" s="4" t="s">
        <v>130</v>
      </c>
      <c r="F190" s="4" t="s">
        <v>124</v>
      </c>
      <c r="G190" s="10">
        <v>750</v>
      </c>
      <c r="H190" s="10">
        <v>15</v>
      </c>
      <c r="I190" s="8">
        <v>1200</v>
      </c>
      <c r="J190" s="10">
        <v>18000</v>
      </c>
      <c r="K190" s="10">
        <f t="shared" si="7"/>
        <v>11250</v>
      </c>
      <c r="L190" s="11">
        <f t="shared" si="8"/>
        <v>6750</v>
      </c>
    </row>
    <row r="191" spans="1:12" x14ac:dyDescent="0.3">
      <c r="A191" s="2">
        <v>43363</v>
      </c>
      <c r="B191" s="2" t="str">
        <f t="shared" si="6"/>
        <v>2018</v>
      </c>
      <c r="C191" s="4" t="s">
        <v>121</v>
      </c>
      <c r="D191" s="4" t="s">
        <v>113</v>
      </c>
      <c r="E191" s="4" t="s">
        <v>130</v>
      </c>
      <c r="F191" s="4" t="s">
        <v>124</v>
      </c>
      <c r="G191" s="10">
        <v>750</v>
      </c>
      <c r="H191" s="10">
        <v>161</v>
      </c>
      <c r="I191" s="8">
        <v>1200</v>
      </c>
      <c r="J191" s="10">
        <v>193200</v>
      </c>
      <c r="K191" s="10">
        <f t="shared" si="7"/>
        <v>120750</v>
      </c>
      <c r="L191" s="11">
        <f t="shared" si="8"/>
        <v>72450</v>
      </c>
    </row>
    <row r="192" spans="1:12" x14ac:dyDescent="0.3">
      <c r="A192" s="2">
        <v>44442</v>
      </c>
      <c r="B192" s="2" t="str">
        <f t="shared" si="6"/>
        <v>2021</v>
      </c>
      <c r="C192" s="4" t="s">
        <v>143</v>
      </c>
      <c r="D192" s="4" t="s">
        <v>111</v>
      </c>
      <c r="E192" s="4" t="s">
        <v>130</v>
      </c>
      <c r="F192" s="4" t="s">
        <v>124</v>
      </c>
      <c r="G192" s="10">
        <v>750</v>
      </c>
      <c r="H192" s="10">
        <v>27</v>
      </c>
      <c r="I192" s="8">
        <v>1200</v>
      </c>
      <c r="J192" s="10">
        <v>32400</v>
      </c>
      <c r="K192" s="10">
        <f t="shared" si="7"/>
        <v>20250</v>
      </c>
      <c r="L192" s="11">
        <f t="shared" si="8"/>
        <v>12150</v>
      </c>
    </row>
    <row r="193" spans="1:12" x14ac:dyDescent="0.3">
      <c r="A193" s="2">
        <v>43969</v>
      </c>
      <c r="B193" s="2" t="str">
        <f t="shared" si="6"/>
        <v>2020</v>
      </c>
      <c r="C193" s="4" t="s">
        <v>122</v>
      </c>
      <c r="D193" s="4" t="s">
        <v>107</v>
      </c>
      <c r="E193" s="4" t="s">
        <v>130</v>
      </c>
      <c r="F193" s="4" t="s">
        <v>124</v>
      </c>
      <c r="G193" s="10">
        <v>750</v>
      </c>
      <c r="H193" s="10">
        <v>56</v>
      </c>
      <c r="I193" s="8">
        <v>1200</v>
      </c>
      <c r="J193" s="10">
        <v>67200</v>
      </c>
      <c r="K193" s="10">
        <f t="shared" si="7"/>
        <v>42000</v>
      </c>
      <c r="L193" s="11">
        <f t="shared" si="8"/>
        <v>25200</v>
      </c>
    </row>
    <row r="194" spans="1:12" x14ac:dyDescent="0.3">
      <c r="A194" s="2">
        <v>44139</v>
      </c>
      <c r="B194" s="2" t="str">
        <f t="shared" si="6"/>
        <v>2020</v>
      </c>
      <c r="C194" s="4" t="s">
        <v>122</v>
      </c>
      <c r="D194" s="4" t="s">
        <v>111</v>
      </c>
      <c r="E194" s="4" t="s">
        <v>130</v>
      </c>
      <c r="F194" s="4" t="s">
        <v>124</v>
      </c>
      <c r="G194" s="10">
        <v>750</v>
      </c>
      <c r="H194" s="10">
        <v>93</v>
      </c>
      <c r="I194" s="8">
        <v>1200</v>
      </c>
      <c r="J194" s="10">
        <v>111600</v>
      </c>
      <c r="K194" s="10">
        <f t="shared" si="7"/>
        <v>69750</v>
      </c>
      <c r="L194" s="11">
        <f t="shared" si="8"/>
        <v>41850</v>
      </c>
    </row>
    <row r="195" spans="1:12" x14ac:dyDescent="0.3">
      <c r="A195" s="2">
        <v>44243</v>
      </c>
      <c r="B195" s="2" t="str">
        <f t="shared" ref="B195:B258" si="9">TEXT(A195,"yyyy")</f>
        <v>2021</v>
      </c>
      <c r="C195" s="4" t="s">
        <v>140</v>
      </c>
      <c r="D195" s="4" t="s">
        <v>104</v>
      </c>
      <c r="E195" s="4" t="s">
        <v>130</v>
      </c>
      <c r="F195" s="4" t="s">
        <v>124</v>
      </c>
      <c r="G195" s="10">
        <v>750</v>
      </c>
      <c r="H195" s="10">
        <v>44</v>
      </c>
      <c r="I195" s="8">
        <v>1200</v>
      </c>
      <c r="J195" s="10">
        <v>52800</v>
      </c>
      <c r="K195" s="10">
        <f t="shared" ref="K195:K258" si="10">H195*G195</f>
        <v>33000</v>
      </c>
      <c r="L195" s="11">
        <f t="shared" ref="L195:L258" si="11">J195-K195</f>
        <v>19800</v>
      </c>
    </row>
    <row r="196" spans="1:12" x14ac:dyDescent="0.3">
      <c r="A196" s="2">
        <v>44373</v>
      </c>
      <c r="B196" s="2" t="str">
        <f t="shared" si="9"/>
        <v>2021</v>
      </c>
      <c r="C196" s="4" t="s">
        <v>141</v>
      </c>
      <c r="D196" s="4" t="s">
        <v>104</v>
      </c>
      <c r="E196" s="4" t="s">
        <v>130</v>
      </c>
      <c r="F196" s="4" t="s">
        <v>124</v>
      </c>
      <c r="G196" s="10">
        <v>750</v>
      </c>
      <c r="H196" s="10">
        <v>3</v>
      </c>
      <c r="I196" s="8">
        <v>1200</v>
      </c>
      <c r="J196" s="10">
        <v>3600</v>
      </c>
      <c r="K196" s="10">
        <f t="shared" si="10"/>
        <v>2250</v>
      </c>
      <c r="L196" s="11">
        <f t="shared" si="11"/>
        <v>1350</v>
      </c>
    </row>
    <row r="197" spans="1:12" x14ac:dyDescent="0.3">
      <c r="A197" s="2">
        <v>44462</v>
      </c>
      <c r="B197" s="2" t="str">
        <f t="shared" si="9"/>
        <v>2021</v>
      </c>
      <c r="C197" s="4" t="s">
        <v>120</v>
      </c>
      <c r="D197" s="4" t="s">
        <v>104</v>
      </c>
      <c r="E197" s="4" t="s">
        <v>130</v>
      </c>
      <c r="F197" s="4" t="s">
        <v>124</v>
      </c>
      <c r="G197" s="10">
        <v>750</v>
      </c>
      <c r="H197" s="10">
        <v>51</v>
      </c>
      <c r="I197" s="8">
        <v>1200</v>
      </c>
      <c r="J197" s="10">
        <v>61200</v>
      </c>
      <c r="K197" s="10">
        <f t="shared" si="10"/>
        <v>38250</v>
      </c>
      <c r="L197" s="11">
        <f t="shared" si="11"/>
        <v>22950</v>
      </c>
    </row>
    <row r="198" spans="1:12" x14ac:dyDescent="0.3">
      <c r="A198" s="2">
        <v>43233</v>
      </c>
      <c r="B198" s="2" t="str">
        <f t="shared" si="9"/>
        <v>2018</v>
      </c>
      <c r="C198" s="4" t="s">
        <v>121</v>
      </c>
      <c r="D198" s="4" t="s">
        <v>104</v>
      </c>
      <c r="E198" s="4" t="s">
        <v>130</v>
      </c>
      <c r="F198" s="4" t="s">
        <v>124</v>
      </c>
      <c r="G198" s="10">
        <v>750</v>
      </c>
      <c r="H198" s="10">
        <v>22</v>
      </c>
      <c r="I198" s="8">
        <v>1200</v>
      </c>
      <c r="J198" s="10">
        <v>26400</v>
      </c>
      <c r="K198" s="10">
        <f t="shared" si="10"/>
        <v>16500</v>
      </c>
      <c r="L198" s="11">
        <f t="shared" si="11"/>
        <v>9900</v>
      </c>
    </row>
    <row r="199" spans="1:12" x14ac:dyDescent="0.3">
      <c r="A199" s="2">
        <v>44440</v>
      </c>
      <c r="B199" s="2" t="str">
        <f t="shared" si="9"/>
        <v>2021</v>
      </c>
      <c r="C199" s="4" t="s">
        <v>141</v>
      </c>
      <c r="D199" s="4" t="s">
        <v>110</v>
      </c>
      <c r="E199" s="4" t="s">
        <v>130</v>
      </c>
      <c r="F199" s="4" t="s">
        <v>124</v>
      </c>
      <c r="G199" s="10">
        <v>750</v>
      </c>
      <c r="H199" s="10">
        <v>16</v>
      </c>
      <c r="I199" s="8">
        <v>1200</v>
      </c>
      <c r="J199" s="10">
        <v>19200</v>
      </c>
      <c r="K199" s="10">
        <f t="shared" si="10"/>
        <v>12000</v>
      </c>
      <c r="L199" s="11">
        <f t="shared" si="11"/>
        <v>7200</v>
      </c>
    </row>
    <row r="200" spans="1:12" x14ac:dyDescent="0.3">
      <c r="A200" s="2">
        <v>43501</v>
      </c>
      <c r="B200" s="2" t="str">
        <f t="shared" si="9"/>
        <v>2019</v>
      </c>
      <c r="C200" s="4" t="s">
        <v>139</v>
      </c>
      <c r="D200" s="4" t="s">
        <v>117</v>
      </c>
      <c r="E200" s="4" t="s">
        <v>130</v>
      </c>
      <c r="F200" s="4" t="s">
        <v>124</v>
      </c>
      <c r="G200" s="10">
        <v>750</v>
      </c>
      <c r="H200" s="10">
        <v>117</v>
      </c>
      <c r="I200" s="8">
        <v>1200</v>
      </c>
      <c r="J200" s="10">
        <v>140400</v>
      </c>
      <c r="K200" s="10">
        <f t="shared" si="10"/>
        <v>87750</v>
      </c>
      <c r="L200" s="11">
        <f t="shared" si="11"/>
        <v>52650</v>
      </c>
    </row>
    <row r="201" spans="1:12" x14ac:dyDescent="0.3">
      <c r="A201" s="2">
        <v>44206</v>
      </c>
      <c r="B201" s="2" t="str">
        <f t="shared" si="9"/>
        <v>2021</v>
      </c>
      <c r="C201" s="4" t="s">
        <v>122</v>
      </c>
      <c r="D201" s="4" t="s">
        <v>110</v>
      </c>
      <c r="E201" s="4" t="s">
        <v>130</v>
      </c>
      <c r="F201" s="4" t="s">
        <v>124</v>
      </c>
      <c r="G201" s="10">
        <v>750</v>
      </c>
      <c r="H201" s="10">
        <v>1</v>
      </c>
      <c r="I201" s="8">
        <v>1200</v>
      </c>
      <c r="J201" s="10">
        <v>1200</v>
      </c>
      <c r="K201" s="10">
        <f t="shared" si="10"/>
        <v>750</v>
      </c>
      <c r="L201" s="11">
        <f t="shared" si="11"/>
        <v>450</v>
      </c>
    </row>
    <row r="202" spans="1:12" x14ac:dyDescent="0.3">
      <c r="A202" s="2">
        <v>43393</v>
      </c>
      <c r="B202" s="2" t="str">
        <f t="shared" si="9"/>
        <v>2018</v>
      </c>
      <c r="C202" s="4" t="s">
        <v>137</v>
      </c>
      <c r="D202" s="4" t="s">
        <v>111</v>
      </c>
      <c r="E202" s="4" t="s">
        <v>130</v>
      </c>
      <c r="F202" s="4" t="s">
        <v>124</v>
      </c>
      <c r="G202" s="10">
        <v>750</v>
      </c>
      <c r="H202" s="10">
        <v>73</v>
      </c>
      <c r="I202" s="8">
        <v>1200</v>
      </c>
      <c r="J202" s="10">
        <v>87600</v>
      </c>
      <c r="K202" s="10">
        <f t="shared" si="10"/>
        <v>54750</v>
      </c>
      <c r="L202" s="11">
        <f t="shared" si="11"/>
        <v>32850</v>
      </c>
    </row>
    <row r="203" spans="1:12" x14ac:dyDescent="0.3">
      <c r="A203" s="2">
        <v>43599</v>
      </c>
      <c r="B203" s="2" t="str">
        <f t="shared" si="9"/>
        <v>2019</v>
      </c>
      <c r="C203" s="4" t="s">
        <v>135</v>
      </c>
      <c r="D203" s="4" t="s">
        <v>104</v>
      </c>
      <c r="E203" s="4" t="s">
        <v>130</v>
      </c>
      <c r="F203" s="4" t="s">
        <v>124</v>
      </c>
      <c r="G203" s="10">
        <v>750</v>
      </c>
      <c r="H203" s="10">
        <v>55</v>
      </c>
      <c r="I203" s="8">
        <v>1200</v>
      </c>
      <c r="J203" s="10">
        <v>66000</v>
      </c>
      <c r="K203" s="10">
        <f t="shared" si="10"/>
        <v>41250</v>
      </c>
      <c r="L203" s="11">
        <f t="shared" si="11"/>
        <v>24750</v>
      </c>
    </row>
    <row r="204" spans="1:12" x14ac:dyDescent="0.3">
      <c r="A204" s="2">
        <v>43918</v>
      </c>
      <c r="B204" s="2" t="str">
        <f t="shared" si="9"/>
        <v>2020</v>
      </c>
      <c r="C204" s="4" t="s">
        <v>118</v>
      </c>
      <c r="D204" s="4" t="s">
        <v>104</v>
      </c>
      <c r="E204" s="4" t="s">
        <v>130</v>
      </c>
      <c r="F204" s="4" t="s">
        <v>124</v>
      </c>
      <c r="G204" s="10">
        <v>750</v>
      </c>
      <c r="H204" s="10">
        <v>28</v>
      </c>
      <c r="I204" s="8">
        <v>1200</v>
      </c>
      <c r="J204" s="10">
        <v>33600</v>
      </c>
      <c r="K204" s="10">
        <f t="shared" si="10"/>
        <v>21000</v>
      </c>
      <c r="L204" s="11">
        <f t="shared" si="11"/>
        <v>12600</v>
      </c>
    </row>
    <row r="205" spans="1:12" x14ac:dyDescent="0.3">
      <c r="A205" s="2">
        <v>43968</v>
      </c>
      <c r="B205" s="2" t="str">
        <f t="shared" si="9"/>
        <v>2020</v>
      </c>
      <c r="C205" s="4" t="s">
        <v>139</v>
      </c>
      <c r="D205" s="4" t="s">
        <v>110</v>
      </c>
      <c r="E205" s="4" t="s">
        <v>130</v>
      </c>
      <c r="F205" s="4" t="s">
        <v>124</v>
      </c>
      <c r="G205" s="10">
        <v>750</v>
      </c>
      <c r="H205" s="10">
        <v>3</v>
      </c>
      <c r="I205" s="8">
        <v>1200</v>
      </c>
      <c r="J205" s="10">
        <v>3600</v>
      </c>
      <c r="K205" s="10">
        <f t="shared" si="10"/>
        <v>2250</v>
      </c>
      <c r="L205" s="11">
        <f t="shared" si="11"/>
        <v>1350</v>
      </c>
    </row>
    <row r="206" spans="1:12" x14ac:dyDescent="0.3">
      <c r="A206" s="2">
        <v>43522</v>
      </c>
      <c r="B206" s="2" t="str">
        <f t="shared" si="9"/>
        <v>2019</v>
      </c>
      <c r="C206" s="4" t="s">
        <v>143</v>
      </c>
      <c r="D206" s="4" t="s">
        <v>104</v>
      </c>
      <c r="E206" s="4" t="s">
        <v>130</v>
      </c>
      <c r="F206" s="4" t="s">
        <v>124</v>
      </c>
      <c r="G206" s="10">
        <v>750</v>
      </c>
      <c r="H206" s="10">
        <v>27</v>
      </c>
      <c r="I206" s="8">
        <v>1200</v>
      </c>
      <c r="J206" s="10">
        <v>32400</v>
      </c>
      <c r="K206" s="10">
        <f t="shared" si="10"/>
        <v>20250</v>
      </c>
      <c r="L206" s="11">
        <f t="shared" si="11"/>
        <v>12150</v>
      </c>
    </row>
    <row r="207" spans="1:12" x14ac:dyDescent="0.3">
      <c r="A207" s="2">
        <v>43936</v>
      </c>
      <c r="B207" s="2" t="str">
        <f t="shared" si="9"/>
        <v>2020</v>
      </c>
      <c r="C207" s="4" t="s">
        <v>141</v>
      </c>
      <c r="D207" s="4" t="s">
        <v>110</v>
      </c>
      <c r="E207" s="4" t="s">
        <v>130</v>
      </c>
      <c r="F207" s="4" t="s">
        <v>124</v>
      </c>
      <c r="G207" s="10">
        <v>750</v>
      </c>
      <c r="H207" s="10">
        <v>14</v>
      </c>
      <c r="I207" s="8">
        <v>1200</v>
      </c>
      <c r="J207" s="10">
        <v>16800</v>
      </c>
      <c r="K207" s="10">
        <f t="shared" si="10"/>
        <v>10500</v>
      </c>
      <c r="L207" s="11">
        <f t="shared" si="11"/>
        <v>6300</v>
      </c>
    </row>
    <row r="208" spans="1:12" x14ac:dyDescent="0.3">
      <c r="A208" s="2">
        <v>43822</v>
      </c>
      <c r="B208" s="2" t="str">
        <f t="shared" si="9"/>
        <v>2019</v>
      </c>
      <c r="C208" s="4" t="s">
        <v>112</v>
      </c>
      <c r="D208" s="4" t="s">
        <v>104</v>
      </c>
      <c r="E208" s="4" t="s">
        <v>130</v>
      </c>
      <c r="F208" s="4" t="s">
        <v>124</v>
      </c>
      <c r="G208" s="10">
        <v>750</v>
      </c>
      <c r="H208" s="10">
        <v>14</v>
      </c>
      <c r="I208" s="8">
        <v>1200</v>
      </c>
      <c r="J208" s="10">
        <v>16800</v>
      </c>
      <c r="K208" s="10">
        <f t="shared" si="10"/>
        <v>10500</v>
      </c>
      <c r="L208" s="11">
        <f t="shared" si="11"/>
        <v>6300</v>
      </c>
    </row>
    <row r="209" spans="1:12" x14ac:dyDescent="0.3">
      <c r="A209" s="2">
        <v>43653</v>
      </c>
      <c r="B209" s="2" t="str">
        <f t="shared" si="9"/>
        <v>2019</v>
      </c>
      <c r="C209" s="4" t="s">
        <v>142</v>
      </c>
      <c r="D209" s="4" t="s">
        <v>110</v>
      </c>
      <c r="E209" s="4" t="s">
        <v>130</v>
      </c>
      <c r="F209" s="4" t="s">
        <v>124</v>
      </c>
      <c r="G209" s="10">
        <v>750</v>
      </c>
      <c r="H209" s="10">
        <v>16</v>
      </c>
      <c r="I209" s="8">
        <v>1200</v>
      </c>
      <c r="J209" s="10">
        <v>19200</v>
      </c>
      <c r="K209" s="10">
        <f t="shared" si="10"/>
        <v>12000</v>
      </c>
      <c r="L209" s="11">
        <f t="shared" si="11"/>
        <v>7200</v>
      </c>
    </row>
    <row r="210" spans="1:12" x14ac:dyDescent="0.3">
      <c r="A210" s="2">
        <v>43817</v>
      </c>
      <c r="B210" s="2" t="str">
        <f t="shared" si="9"/>
        <v>2019</v>
      </c>
      <c r="C210" s="4" t="s">
        <v>140</v>
      </c>
      <c r="D210" s="4" t="s">
        <v>113</v>
      </c>
      <c r="E210" s="4" t="s">
        <v>130</v>
      </c>
      <c r="F210" s="4" t="s">
        <v>124</v>
      </c>
      <c r="G210" s="10">
        <v>750</v>
      </c>
      <c r="H210" s="10">
        <v>131</v>
      </c>
      <c r="I210" s="8">
        <v>1200</v>
      </c>
      <c r="J210" s="10">
        <v>157200</v>
      </c>
      <c r="K210" s="10">
        <f t="shared" si="10"/>
        <v>98250</v>
      </c>
      <c r="L210" s="11">
        <f t="shared" si="11"/>
        <v>58950</v>
      </c>
    </row>
    <row r="211" spans="1:12" x14ac:dyDescent="0.3">
      <c r="A211" s="2">
        <v>44514</v>
      </c>
      <c r="B211" s="2" t="str">
        <f t="shared" si="9"/>
        <v>2021</v>
      </c>
      <c r="C211" s="4" t="s">
        <v>116</v>
      </c>
      <c r="D211" s="4" t="s">
        <v>104</v>
      </c>
      <c r="E211" s="4" t="s">
        <v>130</v>
      </c>
      <c r="F211" s="4" t="s">
        <v>124</v>
      </c>
      <c r="G211" s="10">
        <v>750</v>
      </c>
      <c r="H211" s="10">
        <v>22</v>
      </c>
      <c r="I211" s="8">
        <v>1200</v>
      </c>
      <c r="J211" s="10">
        <v>26400</v>
      </c>
      <c r="K211" s="10">
        <f t="shared" si="10"/>
        <v>16500</v>
      </c>
      <c r="L211" s="11">
        <f t="shared" si="11"/>
        <v>9900</v>
      </c>
    </row>
    <row r="212" spans="1:12" x14ac:dyDescent="0.3">
      <c r="A212" s="2">
        <v>44109</v>
      </c>
      <c r="B212" s="2" t="str">
        <f t="shared" si="9"/>
        <v>2020</v>
      </c>
      <c r="C212" s="4" t="s">
        <v>109</v>
      </c>
      <c r="D212" s="4" t="s">
        <v>104</v>
      </c>
      <c r="E212" s="4" t="s">
        <v>130</v>
      </c>
      <c r="F212" s="4" t="s">
        <v>124</v>
      </c>
      <c r="G212" s="10">
        <v>750</v>
      </c>
      <c r="H212" s="10">
        <v>1</v>
      </c>
      <c r="I212" s="8">
        <v>1200</v>
      </c>
      <c r="J212" s="10">
        <v>1200</v>
      </c>
      <c r="K212" s="10">
        <f t="shared" si="10"/>
        <v>750</v>
      </c>
      <c r="L212" s="11">
        <f t="shared" si="11"/>
        <v>450</v>
      </c>
    </row>
    <row r="213" spans="1:12" x14ac:dyDescent="0.3">
      <c r="A213" s="2">
        <v>44512</v>
      </c>
      <c r="B213" s="2" t="str">
        <f t="shared" si="9"/>
        <v>2021</v>
      </c>
      <c r="C213" s="4" t="s">
        <v>135</v>
      </c>
      <c r="D213" s="4" t="s">
        <v>110</v>
      </c>
      <c r="E213" s="4" t="s">
        <v>130</v>
      </c>
      <c r="F213" s="4" t="s">
        <v>124</v>
      </c>
      <c r="G213" s="10">
        <v>750</v>
      </c>
      <c r="H213" s="10">
        <v>7</v>
      </c>
      <c r="I213" s="8">
        <v>1200</v>
      </c>
      <c r="J213" s="10">
        <v>8400</v>
      </c>
      <c r="K213" s="10">
        <f t="shared" si="10"/>
        <v>5250</v>
      </c>
      <c r="L213" s="11">
        <f t="shared" si="11"/>
        <v>3150</v>
      </c>
    </row>
    <row r="214" spans="1:12" x14ac:dyDescent="0.3">
      <c r="A214" s="2">
        <v>43833</v>
      </c>
      <c r="B214" s="2" t="str">
        <f t="shared" si="9"/>
        <v>2020</v>
      </c>
      <c r="C214" s="4" t="s">
        <v>134</v>
      </c>
      <c r="D214" s="4" t="s">
        <v>107</v>
      </c>
      <c r="E214" s="4" t="s">
        <v>130</v>
      </c>
      <c r="F214" s="4" t="s">
        <v>124</v>
      </c>
      <c r="G214" s="10">
        <v>750</v>
      </c>
      <c r="H214" s="10">
        <v>87</v>
      </c>
      <c r="I214" s="8">
        <v>1200</v>
      </c>
      <c r="J214" s="10">
        <v>104400</v>
      </c>
      <c r="K214" s="10">
        <f t="shared" si="10"/>
        <v>65250</v>
      </c>
      <c r="L214" s="11">
        <f t="shared" si="11"/>
        <v>39150</v>
      </c>
    </row>
    <row r="215" spans="1:12" x14ac:dyDescent="0.3">
      <c r="A215" s="2">
        <v>43653</v>
      </c>
      <c r="B215" s="2" t="str">
        <f t="shared" si="9"/>
        <v>2019</v>
      </c>
      <c r="C215" s="4" t="s">
        <v>144</v>
      </c>
      <c r="D215" s="4" t="s">
        <v>111</v>
      </c>
      <c r="E215" s="4" t="s">
        <v>130</v>
      </c>
      <c r="F215" s="4" t="s">
        <v>124</v>
      </c>
      <c r="G215" s="10">
        <v>750</v>
      </c>
      <c r="H215" s="10">
        <v>23</v>
      </c>
      <c r="I215" s="8">
        <v>1200</v>
      </c>
      <c r="J215" s="10">
        <v>27600</v>
      </c>
      <c r="K215" s="10">
        <f t="shared" si="10"/>
        <v>17250</v>
      </c>
      <c r="L215" s="11">
        <f t="shared" si="11"/>
        <v>10350</v>
      </c>
    </row>
    <row r="216" spans="1:12" x14ac:dyDescent="0.3">
      <c r="A216" s="2">
        <v>44270</v>
      </c>
      <c r="B216" s="2" t="str">
        <f t="shared" si="9"/>
        <v>2021</v>
      </c>
      <c r="C216" s="4" t="s">
        <v>142</v>
      </c>
      <c r="D216" s="4" t="s">
        <v>110</v>
      </c>
      <c r="E216" s="4" t="s">
        <v>130</v>
      </c>
      <c r="F216" s="4" t="s">
        <v>124</v>
      </c>
      <c r="G216" s="10">
        <v>750</v>
      </c>
      <c r="H216" s="10">
        <v>14</v>
      </c>
      <c r="I216" s="8">
        <v>1200</v>
      </c>
      <c r="J216" s="10">
        <v>16800</v>
      </c>
      <c r="K216" s="10">
        <f t="shared" si="10"/>
        <v>10500</v>
      </c>
      <c r="L216" s="11">
        <f t="shared" si="11"/>
        <v>6300</v>
      </c>
    </row>
    <row r="217" spans="1:12" x14ac:dyDescent="0.3">
      <c r="A217" s="2">
        <v>44538</v>
      </c>
      <c r="B217" s="2" t="str">
        <f t="shared" si="9"/>
        <v>2021</v>
      </c>
      <c r="C217" s="4" t="s">
        <v>122</v>
      </c>
      <c r="D217" s="4" t="s">
        <v>117</v>
      </c>
      <c r="E217" s="4" t="s">
        <v>130</v>
      </c>
      <c r="F217" s="4" t="s">
        <v>124</v>
      </c>
      <c r="G217" s="10">
        <v>750</v>
      </c>
      <c r="H217" s="10">
        <v>14</v>
      </c>
      <c r="I217" s="8">
        <v>1200</v>
      </c>
      <c r="J217" s="10">
        <v>16800</v>
      </c>
      <c r="K217" s="10">
        <f t="shared" si="10"/>
        <v>10500</v>
      </c>
      <c r="L217" s="11">
        <f t="shared" si="11"/>
        <v>6300</v>
      </c>
    </row>
    <row r="218" spans="1:12" x14ac:dyDescent="0.3">
      <c r="A218" s="2">
        <v>44489</v>
      </c>
      <c r="B218" s="2" t="str">
        <f t="shared" si="9"/>
        <v>2021</v>
      </c>
      <c r="C218" s="4" t="s">
        <v>121</v>
      </c>
      <c r="D218" s="4" t="s">
        <v>110</v>
      </c>
      <c r="E218" s="4" t="s">
        <v>130</v>
      </c>
      <c r="F218" s="4" t="s">
        <v>124</v>
      </c>
      <c r="G218" s="10">
        <v>750</v>
      </c>
      <c r="H218" s="10">
        <v>11</v>
      </c>
      <c r="I218" s="8">
        <v>1200</v>
      </c>
      <c r="J218" s="10">
        <v>13200</v>
      </c>
      <c r="K218" s="10">
        <f t="shared" si="10"/>
        <v>8250</v>
      </c>
      <c r="L218" s="11">
        <f t="shared" si="11"/>
        <v>4950</v>
      </c>
    </row>
    <row r="219" spans="1:12" x14ac:dyDescent="0.3">
      <c r="A219" s="2">
        <v>43118</v>
      </c>
      <c r="B219" s="2" t="str">
        <f t="shared" si="9"/>
        <v>2018</v>
      </c>
      <c r="C219" s="4" t="s">
        <v>114</v>
      </c>
      <c r="D219" s="4" t="s">
        <v>117</v>
      </c>
      <c r="E219" s="4" t="s">
        <v>130</v>
      </c>
      <c r="F219" s="4" t="s">
        <v>124</v>
      </c>
      <c r="G219" s="10">
        <v>750</v>
      </c>
      <c r="H219" s="10">
        <v>68</v>
      </c>
      <c r="I219" s="8">
        <v>1200</v>
      </c>
      <c r="J219" s="10">
        <v>81600</v>
      </c>
      <c r="K219" s="10">
        <f t="shared" si="10"/>
        <v>51000</v>
      </c>
      <c r="L219" s="11">
        <f t="shared" si="11"/>
        <v>30600</v>
      </c>
    </row>
    <row r="220" spans="1:12" x14ac:dyDescent="0.3">
      <c r="A220" s="2">
        <v>43655</v>
      </c>
      <c r="B220" s="2" t="str">
        <f t="shared" si="9"/>
        <v>2019</v>
      </c>
      <c r="C220" s="4" t="s">
        <v>137</v>
      </c>
      <c r="D220" s="4" t="s">
        <v>110</v>
      </c>
      <c r="E220" s="4" t="s">
        <v>130</v>
      </c>
      <c r="F220" s="4" t="s">
        <v>124</v>
      </c>
      <c r="G220" s="10">
        <v>750</v>
      </c>
      <c r="H220" s="10">
        <v>1</v>
      </c>
      <c r="I220" s="8">
        <v>1200</v>
      </c>
      <c r="J220" s="10">
        <v>1200</v>
      </c>
      <c r="K220" s="10">
        <f t="shared" si="10"/>
        <v>750</v>
      </c>
      <c r="L220" s="11">
        <f t="shared" si="11"/>
        <v>450</v>
      </c>
    </row>
    <row r="221" spans="1:12" x14ac:dyDescent="0.3">
      <c r="A221" s="2">
        <v>43374</v>
      </c>
      <c r="B221" s="2" t="str">
        <f t="shared" si="9"/>
        <v>2018</v>
      </c>
      <c r="C221" s="4" t="s">
        <v>120</v>
      </c>
      <c r="D221" s="4" t="s">
        <v>113</v>
      </c>
      <c r="E221" s="4" t="s">
        <v>130</v>
      </c>
      <c r="F221" s="4" t="s">
        <v>124</v>
      </c>
      <c r="G221" s="10">
        <v>750</v>
      </c>
      <c r="H221" s="10">
        <v>66</v>
      </c>
      <c r="I221" s="8">
        <v>1200</v>
      </c>
      <c r="J221" s="10">
        <v>79200</v>
      </c>
      <c r="K221" s="10">
        <f t="shared" si="10"/>
        <v>49500</v>
      </c>
      <c r="L221" s="11">
        <f t="shared" si="11"/>
        <v>29700</v>
      </c>
    </row>
    <row r="222" spans="1:12" x14ac:dyDescent="0.3">
      <c r="A222" s="2">
        <v>44480</v>
      </c>
      <c r="B222" s="2" t="str">
        <f t="shared" si="9"/>
        <v>2021</v>
      </c>
      <c r="C222" s="4" t="s">
        <v>121</v>
      </c>
      <c r="D222" s="4" t="s">
        <v>111</v>
      </c>
      <c r="E222" s="4" t="s">
        <v>130</v>
      </c>
      <c r="F222" s="4" t="s">
        <v>106</v>
      </c>
      <c r="G222" s="10">
        <v>750</v>
      </c>
      <c r="H222" s="10">
        <v>70</v>
      </c>
      <c r="I222" s="8">
        <v>1200</v>
      </c>
      <c r="J222" s="10">
        <v>84000</v>
      </c>
      <c r="K222" s="10">
        <f t="shared" si="10"/>
        <v>52500</v>
      </c>
      <c r="L222" s="11">
        <f t="shared" si="11"/>
        <v>31500</v>
      </c>
    </row>
    <row r="223" spans="1:12" x14ac:dyDescent="0.3">
      <c r="A223" s="2">
        <v>44275</v>
      </c>
      <c r="B223" s="2" t="str">
        <f t="shared" si="9"/>
        <v>2021</v>
      </c>
      <c r="C223" s="4" t="s">
        <v>123</v>
      </c>
      <c r="D223" s="4" t="s">
        <v>104</v>
      </c>
      <c r="E223" s="4" t="s">
        <v>130</v>
      </c>
      <c r="F223" s="4" t="s">
        <v>106</v>
      </c>
      <c r="G223" s="10">
        <v>750</v>
      </c>
      <c r="H223" s="10">
        <v>17</v>
      </c>
      <c r="I223" s="8">
        <v>1200</v>
      </c>
      <c r="J223" s="10">
        <v>20400</v>
      </c>
      <c r="K223" s="10">
        <f t="shared" si="10"/>
        <v>12750</v>
      </c>
      <c r="L223" s="11">
        <f t="shared" si="11"/>
        <v>7650</v>
      </c>
    </row>
    <row r="224" spans="1:12" x14ac:dyDescent="0.3">
      <c r="A224" s="2">
        <v>43122</v>
      </c>
      <c r="B224" s="2" t="str">
        <f t="shared" si="9"/>
        <v>2018</v>
      </c>
      <c r="C224" s="4" t="s">
        <v>121</v>
      </c>
      <c r="D224" s="4" t="s">
        <v>110</v>
      </c>
      <c r="E224" s="4" t="s">
        <v>130</v>
      </c>
      <c r="F224" s="4" t="s">
        <v>106</v>
      </c>
      <c r="G224" s="10">
        <v>750</v>
      </c>
      <c r="H224" s="10">
        <v>18</v>
      </c>
      <c r="I224" s="8">
        <v>1200</v>
      </c>
      <c r="J224" s="10">
        <v>21600</v>
      </c>
      <c r="K224" s="10">
        <f t="shared" si="10"/>
        <v>13500</v>
      </c>
      <c r="L224" s="11">
        <f t="shared" si="11"/>
        <v>8100</v>
      </c>
    </row>
    <row r="225" spans="1:12" x14ac:dyDescent="0.3">
      <c r="A225" s="2">
        <v>43580</v>
      </c>
      <c r="B225" s="2" t="str">
        <f t="shared" si="9"/>
        <v>2019</v>
      </c>
      <c r="C225" s="4" t="s">
        <v>116</v>
      </c>
      <c r="D225" s="4" t="s">
        <v>107</v>
      </c>
      <c r="E225" s="4" t="s">
        <v>130</v>
      </c>
      <c r="F225" s="4" t="s">
        <v>106</v>
      </c>
      <c r="G225" s="10">
        <v>750</v>
      </c>
      <c r="H225" s="10">
        <v>56</v>
      </c>
      <c r="I225" s="8">
        <v>1200</v>
      </c>
      <c r="J225" s="10">
        <v>67200</v>
      </c>
      <c r="K225" s="10">
        <f t="shared" si="10"/>
        <v>42000</v>
      </c>
      <c r="L225" s="11">
        <f t="shared" si="11"/>
        <v>25200</v>
      </c>
    </row>
    <row r="226" spans="1:12" x14ac:dyDescent="0.3">
      <c r="A226" s="2">
        <v>44219</v>
      </c>
      <c r="B226" s="2" t="str">
        <f t="shared" si="9"/>
        <v>2021</v>
      </c>
      <c r="C226" s="4" t="s">
        <v>122</v>
      </c>
      <c r="D226" s="4" t="s">
        <v>104</v>
      </c>
      <c r="E226" s="4" t="s">
        <v>130</v>
      </c>
      <c r="F226" s="4" t="s">
        <v>106</v>
      </c>
      <c r="G226" s="10">
        <v>750</v>
      </c>
      <c r="H226" s="10">
        <v>5</v>
      </c>
      <c r="I226" s="8">
        <v>1200</v>
      </c>
      <c r="J226" s="10">
        <v>6000</v>
      </c>
      <c r="K226" s="10">
        <f t="shared" si="10"/>
        <v>3750</v>
      </c>
      <c r="L226" s="11">
        <f t="shared" si="11"/>
        <v>2250</v>
      </c>
    </row>
    <row r="227" spans="1:12" x14ac:dyDescent="0.3">
      <c r="A227" s="2">
        <v>43322</v>
      </c>
      <c r="B227" s="2" t="str">
        <f t="shared" si="9"/>
        <v>2018</v>
      </c>
      <c r="C227" s="4" t="s">
        <v>118</v>
      </c>
      <c r="D227" s="4" t="s">
        <v>110</v>
      </c>
      <c r="E227" s="4" t="s">
        <v>130</v>
      </c>
      <c r="F227" s="4" t="s">
        <v>106</v>
      </c>
      <c r="G227" s="10">
        <v>750</v>
      </c>
      <c r="H227" s="10">
        <v>6</v>
      </c>
      <c r="I227" s="8">
        <v>1200</v>
      </c>
      <c r="J227" s="10">
        <v>7200</v>
      </c>
      <c r="K227" s="10">
        <f t="shared" si="10"/>
        <v>4500</v>
      </c>
      <c r="L227" s="11">
        <f t="shared" si="11"/>
        <v>2700</v>
      </c>
    </row>
    <row r="228" spans="1:12" x14ac:dyDescent="0.3">
      <c r="A228" s="2">
        <v>44147</v>
      </c>
      <c r="B228" s="2" t="str">
        <f t="shared" si="9"/>
        <v>2020</v>
      </c>
      <c r="C228" s="4" t="s">
        <v>120</v>
      </c>
      <c r="D228" s="4" t="s">
        <v>110</v>
      </c>
      <c r="E228" s="4" t="s">
        <v>130</v>
      </c>
      <c r="F228" s="4" t="s">
        <v>106</v>
      </c>
      <c r="G228" s="10">
        <v>750</v>
      </c>
      <c r="H228" s="10">
        <v>12</v>
      </c>
      <c r="I228" s="8">
        <v>1200</v>
      </c>
      <c r="J228" s="10">
        <v>14400</v>
      </c>
      <c r="K228" s="10">
        <f t="shared" si="10"/>
        <v>9000</v>
      </c>
      <c r="L228" s="11">
        <f t="shared" si="11"/>
        <v>5400</v>
      </c>
    </row>
    <row r="229" spans="1:12" x14ac:dyDescent="0.3">
      <c r="A229" s="2">
        <v>43420</v>
      </c>
      <c r="B229" s="2" t="str">
        <f t="shared" si="9"/>
        <v>2018</v>
      </c>
      <c r="C229" s="4" t="s">
        <v>135</v>
      </c>
      <c r="D229" s="4" t="s">
        <v>110</v>
      </c>
      <c r="E229" s="4" t="s">
        <v>130</v>
      </c>
      <c r="F229" s="4" t="s">
        <v>106</v>
      </c>
      <c r="G229" s="10">
        <v>750</v>
      </c>
      <c r="H229" s="10">
        <v>17</v>
      </c>
      <c r="I229" s="8">
        <v>1200</v>
      </c>
      <c r="J229" s="10">
        <v>20400</v>
      </c>
      <c r="K229" s="10">
        <f t="shared" si="10"/>
        <v>12750</v>
      </c>
      <c r="L229" s="11">
        <f t="shared" si="11"/>
        <v>7650</v>
      </c>
    </row>
    <row r="230" spans="1:12" x14ac:dyDescent="0.3">
      <c r="A230" s="2">
        <v>44003</v>
      </c>
      <c r="B230" s="2" t="str">
        <f t="shared" si="9"/>
        <v>2020</v>
      </c>
      <c r="C230" s="4" t="s">
        <v>123</v>
      </c>
      <c r="D230" s="4" t="s">
        <v>111</v>
      </c>
      <c r="E230" s="4" t="s">
        <v>130</v>
      </c>
      <c r="F230" s="4" t="s">
        <v>106</v>
      </c>
      <c r="G230" s="10">
        <v>750</v>
      </c>
      <c r="H230" s="10">
        <v>40</v>
      </c>
      <c r="I230" s="8">
        <v>1200</v>
      </c>
      <c r="J230" s="10">
        <v>48000</v>
      </c>
      <c r="K230" s="10">
        <f t="shared" si="10"/>
        <v>30000</v>
      </c>
      <c r="L230" s="11">
        <f t="shared" si="11"/>
        <v>18000</v>
      </c>
    </row>
    <row r="231" spans="1:12" x14ac:dyDescent="0.3">
      <c r="A231" s="2">
        <v>44421</v>
      </c>
      <c r="B231" s="2" t="str">
        <f t="shared" si="9"/>
        <v>2021</v>
      </c>
      <c r="C231" s="4" t="s">
        <v>108</v>
      </c>
      <c r="D231" s="4" t="s">
        <v>110</v>
      </c>
      <c r="E231" s="4" t="s">
        <v>130</v>
      </c>
      <c r="F231" s="4" t="s">
        <v>106</v>
      </c>
      <c r="G231" s="10">
        <v>750</v>
      </c>
      <c r="H231" s="10">
        <v>14</v>
      </c>
      <c r="I231" s="8">
        <v>1200</v>
      </c>
      <c r="J231" s="10">
        <v>16800</v>
      </c>
      <c r="K231" s="10">
        <f t="shared" si="10"/>
        <v>10500</v>
      </c>
      <c r="L231" s="11">
        <f t="shared" si="11"/>
        <v>6300</v>
      </c>
    </row>
    <row r="232" spans="1:12" x14ac:dyDescent="0.3">
      <c r="A232" s="2">
        <v>44214</v>
      </c>
      <c r="B232" s="2" t="str">
        <f t="shared" si="9"/>
        <v>2021</v>
      </c>
      <c r="C232" s="4" t="s">
        <v>144</v>
      </c>
      <c r="D232" s="4" t="s">
        <v>113</v>
      </c>
      <c r="E232" s="4" t="s">
        <v>130</v>
      </c>
      <c r="F232" s="4" t="s">
        <v>106</v>
      </c>
      <c r="G232" s="10">
        <v>750</v>
      </c>
      <c r="H232" s="10">
        <v>74</v>
      </c>
      <c r="I232" s="8">
        <v>1200</v>
      </c>
      <c r="J232" s="10">
        <v>88800</v>
      </c>
      <c r="K232" s="10">
        <f t="shared" si="10"/>
        <v>55500</v>
      </c>
      <c r="L232" s="11">
        <f t="shared" si="11"/>
        <v>33300</v>
      </c>
    </row>
    <row r="233" spans="1:12" x14ac:dyDescent="0.3">
      <c r="A233" s="2">
        <v>43771</v>
      </c>
      <c r="B233" s="2" t="str">
        <f t="shared" si="9"/>
        <v>2019</v>
      </c>
      <c r="C233" s="4" t="s">
        <v>125</v>
      </c>
      <c r="D233" s="4" t="s">
        <v>107</v>
      </c>
      <c r="E233" s="4" t="s">
        <v>130</v>
      </c>
      <c r="F233" s="4" t="s">
        <v>106</v>
      </c>
      <c r="G233" s="10">
        <v>750</v>
      </c>
      <c r="H233" s="10">
        <v>19</v>
      </c>
      <c r="I233" s="8">
        <v>1200</v>
      </c>
      <c r="J233" s="10">
        <v>22800</v>
      </c>
      <c r="K233" s="10">
        <f t="shared" si="10"/>
        <v>14250</v>
      </c>
      <c r="L233" s="11">
        <f t="shared" si="11"/>
        <v>8550</v>
      </c>
    </row>
    <row r="234" spans="1:12" x14ac:dyDescent="0.3">
      <c r="A234" s="2">
        <v>43803</v>
      </c>
      <c r="B234" s="2" t="str">
        <f t="shared" si="9"/>
        <v>2019</v>
      </c>
      <c r="C234" s="4" t="s">
        <v>138</v>
      </c>
      <c r="D234" s="4" t="s">
        <v>110</v>
      </c>
      <c r="E234" s="4" t="s">
        <v>130</v>
      </c>
      <c r="F234" s="4" t="s">
        <v>106</v>
      </c>
      <c r="G234" s="10">
        <v>750</v>
      </c>
      <c r="H234" s="10">
        <v>18</v>
      </c>
      <c r="I234" s="8">
        <v>1200</v>
      </c>
      <c r="J234" s="10">
        <v>21600</v>
      </c>
      <c r="K234" s="10">
        <f t="shared" si="10"/>
        <v>13500</v>
      </c>
      <c r="L234" s="11">
        <f t="shared" si="11"/>
        <v>8100</v>
      </c>
    </row>
    <row r="235" spans="1:12" x14ac:dyDescent="0.3">
      <c r="A235" s="2">
        <v>43727</v>
      </c>
      <c r="B235" s="2" t="str">
        <f t="shared" si="9"/>
        <v>2019</v>
      </c>
      <c r="C235" s="4" t="s">
        <v>121</v>
      </c>
      <c r="D235" s="4" t="s">
        <v>111</v>
      </c>
      <c r="E235" s="4" t="s">
        <v>130</v>
      </c>
      <c r="F235" s="4" t="s">
        <v>106</v>
      </c>
      <c r="G235" s="10">
        <v>750</v>
      </c>
      <c r="H235" s="10">
        <v>48</v>
      </c>
      <c r="I235" s="8">
        <v>1200</v>
      </c>
      <c r="J235" s="10">
        <v>57600</v>
      </c>
      <c r="K235" s="10">
        <f t="shared" si="10"/>
        <v>36000</v>
      </c>
      <c r="L235" s="11">
        <f t="shared" si="11"/>
        <v>21600</v>
      </c>
    </row>
    <row r="236" spans="1:12" x14ac:dyDescent="0.3">
      <c r="A236" s="2">
        <v>44057</v>
      </c>
      <c r="B236" s="2" t="str">
        <f t="shared" si="9"/>
        <v>2020</v>
      </c>
      <c r="C236" s="4" t="s">
        <v>118</v>
      </c>
      <c r="D236" s="4" t="s">
        <v>104</v>
      </c>
      <c r="E236" s="4" t="s">
        <v>130</v>
      </c>
      <c r="F236" s="4" t="s">
        <v>106</v>
      </c>
      <c r="G236" s="10">
        <v>750</v>
      </c>
      <c r="H236" s="10">
        <v>17</v>
      </c>
      <c r="I236" s="8">
        <v>1200</v>
      </c>
      <c r="J236" s="10">
        <v>20400</v>
      </c>
      <c r="K236" s="10">
        <f t="shared" si="10"/>
        <v>12750</v>
      </c>
      <c r="L236" s="11">
        <f t="shared" si="11"/>
        <v>7650</v>
      </c>
    </row>
    <row r="237" spans="1:12" x14ac:dyDescent="0.3">
      <c r="A237" s="2">
        <v>43419</v>
      </c>
      <c r="B237" s="2" t="str">
        <f t="shared" si="9"/>
        <v>2018</v>
      </c>
      <c r="C237" s="4" t="s">
        <v>144</v>
      </c>
      <c r="D237" s="4" t="s">
        <v>104</v>
      </c>
      <c r="E237" s="4" t="s">
        <v>130</v>
      </c>
      <c r="F237" s="4" t="s">
        <v>106</v>
      </c>
      <c r="G237" s="10">
        <v>750</v>
      </c>
      <c r="H237" s="10">
        <v>21</v>
      </c>
      <c r="I237" s="8">
        <v>1200</v>
      </c>
      <c r="J237" s="10">
        <v>25200</v>
      </c>
      <c r="K237" s="10">
        <f t="shared" si="10"/>
        <v>15750</v>
      </c>
      <c r="L237" s="11">
        <f t="shared" si="11"/>
        <v>9450</v>
      </c>
    </row>
    <row r="238" spans="1:12" x14ac:dyDescent="0.3">
      <c r="A238" s="2">
        <v>43581</v>
      </c>
      <c r="B238" s="2" t="str">
        <f t="shared" si="9"/>
        <v>2019</v>
      </c>
      <c r="C238" s="4" t="s">
        <v>112</v>
      </c>
      <c r="D238" s="4" t="s">
        <v>107</v>
      </c>
      <c r="E238" s="4" t="s">
        <v>130</v>
      </c>
      <c r="F238" s="4" t="s">
        <v>106</v>
      </c>
      <c r="G238" s="10">
        <v>750</v>
      </c>
      <c r="H238" s="10">
        <v>9</v>
      </c>
      <c r="I238" s="8">
        <v>1200</v>
      </c>
      <c r="J238" s="10">
        <v>10800</v>
      </c>
      <c r="K238" s="10">
        <f t="shared" si="10"/>
        <v>6750</v>
      </c>
      <c r="L238" s="11">
        <f t="shared" si="11"/>
        <v>4050</v>
      </c>
    </row>
    <row r="239" spans="1:12" x14ac:dyDescent="0.3">
      <c r="A239" s="2">
        <v>44491</v>
      </c>
      <c r="B239" s="2" t="str">
        <f t="shared" si="9"/>
        <v>2021</v>
      </c>
      <c r="C239" s="4" t="s">
        <v>122</v>
      </c>
      <c r="D239" s="4" t="s">
        <v>117</v>
      </c>
      <c r="E239" s="4" t="s">
        <v>130</v>
      </c>
      <c r="F239" s="4" t="s">
        <v>106</v>
      </c>
      <c r="G239" s="10">
        <v>750</v>
      </c>
      <c r="H239" s="10">
        <v>42</v>
      </c>
      <c r="I239" s="8">
        <v>1200</v>
      </c>
      <c r="J239" s="10">
        <v>50400</v>
      </c>
      <c r="K239" s="10">
        <f t="shared" si="10"/>
        <v>31500</v>
      </c>
      <c r="L239" s="11">
        <f t="shared" si="11"/>
        <v>18900</v>
      </c>
    </row>
    <row r="240" spans="1:12" x14ac:dyDescent="0.3">
      <c r="A240" s="2">
        <v>43180</v>
      </c>
      <c r="B240" s="2" t="str">
        <f t="shared" si="9"/>
        <v>2018</v>
      </c>
      <c r="C240" s="4" t="s">
        <v>118</v>
      </c>
      <c r="D240" s="4" t="s">
        <v>104</v>
      </c>
      <c r="E240" s="4" t="s">
        <v>130</v>
      </c>
      <c r="F240" s="4" t="s">
        <v>106</v>
      </c>
      <c r="G240" s="10">
        <v>750</v>
      </c>
      <c r="H240" s="10">
        <v>17</v>
      </c>
      <c r="I240" s="8">
        <v>1200</v>
      </c>
      <c r="J240" s="10">
        <v>20400</v>
      </c>
      <c r="K240" s="10">
        <f t="shared" si="10"/>
        <v>12750</v>
      </c>
      <c r="L240" s="11">
        <f t="shared" si="11"/>
        <v>7650</v>
      </c>
    </row>
    <row r="241" spans="1:12" x14ac:dyDescent="0.3">
      <c r="A241" s="2">
        <v>43404</v>
      </c>
      <c r="B241" s="2" t="str">
        <f t="shared" si="9"/>
        <v>2018</v>
      </c>
      <c r="C241" s="4" t="s">
        <v>120</v>
      </c>
      <c r="D241" s="4" t="s">
        <v>104</v>
      </c>
      <c r="E241" s="4" t="s">
        <v>130</v>
      </c>
      <c r="F241" s="4" t="s">
        <v>106</v>
      </c>
      <c r="G241" s="10">
        <v>750</v>
      </c>
      <c r="H241" s="10">
        <v>28</v>
      </c>
      <c r="I241" s="8">
        <v>1200</v>
      </c>
      <c r="J241" s="10">
        <v>33600</v>
      </c>
      <c r="K241" s="10">
        <f t="shared" si="10"/>
        <v>21000</v>
      </c>
      <c r="L241" s="11">
        <f t="shared" si="11"/>
        <v>12600</v>
      </c>
    </row>
    <row r="242" spans="1:12" x14ac:dyDescent="0.3">
      <c r="A242" s="2">
        <v>43667</v>
      </c>
      <c r="B242" s="2" t="str">
        <f t="shared" si="9"/>
        <v>2019</v>
      </c>
      <c r="C242" s="4" t="s">
        <v>136</v>
      </c>
      <c r="D242" s="4" t="s">
        <v>113</v>
      </c>
      <c r="E242" s="4" t="s">
        <v>130</v>
      </c>
      <c r="F242" s="4" t="s">
        <v>106</v>
      </c>
      <c r="G242" s="10">
        <v>750</v>
      </c>
      <c r="H242" s="10">
        <v>3</v>
      </c>
      <c r="I242" s="8">
        <v>1200</v>
      </c>
      <c r="J242" s="10">
        <v>3600</v>
      </c>
      <c r="K242" s="10">
        <f t="shared" si="10"/>
        <v>2250</v>
      </c>
      <c r="L242" s="11">
        <f t="shared" si="11"/>
        <v>1350</v>
      </c>
    </row>
    <row r="243" spans="1:12" x14ac:dyDescent="0.3">
      <c r="A243" s="2">
        <v>43905</v>
      </c>
      <c r="B243" s="2" t="str">
        <f t="shared" si="9"/>
        <v>2020</v>
      </c>
      <c r="C243" s="4" t="s">
        <v>109</v>
      </c>
      <c r="D243" s="4" t="s">
        <v>113</v>
      </c>
      <c r="E243" s="4" t="s">
        <v>130</v>
      </c>
      <c r="F243" s="4" t="s">
        <v>106</v>
      </c>
      <c r="G243" s="10">
        <v>750</v>
      </c>
      <c r="H243" s="10">
        <v>102</v>
      </c>
      <c r="I243" s="8">
        <v>1200</v>
      </c>
      <c r="J243" s="10">
        <v>122400</v>
      </c>
      <c r="K243" s="10">
        <f t="shared" si="10"/>
        <v>76500</v>
      </c>
      <c r="L243" s="11">
        <f t="shared" si="11"/>
        <v>45900</v>
      </c>
    </row>
    <row r="244" spans="1:12" x14ac:dyDescent="0.3">
      <c r="A244" s="2">
        <v>43699</v>
      </c>
      <c r="B244" s="2" t="str">
        <f t="shared" si="9"/>
        <v>2019</v>
      </c>
      <c r="C244" s="4" t="s">
        <v>119</v>
      </c>
      <c r="D244" s="4" t="s">
        <v>117</v>
      </c>
      <c r="E244" s="4" t="s">
        <v>130</v>
      </c>
      <c r="F244" s="4" t="s">
        <v>106</v>
      </c>
      <c r="G244" s="10">
        <v>750</v>
      </c>
      <c r="H244" s="10">
        <v>48</v>
      </c>
      <c r="I244" s="8">
        <v>1200</v>
      </c>
      <c r="J244" s="10">
        <v>57600</v>
      </c>
      <c r="K244" s="10">
        <f t="shared" si="10"/>
        <v>36000</v>
      </c>
      <c r="L244" s="11">
        <f t="shared" si="11"/>
        <v>21600</v>
      </c>
    </row>
    <row r="245" spans="1:12" x14ac:dyDescent="0.3">
      <c r="A245" s="2">
        <v>43252</v>
      </c>
      <c r="B245" s="2" t="str">
        <f t="shared" si="9"/>
        <v>2018</v>
      </c>
      <c r="C245" s="4" t="s">
        <v>120</v>
      </c>
      <c r="D245" s="4" t="s">
        <v>104</v>
      </c>
      <c r="E245" s="4" t="s">
        <v>130</v>
      </c>
      <c r="F245" s="4" t="s">
        <v>106</v>
      </c>
      <c r="G245" s="10">
        <v>750</v>
      </c>
      <c r="H245" s="10">
        <v>13</v>
      </c>
      <c r="I245" s="8">
        <v>1200</v>
      </c>
      <c r="J245" s="10">
        <v>15600</v>
      </c>
      <c r="K245" s="10">
        <f t="shared" si="10"/>
        <v>9750</v>
      </c>
      <c r="L245" s="11">
        <f t="shared" si="11"/>
        <v>5850</v>
      </c>
    </row>
    <row r="246" spans="1:12" x14ac:dyDescent="0.3">
      <c r="A246" s="2">
        <v>44124</v>
      </c>
      <c r="B246" s="2" t="str">
        <f t="shared" si="9"/>
        <v>2020</v>
      </c>
      <c r="C246" s="4" t="s">
        <v>137</v>
      </c>
      <c r="D246" s="4" t="s">
        <v>104</v>
      </c>
      <c r="E246" s="4" t="s">
        <v>130</v>
      </c>
      <c r="F246" s="4" t="s">
        <v>106</v>
      </c>
      <c r="G246" s="10">
        <v>750</v>
      </c>
      <c r="H246" s="10">
        <v>5</v>
      </c>
      <c r="I246" s="8">
        <v>1200</v>
      </c>
      <c r="J246" s="10">
        <v>6000</v>
      </c>
      <c r="K246" s="10">
        <f t="shared" si="10"/>
        <v>3750</v>
      </c>
      <c r="L246" s="11">
        <f t="shared" si="11"/>
        <v>2250</v>
      </c>
    </row>
    <row r="247" spans="1:12" x14ac:dyDescent="0.3">
      <c r="A247" s="2">
        <v>44307</v>
      </c>
      <c r="B247" s="2" t="str">
        <f t="shared" si="9"/>
        <v>2021</v>
      </c>
      <c r="C247" s="4" t="s">
        <v>135</v>
      </c>
      <c r="D247" s="4" t="s">
        <v>113</v>
      </c>
      <c r="E247" s="4" t="s">
        <v>130</v>
      </c>
      <c r="F247" s="4" t="s">
        <v>106</v>
      </c>
      <c r="G247" s="10">
        <v>750</v>
      </c>
      <c r="H247" s="10">
        <v>85</v>
      </c>
      <c r="I247" s="8">
        <v>1200</v>
      </c>
      <c r="J247" s="10">
        <v>102000</v>
      </c>
      <c r="K247" s="10">
        <f t="shared" si="10"/>
        <v>63750</v>
      </c>
      <c r="L247" s="11">
        <f t="shared" si="11"/>
        <v>38250</v>
      </c>
    </row>
    <row r="248" spans="1:12" x14ac:dyDescent="0.3">
      <c r="A248" s="2">
        <v>43825</v>
      </c>
      <c r="B248" s="2" t="str">
        <f t="shared" si="9"/>
        <v>2019</v>
      </c>
      <c r="C248" s="4" t="s">
        <v>112</v>
      </c>
      <c r="D248" s="4" t="s">
        <v>111</v>
      </c>
      <c r="E248" s="4" t="s">
        <v>130</v>
      </c>
      <c r="F248" s="4" t="s">
        <v>106</v>
      </c>
      <c r="G248" s="10">
        <v>750</v>
      </c>
      <c r="H248" s="10">
        <v>52</v>
      </c>
      <c r="I248" s="8">
        <v>1200</v>
      </c>
      <c r="J248" s="10">
        <v>62400</v>
      </c>
      <c r="K248" s="10">
        <f t="shared" si="10"/>
        <v>39000</v>
      </c>
      <c r="L248" s="11">
        <f t="shared" si="11"/>
        <v>23400</v>
      </c>
    </row>
    <row r="249" spans="1:12" x14ac:dyDescent="0.3">
      <c r="A249" s="2">
        <v>43274</v>
      </c>
      <c r="B249" s="2" t="str">
        <f t="shared" si="9"/>
        <v>2018</v>
      </c>
      <c r="C249" s="4" t="s">
        <v>118</v>
      </c>
      <c r="D249" s="4" t="s">
        <v>110</v>
      </c>
      <c r="E249" s="4" t="s">
        <v>130</v>
      </c>
      <c r="F249" s="4" t="s">
        <v>106</v>
      </c>
      <c r="G249" s="10">
        <v>750</v>
      </c>
      <c r="H249" s="10">
        <v>18</v>
      </c>
      <c r="I249" s="8">
        <v>1200</v>
      </c>
      <c r="J249" s="10">
        <v>21600</v>
      </c>
      <c r="K249" s="10">
        <f t="shared" si="10"/>
        <v>13500</v>
      </c>
      <c r="L249" s="11">
        <f t="shared" si="11"/>
        <v>8100</v>
      </c>
    </row>
    <row r="250" spans="1:12" x14ac:dyDescent="0.3">
      <c r="A250" s="2">
        <v>43599</v>
      </c>
      <c r="B250" s="2" t="str">
        <f t="shared" si="9"/>
        <v>2019</v>
      </c>
      <c r="C250" s="4" t="s">
        <v>137</v>
      </c>
      <c r="D250" s="4" t="s">
        <v>111</v>
      </c>
      <c r="E250" s="4" t="s">
        <v>130</v>
      </c>
      <c r="F250" s="4" t="s">
        <v>106</v>
      </c>
      <c r="G250" s="10">
        <v>750</v>
      </c>
      <c r="H250" s="10">
        <v>4</v>
      </c>
      <c r="I250" s="8">
        <v>1200</v>
      </c>
      <c r="J250" s="10">
        <v>4800</v>
      </c>
      <c r="K250" s="10">
        <f t="shared" si="10"/>
        <v>3000</v>
      </c>
      <c r="L250" s="11">
        <f t="shared" si="11"/>
        <v>1800</v>
      </c>
    </row>
    <row r="251" spans="1:12" x14ac:dyDescent="0.3">
      <c r="A251" s="2">
        <v>44136</v>
      </c>
      <c r="B251" s="2" t="str">
        <f t="shared" si="9"/>
        <v>2020</v>
      </c>
      <c r="C251" s="4" t="s">
        <v>112</v>
      </c>
      <c r="D251" s="4" t="s">
        <v>113</v>
      </c>
      <c r="E251" s="4" t="s">
        <v>130</v>
      </c>
      <c r="F251" s="4" t="s">
        <v>106</v>
      </c>
      <c r="G251" s="10">
        <v>750</v>
      </c>
      <c r="H251" s="10">
        <v>107</v>
      </c>
      <c r="I251" s="8">
        <v>1200</v>
      </c>
      <c r="J251" s="10">
        <v>128400</v>
      </c>
      <c r="K251" s="10">
        <f t="shared" si="10"/>
        <v>80250</v>
      </c>
      <c r="L251" s="11">
        <f t="shared" si="11"/>
        <v>48150</v>
      </c>
    </row>
    <row r="252" spans="1:12" x14ac:dyDescent="0.3">
      <c r="A252" s="2">
        <v>44243</v>
      </c>
      <c r="B252" s="2" t="str">
        <f t="shared" si="9"/>
        <v>2021</v>
      </c>
      <c r="C252" s="4" t="s">
        <v>109</v>
      </c>
      <c r="D252" s="4" t="s">
        <v>117</v>
      </c>
      <c r="E252" s="4" t="s">
        <v>130</v>
      </c>
      <c r="F252" s="4" t="s">
        <v>106</v>
      </c>
      <c r="G252" s="10">
        <v>750</v>
      </c>
      <c r="H252" s="10">
        <v>70</v>
      </c>
      <c r="I252" s="8">
        <v>1200</v>
      </c>
      <c r="J252" s="10">
        <v>84000</v>
      </c>
      <c r="K252" s="10">
        <f t="shared" si="10"/>
        <v>52500</v>
      </c>
      <c r="L252" s="11">
        <f t="shared" si="11"/>
        <v>31500</v>
      </c>
    </row>
    <row r="253" spans="1:12" x14ac:dyDescent="0.3">
      <c r="A253" s="2">
        <v>43242</v>
      </c>
      <c r="B253" s="2" t="str">
        <f t="shared" si="9"/>
        <v>2018</v>
      </c>
      <c r="C253" s="4" t="s">
        <v>143</v>
      </c>
      <c r="D253" s="4" t="s">
        <v>111</v>
      </c>
      <c r="E253" s="4" t="s">
        <v>130</v>
      </c>
      <c r="F253" s="4" t="s">
        <v>106</v>
      </c>
      <c r="G253" s="10">
        <v>750</v>
      </c>
      <c r="H253" s="10">
        <v>40</v>
      </c>
      <c r="I253" s="8">
        <v>1200</v>
      </c>
      <c r="J253" s="10">
        <v>48000</v>
      </c>
      <c r="K253" s="10">
        <f t="shared" si="10"/>
        <v>30000</v>
      </c>
      <c r="L253" s="11">
        <f t="shared" si="11"/>
        <v>18000</v>
      </c>
    </row>
    <row r="254" spans="1:12" x14ac:dyDescent="0.3">
      <c r="A254" s="2">
        <v>43267</v>
      </c>
      <c r="B254" s="2" t="str">
        <f t="shared" si="9"/>
        <v>2018</v>
      </c>
      <c r="C254" s="4" t="s">
        <v>119</v>
      </c>
      <c r="D254" s="4" t="s">
        <v>117</v>
      </c>
      <c r="E254" s="4" t="s">
        <v>130</v>
      </c>
      <c r="F254" s="4" t="s">
        <v>106</v>
      </c>
      <c r="G254" s="10">
        <v>750</v>
      </c>
      <c r="H254" s="10">
        <v>53</v>
      </c>
      <c r="I254" s="8">
        <v>1200</v>
      </c>
      <c r="J254" s="10">
        <v>63600</v>
      </c>
      <c r="K254" s="10">
        <f t="shared" si="10"/>
        <v>39750</v>
      </c>
      <c r="L254" s="11">
        <f t="shared" si="11"/>
        <v>23850</v>
      </c>
    </row>
    <row r="255" spans="1:12" x14ac:dyDescent="0.3">
      <c r="A255" s="2">
        <v>43597</v>
      </c>
      <c r="B255" s="2" t="str">
        <f t="shared" si="9"/>
        <v>2019</v>
      </c>
      <c r="C255" s="4" t="s">
        <v>109</v>
      </c>
      <c r="D255" s="4" t="s">
        <v>117</v>
      </c>
      <c r="E255" s="4" t="s">
        <v>130</v>
      </c>
      <c r="F255" s="4" t="s">
        <v>106</v>
      </c>
      <c r="G255" s="10">
        <v>750</v>
      </c>
      <c r="H255" s="10">
        <v>67</v>
      </c>
      <c r="I255" s="8">
        <v>1200</v>
      </c>
      <c r="J255" s="10">
        <v>80400</v>
      </c>
      <c r="K255" s="10">
        <f t="shared" si="10"/>
        <v>50250</v>
      </c>
      <c r="L255" s="11">
        <f t="shared" si="11"/>
        <v>30150</v>
      </c>
    </row>
    <row r="256" spans="1:12" x14ac:dyDescent="0.3">
      <c r="A256" s="2">
        <v>44092</v>
      </c>
      <c r="B256" s="2" t="str">
        <f t="shared" si="9"/>
        <v>2020</v>
      </c>
      <c r="C256" s="4" t="s">
        <v>119</v>
      </c>
      <c r="D256" s="4" t="s">
        <v>104</v>
      </c>
      <c r="E256" s="4" t="s">
        <v>130</v>
      </c>
      <c r="F256" s="4" t="s">
        <v>106</v>
      </c>
      <c r="G256" s="10">
        <v>750</v>
      </c>
      <c r="H256" s="10">
        <v>34</v>
      </c>
      <c r="I256" s="8">
        <v>1200</v>
      </c>
      <c r="J256" s="10">
        <v>40800</v>
      </c>
      <c r="K256" s="10">
        <f t="shared" si="10"/>
        <v>25500</v>
      </c>
      <c r="L256" s="11">
        <f t="shared" si="11"/>
        <v>15300</v>
      </c>
    </row>
    <row r="257" spans="1:12" x14ac:dyDescent="0.3">
      <c r="A257" s="2">
        <v>44221</v>
      </c>
      <c r="B257" s="2" t="str">
        <f t="shared" si="9"/>
        <v>2021</v>
      </c>
      <c r="C257" s="4" t="s">
        <v>112</v>
      </c>
      <c r="D257" s="4" t="s">
        <v>117</v>
      </c>
      <c r="E257" s="4" t="s">
        <v>130</v>
      </c>
      <c r="F257" s="4" t="s">
        <v>106</v>
      </c>
      <c r="G257" s="10">
        <v>750</v>
      </c>
      <c r="H257" s="10">
        <v>75</v>
      </c>
      <c r="I257" s="8">
        <v>1200</v>
      </c>
      <c r="J257" s="10">
        <v>90000</v>
      </c>
      <c r="K257" s="10">
        <f t="shared" si="10"/>
        <v>56250</v>
      </c>
      <c r="L257" s="11">
        <f t="shared" si="11"/>
        <v>33750</v>
      </c>
    </row>
    <row r="258" spans="1:12" x14ac:dyDescent="0.3">
      <c r="A258" s="2">
        <v>44272</v>
      </c>
      <c r="B258" s="2" t="str">
        <f t="shared" si="9"/>
        <v>2021</v>
      </c>
      <c r="C258" s="4" t="s">
        <v>134</v>
      </c>
      <c r="D258" s="4" t="s">
        <v>104</v>
      </c>
      <c r="E258" s="4" t="s">
        <v>130</v>
      </c>
      <c r="F258" s="4" t="s">
        <v>106</v>
      </c>
      <c r="G258" s="10">
        <v>750</v>
      </c>
      <c r="H258" s="10">
        <v>28</v>
      </c>
      <c r="I258" s="8">
        <v>1200</v>
      </c>
      <c r="J258" s="10">
        <v>33600</v>
      </c>
      <c r="K258" s="10">
        <f t="shared" si="10"/>
        <v>21000</v>
      </c>
      <c r="L258" s="11">
        <f t="shared" si="11"/>
        <v>12600</v>
      </c>
    </row>
    <row r="259" spans="1:12" x14ac:dyDescent="0.3">
      <c r="A259" s="2">
        <v>44355</v>
      </c>
      <c r="B259" s="2" t="str">
        <f t="shared" ref="B259:B322" si="12">TEXT(A259,"yyyy")</f>
        <v>2021</v>
      </c>
      <c r="C259" s="4" t="s">
        <v>122</v>
      </c>
      <c r="D259" s="4" t="s">
        <v>117</v>
      </c>
      <c r="E259" s="4" t="s">
        <v>130</v>
      </c>
      <c r="F259" s="4" t="s">
        <v>106</v>
      </c>
      <c r="G259" s="10">
        <v>750</v>
      </c>
      <c r="H259" s="10">
        <v>81</v>
      </c>
      <c r="I259" s="8">
        <v>1200</v>
      </c>
      <c r="J259" s="10">
        <v>97200</v>
      </c>
      <c r="K259" s="10">
        <f t="shared" ref="K259:K322" si="13">H259*G259</f>
        <v>60750</v>
      </c>
      <c r="L259" s="11">
        <f t="shared" ref="L259:L322" si="14">J259-K259</f>
        <v>36450</v>
      </c>
    </row>
    <row r="260" spans="1:12" x14ac:dyDescent="0.3">
      <c r="A260" s="2">
        <v>44248</v>
      </c>
      <c r="B260" s="2" t="str">
        <f t="shared" si="12"/>
        <v>2021</v>
      </c>
      <c r="C260" s="4" t="s">
        <v>119</v>
      </c>
      <c r="D260" s="4" t="s">
        <v>111</v>
      </c>
      <c r="E260" s="4" t="s">
        <v>130</v>
      </c>
      <c r="F260" s="4" t="s">
        <v>106</v>
      </c>
      <c r="G260" s="10">
        <v>750</v>
      </c>
      <c r="H260" s="10">
        <v>4</v>
      </c>
      <c r="I260" s="8">
        <v>1200</v>
      </c>
      <c r="J260" s="10">
        <v>4800</v>
      </c>
      <c r="K260" s="10">
        <f t="shared" si="13"/>
        <v>3000</v>
      </c>
      <c r="L260" s="11">
        <f t="shared" si="14"/>
        <v>1800</v>
      </c>
    </row>
    <row r="261" spans="1:12" x14ac:dyDescent="0.3">
      <c r="A261" s="2">
        <v>44435</v>
      </c>
      <c r="B261" s="2" t="str">
        <f t="shared" si="12"/>
        <v>2021</v>
      </c>
      <c r="C261" s="4" t="s">
        <v>125</v>
      </c>
      <c r="D261" s="4" t="s">
        <v>110</v>
      </c>
      <c r="E261" s="4" t="s">
        <v>130</v>
      </c>
      <c r="F261" s="4" t="s">
        <v>106</v>
      </c>
      <c r="G261" s="10">
        <v>750</v>
      </c>
      <c r="H261" s="10">
        <v>16</v>
      </c>
      <c r="I261" s="8">
        <v>1200</v>
      </c>
      <c r="J261" s="10">
        <v>19200</v>
      </c>
      <c r="K261" s="10">
        <f t="shared" si="13"/>
        <v>12000</v>
      </c>
      <c r="L261" s="11">
        <f t="shared" si="14"/>
        <v>7200</v>
      </c>
    </row>
    <row r="262" spans="1:12" x14ac:dyDescent="0.3">
      <c r="A262" s="2">
        <v>43635</v>
      </c>
      <c r="B262" s="2" t="str">
        <f t="shared" si="12"/>
        <v>2019</v>
      </c>
      <c r="C262" s="4" t="s">
        <v>134</v>
      </c>
      <c r="D262" s="4" t="s">
        <v>104</v>
      </c>
      <c r="E262" s="4" t="s">
        <v>130</v>
      </c>
      <c r="F262" s="4" t="s">
        <v>106</v>
      </c>
      <c r="G262" s="10">
        <v>750</v>
      </c>
      <c r="H262" s="10">
        <v>31</v>
      </c>
      <c r="I262" s="8">
        <v>1200</v>
      </c>
      <c r="J262" s="10">
        <v>37200</v>
      </c>
      <c r="K262" s="10">
        <f t="shared" si="13"/>
        <v>23250</v>
      </c>
      <c r="L262" s="11">
        <f t="shared" si="14"/>
        <v>13950</v>
      </c>
    </row>
    <row r="263" spans="1:12" x14ac:dyDescent="0.3">
      <c r="A263" s="2">
        <v>44443</v>
      </c>
      <c r="B263" s="2" t="str">
        <f t="shared" si="12"/>
        <v>2021</v>
      </c>
      <c r="C263" s="4" t="s">
        <v>121</v>
      </c>
      <c r="D263" s="4" t="s">
        <v>110</v>
      </c>
      <c r="E263" s="4" t="s">
        <v>130</v>
      </c>
      <c r="F263" s="4" t="s">
        <v>106</v>
      </c>
      <c r="G263" s="10">
        <v>750</v>
      </c>
      <c r="H263" s="10">
        <v>16</v>
      </c>
      <c r="I263" s="8">
        <v>1200</v>
      </c>
      <c r="J263" s="10">
        <v>19200</v>
      </c>
      <c r="K263" s="10">
        <f t="shared" si="13"/>
        <v>12000</v>
      </c>
      <c r="L263" s="11">
        <f t="shared" si="14"/>
        <v>7200</v>
      </c>
    </row>
    <row r="264" spans="1:12" x14ac:dyDescent="0.3">
      <c r="A264" s="2">
        <v>44169</v>
      </c>
      <c r="B264" s="2" t="str">
        <f t="shared" si="12"/>
        <v>2020</v>
      </c>
      <c r="C264" s="4" t="s">
        <v>135</v>
      </c>
      <c r="D264" s="4" t="s">
        <v>107</v>
      </c>
      <c r="E264" s="4" t="s">
        <v>130</v>
      </c>
      <c r="F264" s="4" t="s">
        <v>106</v>
      </c>
      <c r="G264" s="10">
        <v>750</v>
      </c>
      <c r="H264" s="10">
        <v>17</v>
      </c>
      <c r="I264" s="8">
        <v>1200</v>
      </c>
      <c r="J264" s="10">
        <v>20400</v>
      </c>
      <c r="K264" s="10">
        <f t="shared" si="13"/>
        <v>12750</v>
      </c>
      <c r="L264" s="11">
        <f t="shared" si="14"/>
        <v>7650</v>
      </c>
    </row>
    <row r="265" spans="1:12" x14ac:dyDescent="0.3">
      <c r="A265" s="2">
        <v>44248</v>
      </c>
      <c r="B265" s="2" t="str">
        <f t="shared" si="12"/>
        <v>2021</v>
      </c>
      <c r="C265" s="4" t="s">
        <v>125</v>
      </c>
      <c r="D265" s="4" t="s">
        <v>107</v>
      </c>
      <c r="E265" s="4" t="s">
        <v>130</v>
      </c>
      <c r="F265" s="4" t="s">
        <v>106</v>
      </c>
      <c r="G265" s="10">
        <v>750</v>
      </c>
      <c r="H265" s="10">
        <v>33</v>
      </c>
      <c r="I265" s="8">
        <v>1200</v>
      </c>
      <c r="J265" s="10">
        <v>39600</v>
      </c>
      <c r="K265" s="10">
        <f t="shared" si="13"/>
        <v>24750</v>
      </c>
      <c r="L265" s="11">
        <f t="shared" si="14"/>
        <v>14850</v>
      </c>
    </row>
    <row r="266" spans="1:12" x14ac:dyDescent="0.3">
      <c r="A266" s="2">
        <v>43554</v>
      </c>
      <c r="B266" s="2" t="str">
        <f t="shared" si="12"/>
        <v>2019</v>
      </c>
      <c r="C266" s="4" t="s">
        <v>144</v>
      </c>
      <c r="D266" s="4" t="s">
        <v>104</v>
      </c>
      <c r="E266" s="4" t="s">
        <v>130</v>
      </c>
      <c r="F266" s="4" t="s">
        <v>106</v>
      </c>
      <c r="G266" s="10">
        <v>750</v>
      </c>
      <c r="H266" s="10">
        <v>22</v>
      </c>
      <c r="I266" s="8">
        <v>1200</v>
      </c>
      <c r="J266" s="10">
        <v>26400</v>
      </c>
      <c r="K266" s="10">
        <f t="shared" si="13"/>
        <v>16500</v>
      </c>
      <c r="L266" s="11">
        <f t="shared" si="14"/>
        <v>9900</v>
      </c>
    </row>
    <row r="267" spans="1:12" x14ac:dyDescent="0.3">
      <c r="A267" s="2">
        <v>43559</v>
      </c>
      <c r="B267" s="2" t="str">
        <f t="shared" si="12"/>
        <v>2019</v>
      </c>
      <c r="C267" s="4" t="s">
        <v>139</v>
      </c>
      <c r="D267" s="4" t="s">
        <v>111</v>
      </c>
      <c r="E267" s="4" t="s">
        <v>130</v>
      </c>
      <c r="F267" s="4" t="s">
        <v>106</v>
      </c>
      <c r="G267" s="10">
        <v>750</v>
      </c>
      <c r="H267" s="10">
        <v>45</v>
      </c>
      <c r="I267" s="8">
        <v>1200</v>
      </c>
      <c r="J267" s="10">
        <v>54000</v>
      </c>
      <c r="K267" s="10">
        <f t="shared" si="13"/>
        <v>33750</v>
      </c>
      <c r="L267" s="11">
        <f t="shared" si="14"/>
        <v>20250</v>
      </c>
    </row>
    <row r="268" spans="1:12" x14ac:dyDescent="0.3">
      <c r="A268" s="2">
        <v>43312</v>
      </c>
      <c r="B268" s="2" t="str">
        <f t="shared" si="12"/>
        <v>2018</v>
      </c>
      <c r="C268" s="4" t="s">
        <v>121</v>
      </c>
      <c r="D268" s="4" t="s">
        <v>110</v>
      </c>
      <c r="E268" s="4" t="s">
        <v>130</v>
      </c>
      <c r="F268" s="4" t="s">
        <v>106</v>
      </c>
      <c r="G268" s="10">
        <v>750</v>
      </c>
      <c r="H268" s="10">
        <v>16</v>
      </c>
      <c r="I268" s="8">
        <v>1200</v>
      </c>
      <c r="J268" s="10">
        <v>19200</v>
      </c>
      <c r="K268" s="10">
        <f t="shared" si="13"/>
        <v>12000</v>
      </c>
      <c r="L268" s="11">
        <f t="shared" si="14"/>
        <v>7200</v>
      </c>
    </row>
    <row r="269" spans="1:12" x14ac:dyDescent="0.3">
      <c r="A269" s="2">
        <v>44318</v>
      </c>
      <c r="B269" s="2" t="str">
        <f t="shared" si="12"/>
        <v>2021</v>
      </c>
      <c r="C269" s="4" t="s">
        <v>139</v>
      </c>
      <c r="D269" s="4" t="s">
        <v>107</v>
      </c>
      <c r="E269" s="4" t="s">
        <v>130</v>
      </c>
      <c r="F269" s="4" t="s">
        <v>106</v>
      </c>
      <c r="G269" s="10">
        <v>750</v>
      </c>
      <c r="H269" s="10">
        <v>29</v>
      </c>
      <c r="I269" s="8">
        <v>1200</v>
      </c>
      <c r="J269" s="10">
        <v>34800</v>
      </c>
      <c r="K269" s="10">
        <f t="shared" si="13"/>
        <v>21750</v>
      </c>
      <c r="L269" s="11">
        <f t="shared" si="14"/>
        <v>13050</v>
      </c>
    </row>
    <row r="270" spans="1:12" x14ac:dyDescent="0.3">
      <c r="A270" s="2">
        <v>44480</v>
      </c>
      <c r="B270" s="2" t="str">
        <f t="shared" si="12"/>
        <v>2021</v>
      </c>
      <c r="C270" s="4" t="s">
        <v>121</v>
      </c>
      <c r="D270" s="4" t="s">
        <v>111</v>
      </c>
      <c r="E270" s="4" t="s">
        <v>130</v>
      </c>
      <c r="F270" s="4" t="s">
        <v>106</v>
      </c>
      <c r="G270" s="10">
        <v>750</v>
      </c>
      <c r="H270" s="10">
        <v>70</v>
      </c>
      <c r="I270" s="8">
        <v>1200</v>
      </c>
      <c r="J270" s="10">
        <v>84000</v>
      </c>
      <c r="K270" s="10">
        <f t="shared" si="13"/>
        <v>52500</v>
      </c>
      <c r="L270" s="11">
        <f t="shared" si="14"/>
        <v>31500</v>
      </c>
    </row>
    <row r="271" spans="1:12" x14ac:dyDescent="0.3">
      <c r="A271" s="2">
        <v>44275</v>
      </c>
      <c r="B271" s="2" t="str">
        <f t="shared" si="12"/>
        <v>2021</v>
      </c>
      <c r="C271" s="4" t="s">
        <v>123</v>
      </c>
      <c r="D271" s="4" t="s">
        <v>104</v>
      </c>
      <c r="E271" s="4" t="s">
        <v>130</v>
      </c>
      <c r="F271" s="4" t="s">
        <v>106</v>
      </c>
      <c r="G271" s="10">
        <v>750</v>
      </c>
      <c r="H271" s="10">
        <v>17</v>
      </c>
      <c r="I271" s="8">
        <v>1200</v>
      </c>
      <c r="J271" s="10">
        <v>20400</v>
      </c>
      <c r="K271" s="10">
        <f t="shared" si="13"/>
        <v>12750</v>
      </c>
      <c r="L271" s="11">
        <f t="shared" si="14"/>
        <v>7650</v>
      </c>
    </row>
    <row r="272" spans="1:12" x14ac:dyDescent="0.3">
      <c r="A272" s="2">
        <v>43122</v>
      </c>
      <c r="B272" s="2" t="str">
        <f t="shared" si="12"/>
        <v>2018</v>
      </c>
      <c r="C272" s="4" t="s">
        <v>121</v>
      </c>
      <c r="D272" s="4" t="s">
        <v>110</v>
      </c>
      <c r="E272" s="4" t="s">
        <v>130</v>
      </c>
      <c r="F272" s="4" t="s">
        <v>106</v>
      </c>
      <c r="G272" s="10">
        <v>750</v>
      </c>
      <c r="H272" s="10">
        <v>18</v>
      </c>
      <c r="I272" s="8">
        <v>1200</v>
      </c>
      <c r="J272" s="10">
        <v>21600</v>
      </c>
      <c r="K272" s="10">
        <f t="shared" si="13"/>
        <v>13500</v>
      </c>
      <c r="L272" s="11">
        <f t="shared" si="14"/>
        <v>8100</v>
      </c>
    </row>
    <row r="273" spans="1:12" x14ac:dyDescent="0.3">
      <c r="A273" s="2">
        <v>43580</v>
      </c>
      <c r="B273" s="2" t="str">
        <f t="shared" si="12"/>
        <v>2019</v>
      </c>
      <c r="C273" s="4" t="s">
        <v>116</v>
      </c>
      <c r="D273" s="4" t="s">
        <v>107</v>
      </c>
      <c r="E273" s="4" t="s">
        <v>130</v>
      </c>
      <c r="F273" s="4" t="s">
        <v>106</v>
      </c>
      <c r="G273" s="10">
        <v>750</v>
      </c>
      <c r="H273" s="10">
        <v>56</v>
      </c>
      <c r="I273" s="8">
        <v>1200</v>
      </c>
      <c r="J273" s="10">
        <v>67200</v>
      </c>
      <c r="K273" s="10">
        <f t="shared" si="13"/>
        <v>42000</v>
      </c>
      <c r="L273" s="11">
        <f t="shared" si="14"/>
        <v>25200</v>
      </c>
    </row>
    <row r="274" spans="1:12" x14ac:dyDescent="0.3">
      <c r="A274" s="2">
        <v>44219</v>
      </c>
      <c r="B274" s="2" t="str">
        <f t="shared" si="12"/>
        <v>2021</v>
      </c>
      <c r="C274" s="4" t="s">
        <v>122</v>
      </c>
      <c r="D274" s="4" t="s">
        <v>104</v>
      </c>
      <c r="E274" s="4" t="s">
        <v>130</v>
      </c>
      <c r="F274" s="4" t="s">
        <v>106</v>
      </c>
      <c r="G274" s="10">
        <v>750</v>
      </c>
      <c r="H274" s="10">
        <v>5</v>
      </c>
      <c r="I274" s="8">
        <v>1200</v>
      </c>
      <c r="J274" s="10">
        <v>6000</v>
      </c>
      <c r="K274" s="10">
        <f t="shared" si="13"/>
        <v>3750</v>
      </c>
      <c r="L274" s="11">
        <f t="shared" si="14"/>
        <v>2250</v>
      </c>
    </row>
    <row r="275" spans="1:12" x14ac:dyDescent="0.3">
      <c r="A275" s="2">
        <v>43322</v>
      </c>
      <c r="B275" s="2" t="str">
        <f t="shared" si="12"/>
        <v>2018</v>
      </c>
      <c r="C275" s="4" t="s">
        <v>118</v>
      </c>
      <c r="D275" s="4" t="s">
        <v>110</v>
      </c>
      <c r="E275" s="4" t="s">
        <v>130</v>
      </c>
      <c r="F275" s="4" t="s">
        <v>106</v>
      </c>
      <c r="G275" s="10">
        <v>750</v>
      </c>
      <c r="H275" s="10">
        <v>6</v>
      </c>
      <c r="I275" s="8">
        <v>1200</v>
      </c>
      <c r="J275" s="10">
        <v>7200</v>
      </c>
      <c r="K275" s="10">
        <f t="shared" si="13"/>
        <v>4500</v>
      </c>
      <c r="L275" s="11">
        <f t="shared" si="14"/>
        <v>2700</v>
      </c>
    </row>
    <row r="276" spans="1:12" x14ac:dyDescent="0.3">
      <c r="A276" s="2">
        <v>44147</v>
      </c>
      <c r="B276" s="2" t="str">
        <f t="shared" si="12"/>
        <v>2020</v>
      </c>
      <c r="C276" s="4" t="s">
        <v>120</v>
      </c>
      <c r="D276" s="4" t="s">
        <v>110</v>
      </c>
      <c r="E276" s="4" t="s">
        <v>130</v>
      </c>
      <c r="F276" s="4" t="s">
        <v>106</v>
      </c>
      <c r="G276" s="10">
        <v>750</v>
      </c>
      <c r="H276" s="10">
        <v>12</v>
      </c>
      <c r="I276" s="8">
        <v>1200</v>
      </c>
      <c r="J276" s="10">
        <v>14400</v>
      </c>
      <c r="K276" s="10">
        <f t="shared" si="13"/>
        <v>9000</v>
      </c>
      <c r="L276" s="11">
        <f t="shared" si="14"/>
        <v>5400</v>
      </c>
    </row>
    <row r="277" spans="1:12" x14ac:dyDescent="0.3">
      <c r="A277" s="2">
        <v>43420</v>
      </c>
      <c r="B277" s="2" t="str">
        <f t="shared" si="12"/>
        <v>2018</v>
      </c>
      <c r="C277" s="4" t="s">
        <v>135</v>
      </c>
      <c r="D277" s="4" t="s">
        <v>110</v>
      </c>
      <c r="E277" s="4" t="s">
        <v>130</v>
      </c>
      <c r="F277" s="4" t="s">
        <v>106</v>
      </c>
      <c r="G277" s="10">
        <v>750</v>
      </c>
      <c r="H277" s="10">
        <v>17</v>
      </c>
      <c r="I277" s="8">
        <v>1200</v>
      </c>
      <c r="J277" s="10">
        <v>20400</v>
      </c>
      <c r="K277" s="10">
        <f t="shared" si="13"/>
        <v>12750</v>
      </c>
      <c r="L277" s="11">
        <f t="shared" si="14"/>
        <v>7650</v>
      </c>
    </row>
    <row r="278" spans="1:12" x14ac:dyDescent="0.3">
      <c r="A278" s="2">
        <v>44003</v>
      </c>
      <c r="B278" s="2" t="str">
        <f t="shared" si="12"/>
        <v>2020</v>
      </c>
      <c r="C278" s="4" t="s">
        <v>123</v>
      </c>
      <c r="D278" s="4" t="s">
        <v>111</v>
      </c>
      <c r="E278" s="4" t="s">
        <v>130</v>
      </c>
      <c r="F278" s="4" t="s">
        <v>106</v>
      </c>
      <c r="G278" s="10">
        <v>750</v>
      </c>
      <c r="H278" s="10">
        <v>40</v>
      </c>
      <c r="I278" s="8">
        <v>1200</v>
      </c>
      <c r="J278" s="10">
        <v>48000</v>
      </c>
      <c r="K278" s="10">
        <f t="shared" si="13"/>
        <v>30000</v>
      </c>
      <c r="L278" s="11">
        <f t="shared" si="14"/>
        <v>18000</v>
      </c>
    </row>
    <row r="279" spans="1:12" x14ac:dyDescent="0.3">
      <c r="A279" s="2">
        <v>44421</v>
      </c>
      <c r="B279" s="2" t="str">
        <f t="shared" si="12"/>
        <v>2021</v>
      </c>
      <c r="C279" s="4" t="s">
        <v>108</v>
      </c>
      <c r="D279" s="4" t="s">
        <v>110</v>
      </c>
      <c r="E279" s="4" t="s">
        <v>130</v>
      </c>
      <c r="F279" s="4" t="s">
        <v>106</v>
      </c>
      <c r="G279" s="10">
        <v>750</v>
      </c>
      <c r="H279" s="10">
        <v>14</v>
      </c>
      <c r="I279" s="8">
        <v>1200</v>
      </c>
      <c r="J279" s="10">
        <v>16800</v>
      </c>
      <c r="K279" s="10">
        <f t="shared" si="13"/>
        <v>10500</v>
      </c>
      <c r="L279" s="11">
        <f t="shared" si="14"/>
        <v>6300</v>
      </c>
    </row>
    <row r="280" spans="1:12" x14ac:dyDescent="0.3">
      <c r="A280" s="2">
        <v>44214</v>
      </c>
      <c r="B280" s="2" t="str">
        <f t="shared" si="12"/>
        <v>2021</v>
      </c>
      <c r="C280" s="4" t="s">
        <v>144</v>
      </c>
      <c r="D280" s="4" t="s">
        <v>113</v>
      </c>
      <c r="E280" s="4" t="s">
        <v>130</v>
      </c>
      <c r="F280" s="4" t="s">
        <v>106</v>
      </c>
      <c r="G280" s="10">
        <v>750</v>
      </c>
      <c r="H280" s="10">
        <v>74</v>
      </c>
      <c r="I280" s="8">
        <v>1200</v>
      </c>
      <c r="J280" s="10">
        <v>88800</v>
      </c>
      <c r="K280" s="10">
        <f t="shared" si="13"/>
        <v>55500</v>
      </c>
      <c r="L280" s="11">
        <f t="shared" si="14"/>
        <v>33300</v>
      </c>
    </row>
    <row r="281" spans="1:12" x14ac:dyDescent="0.3">
      <c r="A281" s="2">
        <v>43771</v>
      </c>
      <c r="B281" s="2" t="str">
        <f t="shared" si="12"/>
        <v>2019</v>
      </c>
      <c r="C281" s="4" t="s">
        <v>125</v>
      </c>
      <c r="D281" s="4" t="s">
        <v>107</v>
      </c>
      <c r="E281" s="4" t="s">
        <v>130</v>
      </c>
      <c r="F281" s="4" t="s">
        <v>106</v>
      </c>
      <c r="G281" s="10">
        <v>750</v>
      </c>
      <c r="H281" s="10">
        <v>19</v>
      </c>
      <c r="I281" s="8">
        <v>1200</v>
      </c>
      <c r="J281" s="10">
        <v>22800</v>
      </c>
      <c r="K281" s="10">
        <f t="shared" si="13"/>
        <v>14250</v>
      </c>
      <c r="L281" s="11">
        <f t="shared" si="14"/>
        <v>8550</v>
      </c>
    </row>
    <row r="282" spans="1:12" x14ac:dyDescent="0.3">
      <c r="A282" s="2">
        <v>43803</v>
      </c>
      <c r="B282" s="2" t="str">
        <f t="shared" si="12"/>
        <v>2019</v>
      </c>
      <c r="C282" s="4" t="s">
        <v>138</v>
      </c>
      <c r="D282" s="4" t="s">
        <v>110</v>
      </c>
      <c r="E282" s="4" t="s">
        <v>130</v>
      </c>
      <c r="F282" s="4" t="s">
        <v>106</v>
      </c>
      <c r="G282" s="10">
        <v>750</v>
      </c>
      <c r="H282" s="10">
        <v>18</v>
      </c>
      <c r="I282" s="8">
        <v>1200</v>
      </c>
      <c r="J282" s="10">
        <v>21600</v>
      </c>
      <c r="K282" s="10">
        <f t="shared" si="13"/>
        <v>13500</v>
      </c>
      <c r="L282" s="11">
        <f t="shared" si="14"/>
        <v>8100</v>
      </c>
    </row>
    <row r="283" spans="1:12" x14ac:dyDescent="0.3">
      <c r="A283" s="2">
        <v>43727</v>
      </c>
      <c r="B283" s="2" t="str">
        <f t="shared" si="12"/>
        <v>2019</v>
      </c>
      <c r="C283" s="4" t="s">
        <v>121</v>
      </c>
      <c r="D283" s="4" t="s">
        <v>111</v>
      </c>
      <c r="E283" s="4" t="s">
        <v>130</v>
      </c>
      <c r="F283" s="4" t="s">
        <v>106</v>
      </c>
      <c r="G283" s="10">
        <v>750</v>
      </c>
      <c r="H283" s="10">
        <v>48</v>
      </c>
      <c r="I283" s="8">
        <v>1200</v>
      </c>
      <c r="J283" s="10">
        <v>57600</v>
      </c>
      <c r="K283" s="10">
        <f t="shared" si="13"/>
        <v>36000</v>
      </c>
      <c r="L283" s="11">
        <f t="shared" si="14"/>
        <v>21600</v>
      </c>
    </row>
    <row r="284" spans="1:12" x14ac:dyDescent="0.3">
      <c r="A284" s="2">
        <v>44057</v>
      </c>
      <c r="B284" s="2" t="str">
        <f t="shared" si="12"/>
        <v>2020</v>
      </c>
      <c r="C284" s="4" t="s">
        <v>118</v>
      </c>
      <c r="D284" s="4" t="s">
        <v>104</v>
      </c>
      <c r="E284" s="4" t="s">
        <v>130</v>
      </c>
      <c r="F284" s="4" t="s">
        <v>106</v>
      </c>
      <c r="G284" s="10">
        <v>750</v>
      </c>
      <c r="H284" s="10">
        <v>17</v>
      </c>
      <c r="I284" s="8">
        <v>1200</v>
      </c>
      <c r="J284" s="10">
        <v>20400</v>
      </c>
      <c r="K284" s="10">
        <f t="shared" si="13"/>
        <v>12750</v>
      </c>
      <c r="L284" s="11">
        <f t="shared" si="14"/>
        <v>7650</v>
      </c>
    </row>
    <row r="285" spans="1:12" x14ac:dyDescent="0.3">
      <c r="A285" s="2">
        <v>43419</v>
      </c>
      <c r="B285" s="2" t="str">
        <f t="shared" si="12"/>
        <v>2018</v>
      </c>
      <c r="C285" s="4" t="s">
        <v>144</v>
      </c>
      <c r="D285" s="4" t="s">
        <v>104</v>
      </c>
      <c r="E285" s="4" t="s">
        <v>130</v>
      </c>
      <c r="F285" s="4" t="s">
        <v>106</v>
      </c>
      <c r="G285" s="10">
        <v>750</v>
      </c>
      <c r="H285" s="10">
        <v>21</v>
      </c>
      <c r="I285" s="8">
        <v>1200</v>
      </c>
      <c r="J285" s="10">
        <v>25200</v>
      </c>
      <c r="K285" s="10">
        <f t="shared" si="13"/>
        <v>15750</v>
      </c>
      <c r="L285" s="11">
        <f t="shared" si="14"/>
        <v>9450</v>
      </c>
    </row>
    <row r="286" spans="1:12" x14ac:dyDescent="0.3">
      <c r="A286" s="2">
        <v>43581</v>
      </c>
      <c r="B286" s="2" t="str">
        <f t="shared" si="12"/>
        <v>2019</v>
      </c>
      <c r="C286" s="4" t="s">
        <v>112</v>
      </c>
      <c r="D286" s="4" t="s">
        <v>107</v>
      </c>
      <c r="E286" s="4" t="s">
        <v>130</v>
      </c>
      <c r="F286" s="4" t="s">
        <v>106</v>
      </c>
      <c r="G286" s="10">
        <v>750</v>
      </c>
      <c r="H286" s="10">
        <v>9</v>
      </c>
      <c r="I286" s="8">
        <v>1200</v>
      </c>
      <c r="J286" s="10">
        <v>10800</v>
      </c>
      <c r="K286" s="10">
        <f t="shared" si="13"/>
        <v>6750</v>
      </c>
      <c r="L286" s="11">
        <f t="shared" si="14"/>
        <v>4050</v>
      </c>
    </row>
    <row r="287" spans="1:12" x14ac:dyDescent="0.3">
      <c r="A287" s="2">
        <v>44491</v>
      </c>
      <c r="B287" s="2" t="str">
        <f t="shared" si="12"/>
        <v>2021</v>
      </c>
      <c r="C287" s="4" t="s">
        <v>122</v>
      </c>
      <c r="D287" s="4" t="s">
        <v>117</v>
      </c>
      <c r="E287" s="4" t="s">
        <v>130</v>
      </c>
      <c r="F287" s="4" t="s">
        <v>106</v>
      </c>
      <c r="G287" s="10">
        <v>750</v>
      </c>
      <c r="H287" s="10">
        <v>42</v>
      </c>
      <c r="I287" s="8">
        <v>1200</v>
      </c>
      <c r="J287" s="10">
        <v>50400</v>
      </c>
      <c r="K287" s="10">
        <f t="shared" si="13"/>
        <v>31500</v>
      </c>
      <c r="L287" s="11">
        <f t="shared" si="14"/>
        <v>18900</v>
      </c>
    </row>
    <row r="288" spans="1:12" x14ac:dyDescent="0.3">
      <c r="A288" s="2">
        <v>43180</v>
      </c>
      <c r="B288" s="2" t="str">
        <f t="shared" si="12"/>
        <v>2018</v>
      </c>
      <c r="C288" s="4" t="s">
        <v>118</v>
      </c>
      <c r="D288" s="4" t="s">
        <v>104</v>
      </c>
      <c r="E288" s="4" t="s">
        <v>130</v>
      </c>
      <c r="F288" s="4" t="s">
        <v>106</v>
      </c>
      <c r="G288" s="10">
        <v>750</v>
      </c>
      <c r="H288" s="10">
        <v>17</v>
      </c>
      <c r="I288" s="8">
        <v>1200</v>
      </c>
      <c r="J288" s="10">
        <v>20400</v>
      </c>
      <c r="K288" s="10">
        <f t="shared" si="13"/>
        <v>12750</v>
      </c>
      <c r="L288" s="11">
        <f t="shared" si="14"/>
        <v>7650</v>
      </c>
    </row>
    <row r="289" spans="1:12" x14ac:dyDescent="0.3">
      <c r="A289" s="2">
        <v>43404</v>
      </c>
      <c r="B289" s="2" t="str">
        <f t="shared" si="12"/>
        <v>2018</v>
      </c>
      <c r="C289" s="4" t="s">
        <v>120</v>
      </c>
      <c r="D289" s="4" t="s">
        <v>104</v>
      </c>
      <c r="E289" s="4" t="s">
        <v>130</v>
      </c>
      <c r="F289" s="4" t="s">
        <v>106</v>
      </c>
      <c r="G289" s="10">
        <v>750</v>
      </c>
      <c r="H289" s="10">
        <v>28</v>
      </c>
      <c r="I289" s="8">
        <v>1200</v>
      </c>
      <c r="J289" s="10">
        <v>33600</v>
      </c>
      <c r="K289" s="10">
        <f t="shared" si="13"/>
        <v>21000</v>
      </c>
      <c r="L289" s="11">
        <f t="shared" si="14"/>
        <v>12600</v>
      </c>
    </row>
    <row r="290" spans="1:12" x14ac:dyDescent="0.3">
      <c r="A290" s="2">
        <v>43667</v>
      </c>
      <c r="B290" s="2" t="str">
        <f t="shared" si="12"/>
        <v>2019</v>
      </c>
      <c r="C290" s="4" t="s">
        <v>136</v>
      </c>
      <c r="D290" s="4" t="s">
        <v>113</v>
      </c>
      <c r="E290" s="4" t="s">
        <v>130</v>
      </c>
      <c r="F290" s="4" t="s">
        <v>106</v>
      </c>
      <c r="G290" s="10">
        <v>750</v>
      </c>
      <c r="H290" s="10">
        <v>3</v>
      </c>
      <c r="I290" s="8">
        <v>1200</v>
      </c>
      <c r="J290" s="10">
        <v>3600</v>
      </c>
      <c r="K290" s="10">
        <f t="shared" si="13"/>
        <v>2250</v>
      </c>
      <c r="L290" s="11">
        <f t="shared" si="14"/>
        <v>1350</v>
      </c>
    </row>
    <row r="291" spans="1:12" x14ac:dyDescent="0.3">
      <c r="A291" s="2">
        <v>43905</v>
      </c>
      <c r="B291" s="2" t="str">
        <f t="shared" si="12"/>
        <v>2020</v>
      </c>
      <c r="C291" s="4" t="s">
        <v>109</v>
      </c>
      <c r="D291" s="4" t="s">
        <v>113</v>
      </c>
      <c r="E291" s="4" t="s">
        <v>130</v>
      </c>
      <c r="F291" s="4" t="s">
        <v>106</v>
      </c>
      <c r="G291" s="10">
        <v>750</v>
      </c>
      <c r="H291" s="10">
        <v>102</v>
      </c>
      <c r="I291" s="8">
        <v>1200</v>
      </c>
      <c r="J291" s="10">
        <v>122400</v>
      </c>
      <c r="K291" s="10">
        <f t="shared" si="13"/>
        <v>76500</v>
      </c>
      <c r="L291" s="11">
        <f t="shared" si="14"/>
        <v>45900</v>
      </c>
    </row>
    <row r="292" spans="1:12" x14ac:dyDescent="0.3">
      <c r="A292" s="2">
        <v>43699</v>
      </c>
      <c r="B292" s="2" t="str">
        <f t="shared" si="12"/>
        <v>2019</v>
      </c>
      <c r="C292" s="4" t="s">
        <v>119</v>
      </c>
      <c r="D292" s="4" t="s">
        <v>117</v>
      </c>
      <c r="E292" s="4" t="s">
        <v>130</v>
      </c>
      <c r="F292" s="4" t="s">
        <v>106</v>
      </c>
      <c r="G292" s="10">
        <v>750</v>
      </c>
      <c r="H292" s="10">
        <v>48</v>
      </c>
      <c r="I292" s="8">
        <v>1200</v>
      </c>
      <c r="J292" s="10">
        <v>57600</v>
      </c>
      <c r="K292" s="10">
        <f t="shared" si="13"/>
        <v>36000</v>
      </c>
      <c r="L292" s="11">
        <f t="shared" si="14"/>
        <v>21600</v>
      </c>
    </row>
    <row r="293" spans="1:12" x14ac:dyDescent="0.3">
      <c r="A293" s="2">
        <v>43252</v>
      </c>
      <c r="B293" s="2" t="str">
        <f t="shared" si="12"/>
        <v>2018</v>
      </c>
      <c r="C293" s="4" t="s">
        <v>120</v>
      </c>
      <c r="D293" s="4" t="s">
        <v>104</v>
      </c>
      <c r="E293" s="4" t="s">
        <v>130</v>
      </c>
      <c r="F293" s="4" t="s">
        <v>106</v>
      </c>
      <c r="G293" s="10">
        <v>750</v>
      </c>
      <c r="H293" s="10">
        <v>13</v>
      </c>
      <c r="I293" s="8">
        <v>1200</v>
      </c>
      <c r="J293" s="10">
        <v>15600</v>
      </c>
      <c r="K293" s="10">
        <f t="shared" si="13"/>
        <v>9750</v>
      </c>
      <c r="L293" s="11">
        <f t="shared" si="14"/>
        <v>5850</v>
      </c>
    </row>
    <row r="294" spans="1:12" x14ac:dyDescent="0.3">
      <c r="A294" s="2">
        <v>44124</v>
      </c>
      <c r="B294" s="2" t="str">
        <f t="shared" si="12"/>
        <v>2020</v>
      </c>
      <c r="C294" s="4" t="s">
        <v>137</v>
      </c>
      <c r="D294" s="4" t="s">
        <v>104</v>
      </c>
      <c r="E294" s="4" t="s">
        <v>130</v>
      </c>
      <c r="F294" s="4" t="s">
        <v>106</v>
      </c>
      <c r="G294" s="10">
        <v>750</v>
      </c>
      <c r="H294" s="10">
        <v>5</v>
      </c>
      <c r="I294" s="8">
        <v>1200</v>
      </c>
      <c r="J294" s="10">
        <v>6000</v>
      </c>
      <c r="K294" s="10">
        <f t="shared" si="13"/>
        <v>3750</v>
      </c>
      <c r="L294" s="11">
        <f t="shared" si="14"/>
        <v>2250</v>
      </c>
    </row>
    <row r="295" spans="1:12" x14ac:dyDescent="0.3">
      <c r="A295" s="2">
        <v>44307</v>
      </c>
      <c r="B295" s="2" t="str">
        <f t="shared" si="12"/>
        <v>2021</v>
      </c>
      <c r="C295" s="4" t="s">
        <v>135</v>
      </c>
      <c r="D295" s="4" t="s">
        <v>113</v>
      </c>
      <c r="E295" s="4" t="s">
        <v>130</v>
      </c>
      <c r="F295" s="4" t="s">
        <v>106</v>
      </c>
      <c r="G295" s="10">
        <v>750</v>
      </c>
      <c r="H295" s="10">
        <v>85</v>
      </c>
      <c r="I295" s="8">
        <v>1200</v>
      </c>
      <c r="J295" s="10">
        <v>102000</v>
      </c>
      <c r="K295" s="10">
        <f t="shared" si="13"/>
        <v>63750</v>
      </c>
      <c r="L295" s="11">
        <f t="shared" si="14"/>
        <v>38250</v>
      </c>
    </row>
    <row r="296" spans="1:12" x14ac:dyDescent="0.3">
      <c r="A296" s="2">
        <v>43825</v>
      </c>
      <c r="B296" s="2" t="str">
        <f t="shared" si="12"/>
        <v>2019</v>
      </c>
      <c r="C296" s="4" t="s">
        <v>112</v>
      </c>
      <c r="D296" s="4" t="s">
        <v>111</v>
      </c>
      <c r="E296" s="4" t="s">
        <v>130</v>
      </c>
      <c r="F296" s="4" t="s">
        <v>106</v>
      </c>
      <c r="G296" s="10">
        <v>750</v>
      </c>
      <c r="H296" s="10">
        <v>52</v>
      </c>
      <c r="I296" s="8">
        <v>1200</v>
      </c>
      <c r="J296" s="10">
        <v>62400</v>
      </c>
      <c r="K296" s="10">
        <f t="shared" si="13"/>
        <v>39000</v>
      </c>
      <c r="L296" s="11">
        <f t="shared" si="14"/>
        <v>23400</v>
      </c>
    </row>
    <row r="297" spans="1:12" x14ac:dyDescent="0.3">
      <c r="A297" s="2">
        <v>43274</v>
      </c>
      <c r="B297" s="2" t="str">
        <f t="shared" si="12"/>
        <v>2018</v>
      </c>
      <c r="C297" s="4" t="s">
        <v>118</v>
      </c>
      <c r="D297" s="4" t="s">
        <v>110</v>
      </c>
      <c r="E297" s="4" t="s">
        <v>130</v>
      </c>
      <c r="F297" s="4" t="s">
        <v>106</v>
      </c>
      <c r="G297" s="10">
        <v>750</v>
      </c>
      <c r="H297" s="10">
        <v>18</v>
      </c>
      <c r="I297" s="8">
        <v>1200</v>
      </c>
      <c r="J297" s="10">
        <v>21600</v>
      </c>
      <c r="K297" s="10">
        <f t="shared" si="13"/>
        <v>13500</v>
      </c>
      <c r="L297" s="11">
        <f t="shared" si="14"/>
        <v>8100</v>
      </c>
    </row>
    <row r="298" spans="1:12" x14ac:dyDescent="0.3">
      <c r="A298" s="2">
        <v>43599</v>
      </c>
      <c r="B298" s="2" t="str">
        <f t="shared" si="12"/>
        <v>2019</v>
      </c>
      <c r="C298" s="4" t="s">
        <v>137</v>
      </c>
      <c r="D298" s="4" t="s">
        <v>111</v>
      </c>
      <c r="E298" s="4" t="s">
        <v>130</v>
      </c>
      <c r="F298" s="4" t="s">
        <v>106</v>
      </c>
      <c r="G298" s="10">
        <v>750</v>
      </c>
      <c r="H298" s="10">
        <v>4</v>
      </c>
      <c r="I298" s="8">
        <v>1200</v>
      </c>
      <c r="J298" s="10">
        <v>4800</v>
      </c>
      <c r="K298" s="10">
        <f t="shared" si="13"/>
        <v>3000</v>
      </c>
      <c r="L298" s="11">
        <f t="shared" si="14"/>
        <v>1800</v>
      </c>
    </row>
    <row r="299" spans="1:12" x14ac:dyDescent="0.3">
      <c r="A299" s="2">
        <v>44136</v>
      </c>
      <c r="B299" s="2" t="str">
        <f t="shared" si="12"/>
        <v>2020</v>
      </c>
      <c r="C299" s="4" t="s">
        <v>112</v>
      </c>
      <c r="D299" s="4" t="s">
        <v>113</v>
      </c>
      <c r="E299" s="4" t="s">
        <v>130</v>
      </c>
      <c r="F299" s="4" t="s">
        <v>106</v>
      </c>
      <c r="G299" s="10">
        <v>750</v>
      </c>
      <c r="H299" s="10">
        <v>107</v>
      </c>
      <c r="I299" s="8">
        <v>1200</v>
      </c>
      <c r="J299" s="10">
        <v>128400</v>
      </c>
      <c r="K299" s="10">
        <f t="shared" si="13"/>
        <v>80250</v>
      </c>
      <c r="L299" s="11">
        <f t="shared" si="14"/>
        <v>48150</v>
      </c>
    </row>
    <row r="300" spans="1:12" x14ac:dyDescent="0.3">
      <c r="A300" s="2">
        <v>44243</v>
      </c>
      <c r="B300" s="2" t="str">
        <f t="shared" si="12"/>
        <v>2021</v>
      </c>
      <c r="C300" s="4" t="s">
        <v>109</v>
      </c>
      <c r="D300" s="4" t="s">
        <v>117</v>
      </c>
      <c r="E300" s="4" t="s">
        <v>130</v>
      </c>
      <c r="F300" s="4" t="s">
        <v>106</v>
      </c>
      <c r="G300" s="10">
        <v>750</v>
      </c>
      <c r="H300" s="10">
        <v>70</v>
      </c>
      <c r="I300" s="8">
        <v>1200</v>
      </c>
      <c r="J300" s="10">
        <v>84000</v>
      </c>
      <c r="K300" s="10">
        <f t="shared" si="13"/>
        <v>52500</v>
      </c>
      <c r="L300" s="11">
        <f t="shared" si="14"/>
        <v>31500</v>
      </c>
    </row>
    <row r="301" spans="1:12" x14ac:dyDescent="0.3">
      <c r="A301" s="2">
        <v>43242</v>
      </c>
      <c r="B301" s="2" t="str">
        <f t="shared" si="12"/>
        <v>2018</v>
      </c>
      <c r="C301" s="4" t="s">
        <v>143</v>
      </c>
      <c r="D301" s="4" t="s">
        <v>111</v>
      </c>
      <c r="E301" s="4" t="s">
        <v>130</v>
      </c>
      <c r="F301" s="4" t="s">
        <v>106</v>
      </c>
      <c r="G301" s="10">
        <v>750</v>
      </c>
      <c r="H301" s="10">
        <v>40</v>
      </c>
      <c r="I301" s="8">
        <v>1200</v>
      </c>
      <c r="J301" s="10">
        <v>48000</v>
      </c>
      <c r="K301" s="10">
        <f t="shared" si="13"/>
        <v>30000</v>
      </c>
      <c r="L301" s="11">
        <f t="shared" si="14"/>
        <v>18000</v>
      </c>
    </row>
    <row r="302" spans="1:12" x14ac:dyDescent="0.3">
      <c r="A302" s="2">
        <v>43267</v>
      </c>
      <c r="B302" s="2" t="str">
        <f t="shared" si="12"/>
        <v>2018</v>
      </c>
      <c r="C302" s="4" t="s">
        <v>119</v>
      </c>
      <c r="D302" s="4" t="s">
        <v>117</v>
      </c>
      <c r="E302" s="4" t="s">
        <v>130</v>
      </c>
      <c r="F302" s="4" t="s">
        <v>106</v>
      </c>
      <c r="G302" s="10">
        <v>750</v>
      </c>
      <c r="H302" s="10">
        <v>53</v>
      </c>
      <c r="I302" s="8">
        <v>1200</v>
      </c>
      <c r="J302" s="10">
        <v>63600</v>
      </c>
      <c r="K302" s="10">
        <f t="shared" si="13"/>
        <v>39750</v>
      </c>
      <c r="L302" s="11">
        <f t="shared" si="14"/>
        <v>23850</v>
      </c>
    </row>
    <row r="303" spans="1:12" x14ac:dyDescent="0.3">
      <c r="A303" s="2">
        <v>43597</v>
      </c>
      <c r="B303" s="2" t="str">
        <f t="shared" si="12"/>
        <v>2019</v>
      </c>
      <c r="C303" s="4" t="s">
        <v>109</v>
      </c>
      <c r="D303" s="4" t="s">
        <v>117</v>
      </c>
      <c r="E303" s="4" t="s">
        <v>130</v>
      </c>
      <c r="F303" s="4" t="s">
        <v>106</v>
      </c>
      <c r="G303" s="10">
        <v>750</v>
      </c>
      <c r="H303" s="10">
        <v>67</v>
      </c>
      <c r="I303" s="8">
        <v>1200</v>
      </c>
      <c r="J303" s="10">
        <v>80400</v>
      </c>
      <c r="K303" s="10">
        <f t="shared" si="13"/>
        <v>50250</v>
      </c>
      <c r="L303" s="11">
        <f t="shared" si="14"/>
        <v>30150</v>
      </c>
    </row>
    <row r="304" spans="1:12" x14ac:dyDescent="0.3">
      <c r="A304" s="2">
        <v>44092</v>
      </c>
      <c r="B304" s="2" t="str">
        <f t="shared" si="12"/>
        <v>2020</v>
      </c>
      <c r="C304" s="4" t="s">
        <v>119</v>
      </c>
      <c r="D304" s="4" t="s">
        <v>104</v>
      </c>
      <c r="E304" s="4" t="s">
        <v>130</v>
      </c>
      <c r="F304" s="4" t="s">
        <v>106</v>
      </c>
      <c r="G304" s="10">
        <v>750</v>
      </c>
      <c r="H304" s="10">
        <v>34</v>
      </c>
      <c r="I304" s="8">
        <v>1200</v>
      </c>
      <c r="J304" s="10">
        <v>40800</v>
      </c>
      <c r="K304" s="10">
        <f t="shared" si="13"/>
        <v>25500</v>
      </c>
      <c r="L304" s="11">
        <f t="shared" si="14"/>
        <v>15300</v>
      </c>
    </row>
    <row r="305" spans="1:12" x14ac:dyDescent="0.3">
      <c r="A305" s="2">
        <v>44221</v>
      </c>
      <c r="B305" s="2" t="str">
        <f t="shared" si="12"/>
        <v>2021</v>
      </c>
      <c r="C305" s="4" t="s">
        <v>112</v>
      </c>
      <c r="D305" s="4" t="s">
        <v>117</v>
      </c>
      <c r="E305" s="4" t="s">
        <v>130</v>
      </c>
      <c r="F305" s="4" t="s">
        <v>106</v>
      </c>
      <c r="G305" s="10">
        <v>750</v>
      </c>
      <c r="H305" s="10">
        <v>75</v>
      </c>
      <c r="I305" s="8">
        <v>1200</v>
      </c>
      <c r="J305" s="10">
        <v>90000</v>
      </c>
      <c r="K305" s="10">
        <f t="shared" si="13"/>
        <v>56250</v>
      </c>
      <c r="L305" s="11">
        <f t="shared" si="14"/>
        <v>33750</v>
      </c>
    </row>
    <row r="306" spans="1:12" x14ac:dyDescent="0.3">
      <c r="A306" s="2">
        <v>44272</v>
      </c>
      <c r="B306" s="2" t="str">
        <f t="shared" si="12"/>
        <v>2021</v>
      </c>
      <c r="C306" s="4" t="s">
        <v>134</v>
      </c>
      <c r="D306" s="4" t="s">
        <v>104</v>
      </c>
      <c r="E306" s="4" t="s">
        <v>130</v>
      </c>
      <c r="F306" s="4" t="s">
        <v>106</v>
      </c>
      <c r="G306" s="10">
        <v>750</v>
      </c>
      <c r="H306" s="10">
        <v>28</v>
      </c>
      <c r="I306" s="8">
        <v>1200</v>
      </c>
      <c r="J306" s="10">
        <v>33600</v>
      </c>
      <c r="K306" s="10">
        <f t="shared" si="13"/>
        <v>21000</v>
      </c>
      <c r="L306" s="11">
        <f t="shared" si="14"/>
        <v>12600</v>
      </c>
    </row>
    <row r="307" spans="1:12" x14ac:dyDescent="0.3">
      <c r="A307" s="2">
        <v>44355</v>
      </c>
      <c r="B307" s="2" t="str">
        <f t="shared" si="12"/>
        <v>2021</v>
      </c>
      <c r="C307" s="4" t="s">
        <v>122</v>
      </c>
      <c r="D307" s="4" t="s">
        <v>117</v>
      </c>
      <c r="E307" s="4" t="s">
        <v>130</v>
      </c>
      <c r="F307" s="4" t="s">
        <v>106</v>
      </c>
      <c r="G307" s="10">
        <v>750</v>
      </c>
      <c r="H307" s="10">
        <v>81</v>
      </c>
      <c r="I307" s="8">
        <v>1200</v>
      </c>
      <c r="J307" s="10">
        <v>97200</v>
      </c>
      <c r="K307" s="10">
        <f t="shared" si="13"/>
        <v>60750</v>
      </c>
      <c r="L307" s="11">
        <f t="shared" si="14"/>
        <v>36450</v>
      </c>
    </row>
    <row r="308" spans="1:12" x14ac:dyDescent="0.3">
      <c r="A308" s="2">
        <v>44248</v>
      </c>
      <c r="B308" s="2" t="str">
        <f t="shared" si="12"/>
        <v>2021</v>
      </c>
      <c r="C308" s="4" t="s">
        <v>119</v>
      </c>
      <c r="D308" s="4" t="s">
        <v>111</v>
      </c>
      <c r="E308" s="4" t="s">
        <v>130</v>
      </c>
      <c r="F308" s="4" t="s">
        <v>106</v>
      </c>
      <c r="G308" s="10">
        <v>750</v>
      </c>
      <c r="H308" s="10">
        <v>4</v>
      </c>
      <c r="I308" s="8">
        <v>1200</v>
      </c>
      <c r="J308" s="10">
        <v>4800</v>
      </c>
      <c r="K308" s="10">
        <f t="shared" si="13"/>
        <v>3000</v>
      </c>
      <c r="L308" s="11">
        <f t="shared" si="14"/>
        <v>1800</v>
      </c>
    </row>
    <row r="309" spans="1:12" x14ac:dyDescent="0.3">
      <c r="A309" s="2">
        <v>44435</v>
      </c>
      <c r="B309" s="2" t="str">
        <f t="shared" si="12"/>
        <v>2021</v>
      </c>
      <c r="C309" s="4" t="s">
        <v>125</v>
      </c>
      <c r="D309" s="4" t="s">
        <v>110</v>
      </c>
      <c r="E309" s="4" t="s">
        <v>130</v>
      </c>
      <c r="F309" s="4" t="s">
        <v>106</v>
      </c>
      <c r="G309" s="10">
        <v>750</v>
      </c>
      <c r="H309" s="10">
        <v>16</v>
      </c>
      <c r="I309" s="8">
        <v>1200</v>
      </c>
      <c r="J309" s="10">
        <v>19200</v>
      </c>
      <c r="K309" s="10">
        <f t="shared" si="13"/>
        <v>12000</v>
      </c>
      <c r="L309" s="11">
        <f t="shared" si="14"/>
        <v>7200</v>
      </c>
    </row>
    <row r="310" spans="1:12" x14ac:dyDescent="0.3">
      <c r="A310" s="2">
        <v>43635</v>
      </c>
      <c r="B310" s="2" t="str">
        <f t="shared" si="12"/>
        <v>2019</v>
      </c>
      <c r="C310" s="4" t="s">
        <v>134</v>
      </c>
      <c r="D310" s="4" t="s">
        <v>104</v>
      </c>
      <c r="E310" s="4" t="s">
        <v>130</v>
      </c>
      <c r="F310" s="4" t="s">
        <v>106</v>
      </c>
      <c r="G310" s="10">
        <v>750</v>
      </c>
      <c r="H310" s="10">
        <v>31</v>
      </c>
      <c r="I310" s="8">
        <v>1200</v>
      </c>
      <c r="J310" s="10">
        <v>37200</v>
      </c>
      <c r="K310" s="10">
        <f t="shared" si="13"/>
        <v>23250</v>
      </c>
      <c r="L310" s="11">
        <f t="shared" si="14"/>
        <v>13950</v>
      </c>
    </row>
    <row r="311" spans="1:12" x14ac:dyDescent="0.3">
      <c r="A311" s="2">
        <v>44443</v>
      </c>
      <c r="B311" s="2" t="str">
        <f t="shared" si="12"/>
        <v>2021</v>
      </c>
      <c r="C311" s="4" t="s">
        <v>121</v>
      </c>
      <c r="D311" s="4" t="s">
        <v>110</v>
      </c>
      <c r="E311" s="4" t="s">
        <v>130</v>
      </c>
      <c r="F311" s="4" t="s">
        <v>106</v>
      </c>
      <c r="G311" s="10">
        <v>750</v>
      </c>
      <c r="H311" s="10">
        <v>16</v>
      </c>
      <c r="I311" s="8">
        <v>1200</v>
      </c>
      <c r="J311" s="10">
        <v>19200</v>
      </c>
      <c r="K311" s="10">
        <f t="shared" si="13"/>
        <v>12000</v>
      </c>
      <c r="L311" s="11">
        <f t="shared" si="14"/>
        <v>7200</v>
      </c>
    </row>
    <row r="312" spans="1:12" x14ac:dyDescent="0.3">
      <c r="A312" s="2">
        <v>44169</v>
      </c>
      <c r="B312" s="2" t="str">
        <f t="shared" si="12"/>
        <v>2020</v>
      </c>
      <c r="C312" s="4" t="s">
        <v>135</v>
      </c>
      <c r="D312" s="4" t="s">
        <v>107</v>
      </c>
      <c r="E312" s="4" t="s">
        <v>130</v>
      </c>
      <c r="F312" s="4" t="s">
        <v>106</v>
      </c>
      <c r="G312" s="10">
        <v>750</v>
      </c>
      <c r="H312" s="10">
        <v>17</v>
      </c>
      <c r="I312" s="8">
        <v>1200</v>
      </c>
      <c r="J312" s="10">
        <v>20400</v>
      </c>
      <c r="K312" s="10">
        <f t="shared" si="13"/>
        <v>12750</v>
      </c>
      <c r="L312" s="11">
        <f t="shared" si="14"/>
        <v>7650</v>
      </c>
    </row>
    <row r="313" spans="1:12" x14ac:dyDescent="0.3">
      <c r="A313" s="2">
        <v>44248</v>
      </c>
      <c r="B313" s="2" t="str">
        <f t="shared" si="12"/>
        <v>2021</v>
      </c>
      <c r="C313" s="4" t="s">
        <v>125</v>
      </c>
      <c r="D313" s="4" t="s">
        <v>107</v>
      </c>
      <c r="E313" s="4" t="s">
        <v>130</v>
      </c>
      <c r="F313" s="4" t="s">
        <v>106</v>
      </c>
      <c r="G313" s="10">
        <v>750</v>
      </c>
      <c r="H313" s="10">
        <v>33</v>
      </c>
      <c r="I313" s="8">
        <v>1200</v>
      </c>
      <c r="J313" s="10">
        <v>39600</v>
      </c>
      <c r="K313" s="10">
        <f t="shared" si="13"/>
        <v>24750</v>
      </c>
      <c r="L313" s="11">
        <f t="shared" si="14"/>
        <v>14850</v>
      </c>
    </row>
    <row r="314" spans="1:12" x14ac:dyDescent="0.3">
      <c r="A314" s="2">
        <v>43554</v>
      </c>
      <c r="B314" s="2" t="str">
        <f t="shared" si="12"/>
        <v>2019</v>
      </c>
      <c r="C314" s="4" t="s">
        <v>144</v>
      </c>
      <c r="D314" s="4" t="s">
        <v>104</v>
      </c>
      <c r="E314" s="4" t="s">
        <v>130</v>
      </c>
      <c r="F314" s="4" t="s">
        <v>106</v>
      </c>
      <c r="G314" s="10">
        <v>750</v>
      </c>
      <c r="H314" s="10">
        <v>22</v>
      </c>
      <c r="I314" s="8">
        <v>1200</v>
      </c>
      <c r="J314" s="10">
        <v>26400</v>
      </c>
      <c r="K314" s="10">
        <f t="shared" si="13"/>
        <v>16500</v>
      </c>
      <c r="L314" s="11">
        <f t="shared" si="14"/>
        <v>9900</v>
      </c>
    </row>
    <row r="315" spans="1:12" x14ac:dyDescent="0.3">
      <c r="A315" s="2">
        <v>43559</v>
      </c>
      <c r="B315" s="2" t="str">
        <f t="shared" si="12"/>
        <v>2019</v>
      </c>
      <c r="C315" s="4" t="s">
        <v>139</v>
      </c>
      <c r="D315" s="4" t="s">
        <v>111</v>
      </c>
      <c r="E315" s="4" t="s">
        <v>130</v>
      </c>
      <c r="F315" s="4" t="s">
        <v>106</v>
      </c>
      <c r="G315" s="10">
        <v>750</v>
      </c>
      <c r="H315" s="10">
        <v>45</v>
      </c>
      <c r="I315" s="8">
        <v>1200</v>
      </c>
      <c r="J315" s="10">
        <v>54000</v>
      </c>
      <c r="K315" s="10">
        <f t="shared" si="13"/>
        <v>33750</v>
      </c>
      <c r="L315" s="11">
        <f t="shared" si="14"/>
        <v>20250</v>
      </c>
    </row>
    <row r="316" spans="1:12" x14ac:dyDescent="0.3">
      <c r="A316" s="2">
        <v>43312</v>
      </c>
      <c r="B316" s="2" t="str">
        <f t="shared" si="12"/>
        <v>2018</v>
      </c>
      <c r="C316" s="4" t="s">
        <v>121</v>
      </c>
      <c r="D316" s="4" t="s">
        <v>110</v>
      </c>
      <c r="E316" s="4" t="s">
        <v>130</v>
      </c>
      <c r="F316" s="4" t="s">
        <v>106</v>
      </c>
      <c r="G316" s="10">
        <v>750</v>
      </c>
      <c r="H316" s="10">
        <v>16</v>
      </c>
      <c r="I316" s="8">
        <v>1200</v>
      </c>
      <c r="J316" s="10">
        <v>19200</v>
      </c>
      <c r="K316" s="10">
        <f t="shared" si="13"/>
        <v>12000</v>
      </c>
      <c r="L316" s="11">
        <f t="shared" si="14"/>
        <v>7200</v>
      </c>
    </row>
    <row r="317" spans="1:12" x14ac:dyDescent="0.3">
      <c r="A317" s="2">
        <v>44318</v>
      </c>
      <c r="B317" s="2" t="str">
        <f t="shared" si="12"/>
        <v>2021</v>
      </c>
      <c r="C317" s="4" t="s">
        <v>139</v>
      </c>
      <c r="D317" s="4" t="s">
        <v>107</v>
      </c>
      <c r="E317" s="4" t="s">
        <v>130</v>
      </c>
      <c r="F317" s="4" t="s">
        <v>106</v>
      </c>
      <c r="G317" s="10">
        <v>750</v>
      </c>
      <c r="H317" s="10">
        <v>29</v>
      </c>
      <c r="I317" s="8">
        <v>1200</v>
      </c>
      <c r="J317" s="10">
        <v>34800</v>
      </c>
      <c r="K317" s="10">
        <f t="shared" si="13"/>
        <v>21750</v>
      </c>
      <c r="L317" s="11">
        <f t="shared" si="14"/>
        <v>13050</v>
      </c>
    </row>
    <row r="318" spans="1:12" x14ac:dyDescent="0.3">
      <c r="A318" s="2">
        <v>43630</v>
      </c>
      <c r="B318" s="2" t="str">
        <f t="shared" si="12"/>
        <v>2019</v>
      </c>
      <c r="C318" s="4" t="s">
        <v>116</v>
      </c>
      <c r="D318" s="4" t="s">
        <v>113</v>
      </c>
      <c r="E318" s="4" t="s">
        <v>130</v>
      </c>
      <c r="F318" s="4" t="s">
        <v>127</v>
      </c>
      <c r="G318" s="10">
        <v>750</v>
      </c>
      <c r="H318" s="10">
        <v>172</v>
      </c>
      <c r="I318" s="8">
        <v>1200</v>
      </c>
      <c r="J318" s="10">
        <v>206400</v>
      </c>
      <c r="K318" s="10">
        <f t="shared" si="13"/>
        <v>129000</v>
      </c>
      <c r="L318" s="11">
        <f t="shared" si="14"/>
        <v>77400</v>
      </c>
    </row>
    <row r="319" spans="1:12" x14ac:dyDescent="0.3">
      <c r="A319" s="2">
        <v>43281</v>
      </c>
      <c r="B319" s="2" t="str">
        <f t="shared" si="12"/>
        <v>2018</v>
      </c>
      <c r="C319" s="4" t="s">
        <v>136</v>
      </c>
      <c r="D319" s="4" t="s">
        <v>113</v>
      </c>
      <c r="E319" s="4" t="s">
        <v>130</v>
      </c>
      <c r="F319" s="4" t="s">
        <v>127</v>
      </c>
      <c r="G319" s="10">
        <v>750</v>
      </c>
      <c r="H319" s="10">
        <v>61</v>
      </c>
      <c r="I319" s="8">
        <v>1200</v>
      </c>
      <c r="J319" s="10">
        <v>73200</v>
      </c>
      <c r="K319" s="10">
        <f t="shared" si="13"/>
        <v>45750</v>
      </c>
      <c r="L319" s="11">
        <f t="shared" si="14"/>
        <v>27450</v>
      </c>
    </row>
    <row r="320" spans="1:12" x14ac:dyDescent="0.3">
      <c r="A320" s="2">
        <v>44410</v>
      </c>
      <c r="B320" s="2" t="str">
        <f t="shared" si="12"/>
        <v>2021</v>
      </c>
      <c r="C320" s="4" t="s">
        <v>143</v>
      </c>
      <c r="D320" s="4" t="s">
        <v>113</v>
      </c>
      <c r="E320" s="4" t="s">
        <v>130</v>
      </c>
      <c r="F320" s="4" t="s">
        <v>127</v>
      </c>
      <c r="G320" s="10">
        <v>750</v>
      </c>
      <c r="H320" s="10">
        <v>47</v>
      </c>
      <c r="I320" s="8">
        <v>1200</v>
      </c>
      <c r="J320" s="10">
        <v>56400</v>
      </c>
      <c r="K320" s="10">
        <f t="shared" si="13"/>
        <v>35250</v>
      </c>
      <c r="L320" s="11">
        <f t="shared" si="14"/>
        <v>21150</v>
      </c>
    </row>
    <row r="321" spans="1:12" x14ac:dyDescent="0.3">
      <c r="A321" s="2">
        <v>44323</v>
      </c>
      <c r="B321" s="2" t="str">
        <f t="shared" si="12"/>
        <v>2021</v>
      </c>
      <c r="C321" s="4" t="s">
        <v>125</v>
      </c>
      <c r="D321" s="4" t="s">
        <v>110</v>
      </c>
      <c r="E321" s="4" t="s">
        <v>130</v>
      </c>
      <c r="F321" s="4" t="s">
        <v>127</v>
      </c>
      <c r="G321" s="10">
        <v>750</v>
      </c>
      <c r="H321" s="10">
        <v>10</v>
      </c>
      <c r="I321" s="8">
        <v>1200</v>
      </c>
      <c r="J321" s="10">
        <v>12000</v>
      </c>
      <c r="K321" s="10">
        <f t="shared" si="13"/>
        <v>7500</v>
      </c>
      <c r="L321" s="11">
        <f t="shared" si="14"/>
        <v>4500</v>
      </c>
    </row>
    <row r="322" spans="1:12" x14ac:dyDescent="0.3">
      <c r="A322" s="2">
        <v>44075</v>
      </c>
      <c r="B322" s="2" t="str">
        <f t="shared" si="12"/>
        <v>2020</v>
      </c>
      <c r="C322" s="4" t="s">
        <v>114</v>
      </c>
      <c r="D322" s="4" t="s">
        <v>107</v>
      </c>
      <c r="E322" s="4" t="s">
        <v>130</v>
      </c>
      <c r="F322" s="4" t="s">
        <v>127</v>
      </c>
      <c r="G322" s="10">
        <v>750</v>
      </c>
      <c r="H322" s="10">
        <v>43</v>
      </c>
      <c r="I322" s="8">
        <v>1200</v>
      </c>
      <c r="J322" s="10">
        <v>51600</v>
      </c>
      <c r="K322" s="10">
        <f t="shared" si="13"/>
        <v>32250</v>
      </c>
      <c r="L322" s="11">
        <f t="shared" si="14"/>
        <v>19350</v>
      </c>
    </row>
    <row r="323" spans="1:12" x14ac:dyDescent="0.3">
      <c r="A323" s="2">
        <v>43937</v>
      </c>
      <c r="B323" s="2" t="str">
        <f t="shared" ref="B323:B386" si="15">TEXT(A323,"yyyy")</f>
        <v>2020</v>
      </c>
      <c r="C323" s="4" t="s">
        <v>139</v>
      </c>
      <c r="D323" s="4" t="s">
        <v>117</v>
      </c>
      <c r="E323" s="4" t="s">
        <v>130</v>
      </c>
      <c r="F323" s="4" t="s">
        <v>127</v>
      </c>
      <c r="G323" s="10">
        <v>750</v>
      </c>
      <c r="H323" s="10">
        <v>104</v>
      </c>
      <c r="I323" s="8">
        <v>1200</v>
      </c>
      <c r="J323" s="10">
        <v>124800</v>
      </c>
      <c r="K323" s="10">
        <f t="shared" ref="K323:K386" si="16">H323*G323</f>
        <v>78000</v>
      </c>
      <c r="L323" s="11">
        <f t="shared" ref="L323:L386" si="17">J323-K323</f>
        <v>46800</v>
      </c>
    </row>
    <row r="324" spans="1:12" x14ac:dyDescent="0.3">
      <c r="A324" s="2">
        <v>44431</v>
      </c>
      <c r="B324" s="2" t="str">
        <f t="shared" si="15"/>
        <v>2021</v>
      </c>
      <c r="C324" s="4" t="s">
        <v>123</v>
      </c>
      <c r="D324" s="4" t="s">
        <v>107</v>
      </c>
      <c r="E324" s="4" t="s">
        <v>130</v>
      </c>
      <c r="F324" s="4" t="s">
        <v>127</v>
      </c>
      <c r="G324" s="10">
        <v>750</v>
      </c>
      <c r="H324" s="10">
        <v>44</v>
      </c>
      <c r="I324" s="8">
        <v>1200</v>
      </c>
      <c r="J324" s="10">
        <v>52800</v>
      </c>
      <c r="K324" s="10">
        <f t="shared" si="16"/>
        <v>33000</v>
      </c>
      <c r="L324" s="11">
        <f t="shared" si="17"/>
        <v>19800</v>
      </c>
    </row>
    <row r="325" spans="1:12" x14ac:dyDescent="0.3">
      <c r="A325" s="2">
        <v>43252</v>
      </c>
      <c r="B325" s="2" t="str">
        <f t="shared" si="15"/>
        <v>2018</v>
      </c>
      <c r="C325" s="4" t="s">
        <v>108</v>
      </c>
      <c r="D325" s="4" t="s">
        <v>117</v>
      </c>
      <c r="E325" s="4" t="s">
        <v>130</v>
      </c>
      <c r="F325" s="4" t="s">
        <v>127</v>
      </c>
      <c r="G325" s="10">
        <v>750</v>
      </c>
      <c r="H325" s="10">
        <v>166</v>
      </c>
      <c r="I325" s="8">
        <v>1200</v>
      </c>
      <c r="J325" s="10">
        <v>199200</v>
      </c>
      <c r="K325" s="10">
        <f t="shared" si="16"/>
        <v>124500</v>
      </c>
      <c r="L325" s="11">
        <f t="shared" si="17"/>
        <v>74700</v>
      </c>
    </row>
    <row r="326" spans="1:12" x14ac:dyDescent="0.3">
      <c r="A326" s="2">
        <v>44187</v>
      </c>
      <c r="B326" s="2" t="str">
        <f t="shared" si="15"/>
        <v>2020</v>
      </c>
      <c r="C326" s="4" t="s">
        <v>136</v>
      </c>
      <c r="D326" s="4" t="s">
        <v>104</v>
      </c>
      <c r="E326" s="4" t="s">
        <v>130</v>
      </c>
      <c r="F326" s="4" t="s">
        <v>127</v>
      </c>
      <c r="G326" s="10">
        <v>750</v>
      </c>
      <c r="H326" s="10">
        <v>7</v>
      </c>
      <c r="I326" s="8">
        <v>1200</v>
      </c>
      <c r="J326" s="10">
        <v>8400</v>
      </c>
      <c r="K326" s="10">
        <f t="shared" si="16"/>
        <v>5250</v>
      </c>
      <c r="L326" s="11">
        <f t="shared" si="17"/>
        <v>3150</v>
      </c>
    </row>
    <row r="327" spans="1:12" x14ac:dyDescent="0.3">
      <c r="A327" s="2">
        <v>43614</v>
      </c>
      <c r="B327" s="2" t="str">
        <f t="shared" si="15"/>
        <v>2019</v>
      </c>
      <c r="C327" s="4" t="s">
        <v>141</v>
      </c>
      <c r="D327" s="4" t="s">
        <v>111</v>
      </c>
      <c r="E327" s="4" t="s">
        <v>130</v>
      </c>
      <c r="F327" s="4" t="s">
        <v>127</v>
      </c>
      <c r="G327" s="10">
        <v>750</v>
      </c>
      <c r="H327" s="10">
        <v>86</v>
      </c>
      <c r="I327" s="8">
        <v>1200</v>
      </c>
      <c r="J327" s="10">
        <v>103200</v>
      </c>
      <c r="K327" s="10">
        <f t="shared" si="16"/>
        <v>64500</v>
      </c>
      <c r="L327" s="11">
        <f t="shared" si="17"/>
        <v>38700</v>
      </c>
    </row>
    <row r="328" spans="1:12" x14ac:dyDescent="0.3">
      <c r="A328" s="2">
        <v>44518</v>
      </c>
      <c r="B328" s="2" t="str">
        <f t="shared" si="15"/>
        <v>2021</v>
      </c>
      <c r="C328" s="4" t="s">
        <v>125</v>
      </c>
      <c r="D328" s="4" t="s">
        <v>111</v>
      </c>
      <c r="E328" s="4" t="s">
        <v>130</v>
      </c>
      <c r="F328" s="4" t="s">
        <v>127</v>
      </c>
      <c r="G328" s="10">
        <v>750</v>
      </c>
      <c r="H328" s="10">
        <v>141</v>
      </c>
      <c r="I328" s="8">
        <v>1200</v>
      </c>
      <c r="J328" s="10">
        <v>169200</v>
      </c>
      <c r="K328" s="10">
        <f t="shared" si="16"/>
        <v>105750</v>
      </c>
      <c r="L328" s="11">
        <f t="shared" si="17"/>
        <v>63450</v>
      </c>
    </row>
    <row r="329" spans="1:12" x14ac:dyDescent="0.3">
      <c r="A329" s="2">
        <v>43216</v>
      </c>
      <c r="B329" s="2" t="str">
        <f t="shared" si="15"/>
        <v>2018</v>
      </c>
      <c r="C329" s="4" t="s">
        <v>140</v>
      </c>
      <c r="D329" s="4" t="s">
        <v>107</v>
      </c>
      <c r="E329" s="4" t="s">
        <v>130</v>
      </c>
      <c r="F329" s="4" t="s">
        <v>127</v>
      </c>
      <c r="G329" s="10">
        <v>750</v>
      </c>
      <c r="H329" s="10">
        <v>38</v>
      </c>
      <c r="I329" s="8">
        <v>1200</v>
      </c>
      <c r="J329" s="10">
        <v>45600</v>
      </c>
      <c r="K329" s="10">
        <f t="shared" si="16"/>
        <v>28500</v>
      </c>
      <c r="L329" s="11">
        <f t="shared" si="17"/>
        <v>17100</v>
      </c>
    </row>
    <row r="330" spans="1:12" x14ac:dyDescent="0.3">
      <c r="A330" s="2">
        <v>43152</v>
      </c>
      <c r="B330" s="2" t="str">
        <f t="shared" si="15"/>
        <v>2018</v>
      </c>
      <c r="C330" s="4" t="s">
        <v>121</v>
      </c>
      <c r="D330" s="4" t="s">
        <v>104</v>
      </c>
      <c r="E330" s="4" t="s">
        <v>130</v>
      </c>
      <c r="F330" s="4" t="s">
        <v>127</v>
      </c>
      <c r="G330" s="10">
        <v>750</v>
      </c>
      <c r="H330" s="10">
        <v>70</v>
      </c>
      <c r="I330" s="8">
        <v>1200</v>
      </c>
      <c r="J330" s="10">
        <v>84000</v>
      </c>
      <c r="K330" s="10">
        <f t="shared" si="16"/>
        <v>52500</v>
      </c>
      <c r="L330" s="11">
        <f t="shared" si="17"/>
        <v>31500</v>
      </c>
    </row>
    <row r="331" spans="1:12" x14ac:dyDescent="0.3">
      <c r="A331" s="2">
        <v>43847</v>
      </c>
      <c r="B331" s="2" t="str">
        <f t="shared" si="15"/>
        <v>2020</v>
      </c>
      <c r="C331" s="4" t="s">
        <v>141</v>
      </c>
      <c r="D331" s="4" t="s">
        <v>113</v>
      </c>
      <c r="E331" s="4" t="s">
        <v>130</v>
      </c>
      <c r="F331" s="4" t="s">
        <v>127</v>
      </c>
      <c r="G331" s="10">
        <v>750</v>
      </c>
      <c r="H331" s="10">
        <v>77</v>
      </c>
      <c r="I331" s="8">
        <v>1200</v>
      </c>
      <c r="J331" s="10">
        <v>92400</v>
      </c>
      <c r="K331" s="10">
        <f t="shared" si="16"/>
        <v>57750</v>
      </c>
      <c r="L331" s="11">
        <f t="shared" si="17"/>
        <v>34650</v>
      </c>
    </row>
    <row r="332" spans="1:12" x14ac:dyDescent="0.3">
      <c r="A332" s="2">
        <v>44202</v>
      </c>
      <c r="B332" s="2" t="str">
        <f t="shared" si="15"/>
        <v>2021</v>
      </c>
      <c r="C332" s="4" t="s">
        <v>108</v>
      </c>
      <c r="D332" s="4" t="s">
        <v>113</v>
      </c>
      <c r="E332" s="4" t="s">
        <v>130</v>
      </c>
      <c r="F332" s="4" t="s">
        <v>127</v>
      </c>
      <c r="G332" s="10">
        <v>750</v>
      </c>
      <c r="H332" s="10">
        <v>131</v>
      </c>
      <c r="I332" s="8">
        <v>1200</v>
      </c>
      <c r="J332" s="10">
        <v>157200</v>
      </c>
      <c r="K332" s="10">
        <f t="shared" si="16"/>
        <v>98250</v>
      </c>
      <c r="L332" s="11">
        <f t="shared" si="17"/>
        <v>58950</v>
      </c>
    </row>
    <row r="333" spans="1:12" x14ac:dyDescent="0.3">
      <c r="A333" s="2">
        <v>44279</v>
      </c>
      <c r="B333" s="2" t="str">
        <f t="shared" si="15"/>
        <v>2021</v>
      </c>
      <c r="C333" s="4" t="s">
        <v>115</v>
      </c>
      <c r="D333" s="4" t="s">
        <v>110</v>
      </c>
      <c r="E333" s="4" t="s">
        <v>130</v>
      </c>
      <c r="F333" s="4" t="s">
        <v>127</v>
      </c>
      <c r="G333" s="10">
        <v>750</v>
      </c>
      <c r="H333" s="10">
        <v>14</v>
      </c>
      <c r="I333" s="8">
        <v>1200</v>
      </c>
      <c r="J333" s="10">
        <v>16800</v>
      </c>
      <c r="K333" s="10">
        <f t="shared" si="16"/>
        <v>10500</v>
      </c>
      <c r="L333" s="11">
        <f t="shared" si="17"/>
        <v>6300</v>
      </c>
    </row>
    <row r="334" spans="1:12" x14ac:dyDescent="0.3">
      <c r="A334" s="2">
        <v>43379</v>
      </c>
      <c r="B334" s="2" t="str">
        <f t="shared" si="15"/>
        <v>2018</v>
      </c>
      <c r="C334" s="4" t="s">
        <v>141</v>
      </c>
      <c r="D334" s="4" t="s">
        <v>104</v>
      </c>
      <c r="E334" s="4" t="s">
        <v>130</v>
      </c>
      <c r="F334" s="4" t="s">
        <v>127</v>
      </c>
      <c r="G334" s="10">
        <v>750</v>
      </c>
      <c r="H334" s="10">
        <v>55</v>
      </c>
      <c r="I334" s="8">
        <v>1200</v>
      </c>
      <c r="J334" s="10">
        <v>66000</v>
      </c>
      <c r="K334" s="10">
        <f t="shared" si="16"/>
        <v>41250</v>
      </c>
      <c r="L334" s="11">
        <f t="shared" si="17"/>
        <v>24750</v>
      </c>
    </row>
    <row r="335" spans="1:12" x14ac:dyDescent="0.3">
      <c r="A335" s="2">
        <v>43837</v>
      </c>
      <c r="B335" s="2" t="str">
        <f t="shared" si="15"/>
        <v>2020</v>
      </c>
      <c r="C335" s="4" t="s">
        <v>108</v>
      </c>
      <c r="D335" s="4" t="s">
        <v>110</v>
      </c>
      <c r="E335" s="4" t="s">
        <v>130</v>
      </c>
      <c r="F335" s="4" t="s">
        <v>127</v>
      </c>
      <c r="G335" s="10">
        <v>750</v>
      </c>
      <c r="H335" s="10">
        <v>3</v>
      </c>
      <c r="I335" s="8">
        <v>1200</v>
      </c>
      <c r="J335" s="10">
        <v>3600</v>
      </c>
      <c r="K335" s="10">
        <f t="shared" si="16"/>
        <v>2250</v>
      </c>
      <c r="L335" s="11">
        <f t="shared" si="17"/>
        <v>1350</v>
      </c>
    </row>
    <row r="336" spans="1:12" x14ac:dyDescent="0.3">
      <c r="A336" s="2">
        <v>44171</v>
      </c>
      <c r="B336" s="2" t="str">
        <f t="shared" si="15"/>
        <v>2020</v>
      </c>
      <c r="C336" s="4" t="s">
        <v>118</v>
      </c>
      <c r="D336" s="4" t="s">
        <v>111</v>
      </c>
      <c r="E336" s="4" t="s">
        <v>130</v>
      </c>
      <c r="F336" s="4" t="s">
        <v>127</v>
      </c>
      <c r="G336" s="10">
        <v>750</v>
      </c>
      <c r="H336" s="10">
        <v>23</v>
      </c>
      <c r="I336" s="8">
        <v>1200</v>
      </c>
      <c r="J336" s="10">
        <v>27600</v>
      </c>
      <c r="K336" s="10">
        <f t="shared" si="16"/>
        <v>17250</v>
      </c>
      <c r="L336" s="11">
        <f t="shared" si="17"/>
        <v>10350</v>
      </c>
    </row>
    <row r="337" spans="1:12" x14ac:dyDescent="0.3">
      <c r="A337" s="2">
        <v>43904</v>
      </c>
      <c r="B337" s="2" t="str">
        <f t="shared" si="15"/>
        <v>2020</v>
      </c>
      <c r="C337" s="4" t="s">
        <v>108</v>
      </c>
      <c r="D337" s="4" t="s">
        <v>113</v>
      </c>
      <c r="E337" s="4" t="s">
        <v>130</v>
      </c>
      <c r="F337" s="4" t="s">
        <v>127</v>
      </c>
      <c r="G337" s="10">
        <v>750</v>
      </c>
      <c r="H337" s="10">
        <v>172</v>
      </c>
      <c r="I337" s="8">
        <v>1200</v>
      </c>
      <c r="J337" s="10">
        <v>206400</v>
      </c>
      <c r="K337" s="10">
        <f t="shared" si="16"/>
        <v>129000</v>
      </c>
      <c r="L337" s="11">
        <f t="shared" si="17"/>
        <v>77400</v>
      </c>
    </row>
    <row r="338" spans="1:12" x14ac:dyDescent="0.3">
      <c r="A338" s="2">
        <v>44013</v>
      </c>
      <c r="B338" s="2" t="str">
        <f t="shared" si="15"/>
        <v>2020</v>
      </c>
      <c r="C338" s="4" t="s">
        <v>135</v>
      </c>
      <c r="D338" s="4" t="s">
        <v>117</v>
      </c>
      <c r="E338" s="4" t="s">
        <v>130</v>
      </c>
      <c r="F338" s="4" t="s">
        <v>127</v>
      </c>
      <c r="G338" s="10">
        <v>750</v>
      </c>
      <c r="H338" s="10">
        <v>1</v>
      </c>
      <c r="I338" s="8">
        <v>1200</v>
      </c>
      <c r="J338" s="10">
        <v>1200</v>
      </c>
      <c r="K338" s="10">
        <f t="shared" si="16"/>
        <v>750</v>
      </c>
      <c r="L338" s="11">
        <f t="shared" si="17"/>
        <v>450</v>
      </c>
    </row>
    <row r="339" spans="1:12" x14ac:dyDescent="0.3">
      <c r="A339" s="2">
        <v>44299</v>
      </c>
      <c r="B339" s="2" t="str">
        <f t="shared" si="15"/>
        <v>2021</v>
      </c>
      <c r="C339" s="4" t="s">
        <v>118</v>
      </c>
      <c r="D339" s="4" t="s">
        <v>107</v>
      </c>
      <c r="E339" s="4" t="s">
        <v>130</v>
      </c>
      <c r="F339" s="4" t="s">
        <v>127</v>
      </c>
      <c r="G339" s="10">
        <v>750</v>
      </c>
      <c r="H339" s="10">
        <v>92</v>
      </c>
      <c r="I339" s="8">
        <v>1200</v>
      </c>
      <c r="J339" s="10">
        <v>110400</v>
      </c>
      <c r="K339" s="10">
        <f t="shared" si="16"/>
        <v>69000</v>
      </c>
      <c r="L339" s="11">
        <f t="shared" si="17"/>
        <v>41400</v>
      </c>
    </row>
    <row r="340" spans="1:12" x14ac:dyDescent="0.3">
      <c r="A340" s="2">
        <v>44427</v>
      </c>
      <c r="B340" s="2" t="str">
        <f t="shared" si="15"/>
        <v>2021</v>
      </c>
      <c r="C340" s="4" t="s">
        <v>123</v>
      </c>
      <c r="D340" s="4" t="s">
        <v>110</v>
      </c>
      <c r="E340" s="4" t="s">
        <v>130</v>
      </c>
      <c r="F340" s="4" t="s">
        <v>127</v>
      </c>
      <c r="G340" s="10">
        <v>750</v>
      </c>
      <c r="H340" s="10">
        <v>31</v>
      </c>
      <c r="I340" s="8">
        <v>1200</v>
      </c>
      <c r="J340" s="10">
        <v>37200</v>
      </c>
      <c r="K340" s="10">
        <f t="shared" si="16"/>
        <v>23250</v>
      </c>
      <c r="L340" s="11">
        <f t="shared" si="17"/>
        <v>13950</v>
      </c>
    </row>
    <row r="341" spans="1:12" x14ac:dyDescent="0.3">
      <c r="A341" s="2">
        <v>43167</v>
      </c>
      <c r="B341" s="2" t="str">
        <f t="shared" si="15"/>
        <v>2018</v>
      </c>
      <c r="C341" s="4" t="s">
        <v>136</v>
      </c>
      <c r="D341" s="4" t="s">
        <v>110</v>
      </c>
      <c r="E341" s="4" t="s">
        <v>130</v>
      </c>
      <c r="F341" s="4" t="s">
        <v>127</v>
      </c>
      <c r="G341" s="10">
        <v>750</v>
      </c>
      <c r="H341" s="10">
        <v>23</v>
      </c>
      <c r="I341" s="8">
        <v>1200</v>
      </c>
      <c r="J341" s="10">
        <v>27600</v>
      </c>
      <c r="K341" s="10">
        <f t="shared" si="16"/>
        <v>17250</v>
      </c>
      <c r="L341" s="11">
        <f t="shared" si="17"/>
        <v>10350</v>
      </c>
    </row>
    <row r="342" spans="1:12" x14ac:dyDescent="0.3">
      <c r="A342" s="2">
        <v>44539</v>
      </c>
      <c r="B342" s="2" t="str">
        <f t="shared" si="15"/>
        <v>2021</v>
      </c>
      <c r="C342" s="4" t="s">
        <v>125</v>
      </c>
      <c r="D342" s="4" t="s">
        <v>111</v>
      </c>
      <c r="E342" s="4" t="s">
        <v>130</v>
      </c>
      <c r="F342" s="4" t="s">
        <v>127</v>
      </c>
      <c r="G342" s="10">
        <v>750</v>
      </c>
      <c r="H342" s="10">
        <v>139</v>
      </c>
      <c r="I342" s="8">
        <v>1200</v>
      </c>
      <c r="J342" s="10">
        <v>166800</v>
      </c>
      <c r="K342" s="10">
        <f t="shared" si="16"/>
        <v>104250</v>
      </c>
      <c r="L342" s="11">
        <f t="shared" si="17"/>
        <v>62550</v>
      </c>
    </row>
    <row r="343" spans="1:12" x14ac:dyDescent="0.3">
      <c r="A343" s="2">
        <v>43170</v>
      </c>
      <c r="B343" s="2" t="str">
        <f t="shared" si="15"/>
        <v>2018</v>
      </c>
      <c r="C343" s="4" t="s">
        <v>114</v>
      </c>
      <c r="D343" s="4" t="s">
        <v>110</v>
      </c>
      <c r="E343" s="4" t="s">
        <v>130</v>
      </c>
      <c r="F343" s="4" t="s">
        <v>127</v>
      </c>
      <c r="G343" s="10">
        <v>750</v>
      </c>
      <c r="H343" s="10">
        <v>33</v>
      </c>
      <c r="I343" s="8">
        <v>1200</v>
      </c>
      <c r="J343" s="10">
        <v>39600</v>
      </c>
      <c r="K343" s="10">
        <f t="shared" si="16"/>
        <v>24750</v>
      </c>
      <c r="L343" s="11">
        <f t="shared" si="17"/>
        <v>14850</v>
      </c>
    </row>
    <row r="344" spans="1:12" x14ac:dyDescent="0.3">
      <c r="A344" s="2">
        <v>44293</v>
      </c>
      <c r="B344" s="2" t="str">
        <f t="shared" si="15"/>
        <v>2021</v>
      </c>
      <c r="C344" s="4" t="s">
        <v>125</v>
      </c>
      <c r="D344" s="4" t="s">
        <v>104</v>
      </c>
      <c r="E344" s="4" t="s">
        <v>130</v>
      </c>
      <c r="F344" s="4" t="s">
        <v>127</v>
      </c>
      <c r="G344" s="10">
        <v>750</v>
      </c>
      <c r="H344" s="10">
        <v>53</v>
      </c>
      <c r="I344" s="8">
        <v>1200</v>
      </c>
      <c r="J344" s="10">
        <v>63600</v>
      </c>
      <c r="K344" s="10">
        <f t="shared" si="16"/>
        <v>39750</v>
      </c>
      <c r="L344" s="11">
        <f t="shared" si="17"/>
        <v>23850</v>
      </c>
    </row>
    <row r="345" spans="1:12" x14ac:dyDescent="0.3">
      <c r="A345" s="2">
        <v>44448</v>
      </c>
      <c r="B345" s="2" t="str">
        <f t="shared" si="15"/>
        <v>2021</v>
      </c>
      <c r="C345" s="4" t="s">
        <v>142</v>
      </c>
      <c r="D345" s="4" t="s">
        <v>111</v>
      </c>
      <c r="E345" s="4" t="s">
        <v>130</v>
      </c>
      <c r="F345" s="4" t="s">
        <v>127</v>
      </c>
      <c r="G345" s="10">
        <v>750</v>
      </c>
      <c r="H345" s="10">
        <v>151</v>
      </c>
      <c r="I345" s="8">
        <v>1200</v>
      </c>
      <c r="J345" s="10">
        <v>181200</v>
      </c>
      <c r="K345" s="10">
        <f t="shared" si="16"/>
        <v>113250</v>
      </c>
      <c r="L345" s="11">
        <f t="shared" si="17"/>
        <v>67950</v>
      </c>
    </row>
    <row r="346" spans="1:12" x14ac:dyDescent="0.3">
      <c r="A346" s="2">
        <v>43359</v>
      </c>
      <c r="B346" s="2" t="str">
        <f t="shared" si="15"/>
        <v>2018</v>
      </c>
      <c r="C346" s="4" t="s">
        <v>138</v>
      </c>
      <c r="D346" s="4" t="s">
        <v>111</v>
      </c>
      <c r="E346" s="4" t="s">
        <v>130</v>
      </c>
      <c r="F346" s="4" t="s">
        <v>127</v>
      </c>
      <c r="G346" s="10">
        <v>750</v>
      </c>
      <c r="H346" s="10">
        <v>41</v>
      </c>
      <c r="I346" s="8">
        <v>1200</v>
      </c>
      <c r="J346" s="10">
        <v>49200</v>
      </c>
      <c r="K346" s="10">
        <f t="shared" si="16"/>
        <v>30750</v>
      </c>
      <c r="L346" s="11">
        <f t="shared" si="17"/>
        <v>18450</v>
      </c>
    </row>
    <row r="347" spans="1:12" x14ac:dyDescent="0.3">
      <c r="A347" s="2">
        <v>43642</v>
      </c>
      <c r="B347" s="2" t="str">
        <f t="shared" si="15"/>
        <v>2019</v>
      </c>
      <c r="C347" s="4" t="s">
        <v>114</v>
      </c>
      <c r="D347" s="4" t="s">
        <v>110</v>
      </c>
      <c r="E347" s="4" t="s">
        <v>130</v>
      </c>
      <c r="F347" s="4" t="s">
        <v>127</v>
      </c>
      <c r="G347" s="10">
        <v>750</v>
      </c>
      <c r="H347" s="10">
        <v>27</v>
      </c>
      <c r="I347" s="8">
        <v>1200</v>
      </c>
      <c r="J347" s="10">
        <v>32400</v>
      </c>
      <c r="K347" s="10">
        <f t="shared" si="16"/>
        <v>20250</v>
      </c>
      <c r="L347" s="11">
        <f t="shared" si="17"/>
        <v>12150</v>
      </c>
    </row>
    <row r="348" spans="1:12" x14ac:dyDescent="0.3">
      <c r="A348" s="2">
        <v>44471</v>
      </c>
      <c r="B348" s="2" t="str">
        <f t="shared" si="15"/>
        <v>2021</v>
      </c>
      <c r="C348" s="4" t="s">
        <v>134</v>
      </c>
      <c r="D348" s="4" t="s">
        <v>113</v>
      </c>
      <c r="E348" s="4" t="s">
        <v>130</v>
      </c>
      <c r="F348" s="4" t="s">
        <v>127</v>
      </c>
      <c r="G348" s="10">
        <v>750</v>
      </c>
      <c r="H348" s="10">
        <v>83</v>
      </c>
      <c r="I348" s="8">
        <v>1200</v>
      </c>
      <c r="J348" s="10">
        <v>99600</v>
      </c>
      <c r="K348" s="10">
        <f t="shared" si="16"/>
        <v>62250</v>
      </c>
      <c r="L348" s="11">
        <f t="shared" si="17"/>
        <v>37350</v>
      </c>
    </row>
    <row r="349" spans="1:12" x14ac:dyDescent="0.3">
      <c r="A349" s="2">
        <v>44240</v>
      </c>
      <c r="B349" s="2" t="str">
        <f t="shared" si="15"/>
        <v>2021</v>
      </c>
      <c r="C349" s="4" t="s">
        <v>136</v>
      </c>
      <c r="D349" s="4" t="s">
        <v>110</v>
      </c>
      <c r="E349" s="4" t="s">
        <v>130</v>
      </c>
      <c r="F349" s="4" t="s">
        <v>127</v>
      </c>
      <c r="G349" s="10">
        <v>750</v>
      </c>
      <c r="H349" s="10">
        <v>28</v>
      </c>
      <c r="I349" s="8">
        <v>1200</v>
      </c>
      <c r="J349" s="10">
        <v>33600</v>
      </c>
      <c r="K349" s="10">
        <f t="shared" si="16"/>
        <v>21000</v>
      </c>
      <c r="L349" s="11">
        <f t="shared" si="17"/>
        <v>12600</v>
      </c>
    </row>
    <row r="350" spans="1:12" x14ac:dyDescent="0.3">
      <c r="A350" s="2">
        <v>44392</v>
      </c>
      <c r="B350" s="2" t="str">
        <f t="shared" si="15"/>
        <v>2021</v>
      </c>
      <c r="C350" s="4" t="s">
        <v>120</v>
      </c>
      <c r="D350" s="4" t="s">
        <v>113</v>
      </c>
      <c r="E350" s="4" t="s">
        <v>130</v>
      </c>
      <c r="F350" s="4" t="s">
        <v>127</v>
      </c>
      <c r="G350" s="10">
        <v>750</v>
      </c>
      <c r="H350" s="10">
        <v>24</v>
      </c>
      <c r="I350" s="8">
        <v>1200</v>
      </c>
      <c r="J350" s="10">
        <v>28800</v>
      </c>
      <c r="K350" s="10">
        <f t="shared" si="16"/>
        <v>18000</v>
      </c>
      <c r="L350" s="11">
        <f t="shared" si="17"/>
        <v>10800</v>
      </c>
    </row>
    <row r="351" spans="1:12" x14ac:dyDescent="0.3">
      <c r="A351" s="2">
        <v>43498</v>
      </c>
      <c r="B351" s="2" t="str">
        <f t="shared" si="15"/>
        <v>2019</v>
      </c>
      <c r="C351" s="4" t="s">
        <v>137</v>
      </c>
      <c r="D351" s="4" t="s">
        <v>117</v>
      </c>
      <c r="E351" s="4" t="s">
        <v>130</v>
      </c>
      <c r="F351" s="4" t="s">
        <v>127</v>
      </c>
      <c r="G351" s="10">
        <v>750</v>
      </c>
      <c r="H351" s="10">
        <v>53</v>
      </c>
      <c r="I351" s="8">
        <v>1200</v>
      </c>
      <c r="J351" s="10">
        <v>63600</v>
      </c>
      <c r="K351" s="10">
        <f t="shared" si="16"/>
        <v>39750</v>
      </c>
      <c r="L351" s="11">
        <f t="shared" si="17"/>
        <v>23850</v>
      </c>
    </row>
    <row r="352" spans="1:12" x14ac:dyDescent="0.3">
      <c r="A352" s="2">
        <v>44466</v>
      </c>
      <c r="B352" s="2" t="str">
        <f t="shared" si="15"/>
        <v>2021</v>
      </c>
      <c r="C352" s="4" t="s">
        <v>120</v>
      </c>
      <c r="D352" s="4" t="s">
        <v>111</v>
      </c>
      <c r="E352" s="4" t="s">
        <v>130</v>
      </c>
      <c r="F352" s="4" t="s">
        <v>127</v>
      </c>
      <c r="G352" s="10">
        <v>750</v>
      </c>
      <c r="H352" s="10">
        <v>114</v>
      </c>
      <c r="I352" s="8">
        <v>1200</v>
      </c>
      <c r="J352" s="10">
        <v>136800</v>
      </c>
      <c r="K352" s="10">
        <f t="shared" si="16"/>
        <v>85500</v>
      </c>
      <c r="L352" s="11">
        <f t="shared" si="17"/>
        <v>51300</v>
      </c>
    </row>
    <row r="353" spans="1:12" x14ac:dyDescent="0.3">
      <c r="A353" s="2">
        <v>44417</v>
      </c>
      <c r="B353" s="2" t="str">
        <f t="shared" si="15"/>
        <v>2021</v>
      </c>
      <c r="C353" s="4" t="s">
        <v>144</v>
      </c>
      <c r="D353" s="4" t="s">
        <v>117</v>
      </c>
      <c r="E353" s="4" t="s">
        <v>130</v>
      </c>
      <c r="F353" s="4" t="s">
        <v>127</v>
      </c>
      <c r="G353" s="10">
        <v>750</v>
      </c>
      <c r="H353" s="10">
        <v>14</v>
      </c>
      <c r="I353" s="8">
        <v>1200</v>
      </c>
      <c r="J353" s="10">
        <v>16800</v>
      </c>
      <c r="K353" s="10">
        <f t="shared" si="16"/>
        <v>10500</v>
      </c>
      <c r="L353" s="11">
        <f t="shared" si="17"/>
        <v>6300</v>
      </c>
    </row>
    <row r="354" spans="1:12" x14ac:dyDescent="0.3">
      <c r="A354" s="2">
        <v>44163</v>
      </c>
      <c r="B354" s="2" t="str">
        <f t="shared" si="15"/>
        <v>2020</v>
      </c>
      <c r="C354" s="4" t="s">
        <v>140</v>
      </c>
      <c r="D354" s="4" t="s">
        <v>110</v>
      </c>
      <c r="E354" s="4" t="s">
        <v>130</v>
      </c>
      <c r="F354" s="4" t="s">
        <v>127</v>
      </c>
      <c r="G354" s="10">
        <v>750</v>
      </c>
      <c r="H354" s="10">
        <v>3</v>
      </c>
      <c r="I354" s="8">
        <v>1200</v>
      </c>
      <c r="J354" s="10">
        <v>3600</v>
      </c>
      <c r="K354" s="10">
        <f t="shared" si="16"/>
        <v>2250</v>
      </c>
      <c r="L354" s="11">
        <f t="shared" si="17"/>
        <v>1350</v>
      </c>
    </row>
    <row r="355" spans="1:12" x14ac:dyDescent="0.3">
      <c r="A355" s="2">
        <v>43138</v>
      </c>
      <c r="B355" s="2" t="str">
        <f t="shared" si="15"/>
        <v>2018</v>
      </c>
      <c r="C355" s="4" t="s">
        <v>123</v>
      </c>
      <c r="D355" s="4" t="s">
        <v>113</v>
      </c>
      <c r="E355" s="4" t="s">
        <v>130</v>
      </c>
      <c r="F355" s="4" t="s">
        <v>127</v>
      </c>
      <c r="G355" s="10">
        <v>750</v>
      </c>
      <c r="H355" s="10">
        <v>181</v>
      </c>
      <c r="I355" s="8">
        <v>1200</v>
      </c>
      <c r="J355" s="10">
        <v>217200</v>
      </c>
      <c r="K355" s="10">
        <f t="shared" si="16"/>
        <v>135750</v>
      </c>
      <c r="L355" s="11">
        <f t="shared" si="17"/>
        <v>81450</v>
      </c>
    </row>
    <row r="356" spans="1:12" x14ac:dyDescent="0.3">
      <c r="A356" s="2">
        <v>44556</v>
      </c>
      <c r="B356" s="2" t="str">
        <f t="shared" si="15"/>
        <v>2021</v>
      </c>
      <c r="C356" s="4" t="s">
        <v>134</v>
      </c>
      <c r="D356" s="4" t="s">
        <v>107</v>
      </c>
      <c r="E356" s="4" t="s">
        <v>130</v>
      </c>
      <c r="F356" s="4" t="s">
        <v>127</v>
      </c>
      <c r="G356" s="10">
        <v>750</v>
      </c>
      <c r="H356" s="10">
        <v>34</v>
      </c>
      <c r="I356" s="8">
        <v>1200</v>
      </c>
      <c r="J356" s="10">
        <v>40800</v>
      </c>
      <c r="K356" s="10">
        <f t="shared" si="16"/>
        <v>25500</v>
      </c>
      <c r="L356" s="11">
        <f t="shared" si="17"/>
        <v>15300</v>
      </c>
    </row>
    <row r="357" spans="1:12" x14ac:dyDescent="0.3">
      <c r="A357" s="2">
        <v>43590</v>
      </c>
      <c r="B357" s="2" t="str">
        <f t="shared" si="15"/>
        <v>2019</v>
      </c>
      <c r="C357" s="4" t="s">
        <v>122</v>
      </c>
      <c r="D357" s="4" t="s">
        <v>113</v>
      </c>
      <c r="E357" s="4" t="s">
        <v>130</v>
      </c>
      <c r="F357" s="4" t="s">
        <v>127</v>
      </c>
      <c r="G357" s="10">
        <v>750</v>
      </c>
      <c r="H357" s="10">
        <v>173</v>
      </c>
      <c r="I357" s="8">
        <v>1200</v>
      </c>
      <c r="J357" s="10">
        <v>207600</v>
      </c>
      <c r="K357" s="10">
        <f t="shared" si="16"/>
        <v>129750</v>
      </c>
      <c r="L357" s="11">
        <f t="shared" si="17"/>
        <v>77850</v>
      </c>
    </row>
    <row r="358" spans="1:12" x14ac:dyDescent="0.3">
      <c r="A358" s="2">
        <v>44146</v>
      </c>
      <c r="B358" s="2" t="str">
        <f t="shared" si="15"/>
        <v>2020</v>
      </c>
      <c r="C358" s="4" t="s">
        <v>118</v>
      </c>
      <c r="D358" s="4" t="s">
        <v>110</v>
      </c>
      <c r="E358" s="4" t="s">
        <v>130</v>
      </c>
      <c r="F358" s="4" t="s">
        <v>127</v>
      </c>
      <c r="G358" s="10">
        <v>750</v>
      </c>
      <c r="H358" s="10">
        <v>6</v>
      </c>
      <c r="I358" s="8">
        <v>1200</v>
      </c>
      <c r="J358" s="10">
        <v>7200</v>
      </c>
      <c r="K358" s="10">
        <f t="shared" si="16"/>
        <v>4500</v>
      </c>
      <c r="L358" s="11">
        <f t="shared" si="17"/>
        <v>2700</v>
      </c>
    </row>
    <row r="359" spans="1:12" x14ac:dyDescent="0.3">
      <c r="A359" s="2">
        <v>43520</v>
      </c>
      <c r="B359" s="2" t="str">
        <f t="shared" si="15"/>
        <v>2019</v>
      </c>
      <c r="C359" s="4" t="s">
        <v>116</v>
      </c>
      <c r="D359" s="4" t="s">
        <v>104</v>
      </c>
      <c r="E359" s="4" t="s">
        <v>130</v>
      </c>
      <c r="F359" s="4" t="s">
        <v>127</v>
      </c>
      <c r="G359" s="10">
        <v>750</v>
      </c>
      <c r="H359" s="10">
        <v>66</v>
      </c>
      <c r="I359" s="8">
        <v>1200</v>
      </c>
      <c r="J359" s="10">
        <v>79200</v>
      </c>
      <c r="K359" s="10">
        <f t="shared" si="16"/>
        <v>49500</v>
      </c>
      <c r="L359" s="11">
        <f t="shared" si="17"/>
        <v>29700</v>
      </c>
    </row>
    <row r="360" spans="1:12" x14ac:dyDescent="0.3">
      <c r="A360" s="2">
        <v>44274</v>
      </c>
      <c r="B360" s="2" t="str">
        <f t="shared" si="15"/>
        <v>2021</v>
      </c>
      <c r="C360" s="4" t="s">
        <v>114</v>
      </c>
      <c r="D360" s="4" t="s">
        <v>104</v>
      </c>
      <c r="E360" s="4" t="s">
        <v>130</v>
      </c>
      <c r="F360" s="4" t="s">
        <v>127</v>
      </c>
      <c r="G360" s="10">
        <v>750</v>
      </c>
      <c r="H360" s="10">
        <v>39</v>
      </c>
      <c r="I360" s="8">
        <v>1200</v>
      </c>
      <c r="J360" s="10">
        <v>46800</v>
      </c>
      <c r="K360" s="10">
        <f t="shared" si="16"/>
        <v>29250</v>
      </c>
      <c r="L360" s="11">
        <f t="shared" si="17"/>
        <v>17550</v>
      </c>
    </row>
    <row r="361" spans="1:12" x14ac:dyDescent="0.3">
      <c r="A361" s="2">
        <v>43587</v>
      </c>
      <c r="B361" s="2" t="str">
        <f t="shared" si="15"/>
        <v>2019</v>
      </c>
      <c r="C361" s="4" t="s">
        <v>116</v>
      </c>
      <c r="D361" s="4" t="s">
        <v>113</v>
      </c>
      <c r="E361" s="4" t="s">
        <v>130</v>
      </c>
      <c r="F361" s="4" t="s">
        <v>127</v>
      </c>
      <c r="G361" s="10">
        <v>750</v>
      </c>
      <c r="H361" s="10">
        <v>128</v>
      </c>
      <c r="I361" s="8">
        <v>1200</v>
      </c>
      <c r="J361" s="10">
        <v>153600</v>
      </c>
      <c r="K361" s="10">
        <f t="shared" si="16"/>
        <v>96000</v>
      </c>
      <c r="L361" s="11">
        <f t="shared" si="17"/>
        <v>57600</v>
      </c>
    </row>
    <row r="362" spans="1:12" x14ac:dyDescent="0.3">
      <c r="A362" s="2">
        <v>43299</v>
      </c>
      <c r="B362" s="2" t="str">
        <f t="shared" si="15"/>
        <v>2018</v>
      </c>
      <c r="C362" s="4" t="s">
        <v>140</v>
      </c>
      <c r="D362" s="4" t="s">
        <v>107</v>
      </c>
      <c r="E362" s="4" t="s">
        <v>130</v>
      </c>
      <c r="F362" s="4" t="s">
        <v>127</v>
      </c>
      <c r="G362" s="10">
        <v>750</v>
      </c>
      <c r="H362" s="10">
        <v>109</v>
      </c>
      <c r="I362" s="8">
        <v>1200</v>
      </c>
      <c r="J362" s="10">
        <v>130800</v>
      </c>
      <c r="K362" s="10">
        <f t="shared" si="16"/>
        <v>81750</v>
      </c>
      <c r="L362" s="11">
        <f t="shared" si="17"/>
        <v>49050</v>
      </c>
    </row>
    <row r="363" spans="1:12" x14ac:dyDescent="0.3">
      <c r="A363" s="2">
        <v>43111</v>
      </c>
      <c r="B363" s="2" t="str">
        <f t="shared" si="15"/>
        <v>2018</v>
      </c>
      <c r="C363" s="4" t="s">
        <v>119</v>
      </c>
      <c r="D363" s="4" t="s">
        <v>117</v>
      </c>
      <c r="E363" s="4" t="s">
        <v>130</v>
      </c>
      <c r="F363" s="4" t="s">
        <v>127</v>
      </c>
      <c r="G363" s="10">
        <v>750</v>
      </c>
      <c r="H363" s="10">
        <v>178</v>
      </c>
      <c r="I363" s="8">
        <v>1200</v>
      </c>
      <c r="J363" s="10">
        <v>213600</v>
      </c>
      <c r="K363" s="10">
        <f t="shared" si="16"/>
        <v>133500</v>
      </c>
      <c r="L363" s="11">
        <f t="shared" si="17"/>
        <v>80100</v>
      </c>
    </row>
    <row r="364" spans="1:12" x14ac:dyDescent="0.3">
      <c r="A364" s="2">
        <v>43630</v>
      </c>
      <c r="B364" s="2" t="str">
        <f t="shared" si="15"/>
        <v>2019</v>
      </c>
      <c r="C364" s="4" t="s">
        <v>116</v>
      </c>
      <c r="D364" s="4" t="s">
        <v>113</v>
      </c>
      <c r="E364" s="4" t="s">
        <v>130</v>
      </c>
      <c r="F364" s="4" t="s">
        <v>127</v>
      </c>
      <c r="G364" s="10">
        <v>750</v>
      </c>
      <c r="H364" s="10">
        <v>172</v>
      </c>
      <c r="I364" s="8">
        <v>1200</v>
      </c>
      <c r="J364" s="10">
        <v>206400</v>
      </c>
      <c r="K364" s="10">
        <f t="shared" si="16"/>
        <v>129000</v>
      </c>
      <c r="L364" s="11">
        <f t="shared" si="17"/>
        <v>77400</v>
      </c>
    </row>
    <row r="365" spans="1:12" x14ac:dyDescent="0.3">
      <c r="A365" s="2">
        <v>43281</v>
      </c>
      <c r="B365" s="2" t="str">
        <f t="shared" si="15"/>
        <v>2018</v>
      </c>
      <c r="C365" s="4" t="s">
        <v>136</v>
      </c>
      <c r="D365" s="4" t="s">
        <v>113</v>
      </c>
      <c r="E365" s="4" t="s">
        <v>130</v>
      </c>
      <c r="F365" s="4" t="s">
        <v>127</v>
      </c>
      <c r="G365" s="10">
        <v>750</v>
      </c>
      <c r="H365" s="10">
        <v>61</v>
      </c>
      <c r="I365" s="8">
        <v>1200</v>
      </c>
      <c r="J365" s="10">
        <v>73200</v>
      </c>
      <c r="K365" s="10">
        <f t="shared" si="16"/>
        <v>45750</v>
      </c>
      <c r="L365" s="11">
        <f t="shared" si="17"/>
        <v>27450</v>
      </c>
    </row>
    <row r="366" spans="1:12" x14ac:dyDescent="0.3">
      <c r="A366" s="2">
        <v>44410</v>
      </c>
      <c r="B366" s="2" t="str">
        <f t="shared" si="15"/>
        <v>2021</v>
      </c>
      <c r="C366" s="4" t="s">
        <v>143</v>
      </c>
      <c r="D366" s="4" t="s">
        <v>113</v>
      </c>
      <c r="E366" s="4" t="s">
        <v>130</v>
      </c>
      <c r="F366" s="4" t="s">
        <v>127</v>
      </c>
      <c r="G366" s="10">
        <v>750</v>
      </c>
      <c r="H366" s="10">
        <v>47</v>
      </c>
      <c r="I366" s="8">
        <v>1200</v>
      </c>
      <c r="J366" s="10">
        <v>56400</v>
      </c>
      <c r="K366" s="10">
        <f t="shared" si="16"/>
        <v>35250</v>
      </c>
      <c r="L366" s="11">
        <f t="shared" si="17"/>
        <v>21150</v>
      </c>
    </row>
    <row r="367" spans="1:12" x14ac:dyDescent="0.3">
      <c r="A367" s="2">
        <v>44323</v>
      </c>
      <c r="B367" s="2" t="str">
        <f t="shared" si="15"/>
        <v>2021</v>
      </c>
      <c r="C367" s="4" t="s">
        <v>125</v>
      </c>
      <c r="D367" s="4" t="s">
        <v>110</v>
      </c>
      <c r="E367" s="4" t="s">
        <v>130</v>
      </c>
      <c r="F367" s="4" t="s">
        <v>127</v>
      </c>
      <c r="G367" s="10">
        <v>750</v>
      </c>
      <c r="H367" s="10">
        <v>10</v>
      </c>
      <c r="I367" s="8">
        <v>1200</v>
      </c>
      <c r="J367" s="10">
        <v>12000</v>
      </c>
      <c r="K367" s="10">
        <f t="shared" si="16"/>
        <v>7500</v>
      </c>
      <c r="L367" s="11">
        <f t="shared" si="17"/>
        <v>4500</v>
      </c>
    </row>
    <row r="368" spans="1:12" x14ac:dyDescent="0.3">
      <c r="A368" s="2">
        <v>44075</v>
      </c>
      <c r="B368" s="2" t="str">
        <f t="shared" si="15"/>
        <v>2020</v>
      </c>
      <c r="C368" s="4" t="s">
        <v>114</v>
      </c>
      <c r="D368" s="4" t="s">
        <v>107</v>
      </c>
      <c r="E368" s="4" t="s">
        <v>130</v>
      </c>
      <c r="F368" s="4" t="s">
        <v>127</v>
      </c>
      <c r="G368" s="10">
        <v>750</v>
      </c>
      <c r="H368" s="10">
        <v>43</v>
      </c>
      <c r="I368" s="8">
        <v>1200</v>
      </c>
      <c r="J368" s="10">
        <v>51600</v>
      </c>
      <c r="K368" s="10">
        <f t="shared" si="16"/>
        <v>32250</v>
      </c>
      <c r="L368" s="11">
        <f t="shared" si="17"/>
        <v>19350</v>
      </c>
    </row>
    <row r="369" spans="1:12" x14ac:dyDescent="0.3">
      <c r="A369" s="2">
        <v>43937</v>
      </c>
      <c r="B369" s="2" t="str">
        <f t="shared" si="15"/>
        <v>2020</v>
      </c>
      <c r="C369" s="4" t="s">
        <v>139</v>
      </c>
      <c r="D369" s="4" t="s">
        <v>117</v>
      </c>
      <c r="E369" s="4" t="s">
        <v>130</v>
      </c>
      <c r="F369" s="4" t="s">
        <v>127</v>
      </c>
      <c r="G369" s="10">
        <v>750</v>
      </c>
      <c r="H369" s="10">
        <v>104</v>
      </c>
      <c r="I369" s="8">
        <v>1200</v>
      </c>
      <c r="J369" s="10">
        <v>124800</v>
      </c>
      <c r="K369" s="10">
        <f t="shared" si="16"/>
        <v>78000</v>
      </c>
      <c r="L369" s="11">
        <f t="shared" si="17"/>
        <v>46800</v>
      </c>
    </row>
    <row r="370" spans="1:12" x14ac:dyDescent="0.3">
      <c r="A370" s="2">
        <v>44431</v>
      </c>
      <c r="B370" s="2" t="str">
        <f t="shared" si="15"/>
        <v>2021</v>
      </c>
      <c r="C370" s="4" t="s">
        <v>123</v>
      </c>
      <c r="D370" s="4" t="s">
        <v>107</v>
      </c>
      <c r="E370" s="4" t="s">
        <v>130</v>
      </c>
      <c r="F370" s="4" t="s">
        <v>127</v>
      </c>
      <c r="G370" s="10">
        <v>750</v>
      </c>
      <c r="H370" s="10">
        <v>44</v>
      </c>
      <c r="I370" s="8">
        <v>1200</v>
      </c>
      <c r="J370" s="10">
        <v>52800</v>
      </c>
      <c r="K370" s="10">
        <f t="shared" si="16"/>
        <v>33000</v>
      </c>
      <c r="L370" s="11">
        <f t="shared" si="17"/>
        <v>19800</v>
      </c>
    </row>
    <row r="371" spans="1:12" x14ac:dyDescent="0.3">
      <c r="A371" s="2">
        <v>43252</v>
      </c>
      <c r="B371" s="2" t="str">
        <f t="shared" si="15"/>
        <v>2018</v>
      </c>
      <c r="C371" s="4" t="s">
        <v>108</v>
      </c>
      <c r="D371" s="4" t="s">
        <v>117</v>
      </c>
      <c r="E371" s="4" t="s">
        <v>130</v>
      </c>
      <c r="F371" s="4" t="s">
        <v>127</v>
      </c>
      <c r="G371" s="10">
        <v>750</v>
      </c>
      <c r="H371" s="10">
        <v>166</v>
      </c>
      <c r="I371" s="8">
        <v>1200</v>
      </c>
      <c r="J371" s="10">
        <v>199200</v>
      </c>
      <c r="K371" s="10">
        <f t="shared" si="16"/>
        <v>124500</v>
      </c>
      <c r="L371" s="11">
        <f t="shared" si="17"/>
        <v>74700</v>
      </c>
    </row>
    <row r="372" spans="1:12" x14ac:dyDescent="0.3">
      <c r="A372" s="2">
        <v>44187</v>
      </c>
      <c r="B372" s="2" t="str">
        <f t="shared" si="15"/>
        <v>2020</v>
      </c>
      <c r="C372" s="4" t="s">
        <v>136</v>
      </c>
      <c r="D372" s="4" t="s">
        <v>104</v>
      </c>
      <c r="E372" s="4" t="s">
        <v>130</v>
      </c>
      <c r="F372" s="4" t="s">
        <v>127</v>
      </c>
      <c r="G372" s="10">
        <v>750</v>
      </c>
      <c r="H372" s="10">
        <v>7</v>
      </c>
      <c r="I372" s="8">
        <v>1200</v>
      </c>
      <c r="J372" s="10">
        <v>8400</v>
      </c>
      <c r="K372" s="10">
        <f t="shared" si="16"/>
        <v>5250</v>
      </c>
      <c r="L372" s="11">
        <f t="shared" si="17"/>
        <v>3150</v>
      </c>
    </row>
    <row r="373" spans="1:12" x14ac:dyDescent="0.3">
      <c r="A373" s="2">
        <v>43614</v>
      </c>
      <c r="B373" s="2" t="str">
        <f t="shared" si="15"/>
        <v>2019</v>
      </c>
      <c r="C373" s="4" t="s">
        <v>141</v>
      </c>
      <c r="D373" s="4" t="s">
        <v>111</v>
      </c>
      <c r="E373" s="4" t="s">
        <v>130</v>
      </c>
      <c r="F373" s="4" t="s">
        <v>127</v>
      </c>
      <c r="G373" s="10">
        <v>750</v>
      </c>
      <c r="H373" s="10">
        <v>86</v>
      </c>
      <c r="I373" s="8">
        <v>1200</v>
      </c>
      <c r="J373" s="10">
        <v>103200</v>
      </c>
      <c r="K373" s="10">
        <f t="shared" si="16"/>
        <v>64500</v>
      </c>
      <c r="L373" s="11">
        <f t="shared" si="17"/>
        <v>38700</v>
      </c>
    </row>
    <row r="374" spans="1:12" x14ac:dyDescent="0.3">
      <c r="A374" s="2">
        <v>44518</v>
      </c>
      <c r="B374" s="2" t="str">
        <f t="shared" si="15"/>
        <v>2021</v>
      </c>
      <c r="C374" s="4" t="s">
        <v>125</v>
      </c>
      <c r="D374" s="4" t="s">
        <v>111</v>
      </c>
      <c r="E374" s="4" t="s">
        <v>130</v>
      </c>
      <c r="F374" s="4" t="s">
        <v>127</v>
      </c>
      <c r="G374" s="10">
        <v>750</v>
      </c>
      <c r="H374" s="10">
        <v>141</v>
      </c>
      <c r="I374" s="8">
        <v>1200</v>
      </c>
      <c r="J374" s="10">
        <v>169200</v>
      </c>
      <c r="K374" s="10">
        <f t="shared" si="16"/>
        <v>105750</v>
      </c>
      <c r="L374" s="11">
        <f t="shared" si="17"/>
        <v>63450</v>
      </c>
    </row>
    <row r="375" spans="1:12" x14ac:dyDescent="0.3">
      <c r="A375" s="2">
        <v>43216</v>
      </c>
      <c r="B375" s="2" t="str">
        <f t="shared" si="15"/>
        <v>2018</v>
      </c>
      <c r="C375" s="4" t="s">
        <v>140</v>
      </c>
      <c r="D375" s="4" t="s">
        <v>107</v>
      </c>
      <c r="E375" s="4" t="s">
        <v>130</v>
      </c>
      <c r="F375" s="4" t="s">
        <v>127</v>
      </c>
      <c r="G375" s="10">
        <v>750</v>
      </c>
      <c r="H375" s="10">
        <v>38</v>
      </c>
      <c r="I375" s="8">
        <v>1200</v>
      </c>
      <c r="J375" s="10">
        <v>45600</v>
      </c>
      <c r="K375" s="10">
        <f t="shared" si="16"/>
        <v>28500</v>
      </c>
      <c r="L375" s="11">
        <f t="shared" si="17"/>
        <v>17100</v>
      </c>
    </row>
    <row r="376" spans="1:12" x14ac:dyDescent="0.3">
      <c r="A376" s="2">
        <v>43152</v>
      </c>
      <c r="B376" s="2" t="str">
        <f t="shared" si="15"/>
        <v>2018</v>
      </c>
      <c r="C376" s="4" t="s">
        <v>121</v>
      </c>
      <c r="D376" s="4" t="s">
        <v>104</v>
      </c>
      <c r="E376" s="4" t="s">
        <v>130</v>
      </c>
      <c r="F376" s="4" t="s">
        <v>127</v>
      </c>
      <c r="G376" s="10">
        <v>750</v>
      </c>
      <c r="H376" s="10">
        <v>70</v>
      </c>
      <c r="I376" s="8">
        <v>1200</v>
      </c>
      <c r="J376" s="10">
        <v>84000</v>
      </c>
      <c r="K376" s="10">
        <f t="shared" si="16"/>
        <v>52500</v>
      </c>
      <c r="L376" s="11">
        <f t="shared" si="17"/>
        <v>31500</v>
      </c>
    </row>
    <row r="377" spans="1:12" x14ac:dyDescent="0.3">
      <c r="A377" s="2">
        <v>43847</v>
      </c>
      <c r="B377" s="2" t="str">
        <f t="shared" si="15"/>
        <v>2020</v>
      </c>
      <c r="C377" s="4" t="s">
        <v>141</v>
      </c>
      <c r="D377" s="4" t="s">
        <v>113</v>
      </c>
      <c r="E377" s="4" t="s">
        <v>130</v>
      </c>
      <c r="F377" s="4" t="s">
        <v>127</v>
      </c>
      <c r="G377" s="10">
        <v>750</v>
      </c>
      <c r="H377" s="10">
        <v>77</v>
      </c>
      <c r="I377" s="8">
        <v>1200</v>
      </c>
      <c r="J377" s="10">
        <v>92400</v>
      </c>
      <c r="K377" s="10">
        <f t="shared" si="16"/>
        <v>57750</v>
      </c>
      <c r="L377" s="11">
        <f t="shared" si="17"/>
        <v>34650</v>
      </c>
    </row>
    <row r="378" spans="1:12" x14ac:dyDescent="0.3">
      <c r="A378" s="2">
        <v>44202</v>
      </c>
      <c r="B378" s="2" t="str">
        <f t="shared" si="15"/>
        <v>2021</v>
      </c>
      <c r="C378" s="4" t="s">
        <v>108</v>
      </c>
      <c r="D378" s="4" t="s">
        <v>113</v>
      </c>
      <c r="E378" s="4" t="s">
        <v>130</v>
      </c>
      <c r="F378" s="4" t="s">
        <v>127</v>
      </c>
      <c r="G378" s="10">
        <v>750</v>
      </c>
      <c r="H378" s="10">
        <v>131</v>
      </c>
      <c r="I378" s="8">
        <v>1200</v>
      </c>
      <c r="J378" s="10">
        <v>157200</v>
      </c>
      <c r="K378" s="10">
        <f t="shared" si="16"/>
        <v>98250</v>
      </c>
      <c r="L378" s="11">
        <f t="shared" si="17"/>
        <v>58950</v>
      </c>
    </row>
    <row r="379" spans="1:12" x14ac:dyDescent="0.3">
      <c r="A379" s="2">
        <v>44279</v>
      </c>
      <c r="B379" s="2" t="str">
        <f t="shared" si="15"/>
        <v>2021</v>
      </c>
      <c r="C379" s="4" t="s">
        <v>115</v>
      </c>
      <c r="D379" s="4" t="s">
        <v>110</v>
      </c>
      <c r="E379" s="4" t="s">
        <v>130</v>
      </c>
      <c r="F379" s="4" t="s">
        <v>127</v>
      </c>
      <c r="G379" s="10">
        <v>750</v>
      </c>
      <c r="H379" s="10">
        <v>14</v>
      </c>
      <c r="I379" s="8">
        <v>1200</v>
      </c>
      <c r="J379" s="10">
        <v>16800</v>
      </c>
      <c r="K379" s="10">
        <f t="shared" si="16"/>
        <v>10500</v>
      </c>
      <c r="L379" s="11">
        <f t="shared" si="17"/>
        <v>6300</v>
      </c>
    </row>
    <row r="380" spans="1:12" x14ac:dyDescent="0.3">
      <c r="A380" s="2">
        <v>43379</v>
      </c>
      <c r="B380" s="2" t="str">
        <f t="shared" si="15"/>
        <v>2018</v>
      </c>
      <c r="C380" s="4" t="s">
        <v>141</v>
      </c>
      <c r="D380" s="4" t="s">
        <v>104</v>
      </c>
      <c r="E380" s="4" t="s">
        <v>130</v>
      </c>
      <c r="F380" s="4" t="s">
        <v>127</v>
      </c>
      <c r="G380" s="10">
        <v>750</v>
      </c>
      <c r="H380" s="10">
        <v>55</v>
      </c>
      <c r="I380" s="8">
        <v>1200</v>
      </c>
      <c r="J380" s="10">
        <v>66000</v>
      </c>
      <c r="K380" s="10">
        <f t="shared" si="16"/>
        <v>41250</v>
      </c>
      <c r="L380" s="11">
        <f t="shared" si="17"/>
        <v>24750</v>
      </c>
    </row>
    <row r="381" spans="1:12" x14ac:dyDescent="0.3">
      <c r="A381" s="2">
        <v>43837</v>
      </c>
      <c r="B381" s="2" t="str">
        <f t="shared" si="15"/>
        <v>2020</v>
      </c>
      <c r="C381" s="4" t="s">
        <v>108</v>
      </c>
      <c r="D381" s="4" t="s">
        <v>110</v>
      </c>
      <c r="E381" s="4" t="s">
        <v>130</v>
      </c>
      <c r="F381" s="4" t="s">
        <v>127</v>
      </c>
      <c r="G381" s="10">
        <v>750</v>
      </c>
      <c r="H381" s="10">
        <v>3</v>
      </c>
      <c r="I381" s="8">
        <v>1200</v>
      </c>
      <c r="J381" s="10">
        <v>3600</v>
      </c>
      <c r="K381" s="10">
        <f t="shared" si="16"/>
        <v>2250</v>
      </c>
      <c r="L381" s="11">
        <f t="shared" si="17"/>
        <v>1350</v>
      </c>
    </row>
    <row r="382" spans="1:12" x14ac:dyDescent="0.3">
      <c r="A382" s="2">
        <v>44171</v>
      </c>
      <c r="B382" s="2" t="str">
        <f t="shared" si="15"/>
        <v>2020</v>
      </c>
      <c r="C382" s="4" t="s">
        <v>118</v>
      </c>
      <c r="D382" s="4" t="s">
        <v>111</v>
      </c>
      <c r="E382" s="4" t="s">
        <v>130</v>
      </c>
      <c r="F382" s="4" t="s">
        <v>127</v>
      </c>
      <c r="G382" s="10">
        <v>750</v>
      </c>
      <c r="H382" s="10">
        <v>23</v>
      </c>
      <c r="I382" s="8">
        <v>1200</v>
      </c>
      <c r="J382" s="10">
        <v>27600</v>
      </c>
      <c r="K382" s="10">
        <f t="shared" si="16"/>
        <v>17250</v>
      </c>
      <c r="L382" s="11">
        <f t="shared" si="17"/>
        <v>10350</v>
      </c>
    </row>
    <row r="383" spans="1:12" x14ac:dyDescent="0.3">
      <c r="A383" s="2">
        <v>43904</v>
      </c>
      <c r="B383" s="2" t="str">
        <f t="shared" si="15"/>
        <v>2020</v>
      </c>
      <c r="C383" s="4" t="s">
        <v>108</v>
      </c>
      <c r="D383" s="4" t="s">
        <v>113</v>
      </c>
      <c r="E383" s="4" t="s">
        <v>130</v>
      </c>
      <c r="F383" s="4" t="s">
        <v>127</v>
      </c>
      <c r="G383" s="10">
        <v>750</v>
      </c>
      <c r="H383" s="10">
        <v>172</v>
      </c>
      <c r="I383" s="8">
        <v>1200</v>
      </c>
      <c r="J383" s="10">
        <v>206400</v>
      </c>
      <c r="K383" s="10">
        <f t="shared" si="16"/>
        <v>129000</v>
      </c>
      <c r="L383" s="11">
        <f t="shared" si="17"/>
        <v>77400</v>
      </c>
    </row>
    <row r="384" spans="1:12" x14ac:dyDescent="0.3">
      <c r="A384" s="2">
        <v>44013</v>
      </c>
      <c r="B384" s="2" t="str">
        <f t="shared" si="15"/>
        <v>2020</v>
      </c>
      <c r="C384" s="4" t="s">
        <v>135</v>
      </c>
      <c r="D384" s="4" t="s">
        <v>117</v>
      </c>
      <c r="E384" s="4" t="s">
        <v>130</v>
      </c>
      <c r="F384" s="4" t="s">
        <v>127</v>
      </c>
      <c r="G384" s="10">
        <v>750</v>
      </c>
      <c r="H384" s="10">
        <v>1</v>
      </c>
      <c r="I384" s="8">
        <v>1200</v>
      </c>
      <c r="J384" s="10">
        <v>1200</v>
      </c>
      <c r="K384" s="10">
        <f t="shared" si="16"/>
        <v>750</v>
      </c>
      <c r="L384" s="11">
        <f t="shared" si="17"/>
        <v>450</v>
      </c>
    </row>
    <row r="385" spans="1:12" x14ac:dyDescent="0.3">
      <c r="A385" s="2">
        <v>44299</v>
      </c>
      <c r="B385" s="2" t="str">
        <f t="shared" si="15"/>
        <v>2021</v>
      </c>
      <c r="C385" s="4" t="s">
        <v>118</v>
      </c>
      <c r="D385" s="4" t="s">
        <v>107</v>
      </c>
      <c r="E385" s="4" t="s">
        <v>130</v>
      </c>
      <c r="F385" s="4" t="s">
        <v>127</v>
      </c>
      <c r="G385" s="10">
        <v>750</v>
      </c>
      <c r="H385" s="10">
        <v>92</v>
      </c>
      <c r="I385" s="8">
        <v>1200</v>
      </c>
      <c r="J385" s="10">
        <v>110400</v>
      </c>
      <c r="K385" s="10">
        <f t="shared" si="16"/>
        <v>69000</v>
      </c>
      <c r="L385" s="11">
        <f t="shared" si="17"/>
        <v>41400</v>
      </c>
    </row>
    <row r="386" spans="1:12" x14ac:dyDescent="0.3">
      <c r="A386" s="2">
        <v>44427</v>
      </c>
      <c r="B386" s="2" t="str">
        <f t="shared" si="15"/>
        <v>2021</v>
      </c>
      <c r="C386" s="4" t="s">
        <v>123</v>
      </c>
      <c r="D386" s="4" t="s">
        <v>110</v>
      </c>
      <c r="E386" s="4" t="s">
        <v>130</v>
      </c>
      <c r="F386" s="4" t="s">
        <v>127</v>
      </c>
      <c r="G386" s="10">
        <v>750</v>
      </c>
      <c r="H386" s="10">
        <v>31</v>
      </c>
      <c r="I386" s="8">
        <v>1200</v>
      </c>
      <c r="J386" s="10">
        <v>37200</v>
      </c>
      <c r="K386" s="10">
        <f t="shared" si="16"/>
        <v>23250</v>
      </c>
      <c r="L386" s="11">
        <f t="shared" si="17"/>
        <v>13950</v>
      </c>
    </row>
    <row r="387" spans="1:12" x14ac:dyDescent="0.3">
      <c r="A387" s="2">
        <v>43167</v>
      </c>
      <c r="B387" s="2" t="str">
        <f t="shared" ref="B387:B450" si="18">TEXT(A387,"yyyy")</f>
        <v>2018</v>
      </c>
      <c r="C387" s="4" t="s">
        <v>136</v>
      </c>
      <c r="D387" s="4" t="s">
        <v>110</v>
      </c>
      <c r="E387" s="4" t="s">
        <v>130</v>
      </c>
      <c r="F387" s="4" t="s">
        <v>127</v>
      </c>
      <c r="G387" s="10">
        <v>750</v>
      </c>
      <c r="H387" s="10">
        <v>23</v>
      </c>
      <c r="I387" s="8">
        <v>1200</v>
      </c>
      <c r="J387" s="10">
        <v>27600</v>
      </c>
      <c r="K387" s="10">
        <f t="shared" ref="K387:K450" si="19">H387*G387</f>
        <v>17250</v>
      </c>
      <c r="L387" s="11">
        <f t="shared" ref="L387:L450" si="20">J387-K387</f>
        <v>10350</v>
      </c>
    </row>
    <row r="388" spans="1:12" x14ac:dyDescent="0.3">
      <c r="A388" s="2">
        <v>44539</v>
      </c>
      <c r="B388" s="2" t="str">
        <f t="shared" si="18"/>
        <v>2021</v>
      </c>
      <c r="C388" s="4" t="s">
        <v>125</v>
      </c>
      <c r="D388" s="4" t="s">
        <v>111</v>
      </c>
      <c r="E388" s="4" t="s">
        <v>130</v>
      </c>
      <c r="F388" s="4" t="s">
        <v>127</v>
      </c>
      <c r="G388" s="10">
        <v>750</v>
      </c>
      <c r="H388" s="10">
        <v>139</v>
      </c>
      <c r="I388" s="8">
        <v>1200</v>
      </c>
      <c r="J388" s="10">
        <v>166800</v>
      </c>
      <c r="K388" s="10">
        <f t="shared" si="19"/>
        <v>104250</v>
      </c>
      <c r="L388" s="11">
        <f t="shared" si="20"/>
        <v>62550</v>
      </c>
    </row>
    <row r="389" spans="1:12" x14ac:dyDescent="0.3">
      <c r="A389" s="2">
        <v>43170</v>
      </c>
      <c r="B389" s="2" t="str">
        <f t="shared" si="18"/>
        <v>2018</v>
      </c>
      <c r="C389" s="4" t="s">
        <v>114</v>
      </c>
      <c r="D389" s="4" t="s">
        <v>110</v>
      </c>
      <c r="E389" s="4" t="s">
        <v>130</v>
      </c>
      <c r="F389" s="4" t="s">
        <v>127</v>
      </c>
      <c r="G389" s="10">
        <v>750</v>
      </c>
      <c r="H389" s="10">
        <v>33</v>
      </c>
      <c r="I389" s="8">
        <v>1200</v>
      </c>
      <c r="J389" s="10">
        <v>39600</v>
      </c>
      <c r="K389" s="10">
        <f t="shared" si="19"/>
        <v>24750</v>
      </c>
      <c r="L389" s="11">
        <f t="shared" si="20"/>
        <v>14850</v>
      </c>
    </row>
    <row r="390" spans="1:12" x14ac:dyDescent="0.3">
      <c r="A390" s="2">
        <v>44293</v>
      </c>
      <c r="B390" s="2" t="str">
        <f t="shared" si="18"/>
        <v>2021</v>
      </c>
      <c r="C390" s="4" t="s">
        <v>125</v>
      </c>
      <c r="D390" s="4" t="s">
        <v>104</v>
      </c>
      <c r="E390" s="4" t="s">
        <v>130</v>
      </c>
      <c r="F390" s="4" t="s">
        <v>127</v>
      </c>
      <c r="G390" s="10">
        <v>750</v>
      </c>
      <c r="H390" s="10">
        <v>53</v>
      </c>
      <c r="I390" s="8">
        <v>1200</v>
      </c>
      <c r="J390" s="10">
        <v>63600</v>
      </c>
      <c r="K390" s="10">
        <f t="shared" si="19"/>
        <v>39750</v>
      </c>
      <c r="L390" s="11">
        <f t="shared" si="20"/>
        <v>23850</v>
      </c>
    </row>
    <row r="391" spans="1:12" x14ac:dyDescent="0.3">
      <c r="A391" s="2">
        <v>44448</v>
      </c>
      <c r="B391" s="2" t="str">
        <f t="shared" si="18"/>
        <v>2021</v>
      </c>
      <c r="C391" s="4" t="s">
        <v>142</v>
      </c>
      <c r="D391" s="4" t="s">
        <v>111</v>
      </c>
      <c r="E391" s="4" t="s">
        <v>130</v>
      </c>
      <c r="F391" s="4" t="s">
        <v>127</v>
      </c>
      <c r="G391" s="10">
        <v>750</v>
      </c>
      <c r="H391" s="10">
        <v>151</v>
      </c>
      <c r="I391" s="8">
        <v>1200</v>
      </c>
      <c r="J391" s="10">
        <v>181200</v>
      </c>
      <c r="K391" s="10">
        <f t="shared" si="19"/>
        <v>113250</v>
      </c>
      <c r="L391" s="11">
        <f t="shared" si="20"/>
        <v>67950</v>
      </c>
    </row>
    <row r="392" spans="1:12" x14ac:dyDescent="0.3">
      <c r="A392" s="2">
        <v>43359</v>
      </c>
      <c r="B392" s="2" t="str">
        <f t="shared" si="18"/>
        <v>2018</v>
      </c>
      <c r="C392" s="4" t="s">
        <v>138</v>
      </c>
      <c r="D392" s="4" t="s">
        <v>111</v>
      </c>
      <c r="E392" s="4" t="s">
        <v>130</v>
      </c>
      <c r="F392" s="4" t="s">
        <v>127</v>
      </c>
      <c r="G392" s="10">
        <v>750</v>
      </c>
      <c r="H392" s="10">
        <v>41</v>
      </c>
      <c r="I392" s="8">
        <v>1200</v>
      </c>
      <c r="J392" s="10">
        <v>49200</v>
      </c>
      <c r="K392" s="10">
        <f t="shared" si="19"/>
        <v>30750</v>
      </c>
      <c r="L392" s="11">
        <f t="shared" si="20"/>
        <v>18450</v>
      </c>
    </row>
    <row r="393" spans="1:12" x14ac:dyDescent="0.3">
      <c r="A393" s="2">
        <v>43642</v>
      </c>
      <c r="B393" s="2" t="str">
        <f t="shared" si="18"/>
        <v>2019</v>
      </c>
      <c r="C393" s="4" t="s">
        <v>114</v>
      </c>
      <c r="D393" s="4" t="s">
        <v>110</v>
      </c>
      <c r="E393" s="4" t="s">
        <v>130</v>
      </c>
      <c r="F393" s="4" t="s">
        <v>127</v>
      </c>
      <c r="G393" s="10">
        <v>750</v>
      </c>
      <c r="H393" s="10">
        <v>27</v>
      </c>
      <c r="I393" s="8">
        <v>1200</v>
      </c>
      <c r="J393" s="10">
        <v>32400</v>
      </c>
      <c r="K393" s="10">
        <f t="shared" si="19"/>
        <v>20250</v>
      </c>
      <c r="L393" s="11">
        <f t="shared" si="20"/>
        <v>12150</v>
      </c>
    </row>
    <row r="394" spans="1:12" x14ac:dyDescent="0.3">
      <c r="A394" s="2">
        <v>44471</v>
      </c>
      <c r="B394" s="2" t="str">
        <f t="shared" si="18"/>
        <v>2021</v>
      </c>
      <c r="C394" s="4" t="s">
        <v>134</v>
      </c>
      <c r="D394" s="4" t="s">
        <v>113</v>
      </c>
      <c r="E394" s="4" t="s">
        <v>130</v>
      </c>
      <c r="F394" s="4" t="s">
        <v>127</v>
      </c>
      <c r="G394" s="10">
        <v>750</v>
      </c>
      <c r="H394" s="10">
        <v>83</v>
      </c>
      <c r="I394" s="8">
        <v>1200</v>
      </c>
      <c r="J394" s="10">
        <v>99600</v>
      </c>
      <c r="K394" s="10">
        <f t="shared" si="19"/>
        <v>62250</v>
      </c>
      <c r="L394" s="11">
        <f t="shared" si="20"/>
        <v>37350</v>
      </c>
    </row>
    <row r="395" spans="1:12" x14ac:dyDescent="0.3">
      <c r="A395" s="2">
        <v>44240</v>
      </c>
      <c r="B395" s="2" t="str">
        <f t="shared" si="18"/>
        <v>2021</v>
      </c>
      <c r="C395" s="4" t="s">
        <v>136</v>
      </c>
      <c r="D395" s="4" t="s">
        <v>110</v>
      </c>
      <c r="E395" s="4" t="s">
        <v>130</v>
      </c>
      <c r="F395" s="4" t="s">
        <v>127</v>
      </c>
      <c r="G395" s="10">
        <v>750</v>
      </c>
      <c r="H395" s="10">
        <v>28</v>
      </c>
      <c r="I395" s="8">
        <v>1200</v>
      </c>
      <c r="J395" s="10">
        <v>33600</v>
      </c>
      <c r="K395" s="10">
        <f t="shared" si="19"/>
        <v>21000</v>
      </c>
      <c r="L395" s="11">
        <f t="shared" si="20"/>
        <v>12600</v>
      </c>
    </row>
    <row r="396" spans="1:12" x14ac:dyDescent="0.3">
      <c r="A396" s="2">
        <v>44392</v>
      </c>
      <c r="B396" s="2" t="str">
        <f t="shared" si="18"/>
        <v>2021</v>
      </c>
      <c r="C396" s="4" t="s">
        <v>120</v>
      </c>
      <c r="D396" s="4" t="s">
        <v>113</v>
      </c>
      <c r="E396" s="4" t="s">
        <v>130</v>
      </c>
      <c r="F396" s="4" t="s">
        <v>127</v>
      </c>
      <c r="G396" s="10">
        <v>750</v>
      </c>
      <c r="H396" s="10">
        <v>24</v>
      </c>
      <c r="I396" s="8">
        <v>1200</v>
      </c>
      <c r="J396" s="10">
        <v>28800</v>
      </c>
      <c r="K396" s="10">
        <f t="shared" si="19"/>
        <v>18000</v>
      </c>
      <c r="L396" s="11">
        <f t="shared" si="20"/>
        <v>10800</v>
      </c>
    </row>
    <row r="397" spans="1:12" x14ac:dyDescent="0.3">
      <c r="A397" s="2">
        <v>43498</v>
      </c>
      <c r="B397" s="2" t="str">
        <f t="shared" si="18"/>
        <v>2019</v>
      </c>
      <c r="C397" s="4" t="s">
        <v>137</v>
      </c>
      <c r="D397" s="4" t="s">
        <v>117</v>
      </c>
      <c r="E397" s="4" t="s">
        <v>130</v>
      </c>
      <c r="F397" s="4" t="s">
        <v>127</v>
      </c>
      <c r="G397" s="10">
        <v>750</v>
      </c>
      <c r="H397" s="10">
        <v>53</v>
      </c>
      <c r="I397" s="8">
        <v>1200</v>
      </c>
      <c r="J397" s="10">
        <v>63600</v>
      </c>
      <c r="K397" s="10">
        <f t="shared" si="19"/>
        <v>39750</v>
      </c>
      <c r="L397" s="11">
        <f t="shared" si="20"/>
        <v>23850</v>
      </c>
    </row>
    <row r="398" spans="1:12" x14ac:dyDescent="0.3">
      <c r="A398" s="2">
        <v>44466</v>
      </c>
      <c r="B398" s="2" t="str">
        <f t="shared" si="18"/>
        <v>2021</v>
      </c>
      <c r="C398" s="4" t="s">
        <v>120</v>
      </c>
      <c r="D398" s="4" t="s">
        <v>111</v>
      </c>
      <c r="E398" s="4" t="s">
        <v>130</v>
      </c>
      <c r="F398" s="4" t="s">
        <v>127</v>
      </c>
      <c r="G398" s="10">
        <v>750</v>
      </c>
      <c r="H398" s="10">
        <v>114</v>
      </c>
      <c r="I398" s="8">
        <v>1200</v>
      </c>
      <c r="J398" s="10">
        <v>136800</v>
      </c>
      <c r="K398" s="10">
        <f t="shared" si="19"/>
        <v>85500</v>
      </c>
      <c r="L398" s="11">
        <f t="shared" si="20"/>
        <v>51300</v>
      </c>
    </row>
    <row r="399" spans="1:12" x14ac:dyDescent="0.3">
      <c r="A399" s="2">
        <v>44417</v>
      </c>
      <c r="B399" s="2" t="str">
        <f t="shared" si="18"/>
        <v>2021</v>
      </c>
      <c r="C399" s="4" t="s">
        <v>144</v>
      </c>
      <c r="D399" s="4" t="s">
        <v>117</v>
      </c>
      <c r="E399" s="4" t="s">
        <v>130</v>
      </c>
      <c r="F399" s="4" t="s">
        <v>127</v>
      </c>
      <c r="G399" s="10">
        <v>750</v>
      </c>
      <c r="H399" s="10">
        <v>14</v>
      </c>
      <c r="I399" s="8">
        <v>1200</v>
      </c>
      <c r="J399" s="10">
        <v>16800</v>
      </c>
      <c r="K399" s="10">
        <f t="shared" si="19"/>
        <v>10500</v>
      </c>
      <c r="L399" s="11">
        <f t="shared" si="20"/>
        <v>6300</v>
      </c>
    </row>
    <row r="400" spans="1:12" x14ac:dyDescent="0.3">
      <c r="A400" s="2">
        <v>44163</v>
      </c>
      <c r="B400" s="2" t="str">
        <f t="shared" si="18"/>
        <v>2020</v>
      </c>
      <c r="C400" s="4" t="s">
        <v>140</v>
      </c>
      <c r="D400" s="4" t="s">
        <v>110</v>
      </c>
      <c r="E400" s="4" t="s">
        <v>130</v>
      </c>
      <c r="F400" s="4" t="s">
        <v>127</v>
      </c>
      <c r="G400" s="10">
        <v>750</v>
      </c>
      <c r="H400" s="10">
        <v>3</v>
      </c>
      <c r="I400" s="8">
        <v>1200</v>
      </c>
      <c r="J400" s="10">
        <v>3600</v>
      </c>
      <c r="K400" s="10">
        <f t="shared" si="19"/>
        <v>2250</v>
      </c>
      <c r="L400" s="11">
        <f t="shared" si="20"/>
        <v>1350</v>
      </c>
    </row>
    <row r="401" spans="1:12" x14ac:dyDescent="0.3">
      <c r="A401" s="2">
        <v>43138</v>
      </c>
      <c r="B401" s="2" t="str">
        <f t="shared" si="18"/>
        <v>2018</v>
      </c>
      <c r="C401" s="4" t="s">
        <v>123</v>
      </c>
      <c r="D401" s="4" t="s">
        <v>113</v>
      </c>
      <c r="E401" s="4" t="s">
        <v>130</v>
      </c>
      <c r="F401" s="4" t="s">
        <v>127</v>
      </c>
      <c r="G401" s="10">
        <v>750</v>
      </c>
      <c r="H401" s="10">
        <v>181</v>
      </c>
      <c r="I401" s="8">
        <v>1200</v>
      </c>
      <c r="J401" s="10">
        <v>217200</v>
      </c>
      <c r="K401" s="10">
        <f t="shared" si="19"/>
        <v>135750</v>
      </c>
      <c r="L401" s="11">
        <f t="shared" si="20"/>
        <v>81450</v>
      </c>
    </row>
    <row r="402" spans="1:12" x14ac:dyDescent="0.3">
      <c r="A402" s="2">
        <v>44556</v>
      </c>
      <c r="B402" s="2" t="str">
        <f t="shared" si="18"/>
        <v>2021</v>
      </c>
      <c r="C402" s="4" t="s">
        <v>134</v>
      </c>
      <c r="D402" s="4" t="s">
        <v>107</v>
      </c>
      <c r="E402" s="4" t="s">
        <v>130</v>
      </c>
      <c r="F402" s="4" t="s">
        <v>127</v>
      </c>
      <c r="G402" s="10">
        <v>750</v>
      </c>
      <c r="H402" s="10">
        <v>34</v>
      </c>
      <c r="I402" s="8">
        <v>1200</v>
      </c>
      <c r="J402" s="10">
        <v>40800</v>
      </c>
      <c r="K402" s="10">
        <f t="shared" si="19"/>
        <v>25500</v>
      </c>
      <c r="L402" s="11">
        <f t="shared" si="20"/>
        <v>15300</v>
      </c>
    </row>
    <row r="403" spans="1:12" x14ac:dyDescent="0.3">
      <c r="A403" s="2">
        <v>43590</v>
      </c>
      <c r="B403" s="2" t="str">
        <f t="shared" si="18"/>
        <v>2019</v>
      </c>
      <c r="C403" s="4" t="s">
        <v>122</v>
      </c>
      <c r="D403" s="4" t="s">
        <v>113</v>
      </c>
      <c r="E403" s="4" t="s">
        <v>130</v>
      </c>
      <c r="F403" s="4" t="s">
        <v>127</v>
      </c>
      <c r="G403" s="10">
        <v>750</v>
      </c>
      <c r="H403" s="10">
        <v>173</v>
      </c>
      <c r="I403" s="8">
        <v>1200</v>
      </c>
      <c r="J403" s="10">
        <v>207600</v>
      </c>
      <c r="K403" s="10">
        <f t="shared" si="19"/>
        <v>129750</v>
      </c>
      <c r="L403" s="11">
        <f t="shared" si="20"/>
        <v>77850</v>
      </c>
    </row>
    <row r="404" spans="1:12" x14ac:dyDescent="0.3">
      <c r="A404" s="2">
        <v>44146</v>
      </c>
      <c r="B404" s="2" t="str">
        <f t="shared" si="18"/>
        <v>2020</v>
      </c>
      <c r="C404" s="4" t="s">
        <v>118</v>
      </c>
      <c r="D404" s="4" t="s">
        <v>110</v>
      </c>
      <c r="E404" s="4" t="s">
        <v>130</v>
      </c>
      <c r="F404" s="4" t="s">
        <v>127</v>
      </c>
      <c r="G404" s="10">
        <v>750</v>
      </c>
      <c r="H404" s="10">
        <v>6</v>
      </c>
      <c r="I404" s="8">
        <v>1200</v>
      </c>
      <c r="J404" s="10">
        <v>7200</v>
      </c>
      <c r="K404" s="10">
        <f t="shared" si="19"/>
        <v>4500</v>
      </c>
      <c r="L404" s="11">
        <f t="shared" si="20"/>
        <v>2700</v>
      </c>
    </row>
    <row r="405" spans="1:12" x14ac:dyDescent="0.3">
      <c r="A405" s="2">
        <v>43520</v>
      </c>
      <c r="B405" s="2" t="str">
        <f t="shared" si="18"/>
        <v>2019</v>
      </c>
      <c r="C405" s="4" t="s">
        <v>116</v>
      </c>
      <c r="D405" s="4" t="s">
        <v>104</v>
      </c>
      <c r="E405" s="4" t="s">
        <v>130</v>
      </c>
      <c r="F405" s="4" t="s">
        <v>127</v>
      </c>
      <c r="G405" s="10">
        <v>750</v>
      </c>
      <c r="H405" s="10">
        <v>66</v>
      </c>
      <c r="I405" s="8">
        <v>1200</v>
      </c>
      <c r="J405" s="10">
        <v>79200</v>
      </c>
      <c r="K405" s="10">
        <f t="shared" si="19"/>
        <v>49500</v>
      </c>
      <c r="L405" s="11">
        <f t="shared" si="20"/>
        <v>29700</v>
      </c>
    </row>
    <row r="406" spans="1:12" x14ac:dyDescent="0.3">
      <c r="A406" s="2">
        <v>44274</v>
      </c>
      <c r="B406" s="2" t="str">
        <f t="shared" si="18"/>
        <v>2021</v>
      </c>
      <c r="C406" s="4" t="s">
        <v>114</v>
      </c>
      <c r="D406" s="4" t="s">
        <v>104</v>
      </c>
      <c r="E406" s="4" t="s">
        <v>130</v>
      </c>
      <c r="F406" s="4" t="s">
        <v>127</v>
      </c>
      <c r="G406" s="10">
        <v>750</v>
      </c>
      <c r="H406" s="10">
        <v>39</v>
      </c>
      <c r="I406" s="8">
        <v>1200</v>
      </c>
      <c r="J406" s="10">
        <v>46800</v>
      </c>
      <c r="K406" s="10">
        <f t="shared" si="19"/>
        <v>29250</v>
      </c>
      <c r="L406" s="11">
        <f t="shared" si="20"/>
        <v>17550</v>
      </c>
    </row>
    <row r="407" spans="1:12" x14ac:dyDescent="0.3">
      <c r="A407" s="2">
        <v>43587</v>
      </c>
      <c r="B407" s="2" t="str">
        <f t="shared" si="18"/>
        <v>2019</v>
      </c>
      <c r="C407" s="4" t="s">
        <v>116</v>
      </c>
      <c r="D407" s="4" t="s">
        <v>113</v>
      </c>
      <c r="E407" s="4" t="s">
        <v>130</v>
      </c>
      <c r="F407" s="4" t="s">
        <v>127</v>
      </c>
      <c r="G407" s="10">
        <v>750</v>
      </c>
      <c r="H407" s="10">
        <v>128</v>
      </c>
      <c r="I407" s="8">
        <v>1200</v>
      </c>
      <c r="J407" s="10">
        <v>153600</v>
      </c>
      <c r="K407" s="10">
        <f t="shared" si="19"/>
        <v>96000</v>
      </c>
      <c r="L407" s="11">
        <f t="shared" si="20"/>
        <v>57600</v>
      </c>
    </row>
    <row r="408" spans="1:12" x14ac:dyDescent="0.3">
      <c r="A408" s="2">
        <v>43299</v>
      </c>
      <c r="B408" s="2" t="str">
        <f t="shared" si="18"/>
        <v>2018</v>
      </c>
      <c r="C408" s="4" t="s">
        <v>140</v>
      </c>
      <c r="D408" s="4" t="s">
        <v>107</v>
      </c>
      <c r="E408" s="4" t="s">
        <v>130</v>
      </c>
      <c r="F408" s="4" t="s">
        <v>127</v>
      </c>
      <c r="G408" s="10">
        <v>750</v>
      </c>
      <c r="H408" s="10">
        <v>109</v>
      </c>
      <c r="I408" s="8">
        <v>1200</v>
      </c>
      <c r="J408" s="10">
        <v>130800</v>
      </c>
      <c r="K408" s="10">
        <f t="shared" si="19"/>
        <v>81750</v>
      </c>
      <c r="L408" s="11">
        <f t="shared" si="20"/>
        <v>49050</v>
      </c>
    </row>
    <row r="409" spans="1:12" x14ac:dyDescent="0.3">
      <c r="A409" s="2">
        <v>43111</v>
      </c>
      <c r="B409" s="2" t="str">
        <f t="shared" si="18"/>
        <v>2018</v>
      </c>
      <c r="C409" s="4" t="s">
        <v>119</v>
      </c>
      <c r="D409" s="4" t="s">
        <v>117</v>
      </c>
      <c r="E409" s="4" t="s">
        <v>130</v>
      </c>
      <c r="F409" s="4" t="s">
        <v>127</v>
      </c>
      <c r="G409" s="10">
        <v>750</v>
      </c>
      <c r="H409" s="10">
        <v>178</v>
      </c>
      <c r="I409" s="8">
        <v>1200</v>
      </c>
      <c r="J409" s="10">
        <v>213600</v>
      </c>
      <c r="K409" s="10">
        <f t="shared" si="19"/>
        <v>133500</v>
      </c>
      <c r="L409" s="11">
        <f t="shared" si="20"/>
        <v>80100</v>
      </c>
    </row>
    <row r="410" spans="1:12" x14ac:dyDescent="0.3">
      <c r="A410" s="2">
        <v>43641</v>
      </c>
      <c r="B410" s="2" t="str">
        <f t="shared" si="18"/>
        <v>2019</v>
      </c>
      <c r="C410" s="4" t="s">
        <v>116</v>
      </c>
      <c r="D410" s="4" t="s">
        <v>104</v>
      </c>
      <c r="E410" s="4" t="s">
        <v>130</v>
      </c>
      <c r="F410" s="4" t="s">
        <v>128</v>
      </c>
      <c r="G410" s="10">
        <v>750</v>
      </c>
      <c r="H410" s="10">
        <v>5</v>
      </c>
      <c r="I410" s="8">
        <v>1200</v>
      </c>
      <c r="J410" s="10">
        <v>6000</v>
      </c>
      <c r="K410" s="10">
        <f t="shared" si="19"/>
        <v>3750</v>
      </c>
      <c r="L410" s="11">
        <f t="shared" si="20"/>
        <v>2250</v>
      </c>
    </row>
    <row r="411" spans="1:12" x14ac:dyDescent="0.3">
      <c r="A411" s="2">
        <v>43596</v>
      </c>
      <c r="B411" s="2" t="str">
        <f t="shared" si="18"/>
        <v>2019</v>
      </c>
      <c r="C411" s="4" t="s">
        <v>134</v>
      </c>
      <c r="D411" s="4" t="s">
        <v>104</v>
      </c>
      <c r="E411" s="4" t="s">
        <v>130</v>
      </c>
      <c r="F411" s="4" t="s">
        <v>128</v>
      </c>
      <c r="G411" s="10">
        <v>750</v>
      </c>
      <c r="H411" s="10">
        <v>1</v>
      </c>
      <c r="I411" s="8">
        <v>1200</v>
      </c>
      <c r="J411" s="10">
        <v>1200</v>
      </c>
      <c r="K411" s="10">
        <f t="shared" si="19"/>
        <v>750</v>
      </c>
      <c r="L411" s="11">
        <f t="shared" si="20"/>
        <v>450</v>
      </c>
    </row>
    <row r="412" spans="1:12" x14ac:dyDescent="0.3">
      <c r="A412" s="2">
        <v>43255</v>
      </c>
      <c r="B412" s="2" t="str">
        <f t="shared" si="18"/>
        <v>2018</v>
      </c>
      <c r="C412" s="4" t="s">
        <v>144</v>
      </c>
      <c r="D412" s="4" t="s">
        <v>117</v>
      </c>
      <c r="E412" s="4" t="s">
        <v>130</v>
      </c>
      <c r="F412" s="4" t="s">
        <v>128</v>
      </c>
      <c r="G412" s="10">
        <v>750</v>
      </c>
      <c r="H412" s="10">
        <v>41</v>
      </c>
      <c r="I412" s="8">
        <v>1200</v>
      </c>
      <c r="J412" s="10">
        <v>49200</v>
      </c>
      <c r="K412" s="10">
        <f t="shared" si="19"/>
        <v>30750</v>
      </c>
      <c r="L412" s="11">
        <f t="shared" si="20"/>
        <v>18450</v>
      </c>
    </row>
    <row r="413" spans="1:12" x14ac:dyDescent="0.3">
      <c r="A413" s="2">
        <v>43727</v>
      </c>
      <c r="B413" s="2" t="str">
        <f t="shared" si="18"/>
        <v>2019</v>
      </c>
      <c r="C413" s="4" t="s">
        <v>143</v>
      </c>
      <c r="D413" s="4" t="s">
        <v>113</v>
      </c>
      <c r="E413" s="4" t="s">
        <v>130</v>
      </c>
      <c r="F413" s="4" t="s">
        <v>128</v>
      </c>
      <c r="G413" s="10">
        <v>750</v>
      </c>
      <c r="H413" s="10">
        <v>57</v>
      </c>
      <c r="I413" s="8">
        <v>1200</v>
      </c>
      <c r="J413" s="10">
        <v>68400</v>
      </c>
      <c r="K413" s="10">
        <f t="shared" si="19"/>
        <v>42750</v>
      </c>
      <c r="L413" s="11">
        <f t="shared" si="20"/>
        <v>25650</v>
      </c>
    </row>
    <row r="414" spans="1:12" x14ac:dyDescent="0.3">
      <c r="A414" s="2">
        <v>43775</v>
      </c>
      <c r="B414" s="2" t="str">
        <f t="shared" si="18"/>
        <v>2019</v>
      </c>
      <c r="C414" s="4" t="s">
        <v>142</v>
      </c>
      <c r="D414" s="4" t="s">
        <v>110</v>
      </c>
      <c r="E414" s="4" t="s">
        <v>130</v>
      </c>
      <c r="F414" s="4" t="s">
        <v>128</v>
      </c>
      <c r="G414" s="10">
        <v>750</v>
      </c>
      <c r="H414" s="10">
        <v>9</v>
      </c>
      <c r="I414" s="8">
        <v>1200</v>
      </c>
      <c r="J414" s="10">
        <v>10800</v>
      </c>
      <c r="K414" s="10">
        <f t="shared" si="19"/>
        <v>6750</v>
      </c>
      <c r="L414" s="11">
        <f t="shared" si="20"/>
        <v>4050</v>
      </c>
    </row>
    <row r="415" spans="1:12" x14ac:dyDescent="0.3">
      <c r="A415" s="2">
        <v>44534</v>
      </c>
      <c r="B415" s="2" t="str">
        <f t="shared" si="18"/>
        <v>2021</v>
      </c>
      <c r="C415" s="4" t="s">
        <v>135</v>
      </c>
      <c r="D415" s="4" t="s">
        <v>107</v>
      </c>
      <c r="E415" s="4" t="s">
        <v>130</v>
      </c>
      <c r="F415" s="4" t="s">
        <v>128</v>
      </c>
      <c r="G415" s="10">
        <v>750</v>
      </c>
      <c r="H415" s="10">
        <v>6</v>
      </c>
      <c r="I415" s="8">
        <v>1200</v>
      </c>
      <c r="J415" s="10">
        <v>7200</v>
      </c>
      <c r="K415" s="10">
        <f t="shared" si="19"/>
        <v>4500</v>
      </c>
      <c r="L415" s="11">
        <f t="shared" si="20"/>
        <v>2700</v>
      </c>
    </row>
    <row r="416" spans="1:12" x14ac:dyDescent="0.3">
      <c r="A416" s="2">
        <v>44457</v>
      </c>
      <c r="B416" s="2" t="str">
        <f t="shared" si="18"/>
        <v>2021</v>
      </c>
      <c r="C416" s="4" t="s">
        <v>144</v>
      </c>
      <c r="D416" s="4" t="s">
        <v>111</v>
      </c>
      <c r="E416" s="4" t="s">
        <v>130</v>
      </c>
      <c r="F416" s="4" t="s">
        <v>128</v>
      </c>
      <c r="G416" s="10">
        <v>750</v>
      </c>
      <c r="H416" s="10">
        <v>25</v>
      </c>
      <c r="I416" s="8">
        <v>1200</v>
      </c>
      <c r="J416" s="10">
        <v>30000</v>
      </c>
      <c r="K416" s="10">
        <f t="shared" si="19"/>
        <v>18750</v>
      </c>
      <c r="L416" s="11">
        <f t="shared" si="20"/>
        <v>11250</v>
      </c>
    </row>
    <row r="417" spans="1:12" x14ac:dyDescent="0.3">
      <c r="A417" s="2">
        <v>43191</v>
      </c>
      <c r="B417" s="2" t="str">
        <f t="shared" si="18"/>
        <v>2018</v>
      </c>
      <c r="C417" s="4" t="s">
        <v>123</v>
      </c>
      <c r="D417" s="4" t="s">
        <v>110</v>
      </c>
      <c r="E417" s="4" t="s">
        <v>130</v>
      </c>
      <c r="F417" s="4" t="s">
        <v>128</v>
      </c>
      <c r="G417" s="10">
        <v>750</v>
      </c>
      <c r="H417" s="10">
        <v>5</v>
      </c>
      <c r="I417" s="8">
        <v>1200</v>
      </c>
      <c r="J417" s="10">
        <v>6000</v>
      </c>
      <c r="K417" s="10">
        <f t="shared" si="19"/>
        <v>3750</v>
      </c>
      <c r="L417" s="11">
        <f t="shared" si="20"/>
        <v>2250</v>
      </c>
    </row>
    <row r="418" spans="1:12" x14ac:dyDescent="0.3">
      <c r="A418" s="2">
        <v>44046</v>
      </c>
      <c r="B418" s="2" t="str">
        <f t="shared" si="18"/>
        <v>2020</v>
      </c>
      <c r="C418" s="4" t="s">
        <v>125</v>
      </c>
      <c r="D418" s="4" t="s">
        <v>117</v>
      </c>
      <c r="E418" s="4" t="s">
        <v>130</v>
      </c>
      <c r="F418" s="4" t="s">
        <v>128</v>
      </c>
      <c r="G418" s="10">
        <v>750</v>
      </c>
      <c r="H418" s="10">
        <v>35</v>
      </c>
      <c r="I418" s="8">
        <v>1200</v>
      </c>
      <c r="J418" s="10">
        <v>42000</v>
      </c>
      <c r="K418" s="10">
        <f t="shared" si="19"/>
        <v>26250</v>
      </c>
      <c r="L418" s="11">
        <f t="shared" si="20"/>
        <v>15750</v>
      </c>
    </row>
    <row r="419" spans="1:12" x14ac:dyDescent="0.3">
      <c r="A419" s="2">
        <v>44212</v>
      </c>
      <c r="B419" s="2" t="str">
        <f t="shared" si="18"/>
        <v>2021</v>
      </c>
      <c r="C419" s="4" t="s">
        <v>137</v>
      </c>
      <c r="D419" s="4" t="s">
        <v>111</v>
      </c>
      <c r="E419" s="4" t="s">
        <v>130</v>
      </c>
      <c r="F419" s="4" t="s">
        <v>128</v>
      </c>
      <c r="G419" s="10">
        <v>750</v>
      </c>
      <c r="H419" s="10">
        <v>13</v>
      </c>
      <c r="I419" s="8">
        <v>1200</v>
      </c>
      <c r="J419" s="10">
        <v>15600</v>
      </c>
      <c r="K419" s="10">
        <f t="shared" si="19"/>
        <v>9750</v>
      </c>
      <c r="L419" s="11">
        <f t="shared" si="20"/>
        <v>5850</v>
      </c>
    </row>
    <row r="420" spans="1:12" x14ac:dyDescent="0.3">
      <c r="A420" s="2">
        <v>43519</v>
      </c>
      <c r="B420" s="2" t="str">
        <f t="shared" si="18"/>
        <v>2019</v>
      </c>
      <c r="C420" s="4" t="s">
        <v>114</v>
      </c>
      <c r="D420" s="4" t="s">
        <v>113</v>
      </c>
      <c r="E420" s="4" t="s">
        <v>130</v>
      </c>
      <c r="F420" s="4" t="s">
        <v>128</v>
      </c>
      <c r="G420" s="10">
        <v>750</v>
      </c>
      <c r="H420" s="10">
        <v>2</v>
      </c>
      <c r="I420" s="8">
        <v>1200</v>
      </c>
      <c r="J420" s="10">
        <v>2400</v>
      </c>
      <c r="K420" s="10">
        <f t="shared" si="19"/>
        <v>1500</v>
      </c>
      <c r="L420" s="11">
        <f t="shared" si="20"/>
        <v>900</v>
      </c>
    </row>
    <row r="421" spans="1:12" x14ac:dyDescent="0.3">
      <c r="A421" s="2">
        <v>43841</v>
      </c>
      <c r="B421" s="2" t="str">
        <f t="shared" si="18"/>
        <v>2020</v>
      </c>
      <c r="C421" s="4" t="s">
        <v>141</v>
      </c>
      <c r="D421" s="4" t="s">
        <v>107</v>
      </c>
      <c r="E421" s="4" t="s">
        <v>130</v>
      </c>
      <c r="F421" s="4" t="s">
        <v>128</v>
      </c>
      <c r="G421" s="10">
        <v>750</v>
      </c>
      <c r="H421" s="10">
        <v>9</v>
      </c>
      <c r="I421" s="8">
        <v>1200</v>
      </c>
      <c r="J421" s="10">
        <v>10800</v>
      </c>
      <c r="K421" s="10">
        <f t="shared" si="19"/>
        <v>6750</v>
      </c>
      <c r="L421" s="11">
        <f t="shared" si="20"/>
        <v>4050</v>
      </c>
    </row>
    <row r="422" spans="1:12" x14ac:dyDescent="0.3">
      <c r="A422" s="2">
        <v>44324</v>
      </c>
      <c r="B422" s="2" t="str">
        <f t="shared" si="18"/>
        <v>2021</v>
      </c>
      <c r="C422" s="4" t="s">
        <v>135</v>
      </c>
      <c r="D422" s="4" t="s">
        <v>113</v>
      </c>
      <c r="E422" s="4" t="s">
        <v>130</v>
      </c>
      <c r="F422" s="4" t="s">
        <v>128</v>
      </c>
      <c r="G422" s="10">
        <v>750</v>
      </c>
      <c r="H422" s="10">
        <v>27</v>
      </c>
      <c r="I422" s="8">
        <v>1200</v>
      </c>
      <c r="J422" s="10">
        <v>32400</v>
      </c>
      <c r="K422" s="10">
        <f t="shared" si="19"/>
        <v>20250</v>
      </c>
      <c r="L422" s="11">
        <f t="shared" si="20"/>
        <v>12150</v>
      </c>
    </row>
    <row r="423" spans="1:12" x14ac:dyDescent="0.3">
      <c r="A423" s="2">
        <v>43260</v>
      </c>
      <c r="B423" s="2" t="str">
        <f t="shared" si="18"/>
        <v>2018</v>
      </c>
      <c r="C423" s="4" t="s">
        <v>114</v>
      </c>
      <c r="D423" s="4" t="s">
        <v>117</v>
      </c>
      <c r="E423" s="4" t="s">
        <v>130</v>
      </c>
      <c r="F423" s="4" t="s">
        <v>128</v>
      </c>
      <c r="G423" s="10">
        <v>750</v>
      </c>
      <c r="H423" s="10">
        <v>40</v>
      </c>
      <c r="I423" s="8">
        <v>1200</v>
      </c>
      <c r="J423" s="10">
        <v>48000</v>
      </c>
      <c r="K423" s="10">
        <f t="shared" si="19"/>
        <v>30000</v>
      </c>
      <c r="L423" s="11">
        <f t="shared" si="20"/>
        <v>18000</v>
      </c>
    </row>
    <row r="424" spans="1:12" x14ac:dyDescent="0.3">
      <c r="A424" s="2">
        <v>43559</v>
      </c>
      <c r="B424" s="2" t="str">
        <f t="shared" si="18"/>
        <v>2019</v>
      </c>
      <c r="C424" s="4" t="s">
        <v>118</v>
      </c>
      <c r="D424" s="4" t="s">
        <v>107</v>
      </c>
      <c r="E424" s="4" t="s">
        <v>130</v>
      </c>
      <c r="F424" s="4" t="s">
        <v>128</v>
      </c>
      <c r="G424" s="10">
        <v>750</v>
      </c>
      <c r="H424" s="10">
        <v>12</v>
      </c>
      <c r="I424" s="8">
        <v>1200</v>
      </c>
      <c r="J424" s="10">
        <v>14400</v>
      </c>
      <c r="K424" s="10">
        <f t="shared" si="19"/>
        <v>9000</v>
      </c>
      <c r="L424" s="11">
        <f t="shared" si="20"/>
        <v>5400</v>
      </c>
    </row>
    <row r="425" spans="1:12" x14ac:dyDescent="0.3">
      <c r="A425" s="2">
        <v>43443</v>
      </c>
      <c r="B425" s="2" t="str">
        <f t="shared" si="18"/>
        <v>2018</v>
      </c>
      <c r="C425" s="4" t="s">
        <v>112</v>
      </c>
      <c r="D425" s="4" t="s">
        <v>111</v>
      </c>
      <c r="E425" s="4" t="s">
        <v>130</v>
      </c>
      <c r="F425" s="4" t="s">
        <v>128</v>
      </c>
      <c r="G425" s="10">
        <v>750</v>
      </c>
      <c r="H425" s="10">
        <v>31</v>
      </c>
      <c r="I425" s="8">
        <v>1200</v>
      </c>
      <c r="J425" s="10">
        <v>37200</v>
      </c>
      <c r="K425" s="10">
        <f t="shared" si="19"/>
        <v>23250</v>
      </c>
      <c r="L425" s="11">
        <f t="shared" si="20"/>
        <v>13950</v>
      </c>
    </row>
    <row r="426" spans="1:12" x14ac:dyDescent="0.3">
      <c r="A426" s="2">
        <v>43302</v>
      </c>
      <c r="B426" s="2" t="str">
        <f t="shared" si="18"/>
        <v>2018</v>
      </c>
      <c r="C426" s="4" t="s">
        <v>109</v>
      </c>
      <c r="D426" s="4" t="s">
        <v>107</v>
      </c>
      <c r="E426" s="4" t="s">
        <v>130</v>
      </c>
      <c r="F426" s="4" t="s">
        <v>128</v>
      </c>
      <c r="G426" s="10">
        <v>750</v>
      </c>
      <c r="H426" s="10">
        <v>8</v>
      </c>
      <c r="I426" s="8">
        <v>1200</v>
      </c>
      <c r="J426" s="10">
        <v>9600</v>
      </c>
      <c r="K426" s="10">
        <f t="shared" si="19"/>
        <v>6000</v>
      </c>
      <c r="L426" s="11">
        <f t="shared" si="20"/>
        <v>3600</v>
      </c>
    </row>
    <row r="427" spans="1:12" x14ac:dyDescent="0.3">
      <c r="A427" s="2">
        <v>44473</v>
      </c>
      <c r="B427" s="2" t="str">
        <f t="shared" si="18"/>
        <v>2021</v>
      </c>
      <c r="C427" s="4" t="s">
        <v>115</v>
      </c>
      <c r="D427" s="4" t="s">
        <v>111</v>
      </c>
      <c r="E427" s="4" t="s">
        <v>130</v>
      </c>
      <c r="F427" s="4" t="s">
        <v>128</v>
      </c>
      <c r="G427" s="10">
        <v>750</v>
      </c>
      <c r="H427" s="10">
        <v>39</v>
      </c>
      <c r="I427" s="8">
        <v>1200</v>
      </c>
      <c r="J427" s="10">
        <v>46800</v>
      </c>
      <c r="K427" s="10">
        <f t="shared" si="19"/>
        <v>29250</v>
      </c>
      <c r="L427" s="11">
        <f t="shared" si="20"/>
        <v>17550</v>
      </c>
    </row>
    <row r="428" spans="1:12" x14ac:dyDescent="0.3">
      <c r="A428" s="2">
        <v>44443</v>
      </c>
      <c r="B428" s="2" t="str">
        <f t="shared" si="18"/>
        <v>2021</v>
      </c>
      <c r="C428" s="4" t="s">
        <v>136</v>
      </c>
      <c r="D428" s="4" t="s">
        <v>117</v>
      </c>
      <c r="E428" s="4" t="s">
        <v>130</v>
      </c>
      <c r="F428" s="4" t="s">
        <v>128</v>
      </c>
      <c r="G428" s="10">
        <v>750</v>
      </c>
      <c r="H428" s="10">
        <v>1</v>
      </c>
      <c r="I428" s="8">
        <v>1200</v>
      </c>
      <c r="J428" s="10">
        <v>1200</v>
      </c>
      <c r="K428" s="10">
        <f t="shared" si="19"/>
        <v>750</v>
      </c>
      <c r="L428" s="11">
        <f t="shared" si="20"/>
        <v>450</v>
      </c>
    </row>
    <row r="429" spans="1:12" x14ac:dyDescent="0.3">
      <c r="A429" s="2">
        <v>43445</v>
      </c>
      <c r="B429" s="2" t="str">
        <f t="shared" si="18"/>
        <v>2018</v>
      </c>
      <c r="C429" s="4" t="s">
        <v>108</v>
      </c>
      <c r="D429" s="4" t="s">
        <v>104</v>
      </c>
      <c r="E429" s="4" t="s">
        <v>130</v>
      </c>
      <c r="F429" s="4" t="s">
        <v>128</v>
      </c>
      <c r="G429" s="10">
        <v>750</v>
      </c>
      <c r="H429" s="10">
        <v>3</v>
      </c>
      <c r="I429" s="8">
        <v>1200</v>
      </c>
      <c r="J429" s="10">
        <v>3600</v>
      </c>
      <c r="K429" s="10">
        <f t="shared" si="19"/>
        <v>2250</v>
      </c>
      <c r="L429" s="11">
        <f t="shared" si="20"/>
        <v>1350</v>
      </c>
    </row>
    <row r="430" spans="1:12" x14ac:dyDescent="0.3">
      <c r="A430" s="2">
        <v>44226</v>
      </c>
      <c r="B430" s="2" t="str">
        <f t="shared" si="18"/>
        <v>2021</v>
      </c>
      <c r="C430" s="4" t="s">
        <v>119</v>
      </c>
      <c r="D430" s="4" t="s">
        <v>110</v>
      </c>
      <c r="E430" s="4" t="s">
        <v>130</v>
      </c>
      <c r="F430" s="4" t="s">
        <v>128</v>
      </c>
      <c r="G430" s="10">
        <v>750</v>
      </c>
      <c r="H430" s="10">
        <v>4</v>
      </c>
      <c r="I430" s="8">
        <v>1200</v>
      </c>
      <c r="J430" s="10">
        <v>4800</v>
      </c>
      <c r="K430" s="10">
        <f t="shared" si="19"/>
        <v>3000</v>
      </c>
      <c r="L430" s="11">
        <f t="shared" si="20"/>
        <v>1800</v>
      </c>
    </row>
    <row r="431" spans="1:12" x14ac:dyDescent="0.3">
      <c r="A431" s="2">
        <v>43124</v>
      </c>
      <c r="B431" s="2" t="str">
        <f t="shared" si="18"/>
        <v>2018</v>
      </c>
      <c r="C431" s="4" t="s">
        <v>109</v>
      </c>
      <c r="D431" s="4" t="s">
        <v>111</v>
      </c>
      <c r="E431" s="4" t="s">
        <v>130</v>
      </c>
      <c r="F431" s="4" t="s">
        <v>128</v>
      </c>
      <c r="G431" s="10">
        <v>750</v>
      </c>
      <c r="H431" s="10">
        <v>26</v>
      </c>
      <c r="I431" s="8">
        <v>1200</v>
      </c>
      <c r="J431" s="10">
        <v>31200</v>
      </c>
      <c r="K431" s="10">
        <f t="shared" si="19"/>
        <v>19500</v>
      </c>
      <c r="L431" s="11">
        <f t="shared" si="20"/>
        <v>11700</v>
      </c>
    </row>
    <row r="432" spans="1:12" x14ac:dyDescent="0.3">
      <c r="A432" s="2">
        <v>44535</v>
      </c>
      <c r="B432" s="2" t="str">
        <f t="shared" si="18"/>
        <v>2021</v>
      </c>
      <c r="C432" s="4" t="s">
        <v>118</v>
      </c>
      <c r="D432" s="4" t="s">
        <v>113</v>
      </c>
      <c r="E432" s="4" t="s">
        <v>130</v>
      </c>
      <c r="F432" s="4" t="s">
        <v>128</v>
      </c>
      <c r="G432" s="10">
        <v>750</v>
      </c>
      <c r="H432" s="10">
        <v>18</v>
      </c>
      <c r="I432" s="8">
        <v>1200</v>
      </c>
      <c r="J432" s="10">
        <v>21600</v>
      </c>
      <c r="K432" s="10">
        <f t="shared" si="19"/>
        <v>13500</v>
      </c>
      <c r="L432" s="11">
        <f t="shared" si="20"/>
        <v>8100</v>
      </c>
    </row>
    <row r="433" spans="1:12" x14ac:dyDescent="0.3">
      <c r="A433" s="2">
        <v>44318</v>
      </c>
      <c r="B433" s="2" t="str">
        <f t="shared" si="18"/>
        <v>2021</v>
      </c>
      <c r="C433" s="4" t="s">
        <v>108</v>
      </c>
      <c r="D433" s="4" t="s">
        <v>104</v>
      </c>
      <c r="E433" s="4" t="s">
        <v>130</v>
      </c>
      <c r="F433" s="4" t="s">
        <v>128</v>
      </c>
      <c r="G433" s="10">
        <v>750</v>
      </c>
      <c r="H433" s="10">
        <v>11</v>
      </c>
      <c r="I433" s="8">
        <v>1200</v>
      </c>
      <c r="J433" s="10">
        <v>13200</v>
      </c>
      <c r="K433" s="10">
        <f t="shared" si="19"/>
        <v>8250</v>
      </c>
      <c r="L433" s="11">
        <f t="shared" si="20"/>
        <v>4950</v>
      </c>
    </row>
    <row r="434" spans="1:12" x14ac:dyDescent="0.3">
      <c r="A434" s="2">
        <v>44264</v>
      </c>
      <c r="B434" s="2" t="str">
        <f t="shared" si="18"/>
        <v>2021</v>
      </c>
      <c r="C434" s="4" t="s">
        <v>139</v>
      </c>
      <c r="D434" s="4" t="s">
        <v>113</v>
      </c>
      <c r="E434" s="4" t="s">
        <v>130</v>
      </c>
      <c r="F434" s="4" t="s">
        <v>128</v>
      </c>
      <c r="G434" s="10">
        <v>750</v>
      </c>
      <c r="H434" s="10">
        <v>58</v>
      </c>
      <c r="I434" s="8">
        <v>1200</v>
      </c>
      <c r="J434" s="10">
        <v>69600</v>
      </c>
      <c r="K434" s="10">
        <f t="shared" si="19"/>
        <v>43500</v>
      </c>
      <c r="L434" s="11">
        <f t="shared" si="20"/>
        <v>26100</v>
      </c>
    </row>
    <row r="435" spans="1:12" x14ac:dyDescent="0.3">
      <c r="A435" s="2">
        <v>44516</v>
      </c>
      <c r="B435" s="2" t="str">
        <f t="shared" si="18"/>
        <v>2021</v>
      </c>
      <c r="C435" s="4" t="s">
        <v>123</v>
      </c>
      <c r="D435" s="4" t="s">
        <v>107</v>
      </c>
      <c r="E435" s="4" t="s">
        <v>130</v>
      </c>
      <c r="F435" s="4" t="s">
        <v>128</v>
      </c>
      <c r="G435" s="10">
        <v>750</v>
      </c>
      <c r="H435" s="10">
        <v>21</v>
      </c>
      <c r="I435" s="8">
        <v>1200</v>
      </c>
      <c r="J435" s="10">
        <v>25200</v>
      </c>
      <c r="K435" s="10">
        <f t="shared" si="19"/>
        <v>15750</v>
      </c>
      <c r="L435" s="11">
        <f t="shared" si="20"/>
        <v>9450</v>
      </c>
    </row>
    <row r="436" spans="1:12" x14ac:dyDescent="0.3">
      <c r="A436" s="2">
        <v>43565</v>
      </c>
      <c r="B436" s="2" t="str">
        <f t="shared" si="18"/>
        <v>2019</v>
      </c>
      <c r="C436" s="4" t="s">
        <v>120</v>
      </c>
      <c r="D436" s="4" t="s">
        <v>113</v>
      </c>
      <c r="E436" s="4" t="s">
        <v>130</v>
      </c>
      <c r="F436" s="4" t="s">
        <v>128</v>
      </c>
      <c r="G436" s="10">
        <v>750</v>
      </c>
      <c r="H436" s="10">
        <v>30</v>
      </c>
      <c r="I436" s="8">
        <v>1200</v>
      </c>
      <c r="J436" s="10">
        <v>36000</v>
      </c>
      <c r="K436" s="10">
        <f t="shared" si="19"/>
        <v>22500</v>
      </c>
      <c r="L436" s="11">
        <f t="shared" si="20"/>
        <v>13500</v>
      </c>
    </row>
    <row r="437" spans="1:12" x14ac:dyDescent="0.3">
      <c r="A437" s="2">
        <v>43724</v>
      </c>
      <c r="B437" s="2" t="str">
        <f t="shared" si="18"/>
        <v>2019</v>
      </c>
      <c r="C437" s="4" t="s">
        <v>123</v>
      </c>
      <c r="D437" s="4" t="s">
        <v>111</v>
      </c>
      <c r="E437" s="4" t="s">
        <v>130</v>
      </c>
      <c r="F437" s="4" t="s">
        <v>128</v>
      </c>
      <c r="G437" s="10">
        <v>750</v>
      </c>
      <c r="H437" s="10">
        <v>20</v>
      </c>
      <c r="I437" s="8">
        <v>1200</v>
      </c>
      <c r="J437" s="10">
        <v>24000</v>
      </c>
      <c r="K437" s="10">
        <f t="shared" si="19"/>
        <v>15000</v>
      </c>
      <c r="L437" s="11">
        <f t="shared" si="20"/>
        <v>9000</v>
      </c>
    </row>
    <row r="438" spans="1:12" x14ac:dyDescent="0.3">
      <c r="A438" s="2">
        <v>43178</v>
      </c>
      <c r="B438" s="2" t="str">
        <f t="shared" si="18"/>
        <v>2018</v>
      </c>
      <c r="C438" s="4" t="s">
        <v>112</v>
      </c>
      <c r="D438" s="4" t="s">
        <v>113</v>
      </c>
      <c r="E438" s="4" t="s">
        <v>130</v>
      </c>
      <c r="F438" s="4" t="s">
        <v>128</v>
      </c>
      <c r="G438" s="10">
        <v>750</v>
      </c>
      <c r="H438" s="10">
        <v>37</v>
      </c>
      <c r="I438" s="8">
        <v>1200</v>
      </c>
      <c r="J438" s="10">
        <v>44400</v>
      </c>
      <c r="K438" s="10">
        <f t="shared" si="19"/>
        <v>27750</v>
      </c>
      <c r="L438" s="11">
        <f t="shared" si="20"/>
        <v>16650</v>
      </c>
    </row>
    <row r="439" spans="1:12" x14ac:dyDescent="0.3">
      <c r="A439" s="2">
        <v>44414</v>
      </c>
      <c r="B439" s="2" t="str">
        <f t="shared" si="18"/>
        <v>2021</v>
      </c>
      <c r="C439" s="4" t="s">
        <v>141</v>
      </c>
      <c r="D439" s="4" t="s">
        <v>113</v>
      </c>
      <c r="E439" s="4" t="s">
        <v>130</v>
      </c>
      <c r="F439" s="4" t="s">
        <v>128</v>
      </c>
      <c r="G439" s="10">
        <v>750</v>
      </c>
      <c r="H439" s="10">
        <v>43</v>
      </c>
      <c r="I439" s="8">
        <v>1200</v>
      </c>
      <c r="J439" s="10">
        <v>51600</v>
      </c>
      <c r="K439" s="10">
        <f t="shared" si="19"/>
        <v>32250</v>
      </c>
      <c r="L439" s="11">
        <f t="shared" si="20"/>
        <v>19350</v>
      </c>
    </row>
    <row r="440" spans="1:12" x14ac:dyDescent="0.3">
      <c r="A440" s="2">
        <v>43606</v>
      </c>
      <c r="B440" s="2" t="str">
        <f t="shared" si="18"/>
        <v>2019</v>
      </c>
      <c r="C440" s="4" t="s">
        <v>108</v>
      </c>
      <c r="D440" s="4" t="s">
        <v>110</v>
      </c>
      <c r="E440" s="4" t="s">
        <v>130</v>
      </c>
      <c r="F440" s="4" t="s">
        <v>128</v>
      </c>
      <c r="G440" s="10">
        <v>750</v>
      </c>
      <c r="H440" s="10">
        <v>1</v>
      </c>
      <c r="I440" s="8">
        <v>1200</v>
      </c>
      <c r="J440" s="10">
        <v>1200</v>
      </c>
      <c r="K440" s="10">
        <f t="shared" si="19"/>
        <v>750</v>
      </c>
      <c r="L440" s="11">
        <f t="shared" si="20"/>
        <v>450</v>
      </c>
    </row>
    <row r="441" spans="1:12" x14ac:dyDescent="0.3">
      <c r="A441" s="2">
        <v>44371</v>
      </c>
      <c r="B441" s="2" t="str">
        <f t="shared" si="18"/>
        <v>2021</v>
      </c>
      <c r="C441" s="4" t="s">
        <v>108</v>
      </c>
      <c r="D441" s="4" t="s">
        <v>110</v>
      </c>
      <c r="E441" s="4" t="s">
        <v>130</v>
      </c>
      <c r="F441" s="4" t="s">
        <v>128</v>
      </c>
      <c r="G441" s="10">
        <v>750</v>
      </c>
      <c r="H441" s="10">
        <v>9</v>
      </c>
      <c r="I441" s="8">
        <v>1200</v>
      </c>
      <c r="J441" s="10">
        <v>10800</v>
      </c>
      <c r="K441" s="10">
        <f t="shared" si="19"/>
        <v>6750</v>
      </c>
      <c r="L441" s="11">
        <f t="shared" si="20"/>
        <v>4050</v>
      </c>
    </row>
    <row r="442" spans="1:12" x14ac:dyDescent="0.3">
      <c r="A442" s="2">
        <v>44065</v>
      </c>
      <c r="B442" s="2" t="str">
        <f t="shared" si="18"/>
        <v>2020</v>
      </c>
      <c r="C442" s="4" t="s">
        <v>114</v>
      </c>
      <c r="D442" s="4" t="s">
        <v>117</v>
      </c>
      <c r="E442" s="4" t="s">
        <v>130</v>
      </c>
      <c r="F442" s="4" t="s">
        <v>128</v>
      </c>
      <c r="G442" s="10">
        <v>750</v>
      </c>
      <c r="H442" s="10">
        <v>44</v>
      </c>
      <c r="I442" s="8">
        <v>1200</v>
      </c>
      <c r="J442" s="10">
        <v>52800</v>
      </c>
      <c r="K442" s="10">
        <f t="shared" si="19"/>
        <v>33000</v>
      </c>
      <c r="L442" s="11">
        <f t="shared" si="20"/>
        <v>19800</v>
      </c>
    </row>
    <row r="443" spans="1:12" x14ac:dyDescent="0.3">
      <c r="A443" s="2">
        <v>44378</v>
      </c>
      <c r="B443" s="2" t="str">
        <f t="shared" si="18"/>
        <v>2021</v>
      </c>
      <c r="C443" s="4" t="s">
        <v>118</v>
      </c>
      <c r="D443" s="4" t="s">
        <v>107</v>
      </c>
      <c r="E443" s="4" t="s">
        <v>130</v>
      </c>
      <c r="F443" s="4" t="s">
        <v>128</v>
      </c>
      <c r="G443" s="10">
        <v>750</v>
      </c>
      <c r="H443" s="10">
        <v>19</v>
      </c>
      <c r="I443" s="8">
        <v>1200</v>
      </c>
      <c r="J443" s="10">
        <v>22800</v>
      </c>
      <c r="K443" s="10">
        <f t="shared" si="19"/>
        <v>14250</v>
      </c>
      <c r="L443" s="11">
        <f t="shared" si="20"/>
        <v>8550</v>
      </c>
    </row>
    <row r="444" spans="1:12" x14ac:dyDescent="0.3">
      <c r="A444" s="2">
        <v>44379</v>
      </c>
      <c r="B444" s="2" t="str">
        <f t="shared" si="18"/>
        <v>2021</v>
      </c>
      <c r="C444" s="4" t="s">
        <v>114</v>
      </c>
      <c r="D444" s="4" t="s">
        <v>117</v>
      </c>
      <c r="E444" s="4" t="s">
        <v>130</v>
      </c>
      <c r="F444" s="4" t="s">
        <v>128</v>
      </c>
      <c r="G444" s="10">
        <v>750</v>
      </c>
      <c r="H444" s="10">
        <v>36</v>
      </c>
      <c r="I444" s="8">
        <v>1200</v>
      </c>
      <c r="J444" s="10">
        <v>43200</v>
      </c>
      <c r="K444" s="10">
        <f t="shared" si="19"/>
        <v>27000</v>
      </c>
      <c r="L444" s="11">
        <f t="shared" si="20"/>
        <v>16200</v>
      </c>
    </row>
    <row r="445" spans="1:12" x14ac:dyDescent="0.3">
      <c r="A445" s="2">
        <v>43345</v>
      </c>
      <c r="B445" s="2" t="str">
        <f t="shared" si="18"/>
        <v>2018</v>
      </c>
      <c r="C445" s="4" t="s">
        <v>119</v>
      </c>
      <c r="D445" s="4" t="s">
        <v>113</v>
      </c>
      <c r="E445" s="4" t="s">
        <v>130</v>
      </c>
      <c r="F445" s="4" t="s">
        <v>128</v>
      </c>
      <c r="G445" s="10">
        <v>750</v>
      </c>
      <c r="H445" s="10">
        <v>3</v>
      </c>
      <c r="I445" s="8">
        <v>1200</v>
      </c>
      <c r="J445" s="10">
        <v>3600</v>
      </c>
      <c r="K445" s="10">
        <f t="shared" si="19"/>
        <v>2250</v>
      </c>
      <c r="L445" s="11">
        <f t="shared" si="20"/>
        <v>1350</v>
      </c>
    </row>
    <row r="446" spans="1:12" x14ac:dyDescent="0.3">
      <c r="A446" s="2">
        <v>44229</v>
      </c>
      <c r="B446" s="2" t="str">
        <f t="shared" si="18"/>
        <v>2021</v>
      </c>
      <c r="C446" s="4" t="s">
        <v>134</v>
      </c>
      <c r="D446" s="4" t="s">
        <v>104</v>
      </c>
      <c r="E446" s="4" t="s">
        <v>130</v>
      </c>
      <c r="F446" s="4" t="s">
        <v>128</v>
      </c>
      <c r="G446" s="10">
        <v>750</v>
      </c>
      <c r="H446" s="10">
        <v>15</v>
      </c>
      <c r="I446" s="8">
        <v>1200</v>
      </c>
      <c r="J446" s="10">
        <v>18000</v>
      </c>
      <c r="K446" s="10">
        <f t="shared" si="19"/>
        <v>11250</v>
      </c>
      <c r="L446" s="11">
        <f t="shared" si="20"/>
        <v>6750</v>
      </c>
    </row>
    <row r="447" spans="1:12" x14ac:dyDescent="0.3">
      <c r="A447" s="2">
        <v>43939</v>
      </c>
      <c r="B447" s="2" t="str">
        <f t="shared" si="18"/>
        <v>2020</v>
      </c>
      <c r="C447" s="4" t="s">
        <v>112</v>
      </c>
      <c r="D447" s="4" t="s">
        <v>117</v>
      </c>
      <c r="E447" s="4" t="s">
        <v>130</v>
      </c>
      <c r="F447" s="4" t="s">
        <v>128</v>
      </c>
      <c r="G447" s="10">
        <v>750</v>
      </c>
      <c r="H447" s="10">
        <v>47</v>
      </c>
      <c r="I447" s="8">
        <v>1200</v>
      </c>
      <c r="J447" s="10">
        <v>56400</v>
      </c>
      <c r="K447" s="10">
        <f t="shared" si="19"/>
        <v>35250</v>
      </c>
      <c r="L447" s="11">
        <f t="shared" si="20"/>
        <v>21150</v>
      </c>
    </row>
    <row r="448" spans="1:12" x14ac:dyDescent="0.3">
      <c r="A448" s="2">
        <v>43993</v>
      </c>
      <c r="B448" s="2" t="str">
        <f t="shared" si="18"/>
        <v>2020</v>
      </c>
      <c r="C448" s="4" t="s">
        <v>141</v>
      </c>
      <c r="D448" s="4" t="s">
        <v>107</v>
      </c>
      <c r="E448" s="4" t="s">
        <v>130</v>
      </c>
      <c r="F448" s="4" t="s">
        <v>128</v>
      </c>
      <c r="G448" s="10">
        <v>750</v>
      </c>
      <c r="H448" s="10">
        <v>9</v>
      </c>
      <c r="I448" s="8">
        <v>1200</v>
      </c>
      <c r="J448" s="10">
        <v>10800</v>
      </c>
      <c r="K448" s="10">
        <f t="shared" si="19"/>
        <v>6750</v>
      </c>
      <c r="L448" s="11">
        <f t="shared" si="20"/>
        <v>4050</v>
      </c>
    </row>
    <row r="449" spans="1:12" x14ac:dyDescent="0.3">
      <c r="A449" s="2">
        <v>44440</v>
      </c>
      <c r="B449" s="2" t="str">
        <f t="shared" si="18"/>
        <v>2021</v>
      </c>
      <c r="C449" s="4" t="s">
        <v>140</v>
      </c>
      <c r="D449" s="4" t="s">
        <v>104</v>
      </c>
      <c r="E449" s="4" t="s">
        <v>130</v>
      </c>
      <c r="F449" s="4" t="s">
        <v>128</v>
      </c>
      <c r="G449" s="10">
        <v>750</v>
      </c>
      <c r="H449" s="10">
        <v>18</v>
      </c>
      <c r="I449" s="8">
        <v>1200</v>
      </c>
      <c r="J449" s="10">
        <v>21600</v>
      </c>
      <c r="K449" s="10">
        <f t="shared" si="19"/>
        <v>13500</v>
      </c>
      <c r="L449" s="11">
        <f t="shared" si="20"/>
        <v>8100</v>
      </c>
    </row>
    <row r="450" spans="1:12" x14ac:dyDescent="0.3">
      <c r="A450" s="2">
        <v>43583</v>
      </c>
      <c r="B450" s="2" t="str">
        <f t="shared" si="18"/>
        <v>2019</v>
      </c>
      <c r="C450" s="4" t="s">
        <v>118</v>
      </c>
      <c r="D450" s="4" t="s">
        <v>117</v>
      </c>
      <c r="E450" s="4" t="s">
        <v>130</v>
      </c>
      <c r="F450" s="4" t="s">
        <v>128</v>
      </c>
      <c r="G450" s="10">
        <v>750</v>
      </c>
      <c r="H450" s="10">
        <v>23</v>
      </c>
      <c r="I450" s="8">
        <v>1200</v>
      </c>
      <c r="J450" s="10">
        <v>27600</v>
      </c>
      <c r="K450" s="10">
        <f t="shared" si="19"/>
        <v>17250</v>
      </c>
      <c r="L450" s="11">
        <f t="shared" si="20"/>
        <v>10350</v>
      </c>
    </row>
    <row r="451" spans="1:12" x14ac:dyDescent="0.3">
      <c r="A451" s="2">
        <v>43641</v>
      </c>
      <c r="B451" s="2" t="str">
        <f t="shared" ref="B451:B514" si="21">TEXT(A451,"yyyy")</f>
        <v>2019</v>
      </c>
      <c r="C451" s="4" t="s">
        <v>116</v>
      </c>
      <c r="D451" s="4" t="s">
        <v>104</v>
      </c>
      <c r="E451" s="4" t="s">
        <v>130</v>
      </c>
      <c r="F451" s="4" t="s">
        <v>128</v>
      </c>
      <c r="G451" s="10">
        <v>750</v>
      </c>
      <c r="H451" s="10">
        <v>5</v>
      </c>
      <c r="I451" s="8">
        <v>1200</v>
      </c>
      <c r="J451" s="10">
        <v>6000</v>
      </c>
      <c r="K451" s="10">
        <f t="shared" ref="K451:K514" si="22">H451*G451</f>
        <v>3750</v>
      </c>
      <c r="L451" s="11">
        <f t="shared" ref="L451:L514" si="23">J451-K451</f>
        <v>2250</v>
      </c>
    </row>
    <row r="452" spans="1:12" x14ac:dyDescent="0.3">
      <c r="A452" s="2">
        <v>43596</v>
      </c>
      <c r="B452" s="2" t="str">
        <f t="shared" si="21"/>
        <v>2019</v>
      </c>
      <c r="C452" s="4" t="s">
        <v>134</v>
      </c>
      <c r="D452" s="4" t="s">
        <v>104</v>
      </c>
      <c r="E452" s="4" t="s">
        <v>130</v>
      </c>
      <c r="F452" s="4" t="s">
        <v>128</v>
      </c>
      <c r="G452" s="10">
        <v>750</v>
      </c>
      <c r="H452" s="10">
        <v>1</v>
      </c>
      <c r="I452" s="8">
        <v>1200</v>
      </c>
      <c r="J452" s="10">
        <v>1200</v>
      </c>
      <c r="K452" s="10">
        <f t="shared" si="22"/>
        <v>750</v>
      </c>
      <c r="L452" s="11">
        <f t="shared" si="23"/>
        <v>450</v>
      </c>
    </row>
    <row r="453" spans="1:12" x14ac:dyDescent="0.3">
      <c r="A453" s="2">
        <v>43255</v>
      </c>
      <c r="B453" s="2" t="str">
        <f t="shared" si="21"/>
        <v>2018</v>
      </c>
      <c r="C453" s="4" t="s">
        <v>144</v>
      </c>
      <c r="D453" s="4" t="s">
        <v>117</v>
      </c>
      <c r="E453" s="4" t="s">
        <v>130</v>
      </c>
      <c r="F453" s="4" t="s">
        <v>128</v>
      </c>
      <c r="G453" s="10">
        <v>750</v>
      </c>
      <c r="H453" s="10">
        <v>41</v>
      </c>
      <c r="I453" s="8">
        <v>1200</v>
      </c>
      <c r="J453" s="10">
        <v>49200</v>
      </c>
      <c r="K453" s="10">
        <f t="shared" si="22"/>
        <v>30750</v>
      </c>
      <c r="L453" s="11">
        <f t="shared" si="23"/>
        <v>18450</v>
      </c>
    </row>
    <row r="454" spans="1:12" x14ac:dyDescent="0.3">
      <c r="A454" s="2">
        <v>43727</v>
      </c>
      <c r="B454" s="2" t="str">
        <f t="shared" si="21"/>
        <v>2019</v>
      </c>
      <c r="C454" s="4" t="s">
        <v>143</v>
      </c>
      <c r="D454" s="4" t="s">
        <v>113</v>
      </c>
      <c r="E454" s="4" t="s">
        <v>130</v>
      </c>
      <c r="F454" s="4" t="s">
        <v>128</v>
      </c>
      <c r="G454" s="10">
        <v>750</v>
      </c>
      <c r="H454" s="10">
        <v>57</v>
      </c>
      <c r="I454" s="8">
        <v>1200</v>
      </c>
      <c r="J454" s="10">
        <v>68400</v>
      </c>
      <c r="K454" s="10">
        <f t="shared" si="22"/>
        <v>42750</v>
      </c>
      <c r="L454" s="11">
        <f t="shared" si="23"/>
        <v>25650</v>
      </c>
    </row>
    <row r="455" spans="1:12" x14ac:dyDescent="0.3">
      <c r="A455" s="2">
        <v>43775</v>
      </c>
      <c r="B455" s="2" t="str">
        <f t="shared" si="21"/>
        <v>2019</v>
      </c>
      <c r="C455" s="4" t="s">
        <v>142</v>
      </c>
      <c r="D455" s="4" t="s">
        <v>110</v>
      </c>
      <c r="E455" s="4" t="s">
        <v>130</v>
      </c>
      <c r="F455" s="4" t="s">
        <v>128</v>
      </c>
      <c r="G455" s="10">
        <v>750</v>
      </c>
      <c r="H455" s="10">
        <v>9</v>
      </c>
      <c r="I455" s="8">
        <v>1200</v>
      </c>
      <c r="J455" s="10">
        <v>10800</v>
      </c>
      <c r="K455" s="10">
        <f t="shared" si="22"/>
        <v>6750</v>
      </c>
      <c r="L455" s="11">
        <f t="shared" si="23"/>
        <v>4050</v>
      </c>
    </row>
    <row r="456" spans="1:12" x14ac:dyDescent="0.3">
      <c r="A456" s="2">
        <v>44534</v>
      </c>
      <c r="B456" s="2" t="str">
        <f t="shared" si="21"/>
        <v>2021</v>
      </c>
      <c r="C456" s="4" t="s">
        <v>135</v>
      </c>
      <c r="D456" s="4" t="s">
        <v>107</v>
      </c>
      <c r="E456" s="4" t="s">
        <v>130</v>
      </c>
      <c r="F456" s="4" t="s">
        <v>128</v>
      </c>
      <c r="G456" s="10">
        <v>750</v>
      </c>
      <c r="H456" s="10">
        <v>6</v>
      </c>
      <c r="I456" s="8">
        <v>1200</v>
      </c>
      <c r="J456" s="10">
        <v>7200</v>
      </c>
      <c r="K456" s="10">
        <f t="shared" si="22"/>
        <v>4500</v>
      </c>
      <c r="L456" s="11">
        <f t="shared" si="23"/>
        <v>2700</v>
      </c>
    </row>
    <row r="457" spans="1:12" x14ac:dyDescent="0.3">
      <c r="A457" s="2">
        <v>44457</v>
      </c>
      <c r="B457" s="2" t="str">
        <f t="shared" si="21"/>
        <v>2021</v>
      </c>
      <c r="C457" s="4" t="s">
        <v>144</v>
      </c>
      <c r="D457" s="4" t="s">
        <v>111</v>
      </c>
      <c r="E457" s="4" t="s">
        <v>130</v>
      </c>
      <c r="F457" s="4" t="s">
        <v>128</v>
      </c>
      <c r="G457" s="10">
        <v>750</v>
      </c>
      <c r="H457" s="10">
        <v>25</v>
      </c>
      <c r="I457" s="8">
        <v>1200</v>
      </c>
      <c r="J457" s="10">
        <v>30000</v>
      </c>
      <c r="K457" s="10">
        <f t="shared" si="22"/>
        <v>18750</v>
      </c>
      <c r="L457" s="11">
        <f t="shared" si="23"/>
        <v>11250</v>
      </c>
    </row>
    <row r="458" spans="1:12" x14ac:dyDescent="0.3">
      <c r="A458" s="2">
        <v>43191</v>
      </c>
      <c r="B458" s="2" t="str">
        <f t="shared" si="21"/>
        <v>2018</v>
      </c>
      <c r="C458" s="4" t="s">
        <v>123</v>
      </c>
      <c r="D458" s="4" t="s">
        <v>110</v>
      </c>
      <c r="E458" s="4" t="s">
        <v>130</v>
      </c>
      <c r="F458" s="4" t="s">
        <v>128</v>
      </c>
      <c r="G458" s="10">
        <v>750</v>
      </c>
      <c r="H458" s="10">
        <v>5</v>
      </c>
      <c r="I458" s="8">
        <v>1200</v>
      </c>
      <c r="J458" s="10">
        <v>6000</v>
      </c>
      <c r="K458" s="10">
        <f t="shared" si="22"/>
        <v>3750</v>
      </c>
      <c r="L458" s="11">
        <f t="shared" si="23"/>
        <v>2250</v>
      </c>
    </row>
    <row r="459" spans="1:12" x14ac:dyDescent="0.3">
      <c r="A459" s="2">
        <v>44046</v>
      </c>
      <c r="B459" s="2" t="str">
        <f t="shared" si="21"/>
        <v>2020</v>
      </c>
      <c r="C459" s="4" t="s">
        <v>125</v>
      </c>
      <c r="D459" s="4" t="s">
        <v>117</v>
      </c>
      <c r="E459" s="4" t="s">
        <v>130</v>
      </c>
      <c r="F459" s="4" t="s">
        <v>128</v>
      </c>
      <c r="G459" s="10">
        <v>750</v>
      </c>
      <c r="H459" s="10">
        <v>35</v>
      </c>
      <c r="I459" s="8">
        <v>1200</v>
      </c>
      <c r="J459" s="10">
        <v>42000</v>
      </c>
      <c r="K459" s="10">
        <f t="shared" si="22"/>
        <v>26250</v>
      </c>
      <c r="L459" s="11">
        <f t="shared" si="23"/>
        <v>15750</v>
      </c>
    </row>
    <row r="460" spans="1:12" x14ac:dyDescent="0.3">
      <c r="A460" s="2">
        <v>44212</v>
      </c>
      <c r="B460" s="2" t="str">
        <f t="shared" si="21"/>
        <v>2021</v>
      </c>
      <c r="C460" s="4" t="s">
        <v>137</v>
      </c>
      <c r="D460" s="4" t="s">
        <v>111</v>
      </c>
      <c r="E460" s="4" t="s">
        <v>130</v>
      </c>
      <c r="F460" s="4" t="s">
        <v>128</v>
      </c>
      <c r="G460" s="10">
        <v>750</v>
      </c>
      <c r="H460" s="10">
        <v>13</v>
      </c>
      <c r="I460" s="8">
        <v>1200</v>
      </c>
      <c r="J460" s="10">
        <v>15600</v>
      </c>
      <c r="K460" s="10">
        <f t="shared" si="22"/>
        <v>9750</v>
      </c>
      <c r="L460" s="11">
        <f t="shared" si="23"/>
        <v>5850</v>
      </c>
    </row>
    <row r="461" spans="1:12" x14ac:dyDescent="0.3">
      <c r="A461" s="2">
        <v>43519</v>
      </c>
      <c r="B461" s="2" t="str">
        <f t="shared" si="21"/>
        <v>2019</v>
      </c>
      <c r="C461" s="4" t="s">
        <v>114</v>
      </c>
      <c r="D461" s="4" t="s">
        <v>113</v>
      </c>
      <c r="E461" s="4" t="s">
        <v>130</v>
      </c>
      <c r="F461" s="4" t="s">
        <v>128</v>
      </c>
      <c r="G461" s="10">
        <v>750</v>
      </c>
      <c r="H461" s="10">
        <v>2</v>
      </c>
      <c r="I461" s="8">
        <v>1200</v>
      </c>
      <c r="J461" s="10">
        <v>2400</v>
      </c>
      <c r="K461" s="10">
        <f t="shared" si="22"/>
        <v>1500</v>
      </c>
      <c r="L461" s="11">
        <f t="shared" si="23"/>
        <v>900</v>
      </c>
    </row>
    <row r="462" spans="1:12" x14ac:dyDescent="0.3">
      <c r="A462" s="2">
        <v>43841</v>
      </c>
      <c r="B462" s="2" t="str">
        <f t="shared" si="21"/>
        <v>2020</v>
      </c>
      <c r="C462" s="4" t="s">
        <v>141</v>
      </c>
      <c r="D462" s="4" t="s">
        <v>107</v>
      </c>
      <c r="E462" s="4" t="s">
        <v>130</v>
      </c>
      <c r="F462" s="4" t="s">
        <v>128</v>
      </c>
      <c r="G462" s="10">
        <v>750</v>
      </c>
      <c r="H462" s="10">
        <v>9</v>
      </c>
      <c r="I462" s="8">
        <v>1200</v>
      </c>
      <c r="J462" s="10">
        <v>10800</v>
      </c>
      <c r="K462" s="10">
        <f t="shared" si="22"/>
        <v>6750</v>
      </c>
      <c r="L462" s="11">
        <f t="shared" si="23"/>
        <v>4050</v>
      </c>
    </row>
    <row r="463" spans="1:12" x14ac:dyDescent="0.3">
      <c r="A463" s="2">
        <v>44324</v>
      </c>
      <c r="B463" s="2" t="str">
        <f t="shared" si="21"/>
        <v>2021</v>
      </c>
      <c r="C463" s="4" t="s">
        <v>135</v>
      </c>
      <c r="D463" s="4" t="s">
        <v>113</v>
      </c>
      <c r="E463" s="4" t="s">
        <v>130</v>
      </c>
      <c r="F463" s="4" t="s">
        <v>128</v>
      </c>
      <c r="G463" s="10">
        <v>750</v>
      </c>
      <c r="H463" s="10">
        <v>27</v>
      </c>
      <c r="I463" s="8">
        <v>1200</v>
      </c>
      <c r="J463" s="10">
        <v>32400</v>
      </c>
      <c r="K463" s="10">
        <f t="shared" si="22"/>
        <v>20250</v>
      </c>
      <c r="L463" s="11">
        <f t="shared" si="23"/>
        <v>12150</v>
      </c>
    </row>
    <row r="464" spans="1:12" x14ac:dyDescent="0.3">
      <c r="A464" s="2">
        <v>43260</v>
      </c>
      <c r="B464" s="2" t="str">
        <f t="shared" si="21"/>
        <v>2018</v>
      </c>
      <c r="C464" s="4" t="s">
        <v>114</v>
      </c>
      <c r="D464" s="4" t="s">
        <v>117</v>
      </c>
      <c r="E464" s="4" t="s">
        <v>130</v>
      </c>
      <c r="F464" s="4" t="s">
        <v>128</v>
      </c>
      <c r="G464" s="10">
        <v>750</v>
      </c>
      <c r="H464" s="10">
        <v>40</v>
      </c>
      <c r="I464" s="8">
        <v>1200</v>
      </c>
      <c r="J464" s="10">
        <v>48000</v>
      </c>
      <c r="K464" s="10">
        <f t="shared" si="22"/>
        <v>30000</v>
      </c>
      <c r="L464" s="11">
        <f t="shared" si="23"/>
        <v>18000</v>
      </c>
    </row>
    <row r="465" spans="1:12" x14ac:dyDescent="0.3">
      <c r="A465" s="2">
        <v>43559</v>
      </c>
      <c r="B465" s="2" t="str">
        <f t="shared" si="21"/>
        <v>2019</v>
      </c>
      <c r="C465" s="4" t="s">
        <v>118</v>
      </c>
      <c r="D465" s="4" t="s">
        <v>107</v>
      </c>
      <c r="E465" s="4" t="s">
        <v>130</v>
      </c>
      <c r="F465" s="4" t="s">
        <v>128</v>
      </c>
      <c r="G465" s="10">
        <v>750</v>
      </c>
      <c r="H465" s="10">
        <v>12</v>
      </c>
      <c r="I465" s="8">
        <v>1200</v>
      </c>
      <c r="J465" s="10">
        <v>14400</v>
      </c>
      <c r="K465" s="10">
        <f t="shared" si="22"/>
        <v>9000</v>
      </c>
      <c r="L465" s="11">
        <f t="shared" si="23"/>
        <v>5400</v>
      </c>
    </row>
    <row r="466" spans="1:12" x14ac:dyDescent="0.3">
      <c r="A466" s="2">
        <v>43443</v>
      </c>
      <c r="B466" s="2" t="str">
        <f t="shared" si="21"/>
        <v>2018</v>
      </c>
      <c r="C466" s="4" t="s">
        <v>112</v>
      </c>
      <c r="D466" s="4" t="s">
        <v>111</v>
      </c>
      <c r="E466" s="4" t="s">
        <v>130</v>
      </c>
      <c r="F466" s="4" t="s">
        <v>128</v>
      </c>
      <c r="G466" s="10">
        <v>750</v>
      </c>
      <c r="H466" s="10">
        <v>31</v>
      </c>
      <c r="I466" s="8">
        <v>1200</v>
      </c>
      <c r="J466" s="10">
        <v>37200</v>
      </c>
      <c r="K466" s="10">
        <f t="shared" si="22"/>
        <v>23250</v>
      </c>
      <c r="L466" s="11">
        <f t="shared" si="23"/>
        <v>13950</v>
      </c>
    </row>
    <row r="467" spans="1:12" x14ac:dyDescent="0.3">
      <c r="A467" s="2">
        <v>43302</v>
      </c>
      <c r="B467" s="2" t="str">
        <f t="shared" si="21"/>
        <v>2018</v>
      </c>
      <c r="C467" s="4" t="s">
        <v>109</v>
      </c>
      <c r="D467" s="4" t="s">
        <v>107</v>
      </c>
      <c r="E467" s="4" t="s">
        <v>130</v>
      </c>
      <c r="F467" s="4" t="s">
        <v>128</v>
      </c>
      <c r="G467" s="10">
        <v>750</v>
      </c>
      <c r="H467" s="10">
        <v>8</v>
      </c>
      <c r="I467" s="8">
        <v>1200</v>
      </c>
      <c r="J467" s="10">
        <v>9600</v>
      </c>
      <c r="K467" s="10">
        <f t="shared" si="22"/>
        <v>6000</v>
      </c>
      <c r="L467" s="11">
        <f t="shared" si="23"/>
        <v>3600</v>
      </c>
    </row>
    <row r="468" spans="1:12" x14ac:dyDescent="0.3">
      <c r="A468" s="2">
        <v>44473</v>
      </c>
      <c r="B468" s="2" t="str">
        <f t="shared" si="21"/>
        <v>2021</v>
      </c>
      <c r="C468" s="4" t="s">
        <v>115</v>
      </c>
      <c r="D468" s="4" t="s">
        <v>111</v>
      </c>
      <c r="E468" s="4" t="s">
        <v>130</v>
      </c>
      <c r="F468" s="4" t="s">
        <v>128</v>
      </c>
      <c r="G468" s="10">
        <v>750</v>
      </c>
      <c r="H468" s="10">
        <v>39</v>
      </c>
      <c r="I468" s="8">
        <v>1200</v>
      </c>
      <c r="J468" s="10">
        <v>46800</v>
      </c>
      <c r="K468" s="10">
        <f t="shared" si="22"/>
        <v>29250</v>
      </c>
      <c r="L468" s="11">
        <f t="shared" si="23"/>
        <v>17550</v>
      </c>
    </row>
    <row r="469" spans="1:12" x14ac:dyDescent="0.3">
      <c r="A469" s="2">
        <v>44443</v>
      </c>
      <c r="B469" s="2" t="str">
        <f t="shared" si="21"/>
        <v>2021</v>
      </c>
      <c r="C469" s="4" t="s">
        <v>136</v>
      </c>
      <c r="D469" s="4" t="s">
        <v>117</v>
      </c>
      <c r="E469" s="4" t="s">
        <v>130</v>
      </c>
      <c r="F469" s="4" t="s">
        <v>128</v>
      </c>
      <c r="G469" s="10">
        <v>750</v>
      </c>
      <c r="H469" s="10">
        <v>1</v>
      </c>
      <c r="I469" s="8">
        <v>1200</v>
      </c>
      <c r="J469" s="10">
        <v>1200</v>
      </c>
      <c r="K469" s="10">
        <f t="shared" si="22"/>
        <v>750</v>
      </c>
      <c r="L469" s="11">
        <f t="shared" si="23"/>
        <v>450</v>
      </c>
    </row>
    <row r="470" spans="1:12" x14ac:dyDescent="0.3">
      <c r="A470" s="2">
        <v>43445</v>
      </c>
      <c r="B470" s="2" t="str">
        <f t="shared" si="21"/>
        <v>2018</v>
      </c>
      <c r="C470" s="4" t="s">
        <v>108</v>
      </c>
      <c r="D470" s="4" t="s">
        <v>104</v>
      </c>
      <c r="E470" s="4" t="s">
        <v>130</v>
      </c>
      <c r="F470" s="4" t="s">
        <v>128</v>
      </c>
      <c r="G470" s="10">
        <v>750</v>
      </c>
      <c r="H470" s="10">
        <v>3</v>
      </c>
      <c r="I470" s="8">
        <v>1200</v>
      </c>
      <c r="J470" s="10">
        <v>3600</v>
      </c>
      <c r="K470" s="10">
        <f t="shared" si="22"/>
        <v>2250</v>
      </c>
      <c r="L470" s="11">
        <f t="shared" si="23"/>
        <v>1350</v>
      </c>
    </row>
    <row r="471" spans="1:12" x14ac:dyDescent="0.3">
      <c r="A471" s="2">
        <v>44226</v>
      </c>
      <c r="B471" s="2" t="str">
        <f t="shared" si="21"/>
        <v>2021</v>
      </c>
      <c r="C471" s="4" t="s">
        <v>119</v>
      </c>
      <c r="D471" s="4" t="s">
        <v>110</v>
      </c>
      <c r="E471" s="4" t="s">
        <v>130</v>
      </c>
      <c r="F471" s="4" t="s">
        <v>128</v>
      </c>
      <c r="G471" s="10">
        <v>750</v>
      </c>
      <c r="H471" s="10">
        <v>4</v>
      </c>
      <c r="I471" s="8">
        <v>1200</v>
      </c>
      <c r="J471" s="10">
        <v>4800</v>
      </c>
      <c r="K471" s="10">
        <f t="shared" si="22"/>
        <v>3000</v>
      </c>
      <c r="L471" s="11">
        <f t="shared" si="23"/>
        <v>1800</v>
      </c>
    </row>
    <row r="472" spans="1:12" x14ac:dyDescent="0.3">
      <c r="A472" s="2">
        <v>43124</v>
      </c>
      <c r="B472" s="2" t="str">
        <f t="shared" si="21"/>
        <v>2018</v>
      </c>
      <c r="C472" s="4" t="s">
        <v>109</v>
      </c>
      <c r="D472" s="4" t="s">
        <v>111</v>
      </c>
      <c r="E472" s="4" t="s">
        <v>130</v>
      </c>
      <c r="F472" s="4" t="s">
        <v>128</v>
      </c>
      <c r="G472" s="10">
        <v>750</v>
      </c>
      <c r="H472" s="10">
        <v>26</v>
      </c>
      <c r="I472" s="8">
        <v>1200</v>
      </c>
      <c r="J472" s="10">
        <v>31200</v>
      </c>
      <c r="K472" s="10">
        <f t="shared" si="22"/>
        <v>19500</v>
      </c>
      <c r="L472" s="11">
        <f t="shared" si="23"/>
        <v>11700</v>
      </c>
    </row>
    <row r="473" spans="1:12" x14ac:dyDescent="0.3">
      <c r="A473" s="2">
        <v>44535</v>
      </c>
      <c r="B473" s="2" t="str">
        <f t="shared" si="21"/>
        <v>2021</v>
      </c>
      <c r="C473" s="4" t="s">
        <v>118</v>
      </c>
      <c r="D473" s="4" t="s">
        <v>113</v>
      </c>
      <c r="E473" s="4" t="s">
        <v>130</v>
      </c>
      <c r="F473" s="4" t="s">
        <v>128</v>
      </c>
      <c r="G473" s="10">
        <v>750</v>
      </c>
      <c r="H473" s="10">
        <v>18</v>
      </c>
      <c r="I473" s="8">
        <v>1200</v>
      </c>
      <c r="J473" s="10">
        <v>21600</v>
      </c>
      <c r="K473" s="10">
        <f t="shared" si="22"/>
        <v>13500</v>
      </c>
      <c r="L473" s="11">
        <f t="shared" si="23"/>
        <v>8100</v>
      </c>
    </row>
    <row r="474" spans="1:12" x14ac:dyDescent="0.3">
      <c r="A474" s="2">
        <v>44318</v>
      </c>
      <c r="B474" s="2" t="str">
        <f t="shared" si="21"/>
        <v>2021</v>
      </c>
      <c r="C474" s="4" t="s">
        <v>108</v>
      </c>
      <c r="D474" s="4" t="s">
        <v>104</v>
      </c>
      <c r="E474" s="4" t="s">
        <v>130</v>
      </c>
      <c r="F474" s="4" t="s">
        <v>128</v>
      </c>
      <c r="G474" s="10">
        <v>750</v>
      </c>
      <c r="H474" s="10">
        <v>11</v>
      </c>
      <c r="I474" s="8">
        <v>1200</v>
      </c>
      <c r="J474" s="10">
        <v>13200</v>
      </c>
      <c r="K474" s="10">
        <f t="shared" si="22"/>
        <v>8250</v>
      </c>
      <c r="L474" s="11">
        <f t="shared" si="23"/>
        <v>4950</v>
      </c>
    </row>
    <row r="475" spans="1:12" x14ac:dyDescent="0.3">
      <c r="A475" s="2">
        <v>44264</v>
      </c>
      <c r="B475" s="2" t="str">
        <f t="shared" si="21"/>
        <v>2021</v>
      </c>
      <c r="C475" s="4" t="s">
        <v>139</v>
      </c>
      <c r="D475" s="4" t="s">
        <v>113</v>
      </c>
      <c r="E475" s="4" t="s">
        <v>130</v>
      </c>
      <c r="F475" s="4" t="s">
        <v>128</v>
      </c>
      <c r="G475" s="10">
        <v>750</v>
      </c>
      <c r="H475" s="10">
        <v>58</v>
      </c>
      <c r="I475" s="8">
        <v>1200</v>
      </c>
      <c r="J475" s="10">
        <v>69600</v>
      </c>
      <c r="K475" s="10">
        <f t="shared" si="22"/>
        <v>43500</v>
      </c>
      <c r="L475" s="11">
        <f t="shared" si="23"/>
        <v>26100</v>
      </c>
    </row>
    <row r="476" spans="1:12" x14ac:dyDescent="0.3">
      <c r="A476" s="2">
        <v>44516</v>
      </c>
      <c r="B476" s="2" t="str">
        <f t="shared" si="21"/>
        <v>2021</v>
      </c>
      <c r="C476" s="4" t="s">
        <v>123</v>
      </c>
      <c r="D476" s="4" t="s">
        <v>107</v>
      </c>
      <c r="E476" s="4" t="s">
        <v>130</v>
      </c>
      <c r="F476" s="4" t="s">
        <v>128</v>
      </c>
      <c r="G476" s="10">
        <v>750</v>
      </c>
      <c r="H476" s="10">
        <v>21</v>
      </c>
      <c r="I476" s="8">
        <v>1200</v>
      </c>
      <c r="J476" s="10">
        <v>25200</v>
      </c>
      <c r="K476" s="10">
        <f t="shared" si="22"/>
        <v>15750</v>
      </c>
      <c r="L476" s="11">
        <f t="shared" si="23"/>
        <v>9450</v>
      </c>
    </row>
    <row r="477" spans="1:12" x14ac:dyDescent="0.3">
      <c r="A477" s="2">
        <v>43565</v>
      </c>
      <c r="B477" s="2" t="str">
        <f t="shared" si="21"/>
        <v>2019</v>
      </c>
      <c r="C477" s="4" t="s">
        <v>120</v>
      </c>
      <c r="D477" s="4" t="s">
        <v>113</v>
      </c>
      <c r="E477" s="4" t="s">
        <v>130</v>
      </c>
      <c r="F477" s="4" t="s">
        <v>128</v>
      </c>
      <c r="G477" s="10">
        <v>750</v>
      </c>
      <c r="H477" s="10">
        <v>30</v>
      </c>
      <c r="I477" s="8">
        <v>1200</v>
      </c>
      <c r="J477" s="10">
        <v>36000</v>
      </c>
      <c r="K477" s="10">
        <f t="shared" si="22"/>
        <v>22500</v>
      </c>
      <c r="L477" s="11">
        <f t="shared" si="23"/>
        <v>13500</v>
      </c>
    </row>
    <row r="478" spans="1:12" x14ac:dyDescent="0.3">
      <c r="A478" s="2">
        <v>43724</v>
      </c>
      <c r="B478" s="2" t="str">
        <f t="shared" si="21"/>
        <v>2019</v>
      </c>
      <c r="C478" s="4" t="s">
        <v>123</v>
      </c>
      <c r="D478" s="4" t="s">
        <v>111</v>
      </c>
      <c r="E478" s="4" t="s">
        <v>130</v>
      </c>
      <c r="F478" s="4" t="s">
        <v>128</v>
      </c>
      <c r="G478" s="10">
        <v>750</v>
      </c>
      <c r="H478" s="10">
        <v>20</v>
      </c>
      <c r="I478" s="8">
        <v>1200</v>
      </c>
      <c r="J478" s="10">
        <v>24000</v>
      </c>
      <c r="K478" s="10">
        <f t="shared" si="22"/>
        <v>15000</v>
      </c>
      <c r="L478" s="11">
        <f t="shared" si="23"/>
        <v>9000</v>
      </c>
    </row>
    <row r="479" spans="1:12" x14ac:dyDescent="0.3">
      <c r="A479" s="2">
        <v>43178</v>
      </c>
      <c r="B479" s="2" t="str">
        <f t="shared" si="21"/>
        <v>2018</v>
      </c>
      <c r="C479" s="4" t="s">
        <v>112</v>
      </c>
      <c r="D479" s="4" t="s">
        <v>113</v>
      </c>
      <c r="E479" s="4" t="s">
        <v>130</v>
      </c>
      <c r="F479" s="4" t="s">
        <v>128</v>
      </c>
      <c r="G479" s="10">
        <v>750</v>
      </c>
      <c r="H479" s="10">
        <v>37</v>
      </c>
      <c r="I479" s="8">
        <v>1200</v>
      </c>
      <c r="J479" s="10">
        <v>44400</v>
      </c>
      <c r="K479" s="10">
        <f t="shared" si="22"/>
        <v>27750</v>
      </c>
      <c r="L479" s="11">
        <f t="shared" si="23"/>
        <v>16650</v>
      </c>
    </row>
    <row r="480" spans="1:12" x14ac:dyDescent="0.3">
      <c r="A480" s="2">
        <v>44414</v>
      </c>
      <c r="B480" s="2" t="str">
        <f t="shared" si="21"/>
        <v>2021</v>
      </c>
      <c r="C480" s="4" t="s">
        <v>141</v>
      </c>
      <c r="D480" s="4" t="s">
        <v>113</v>
      </c>
      <c r="E480" s="4" t="s">
        <v>130</v>
      </c>
      <c r="F480" s="4" t="s">
        <v>128</v>
      </c>
      <c r="G480" s="10">
        <v>750</v>
      </c>
      <c r="H480" s="10">
        <v>43</v>
      </c>
      <c r="I480" s="8">
        <v>1200</v>
      </c>
      <c r="J480" s="10">
        <v>51600</v>
      </c>
      <c r="K480" s="10">
        <f t="shared" si="22"/>
        <v>32250</v>
      </c>
      <c r="L480" s="11">
        <f t="shared" si="23"/>
        <v>19350</v>
      </c>
    </row>
    <row r="481" spans="1:12" x14ac:dyDescent="0.3">
      <c r="A481" s="2">
        <v>43606</v>
      </c>
      <c r="B481" s="2" t="str">
        <f t="shared" si="21"/>
        <v>2019</v>
      </c>
      <c r="C481" s="4" t="s">
        <v>108</v>
      </c>
      <c r="D481" s="4" t="s">
        <v>110</v>
      </c>
      <c r="E481" s="4" t="s">
        <v>130</v>
      </c>
      <c r="F481" s="4" t="s">
        <v>128</v>
      </c>
      <c r="G481" s="10">
        <v>750</v>
      </c>
      <c r="H481" s="10">
        <v>1</v>
      </c>
      <c r="I481" s="8">
        <v>1200</v>
      </c>
      <c r="J481" s="10">
        <v>1200</v>
      </c>
      <c r="K481" s="10">
        <f t="shared" si="22"/>
        <v>750</v>
      </c>
      <c r="L481" s="11">
        <f t="shared" si="23"/>
        <v>450</v>
      </c>
    </row>
    <row r="482" spans="1:12" x14ac:dyDescent="0.3">
      <c r="A482" s="2">
        <v>44371</v>
      </c>
      <c r="B482" s="2" t="str">
        <f t="shared" si="21"/>
        <v>2021</v>
      </c>
      <c r="C482" s="4" t="s">
        <v>108</v>
      </c>
      <c r="D482" s="4" t="s">
        <v>110</v>
      </c>
      <c r="E482" s="4" t="s">
        <v>130</v>
      </c>
      <c r="F482" s="4" t="s">
        <v>128</v>
      </c>
      <c r="G482" s="10">
        <v>750</v>
      </c>
      <c r="H482" s="10">
        <v>9</v>
      </c>
      <c r="I482" s="8">
        <v>1200</v>
      </c>
      <c r="J482" s="10">
        <v>10800</v>
      </c>
      <c r="K482" s="10">
        <f t="shared" si="22"/>
        <v>6750</v>
      </c>
      <c r="L482" s="11">
        <f t="shared" si="23"/>
        <v>4050</v>
      </c>
    </row>
    <row r="483" spans="1:12" x14ac:dyDescent="0.3">
      <c r="A483" s="2">
        <v>44065</v>
      </c>
      <c r="B483" s="2" t="str">
        <f t="shared" si="21"/>
        <v>2020</v>
      </c>
      <c r="C483" s="4" t="s">
        <v>114</v>
      </c>
      <c r="D483" s="4" t="s">
        <v>117</v>
      </c>
      <c r="E483" s="4" t="s">
        <v>130</v>
      </c>
      <c r="F483" s="4" t="s">
        <v>128</v>
      </c>
      <c r="G483" s="10">
        <v>750</v>
      </c>
      <c r="H483" s="10">
        <v>44</v>
      </c>
      <c r="I483" s="8">
        <v>1200</v>
      </c>
      <c r="J483" s="10">
        <v>52800</v>
      </c>
      <c r="K483" s="10">
        <f t="shared" si="22"/>
        <v>33000</v>
      </c>
      <c r="L483" s="11">
        <f t="shared" si="23"/>
        <v>19800</v>
      </c>
    </row>
    <row r="484" spans="1:12" x14ac:dyDescent="0.3">
      <c r="A484" s="2">
        <v>44378</v>
      </c>
      <c r="B484" s="2" t="str">
        <f t="shared" si="21"/>
        <v>2021</v>
      </c>
      <c r="C484" s="4" t="s">
        <v>118</v>
      </c>
      <c r="D484" s="4" t="s">
        <v>107</v>
      </c>
      <c r="E484" s="4" t="s">
        <v>130</v>
      </c>
      <c r="F484" s="4" t="s">
        <v>128</v>
      </c>
      <c r="G484" s="10">
        <v>750</v>
      </c>
      <c r="H484" s="10">
        <v>19</v>
      </c>
      <c r="I484" s="8">
        <v>1200</v>
      </c>
      <c r="J484" s="10">
        <v>22800</v>
      </c>
      <c r="K484" s="10">
        <f t="shared" si="22"/>
        <v>14250</v>
      </c>
      <c r="L484" s="11">
        <f t="shared" si="23"/>
        <v>8550</v>
      </c>
    </row>
    <row r="485" spans="1:12" x14ac:dyDescent="0.3">
      <c r="A485" s="2">
        <v>44379</v>
      </c>
      <c r="B485" s="2" t="str">
        <f t="shared" si="21"/>
        <v>2021</v>
      </c>
      <c r="C485" s="4" t="s">
        <v>114</v>
      </c>
      <c r="D485" s="4" t="s">
        <v>117</v>
      </c>
      <c r="E485" s="4" t="s">
        <v>130</v>
      </c>
      <c r="F485" s="4" t="s">
        <v>128</v>
      </c>
      <c r="G485" s="10">
        <v>750</v>
      </c>
      <c r="H485" s="10">
        <v>36</v>
      </c>
      <c r="I485" s="8">
        <v>1200</v>
      </c>
      <c r="J485" s="10">
        <v>43200</v>
      </c>
      <c r="K485" s="10">
        <f t="shared" si="22"/>
        <v>27000</v>
      </c>
      <c r="L485" s="11">
        <f t="shared" si="23"/>
        <v>16200</v>
      </c>
    </row>
    <row r="486" spans="1:12" x14ac:dyDescent="0.3">
      <c r="A486" s="2">
        <v>43345</v>
      </c>
      <c r="B486" s="2" t="str">
        <f t="shared" si="21"/>
        <v>2018</v>
      </c>
      <c r="C486" s="4" t="s">
        <v>119</v>
      </c>
      <c r="D486" s="4" t="s">
        <v>113</v>
      </c>
      <c r="E486" s="4" t="s">
        <v>130</v>
      </c>
      <c r="F486" s="4" t="s">
        <v>128</v>
      </c>
      <c r="G486" s="10">
        <v>750</v>
      </c>
      <c r="H486" s="10">
        <v>3</v>
      </c>
      <c r="I486" s="8">
        <v>1200</v>
      </c>
      <c r="J486" s="10">
        <v>3600</v>
      </c>
      <c r="K486" s="10">
        <f t="shared" si="22"/>
        <v>2250</v>
      </c>
      <c r="L486" s="11">
        <f t="shared" si="23"/>
        <v>1350</v>
      </c>
    </row>
    <row r="487" spans="1:12" x14ac:dyDescent="0.3">
      <c r="A487" s="2">
        <v>44229</v>
      </c>
      <c r="B487" s="2" t="str">
        <f t="shared" si="21"/>
        <v>2021</v>
      </c>
      <c r="C487" s="4" t="s">
        <v>134</v>
      </c>
      <c r="D487" s="4" t="s">
        <v>104</v>
      </c>
      <c r="E487" s="4" t="s">
        <v>130</v>
      </c>
      <c r="F487" s="4" t="s">
        <v>128</v>
      </c>
      <c r="G487" s="10">
        <v>750</v>
      </c>
      <c r="H487" s="10">
        <v>15</v>
      </c>
      <c r="I487" s="8">
        <v>1200</v>
      </c>
      <c r="J487" s="10">
        <v>18000</v>
      </c>
      <c r="K487" s="10">
        <f t="shared" si="22"/>
        <v>11250</v>
      </c>
      <c r="L487" s="11">
        <f t="shared" si="23"/>
        <v>6750</v>
      </c>
    </row>
    <row r="488" spans="1:12" x14ac:dyDescent="0.3">
      <c r="A488" s="2">
        <v>43939</v>
      </c>
      <c r="B488" s="2" t="str">
        <f t="shared" si="21"/>
        <v>2020</v>
      </c>
      <c r="C488" s="4" t="s">
        <v>112</v>
      </c>
      <c r="D488" s="4" t="s">
        <v>117</v>
      </c>
      <c r="E488" s="4" t="s">
        <v>130</v>
      </c>
      <c r="F488" s="4" t="s">
        <v>128</v>
      </c>
      <c r="G488" s="10">
        <v>750</v>
      </c>
      <c r="H488" s="10">
        <v>47</v>
      </c>
      <c r="I488" s="8">
        <v>1200</v>
      </c>
      <c r="J488" s="10">
        <v>56400</v>
      </c>
      <c r="K488" s="10">
        <f t="shared" si="22"/>
        <v>35250</v>
      </c>
      <c r="L488" s="11">
        <f t="shared" si="23"/>
        <v>21150</v>
      </c>
    </row>
    <row r="489" spans="1:12" x14ac:dyDescent="0.3">
      <c r="A489" s="2">
        <v>43993</v>
      </c>
      <c r="B489" s="2" t="str">
        <f t="shared" si="21"/>
        <v>2020</v>
      </c>
      <c r="C489" s="4" t="s">
        <v>141</v>
      </c>
      <c r="D489" s="4" t="s">
        <v>107</v>
      </c>
      <c r="E489" s="4" t="s">
        <v>130</v>
      </c>
      <c r="F489" s="4" t="s">
        <v>128</v>
      </c>
      <c r="G489" s="10">
        <v>750</v>
      </c>
      <c r="H489" s="10">
        <v>9</v>
      </c>
      <c r="I489" s="8">
        <v>1200</v>
      </c>
      <c r="J489" s="10">
        <v>10800</v>
      </c>
      <c r="K489" s="10">
        <f t="shared" si="22"/>
        <v>6750</v>
      </c>
      <c r="L489" s="11">
        <f t="shared" si="23"/>
        <v>4050</v>
      </c>
    </row>
    <row r="490" spans="1:12" x14ac:dyDescent="0.3">
      <c r="A490" s="2">
        <v>44440</v>
      </c>
      <c r="B490" s="2" t="str">
        <f t="shared" si="21"/>
        <v>2021</v>
      </c>
      <c r="C490" s="4" t="s">
        <v>140</v>
      </c>
      <c r="D490" s="4" t="s">
        <v>104</v>
      </c>
      <c r="E490" s="4" t="s">
        <v>130</v>
      </c>
      <c r="F490" s="4" t="s">
        <v>128</v>
      </c>
      <c r="G490" s="10">
        <v>750</v>
      </c>
      <c r="H490" s="10">
        <v>18</v>
      </c>
      <c r="I490" s="8">
        <v>1200</v>
      </c>
      <c r="J490" s="10">
        <v>21600</v>
      </c>
      <c r="K490" s="10">
        <f t="shared" si="22"/>
        <v>13500</v>
      </c>
      <c r="L490" s="11">
        <f t="shared" si="23"/>
        <v>8100</v>
      </c>
    </row>
    <row r="491" spans="1:12" x14ac:dyDescent="0.3">
      <c r="A491" s="2">
        <v>43583</v>
      </c>
      <c r="B491" s="2" t="str">
        <f t="shared" si="21"/>
        <v>2019</v>
      </c>
      <c r="C491" s="4" t="s">
        <v>118</v>
      </c>
      <c r="D491" s="4" t="s">
        <v>117</v>
      </c>
      <c r="E491" s="4" t="s">
        <v>130</v>
      </c>
      <c r="F491" s="4" t="s">
        <v>128</v>
      </c>
      <c r="G491" s="10">
        <v>750</v>
      </c>
      <c r="H491" s="10">
        <v>23</v>
      </c>
      <c r="I491" s="8">
        <v>1200</v>
      </c>
      <c r="J491" s="10">
        <v>27600</v>
      </c>
      <c r="K491" s="10">
        <f t="shared" si="22"/>
        <v>17250</v>
      </c>
      <c r="L491" s="11">
        <f t="shared" si="23"/>
        <v>10350</v>
      </c>
    </row>
    <row r="492" spans="1:12" x14ac:dyDescent="0.3">
      <c r="A492" s="2">
        <v>44118</v>
      </c>
      <c r="B492" s="2" t="str">
        <f t="shared" si="21"/>
        <v>2020</v>
      </c>
      <c r="C492" s="4" t="s">
        <v>109</v>
      </c>
      <c r="D492" s="4" t="s">
        <v>111</v>
      </c>
      <c r="E492" s="4" t="s">
        <v>133</v>
      </c>
      <c r="F492" s="4" t="s">
        <v>124</v>
      </c>
      <c r="G492" s="10">
        <v>175</v>
      </c>
      <c r="H492" s="10">
        <v>33</v>
      </c>
      <c r="I492" s="8">
        <v>450</v>
      </c>
      <c r="J492" s="10">
        <v>14850</v>
      </c>
      <c r="K492" s="10">
        <f t="shared" si="22"/>
        <v>5775</v>
      </c>
      <c r="L492" s="11">
        <f t="shared" si="23"/>
        <v>9075</v>
      </c>
    </row>
    <row r="493" spans="1:12" x14ac:dyDescent="0.3">
      <c r="A493" s="2">
        <v>44158</v>
      </c>
      <c r="B493" s="2" t="str">
        <f t="shared" si="21"/>
        <v>2020</v>
      </c>
      <c r="C493" s="4" t="s">
        <v>141</v>
      </c>
      <c r="D493" s="4" t="s">
        <v>117</v>
      </c>
      <c r="E493" s="4" t="s">
        <v>133</v>
      </c>
      <c r="F493" s="4" t="s">
        <v>124</v>
      </c>
      <c r="G493" s="10">
        <v>175</v>
      </c>
      <c r="H493" s="10">
        <v>11</v>
      </c>
      <c r="I493" s="8">
        <v>450</v>
      </c>
      <c r="J493" s="10">
        <v>4950</v>
      </c>
      <c r="K493" s="10">
        <f t="shared" si="22"/>
        <v>1925</v>
      </c>
      <c r="L493" s="11">
        <f t="shared" si="23"/>
        <v>3025</v>
      </c>
    </row>
    <row r="494" spans="1:12" x14ac:dyDescent="0.3">
      <c r="A494" s="2">
        <v>44554</v>
      </c>
      <c r="B494" s="2" t="str">
        <f t="shared" si="21"/>
        <v>2021</v>
      </c>
      <c r="C494" s="4" t="s">
        <v>115</v>
      </c>
      <c r="D494" s="4" t="s">
        <v>107</v>
      </c>
      <c r="E494" s="4" t="s">
        <v>133</v>
      </c>
      <c r="F494" s="4" t="s">
        <v>124</v>
      </c>
      <c r="G494" s="10">
        <v>175</v>
      </c>
      <c r="H494" s="10">
        <v>70</v>
      </c>
      <c r="I494" s="8">
        <v>450</v>
      </c>
      <c r="J494" s="10">
        <v>31500</v>
      </c>
      <c r="K494" s="10">
        <f t="shared" si="22"/>
        <v>12250</v>
      </c>
      <c r="L494" s="11">
        <f t="shared" si="23"/>
        <v>19250</v>
      </c>
    </row>
    <row r="495" spans="1:12" x14ac:dyDescent="0.3">
      <c r="A495" s="2">
        <v>44197</v>
      </c>
      <c r="B495" s="2" t="str">
        <f t="shared" si="21"/>
        <v>2021</v>
      </c>
      <c r="C495" s="4" t="s">
        <v>122</v>
      </c>
      <c r="D495" s="4" t="s">
        <v>111</v>
      </c>
      <c r="E495" s="4" t="s">
        <v>133</v>
      </c>
      <c r="F495" s="4" t="s">
        <v>128</v>
      </c>
      <c r="G495" s="10">
        <v>175</v>
      </c>
      <c r="H495" s="10">
        <v>23</v>
      </c>
      <c r="I495" s="8">
        <v>450</v>
      </c>
      <c r="J495" s="10">
        <v>10350</v>
      </c>
      <c r="K495" s="10">
        <f t="shared" si="22"/>
        <v>4025</v>
      </c>
      <c r="L495" s="11">
        <f t="shared" si="23"/>
        <v>6325</v>
      </c>
    </row>
    <row r="496" spans="1:12" x14ac:dyDescent="0.3">
      <c r="A496" s="2">
        <v>43435</v>
      </c>
      <c r="B496" s="2" t="str">
        <f t="shared" si="21"/>
        <v>2018</v>
      </c>
      <c r="C496" s="4" t="s">
        <v>144</v>
      </c>
      <c r="D496" s="4" t="s">
        <v>117</v>
      </c>
      <c r="E496" s="4" t="s">
        <v>133</v>
      </c>
      <c r="F496" s="4" t="s">
        <v>124</v>
      </c>
      <c r="G496" s="10">
        <v>175</v>
      </c>
      <c r="H496" s="10">
        <v>55</v>
      </c>
      <c r="I496" s="8">
        <v>450</v>
      </c>
      <c r="J496" s="10">
        <v>24750</v>
      </c>
      <c r="K496" s="10">
        <f t="shared" si="22"/>
        <v>9625</v>
      </c>
      <c r="L496" s="11">
        <f t="shared" si="23"/>
        <v>15125</v>
      </c>
    </row>
    <row r="497" spans="1:12" x14ac:dyDescent="0.3">
      <c r="A497" s="2">
        <v>44455</v>
      </c>
      <c r="B497" s="2" t="str">
        <f t="shared" si="21"/>
        <v>2021</v>
      </c>
      <c r="C497" s="4" t="s">
        <v>139</v>
      </c>
      <c r="D497" s="4" t="s">
        <v>111</v>
      </c>
      <c r="E497" s="4" t="s">
        <v>133</v>
      </c>
      <c r="F497" s="4" t="s">
        <v>106</v>
      </c>
      <c r="G497" s="10">
        <v>175</v>
      </c>
      <c r="H497" s="10">
        <v>52</v>
      </c>
      <c r="I497" s="8">
        <v>450</v>
      </c>
      <c r="J497" s="10">
        <v>23400</v>
      </c>
      <c r="K497" s="10">
        <f t="shared" si="22"/>
        <v>9100</v>
      </c>
      <c r="L497" s="11">
        <f t="shared" si="23"/>
        <v>14300</v>
      </c>
    </row>
    <row r="498" spans="1:12" x14ac:dyDescent="0.3">
      <c r="A498" s="2">
        <v>44451</v>
      </c>
      <c r="B498" s="2" t="str">
        <f t="shared" si="21"/>
        <v>2021</v>
      </c>
      <c r="C498" s="4" t="s">
        <v>119</v>
      </c>
      <c r="D498" s="4" t="s">
        <v>117</v>
      </c>
      <c r="E498" s="4" t="s">
        <v>133</v>
      </c>
      <c r="F498" s="4" t="s">
        <v>106</v>
      </c>
      <c r="G498" s="10">
        <v>175</v>
      </c>
      <c r="H498" s="10">
        <v>5</v>
      </c>
      <c r="I498" s="8">
        <v>450</v>
      </c>
      <c r="J498" s="10">
        <v>2250</v>
      </c>
      <c r="K498" s="10">
        <f t="shared" si="22"/>
        <v>875</v>
      </c>
      <c r="L498" s="11">
        <f t="shared" si="23"/>
        <v>1375</v>
      </c>
    </row>
    <row r="499" spans="1:12" x14ac:dyDescent="0.3">
      <c r="A499" s="2">
        <v>44311</v>
      </c>
      <c r="B499" s="2" t="str">
        <f t="shared" si="21"/>
        <v>2021</v>
      </c>
      <c r="C499" s="4" t="s">
        <v>121</v>
      </c>
      <c r="D499" s="4" t="s">
        <v>107</v>
      </c>
      <c r="E499" s="4" t="s">
        <v>133</v>
      </c>
      <c r="F499" s="4" t="s">
        <v>124</v>
      </c>
      <c r="G499" s="10">
        <v>175</v>
      </c>
      <c r="H499" s="10">
        <v>55</v>
      </c>
      <c r="I499" s="8">
        <v>450</v>
      </c>
      <c r="J499" s="10">
        <v>24750</v>
      </c>
      <c r="K499" s="10">
        <f t="shared" si="22"/>
        <v>9625</v>
      </c>
      <c r="L499" s="11">
        <f t="shared" si="23"/>
        <v>15125</v>
      </c>
    </row>
    <row r="500" spans="1:12" x14ac:dyDescent="0.3">
      <c r="A500" s="2">
        <v>43645</v>
      </c>
      <c r="B500" s="2" t="str">
        <f t="shared" si="21"/>
        <v>2019</v>
      </c>
      <c r="C500" s="4" t="s">
        <v>138</v>
      </c>
      <c r="D500" s="4" t="s">
        <v>104</v>
      </c>
      <c r="E500" s="4" t="s">
        <v>133</v>
      </c>
      <c r="F500" s="4" t="s">
        <v>124</v>
      </c>
      <c r="G500" s="10">
        <v>175</v>
      </c>
      <c r="H500" s="10">
        <v>1</v>
      </c>
      <c r="I500" s="8">
        <v>450</v>
      </c>
      <c r="J500" s="10">
        <v>450</v>
      </c>
      <c r="K500" s="10">
        <f t="shared" si="22"/>
        <v>175</v>
      </c>
      <c r="L500" s="11">
        <f t="shared" si="23"/>
        <v>275</v>
      </c>
    </row>
    <row r="501" spans="1:12" x14ac:dyDescent="0.3">
      <c r="A501" s="2">
        <v>44230</v>
      </c>
      <c r="B501" s="2" t="str">
        <f t="shared" si="21"/>
        <v>2021</v>
      </c>
      <c r="C501" s="4" t="s">
        <v>112</v>
      </c>
      <c r="D501" s="4" t="s">
        <v>117</v>
      </c>
      <c r="E501" s="4" t="s">
        <v>133</v>
      </c>
      <c r="F501" s="4" t="s">
        <v>126</v>
      </c>
      <c r="G501" s="10">
        <v>175</v>
      </c>
      <c r="H501" s="10">
        <v>211</v>
      </c>
      <c r="I501" s="8">
        <v>450</v>
      </c>
      <c r="J501" s="10">
        <v>94950</v>
      </c>
      <c r="K501" s="10">
        <f t="shared" si="22"/>
        <v>36925</v>
      </c>
      <c r="L501" s="11">
        <f t="shared" si="23"/>
        <v>58025</v>
      </c>
    </row>
    <row r="502" spans="1:12" x14ac:dyDescent="0.3">
      <c r="A502" s="2">
        <v>43160</v>
      </c>
      <c r="B502" s="2" t="str">
        <f t="shared" si="21"/>
        <v>2018</v>
      </c>
      <c r="C502" s="4" t="s">
        <v>120</v>
      </c>
      <c r="D502" s="4" t="s">
        <v>117</v>
      </c>
      <c r="E502" s="4" t="s">
        <v>133</v>
      </c>
      <c r="F502" s="4" t="s">
        <v>126</v>
      </c>
      <c r="G502" s="10">
        <v>175</v>
      </c>
      <c r="H502" s="10">
        <v>5</v>
      </c>
      <c r="I502" s="8">
        <v>450</v>
      </c>
      <c r="J502" s="10">
        <v>2250</v>
      </c>
      <c r="K502" s="10">
        <f t="shared" si="22"/>
        <v>875</v>
      </c>
      <c r="L502" s="11">
        <f t="shared" si="23"/>
        <v>1375</v>
      </c>
    </row>
    <row r="503" spans="1:12" x14ac:dyDescent="0.3">
      <c r="A503" s="2">
        <v>44151</v>
      </c>
      <c r="B503" s="2" t="str">
        <f t="shared" si="21"/>
        <v>2020</v>
      </c>
      <c r="C503" s="4" t="s">
        <v>115</v>
      </c>
      <c r="D503" s="4" t="s">
        <v>107</v>
      </c>
      <c r="E503" s="4" t="s">
        <v>133</v>
      </c>
      <c r="F503" s="4" t="s">
        <v>126</v>
      </c>
      <c r="G503" s="10">
        <v>175</v>
      </c>
      <c r="H503" s="10">
        <v>59</v>
      </c>
      <c r="I503" s="8">
        <v>450</v>
      </c>
      <c r="J503" s="10">
        <v>26550</v>
      </c>
      <c r="K503" s="10">
        <f t="shared" si="22"/>
        <v>10325</v>
      </c>
      <c r="L503" s="11">
        <f t="shared" si="23"/>
        <v>16225</v>
      </c>
    </row>
    <row r="504" spans="1:12" x14ac:dyDescent="0.3">
      <c r="A504" s="2">
        <v>43749</v>
      </c>
      <c r="B504" s="2" t="str">
        <f t="shared" si="21"/>
        <v>2019</v>
      </c>
      <c r="C504" s="4" t="s">
        <v>137</v>
      </c>
      <c r="D504" s="4" t="s">
        <v>104</v>
      </c>
      <c r="E504" s="4" t="s">
        <v>133</v>
      </c>
      <c r="F504" s="4" t="s">
        <v>126</v>
      </c>
      <c r="G504" s="10">
        <v>175</v>
      </c>
      <c r="H504" s="10">
        <v>92</v>
      </c>
      <c r="I504" s="8">
        <v>450</v>
      </c>
      <c r="J504" s="10">
        <v>41400</v>
      </c>
      <c r="K504" s="10">
        <f t="shared" si="22"/>
        <v>16100</v>
      </c>
      <c r="L504" s="11">
        <f t="shared" si="23"/>
        <v>25300</v>
      </c>
    </row>
    <row r="505" spans="1:12" x14ac:dyDescent="0.3">
      <c r="A505" s="2">
        <v>43412</v>
      </c>
      <c r="B505" s="2" t="str">
        <f t="shared" si="21"/>
        <v>2018</v>
      </c>
      <c r="C505" s="4" t="s">
        <v>125</v>
      </c>
      <c r="D505" s="4" t="s">
        <v>111</v>
      </c>
      <c r="E505" s="4" t="s">
        <v>133</v>
      </c>
      <c r="F505" s="4" t="s">
        <v>128</v>
      </c>
      <c r="G505" s="10">
        <v>175</v>
      </c>
      <c r="H505" s="10">
        <v>27</v>
      </c>
      <c r="I505" s="8">
        <v>450</v>
      </c>
      <c r="J505" s="10">
        <v>12150</v>
      </c>
      <c r="K505" s="10">
        <f t="shared" si="22"/>
        <v>4725</v>
      </c>
      <c r="L505" s="11">
        <f t="shared" si="23"/>
        <v>7425</v>
      </c>
    </row>
    <row r="506" spans="1:12" x14ac:dyDescent="0.3">
      <c r="A506" s="2">
        <v>44379</v>
      </c>
      <c r="B506" s="2" t="str">
        <f t="shared" si="21"/>
        <v>2021</v>
      </c>
      <c r="C506" s="4" t="s">
        <v>125</v>
      </c>
      <c r="D506" s="4" t="s">
        <v>117</v>
      </c>
      <c r="E506" s="4" t="s">
        <v>133</v>
      </c>
      <c r="F506" s="4" t="s">
        <v>124</v>
      </c>
      <c r="G506" s="10">
        <v>175</v>
      </c>
      <c r="H506" s="10">
        <v>3</v>
      </c>
      <c r="I506" s="8">
        <v>450</v>
      </c>
      <c r="J506" s="10">
        <v>1350</v>
      </c>
      <c r="K506" s="10">
        <f t="shared" si="22"/>
        <v>525</v>
      </c>
      <c r="L506" s="11">
        <f t="shared" si="23"/>
        <v>825</v>
      </c>
    </row>
    <row r="507" spans="1:12" x14ac:dyDescent="0.3">
      <c r="A507" s="2">
        <v>43366</v>
      </c>
      <c r="B507" s="2" t="str">
        <f t="shared" si="21"/>
        <v>2018</v>
      </c>
      <c r="C507" s="4" t="s">
        <v>141</v>
      </c>
      <c r="D507" s="4" t="s">
        <v>104</v>
      </c>
      <c r="E507" s="4" t="s">
        <v>133</v>
      </c>
      <c r="F507" s="4" t="s">
        <v>128</v>
      </c>
      <c r="G507" s="10">
        <v>175</v>
      </c>
      <c r="H507" s="10">
        <v>19</v>
      </c>
      <c r="I507" s="8">
        <v>450</v>
      </c>
      <c r="J507" s="10">
        <v>8550</v>
      </c>
      <c r="K507" s="10">
        <f t="shared" si="22"/>
        <v>3325</v>
      </c>
      <c r="L507" s="11">
        <f t="shared" si="23"/>
        <v>5225</v>
      </c>
    </row>
    <row r="508" spans="1:12" x14ac:dyDescent="0.3">
      <c r="A508" s="2">
        <v>43620</v>
      </c>
      <c r="B508" s="2" t="str">
        <f t="shared" si="21"/>
        <v>2019</v>
      </c>
      <c r="C508" s="4" t="s">
        <v>143</v>
      </c>
      <c r="D508" s="4" t="s">
        <v>117</v>
      </c>
      <c r="E508" s="4" t="s">
        <v>133</v>
      </c>
      <c r="F508" s="4" t="s">
        <v>126</v>
      </c>
      <c r="G508" s="10">
        <v>175</v>
      </c>
      <c r="H508" s="10">
        <v>225</v>
      </c>
      <c r="I508" s="8">
        <v>450</v>
      </c>
      <c r="J508" s="10">
        <v>101250</v>
      </c>
      <c r="K508" s="10">
        <f t="shared" si="22"/>
        <v>39375</v>
      </c>
      <c r="L508" s="11">
        <f t="shared" si="23"/>
        <v>61875</v>
      </c>
    </row>
    <row r="509" spans="1:12" x14ac:dyDescent="0.3">
      <c r="A509" s="2">
        <v>43985</v>
      </c>
      <c r="B509" s="2" t="str">
        <f t="shared" si="21"/>
        <v>2020</v>
      </c>
      <c r="C509" s="4" t="s">
        <v>140</v>
      </c>
      <c r="D509" s="4" t="s">
        <v>111</v>
      </c>
      <c r="E509" s="4" t="s">
        <v>133</v>
      </c>
      <c r="F509" s="4" t="s">
        <v>128</v>
      </c>
      <c r="G509" s="10">
        <v>175</v>
      </c>
      <c r="H509" s="10">
        <v>3</v>
      </c>
      <c r="I509" s="8">
        <v>450</v>
      </c>
      <c r="J509" s="10">
        <v>1350</v>
      </c>
      <c r="K509" s="10">
        <f t="shared" si="22"/>
        <v>525</v>
      </c>
      <c r="L509" s="11">
        <f t="shared" si="23"/>
        <v>825</v>
      </c>
    </row>
    <row r="510" spans="1:12" x14ac:dyDescent="0.3">
      <c r="A510" s="2">
        <v>44399</v>
      </c>
      <c r="B510" s="2" t="str">
        <f t="shared" si="21"/>
        <v>2021</v>
      </c>
      <c r="C510" s="4" t="s">
        <v>137</v>
      </c>
      <c r="D510" s="4" t="s">
        <v>104</v>
      </c>
      <c r="E510" s="4" t="s">
        <v>133</v>
      </c>
      <c r="F510" s="4" t="s">
        <v>126</v>
      </c>
      <c r="G510" s="10">
        <v>175</v>
      </c>
      <c r="H510" s="10">
        <v>11</v>
      </c>
      <c r="I510" s="8">
        <v>450</v>
      </c>
      <c r="J510" s="10">
        <v>4950</v>
      </c>
      <c r="K510" s="10">
        <f t="shared" si="22"/>
        <v>1925</v>
      </c>
      <c r="L510" s="11">
        <f t="shared" si="23"/>
        <v>3025</v>
      </c>
    </row>
    <row r="511" spans="1:12" x14ac:dyDescent="0.3">
      <c r="A511" s="2">
        <v>44353</v>
      </c>
      <c r="B511" s="2" t="str">
        <f t="shared" si="21"/>
        <v>2021</v>
      </c>
      <c r="C511" s="4" t="s">
        <v>114</v>
      </c>
      <c r="D511" s="4" t="s">
        <v>107</v>
      </c>
      <c r="E511" s="4" t="s">
        <v>133</v>
      </c>
      <c r="F511" s="4" t="s">
        <v>106</v>
      </c>
      <c r="G511" s="10">
        <v>175</v>
      </c>
      <c r="H511" s="10">
        <v>27</v>
      </c>
      <c r="I511" s="8">
        <v>450</v>
      </c>
      <c r="J511" s="10">
        <v>12150</v>
      </c>
      <c r="K511" s="10">
        <f t="shared" si="22"/>
        <v>4725</v>
      </c>
      <c r="L511" s="11">
        <f t="shared" si="23"/>
        <v>7425</v>
      </c>
    </row>
    <row r="512" spans="1:12" x14ac:dyDescent="0.3">
      <c r="A512" s="2">
        <v>43330</v>
      </c>
      <c r="B512" s="2" t="str">
        <f t="shared" si="21"/>
        <v>2018</v>
      </c>
      <c r="C512" s="4" t="s">
        <v>138</v>
      </c>
      <c r="D512" s="4" t="s">
        <v>107</v>
      </c>
      <c r="E512" s="4" t="s">
        <v>133</v>
      </c>
      <c r="F512" s="4" t="s">
        <v>124</v>
      </c>
      <c r="G512" s="10">
        <v>175</v>
      </c>
      <c r="H512" s="10">
        <v>71</v>
      </c>
      <c r="I512" s="8">
        <v>450</v>
      </c>
      <c r="J512" s="10">
        <v>31950</v>
      </c>
      <c r="K512" s="10">
        <f t="shared" si="22"/>
        <v>12425</v>
      </c>
      <c r="L512" s="11">
        <f t="shared" si="23"/>
        <v>19525</v>
      </c>
    </row>
    <row r="513" spans="1:12" x14ac:dyDescent="0.3">
      <c r="A513" s="2">
        <v>44272</v>
      </c>
      <c r="B513" s="2" t="str">
        <f t="shared" si="21"/>
        <v>2021</v>
      </c>
      <c r="C513" s="4" t="s">
        <v>123</v>
      </c>
      <c r="D513" s="4" t="s">
        <v>117</v>
      </c>
      <c r="E513" s="4" t="s">
        <v>133</v>
      </c>
      <c r="F513" s="4" t="s">
        <v>127</v>
      </c>
      <c r="G513" s="10">
        <v>175</v>
      </c>
      <c r="H513" s="10">
        <v>125</v>
      </c>
      <c r="I513" s="8">
        <v>450</v>
      </c>
      <c r="J513" s="10">
        <v>56250</v>
      </c>
      <c r="K513" s="10">
        <f t="shared" si="22"/>
        <v>21875</v>
      </c>
      <c r="L513" s="11">
        <f t="shared" si="23"/>
        <v>34375</v>
      </c>
    </row>
    <row r="514" spans="1:12" x14ac:dyDescent="0.3">
      <c r="A514" s="2">
        <v>44305</v>
      </c>
      <c r="B514" s="2" t="str">
        <f t="shared" si="21"/>
        <v>2021</v>
      </c>
      <c r="C514" s="4" t="s">
        <v>112</v>
      </c>
      <c r="D514" s="4" t="s">
        <v>117</v>
      </c>
      <c r="E514" s="4" t="s">
        <v>133</v>
      </c>
      <c r="F514" s="4" t="s">
        <v>128</v>
      </c>
      <c r="G514" s="10">
        <v>175</v>
      </c>
      <c r="H514" s="10">
        <v>39</v>
      </c>
      <c r="I514" s="8">
        <v>450</v>
      </c>
      <c r="J514" s="10">
        <v>17550</v>
      </c>
      <c r="K514" s="10">
        <f t="shared" si="22"/>
        <v>6825</v>
      </c>
      <c r="L514" s="11">
        <f t="shared" si="23"/>
        <v>10725</v>
      </c>
    </row>
    <row r="515" spans="1:12" x14ac:dyDescent="0.3">
      <c r="A515" s="2">
        <v>43241</v>
      </c>
      <c r="B515" s="2" t="str">
        <f t="shared" ref="B515:B578" si="24">TEXT(A515,"yyyy")</f>
        <v>2018</v>
      </c>
      <c r="C515" s="4" t="s">
        <v>123</v>
      </c>
      <c r="D515" s="4" t="s">
        <v>107</v>
      </c>
      <c r="E515" s="4" t="s">
        <v>133</v>
      </c>
      <c r="F515" s="4" t="s">
        <v>127</v>
      </c>
      <c r="G515" s="10">
        <v>175</v>
      </c>
      <c r="H515" s="10">
        <v>27</v>
      </c>
      <c r="I515" s="8">
        <v>450</v>
      </c>
      <c r="J515" s="10">
        <v>12150</v>
      </c>
      <c r="K515" s="10">
        <f t="shared" ref="K515:K578" si="25">H515*G515</f>
        <v>4725</v>
      </c>
      <c r="L515" s="11">
        <f t="shared" ref="L515:L578" si="26">J515-K515</f>
        <v>7425</v>
      </c>
    </row>
    <row r="516" spans="1:12" x14ac:dyDescent="0.3">
      <c r="A516" s="2">
        <v>44537</v>
      </c>
      <c r="B516" s="2" t="str">
        <f t="shared" si="24"/>
        <v>2021</v>
      </c>
      <c r="C516" s="4" t="s">
        <v>120</v>
      </c>
      <c r="D516" s="4" t="s">
        <v>117</v>
      </c>
      <c r="E516" s="4" t="s">
        <v>133</v>
      </c>
      <c r="F516" s="4" t="s">
        <v>126</v>
      </c>
      <c r="G516" s="10">
        <v>175</v>
      </c>
      <c r="H516" s="10">
        <v>3</v>
      </c>
      <c r="I516" s="8">
        <v>450</v>
      </c>
      <c r="J516" s="10">
        <v>1350</v>
      </c>
      <c r="K516" s="10">
        <f t="shared" si="25"/>
        <v>525</v>
      </c>
      <c r="L516" s="11">
        <f t="shared" si="26"/>
        <v>825</v>
      </c>
    </row>
    <row r="517" spans="1:12" x14ac:dyDescent="0.3">
      <c r="A517" s="2">
        <v>44494</v>
      </c>
      <c r="B517" s="2" t="str">
        <f t="shared" si="24"/>
        <v>2021</v>
      </c>
      <c r="C517" s="4" t="s">
        <v>135</v>
      </c>
      <c r="D517" s="4" t="s">
        <v>111</v>
      </c>
      <c r="E517" s="4" t="s">
        <v>133</v>
      </c>
      <c r="F517" s="4" t="s">
        <v>106</v>
      </c>
      <c r="G517" s="10">
        <v>175</v>
      </c>
      <c r="H517" s="10">
        <v>15</v>
      </c>
      <c r="I517" s="8">
        <v>450</v>
      </c>
      <c r="J517" s="10">
        <v>6750</v>
      </c>
      <c r="K517" s="10">
        <f t="shared" si="25"/>
        <v>2625</v>
      </c>
      <c r="L517" s="11">
        <f t="shared" si="26"/>
        <v>4125</v>
      </c>
    </row>
    <row r="518" spans="1:12" x14ac:dyDescent="0.3">
      <c r="A518" s="2">
        <v>43983</v>
      </c>
      <c r="B518" s="2" t="str">
        <f t="shared" si="24"/>
        <v>2020</v>
      </c>
      <c r="C518" s="4" t="s">
        <v>119</v>
      </c>
      <c r="D518" s="4" t="s">
        <v>104</v>
      </c>
      <c r="E518" s="4" t="s">
        <v>133</v>
      </c>
      <c r="F518" s="4" t="s">
        <v>128</v>
      </c>
      <c r="G518" s="10">
        <v>175</v>
      </c>
      <c r="H518" s="10">
        <v>5</v>
      </c>
      <c r="I518" s="8">
        <v>450</v>
      </c>
      <c r="J518" s="10">
        <v>2250</v>
      </c>
      <c r="K518" s="10">
        <f t="shared" si="25"/>
        <v>875</v>
      </c>
      <c r="L518" s="11">
        <f t="shared" si="26"/>
        <v>1375</v>
      </c>
    </row>
    <row r="519" spans="1:12" x14ac:dyDescent="0.3">
      <c r="A519" s="2">
        <v>43560</v>
      </c>
      <c r="B519" s="2" t="str">
        <f t="shared" si="24"/>
        <v>2019</v>
      </c>
      <c r="C519" s="4" t="s">
        <v>108</v>
      </c>
      <c r="D519" s="4" t="s">
        <v>111</v>
      </c>
      <c r="E519" s="4" t="s">
        <v>133</v>
      </c>
      <c r="F519" s="4" t="s">
        <v>124</v>
      </c>
      <c r="G519" s="10">
        <v>175</v>
      </c>
      <c r="H519" s="10">
        <v>55</v>
      </c>
      <c r="I519" s="8">
        <v>450</v>
      </c>
      <c r="J519" s="10">
        <v>24750</v>
      </c>
      <c r="K519" s="10">
        <f t="shared" si="25"/>
        <v>9625</v>
      </c>
      <c r="L519" s="11">
        <f t="shared" si="26"/>
        <v>15125</v>
      </c>
    </row>
    <row r="520" spans="1:12" x14ac:dyDescent="0.3">
      <c r="A520" s="2">
        <v>43467</v>
      </c>
      <c r="B520" s="2" t="str">
        <f t="shared" si="24"/>
        <v>2019</v>
      </c>
      <c r="C520" s="4" t="s">
        <v>112</v>
      </c>
      <c r="D520" s="4" t="s">
        <v>111</v>
      </c>
      <c r="E520" s="4" t="s">
        <v>133</v>
      </c>
      <c r="F520" s="4" t="s">
        <v>127</v>
      </c>
      <c r="G520" s="10">
        <v>175</v>
      </c>
      <c r="H520" s="10">
        <v>127</v>
      </c>
      <c r="I520" s="8">
        <v>450</v>
      </c>
      <c r="J520" s="10">
        <v>57150</v>
      </c>
      <c r="K520" s="10">
        <f t="shared" si="25"/>
        <v>22225</v>
      </c>
      <c r="L520" s="11">
        <f t="shared" si="26"/>
        <v>34925</v>
      </c>
    </row>
    <row r="521" spans="1:12" x14ac:dyDescent="0.3">
      <c r="A521" s="2">
        <v>44112</v>
      </c>
      <c r="B521" s="2" t="str">
        <f t="shared" si="24"/>
        <v>2020</v>
      </c>
      <c r="C521" s="4" t="s">
        <v>140</v>
      </c>
      <c r="D521" s="4" t="s">
        <v>117</v>
      </c>
      <c r="E521" s="4" t="s">
        <v>133</v>
      </c>
      <c r="F521" s="4" t="s">
        <v>106</v>
      </c>
      <c r="G521" s="10">
        <v>175</v>
      </c>
      <c r="H521" s="10">
        <v>66</v>
      </c>
      <c r="I521" s="8">
        <v>450</v>
      </c>
      <c r="J521" s="10">
        <v>29700</v>
      </c>
      <c r="K521" s="10">
        <f t="shared" si="25"/>
        <v>11550</v>
      </c>
      <c r="L521" s="11">
        <f t="shared" si="26"/>
        <v>18150</v>
      </c>
    </row>
    <row r="522" spans="1:12" x14ac:dyDescent="0.3">
      <c r="A522" s="2">
        <v>44305</v>
      </c>
      <c r="B522" s="2" t="str">
        <f t="shared" si="24"/>
        <v>2021</v>
      </c>
      <c r="C522" s="4" t="s">
        <v>120</v>
      </c>
      <c r="D522" s="4" t="s">
        <v>111</v>
      </c>
      <c r="E522" s="4" t="s">
        <v>133</v>
      </c>
      <c r="F522" s="4" t="s">
        <v>124</v>
      </c>
      <c r="G522" s="10">
        <v>175</v>
      </c>
      <c r="H522" s="10">
        <v>51</v>
      </c>
      <c r="I522" s="8">
        <v>450</v>
      </c>
      <c r="J522" s="10">
        <v>22950</v>
      </c>
      <c r="K522" s="10">
        <f t="shared" si="25"/>
        <v>8925</v>
      </c>
      <c r="L522" s="11">
        <f t="shared" si="26"/>
        <v>14025</v>
      </c>
    </row>
    <row r="523" spans="1:12" x14ac:dyDescent="0.3">
      <c r="A523" s="2">
        <v>43570</v>
      </c>
      <c r="B523" s="2" t="str">
        <f t="shared" si="24"/>
        <v>2019</v>
      </c>
      <c r="C523" s="4" t="s">
        <v>109</v>
      </c>
      <c r="D523" s="4" t="s">
        <v>111</v>
      </c>
      <c r="E523" s="4" t="s">
        <v>133</v>
      </c>
      <c r="F523" s="4" t="s">
        <v>128</v>
      </c>
      <c r="G523" s="10">
        <v>175</v>
      </c>
      <c r="H523" s="10">
        <v>17</v>
      </c>
      <c r="I523" s="8">
        <v>450</v>
      </c>
      <c r="J523" s="10">
        <v>7650</v>
      </c>
      <c r="K523" s="10">
        <f t="shared" si="25"/>
        <v>2975</v>
      </c>
      <c r="L523" s="11">
        <f t="shared" si="26"/>
        <v>4675</v>
      </c>
    </row>
    <row r="524" spans="1:12" x14ac:dyDescent="0.3">
      <c r="A524" s="2">
        <v>43627</v>
      </c>
      <c r="B524" s="2" t="str">
        <f t="shared" si="24"/>
        <v>2019</v>
      </c>
      <c r="C524" s="4" t="s">
        <v>109</v>
      </c>
      <c r="D524" s="4" t="s">
        <v>107</v>
      </c>
      <c r="E524" s="4" t="s">
        <v>133</v>
      </c>
      <c r="F524" s="4" t="s">
        <v>106</v>
      </c>
      <c r="G524" s="10">
        <v>175</v>
      </c>
      <c r="H524" s="10">
        <v>39</v>
      </c>
      <c r="I524" s="8">
        <v>450</v>
      </c>
      <c r="J524" s="10">
        <v>17550</v>
      </c>
      <c r="K524" s="10">
        <f t="shared" si="25"/>
        <v>6825</v>
      </c>
      <c r="L524" s="11">
        <f t="shared" si="26"/>
        <v>10725</v>
      </c>
    </row>
    <row r="525" spans="1:12" x14ac:dyDescent="0.3">
      <c r="A525" s="2">
        <v>44544</v>
      </c>
      <c r="B525" s="2" t="str">
        <f t="shared" si="24"/>
        <v>2021</v>
      </c>
      <c r="C525" s="4" t="s">
        <v>138</v>
      </c>
      <c r="D525" s="4" t="s">
        <v>111</v>
      </c>
      <c r="E525" s="4" t="s">
        <v>133</v>
      </c>
      <c r="F525" s="4" t="s">
        <v>126</v>
      </c>
      <c r="G525" s="10">
        <v>175</v>
      </c>
      <c r="H525" s="10">
        <v>116</v>
      </c>
      <c r="I525" s="8">
        <v>450</v>
      </c>
      <c r="J525" s="10">
        <v>52200</v>
      </c>
      <c r="K525" s="10">
        <f t="shared" si="25"/>
        <v>20300</v>
      </c>
      <c r="L525" s="11">
        <f t="shared" si="26"/>
        <v>31900</v>
      </c>
    </row>
    <row r="526" spans="1:12" x14ac:dyDescent="0.3">
      <c r="A526" s="2">
        <v>44149</v>
      </c>
      <c r="B526" s="2" t="str">
        <f t="shared" si="24"/>
        <v>2020</v>
      </c>
      <c r="C526" s="4" t="s">
        <v>125</v>
      </c>
      <c r="D526" s="4" t="s">
        <v>104</v>
      </c>
      <c r="E526" s="4" t="s">
        <v>133</v>
      </c>
      <c r="F526" s="4" t="s">
        <v>127</v>
      </c>
      <c r="G526" s="10">
        <v>175</v>
      </c>
      <c r="H526" s="10">
        <v>35</v>
      </c>
      <c r="I526" s="8">
        <v>450</v>
      </c>
      <c r="J526" s="10">
        <v>15750</v>
      </c>
      <c r="K526" s="10">
        <f t="shared" si="25"/>
        <v>6125</v>
      </c>
      <c r="L526" s="11">
        <f t="shared" si="26"/>
        <v>9625</v>
      </c>
    </row>
    <row r="527" spans="1:12" x14ac:dyDescent="0.3">
      <c r="A527" s="2">
        <v>43669</v>
      </c>
      <c r="B527" s="2" t="str">
        <f t="shared" si="24"/>
        <v>2019</v>
      </c>
      <c r="C527" s="4" t="s">
        <v>125</v>
      </c>
      <c r="D527" s="4" t="s">
        <v>117</v>
      </c>
      <c r="E527" s="4" t="s">
        <v>133</v>
      </c>
      <c r="F527" s="4" t="s">
        <v>126</v>
      </c>
      <c r="G527" s="10">
        <v>175</v>
      </c>
      <c r="H527" s="10">
        <v>107</v>
      </c>
      <c r="I527" s="8">
        <v>450</v>
      </c>
      <c r="J527" s="10">
        <v>48150</v>
      </c>
      <c r="K527" s="10">
        <f t="shared" si="25"/>
        <v>18725</v>
      </c>
      <c r="L527" s="11">
        <f t="shared" si="26"/>
        <v>29425</v>
      </c>
    </row>
    <row r="528" spans="1:12" x14ac:dyDescent="0.3">
      <c r="A528" s="2">
        <v>44338</v>
      </c>
      <c r="B528" s="2" t="str">
        <f t="shared" si="24"/>
        <v>2021</v>
      </c>
      <c r="C528" s="4" t="s">
        <v>136</v>
      </c>
      <c r="D528" s="4" t="s">
        <v>107</v>
      </c>
      <c r="E528" s="4" t="s">
        <v>133</v>
      </c>
      <c r="F528" s="4" t="s">
        <v>106</v>
      </c>
      <c r="G528" s="10">
        <v>175</v>
      </c>
      <c r="H528" s="10">
        <v>28</v>
      </c>
      <c r="I528" s="8">
        <v>450</v>
      </c>
      <c r="J528" s="10">
        <v>12600</v>
      </c>
      <c r="K528" s="10">
        <f t="shared" si="25"/>
        <v>4900</v>
      </c>
      <c r="L528" s="11">
        <f t="shared" si="26"/>
        <v>7700</v>
      </c>
    </row>
    <row r="529" spans="1:12" x14ac:dyDescent="0.3">
      <c r="A529" s="2">
        <v>44377</v>
      </c>
      <c r="B529" s="2" t="str">
        <f t="shared" si="24"/>
        <v>2021</v>
      </c>
      <c r="C529" s="4" t="s">
        <v>112</v>
      </c>
      <c r="D529" s="4" t="s">
        <v>107</v>
      </c>
      <c r="E529" s="4" t="s">
        <v>133</v>
      </c>
      <c r="F529" s="4" t="s">
        <v>124</v>
      </c>
      <c r="G529" s="10">
        <v>175</v>
      </c>
      <c r="H529" s="10">
        <v>33</v>
      </c>
      <c r="I529" s="8">
        <v>450</v>
      </c>
      <c r="J529" s="10">
        <v>14850</v>
      </c>
      <c r="K529" s="10">
        <f t="shared" si="25"/>
        <v>5775</v>
      </c>
      <c r="L529" s="11">
        <f t="shared" si="26"/>
        <v>9075</v>
      </c>
    </row>
    <row r="530" spans="1:12" x14ac:dyDescent="0.3">
      <c r="A530" s="2">
        <v>43350</v>
      </c>
      <c r="B530" s="2" t="str">
        <f t="shared" si="24"/>
        <v>2018</v>
      </c>
      <c r="C530" s="4" t="s">
        <v>125</v>
      </c>
      <c r="D530" s="4" t="s">
        <v>111</v>
      </c>
      <c r="E530" s="4" t="s">
        <v>133</v>
      </c>
      <c r="F530" s="4" t="s">
        <v>106</v>
      </c>
      <c r="G530" s="10">
        <v>175</v>
      </c>
      <c r="H530" s="10">
        <v>6</v>
      </c>
      <c r="I530" s="8">
        <v>450</v>
      </c>
      <c r="J530" s="10">
        <v>2700</v>
      </c>
      <c r="K530" s="10">
        <f t="shared" si="25"/>
        <v>1050</v>
      </c>
      <c r="L530" s="11">
        <f t="shared" si="26"/>
        <v>1650</v>
      </c>
    </row>
    <row r="531" spans="1:12" x14ac:dyDescent="0.3">
      <c r="A531" s="2">
        <v>44265</v>
      </c>
      <c r="B531" s="2" t="str">
        <f t="shared" si="24"/>
        <v>2021</v>
      </c>
      <c r="C531" s="4" t="s">
        <v>144</v>
      </c>
      <c r="D531" s="4" t="s">
        <v>104</v>
      </c>
      <c r="E531" s="4" t="s">
        <v>133</v>
      </c>
      <c r="F531" s="4" t="s">
        <v>128</v>
      </c>
      <c r="G531" s="10">
        <v>175</v>
      </c>
      <c r="H531" s="10">
        <v>12</v>
      </c>
      <c r="I531" s="8">
        <v>450</v>
      </c>
      <c r="J531" s="10">
        <v>5400</v>
      </c>
      <c r="K531" s="10">
        <f t="shared" si="25"/>
        <v>2100</v>
      </c>
      <c r="L531" s="11">
        <f t="shared" si="26"/>
        <v>3300</v>
      </c>
    </row>
    <row r="532" spans="1:12" x14ac:dyDescent="0.3">
      <c r="A532" s="2">
        <v>44205</v>
      </c>
      <c r="B532" s="2" t="str">
        <f t="shared" si="24"/>
        <v>2021</v>
      </c>
      <c r="C532" s="4" t="s">
        <v>115</v>
      </c>
      <c r="D532" s="4" t="s">
        <v>117</v>
      </c>
      <c r="E532" s="4" t="s">
        <v>133</v>
      </c>
      <c r="F532" s="4" t="s">
        <v>127</v>
      </c>
      <c r="G532" s="10">
        <v>175</v>
      </c>
      <c r="H532" s="10">
        <v>65</v>
      </c>
      <c r="I532" s="8">
        <v>450</v>
      </c>
      <c r="J532" s="10">
        <v>29250</v>
      </c>
      <c r="K532" s="10">
        <f t="shared" si="25"/>
        <v>11375</v>
      </c>
      <c r="L532" s="11">
        <f t="shared" si="26"/>
        <v>17875</v>
      </c>
    </row>
    <row r="533" spans="1:12" x14ac:dyDescent="0.3">
      <c r="A533" s="2">
        <v>43902</v>
      </c>
      <c r="B533" s="2" t="str">
        <f t="shared" si="24"/>
        <v>2020</v>
      </c>
      <c r="C533" s="4" t="s">
        <v>109</v>
      </c>
      <c r="D533" s="4" t="s">
        <v>107</v>
      </c>
      <c r="E533" s="4" t="s">
        <v>133</v>
      </c>
      <c r="F533" s="4" t="s">
        <v>128</v>
      </c>
      <c r="G533" s="10">
        <v>175</v>
      </c>
      <c r="H533" s="10">
        <v>28</v>
      </c>
      <c r="I533" s="8">
        <v>450</v>
      </c>
      <c r="J533" s="10">
        <v>12600</v>
      </c>
      <c r="K533" s="10">
        <f t="shared" si="25"/>
        <v>4900</v>
      </c>
      <c r="L533" s="11">
        <f t="shared" si="26"/>
        <v>7700</v>
      </c>
    </row>
    <row r="534" spans="1:12" x14ac:dyDescent="0.3">
      <c r="A534" s="2">
        <v>44281</v>
      </c>
      <c r="B534" s="2" t="str">
        <f t="shared" si="24"/>
        <v>2021</v>
      </c>
      <c r="C534" s="4" t="s">
        <v>138</v>
      </c>
      <c r="D534" s="4" t="s">
        <v>111</v>
      </c>
      <c r="E534" s="4" t="s">
        <v>133</v>
      </c>
      <c r="F534" s="4" t="s">
        <v>126</v>
      </c>
      <c r="G534" s="10">
        <v>175</v>
      </c>
      <c r="H534" s="10">
        <v>178</v>
      </c>
      <c r="I534" s="8">
        <v>450</v>
      </c>
      <c r="J534" s="10">
        <v>80100</v>
      </c>
      <c r="K534" s="10">
        <f t="shared" si="25"/>
        <v>31150</v>
      </c>
      <c r="L534" s="11">
        <f t="shared" si="26"/>
        <v>48950</v>
      </c>
    </row>
    <row r="535" spans="1:12" x14ac:dyDescent="0.3">
      <c r="A535" s="2">
        <v>43452</v>
      </c>
      <c r="B535" s="2" t="str">
        <f t="shared" si="24"/>
        <v>2018</v>
      </c>
      <c r="C535" s="4" t="s">
        <v>139</v>
      </c>
      <c r="D535" s="4" t="s">
        <v>117</v>
      </c>
      <c r="E535" s="4" t="s">
        <v>133</v>
      </c>
      <c r="F535" s="4" t="s">
        <v>128</v>
      </c>
      <c r="G535" s="10">
        <v>175</v>
      </c>
      <c r="H535" s="10">
        <v>29</v>
      </c>
      <c r="I535" s="8">
        <v>450</v>
      </c>
      <c r="J535" s="10">
        <v>13050</v>
      </c>
      <c r="K535" s="10">
        <f t="shared" si="25"/>
        <v>5075</v>
      </c>
      <c r="L535" s="11">
        <f t="shared" si="26"/>
        <v>7975</v>
      </c>
    </row>
    <row r="536" spans="1:12" x14ac:dyDescent="0.3">
      <c r="A536" s="2">
        <v>44418</v>
      </c>
      <c r="B536" s="2" t="str">
        <f t="shared" si="24"/>
        <v>2021</v>
      </c>
      <c r="C536" s="4" t="s">
        <v>120</v>
      </c>
      <c r="D536" s="4" t="s">
        <v>107</v>
      </c>
      <c r="E536" s="4" t="s">
        <v>133</v>
      </c>
      <c r="F536" s="4" t="s">
        <v>106</v>
      </c>
      <c r="G536" s="10">
        <v>175</v>
      </c>
      <c r="H536" s="10">
        <v>8</v>
      </c>
      <c r="I536" s="8">
        <v>450</v>
      </c>
      <c r="J536" s="10">
        <v>3600</v>
      </c>
      <c r="K536" s="10">
        <f t="shared" si="25"/>
        <v>1400</v>
      </c>
      <c r="L536" s="11">
        <f t="shared" si="26"/>
        <v>2200</v>
      </c>
    </row>
    <row r="537" spans="1:12" x14ac:dyDescent="0.3">
      <c r="A537" s="2">
        <v>43895</v>
      </c>
      <c r="B537" s="2" t="str">
        <f t="shared" si="24"/>
        <v>2020</v>
      </c>
      <c r="C537" s="4" t="s">
        <v>137</v>
      </c>
      <c r="D537" s="4" t="s">
        <v>111</v>
      </c>
      <c r="E537" s="4" t="s">
        <v>133</v>
      </c>
      <c r="F537" s="4" t="s">
        <v>127</v>
      </c>
      <c r="G537" s="10">
        <v>175</v>
      </c>
      <c r="H537" s="10">
        <v>128</v>
      </c>
      <c r="I537" s="8">
        <v>450</v>
      </c>
      <c r="J537" s="10">
        <v>57600</v>
      </c>
      <c r="K537" s="10">
        <f t="shared" si="25"/>
        <v>22400</v>
      </c>
      <c r="L537" s="11">
        <f t="shared" si="26"/>
        <v>35200</v>
      </c>
    </row>
    <row r="538" spans="1:12" x14ac:dyDescent="0.3">
      <c r="A538" s="2">
        <v>44275</v>
      </c>
      <c r="B538" s="2" t="str">
        <f t="shared" si="24"/>
        <v>2021</v>
      </c>
      <c r="C538" s="4" t="s">
        <v>142</v>
      </c>
      <c r="D538" s="4" t="s">
        <v>107</v>
      </c>
      <c r="E538" s="4" t="s">
        <v>133</v>
      </c>
      <c r="F538" s="4" t="s">
        <v>126</v>
      </c>
      <c r="G538" s="10">
        <v>175</v>
      </c>
      <c r="H538" s="10">
        <v>33</v>
      </c>
      <c r="I538" s="8">
        <v>450</v>
      </c>
      <c r="J538" s="10">
        <v>14850</v>
      </c>
      <c r="K538" s="10">
        <f t="shared" si="25"/>
        <v>5775</v>
      </c>
      <c r="L538" s="11">
        <f t="shared" si="26"/>
        <v>9075</v>
      </c>
    </row>
    <row r="539" spans="1:12" x14ac:dyDescent="0.3">
      <c r="A539" s="2">
        <v>43509</v>
      </c>
      <c r="B539" s="2" t="str">
        <f t="shared" si="24"/>
        <v>2019</v>
      </c>
      <c r="C539" s="4" t="s">
        <v>115</v>
      </c>
      <c r="D539" s="4" t="s">
        <v>117</v>
      </c>
      <c r="E539" s="4" t="s">
        <v>133</v>
      </c>
      <c r="F539" s="4" t="s">
        <v>106</v>
      </c>
      <c r="G539" s="10">
        <v>175</v>
      </c>
      <c r="H539" s="10">
        <v>81</v>
      </c>
      <c r="I539" s="8">
        <v>450</v>
      </c>
      <c r="J539" s="10">
        <v>36450</v>
      </c>
      <c r="K539" s="10">
        <f t="shared" si="25"/>
        <v>14175</v>
      </c>
      <c r="L539" s="11">
        <f t="shared" si="26"/>
        <v>22275</v>
      </c>
    </row>
    <row r="540" spans="1:12" x14ac:dyDescent="0.3">
      <c r="A540" s="2">
        <v>44343</v>
      </c>
      <c r="B540" s="2" t="str">
        <f t="shared" si="24"/>
        <v>2021</v>
      </c>
      <c r="C540" s="4" t="s">
        <v>135</v>
      </c>
      <c r="D540" s="4" t="s">
        <v>104</v>
      </c>
      <c r="E540" s="4" t="s">
        <v>133</v>
      </c>
      <c r="F540" s="4" t="s">
        <v>128</v>
      </c>
      <c r="G540" s="10">
        <v>175</v>
      </c>
      <c r="H540" s="10">
        <v>8</v>
      </c>
      <c r="I540" s="8">
        <v>450</v>
      </c>
      <c r="J540" s="10">
        <v>3600</v>
      </c>
      <c r="K540" s="10">
        <f t="shared" si="25"/>
        <v>1400</v>
      </c>
      <c r="L540" s="11">
        <f t="shared" si="26"/>
        <v>2200</v>
      </c>
    </row>
    <row r="541" spans="1:12" x14ac:dyDescent="0.3">
      <c r="A541" s="2">
        <v>43814</v>
      </c>
      <c r="B541" s="2" t="str">
        <f t="shared" si="24"/>
        <v>2019</v>
      </c>
      <c r="C541" s="4" t="s">
        <v>114</v>
      </c>
      <c r="D541" s="4" t="s">
        <v>111</v>
      </c>
      <c r="E541" s="4" t="s">
        <v>133</v>
      </c>
      <c r="F541" s="4" t="s">
        <v>124</v>
      </c>
      <c r="G541" s="10">
        <v>175</v>
      </c>
      <c r="H541" s="10">
        <v>3</v>
      </c>
      <c r="I541" s="8">
        <v>450</v>
      </c>
      <c r="J541" s="10">
        <v>1350</v>
      </c>
      <c r="K541" s="10">
        <f t="shared" si="25"/>
        <v>525</v>
      </c>
      <c r="L541" s="11">
        <f t="shared" si="26"/>
        <v>825</v>
      </c>
    </row>
    <row r="542" spans="1:12" x14ac:dyDescent="0.3">
      <c r="A542" s="2">
        <v>43960</v>
      </c>
      <c r="B542" s="2" t="str">
        <f t="shared" si="24"/>
        <v>2020</v>
      </c>
      <c r="C542" s="4" t="s">
        <v>118</v>
      </c>
      <c r="D542" s="4" t="s">
        <v>117</v>
      </c>
      <c r="E542" s="4" t="s">
        <v>133</v>
      </c>
      <c r="F542" s="4" t="s">
        <v>127</v>
      </c>
      <c r="G542" s="10">
        <v>175</v>
      </c>
      <c r="H542" s="10">
        <v>4</v>
      </c>
      <c r="I542" s="8">
        <v>450</v>
      </c>
      <c r="J542" s="10">
        <v>1800</v>
      </c>
      <c r="K542" s="10">
        <f t="shared" si="25"/>
        <v>700</v>
      </c>
      <c r="L542" s="11">
        <f t="shared" si="26"/>
        <v>1100</v>
      </c>
    </row>
    <row r="543" spans="1:12" x14ac:dyDescent="0.3">
      <c r="A543" s="2">
        <v>43514</v>
      </c>
      <c r="B543" s="2" t="str">
        <f t="shared" si="24"/>
        <v>2019</v>
      </c>
      <c r="C543" s="4" t="s">
        <v>140</v>
      </c>
      <c r="D543" s="4" t="s">
        <v>107</v>
      </c>
      <c r="E543" s="4" t="s">
        <v>133</v>
      </c>
      <c r="F543" s="4" t="s">
        <v>127</v>
      </c>
      <c r="G543" s="10">
        <v>175</v>
      </c>
      <c r="H543" s="10">
        <v>69</v>
      </c>
      <c r="I543" s="8">
        <v>450</v>
      </c>
      <c r="J543" s="10">
        <v>31050</v>
      </c>
      <c r="K543" s="10">
        <f t="shared" si="25"/>
        <v>12075</v>
      </c>
      <c r="L543" s="11">
        <f t="shared" si="26"/>
        <v>18975</v>
      </c>
    </row>
    <row r="544" spans="1:12" x14ac:dyDescent="0.3">
      <c r="A544" s="2">
        <v>44320</v>
      </c>
      <c r="B544" s="2" t="str">
        <f t="shared" si="24"/>
        <v>2021</v>
      </c>
      <c r="C544" s="4" t="s">
        <v>138</v>
      </c>
      <c r="D544" s="4" t="s">
        <v>104</v>
      </c>
      <c r="E544" s="4" t="s">
        <v>133</v>
      </c>
      <c r="F544" s="4" t="s">
        <v>126</v>
      </c>
      <c r="G544" s="10">
        <v>175</v>
      </c>
      <c r="H544" s="10">
        <v>66</v>
      </c>
      <c r="I544" s="8">
        <v>450</v>
      </c>
      <c r="J544" s="10">
        <v>29700</v>
      </c>
      <c r="K544" s="10">
        <f t="shared" si="25"/>
        <v>11550</v>
      </c>
      <c r="L544" s="11">
        <f t="shared" si="26"/>
        <v>18150</v>
      </c>
    </row>
    <row r="545" spans="1:12" x14ac:dyDescent="0.3">
      <c r="A545" s="2">
        <v>43733</v>
      </c>
      <c r="B545" s="2" t="str">
        <f t="shared" si="24"/>
        <v>2019</v>
      </c>
      <c r="C545" s="4" t="s">
        <v>125</v>
      </c>
      <c r="D545" s="4" t="s">
        <v>111</v>
      </c>
      <c r="E545" s="4" t="s">
        <v>133</v>
      </c>
      <c r="F545" s="4" t="s">
        <v>126</v>
      </c>
      <c r="G545" s="10">
        <v>175</v>
      </c>
      <c r="H545" s="10">
        <v>32</v>
      </c>
      <c r="I545" s="8">
        <v>450</v>
      </c>
      <c r="J545" s="10">
        <v>14400</v>
      </c>
      <c r="K545" s="10">
        <f t="shared" si="25"/>
        <v>5600</v>
      </c>
      <c r="L545" s="11">
        <f t="shared" si="26"/>
        <v>8800</v>
      </c>
    </row>
    <row r="546" spans="1:12" x14ac:dyDescent="0.3">
      <c r="A546" s="2">
        <v>43314</v>
      </c>
      <c r="B546" s="2" t="str">
        <f t="shared" si="24"/>
        <v>2018</v>
      </c>
      <c r="C546" s="4" t="s">
        <v>109</v>
      </c>
      <c r="D546" s="4" t="s">
        <v>104</v>
      </c>
      <c r="E546" s="4" t="s">
        <v>133</v>
      </c>
      <c r="F546" s="4" t="s">
        <v>126</v>
      </c>
      <c r="G546" s="10">
        <v>175</v>
      </c>
      <c r="H546" s="10">
        <v>98</v>
      </c>
      <c r="I546" s="8">
        <v>450</v>
      </c>
      <c r="J546" s="10">
        <v>44100</v>
      </c>
      <c r="K546" s="10">
        <f t="shared" si="25"/>
        <v>17150</v>
      </c>
      <c r="L546" s="11">
        <f t="shared" si="26"/>
        <v>26950</v>
      </c>
    </row>
    <row r="547" spans="1:12" x14ac:dyDescent="0.3">
      <c r="A547" s="2">
        <v>43481</v>
      </c>
      <c r="B547" s="2" t="str">
        <f t="shared" si="24"/>
        <v>2019</v>
      </c>
      <c r="C547" s="4" t="s">
        <v>119</v>
      </c>
      <c r="D547" s="4" t="s">
        <v>104</v>
      </c>
      <c r="E547" s="4" t="s">
        <v>133</v>
      </c>
      <c r="F547" s="4" t="s">
        <v>128</v>
      </c>
      <c r="G547" s="10">
        <v>175</v>
      </c>
      <c r="H547" s="10">
        <v>1</v>
      </c>
      <c r="I547" s="8">
        <v>450</v>
      </c>
      <c r="J547" s="10">
        <v>450</v>
      </c>
      <c r="K547" s="10">
        <f t="shared" si="25"/>
        <v>175</v>
      </c>
      <c r="L547" s="11">
        <f t="shared" si="26"/>
        <v>275</v>
      </c>
    </row>
    <row r="548" spans="1:12" x14ac:dyDescent="0.3">
      <c r="A548" s="2">
        <v>44523</v>
      </c>
      <c r="B548" s="2" t="str">
        <f t="shared" si="24"/>
        <v>2021</v>
      </c>
      <c r="C548" s="4" t="s">
        <v>120</v>
      </c>
      <c r="D548" s="4" t="s">
        <v>104</v>
      </c>
      <c r="E548" s="4" t="s">
        <v>133</v>
      </c>
      <c r="F548" s="4" t="s">
        <v>128</v>
      </c>
      <c r="G548" s="10">
        <v>175</v>
      </c>
      <c r="H548" s="10">
        <v>17</v>
      </c>
      <c r="I548" s="8">
        <v>450</v>
      </c>
      <c r="J548" s="10">
        <v>7650</v>
      </c>
      <c r="K548" s="10">
        <f t="shared" si="25"/>
        <v>2975</v>
      </c>
      <c r="L548" s="11">
        <f t="shared" si="26"/>
        <v>4675</v>
      </c>
    </row>
    <row r="549" spans="1:12" x14ac:dyDescent="0.3">
      <c r="A549" s="2">
        <v>43507</v>
      </c>
      <c r="B549" s="2" t="str">
        <f t="shared" si="24"/>
        <v>2019</v>
      </c>
      <c r="C549" s="4" t="s">
        <v>123</v>
      </c>
      <c r="D549" s="4" t="s">
        <v>107</v>
      </c>
      <c r="E549" s="4" t="s">
        <v>133</v>
      </c>
      <c r="F549" s="4" t="s">
        <v>126</v>
      </c>
      <c r="G549" s="10">
        <v>175</v>
      </c>
      <c r="H549" s="10">
        <v>123</v>
      </c>
      <c r="I549" s="8">
        <v>450</v>
      </c>
      <c r="J549" s="10">
        <v>55350</v>
      </c>
      <c r="K549" s="10">
        <f t="shared" si="25"/>
        <v>21525</v>
      </c>
      <c r="L549" s="11">
        <f t="shared" si="26"/>
        <v>33825</v>
      </c>
    </row>
    <row r="550" spans="1:12" x14ac:dyDescent="0.3">
      <c r="A550" s="2">
        <v>43362</v>
      </c>
      <c r="B550" s="2" t="str">
        <f t="shared" si="24"/>
        <v>2018</v>
      </c>
      <c r="C550" s="4" t="s">
        <v>141</v>
      </c>
      <c r="D550" s="4" t="s">
        <v>107</v>
      </c>
      <c r="E550" s="4" t="s">
        <v>133</v>
      </c>
      <c r="F550" s="4" t="s">
        <v>124</v>
      </c>
      <c r="G550" s="10">
        <v>175</v>
      </c>
      <c r="H550" s="10">
        <v>36</v>
      </c>
      <c r="I550" s="8">
        <v>450</v>
      </c>
      <c r="J550" s="10">
        <v>16200</v>
      </c>
      <c r="K550" s="10">
        <f t="shared" si="25"/>
        <v>6300</v>
      </c>
      <c r="L550" s="11">
        <f t="shared" si="26"/>
        <v>9900</v>
      </c>
    </row>
    <row r="551" spans="1:12" x14ac:dyDescent="0.3">
      <c r="A551" s="2">
        <v>43743</v>
      </c>
      <c r="B551" s="2" t="str">
        <f t="shared" si="24"/>
        <v>2019</v>
      </c>
      <c r="C551" s="4" t="s">
        <v>118</v>
      </c>
      <c r="D551" s="4" t="s">
        <v>107</v>
      </c>
      <c r="E551" s="4" t="s">
        <v>133</v>
      </c>
      <c r="F551" s="4" t="s">
        <v>124</v>
      </c>
      <c r="G551" s="10">
        <v>175</v>
      </c>
      <c r="H551" s="10">
        <v>37</v>
      </c>
      <c r="I551" s="8">
        <v>450</v>
      </c>
      <c r="J551" s="10">
        <v>16650</v>
      </c>
      <c r="K551" s="10">
        <f t="shared" si="25"/>
        <v>6475</v>
      </c>
      <c r="L551" s="11">
        <f t="shared" si="26"/>
        <v>10175</v>
      </c>
    </row>
    <row r="552" spans="1:12" x14ac:dyDescent="0.3">
      <c r="A552" s="2">
        <v>44233</v>
      </c>
      <c r="B552" s="2" t="str">
        <f t="shared" si="24"/>
        <v>2021</v>
      </c>
      <c r="C552" s="4" t="s">
        <v>118</v>
      </c>
      <c r="D552" s="4" t="s">
        <v>111</v>
      </c>
      <c r="E552" s="4" t="s">
        <v>133</v>
      </c>
      <c r="F552" s="4" t="s">
        <v>128</v>
      </c>
      <c r="G552" s="10">
        <v>175</v>
      </c>
      <c r="H552" s="10">
        <v>25</v>
      </c>
      <c r="I552" s="8">
        <v>450</v>
      </c>
      <c r="J552" s="10">
        <v>11250</v>
      </c>
      <c r="K552" s="10">
        <f t="shared" si="25"/>
        <v>4375</v>
      </c>
      <c r="L552" s="11">
        <f t="shared" si="26"/>
        <v>6875</v>
      </c>
    </row>
    <row r="553" spans="1:12" x14ac:dyDescent="0.3">
      <c r="A553" s="2">
        <v>43644</v>
      </c>
      <c r="B553" s="2" t="str">
        <f t="shared" si="24"/>
        <v>2019</v>
      </c>
      <c r="C553" s="4" t="s">
        <v>116</v>
      </c>
      <c r="D553" s="4" t="s">
        <v>117</v>
      </c>
      <c r="E553" s="4" t="s">
        <v>133</v>
      </c>
      <c r="F553" s="4" t="s">
        <v>128</v>
      </c>
      <c r="G553" s="10">
        <v>175</v>
      </c>
      <c r="H553" s="10">
        <v>44</v>
      </c>
      <c r="I553" s="8">
        <v>450</v>
      </c>
      <c r="J553" s="10">
        <v>19800</v>
      </c>
      <c r="K553" s="10">
        <f t="shared" si="25"/>
        <v>7700</v>
      </c>
      <c r="L553" s="11">
        <f t="shared" si="26"/>
        <v>12100</v>
      </c>
    </row>
    <row r="554" spans="1:12" x14ac:dyDescent="0.3">
      <c r="A554" s="2">
        <v>44468</v>
      </c>
      <c r="B554" s="2" t="str">
        <f t="shared" si="24"/>
        <v>2021</v>
      </c>
      <c r="C554" s="4" t="s">
        <v>114</v>
      </c>
      <c r="D554" s="4" t="s">
        <v>111</v>
      </c>
      <c r="E554" s="4" t="s">
        <v>133</v>
      </c>
      <c r="F554" s="4" t="s">
        <v>124</v>
      </c>
      <c r="G554" s="10">
        <v>175</v>
      </c>
      <c r="H554" s="10">
        <v>2</v>
      </c>
      <c r="I554" s="8">
        <v>450</v>
      </c>
      <c r="J554" s="10">
        <v>900</v>
      </c>
      <c r="K554" s="10">
        <f t="shared" si="25"/>
        <v>350</v>
      </c>
      <c r="L554" s="11">
        <f t="shared" si="26"/>
        <v>550</v>
      </c>
    </row>
    <row r="555" spans="1:12" x14ac:dyDescent="0.3">
      <c r="A555" s="2">
        <v>43406</v>
      </c>
      <c r="B555" s="2" t="str">
        <f t="shared" si="24"/>
        <v>2018</v>
      </c>
      <c r="C555" s="4" t="s">
        <v>139</v>
      </c>
      <c r="D555" s="4" t="s">
        <v>117</v>
      </c>
      <c r="E555" s="4" t="s">
        <v>133</v>
      </c>
      <c r="F555" s="4" t="s">
        <v>127</v>
      </c>
      <c r="G555" s="10">
        <v>175</v>
      </c>
      <c r="H555" s="10">
        <v>165</v>
      </c>
      <c r="I555" s="8">
        <v>450</v>
      </c>
      <c r="J555" s="10">
        <v>74250</v>
      </c>
      <c r="K555" s="10">
        <f t="shared" si="25"/>
        <v>28875</v>
      </c>
      <c r="L555" s="11">
        <f t="shared" si="26"/>
        <v>45375</v>
      </c>
    </row>
    <row r="556" spans="1:12" x14ac:dyDescent="0.3">
      <c r="A556" s="2">
        <v>43141</v>
      </c>
      <c r="B556" s="2" t="str">
        <f t="shared" si="24"/>
        <v>2018</v>
      </c>
      <c r="C556" s="4" t="s">
        <v>119</v>
      </c>
      <c r="D556" s="4" t="s">
        <v>107</v>
      </c>
      <c r="E556" s="4" t="s">
        <v>133</v>
      </c>
      <c r="F556" s="4" t="s">
        <v>126</v>
      </c>
      <c r="G556" s="10">
        <v>175</v>
      </c>
      <c r="H556" s="10">
        <v>83</v>
      </c>
      <c r="I556" s="8">
        <v>450</v>
      </c>
      <c r="J556" s="10">
        <v>37350</v>
      </c>
      <c r="K556" s="10">
        <f t="shared" si="25"/>
        <v>14525</v>
      </c>
      <c r="L556" s="11">
        <f t="shared" si="26"/>
        <v>22825</v>
      </c>
    </row>
    <row r="557" spans="1:12" x14ac:dyDescent="0.3">
      <c r="A557" s="2">
        <v>43786</v>
      </c>
      <c r="B557" s="2" t="str">
        <f t="shared" si="24"/>
        <v>2019</v>
      </c>
      <c r="C557" s="4" t="s">
        <v>140</v>
      </c>
      <c r="D557" s="4" t="s">
        <v>107</v>
      </c>
      <c r="E557" s="4" t="s">
        <v>133</v>
      </c>
      <c r="F557" s="4" t="s">
        <v>128</v>
      </c>
      <c r="G557" s="10">
        <v>175</v>
      </c>
      <c r="H557" s="10">
        <v>11</v>
      </c>
      <c r="I557" s="8">
        <v>450</v>
      </c>
      <c r="J557" s="10">
        <v>4950</v>
      </c>
      <c r="K557" s="10">
        <f t="shared" si="25"/>
        <v>1925</v>
      </c>
      <c r="L557" s="11">
        <f t="shared" si="26"/>
        <v>3025</v>
      </c>
    </row>
    <row r="558" spans="1:12" x14ac:dyDescent="0.3">
      <c r="A558" s="2">
        <v>43487</v>
      </c>
      <c r="B558" s="2" t="str">
        <f t="shared" si="24"/>
        <v>2019</v>
      </c>
      <c r="C558" s="4" t="s">
        <v>136</v>
      </c>
      <c r="D558" s="4" t="s">
        <v>107</v>
      </c>
      <c r="E558" s="4" t="s">
        <v>133</v>
      </c>
      <c r="F558" s="4" t="s">
        <v>128</v>
      </c>
      <c r="G558" s="10">
        <v>175</v>
      </c>
      <c r="H558" s="10">
        <v>6</v>
      </c>
      <c r="I558" s="8">
        <v>450</v>
      </c>
      <c r="J558" s="10">
        <v>2700</v>
      </c>
      <c r="K558" s="10">
        <f t="shared" si="25"/>
        <v>1050</v>
      </c>
      <c r="L558" s="11">
        <f t="shared" si="26"/>
        <v>1650</v>
      </c>
    </row>
    <row r="559" spans="1:12" x14ac:dyDescent="0.3">
      <c r="A559" s="2">
        <v>44146</v>
      </c>
      <c r="B559" s="2" t="str">
        <f t="shared" si="24"/>
        <v>2020</v>
      </c>
      <c r="C559" s="4" t="s">
        <v>135</v>
      </c>
      <c r="D559" s="4" t="s">
        <v>117</v>
      </c>
      <c r="E559" s="4" t="s">
        <v>133</v>
      </c>
      <c r="F559" s="4" t="s">
        <v>126</v>
      </c>
      <c r="G559" s="10">
        <v>175</v>
      </c>
      <c r="H559" s="10">
        <v>188</v>
      </c>
      <c r="I559" s="8">
        <v>450</v>
      </c>
      <c r="J559" s="10">
        <v>84600</v>
      </c>
      <c r="K559" s="10">
        <f t="shared" si="25"/>
        <v>32900</v>
      </c>
      <c r="L559" s="11">
        <f t="shared" si="26"/>
        <v>51700</v>
      </c>
    </row>
    <row r="560" spans="1:12" x14ac:dyDescent="0.3">
      <c r="A560" s="2">
        <v>44349</v>
      </c>
      <c r="B560" s="2" t="str">
        <f t="shared" si="24"/>
        <v>2021</v>
      </c>
      <c r="C560" s="4" t="s">
        <v>125</v>
      </c>
      <c r="D560" s="4" t="s">
        <v>111</v>
      </c>
      <c r="E560" s="4" t="s">
        <v>133</v>
      </c>
      <c r="F560" s="4" t="s">
        <v>124</v>
      </c>
      <c r="G560" s="10">
        <v>175</v>
      </c>
      <c r="H560" s="10">
        <v>54</v>
      </c>
      <c r="I560" s="8">
        <v>450</v>
      </c>
      <c r="J560" s="10">
        <v>24300</v>
      </c>
      <c r="K560" s="10">
        <f t="shared" si="25"/>
        <v>9450</v>
      </c>
      <c r="L560" s="11">
        <f t="shared" si="26"/>
        <v>14850</v>
      </c>
    </row>
    <row r="561" spans="1:12" x14ac:dyDescent="0.3">
      <c r="A561" s="2">
        <v>44351</v>
      </c>
      <c r="B561" s="2" t="str">
        <f t="shared" si="24"/>
        <v>2021</v>
      </c>
      <c r="C561" s="4" t="s">
        <v>121</v>
      </c>
      <c r="D561" s="4" t="s">
        <v>111</v>
      </c>
      <c r="E561" s="4" t="s">
        <v>133</v>
      </c>
      <c r="F561" s="4" t="s">
        <v>106</v>
      </c>
      <c r="G561" s="10">
        <v>175</v>
      </c>
      <c r="H561" s="10">
        <v>47</v>
      </c>
      <c r="I561" s="8">
        <v>450</v>
      </c>
      <c r="J561" s="10">
        <v>21150</v>
      </c>
      <c r="K561" s="10">
        <f t="shared" si="25"/>
        <v>8225</v>
      </c>
      <c r="L561" s="11">
        <f t="shared" si="26"/>
        <v>12925</v>
      </c>
    </row>
    <row r="562" spans="1:12" x14ac:dyDescent="0.3">
      <c r="A562" s="2">
        <v>44484</v>
      </c>
      <c r="B562" s="2" t="str">
        <f t="shared" si="24"/>
        <v>2021</v>
      </c>
      <c r="C562" s="4" t="s">
        <v>114</v>
      </c>
      <c r="D562" s="4" t="s">
        <v>117</v>
      </c>
      <c r="E562" s="4" t="s">
        <v>133</v>
      </c>
      <c r="F562" s="4" t="s">
        <v>127</v>
      </c>
      <c r="G562" s="10">
        <v>175</v>
      </c>
      <c r="H562" s="10">
        <v>17</v>
      </c>
      <c r="I562" s="8">
        <v>450</v>
      </c>
      <c r="J562" s="10">
        <v>7650</v>
      </c>
      <c r="K562" s="10">
        <f t="shared" si="25"/>
        <v>2975</v>
      </c>
      <c r="L562" s="11">
        <f t="shared" si="26"/>
        <v>4675</v>
      </c>
    </row>
    <row r="563" spans="1:12" x14ac:dyDescent="0.3">
      <c r="A563" s="2">
        <v>44141</v>
      </c>
      <c r="B563" s="2" t="str">
        <f t="shared" si="24"/>
        <v>2020</v>
      </c>
      <c r="C563" s="4" t="s">
        <v>114</v>
      </c>
      <c r="D563" s="4" t="s">
        <v>107</v>
      </c>
      <c r="E563" s="4" t="s">
        <v>133</v>
      </c>
      <c r="F563" s="4" t="s">
        <v>124</v>
      </c>
      <c r="G563" s="10">
        <v>175</v>
      </c>
      <c r="H563" s="10">
        <v>67</v>
      </c>
      <c r="I563" s="8">
        <v>450</v>
      </c>
      <c r="J563" s="10">
        <v>30150</v>
      </c>
      <c r="K563" s="10">
        <f t="shared" si="25"/>
        <v>11725</v>
      </c>
      <c r="L563" s="11">
        <f t="shared" si="26"/>
        <v>18425</v>
      </c>
    </row>
    <row r="564" spans="1:12" x14ac:dyDescent="0.3">
      <c r="A564" s="2">
        <v>44238</v>
      </c>
      <c r="B564" s="2" t="str">
        <f t="shared" si="24"/>
        <v>2021</v>
      </c>
      <c r="C564" s="4" t="s">
        <v>135</v>
      </c>
      <c r="D564" s="4" t="s">
        <v>117</v>
      </c>
      <c r="E564" s="4" t="s">
        <v>133</v>
      </c>
      <c r="F564" s="4" t="s">
        <v>126</v>
      </c>
      <c r="G564" s="10">
        <v>175</v>
      </c>
      <c r="H564" s="10">
        <v>145</v>
      </c>
      <c r="I564" s="8">
        <v>450</v>
      </c>
      <c r="J564" s="10">
        <v>65250</v>
      </c>
      <c r="K564" s="10">
        <f t="shared" si="25"/>
        <v>25375</v>
      </c>
      <c r="L564" s="11">
        <f t="shared" si="26"/>
        <v>39875</v>
      </c>
    </row>
    <row r="565" spans="1:12" x14ac:dyDescent="0.3">
      <c r="A565" s="2">
        <v>44279</v>
      </c>
      <c r="B565" s="2" t="str">
        <f t="shared" si="24"/>
        <v>2021</v>
      </c>
      <c r="C565" s="4" t="s">
        <v>143</v>
      </c>
      <c r="D565" s="4" t="s">
        <v>111</v>
      </c>
      <c r="E565" s="4" t="s">
        <v>133</v>
      </c>
      <c r="F565" s="4" t="s">
        <v>126</v>
      </c>
      <c r="G565" s="10">
        <v>175</v>
      </c>
      <c r="H565" s="10">
        <v>85</v>
      </c>
      <c r="I565" s="8">
        <v>450</v>
      </c>
      <c r="J565" s="10">
        <v>38250</v>
      </c>
      <c r="K565" s="10">
        <f t="shared" si="25"/>
        <v>14875</v>
      </c>
      <c r="L565" s="11">
        <f t="shared" si="26"/>
        <v>23375</v>
      </c>
    </row>
    <row r="566" spans="1:12" x14ac:dyDescent="0.3">
      <c r="A566" s="2">
        <v>44448</v>
      </c>
      <c r="B566" s="2" t="str">
        <f t="shared" si="24"/>
        <v>2021</v>
      </c>
      <c r="C566" s="4" t="s">
        <v>109</v>
      </c>
      <c r="D566" s="4" t="s">
        <v>117</v>
      </c>
      <c r="E566" s="4" t="s">
        <v>133</v>
      </c>
      <c r="F566" s="4" t="s">
        <v>127</v>
      </c>
      <c r="G566" s="10">
        <v>175</v>
      </c>
      <c r="H566" s="10">
        <v>74</v>
      </c>
      <c r="I566" s="8">
        <v>450</v>
      </c>
      <c r="J566" s="10">
        <v>33300</v>
      </c>
      <c r="K566" s="10">
        <f t="shared" si="25"/>
        <v>12950</v>
      </c>
      <c r="L566" s="11">
        <f t="shared" si="26"/>
        <v>20350</v>
      </c>
    </row>
    <row r="567" spans="1:12" x14ac:dyDescent="0.3">
      <c r="A567" s="2">
        <v>43902</v>
      </c>
      <c r="B567" s="2" t="str">
        <f t="shared" si="24"/>
        <v>2020</v>
      </c>
      <c r="C567" s="4" t="s">
        <v>142</v>
      </c>
      <c r="D567" s="4" t="s">
        <v>107</v>
      </c>
      <c r="E567" s="4" t="s">
        <v>133</v>
      </c>
      <c r="F567" s="4" t="s">
        <v>124</v>
      </c>
      <c r="G567" s="10">
        <v>175</v>
      </c>
      <c r="H567" s="10">
        <v>58</v>
      </c>
      <c r="I567" s="8">
        <v>450</v>
      </c>
      <c r="J567" s="10">
        <v>26100</v>
      </c>
      <c r="K567" s="10">
        <f t="shared" si="25"/>
        <v>10150</v>
      </c>
      <c r="L567" s="11">
        <f t="shared" si="26"/>
        <v>15950</v>
      </c>
    </row>
    <row r="568" spans="1:12" x14ac:dyDescent="0.3">
      <c r="A568" s="2">
        <v>43894</v>
      </c>
      <c r="B568" s="2" t="str">
        <f t="shared" si="24"/>
        <v>2020</v>
      </c>
      <c r="C568" s="4" t="s">
        <v>118</v>
      </c>
      <c r="D568" s="4" t="s">
        <v>111</v>
      </c>
      <c r="E568" s="4" t="s">
        <v>133</v>
      </c>
      <c r="F568" s="4" t="s">
        <v>126</v>
      </c>
      <c r="G568" s="10">
        <v>175</v>
      </c>
      <c r="H568" s="10">
        <v>67</v>
      </c>
      <c r="I568" s="8">
        <v>450</v>
      </c>
      <c r="J568" s="10">
        <v>30150</v>
      </c>
      <c r="K568" s="10">
        <f t="shared" si="25"/>
        <v>11725</v>
      </c>
      <c r="L568" s="11">
        <f t="shared" si="26"/>
        <v>18425</v>
      </c>
    </row>
    <row r="569" spans="1:12" x14ac:dyDescent="0.3">
      <c r="A569" s="2">
        <v>44176</v>
      </c>
      <c r="B569" s="2" t="str">
        <f t="shared" si="24"/>
        <v>2020</v>
      </c>
      <c r="C569" s="4" t="s">
        <v>119</v>
      </c>
      <c r="D569" s="4" t="s">
        <v>104</v>
      </c>
      <c r="E569" s="4" t="s">
        <v>133</v>
      </c>
      <c r="F569" s="4" t="s">
        <v>127</v>
      </c>
      <c r="G569" s="10">
        <v>175</v>
      </c>
      <c r="H569" s="10">
        <v>15</v>
      </c>
      <c r="I569" s="8">
        <v>450</v>
      </c>
      <c r="J569" s="10">
        <v>6750</v>
      </c>
      <c r="K569" s="10">
        <f t="shared" si="25"/>
        <v>2625</v>
      </c>
      <c r="L569" s="11">
        <f t="shared" si="26"/>
        <v>4125</v>
      </c>
    </row>
    <row r="570" spans="1:12" x14ac:dyDescent="0.3">
      <c r="A570" s="2">
        <v>44533</v>
      </c>
      <c r="B570" s="2" t="str">
        <f t="shared" si="24"/>
        <v>2021</v>
      </c>
      <c r="C570" s="4" t="s">
        <v>123</v>
      </c>
      <c r="D570" s="4" t="s">
        <v>107</v>
      </c>
      <c r="E570" s="4" t="s">
        <v>133</v>
      </c>
      <c r="F570" s="4" t="s">
        <v>106</v>
      </c>
      <c r="G570" s="10">
        <v>175</v>
      </c>
      <c r="H570" s="10">
        <v>20</v>
      </c>
      <c r="I570" s="8">
        <v>450</v>
      </c>
      <c r="J570" s="10">
        <v>9000</v>
      </c>
      <c r="K570" s="10">
        <f t="shared" si="25"/>
        <v>3500</v>
      </c>
      <c r="L570" s="11">
        <f t="shared" si="26"/>
        <v>5500</v>
      </c>
    </row>
    <row r="571" spans="1:12" x14ac:dyDescent="0.3">
      <c r="A571" s="2">
        <v>43239</v>
      </c>
      <c r="B571" s="2" t="str">
        <f t="shared" si="24"/>
        <v>2018</v>
      </c>
      <c r="C571" s="4" t="s">
        <v>144</v>
      </c>
      <c r="D571" s="4" t="s">
        <v>111</v>
      </c>
      <c r="E571" s="4" t="s">
        <v>133</v>
      </c>
      <c r="F571" s="4" t="s">
        <v>126</v>
      </c>
      <c r="G571" s="10">
        <v>175</v>
      </c>
      <c r="H571" s="10">
        <v>56</v>
      </c>
      <c r="I571" s="8">
        <v>450</v>
      </c>
      <c r="J571" s="10">
        <v>25200</v>
      </c>
      <c r="K571" s="10">
        <f t="shared" si="25"/>
        <v>9800</v>
      </c>
      <c r="L571" s="11">
        <f t="shared" si="26"/>
        <v>15400</v>
      </c>
    </row>
    <row r="572" spans="1:12" x14ac:dyDescent="0.3">
      <c r="A572" s="2">
        <v>43462</v>
      </c>
      <c r="B572" s="2" t="str">
        <f t="shared" si="24"/>
        <v>2018</v>
      </c>
      <c r="C572" s="4" t="s">
        <v>137</v>
      </c>
      <c r="D572" s="4" t="s">
        <v>104</v>
      </c>
      <c r="E572" s="4" t="s">
        <v>133</v>
      </c>
      <c r="F572" s="4" t="s">
        <v>106</v>
      </c>
      <c r="G572" s="10">
        <v>175</v>
      </c>
      <c r="H572" s="10">
        <v>9</v>
      </c>
      <c r="I572" s="8">
        <v>450</v>
      </c>
      <c r="J572" s="10">
        <v>4050</v>
      </c>
      <c r="K572" s="10">
        <f t="shared" si="25"/>
        <v>1575</v>
      </c>
      <c r="L572" s="11">
        <f t="shared" si="26"/>
        <v>2475</v>
      </c>
    </row>
    <row r="573" spans="1:12" x14ac:dyDescent="0.3">
      <c r="A573" s="2">
        <v>43234</v>
      </c>
      <c r="B573" s="2" t="str">
        <f t="shared" si="24"/>
        <v>2018</v>
      </c>
      <c r="C573" s="4" t="s">
        <v>135</v>
      </c>
      <c r="D573" s="4" t="s">
        <v>117</v>
      </c>
      <c r="E573" s="4" t="s">
        <v>133</v>
      </c>
      <c r="F573" s="4" t="s">
        <v>126</v>
      </c>
      <c r="G573" s="10">
        <v>175</v>
      </c>
      <c r="H573" s="10">
        <v>77</v>
      </c>
      <c r="I573" s="8">
        <v>450</v>
      </c>
      <c r="J573" s="10">
        <v>34650</v>
      </c>
      <c r="K573" s="10">
        <f t="shared" si="25"/>
        <v>13475</v>
      </c>
      <c r="L573" s="11">
        <f t="shared" si="26"/>
        <v>21175</v>
      </c>
    </row>
    <row r="574" spans="1:12" x14ac:dyDescent="0.3">
      <c r="A574" s="2">
        <v>43180</v>
      </c>
      <c r="B574" s="2" t="str">
        <f t="shared" si="24"/>
        <v>2018</v>
      </c>
      <c r="C574" s="4" t="s">
        <v>136</v>
      </c>
      <c r="D574" s="4" t="s">
        <v>107</v>
      </c>
      <c r="E574" s="4" t="s">
        <v>133</v>
      </c>
      <c r="F574" s="4" t="s">
        <v>106</v>
      </c>
      <c r="G574" s="10">
        <v>175</v>
      </c>
      <c r="H574" s="10">
        <v>53</v>
      </c>
      <c r="I574" s="8">
        <v>450</v>
      </c>
      <c r="J574" s="10">
        <v>23850</v>
      </c>
      <c r="K574" s="10">
        <f t="shared" si="25"/>
        <v>9275</v>
      </c>
      <c r="L574" s="11">
        <f t="shared" si="26"/>
        <v>14575</v>
      </c>
    </row>
    <row r="575" spans="1:12" x14ac:dyDescent="0.3">
      <c r="A575" s="2">
        <v>43138</v>
      </c>
      <c r="B575" s="2" t="str">
        <f t="shared" si="24"/>
        <v>2018</v>
      </c>
      <c r="C575" s="4" t="s">
        <v>137</v>
      </c>
      <c r="D575" s="4" t="s">
        <v>111</v>
      </c>
      <c r="E575" s="4" t="s">
        <v>133</v>
      </c>
      <c r="F575" s="4" t="s">
        <v>124</v>
      </c>
      <c r="G575" s="10">
        <v>175</v>
      </c>
      <c r="H575" s="10">
        <v>12</v>
      </c>
      <c r="I575" s="8">
        <v>450</v>
      </c>
      <c r="J575" s="10">
        <v>5400</v>
      </c>
      <c r="K575" s="10">
        <f t="shared" si="25"/>
        <v>2100</v>
      </c>
      <c r="L575" s="11">
        <f t="shared" si="26"/>
        <v>3300</v>
      </c>
    </row>
    <row r="576" spans="1:12" x14ac:dyDescent="0.3">
      <c r="A576" s="2">
        <v>44201</v>
      </c>
      <c r="B576" s="2" t="str">
        <f t="shared" si="24"/>
        <v>2021</v>
      </c>
      <c r="C576" s="4" t="s">
        <v>138</v>
      </c>
      <c r="D576" s="4" t="s">
        <v>117</v>
      </c>
      <c r="E576" s="4" t="s">
        <v>133</v>
      </c>
      <c r="F576" s="4" t="s">
        <v>124</v>
      </c>
      <c r="G576" s="10">
        <v>175</v>
      </c>
      <c r="H576" s="10">
        <v>97</v>
      </c>
      <c r="I576" s="8">
        <v>450</v>
      </c>
      <c r="J576" s="10">
        <v>43650</v>
      </c>
      <c r="K576" s="10">
        <f t="shared" si="25"/>
        <v>16975</v>
      </c>
      <c r="L576" s="11">
        <f t="shared" si="26"/>
        <v>26675</v>
      </c>
    </row>
    <row r="577" spans="1:12" x14ac:dyDescent="0.3">
      <c r="A577" s="2">
        <v>43576</v>
      </c>
      <c r="B577" s="2" t="str">
        <f t="shared" si="24"/>
        <v>2019</v>
      </c>
      <c r="C577" s="4" t="s">
        <v>140</v>
      </c>
      <c r="D577" s="4" t="s">
        <v>117</v>
      </c>
      <c r="E577" s="4" t="s">
        <v>133</v>
      </c>
      <c r="F577" s="4" t="s">
        <v>128</v>
      </c>
      <c r="G577" s="10">
        <v>175</v>
      </c>
      <c r="H577" s="10">
        <v>15</v>
      </c>
      <c r="I577" s="8">
        <v>450</v>
      </c>
      <c r="J577" s="10">
        <v>6750</v>
      </c>
      <c r="K577" s="10">
        <f t="shared" si="25"/>
        <v>2625</v>
      </c>
      <c r="L577" s="11">
        <f t="shared" si="26"/>
        <v>4125</v>
      </c>
    </row>
    <row r="578" spans="1:12" x14ac:dyDescent="0.3">
      <c r="A578" s="2">
        <v>43663</v>
      </c>
      <c r="B578" s="2" t="str">
        <f t="shared" si="24"/>
        <v>2019</v>
      </c>
      <c r="C578" s="4" t="s">
        <v>142</v>
      </c>
      <c r="D578" s="4" t="s">
        <v>107</v>
      </c>
      <c r="E578" s="4" t="s">
        <v>133</v>
      </c>
      <c r="F578" s="4" t="s">
        <v>128</v>
      </c>
      <c r="G578" s="10">
        <v>175</v>
      </c>
      <c r="H578" s="10">
        <v>26</v>
      </c>
      <c r="I578" s="8">
        <v>450</v>
      </c>
      <c r="J578" s="10">
        <v>11700</v>
      </c>
      <c r="K578" s="10">
        <f t="shared" si="25"/>
        <v>4550</v>
      </c>
      <c r="L578" s="11">
        <f t="shared" si="26"/>
        <v>7150</v>
      </c>
    </row>
    <row r="579" spans="1:12" x14ac:dyDescent="0.3">
      <c r="A579" s="2">
        <v>43298</v>
      </c>
      <c r="B579" s="2" t="str">
        <f t="shared" ref="B579:B642" si="27">TEXT(A579,"yyyy")</f>
        <v>2018</v>
      </c>
      <c r="C579" s="4" t="s">
        <v>122</v>
      </c>
      <c r="D579" s="4" t="s">
        <v>117</v>
      </c>
      <c r="E579" s="4" t="s">
        <v>133</v>
      </c>
      <c r="F579" s="4" t="s">
        <v>106</v>
      </c>
      <c r="G579" s="10">
        <v>175</v>
      </c>
      <c r="H579" s="10">
        <v>98</v>
      </c>
      <c r="I579" s="8">
        <v>450</v>
      </c>
      <c r="J579" s="10">
        <v>44100</v>
      </c>
      <c r="K579" s="10">
        <f t="shared" ref="K579:K642" si="28">H579*G579</f>
        <v>17150</v>
      </c>
      <c r="L579" s="11">
        <f t="shared" ref="L579:L642" si="29">J579-K579</f>
        <v>26950</v>
      </c>
    </row>
    <row r="580" spans="1:12" x14ac:dyDescent="0.3">
      <c r="A580" s="2">
        <v>43444</v>
      </c>
      <c r="B580" s="2" t="str">
        <f t="shared" si="27"/>
        <v>2018</v>
      </c>
      <c r="C580" s="4" t="s">
        <v>120</v>
      </c>
      <c r="D580" s="4" t="s">
        <v>111</v>
      </c>
      <c r="E580" s="4" t="s">
        <v>133</v>
      </c>
      <c r="F580" s="4" t="s">
        <v>106</v>
      </c>
      <c r="G580" s="10">
        <v>175</v>
      </c>
      <c r="H580" s="10">
        <v>39</v>
      </c>
      <c r="I580" s="8">
        <v>450</v>
      </c>
      <c r="J580" s="10">
        <v>17550</v>
      </c>
      <c r="K580" s="10">
        <f t="shared" si="28"/>
        <v>6825</v>
      </c>
      <c r="L580" s="11">
        <f t="shared" si="29"/>
        <v>10725</v>
      </c>
    </row>
    <row r="581" spans="1:12" x14ac:dyDescent="0.3">
      <c r="A581" s="2">
        <v>43262</v>
      </c>
      <c r="B581" s="2" t="str">
        <f t="shared" si="27"/>
        <v>2018</v>
      </c>
      <c r="C581" s="4" t="s">
        <v>142</v>
      </c>
      <c r="D581" s="4" t="s">
        <v>107</v>
      </c>
      <c r="E581" s="4" t="s">
        <v>133</v>
      </c>
      <c r="F581" s="4" t="s">
        <v>126</v>
      </c>
      <c r="G581" s="10">
        <v>175</v>
      </c>
      <c r="H581" s="10">
        <v>96</v>
      </c>
      <c r="I581" s="8">
        <v>450</v>
      </c>
      <c r="J581" s="10">
        <v>43200</v>
      </c>
      <c r="K581" s="10">
        <f t="shared" si="28"/>
        <v>16800</v>
      </c>
      <c r="L581" s="11">
        <f t="shared" si="29"/>
        <v>26400</v>
      </c>
    </row>
    <row r="582" spans="1:12" x14ac:dyDescent="0.3">
      <c r="A582" s="2">
        <v>43717</v>
      </c>
      <c r="B582" s="2" t="str">
        <f t="shared" si="27"/>
        <v>2019</v>
      </c>
      <c r="C582" s="4" t="s">
        <v>137</v>
      </c>
      <c r="D582" s="4" t="s">
        <v>104</v>
      </c>
      <c r="E582" s="4" t="s">
        <v>133</v>
      </c>
      <c r="F582" s="4" t="s">
        <v>124</v>
      </c>
      <c r="G582" s="10">
        <v>175</v>
      </c>
      <c r="H582" s="10">
        <v>10</v>
      </c>
      <c r="I582" s="8">
        <v>450</v>
      </c>
      <c r="J582" s="10">
        <v>4500</v>
      </c>
      <c r="K582" s="10">
        <f t="shared" si="28"/>
        <v>1750</v>
      </c>
      <c r="L582" s="11">
        <f t="shared" si="29"/>
        <v>2750</v>
      </c>
    </row>
    <row r="583" spans="1:12" x14ac:dyDescent="0.3">
      <c r="A583" s="2">
        <v>44441</v>
      </c>
      <c r="B583" s="2" t="str">
        <f t="shared" si="27"/>
        <v>2021</v>
      </c>
      <c r="C583" s="4" t="s">
        <v>119</v>
      </c>
      <c r="D583" s="4" t="s">
        <v>117</v>
      </c>
      <c r="E583" s="4" t="s">
        <v>133</v>
      </c>
      <c r="F583" s="4" t="s">
        <v>126</v>
      </c>
      <c r="G583" s="10">
        <v>175</v>
      </c>
      <c r="H583" s="10">
        <v>165</v>
      </c>
      <c r="I583" s="8">
        <v>450</v>
      </c>
      <c r="J583" s="10">
        <v>74250</v>
      </c>
      <c r="K583" s="10">
        <f t="shared" si="28"/>
        <v>28875</v>
      </c>
      <c r="L583" s="11">
        <f t="shared" si="29"/>
        <v>45375</v>
      </c>
    </row>
    <row r="584" spans="1:12" x14ac:dyDescent="0.3">
      <c r="A584" s="2">
        <v>44118</v>
      </c>
      <c r="B584" s="2" t="str">
        <f t="shared" si="27"/>
        <v>2020</v>
      </c>
      <c r="C584" s="4" t="s">
        <v>109</v>
      </c>
      <c r="D584" s="4" t="s">
        <v>111</v>
      </c>
      <c r="E584" s="4" t="s">
        <v>133</v>
      </c>
      <c r="F584" s="4" t="s">
        <v>124</v>
      </c>
      <c r="G584" s="10">
        <v>175</v>
      </c>
      <c r="H584" s="10">
        <v>33</v>
      </c>
      <c r="I584" s="8">
        <v>450</v>
      </c>
      <c r="J584" s="10">
        <v>14850</v>
      </c>
      <c r="K584" s="10">
        <f t="shared" si="28"/>
        <v>5775</v>
      </c>
      <c r="L584" s="11">
        <f t="shared" si="29"/>
        <v>9075</v>
      </c>
    </row>
    <row r="585" spans="1:12" x14ac:dyDescent="0.3">
      <c r="A585" s="2">
        <v>44158</v>
      </c>
      <c r="B585" s="2" t="str">
        <f t="shared" si="27"/>
        <v>2020</v>
      </c>
      <c r="C585" s="4" t="s">
        <v>141</v>
      </c>
      <c r="D585" s="4" t="s">
        <v>117</v>
      </c>
      <c r="E585" s="4" t="s">
        <v>133</v>
      </c>
      <c r="F585" s="4" t="s">
        <v>124</v>
      </c>
      <c r="G585" s="10">
        <v>175</v>
      </c>
      <c r="H585" s="10">
        <v>11</v>
      </c>
      <c r="I585" s="8">
        <v>450</v>
      </c>
      <c r="J585" s="10">
        <v>4950</v>
      </c>
      <c r="K585" s="10">
        <f t="shared" si="28"/>
        <v>1925</v>
      </c>
      <c r="L585" s="11">
        <f t="shared" si="29"/>
        <v>3025</v>
      </c>
    </row>
    <row r="586" spans="1:12" x14ac:dyDescent="0.3">
      <c r="A586" s="2">
        <v>44554</v>
      </c>
      <c r="B586" s="2" t="str">
        <f t="shared" si="27"/>
        <v>2021</v>
      </c>
      <c r="C586" s="4" t="s">
        <v>115</v>
      </c>
      <c r="D586" s="4" t="s">
        <v>107</v>
      </c>
      <c r="E586" s="4" t="s">
        <v>133</v>
      </c>
      <c r="F586" s="4" t="s">
        <v>124</v>
      </c>
      <c r="G586" s="10">
        <v>175</v>
      </c>
      <c r="H586" s="10">
        <v>70</v>
      </c>
      <c r="I586" s="8">
        <v>450</v>
      </c>
      <c r="J586" s="10">
        <v>31500</v>
      </c>
      <c r="K586" s="10">
        <f t="shared" si="28"/>
        <v>12250</v>
      </c>
      <c r="L586" s="11">
        <f t="shared" si="29"/>
        <v>19250</v>
      </c>
    </row>
    <row r="587" spans="1:12" x14ac:dyDescent="0.3">
      <c r="A587" s="2">
        <v>44197</v>
      </c>
      <c r="B587" s="2" t="str">
        <f t="shared" si="27"/>
        <v>2021</v>
      </c>
      <c r="C587" s="4" t="s">
        <v>122</v>
      </c>
      <c r="D587" s="4" t="s">
        <v>111</v>
      </c>
      <c r="E587" s="4" t="s">
        <v>133</v>
      </c>
      <c r="F587" s="4" t="s">
        <v>128</v>
      </c>
      <c r="G587" s="10">
        <v>175</v>
      </c>
      <c r="H587" s="10">
        <v>23</v>
      </c>
      <c r="I587" s="8">
        <v>450</v>
      </c>
      <c r="J587" s="10">
        <v>10350</v>
      </c>
      <c r="K587" s="10">
        <f t="shared" si="28"/>
        <v>4025</v>
      </c>
      <c r="L587" s="11">
        <f t="shared" si="29"/>
        <v>6325</v>
      </c>
    </row>
    <row r="588" spans="1:12" x14ac:dyDescent="0.3">
      <c r="A588" s="2">
        <v>43435</v>
      </c>
      <c r="B588" s="2" t="str">
        <f t="shared" si="27"/>
        <v>2018</v>
      </c>
      <c r="C588" s="4" t="s">
        <v>144</v>
      </c>
      <c r="D588" s="4" t="s">
        <v>117</v>
      </c>
      <c r="E588" s="4" t="s">
        <v>133</v>
      </c>
      <c r="F588" s="4" t="s">
        <v>124</v>
      </c>
      <c r="G588" s="10">
        <v>175</v>
      </c>
      <c r="H588" s="10">
        <v>55</v>
      </c>
      <c r="I588" s="8">
        <v>450</v>
      </c>
      <c r="J588" s="10">
        <v>24750</v>
      </c>
      <c r="K588" s="10">
        <f t="shared" si="28"/>
        <v>9625</v>
      </c>
      <c r="L588" s="11">
        <f t="shared" si="29"/>
        <v>15125</v>
      </c>
    </row>
    <row r="589" spans="1:12" x14ac:dyDescent="0.3">
      <c r="A589" s="2">
        <v>44455</v>
      </c>
      <c r="B589" s="2" t="str">
        <f t="shared" si="27"/>
        <v>2021</v>
      </c>
      <c r="C589" s="4" t="s">
        <v>139</v>
      </c>
      <c r="D589" s="4" t="s">
        <v>111</v>
      </c>
      <c r="E589" s="4" t="s">
        <v>133</v>
      </c>
      <c r="F589" s="4" t="s">
        <v>106</v>
      </c>
      <c r="G589" s="10">
        <v>175</v>
      </c>
      <c r="H589" s="10">
        <v>52</v>
      </c>
      <c r="I589" s="8">
        <v>450</v>
      </c>
      <c r="J589" s="10">
        <v>23400</v>
      </c>
      <c r="K589" s="10">
        <f t="shared" si="28"/>
        <v>9100</v>
      </c>
      <c r="L589" s="11">
        <f t="shared" si="29"/>
        <v>14300</v>
      </c>
    </row>
    <row r="590" spans="1:12" x14ac:dyDescent="0.3">
      <c r="A590" s="2">
        <v>44451</v>
      </c>
      <c r="B590" s="2" t="str">
        <f t="shared" si="27"/>
        <v>2021</v>
      </c>
      <c r="C590" s="4" t="s">
        <v>119</v>
      </c>
      <c r="D590" s="4" t="s">
        <v>117</v>
      </c>
      <c r="E590" s="4" t="s">
        <v>133</v>
      </c>
      <c r="F590" s="4" t="s">
        <v>106</v>
      </c>
      <c r="G590" s="10">
        <v>175</v>
      </c>
      <c r="H590" s="10">
        <v>5</v>
      </c>
      <c r="I590" s="8">
        <v>450</v>
      </c>
      <c r="J590" s="10">
        <v>2250</v>
      </c>
      <c r="K590" s="10">
        <f t="shared" si="28"/>
        <v>875</v>
      </c>
      <c r="L590" s="11">
        <f t="shared" si="29"/>
        <v>1375</v>
      </c>
    </row>
    <row r="591" spans="1:12" x14ac:dyDescent="0.3">
      <c r="A591" s="2">
        <v>44311</v>
      </c>
      <c r="B591" s="2" t="str">
        <f t="shared" si="27"/>
        <v>2021</v>
      </c>
      <c r="C591" s="4" t="s">
        <v>121</v>
      </c>
      <c r="D591" s="4" t="s">
        <v>107</v>
      </c>
      <c r="E591" s="4" t="s">
        <v>133</v>
      </c>
      <c r="F591" s="4" t="s">
        <v>124</v>
      </c>
      <c r="G591" s="10">
        <v>175</v>
      </c>
      <c r="H591" s="10">
        <v>55</v>
      </c>
      <c r="I591" s="8">
        <v>450</v>
      </c>
      <c r="J591" s="10">
        <v>24750</v>
      </c>
      <c r="K591" s="10">
        <f t="shared" si="28"/>
        <v>9625</v>
      </c>
      <c r="L591" s="11">
        <f t="shared" si="29"/>
        <v>15125</v>
      </c>
    </row>
    <row r="592" spans="1:12" x14ac:dyDescent="0.3">
      <c r="A592" s="2">
        <v>43645</v>
      </c>
      <c r="B592" s="2" t="str">
        <f t="shared" si="27"/>
        <v>2019</v>
      </c>
      <c r="C592" s="4" t="s">
        <v>138</v>
      </c>
      <c r="D592" s="4" t="s">
        <v>104</v>
      </c>
      <c r="E592" s="4" t="s">
        <v>133</v>
      </c>
      <c r="F592" s="4" t="s">
        <v>124</v>
      </c>
      <c r="G592" s="10">
        <v>175</v>
      </c>
      <c r="H592" s="10">
        <v>1</v>
      </c>
      <c r="I592" s="8">
        <v>450</v>
      </c>
      <c r="J592" s="10">
        <v>450</v>
      </c>
      <c r="K592" s="10">
        <f t="shared" si="28"/>
        <v>175</v>
      </c>
      <c r="L592" s="11">
        <f t="shared" si="29"/>
        <v>275</v>
      </c>
    </row>
    <row r="593" spans="1:12" x14ac:dyDescent="0.3">
      <c r="A593" s="2">
        <v>44230</v>
      </c>
      <c r="B593" s="2" t="str">
        <f t="shared" si="27"/>
        <v>2021</v>
      </c>
      <c r="C593" s="4" t="s">
        <v>112</v>
      </c>
      <c r="D593" s="4" t="s">
        <v>117</v>
      </c>
      <c r="E593" s="4" t="s">
        <v>133</v>
      </c>
      <c r="F593" s="4" t="s">
        <v>126</v>
      </c>
      <c r="G593" s="10">
        <v>175</v>
      </c>
      <c r="H593" s="10">
        <v>211</v>
      </c>
      <c r="I593" s="8">
        <v>450</v>
      </c>
      <c r="J593" s="10">
        <v>94950</v>
      </c>
      <c r="K593" s="10">
        <f t="shared" si="28"/>
        <v>36925</v>
      </c>
      <c r="L593" s="11">
        <f t="shared" si="29"/>
        <v>58025</v>
      </c>
    </row>
    <row r="594" spans="1:12" x14ac:dyDescent="0.3">
      <c r="A594" s="2">
        <v>43160</v>
      </c>
      <c r="B594" s="2" t="str">
        <f t="shared" si="27"/>
        <v>2018</v>
      </c>
      <c r="C594" s="4" t="s">
        <v>120</v>
      </c>
      <c r="D594" s="4" t="s">
        <v>117</v>
      </c>
      <c r="E594" s="4" t="s">
        <v>133</v>
      </c>
      <c r="F594" s="4" t="s">
        <v>126</v>
      </c>
      <c r="G594" s="10">
        <v>175</v>
      </c>
      <c r="H594" s="10">
        <v>5</v>
      </c>
      <c r="I594" s="8">
        <v>450</v>
      </c>
      <c r="J594" s="10">
        <v>2250</v>
      </c>
      <c r="K594" s="10">
        <f t="shared" si="28"/>
        <v>875</v>
      </c>
      <c r="L594" s="11">
        <f t="shared" si="29"/>
        <v>1375</v>
      </c>
    </row>
    <row r="595" spans="1:12" x14ac:dyDescent="0.3">
      <c r="A595" s="2">
        <v>44151</v>
      </c>
      <c r="B595" s="2" t="str">
        <f t="shared" si="27"/>
        <v>2020</v>
      </c>
      <c r="C595" s="4" t="s">
        <v>115</v>
      </c>
      <c r="D595" s="4" t="s">
        <v>107</v>
      </c>
      <c r="E595" s="4" t="s">
        <v>133</v>
      </c>
      <c r="F595" s="4" t="s">
        <v>126</v>
      </c>
      <c r="G595" s="10">
        <v>175</v>
      </c>
      <c r="H595" s="10">
        <v>59</v>
      </c>
      <c r="I595" s="8">
        <v>450</v>
      </c>
      <c r="J595" s="10">
        <v>26550</v>
      </c>
      <c r="K595" s="10">
        <f t="shared" si="28"/>
        <v>10325</v>
      </c>
      <c r="L595" s="11">
        <f t="shared" si="29"/>
        <v>16225</v>
      </c>
    </row>
    <row r="596" spans="1:12" x14ac:dyDescent="0.3">
      <c r="A596" s="2">
        <v>43749</v>
      </c>
      <c r="B596" s="2" t="str">
        <f t="shared" si="27"/>
        <v>2019</v>
      </c>
      <c r="C596" s="4" t="s">
        <v>137</v>
      </c>
      <c r="D596" s="4" t="s">
        <v>104</v>
      </c>
      <c r="E596" s="4" t="s">
        <v>133</v>
      </c>
      <c r="F596" s="4" t="s">
        <v>126</v>
      </c>
      <c r="G596" s="10">
        <v>175</v>
      </c>
      <c r="H596" s="10">
        <v>92</v>
      </c>
      <c r="I596" s="8">
        <v>450</v>
      </c>
      <c r="J596" s="10">
        <v>41400</v>
      </c>
      <c r="K596" s="10">
        <f t="shared" si="28"/>
        <v>16100</v>
      </c>
      <c r="L596" s="11">
        <f t="shared" si="29"/>
        <v>25300</v>
      </c>
    </row>
    <row r="597" spans="1:12" x14ac:dyDescent="0.3">
      <c r="A597" s="2">
        <v>43412</v>
      </c>
      <c r="B597" s="2" t="str">
        <f t="shared" si="27"/>
        <v>2018</v>
      </c>
      <c r="C597" s="4" t="s">
        <v>125</v>
      </c>
      <c r="D597" s="4" t="s">
        <v>111</v>
      </c>
      <c r="E597" s="4" t="s">
        <v>133</v>
      </c>
      <c r="F597" s="4" t="s">
        <v>128</v>
      </c>
      <c r="G597" s="10">
        <v>175</v>
      </c>
      <c r="H597" s="10">
        <v>27</v>
      </c>
      <c r="I597" s="8">
        <v>450</v>
      </c>
      <c r="J597" s="10">
        <v>12150</v>
      </c>
      <c r="K597" s="10">
        <f t="shared" si="28"/>
        <v>4725</v>
      </c>
      <c r="L597" s="11">
        <f t="shared" si="29"/>
        <v>7425</v>
      </c>
    </row>
    <row r="598" spans="1:12" x14ac:dyDescent="0.3">
      <c r="A598" s="2">
        <v>44379</v>
      </c>
      <c r="B598" s="2" t="str">
        <f t="shared" si="27"/>
        <v>2021</v>
      </c>
      <c r="C598" s="4" t="s">
        <v>125</v>
      </c>
      <c r="D598" s="4" t="s">
        <v>117</v>
      </c>
      <c r="E598" s="4" t="s">
        <v>133</v>
      </c>
      <c r="F598" s="4" t="s">
        <v>124</v>
      </c>
      <c r="G598" s="10">
        <v>175</v>
      </c>
      <c r="H598" s="10">
        <v>3</v>
      </c>
      <c r="I598" s="8">
        <v>450</v>
      </c>
      <c r="J598" s="10">
        <v>1350</v>
      </c>
      <c r="K598" s="10">
        <f t="shared" si="28"/>
        <v>525</v>
      </c>
      <c r="L598" s="11">
        <f t="shared" si="29"/>
        <v>825</v>
      </c>
    </row>
    <row r="599" spans="1:12" x14ac:dyDescent="0.3">
      <c r="A599" s="2">
        <v>43366</v>
      </c>
      <c r="B599" s="2" t="str">
        <f t="shared" si="27"/>
        <v>2018</v>
      </c>
      <c r="C599" s="4" t="s">
        <v>141</v>
      </c>
      <c r="D599" s="4" t="s">
        <v>104</v>
      </c>
      <c r="E599" s="4" t="s">
        <v>133</v>
      </c>
      <c r="F599" s="4" t="s">
        <v>128</v>
      </c>
      <c r="G599" s="10">
        <v>175</v>
      </c>
      <c r="H599" s="10">
        <v>19</v>
      </c>
      <c r="I599" s="8">
        <v>450</v>
      </c>
      <c r="J599" s="10">
        <v>8550</v>
      </c>
      <c r="K599" s="10">
        <f t="shared" si="28"/>
        <v>3325</v>
      </c>
      <c r="L599" s="11">
        <f t="shared" si="29"/>
        <v>5225</v>
      </c>
    </row>
    <row r="600" spans="1:12" x14ac:dyDescent="0.3">
      <c r="A600" s="2">
        <v>43620</v>
      </c>
      <c r="B600" s="2" t="str">
        <f t="shared" si="27"/>
        <v>2019</v>
      </c>
      <c r="C600" s="4" t="s">
        <v>143</v>
      </c>
      <c r="D600" s="4" t="s">
        <v>117</v>
      </c>
      <c r="E600" s="4" t="s">
        <v>133</v>
      </c>
      <c r="F600" s="4" t="s">
        <v>126</v>
      </c>
      <c r="G600" s="10">
        <v>175</v>
      </c>
      <c r="H600" s="10">
        <v>225</v>
      </c>
      <c r="I600" s="8">
        <v>450</v>
      </c>
      <c r="J600" s="10">
        <v>101250</v>
      </c>
      <c r="K600" s="10">
        <f t="shared" si="28"/>
        <v>39375</v>
      </c>
      <c r="L600" s="11">
        <f t="shared" si="29"/>
        <v>61875</v>
      </c>
    </row>
    <row r="601" spans="1:12" x14ac:dyDescent="0.3">
      <c r="A601" s="2">
        <v>43985</v>
      </c>
      <c r="B601" s="2" t="str">
        <f t="shared" si="27"/>
        <v>2020</v>
      </c>
      <c r="C601" s="4" t="s">
        <v>140</v>
      </c>
      <c r="D601" s="4" t="s">
        <v>111</v>
      </c>
      <c r="E601" s="4" t="s">
        <v>133</v>
      </c>
      <c r="F601" s="4" t="s">
        <v>128</v>
      </c>
      <c r="G601" s="10">
        <v>175</v>
      </c>
      <c r="H601" s="10">
        <v>3</v>
      </c>
      <c r="I601" s="8">
        <v>450</v>
      </c>
      <c r="J601" s="10">
        <v>1350</v>
      </c>
      <c r="K601" s="10">
        <f t="shared" si="28"/>
        <v>525</v>
      </c>
      <c r="L601" s="11">
        <f t="shared" si="29"/>
        <v>825</v>
      </c>
    </row>
    <row r="602" spans="1:12" x14ac:dyDescent="0.3">
      <c r="A602" s="2">
        <v>44399</v>
      </c>
      <c r="B602" s="2" t="str">
        <f t="shared" si="27"/>
        <v>2021</v>
      </c>
      <c r="C602" s="4" t="s">
        <v>137</v>
      </c>
      <c r="D602" s="4" t="s">
        <v>104</v>
      </c>
      <c r="E602" s="4" t="s">
        <v>133</v>
      </c>
      <c r="F602" s="4" t="s">
        <v>126</v>
      </c>
      <c r="G602" s="10">
        <v>175</v>
      </c>
      <c r="H602" s="10">
        <v>11</v>
      </c>
      <c r="I602" s="8">
        <v>450</v>
      </c>
      <c r="J602" s="10">
        <v>4950</v>
      </c>
      <c r="K602" s="10">
        <f t="shared" si="28"/>
        <v>1925</v>
      </c>
      <c r="L602" s="11">
        <f t="shared" si="29"/>
        <v>3025</v>
      </c>
    </row>
    <row r="603" spans="1:12" x14ac:dyDescent="0.3">
      <c r="A603" s="2">
        <v>44353</v>
      </c>
      <c r="B603" s="2" t="str">
        <f t="shared" si="27"/>
        <v>2021</v>
      </c>
      <c r="C603" s="4" t="s">
        <v>114</v>
      </c>
      <c r="D603" s="4" t="s">
        <v>107</v>
      </c>
      <c r="E603" s="4" t="s">
        <v>133</v>
      </c>
      <c r="F603" s="4" t="s">
        <v>106</v>
      </c>
      <c r="G603" s="10">
        <v>175</v>
      </c>
      <c r="H603" s="10">
        <v>27</v>
      </c>
      <c r="I603" s="8">
        <v>450</v>
      </c>
      <c r="J603" s="10">
        <v>12150</v>
      </c>
      <c r="K603" s="10">
        <f t="shared" si="28"/>
        <v>4725</v>
      </c>
      <c r="L603" s="11">
        <f t="shared" si="29"/>
        <v>7425</v>
      </c>
    </row>
    <row r="604" spans="1:12" x14ac:dyDescent="0.3">
      <c r="A604" s="2">
        <v>43330</v>
      </c>
      <c r="B604" s="2" t="str">
        <f t="shared" si="27"/>
        <v>2018</v>
      </c>
      <c r="C604" s="4" t="s">
        <v>138</v>
      </c>
      <c r="D604" s="4" t="s">
        <v>107</v>
      </c>
      <c r="E604" s="4" t="s">
        <v>133</v>
      </c>
      <c r="F604" s="4" t="s">
        <v>124</v>
      </c>
      <c r="G604" s="10">
        <v>175</v>
      </c>
      <c r="H604" s="10">
        <v>71</v>
      </c>
      <c r="I604" s="8">
        <v>450</v>
      </c>
      <c r="J604" s="10">
        <v>31950</v>
      </c>
      <c r="K604" s="10">
        <f t="shared" si="28"/>
        <v>12425</v>
      </c>
      <c r="L604" s="11">
        <f t="shared" si="29"/>
        <v>19525</v>
      </c>
    </row>
    <row r="605" spans="1:12" x14ac:dyDescent="0.3">
      <c r="A605" s="2">
        <v>44272</v>
      </c>
      <c r="B605" s="2" t="str">
        <f t="shared" si="27"/>
        <v>2021</v>
      </c>
      <c r="C605" s="4" t="s">
        <v>123</v>
      </c>
      <c r="D605" s="4" t="s">
        <v>117</v>
      </c>
      <c r="E605" s="4" t="s">
        <v>133</v>
      </c>
      <c r="F605" s="4" t="s">
        <v>127</v>
      </c>
      <c r="G605" s="10">
        <v>175</v>
      </c>
      <c r="H605" s="10">
        <v>125</v>
      </c>
      <c r="I605" s="8">
        <v>450</v>
      </c>
      <c r="J605" s="10">
        <v>56250</v>
      </c>
      <c r="K605" s="10">
        <f t="shared" si="28"/>
        <v>21875</v>
      </c>
      <c r="L605" s="11">
        <f t="shared" si="29"/>
        <v>34375</v>
      </c>
    </row>
    <row r="606" spans="1:12" x14ac:dyDescent="0.3">
      <c r="A606" s="2">
        <v>44305</v>
      </c>
      <c r="B606" s="2" t="str">
        <f t="shared" si="27"/>
        <v>2021</v>
      </c>
      <c r="C606" s="4" t="s">
        <v>112</v>
      </c>
      <c r="D606" s="4" t="s">
        <v>117</v>
      </c>
      <c r="E606" s="4" t="s">
        <v>133</v>
      </c>
      <c r="F606" s="4" t="s">
        <v>128</v>
      </c>
      <c r="G606" s="10">
        <v>175</v>
      </c>
      <c r="H606" s="10">
        <v>39</v>
      </c>
      <c r="I606" s="8">
        <v>450</v>
      </c>
      <c r="J606" s="10">
        <v>17550</v>
      </c>
      <c r="K606" s="10">
        <f t="shared" si="28"/>
        <v>6825</v>
      </c>
      <c r="L606" s="11">
        <f t="shared" si="29"/>
        <v>10725</v>
      </c>
    </row>
    <row r="607" spans="1:12" x14ac:dyDescent="0.3">
      <c r="A607" s="2">
        <v>43241</v>
      </c>
      <c r="B607" s="2" t="str">
        <f t="shared" si="27"/>
        <v>2018</v>
      </c>
      <c r="C607" s="4" t="s">
        <v>123</v>
      </c>
      <c r="D607" s="4" t="s">
        <v>107</v>
      </c>
      <c r="E607" s="4" t="s">
        <v>133</v>
      </c>
      <c r="F607" s="4" t="s">
        <v>127</v>
      </c>
      <c r="G607" s="10">
        <v>175</v>
      </c>
      <c r="H607" s="10">
        <v>27</v>
      </c>
      <c r="I607" s="8">
        <v>450</v>
      </c>
      <c r="J607" s="10">
        <v>12150</v>
      </c>
      <c r="K607" s="10">
        <f t="shared" si="28"/>
        <v>4725</v>
      </c>
      <c r="L607" s="11">
        <f t="shared" si="29"/>
        <v>7425</v>
      </c>
    </row>
    <row r="608" spans="1:12" x14ac:dyDescent="0.3">
      <c r="A608" s="2">
        <v>44537</v>
      </c>
      <c r="B608" s="2" t="str">
        <f t="shared" si="27"/>
        <v>2021</v>
      </c>
      <c r="C608" s="4" t="s">
        <v>120</v>
      </c>
      <c r="D608" s="4" t="s">
        <v>117</v>
      </c>
      <c r="E608" s="4" t="s">
        <v>133</v>
      </c>
      <c r="F608" s="4" t="s">
        <v>126</v>
      </c>
      <c r="G608" s="10">
        <v>175</v>
      </c>
      <c r="H608" s="10">
        <v>3</v>
      </c>
      <c r="I608" s="8">
        <v>450</v>
      </c>
      <c r="J608" s="10">
        <v>1350</v>
      </c>
      <c r="K608" s="10">
        <f t="shared" si="28"/>
        <v>525</v>
      </c>
      <c r="L608" s="11">
        <f t="shared" si="29"/>
        <v>825</v>
      </c>
    </row>
    <row r="609" spans="1:12" x14ac:dyDescent="0.3">
      <c r="A609" s="2">
        <v>44494</v>
      </c>
      <c r="B609" s="2" t="str">
        <f t="shared" si="27"/>
        <v>2021</v>
      </c>
      <c r="C609" s="4" t="s">
        <v>135</v>
      </c>
      <c r="D609" s="4" t="s">
        <v>111</v>
      </c>
      <c r="E609" s="4" t="s">
        <v>133</v>
      </c>
      <c r="F609" s="4" t="s">
        <v>106</v>
      </c>
      <c r="G609" s="10">
        <v>175</v>
      </c>
      <c r="H609" s="10">
        <v>15</v>
      </c>
      <c r="I609" s="8">
        <v>450</v>
      </c>
      <c r="J609" s="10">
        <v>6750</v>
      </c>
      <c r="K609" s="10">
        <f t="shared" si="28"/>
        <v>2625</v>
      </c>
      <c r="L609" s="11">
        <f t="shared" si="29"/>
        <v>4125</v>
      </c>
    </row>
    <row r="610" spans="1:12" x14ac:dyDescent="0.3">
      <c r="A610" s="2">
        <v>43983</v>
      </c>
      <c r="B610" s="2" t="str">
        <f t="shared" si="27"/>
        <v>2020</v>
      </c>
      <c r="C610" s="4" t="s">
        <v>119</v>
      </c>
      <c r="D610" s="4" t="s">
        <v>104</v>
      </c>
      <c r="E610" s="4" t="s">
        <v>133</v>
      </c>
      <c r="F610" s="4" t="s">
        <v>128</v>
      </c>
      <c r="G610" s="10">
        <v>175</v>
      </c>
      <c r="H610" s="10">
        <v>5</v>
      </c>
      <c r="I610" s="8">
        <v>450</v>
      </c>
      <c r="J610" s="10">
        <v>2250</v>
      </c>
      <c r="K610" s="10">
        <f t="shared" si="28"/>
        <v>875</v>
      </c>
      <c r="L610" s="11">
        <f t="shared" si="29"/>
        <v>1375</v>
      </c>
    </row>
    <row r="611" spans="1:12" x14ac:dyDescent="0.3">
      <c r="A611" s="2">
        <v>43560</v>
      </c>
      <c r="B611" s="2" t="str">
        <f t="shared" si="27"/>
        <v>2019</v>
      </c>
      <c r="C611" s="4" t="s">
        <v>108</v>
      </c>
      <c r="D611" s="4" t="s">
        <v>111</v>
      </c>
      <c r="E611" s="4" t="s">
        <v>133</v>
      </c>
      <c r="F611" s="4" t="s">
        <v>124</v>
      </c>
      <c r="G611" s="10">
        <v>175</v>
      </c>
      <c r="H611" s="10">
        <v>55</v>
      </c>
      <c r="I611" s="8">
        <v>450</v>
      </c>
      <c r="J611" s="10">
        <v>24750</v>
      </c>
      <c r="K611" s="10">
        <f t="shared" si="28"/>
        <v>9625</v>
      </c>
      <c r="L611" s="11">
        <f t="shared" si="29"/>
        <v>15125</v>
      </c>
    </row>
    <row r="612" spans="1:12" x14ac:dyDescent="0.3">
      <c r="A612" s="2">
        <v>43467</v>
      </c>
      <c r="B612" s="2" t="str">
        <f t="shared" si="27"/>
        <v>2019</v>
      </c>
      <c r="C612" s="4" t="s">
        <v>112</v>
      </c>
      <c r="D612" s="4" t="s">
        <v>111</v>
      </c>
      <c r="E612" s="4" t="s">
        <v>133</v>
      </c>
      <c r="F612" s="4" t="s">
        <v>127</v>
      </c>
      <c r="G612" s="10">
        <v>175</v>
      </c>
      <c r="H612" s="10">
        <v>127</v>
      </c>
      <c r="I612" s="8">
        <v>450</v>
      </c>
      <c r="J612" s="10">
        <v>57150</v>
      </c>
      <c r="K612" s="10">
        <f t="shared" si="28"/>
        <v>22225</v>
      </c>
      <c r="L612" s="11">
        <f t="shared" si="29"/>
        <v>34925</v>
      </c>
    </row>
    <row r="613" spans="1:12" x14ac:dyDescent="0.3">
      <c r="A613" s="2">
        <v>44112</v>
      </c>
      <c r="B613" s="2" t="str">
        <f t="shared" si="27"/>
        <v>2020</v>
      </c>
      <c r="C613" s="4" t="s">
        <v>140</v>
      </c>
      <c r="D613" s="4" t="s">
        <v>117</v>
      </c>
      <c r="E613" s="4" t="s">
        <v>133</v>
      </c>
      <c r="F613" s="4" t="s">
        <v>106</v>
      </c>
      <c r="G613" s="10">
        <v>175</v>
      </c>
      <c r="H613" s="10">
        <v>66</v>
      </c>
      <c r="I613" s="8">
        <v>450</v>
      </c>
      <c r="J613" s="10">
        <v>29700</v>
      </c>
      <c r="K613" s="10">
        <f t="shared" si="28"/>
        <v>11550</v>
      </c>
      <c r="L613" s="11">
        <f t="shared" si="29"/>
        <v>18150</v>
      </c>
    </row>
    <row r="614" spans="1:12" x14ac:dyDescent="0.3">
      <c r="A614" s="2">
        <v>44305</v>
      </c>
      <c r="B614" s="2" t="str">
        <f t="shared" si="27"/>
        <v>2021</v>
      </c>
      <c r="C614" s="4" t="s">
        <v>120</v>
      </c>
      <c r="D614" s="4" t="s">
        <v>111</v>
      </c>
      <c r="E614" s="4" t="s">
        <v>133</v>
      </c>
      <c r="F614" s="4" t="s">
        <v>124</v>
      </c>
      <c r="G614" s="10">
        <v>175</v>
      </c>
      <c r="H614" s="10">
        <v>51</v>
      </c>
      <c r="I614" s="8">
        <v>450</v>
      </c>
      <c r="J614" s="10">
        <v>22950</v>
      </c>
      <c r="K614" s="10">
        <f t="shared" si="28"/>
        <v>8925</v>
      </c>
      <c r="L614" s="11">
        <f t="shared" si="29"/>
        <v>14025</v>
      </c>
    </row>
    <row r="615" spans="1:12" x14ac:dyDescent="0.3">
      <c r="A615" s="2">
        <v>43570</v>
      </c>
      <c r="B615" s="2" t="str">
        <f t="shared" si="27"/>
        <v>2019</v>
      </c>
      <c r="C615" s="4" t="s">
        <v>109</v>
      </c>
      <c r="D615" s="4" t="s">
        <v>111</v>
      </c>
      <c r="E615" s="4" t="s">
        <v>133</v>
      </c>
      <c r="F615" s="4" t="s">
        <v>128</v>
      </c>
      <c r="G615" s="10">
        <v>175</v>
      </c>
      <c r="H615" s="10">
        <v>17</v>
      </c>
      <c r="I615" s="8">
        <v>450</v>
      </c>
      <c r="J615" s="10">
        <v>7650</v>
      </c>
      <c r="K615" s="10">
        <f t="shared" si="28"/>
        <v>2975</v>
      </c>
      <c r="L615" s="11">
        <f t="shared" si="29"/>
        <v>4675</v>
      </c>
    </row>
    <row r="616" spans="1:12" x14ac:dyDescent="0.3">
      <c r="A616" s="2">
        <v>43627</v>
      </c>
      <c r="B616" s="2" t="str">
        <f t="shared" si="27"/>
        <v>2019</v>
      </c>
      <c r="C616" s="4" t="s">
        <v>109</v>
      </c>
      <c r="D616" s="4" t="s">
        <v>107</v>
      </c>
      <c r="E616" s="4" t="s">
        <v>133</v>
      </c>
      <c r="F616" s="4" t="s">
        <v>106</v>
      </c>
      <c r="G616" s="10">
        <v>175</v>
      </c>
      <c r="H616" s="10">
        <v>39</v>
      </c>
      <c r="I616" s="8">
        <v>450</v>
      </c>
      <c r="J616" s="10">
        <v>17550</v>
      </c>
      <c r="K616" s="10">
        <f t="shared" si="28"/>
        <v>6825</v>
      </c>
      <c r="L616" s="11">
        <f t="shared" si="29"/>
        <v>10725</v>
      </c>
    </row>
    <row r="617" spans="1:12" x14ac:dyDescent="0.3">
      <c r="A617" s="2">
        <v>44544</v>
      </c>
      <c r="B617" s="2" t="str">
        <f t="shared" si="27"/>
        <v>2021</v>
      </c>
      <c r="C617" s="4" t="s">
        <v>138</v>
      </c>
      <c r="D617" s="4" t="s">
        <v>111</v>
      </c>
      <c r="E617" s="4" t="s">
        <v>133</v>
      </c>
      <c r="F617" s="4" t="s">
        <v>126</v>
      </c>
      <c r="G617" s="10">
        <v>175</v>
      </c>
      <c r="H617" s="10">
        <v>116</v>
      </c>
      <c r="I617" s="8">
        <v>450</v>
      </c>
      <c r="J617" s="10">
        <v>52200</v>
      </c>
      <c r="K617" s="10">
        <f t="shared" si="28"/>
        <v>20300</v>
      </c>
      <c r="L617" s="11">
        <f t="shared" si="29"/>
        <v>31900</v>
      </c>
    </row>
    <row r="618" spans="1:12" x14ac:dyDescent="0.3">
      <c r="A618" s="2">
        <v>44149</v>
      </c>
      <c r="B618" s="2" t="str">
        <f t="shared" si="27"/>
        <v>2020</v>
      </c>
      <c r="C618" s="4" t="s">
        <v>125</v>
      </c>
      <c r="D618" s="4" t="s">
        <v>104</v>
      </c>
      <c r="E618" s="4" t="s">
        <v>133</v>
      </c>
      <c r="F618" s="4" t="s">
        <v>127</v>
      </c>
      <c r="G618" s="10">
        <v>175</v>
      </c>
      <c r="H618" s="10">
        <v>35</v>
      </c>
      <c r="I618" s="8">
        <v>450</v>
      </c>
      <c r="J618" s="10">
        <v>15750</v>
      </c>
      <c r="K618" s="10">
        <f t="shared" si="28"/>
        <v>6125</v>
      </c>
      <c r="L618" s="11">
        <f t="shared" si="29"/>
        <v>9625</v>
      </c>
    </row>
    <row r="619" spans="1:12" x14ac:dyDescent="0.3">
      <c r="A619" s="2">
        <v>43669</v>
      </c>
      <c r="B619" s="2" t="str">
        <f t="shared" si="27"/>
        <v>2019</v>
      </c>
      <c r="C619" s="4" t="s">
        <v>125</v>
      </c>
      <c r="D619" s="4" t="s">
        <v>117</v>
      </c>
      <c r="E619" s="4" t="s">
        <v>133</v>
      </c>
      <c r="F619" s="4" t="s">
        <v>126</v>
      </c>
      <c r="G619" s="10">
        <v>175</v>
      </c>
      <c r="H619" s="10">
        <v>107</v>
      </c>
      <c r="I619" s="8">
        <v>450</v>
      </c>
      <c r="J619" s="10">
        <v>48150</v>
      </c>
      <c r="K619" s="10">
        <f t="shared" si="28"/>
        <v>18725</v>
      </c>
      <c r="L619" s="11">
        <f t="shared" si="29"/>
        <v>29425</v>
      </c>
    </row>
    <row r="620" spans="1:12" x14ac:dyDescent="0.3">
      <c r="A620" s="2">
        <v>44338</v>
      </c>
      <c r="B620" s="2" t="str">
        <f t="shared" si="27"/>
        <v>2021</v>
      </c>
      <c r="C620" s="4" t="s">
        <v>136</v>
      </c>
      <c r="D620" s="4" t="s">
        <v>107</v>
      </c>
      <c r="E620" s="4" t="s">
        <v>133</v>
      </c>
      <c r="F620" s="4" t="s">
        <v>106</v>
      </c>
      <c r="G620" s="10">
        <v>175</v>
      </c>
      <c r="H620" s="10">
        <v>28</v>
      </c>
      <c r="I620" s="8">
        <v>450</v>
      </c>
      <c r="J620" s="10">
        <v>12600</v>
      </c>
      <c r="K620" s="10">
        <f t="shared" si="28"/>
        <v>4900</v>
      </c>
      <c r="L620" s="11">
        <f t="shared" si="29"/>
        <v>7700</v>
      </c>
    </row>
    <row r="621" spans="1:12" x14ac:dyDescent="0.3">
      <c r="A621" s="2">
        <v>44377</v>
      </c>
      <c r="B621" s="2" t="str">
        <f t="shared" si="27"/>
        <v>2021</v>
      </c>
      <c r="C621" s="4" t="s">
        <v>112</v>
      </c>
      <c r="D621" s="4" t="s">
        <v>107</v>
      </c>
      <c r="E621" s="4" t="s">
        <v>133</v>
      </c>
      <c r="F621" s="4" t="s">
        <v>124</v>
      </c>
      <c r="G621" s="10">
        <v>175</v>
      </c>
      <c r="H621" s="10">
        <v>33</v>
      </c>
      <c r="I621" s="8">
        <v>450</v>
      </c>
      <c r="J621" s="10">
        <v>14850</v>
      </c>
      <c r="K621" s="10">
        <f t="shared" si="28"/>
        <v>5775</v>
      </c>
      <c r="L621" s="11">
        <f t="shared" si="29"/>
        <v>9075</v>
      </c>
    </row>
    <row r="622" spans="1:12" x14ac:dyDescent="0.3">
      <c r="A622" s="2">
        <v>43350</v>
      </c>
      <c r="B622" s="2" t="str">
        <f t="shared" si="27"/>
        <v>2018</v>
      </c>
      <c r="C622" s="4" t="s">
        <v>125</v>
      </c>
      <c r="D622" s="4" t="s">
        <v>111</v>
      </c>
      <c r="E622" s="4" t="s">
        <v>133</v>
      </c>
      <c r="F622" s="4" t="s">
        <v>106</v>
      </c>
      <c r="G622" s="10">
        <v>175</v>
      </c>
      <c r="H622" s="10">
        <v>6</v>
      </c>
      <c r="I622" s="8">
        <v>450</v>
      </c>
      <c r="J622" s="10">
        <v>2700</v>
      </c>
      <c r="K622" s="10">
        <f t="shared" si="28"/>
        <v>1050</v>
      </c>
      <c r="L622" s="11">
        <f t="shared" si="29"/>
        <v>1650</v>
      </c>
    </row>
    <row r="623" spans="1:12" x14ac:dyDescent="0.3">
      <c r="A623" s="2">
        <v>44265</v>
      </c>
      <c r="B623" s="2" t="str">
        <f t="shared" si="27"/>
        <v>2021</v>
      </c>
      <c r="C623" s="4" t="s">
        <v>144</v>
      </c>
      <c r="D623" s="4" t="s">
        <v>104</v>
      </c>
      <c r="E623" s="4" t="s">
        <v>133</v>
      </c>
      <c r="F623" s="4" t="s">
        <v>128</v>
      </c>
      <c r="G623" s="10">
        <v>175</v>
      </c>
      <c r="H623" s="10">
        <v>12</v>
      </c>
      <c r="I623" s="8">
        <v>450</v>
      </c>
      <c r="J623" s="10">
        <v>5400</v>
      </c>
      <c r="K623" s="10">
        <f t="shared" si="28"/>
        <v>2100</v>
      </c>
      <c r="L623" s="11">
        <f t="shared" si="29"/>
        <v>3300</v>
      </c>
    </row>
    <row r="624" spans="1:12" x14ac:dyDescent="0.3">
      <c r="A624" s="2">
        <v>44205</v>
      </c>
      <c r="B624" s="2" t="str">
        <f t="shared" si="27"/>
        <v>2021</v>
      </c>
      <c r="C624" s="4" t="s">
        <v>115</v>
      </c>
      <c r="D624" s="4" t="s">
        <v>117</v>
      </c>
      <c r="E624" s="4" t="s">
        <v>133</v>
      </c>
      <c r="F624" s="4" t="s">
        <v>127</v>
      </c>
      <c r="G624" s="10">
        <v>175</v>
      </c>
      <c r="H624" s="10">
        <v>65</v>
      </c>
      <c r="I624" s="8">
        <v>450</v>
      </c>
      <c r="J624" s="10">
        <v>29250</v>
      </c>
      <c r="K624" s="10">
        <f t="shared" si="28"/>
        <v>11375</v>
      </c>
      <c r="L624" s="11">
        <f t="shared" si="29"/>
        <v>17875</v>
      </c>
    </row>
    <row r="625" spans="1:12" x14ac:dyDescent="0.3">
      <c r="A625" s="2">
        <v>43902</v>
      </c>
      <c r="B625" s="2" t="str">
        <f t="shared" si="27"/>
        <v>2020</v>
      </c>
      <c r="C625" s="4" t="s">
        <v>109</v>
      </c>
      <c r="D625" s="4" t="s">
        <v>107</v>
      </c>
      <c r="E625" s="4" t="s">
        <v>133</v>
      </c>
      <c r="F625" s="4" t="s">
        <v>128</v>
      </c>
      <c r="G625" s="10">
        <v>175</v>
      </c>
      <c r="H625" s="10">
        <v>28</v>
      </c>
      <c r="I625" s="8">
        <v>450</v>
      </c>
      <c r="J625" s="10">
        <v>12600</v>
      </c>
      <c r="K625" s="10">
        <f t="shared" si="28"/>
        <v>4900</v>
      </c>
      <c r="L625" s="11">
        <f t="shared" si="29"/>
        <v>7700</v>
      </c>
    </row>
    <row r="626" spans="1:12" x14ac:dyDescent="0.3">
      <c r="A626" s="2">
        <v>44281</v>
      </c>
      <c r="B626" s="2" t="str">
        <f t="shared" si="27"/>
        <v>2021</v>
      </c>
      <c r="C626" s="4" t="s">
        <v>138</v>
      </c>
      <c r="D626" s="4" t="s">
        <v>111</v>
      </c>
      <c r="E626" s="4" t="s">
        <v>133</v>
      </c>
      <c r="F626" s="4" t="s">
        <v>126</v>
      </c>
      <c r="G626" s="10">
        <v>175</v>
      </c>
      <c r="H626" s="10">
        <v>178</v>
      </c>
      <c r="I626" s="8">
        <v>450</v>
      </c>
      <c r="J626" s="10">
        <v>80100</v>
      </c>
      <c r="K626" s="10">
        <f t="shared" si="28"/>
        <v>31150</v>
      </c>
      <c r="L626" s="11">
        <f t="shared" si="29"/>
        <v>48950</v>
      </c>
    </row>
    <row r="627" spans="1:12" x14ac:dyDescent="0.3">
      <c r="A627" s="2">
        <v>43452</v>
      </c>
      <c r="B627" s="2" t="str">
        <f t="shared" si="27"/>
        <v>2018</v>
      </c>
      <c r="C627" s="4" t="s">
        <v>139</v>
      </c>
      <c r="D627" s="4" t="s">
        <v>117</v>
      </c>
      <c r="E627" s="4" t="s">
        <v>133</v>
      </c>
      <c r="F627" s="4" t="s">
        <v>128</v>
      </c>
      <c r="G627" s="10">
        <v>175</v>
      </c>
      <c r="H627" s="10">
        <v>29</v>
      </c>
      <c r="I627" s="8">
        <v>450</v>
      </c>
      <c r="J627" s="10">
        <v>13050</v>
      </c>
      <c r="K627" s="10">
        <f t="shared" si="28"/>
        <v>5075</v>
      </c>
      <c r="L627" s="11">
        <f t="shared" si="29"/>
        <v>7975</v>
      </c>
    </row>
    <row r="628" spans="1:12" x14ac:dyDescent="0.3">
      <c r="A628" s="2">
        <v>44418</v>
      </c>
      <c r="B628" s="2" t="str">
        <f t="shared" si="27"/>
        <v>2021</v>
      </c>
      <c r="C628" s="4" t="s">
        <v>120</v>
      </c>
      <c r="D628" s="4" t="s">
        <v>107</v>
      </c>
      <c r="E628" s="4" t="s">
        <v>133</v>
      </c>
      <c r="F628" s="4" t="s">
        <v>106</v>
      </c>
      <c r="G628" s="10">
        <v>175</v>
      </c>
      <c r="H628" s="10">
        <v>8</v>
      </c>
      <c r="I628" s="8">
        <v>450</v>
      </c>
      <c r="J628" s="10">
        <v>3600</v>
      </c>
      <c r="K628" s="10">
        <f t="shared" si="28"/>
        <v>1400</v>
      </c>
      <c r="L628" s="11">
        <f t="shared" si="29"/>
        <v>2200</v>
      </c>
    </row>
    <row r="629" spans="1:12" x14ac:dyDescent="0.3">
      <c r="A629" s="2">
        <v>43895</v>
      </c>
      <c r="B629" s="2" t="str">
        <f t="shared" si="27"/>
        <v>2020</v>
      </c>
      <c r="C629" s="4" t="s">
        <v>137</v>
      </c>
      <c r="D629" s="4" t="s">
        <v>111</v>
      </c>
      <c r="E629" s="4" t="s">
        <v>133</v>
      </c>
      <c r="F629" s="4" t="s">
        <v>127</v>
      </c>
      <c r="G629" s="10">
        <v>175</v>
      </c>
      <c r="H629" s="10">
        <v>128</v>
      </c>
      <c r="I629" s="8">
        <v>450</v>
      </c>
      <c r="J629" s="10">
        <v>57600</v>
      </c>
      <c r="K629" s="10">
        <f t="shared" si="28"/>
        <v>22400</v>
      </c>
      <c r="L629" s="11">
        <f t="shared" si="29"/>
        <v>35200</v>
      </c>
    </row>
    <row r="630" spans="1:12" x14ac:dyDescent="0.3">
      <c r="A630" s="2">
        <v>44275</v>
      </c>
      <c r="B630" s="2" t="str">
        <f t="shared" si="27"/>
        <v>2021</v>
      </c>
      <c r="C630" s="4" t="s">
        <v>142</v>
      </c>
      <c r="D630" s="4" t="s">
        <v>107</v>
      </c>
      <c r="E630" s="4" t="s">
        <v>133</v>
      </c>
      <c r="F630" s="4" t="s">
        <v>126</v>
      </c>
      <c r="G630" s="10">
        <v>175</v>
      </c>
      <c r="H630" s="10">
        <v>33</v>
      </c>
      <c r="I630" s="8">
        <v>450</v>
      </c>
      <c r="J630" s="10">
        <v>14850</v>
      </c>
      <c r="K630" s="10">
        <f t="shared" si="28"/>
        <v>5775</v>
      </c>
      <c r="L630" s="11">
        <f t="shared" si="29"/>
        <v>9075</v>
      </c>
    </row>
    <row r="631" spans="1:12" x14ac:dyDescent="0.3">
      <c r="A631" s="2">
        <v>43509</v>
      </c>
      <c r="B631" s="2" t="str">
        <f t="shared" si="27"/>
        <v>2019</v>
      </c>
      <c r="C631" s="4" t="s">
        <v>115</v>
      </c>
      <c r="D631" s="4" t="s">
        <v>117</v>
      </c>
      <c r="E631" s="4" t="s">
        <v>133</v>
      </c>
      <c r="F631" s="4" t="s">
        <v>106</v>
      </c>
      <c r="G631" s="10">
        <v>175</v>
      </c>
      <c r="H631" s="10">
        <v>81</v>
      </c>
      <c r="I631" s="8">
        <v>450</v>
      </c>
      <c r="J631" s="10">
        <v>36450</v>
      </c>
      <c r="K631" s="10">
        <f t="shared" si="28"/>
        <v>14175</v>
      </c>
      <c r="L631" s="11">
        <f t="shared" si="29"/>
        <v>22275</v>
      </c>
    </row>
    <row r="632" spans="1:12" x14ac:dyDescent="0.3">
      <c r="A632" s="2">
        <v>44343</v>
      </c>
      <c r="B632" s="2" t="str">
        <f t="shared" si="27"/>
        <v>2021</v>
      </c>
      <c r="C632" s="4" t="s">
        <v>135</v>
      </c>
      <c r="D632" s="4" t="s">
        <v>104</v>
      </c>
      <c r="E632" s="4" t="s">
        <v>133</v>
      </c>
      <c r="F632" s="4" t="s">
        <v>128</v>
      </c>
      <c r="G632" s="10">
        <v>175</v>
      </c>
      <c r="H632" s="10">
        <v>8</v>
      </c>
      <c r="I632" s="8">
        <v>450</v>
      </c>
      <c r="J632" s="10">
        <v>3600</v>
      </c>
      <c r="K632" s="10">
        <f t="shared" si="28"/>
        <v>1400</v>
      </c>
      <c r="L632" s="11">
        <f t="shared" si="29"/>
        <v>2200</v>
      </c>
    </row>
    <row r="633" spans="1:12" x14ac:dyDescent="0.3">
      <c r="A633" s="2">
        <v>43814</v>
      </c>
      <c r="B633" s="2" t="str">
        <f t="shared" si="27"/>
        <v>2019</v>
      </c>
      <c r="C633" s="4" t="s">
        <v>114</v>
      </c>
      <c r="D633" s="4" t="s">
        <v>111</v>
      </c>
      <c r="E633" s="4" t="s">
        <v>133</v>
      </c>
      <c r="F633" s="4" t="s">
        <v>124</v>
      </c>
      <c r="G633" s="10">
        <v>175</v>
      </c>
      <c r="H633" s="10">
        <v>3</v>
      </c>
      <c r="I633" s="8">
        <v>450</v>
      </c>
      <c r="J633" s="10">
        <v>1350</v>
      </c>
      <c r="K633" s="10">
        <f t="shared" si="28"/>
        <v>525</v>
      </c>
      <c r="L633" s="11">
        <f t="shared" si="29"/>
        <v>825</v>
      </c>
    </row>
    <row r="634" spans="1:12" x14ac:dyDescent="0.3">
      <c r="A634" s="2">
        <v>43960</v>
      </c>
      <c r="B634" s="2" t="str">
        <f t="shared" si="27"/>
        <v>2020</v>
      </c>
      <c r="C634" s="4" t="s">
        <v>118</v>
      </c>
      <c r="D634" s="4" t="s">
        <v>117</v>
      </c>
      <c r="E634" s="4" t="s">
        <v>133</v>
      </c>
      <c r="F634" s="4" t="s">
        <v>127</v>
      </c>
      <c r="G634" s="10">
        <v>175</v>
      </c>
      <c r="H634" s="10">
        <v>4</v>
      </c>
      <c r="I634" s="8">
        <v>450</v>
      </c>
      <c r="J634" s="10">
        <v>1800</v>
      </c>
      <c r="K634" s="10">
        <f t="shared" si="28"/>
        <v>700</v>
      </c>
      <c r="L634" s="11">
        <f t="shared" si="29"/>
        <v>1100</v>
      </c>
    </row>
    <row r="635" spans="1:12" x14ac:dyDescent="0.3">
      <c r="A635" s="2">
        <v>43514</v>
      </c>
      <c r="B635" s="2" t="str">
        <f t="shared" si="27"/>
        <v>2019</v>
      </c>
      <c r="C635" s="4" t="s">
        <v>140</v>
      </c>
      <c r="D635" s="4" t="s">
        <v>107</v>
      </c>
      <c r="E635" s="4" t="s">
        <v>133</v>
      </c>
      <c r="F635" s="4" t="s">
        <v>127</v>
      </c>
      <c r="G635" s="10">
        <v>175</v>
      </c>
      <c r="H635" s="10">
        <v>69</v>
      </c>
      <c r="I635" s="8">
        <v>450</v>
      </c>
      <c r="J635" s="10">
        <v>31050</v>
      </c>
      <c r="K635" s="10">
        <f t="shared" si="28"/>
        <v>12075</v>
      </c>
      <c r="L635" s="11">
        <f t="shared" si="29"/>
        <v>18975</v>
      </c>
    </row>
    <row r="636" spans="1:12" x14ac:dyDescent="0.3">
      <c r="A636" s="2">
        <v>44320</v>
      </c>
      <c r="B636" s="2" t="str">
        <f t="shared" si="27"/>
        <v>2021</v>
      </c>
      <c r="C636" s="4" t="s">
        <v>138</v>
      </c>
      <c r="D636" s="4" t="s">
        <v>104</v>
      </c>
      <c r="E636" s="4" t="s">
        <v>133</v>
      </c>
      <c r="F636" s="4" t="s">
        <v>126</v>
      </c>
      <c r="G636" s="10">
        <v>175</v>
      </c>
      <c r="H636" s="10">
        <v>66</v>
      </c>
      <c r="I636" s="8">
        <v>450</v>
      </c>
      <c r="J636" s="10">
        <v>29700</v>
      </c>
      <c r="K636" s="10">
        <f t="shared" si="28"/>
        <v>11550</v>
      </c>
      <c r="L636" s="11">
        <f t="shared" si="29"/>
        <v>18150</v>
      </c>
    </row>
    <row r="637" spans="1:12" x14ac:dyDescent="0.3">
      <c r="A637" s="2">
        <v>43733</v>
      </c>
      <c r="B637" s="2" t="str">
        <f t="shared" si="27"/>
        <v>2019</v>
      </c>
      <c r="C637" s="4" t="s">
        <v>125</v>
      </c>
      <c r="D637" s="4" t="s">
        <v>111</v>
      </c>
      <c r="E637" s="4" t="s">
        <v>133</v>
      </c>
      <c r="F637" s="4" t="s">
        <v>126</v>
      </c>
      <c r="G637" s="10">
        <v>175</v>
      </c>
      <c r="H637" s="10">
        <v>32</v>
      </c>
      <c r="I637" s="8">
        <v>450</v>
      </c>
      <c r="J637" s="10">
        <v>14400</v>
      </c>
      <c r="K637" s="10">
        <f t="shared" si="28"/>
        <v>5600</v>
      </c>
      <c r="L637" s="11">
        <f t="shared" si="29"/>
        <v>8800</v>
      </c>
    </row>
    <row r="638" spans="1:12" x14ac:dyDescent="0.3">
      <c r="A638" s="2">
        <v>43314</v>
      </c>
      <c r="B638" s="2" t="str">
        <f t="shared" si="27"/>
        <v>2018</v>
      </c>
      <c r="C638" s="4" t="s">
        <v>109</v>
      </c>
      <c r="D638" s="4" t="s">
        <v>104</v>
      </c>
      <c r="E638" s="4" t="s">
        <v>133</v>
      </c>
      <c r="F638" s="4" t="s">
        <v>126</v>
      </c>
      <c r="G638" s="10">
        <v>175</v>
      </c>
      <c r="H638" s="10">
        <v>98</v>
      </c>
      <c r="I638" s="8">
        <v>450</v>
      </c>
      <c r="J638" s="10">
        <v>44100</v>
      </c>
      <c r="K638" s="10">
        <f t="shared" si="28"/>
        <v>17150</v>
      </c>
      <c r="L638" s="11">
        <f t="shared" si="29"/>
        <v>26950</v>
      </c>
    </row>
    <row r="639" spans="1:12" x14ac:dyDescent="0.3">
      <c r="A639" s="2">
        <v>43481</v>
      </c>
      <c r="B639" s="2" t="str">
        <f t="shared" si="27"/>
        <v>2019</v>
      </c>
      <c r="C639" s="4" t="s">
        <v>119</v>
      </c>
      <c r="D639" s="4" t="s">
        <v>104</v>
      </c>
      <c r="E639" s="4" t="s">
        <v>133</v>
      </c>
      <c r="F639" s="4" t="s">
        <v>128</v>
      </c>
      <c r="G639" s="10">
        <v>175</v>
      </c>
      <c r="H639" s="10">
        <v>1</v>
      </c>
      <c r="I639" s="8">
        <v>450</v>
      </c>
      <c r="J639" s="10">
        <v>450</v>
      </c>
      <c r="K639" s="10">
        <f t="shared" si="28"/>
        <v>175</v>
      </c>
      <c r="L639" s="11">
        <f t="shared" si="29"/>
        <v>275</v>
      </c>
    </row>
    <row r="640" spans="1:12" x14ac:dyDescent="0.3">
      <c r="A640" s="2">
        <v>44523</v>
      </c>
      <c r="B640" s="2" t="str">
        <f t="shared" si="27"/>
        <v>2021</v>
      </c>
      <c r="C640" s="4" t="s">
        <v>120</v>
      </c>
      <c r="D640" s="4" t="s">
        <v>104</v>
      </c>
      <c r="E640" s="4" t="s">
        <v>133</v>
      </c>
      <c r="F640" s="4" t="s">
        <v>128</v>
      </c>
      <c r="G640" s="10">
        <v>175</v>
      </c>
      <c r="H640" s="10">
        <v>17</v>
      </c>
      <c r="I640" s="8">
        <v>450</v>
      </c>
      <c r="J640" s="10">
        <v>7650</v>
      </c>
      <c r="K640" s="10">
        <f t="shared" si="28"/>
        <v>2975</v>
      </c>
      <c r="L640" s="11">
        <f t="shared" si="29"/>
        <v>4675</v>
      </c>
    </row>
    <row r="641" spans="1:12" x14ac:dyDescent="0.3">
      <c r="A641" s="2">
        <v>43507</v>
      </c>
      <c r="B641" s="2" t="str">
        <f t="shared" si="27"/>
        <v>2019</v>
      </c>
      <c r="C641" s="4" t="s">
        <v>123</v>
      </c>
      <c r="D641" s="4" t="s">
        <v>107</v>
      </c>
      <c r="E641" s="4" t="s">
        <v>133</v>
      </c>
      <c r="F641" s="4" t="s">
        <v>126</v>
      </c>
      <c r="G641" s="10">
        <v>175</v>
      </c>
      <c r="H641" s="10">
        <v>123</v>
      </c>
      <c r="I641" s="8">
        <v>450</v>
      </c>
      <c r="J641" s="10">
        <v>55350</v>
      </c>
      <c r="K641" s="10">
        <f t="shared" si="28"/>
        <v>21525</v>
      </c>
      <c r="L641" s="11">
        <f t="shared" si="29"/>
        <v>33825</v>
      </c>
    </row>
    <row r="642" spans="1:12" x14ac:dyDescent="0.3">
      <c r="A642" s="2">
        <v>43362</v>
      </c>
      <c r="B642" s="2" t="str">
        <f t="shared" si="27"/>
        <v>2018</v>
      </c>
      <c r="C642" s="4" t="s">
        <v>141</v>
      </c>
      <c r="D642" s="4" t="s">
        <v>107</v>
      </c>
      <c r="E642" s="4" t="s">
        <v>133</v>
      </c>
      <c r="F642" s="4" t="s">
        <v>124</v>
      </c>
      <c r="G642" s="10">
        <v>175</v>
      </c>
      <c r="H642" s="10">
        <v>36</v>
      </c>
      <c r="I642" s="8">
        <v>450</v>
      </c>
      <c r="J642" s="10">
        <v>16200</v>
      </c>
      <c r="K642" s="10">
        <f t="shared" si="28"/>
        <v>6300</v>
      </c>
      <c r="L642" s="11">
        <f t="shared" si="29"/>
        <v>9900</v>
      </c>
    </row>
    <row r="643" spans="1:12" x14ac:dyDescent="0.3">
      <c r="A643" s="2">
        <v>43743</v>
      </c>
      <c r="B643" s="2" t="str">
        <f t="shared" ref="B643:B706" si="30">TEXT(A643,"yyyy")</f>
        <v>2019</v>
      </c>
      <c r="C643" s="4" t="s">
        <v>118</v>
      </c>
      <c r="D643" s="4" t="s">
        <v>107</v>
      </c>
      <c r="E643" s="4" t="s">
        <v>133</v>
      </c>
      <c r="F643" s="4" t="s">
        <v>124</v>
      </c>
      <c r="G643" s="10">
        <v>175</v>
      </c>
      <c r="H643" s="10">
        <v>37</v>
      </c>
      <c r="I643" s="8">
        <v>450</v>
      </c>
      <c r="J643" s="10">
        <v>16650</v>
      </c>
      <c r="K643" s="10">
        <f t="shared" ref="K643:K706" si="31">H643*G643</f>
        <v>6475</v>
      </c>
      <c r="L643" s="11">
        <f t="shared" ref="L643:L706" si="32">J643-K643</f>
        <v>10175</v>
      </c>
    </row>
    <row r="644" spans="1:12" x14ac:dyDescent="0.3">
      <c r="A644" s="2">
        <v>44233</v>
      </c>
      <c r="B644" s="2" t="str">
        <f t="shared" si="30"/>
        <v>2021</v>
      </c>
      <c r="C644" s="4" t="s">
        <v>118</v>
      </c>
      <c r="D644" s="4" t="s">
        <v>111</v>
      </c>
      <c r="E644" s="4" t="s">
        <v>133</v>
      </c>
      <c r="F644" s="4" t="s">
        <v>128</v>
      </c>
      <c r="G644" s="10">
        <v>175</v>
      </c>
      <c r="H644" s="10">
        <v>25</v>
      </c>
      <c r="I644" s="8">
        <v>450</v>
      </c>
      <c r="J644" s="10">
        <v>11250</v>
      </c>
      <c r="K644" s="10">
        <f t="shared" si="31"/>
        <v>4375</v>
      </c>
      <c r="L644" s="11">
        <f t="shared" si="32"/>
        <v>6875</v>
      </c>
    </row>
    <row r="645" spans="1:12" x14ac:dyDescent="0.3">
      <c r="A645" s="2">
        <v>43644</v>
      </c>
      <c r="B645" s="2" t="str">
        <f t="shared" si="30"/>
        <v>2019</v>
      </c>
      <c r="C645" s="4" t="s">
        <v>116</v>
      </c>
      <c r="D645" s="4" t="s">
        <v>117</v>
      </c>
      <c r="E645" s="4" t="s">
        <v>133</v>
      </c>
      <c r="F645" s="4" t="s">
        <v>128</v>
      </c>
      <c r="G645" s="10">
        <v>175</v>
      </c>
      <c r="H645" s="10">
        <v>44</v>
      </c>
      <c r="I645" s="8">
        <v>450</v>
      </c>
      <c r="J645" s="10">
        <v>19800</v>
      </c>
      <c r="K645" s="10">
        <f t="shared" si="31"/>
        <v>7700</v>
      </c>
      <c r="L645" s="11">
        <f t="shared" si="32"/>
        <v>12100</v>
      </c>
    </row>
    <row r="646" spans="1:12" x14ac:dyDescent="0.3">
      <c r="A646" s="2">
        <v>44468</v>
      </c>
      <c r="B646" s="2" t="str">
        <f t="shared" si="30"/>
        <v>2021</v>
      </c>
      <c r="C646" s="4" t="s">
        <v>114</v>
      </c>
      <c r="D646" s="4" t="s">
        <v>111</v>
      </c>
      <c r="E646" s="4" t="s">
        <v>133</v>
      </c>
      <c r="F646" s="4" t="s">
        <v>124</v>
      </c>
      <c r="G646" s="10">
        <v>175</v>
      </c>
      <c r="H646" s="10">
        <v>2</v>
      </c>
      <c r="I646" s="8">
        <v>450</v>
      </c>
      <c r="J646" s="10">
        <v>900</v>
      </c>
      <c r="K646" s="10">
        <f t="shared" si="31"/>
        <v>350</v>
      </c>
      <c r="L646" s="11">
        <f t="shared" si="32"/>
        <v>550</v>
      </c>
    </row>
    <row r="647" spans="1:12" x14ac:dyDescent="0.3">
      <c r="A647" s="2">
        <v>43406</v>
      </c>
      <c r="B647" s="2" t="str">
        <f t="shared" si="30"/>
        <v>2018</v>
      </c>
      <c r="C647" s="4" t="s">
        <v>139</v>
      </c>
      <c r="D647" s="4" t="s">
        <v>117</v>
      </c>
      <c r="E647" s="4" t="s">
        <v>133</v>
      </c>
      <c r="F647" s="4" t="s">
        <v>127</v>
      </c>
      <c r="G647" s="10">
        <v>175</v>
      </c>
      <c r="H647" s="10">
        <v>165</v>
      </c>
      <c r="I647" s="8">
        <v>450</v>
      </c>
      <c r="J647" s="10">
        <v>74250</v>
      </c>
      <c r="K647" s="10">
        <f t="shared" si="31"/>
        <v>28875</v>
      </c>
      <c r="L647" s="11">
        <f t="shared" si="32"/>
        <v>45375</v>
      </c>
    </row>
    <row r="648" spans="1:12" x14ac:dyDescent="0.3">
      <c r="A648" s="2">
        <v>43141</v>
      </c>
      <c r="B648" s="2" t="str">
        <f t="shared" si="30"/>
        <v>2018</v>
      </c>
      <c r="C648" s="4" t="s">
        <v>119</v>
      </c>
      <c r="D648" s="4" t="s">
        <v>107</v>
      </c>
      <c r="E648" s="4" t="s">
        <v>133</v>
      </c>
      <c r="F648" s="4" t="s">
        <v>126</v>
      </c>
      <c r="G648" s="10">
        <v>175</v>
      </c>
      <c r="H648" s="10">
        <v>83</v>
      </c>
      <c r="I648" s="8">
        <v>450</v>
      </c>
      <c r="J648" s="10">
        <v>37350</v>
      </c>
      <c r="K648" s="10">
        <f t="shared" si="31"/>
        <v>14525</v>
      </c>
      <c r="L648" s="11">
        <f t="shared" si="32"/>
        <v>22825</v>
      </c>
    </row>
    <row r="649" spans="1:12" x14ac:dyDescent="0.3">
      <c r="A649" s="2">
        <v>43786</v>
      </c>
      <c r="B649" s="2" t="str">
        <f t="shared" si="30"/>
        <v>2019</v>
      </c>
      <c r="C649" s="4" t="s">
        <v>140</v>
      </c>
      <c r="D649" s="4" t="s">
        <v>107</v>
      </c>
      <c r="E649" s="4" t="s">
        <v>133</v>
      </c>
      <c r="F649" s="4" t="s">
        <v>128</v>
      </c>
      <c r="G649" s="10">
        <v>175</v>
      </c>
      <c r="H649" s="10">
        <v>11</v>
      </c>
      <c r="I649" s="8">
        <v>450</v>
      </c>
      <c r="J649" s="10">
        <v>4950</v>
      </c>
      <c r="K649" s="10">
        <f t="shared" si="31"/>
        <v>1925</v>
      </c>
      <c r="L649" s="11">
        <f t="shared" si="32"/>
        <v>3025</v>
      </c>
    </row>
    <row r="650" spans="1:12" x14ac:dyDescent="0.3">
      <c r="A650" s="2">
        <v>43487</v>
      </c>
      <c r="B650" s="2" t="str">
        <f t="shared" si="30"/>
        <v>2019</v>
      </c>
      <c r="C650" s="4" t="s">
        <v>136</v>
      </c>
      <c r="D650" s="4" t="s">
        <v>107</v>
      </c>
      <c r="E650" s="4" t="s">
        <v>133</v>
      </c>
      <c r="F650" s="4" t="s">
        <v>128</v>
      </c>
      <c r="G650" s="10">
        <v>175</v>
      </c>
      <c r="H650" s="10">
        <v>6</v>
      </c>
      <c r="I650" s="8">
        <v>450</v>
      </c>
      <c r="J650" s="10">
        <v>2700</v>
      </c>
      <c r="K650" s="10">
        <f t="shared" si="31"/>
        <v>1050</v>
      </c>
      <c r="L650" s="11">
        <f t="shared" si="32"/>
        <v>1650</v>
      </c>
    </row>
    <row r="651" spans="1:12" x14ac:dyDescent="0.3">
      <c r="A651" s="2">
        <v>44146</v>
      </c>
      <c r="B651" s="2" t="str">
        <f t="shared" si="30"/>
        <v>2020</v>
      </c>
      <c r="C651" s="4" t="s">
        <v>135</v>
      </c>
      <c r="D651" s="4" t="s">
        <v>117</v>
      </c>
      <c r="E651" s="4" t="s">
        <v>133</v>
      </c>
      <c r="F651" s="4" t="s">
        <v>126</v>
      </c>
      <c r="G651" s="10">
        <v>175</v>
      </c>
      <c r="H651" s="10">
        <v>188</v>
      </c>
      <c r="I651" s="8">
        <v>450</v>
      </c>
      <c r="J651" s="10">
        <v>84600</v>
      </c>
      <c r="K651" s="10">
        <f t="shared" si="31"/>
        <v>32900</v>
      </c>
      <c r="L651" s="11">
        <f t="shared" si="32"/>
        <v>51700</v>
      </c>
    </row>
    <row r="652" spans="1:12" x14ac:dyDescent="0.3">
      <c r="A652" s="2">
        <v>44349</v>
      </c>
      <c r="B652" s="2" t="str">
        <f t="shared" si="30"/>
        <v>2021</v>
      </c>
      <c r="C652" s="4" t="s">
        <v>125</v>
      </c>
      <c r="D652" s="4" t="s">
        <v>111</v>
      </c>
      <c r="E652" s="4" t="s">
        <v>133</v>
      </c>
      <c r="F652" s="4" t="s">
        <v>124</v>
      </c>
      <c r="G652" s="10">
        <v>175</v>
      </c>
      <c r="H652" s="10">
        <v>54</v>
      </c>
      <c r="I652" s="8">
        <v>450</v>
      </c>
      <c r="J652" s="10">
        <v>24300</v>
      </c>
      <c r="K652" s="10">
        <f t="shared" si="31"/>
        <v>9450</v>
      </c>
      <c r="L652" s="11">
        <f t="shared" si="32"/>
        <v>14850</v>
      </c>
    </row>
    <row r="653" spans="1:12" x14ac:dyDescent="0.3">
      <c r="A653" s="2">
        <v>44351</v>
      </c>
      <c r="B653" s="2" t="str">
        <f t="shared" si="30"/>
        <v>2021</v>
      </c>
      <c r="C653" s="4" t="s">
        <v>121</v>
      </c>
      <c r="D653" s="4" t="s">
        <v>111</v>
      </c>
      <c r="E653" s="4" t="s">
        <v>133</v>
      </c>
      <c r="F653" s="4" t="s">
        <v>106</v>
      </c>
      <c r="G653" s="10">
        <v>175</v>
      </c>
      <c r="H653" s="10">
        <v>47</v>
      </c>
      <c r="I653" s="8">
        <v>450</v>
      </c>
      <c r="J653" s="10">
        <v>21150</v>
      </c>
      <c r="K653" s="10">
        <f t="shared" si="31"/>
        <v>8225</v>
      </c>
      <c r="L653" s="11">
        <f t="shared" si="32"/>
        <v>12925</v>
      </c>
    </row>
    <row r="654" spans="1:12" x14ac:dyDescent="0.3">
      <c r="A654" s="2">
        <v>44484</v>
      </c>
      <c r="B654" s="2" t="str">
        <f t="shared" si="30"/>
        <v>2021</v>
      </c>
      <c r="C654" s="4" t="s">
        <v>114</v>
      </c>
      <c r="D654" s="4" t="s">
        <v>117</v>
      </c>
      <c r="E654" s="4" t="s">
        <v>133</v>
      </c>
      <c r="F654" s="4" t="s">
        <v>127</v>
      </c>
      <c r="G654" s="10">
        <v>175</v>
      </c>
      <c r="H654" s="10">
        <v>17</v>
      </c>
      <c r="I654" s="8">
        <v>450</v>
      </c>
      <c r="J654" s="10">
        <v>7650</v>
      </c>
      <c r="K654" s="10">
        <f t="shared" si="31"/>
        <v>2975</v>
      </c>
      <c r="L654" s="11">
        <f t="shared" si="32"/>
        <v>4675</v>
      </c>
    </row>
    <row r="655" spans="1:12" x14ac:dyDescent="0.3">
      <c r="A655" s="2">
        <v>44141</v>
      </c>
      <c r="B655" s="2" t="str">
        <f t="shared" si="30"/>
        <v>2020</v>
      </c>
      <c r="C655" s="4" t="s">
        <v>114</v>
      </c>
      <c r="D655" s="4" t="s">
        <v>107</v>
      </c>
      <c r="E655" s="4" t="s">
        <v>133</v>
      </c>
      <c r="F655" s="4" t="s">
        <v>124</v>
      </c>
      <c r="G655" s="10">
        <v>175</v>
      </c>
      <c r="H655" s="10">
        <v>67</v>
      </c>
      <c r="I655" s="8">
        <v>450</v>
      </c>
      <c r="J655" s="10">
        <v>30150</v>
      </c>
      <c r="K655" s="10">
        <f t="shared" si="31"/>
        <v>11725</v>
      </c>
      <c r="L655" s="11">
        <f t="shared" si="32"/>
        <v>18425</v>
      </c>
    </row>
    <row r="656" spans="1:12" x14ac:dyDescent="0.3">
      <c r="A656" s="2">
        <v>44238</v>
      </c>
      <c r="B656" s="2" t="str">
        <f t="shared" si="30"/>
        <v>2021</v>
      </c>
      <c r="C656" s="4" t="s">
        <v>135</v>
      </c>
      <c r="D656" s="4" t="s">
        <v>117</v>
      </c>
      <c r="E656" s="4" t="s">
        <v>133</v>
      </c>
      <c r="F656" s="4" t="s">
        <v>126</v>
      </c>
      <c r="G656" s="10">
        <v>175</v>
      </c>
      <c r="H656" s="10">
        <v>145</v>
      </c>
      <c r="I656" s="8">
        <v>450</v>
      </c>
      <c r="J656" s="10">
        <v>65250</v>
      </c>
      <c r="K656" s="10">
        <f t="shared" si="31"/>
        <v>25375</v>
      </c>
      <c r="L656" s="11">
        <f t="shared" si="32"/>
        <v>39875</v>
      </c>
    </row>
    <row r="657" spans="1:12" x14ac:dyDescent="0.3">
      <c r="A657" s="2">
        <v>44279</v>
      </c>
      <c r="B657" s="2" t="str">
        <f t="shared" si="30"/>
        <v>2021</v>
      </c>
      <c r="C657" s="4" t="s">
        <v>143</v>
      </c>
      <c r="D657" s="4" t="s">
        <v>111</v>
      </c>
      <c r="E657" s="4" t="s">
        <v>133</v>
      </c>
      <c r="F657" s="4" t="s">
        <v>126</v>
      </c>
      <c r="G657" s="10">
        <v>175</v>
      </c>
      <c r="H657" s="10">
        <v>85</v>
      </c>
      <c r="I657" s="8">
        <v>450</v>
      </c>
      <c r="J657" s="10">
        <v>38250</v>
      </c>
      <c r="K657" s="10">
        <f t="shared" si="31"/>
        <v>14875</v>
      </c>
      <c r="L657" s="11">
        <f t="shared" si="32"/>
        <v>23375</v>
      </c>
    </row>
    <row r="658" spans="1:12" x14ac:dyDescent="0.3">
      <c r="A658" s="2">
        <v>44448</v>
      </c>
      <c r="B658" s="2" t="str">
        <f t="shared" si="30"/>
        <v>2021</v>
      </c>
      <c r="C658" s="4" t="s">
        <v>109</v>
      </c>
      <c r="D658" s="4" t="s">
        <v>117</v>
      </c>
      <c r="E658" s="4" t="s">
        <v>133</v>
      </c>
      <c r="F658" s="4" t="s">
        <v>127</v>
      </c>
      <c r="G658" s="10">
        <v>175</v>
      </c>
      <c r="H658" s="10">
        <v>74</v>
      </c>
      <c r="I658" s="8">
        <v>450</v>
      </c>
      <c r="J658" s="10">
        <v>33300</v>
      </c>
      <c r="K658" s="10">
        <f t="shared" si="31"/>
        <v>12950</v>
      </c>
      <c r="L658" s="11">
        <f t="shared" si="32"/>
        <v>20350</v>
      </c>
    </row>
    <row r="659" spans="1:12" x14ac:dyDescent="0.3">
      <c r="A659" s="2">
        <v>43902</v>
      </c>
      <c r="B659" s="2" t="str">
        <f t="shared" si="30"/>
        <v>2020</v>
      </c>
      <c r="C659" s="4" t="s">
        <v>142</v>
      </c>
      <c r="D659" s="4" t="s">
        <v>107</v>
      </c>
      <c r="E659" s="4" t="s">
        <v>133</v>
      </c>
      <c r="F659" s="4" t="s">
        <v>124</v>
      </c>
      <c r="G659" s="10">
        <v>175</v>
      </c>
      <c r="H659" s="10">
        <v>58</v>
      </c>
      <c r="I659" s="8">
        <v>450</v>
      </c>
      <c r="J659" s="10">
        <v>26100</v>
      </c>
      <c r="K659" s="10">
        <f t="shared" si="31"/>
        <v>10150</v>
      </c>
      <c r="L659" s="11">
        <f t="shared" si="32"/>
        <v>15950</v>
      </c>
    </row>
    <row r="660" spans="1:12" x14ac:dyDescent="0.3">
      <c r="A660" s="2">
        <v>43894</v>
      </c>
      <c r="B660" s="2" t="str">
        <f t="shared" si="30"/>
        <v>2020</v>
      </c>
      <c r="C660" s="4" t="s">
        <v>118</v>
      </c>
      <c r="D660" s="4" t="s">
        <v>111</v>
      </c>
      <c r="E660" s="4" t="s">
        <v>133</v>
      </c>
      <c r="F660" s="4" t="s">
        <v>126</v>
      </c>
      <c r="G660" s="10">
        <v>175</v>
      </c>
      <c r="H660" s="10">
        <v>67</v>
      </c>
      <c r="I660" s="8">
        <v>450</v>
      </c>
      <c r="J660" s="10">
        <v>30150</v>
      </c>
      <c r="K660" s="10">
        <f t="shared" si="31"/>
        <v>11725</v>
      </c>
      <c r="L660" s="11">
        <f t="shared" si="32"/>
        <v>18425</v>
      </c>
    </row>
    <row r="661" spans="1:12" x14ac:dyDescent="0.3">
      <c r="A661" s="2">
        <v>44176</v>
      </c>
      <c r="B661" s="2" t="str">
        <f t="shared" si="30"/>
        <v>2020</v>
      </c>
      <c r="C661" s="4" t="s">
        <v>119</v>
      </c>
      <c r="D661" s="4" t="s">
        <v>104</v>
      </c>
      <c r="E661" s="4" t="s">
        <v>133</v>
      </c>
      <c r="F661" s="4" t="s">
        <v>127</v>
      </c>
      <c r="G661" s="10">
        <v>175</v>
      </c>
      <c r="H661" s="10">
        <v>15</v>
      </c>
      <c r="I661" s="8">
        <v>450</v>
      </c>
      <c r="J661" s="10">
        <v>6750</v>
      </c>
      <c r="K661" s="10">
        <f t="shared" si="31"/>
        <v>2625</v>
      </c>
      <c r="L661" s="11">
        <f t="shared" si="32"/>
        <v>4125</v>
      </c>
    </row>
    <row r="662" spans="1:12" x14ac:dyDescent="0.3">
      <c r="A662" s="2">
        <v>44533</v>
      </c>
      <c r="B662" s="2" t="str">
        <f t="shared" si="30"/>
        <v>2021</v>
      </c>
      <c r="C662" s="4" t="s">
        <v>123</v>
      </c>
      <c r="D662" s="4" t="s">
        <v>107</v>
      </c>
      <c r="E662" s="4" t="s">
        <v>133</v>
      </c>
      <c r="F662" s="4" t="s">
        <v>106</v>
      </c>
      <c r="G662" s="10">
        <v>175</v>
      </c>
      <c r="H662" s="10">
        <v>20</v>
      </c>
      <c r="I662" s="8">
        <v>450</v>
      </c>
      <c r="J662" s="10">
        <v>9000</v>
      </c>
      <c r="K662" s="10">
        <f t="shared" si="31"/>
        <v>3500</v>
      </c>
      <c r="L662" s="11">
        <f t="shared" si="32"/>
        <v>5500</v>
      </c>
    </row>
    <row r="663" spans="1:12" x14ac:dyDescent="0.3">
      <c r="A663" s="2">
        <v>43239</v>
      </c>
      <c r="B663" s="2" t="str">
        <f t="shared" si="30"/>
        <v>2018</v>
      </c>
      <c r="C663" s="4" t="s">
        <v>144</v>
      </c>
      <c r="D663" s="4" t="s">
        <v>111</v>
      </c>
      <c r="E663" s="4" t="s">
        <v>133</v>
      </c>
      <c r="F663" s="4" t="s">
        <v>126</v>
      </c>
      <c r="G663" s="10">
        <v>175</v>
      </c>
      <c r="H663" s="10">
        <v>56</v>
      </c>
      <c r="I663" s="8">
        <v>450</v>
      </c>
      <c r="J663" s="10">
        <v>25200</v>
      </c>
      <c r="K663" s="10">
        <f t="shared" si="31"/>
        <v>9800</v>
      </c>
      <c r="L663" s="11">
        <f t="shared" si="32"/>
        <v>15400</v>
      </c>
    </row>
    <row r="664" spans="1:12" x14ac:dyDescent="0.3">
      <c r="A664" s="2">
        <v>43462</v>
      </c>
      <c r="B664" s="2" t="str">
        <f t="shared" si="30"/>
        <v>2018</v>
      </c>
      <c r="C664" s="4" t="s">
        <v>137</v>
      </c>
      <c r="D664" s="4" t="s">
        <v>104</v>
      </c>
      <c r="E664" s="4" t="s">
        <v>133</v>
      </c>
      <c r="F664" s="4" t="s">
        <v>106</v>
      </c>
      <c r="G664" s="10">
        <v>175</v>
      </c>
      <c r="H664" s="10">
        <v>9</v>
      </c>
      <c r="I664" s="8">
        <v>450</v>
      </c>
      <c r="J664" s="10">
        <v>4050</v>
      </c>
      <c r="K664" s="10">
        <f t="shared" si="31"/>
        <v>1575</v>
      </c>
      <c r="L664" s="11">
        <f t="shared" si="32"/>
        <v>2475</v>
      </c>
    </row>
    <row r="665" spans="1:12" x14ac:dyDescent="0.3">
      <c r="A665" s="2">
        <v>43234</v>
      </c>
      <c r="B665" s="2" t="str">
        <f t="shared" si="30"/>
        <v>2018</v>
      </c>
      <c r="C665" s="4" t="s">
        <v>135</v>
      </c>
      <c r="D665" s="4" t="s">
        <v>117</v>
      </c>
      <c r="E665" s="4" t="s">
        <v>133</v>
      </c>
      <c r="F665" s="4" t="s">
        <v>126</v>
      </c>
      <c r="G665" s="10">
        <v>175</v>
      </c>
      <c r="H665" s="10">
        <v>77</v>
      </c>
      <c r="I665" s="8">
        <v>450</v>
      </c>
      <c r="J665" s="10">
        <v>34650</v>
      </c>
      <c r="K665" s="10">
        <f t="shared" si="31"/>
        <v>13475</v>
      </c>
      <c r="L665" s="11">
        <f t="shared" si="32"/>
        <v>21175</v>
      </c>
    </row>
    <row r="666" spans="1:12" x14ac:dyDescent="0.3">
      <c r="A666" s="2">
        <v>43180</v>
      </c>
      <c r="B666" s="2" t="str">
        <f t="shared" si="30"/>
        <v>2018</v>
      </c>
      <c r="C666" s="4" t="s">
        <v>136</v>
      </c>
      <c r="D666" s="4" t="s">
        <v>107</v>
      </c>
      <c r="E666" s="4" t="s">
        <v>133</v>
      </c>
      <c r="F666" s="4" t="s">
        <v>106</v>
      </c>
      <c r="G666" s="10">
        <v>175</v>
      </c>
      <c r="H666" s="10">
        <v>53</v>
      </c>
      <c r="I666" s="8">
        <v>450</v>
      </c>
      <c r="J666" s="10">
        <v>23850</v>
      </c>
      <c r="K666" s="10">
        <f t="shared" si="31"/>
        <v>9275</v>
      </c>
      <c r="L666" s="11">
        <f t="shared" si="32"/>
        <v>14575</v>
      </c>
    </row>
    <row r="667" spans="1:12" x14ac:dyDescent="0.3">
      <c r="A667" s="2">
        <v>43138</v>
      </c>
      <c r="B667" s="2" t="str">
        <f t="shared" si="30"/>
        <v>2018</v>
      </c>
      <c r="C667" s="4" t="s">
        <v>137</v>
      </c>
      <c r="D667" s="4" t="s">
        <v>111</v>
      </c>
      <c r="E667" s="4" t="s">
        <v>133</v>
      </c>
      <c r="F667" s="4" t="s">
        <v>124</v>
      </c>
      <c r="G667" s="10">
        <v>175</v>
      </c>
      <c r="H667" s="10">
        <v>12</v>
      </c>
      <c r="I667" s="8">
        <v>450</v>
      </c>
      <c r="J667" s="10">
        <v>5400</v>
      </c>
      <c r="K667" s="10">
        <f t="shared" si="31"/>
        <v>2100</v>
      </c>
      <c r="L667" s="11">
        <f t="shared" si="32"/>
        <v>3300</v>
      </c>
    </row>
    <row r="668" spans="1:12" x14ac:dyDescent="0.3">
      <c r="A668" s="2">
        <v>44201</v>
      </c>
      <c r="B668" s="2" t="str">
        <f t="shared" si="30"/>
        <v>2021</v>
      </c>
      <c r="C668" s="4" t="s">
        <v>138</v>
      </c>
      <c r="D668" s="4" t="s">
        <v>117</v>
      </c>
      <c r="E668" s="4" t="s">
        <v>133</v>
      </c>
      <c r="F668" s="4" t="s">
        <v>124</v>
      </c>
      <c r="G668" s="10">
        <v>175</v>
      </c>
      <c r="H668" s="10">
        <v>97</v>
      </c>
      <c r="I668" s="8">
        <v>450</v>
      </c>
      <c r="J668" s="10">
        <v>43650</v>
      </c>
      <c r="K668" s="10">
        <f t="shared" si="31"/>
        <v>16975</v>
      </c>
      <c r="L668" s="11">
        <f t="shared" si="32"/>
        <v>26675</v>
      </c>
    </row>
    <row r="669" spans="1:12" x14ac:dyDescent="0.3">
      <c r="A669" s="2">
        <v>43576</v>
      </c>
      <c r="B669" s="2" t="str">
        <f t="shared" si="30"/>
        <v>2019</v>
      </c>
      <c r="C669" s="4" t="s">
        <v>140</v>
      </c>
      <c r="D669" s="4" t="s">
        <v>117</v>
      </c>
      <c r="E669" s="4" t="s">
        <v>133</v>
      </c>
      <c r="F669" s="4" t="s">
        <v>128</v>
      </c>
      <c r="G669" s="10">
        <v>175</v>
      </c>
      <c r="H669" s="10">
        <v>15</v>
      </c>
      <c r="I669" s="8">
        <v>450</v>
      </c>
      <c r="J669" s="10">
        <v>6750</v>
      </c>
      <c r="K669" s="10">
        <f t="shared" si="31"/>
        <v>2625</v>
      </c>
      <c r="L669" s="11">
        <f t="shared" si="32"/>
        <v>4125</v>
      </c>
    </row>
    <row r="670" spans="1:12" x14ac:dyDescent="0.3">
      <c r="A670" s="2">
        <v>43663</v>
      </c>
      <c r="B670" s="2" t="str">
        <f t="shared" si="30"/>
        <v>2019</v>
      </c>
      <c r="C670" s="4" t="s">
        <v>142</v>
      </c>
      <c r="D670" s="4" t="s">
        <v>107</v>
      </c>
      <c r="E670" s="4" t="s">
        <v>133</v>
      </c>
      <c r="F670" s="4" t="s">
        <v>128</v>
      </c>
      <c r="G670" s="10">
        <v>175</v>
      </c>
      <c r="H670" s="10">
        <v>26</v>
      </c>
      <c r="I670" s="8">
        <v>450</v>
      </c>
      <c r="J670" s="10">
        <v>11700</v>
      </c>
      <c r="K670" s="10">
        <f t="shared" si="31"/>
        <v>4550</v>
      </c>
      <c r="L670" s="11">
        <f t="shared" si="32"/>
        <v>7150</v>
      </c>
    </row>
    <row r="671" spans="1:12" x14ac:dyDescent="0.3">
      <c r="A671" s="2">
        <v>43298</v>
      </c>
      <c r="B671" s="2" t="str">
        <f t="shared" si="30"/>
        <v>2018</v>
      </c>
      <c r="C671" s="4" t="s">
        <v>122</v>
      </c>
      <c r="D671" s="4" t="s">
        <v>117</v>
      </c>
      <c r="E671" s="4" t="s">
        <v>133</v>
      </c>
      <c r="F671" s="4" t="s">
        <v>106</v>
      </c>
      <c r="G671" s="10">
        <v>175</v>
      </c>
      <c r="H671" s="10">
        <v>98</v>
      </c>
      <c r="I671" s="8">
        <v>450</v>
      </c>
      <c r="J671" s="10">
        <v>44100</v>
      </c>
      <c r="K671" s="10">
        <f t="shared" si="31"/>
        <v>17150</v>
      </c>
      <c r="L671" s="11">
        <f t="shared" si="32"/>
        <v>26950</v>
      </c>
    </row>
    <row r="672" spans="1:12" x14ac:dyDescent="0.3">
      <c r="A672" s="2">
        <v>43444</v>
      </c>
      <c r="B672" s="2" t="str">
        <f t="shared" si="30"/>
        <v>2018</v>
      </c>
      <c r="C672" s="4" t="s">
        <v>120</v>
      </c>
      <c r="D672" s="4" t="s">
        <v>111</v>
      </c>
      <c r="E672" s="4" t="s">
        <v>133</v>
      </c>
      <c r="F672" s="4" t="s">
        <v>106</v>
      </c>
      <c r="G672" s="10">
        <v>175</v>
      </c>
      <c r="H672" s="10">
        <v>39</v>
      </c>
      <c r="I672" s="8">
        <v>450</v>
      </c>
      <c r="J672" s="10">
        <v>17550</v>
      </c>
      <c r="K672" s="10">
        <f t="shared" si="31"/>
        <v>6825</v>
      </c>
      <c r="L672" s="11">
        <f t="shared" si="32"/>
        <v>10725</v>
      </c>
    </row>
    <row r="673" spans="1:12" x14ac:dyDescent="0.3">
      <c r="A673" s="2">
        <v>43262</v>
      </c>
      <c r="B673" s="2" t="str">
        <f t="shared" si="30"/>
        <v>2018</v>
      </c>
      <c r="C673" s="4" t="s">
        <v>142</v>
      </c>
      <c r="D673" s="4" t="s">
        <v>107</v>
      </c>
      <c r="E673" s="4" t="s">
        <v>133</v>
      </c>
      <c r="F673" s="4" t="s">
        <v>126</v>
      </c>
      <c r="G673" s="10">
        <v>175</v>
      </c>
      <c r="H673" s="10">
        <v>96</v>
      </c>
      <c r="I673" s="8">
        <v>450</v>
      </c>
      <c r="J673" s="10">
        <v>43200</v>
      </c>
      <c r="K673" s="10">
        <f t="shared" si="31"/>
        <v>16800</v>
      </c>
      <c r="L673" s="11">
        <f t="shared" si="32"/>
        <v>26400</v>
      </c>
    </row>
    <row r="674" spans="1:12" x14ac:dyDescent="0.3">
      <c r="A674" s="2">
        <v>43717</v>
      </c>
      <c r="B674" s="2" t="str">
        <f t="shared" si="30"/>
        <v>2019</v>
      </c>
      <c r="C674" s="4" t="s">
        <v>137</v>
      </c>
      <c r="D674" s="4" t="s">
        <v>104</v>
      </c>
      <c r="E674" s="4" t="s">
        <v>133</v>
      </c>
      <c r="F674" s="4" t="s">
        <v>124</v>
      </c>
      <c r="G674" s="10">
        <v>175</v>
      </c>
      <c r="H674" s="10">
        <v>10</v>
      </c>
      <c r="I674" s="8">
        <v>450</v>
      </c>
      <c r="J674" s="10">
        <v>4500</v>
      </c>
      <c r="K674" s="10">
        <f t="shared" si="31"/>
        <v>1750</v>
      </c>
      <c r="L674" s="11">
        <f t="shared" si="32"/>
        <v>2750</v>
      </c>
    </row>
    <row r="675" spans="1:12" x14ac:dyDescent="0.3">
      <c r="A675" s="2">
        <v>44441</v>
      </c>
      <c r="B675" s="2" t="str">
        <f t="shared" si="30"/>
        <v>2021</v>
      </c>
      <c r="C675" s="4" t="s">
        <v>119</v>
      </c>
      <c r="D675" s="4" t="s">
        <v>117</v>
      </c>
      <c r="E675" s="4" t="s">
        <v>133</v>
      </c>
      <c r="F675" s="4" t="s">
        <v>126</v>
      </c>
      <c r="G675" s="10">
        <v>175</v>
      </c>
      <c r="H675" s="10">
        <v>165</v>
      </c>
      <c r="I675" s="8">
        <v>450</v>
      </c>
      <c r="J675" s="10">
        <v>74250</v>
      </c>
      <c r="K675" s="10">
        <f t="shared" si="31"/>
        <v>28875</v>
      </c>
      <c r="L675" s="11">
        <f t="shared" si="32"/>
        <v>45375</v>
      </c>
    </row>
    <row r="676" spans="1:12" x14ac:dyDescent="0.3">
      <c r="A676" s="2">
        <v>43376</v>
      </c>
      <c r="B676" s="2" t="str">
        <f t="shared" si="30"/>
        <v>2018</v>
      </c>
      <c r="C676" s="4" t="s">
        <v>137</v>
      </c>
      <c r="D676" s="4" t="s">
        <v>110</v>
      </c>
      <c r="E676" s="4" t="s">
        <v>133</v>
      </c>
      <c r="F676" s="4" t="s">
        <v>127</v>
      </c>
      <c r="G676" s="10">
        <v>175</v>
      </c>
      <c r="H676" s="10">
        <v>18</v>
      </c>
      <c r="I676" s="8">
        <v>450</v>
      </c>
      <c r="J676" s="10">
        <v>8100</v>
      </c>
      <c r="K676" s="10">
        <f t="shared" si="31"/>
        <v>3150</v>
      </c>
      <c r="L676" s="11">
        <f t="shared" si="32"/>
        <v>4950</v>
      </c>
    </row>
    <row r="677" spans="1:12" x14ac:dyDescent="0.3">
      <c r="A677" s="2">
        <v>44505</v>
      </c>
      <c r="B677" s="2" t="str">
        <f t="shared" si="30"/>
        <v>2021</v>
      </c>
      <c r="C677" s="4" t="s">
        <v>114</v>
      </c>
      <c r="D677" s="4" t="s">
        <v>110</v>
      </c>
      <c r="E677" s="4" t="s">
        <v>133</v>
      </c>
      <c r="F677" s="4" t="s">
        <v>106</v>
      </c>
      <c r="G677" s="10">
        <v>175</v>
      </c>
      <c r="H677" s="10">
        <v>10</v>
      </c>
      <c r="I677" s="8">
        <v>450</v>
      </c>
      <c r="J677" s="10">
        <v>4500</v>
      </c>
      <c r="K677" s="10">
        <f t="shared" si="31"/>
        <v>1750</v>
      </c>
      <c r="L677" s="11">
        <f t="shared" si="32"/>
        <v>2750</v>
      </c>
    </row>
    <row r="678" spans="1:12" x14ac:dyDescent="0.3">
      <c r="A678" s="2">
        <v>44147</v>
      </c>
      <c r="B678" s="2" t="str">
        <f t="shared" si="30"/>
        <v>2020</v>
      </c>
      <c r="C678" s="4" t="s">
        <v>109</v>
      </c>
      <c r="D678" s="4" t="s">
        <v>110</v>
      </c>
      <c r="E678" s="4" t="s">
        <v>133</v>
      </c>
      <c r="F678" s="4" t="s">
        <v>127</v>
      </c>
      <c r="G678" s="10">
        <v>175</v>
      </c>
      <c r="H678" s="10">
        <v>37</v>
      </c>
      <c r="I678" s="8">
        <v>450</v>
      </c>
      <c r="J678" s="10">
        <v>16650</v>
      </c>
      <c r="K678" s="10">
        <f t="shared" si="31"/>
        <v>6475</v>
      </c>
      <c r="L678" s="11">
        <f t="shared" si="32"/>
        <v>10175</v>
      </c>
    </row>
    <row r="679" spans="1:12" x14ac:dyDescent="0.3">
      <c r="A679" s="2">
        <v>44390</v>
      </c>
      <c r="B679" s="2" t="str">
        <f t="shared" si="30"/>
        <v>2021</v>
      </c>
      <c r="C679" s="4" t="s">
        <v>134</v>
      </c>
      <c r="D679" s="4" t="s">
        <v>110</v>
      </c>
      <c r="E679" s="4" t="s">
        <v>133</v>
      </c>
      <c r="F679" s="4" t="s">
        <v>106</v>
      </c>
      <c r="G679" s="10">
        <v>175</v>
      </c>
      <c r="H679" s="10">
        <v>18</v>
      </c>
      <c r="I679" s="8">
        <v>450</v>
      </c>
      <c r="J679" s="10">
        <v>8100</v>
      </c>
      <c r="K679" s="10">
        <f t="shared" si="31"/>
        <v>3150</v>
      </c>
      <c r="L679" s="11">
        <f t="shared" si="32"/>
        <v>4950</v>
      </c>
    </row>
    <row r="680" spans="1:12" x14ac:dyDescent="0.3">
      <c r="A680" s="2">
        <v>44323</v>
      </c>
      <c r="B680" s="2" t="str">
        <f t="shared" si="30"/>
        <v>2021</v>
      </c>
      <c r="C680" s="4" t="s">
        <v>138</v>
      </c>
      <c r="D680" s="4" t="s">
        <v>110</v>
      </c>
      <c r="E680" s="4" t="s">
        <v>133</v>
      </c>
      <c r="F680" s="4" t="s">
        <v>128</v>
      </c>
      <c r="G680" s="10">
        <v>175</v>
      </c>
      <c r="H680" s="10">
        <v>6</v>
      </c>
      <c r="I680" s="8">
        <v>450</v>
      </c>
      <c r="J680" s="10">
        <v>2700</v>
      </c>
      <c r="K680" s="10">
        <f t="shared" si="31"/>
        <v>1050</v>
      </c>
      <c r="L680" s="11">
        <f t="shared" si="32"/>
        <v>1650</v>
      </c>
    </row>
    <row r="681" spans="1:12" x14ac:dyDescent="0.3">
      <c r="A681" s="2">
        <v>44066</v>
      </c>
      <c r="B681" s="2" t="str">
        <f t="shared" si="30"/>
        <v>2020</v>
      </c>
      <c r="C681" s="4" t="s">
        <v>120</v>
      </c>
      <c r="D681" s="4" t="s">
        <v>110</v>
      </c>
      <c r="E681" s="4" t="s">
        <v>133</v>
      </c>
      <c r="F681" s="4" t="s">
        <v>126</v>
      </c>
      <c r="G681" s="10">
        <v>175</v>
      </c>
      <c r="H681" s="10">
        <v>21</v>
      </c>
      <c r="I681" s="8">
        <v>450</v>
      </c>
      <c r="J681" s="10">
        <v>9450</v>
      </c>
      <c r="K681" s="10">
        <f t="shared" si="31"/>
        <v>3675</v>
      </c>
      <c r="L681" s="11">
        <f t="shared" si="32"/>
        <v>5775</v>
      </c>
    </row>
    <row r="682" spans="1:12" x14ac:dyDescent="0.3">
      <c r="A682" s="2">
        <v>44176</v>
      </c>
      <c r="B682" s="2" t="str">
        <f t="shared" si="30"/>
        <v>2020</v>
      </c>
      <c r="C682" s="4" t="s">
        <v>136</v>
      </c>
      <c r="D682" s="4" t="s">
        <v>110</v>
      </c>
      <c r="E682" s="4" t="s">
        <v>133</v>
      </c>
      <c r="F682" s="4" t="s">
        <v>106</v>
      </c>
      <c r="G682" s="10">
        <v>175</v>
      </c>
      <c r="H682" s="10">
        <v>11</v>
      </c>
      <c r="I682" s="8">
        <v>450</v>
      </c>
      <c r="J682" s="10">
        <v>4950</v>
      </c>
      <c r="K682" s="10">
        <f t="shared" si="31"/>
        <v>1925</v>
      </c>
      <c r="L682" s="11">
        <f t="shared" si="32"/>
        <v>3025</v>
      </c>
    </row>
    <row r="683" spans="1:12" x14ac:dyDescent="0.3">
      <c r="A683" s="2">
        <v>43160</v>
      </c>
      <c r="B683" s="2" t="str">
        <f t="shared" si="30"/>
        <v>2018</v>
      </c>
      <c r="C683" s="4" t="s">
        <v>137</v>
      </c>
      <c r="D683" s="4" t="s">
        <v>110</v>
      </c>
      <c r="E683" s="4" t="s">
        <v>133</v>
      </c>
      <c r="F683" s="4" t="s">
        <v>106</v>
      </c>
      <c r="G683" s="10">
        <v>175</v>
      </c>
      <c r="H683" s="10">
        <v>1</v>
      </c>
      <c r="I683" s="8">
        <v>450</v>
      </c>
      <c r="J683" s="10">
        <v>450</v>
      </c>
      <c r="K683" s="10">
        <f t="shared" si="31"/>
        <v>175</v>
      </c>
      <c r="L683" s="11">
        <f t="shared" si="32"/>
        <v>275</v>
      </c>
    </row>
    <row r="684" spans="1:12" x14ac:dyDescent="0.3">
      <c r="A684" s="2">
        <v>44304</v>
      </c>
      <c r="B684" s="2" t="str">
        <f t="shared" si="30"/>
        <v>2021</v>
      </c>
      <c r="C684" s="4" t="s">
        <v>138</v>
      </c>
      <c r="D684" s="4" t="s">
        <v>110</v>
      </c>
      <c r="E684" s="4" t="s">
        <v>133</v>
      </c>
      <c r="F684" s="4" t="s">
        <v>127</v>
      </c>
      <c r="G684" s="10">
        <v>175</v>
      </c>
      <c r="H684" s="10">
        <v>10</v>
      </c>
      <c r="I684" s="8">
        <v>450</v>
      </c>
      <c r="J684" s="10">
        <v>4500</v>
      </c>
      <c r="K684" s="10">
        <f t="shared" si="31"/>
        <v>1750</v>
      </c>
      <c r="L684" s="11">
        <f t="shared" si="32"/>
        <v>2750</v>
      </c>
    </row>
    <row r="685" spans="1:12" x14ac:dyDescent="0.3">
      <c r="A685" s="2">
        <v>43495</v>
      </c>
      <c r="B685" s="2" t="str">
        <f t="shared" si="30"/>
        <v>2019</v>
      </c>
      <c r="C685" s="4" t="s">
        <v>139</v>
      </c>
      <c r="D685" s="4" t="s">
        <v>110</v>
      </c>
      <c r="E685" s="4" t="s">
        <v>133</v>
      </c>
      <c r="F685" s="4" t="s">
        <v>128</v>
      </c>
      <c r="G685" s="10">
        <v>175</v>
      </c>
      <c r="H685" s="10">
        <v>1</v>
      </c>
      <c r="I685" s="8">
        <v>450</v>
      </c>
      <c r="J685" s="10">
        <v>450</v>
      </c>
      <c r="K685" s="10">
        <f t="shared" si="31"/>
        <v>175</v>
      </c>
      <c r="L685" s="11">
        <f t="shared" si="32"/>
        <v>275</v>
      </c>
    </row>
    <row r="686" spans="1:12" x14ac:dyDescent="0.3">
      <c r="A686" s="2">
        <v>43617</v>
      </c>
      <c r="B686" s="2" t="str">
        <f t="shared" si="30"/>
        <v>2019</v>
      </c>
      <c r="C686" s="4" t="s">
        <v>137</v>
      </c>
      <c r="D686" s="4" t="s">
        <v>110</v>
      </c>
      <c r="E686" s="4" t="s">
        <v>133</v>
      </c>
      <c r="F686" s="4" t="s">
        <v>128</v>
      </c>
      <c r="G686" s="10">
        <v>175</v>
      </c>
      <c r="H686" s="10">
        <v>1</v>
      </c>
      <c r="I686" s="8">
        <v>450</v>
      </c>
      <c r="J686" s="10">
        <v>450</v>
      </c>
      <c r="K686" s="10">
        <f t="shared" si="31"/>
        <v>175</v>
      </c>
      <c r="L686" s="11">
        <f t="shared" si="32"/>
        <v>275</v>
      </c>
    </row>
    <row r="687" spans="1:12" x14ac:dyDescent="0.3">
      <c r="A687" s="2">
        <v>43454</v>
      </c>
      <c r="B687" s="2" t="str">
        <f t="shared" si="30"/>
        <v>2018</v>
      </c>
      <c r="C687" s="4" t="s">
        <v>119</v>
      </c>
      <c r="D687" s="4" t="s">
        <v>110</v>
      </c>
      <c r="E687" s="4" t="s">
        <v>133</v>
      </c>
      <c r="F687" s="4" t="s">
        <v>126</v>
      </c>
      <c r="G687" s="10">
        <v>175</v>
      </c>
      <c r="H687" s="10">
        <v>35</v>
      </c>
      <c r="I687" s="8">
        <v>450</v>
      </c>
      <c r="J687" s="10">
        <v>15750</v>
      </c>
      <c r="K687" s="10">
        <f t="shared" si="31"/>
        <v>6125</v>
      </c>
      <c r="L687" s="11">
        <f t="shared" si="32"/>
        <v>9625</v>
      </c>
    </row>
    <row r="688" spans="1:12" x14ac:dyDescent="0.3">
      <c r="A688" s="2">
        <v>44428</v>
      </c>
      <c r="B688" s="2" t="str">
        <f t="shared" si="30"/>
        <v>2021</v>
      </c>
      <c r="C688" s="4" t="s">
        <v>112</v>
      </c>
      <c r="D688" s="4" t="s">
        <v>110</v>
      </c>
      <c r="E688" s="4" t="s">
        <v>133</v>
      </c>
      <c r="F688" s="4" t="s">
        <v>127</v>
      </c>
      <c r="G688" s="10">
        <v>175</v>
      </c>
      <c r="H688" s="10">
        <v>19</v>
      </c>
      <c r="I688" s="8">
        <v>450</v>
      </c>
      <c r="J688" s="10">
        <v>8550</v>
      </c>
      <c r="K688" s="10">
        <f t="shared" si="31"/>
        <v>3325</v>
      </c>
      <c r="L688" s="11">
        <f t="shared" si="32"/>
        <v>5225</v>
      </c>
    </row>
    <row r="689" spans="1:12" x14ac:dyDescent="0.3">
      <c r="A689" s="2">
        <v>44530</v>
      </c>
      <c r="B689" s="2" t="str">
        <f t="shared" si="30"/>
        <v>2021</v>
      </c>
      <c r="C689" s="4" t="s">
        <v>144</v>
      </c>
      <c r="D689" s="4" t="s">
        <v>110</v>
      </c>
      <c r="E689" s="4" t="s">
        <v>133</v>
      </c>
      <c r="F689" s="4" t="s">
        <v>128</v>
      </c>
      <c r="G689" s="10">
        <v>175</v>
      </c>
      <c r="H689" s="10">
        <v>5</v>
      </c>
      <c r="I689" s="8">
        <v>450</v>
      </c>
      <c r="J689" s="10">
        <v>2250</v>
      </c>
      <c r="K689" s="10">
        <f t="shared" si="31"/>
        <v>875</v>
      </c>
      <c r="L689" s="11">
        <f t="shared" si="32"/>
        <v>1375</v>
      </c>
    </row>
    <row r="690" spans="1:12" x14ac:dyDescent="0.3">
      <c r="A690" s="2">
        <v>44233</v>
      </c>
      <c r="B690" s="2" t="str">
        <f t="shared" si="30"/>
        <v>2021</v>
      </c>
      <c r="C690" s="4" t="s">
        <v>138</v>
      </c>
      <c r="D690" s="4" t="s">
        <v>110</v>
      </c>
      <c r="E690" s="4" t="s">
        <v>133</v>
      </c>
      <c r="F690" s="4" t="s">
        <v>124</v>
      </c>
      <c r="G690" s="10">
        <v>175</v>
      </c>
      <c r="H690" s="10">
        <v>4</v>
      </c>
      <c r="I690" s="8">
        <v>450</v>
      </c>
      <c r="J690" s="10">
        <v>1800</v>
      </c>
      <c r="K690" s="10">
        <f t="shared" si="31"/>
        <v>700</v>
      </c>
      <c r="L690" s="11">
        <f t="shared" si="32"/>
        <v>1100</v>
      </c>
    </row>
    <row r="691" spans="1:12" x14ac:dyDescent="0.3">
      <c r="A691" s="2">
        <v>44308</v>
      </c>
      <c r="B691" s="2" t="str">
        <f t="shared" si="30"/>
        <v>2021</v>
      </c>
      <c r="C691" s="4" t="s">
        <v>140</v>
      </c>
      <c r="D691" s="4" t="s">
        <v>110</v>
      </c>
      <c r="E691" s="4" t="s">
        <v>133</v>
      </c>
      <c r="F691" s="4" t="s">
        <v>106</v>
      </c>
      <c r="G691" s="10">
        <v>175</v>
      </c>
      <c r="H691" s="10">
        <v>8</v>
      </c>
      <c r="I691" s="8">
        <v>450</v>
      </c>
      <c r="J691" s="10">
        <v>3600</v>
      </c>
      <c r="K691" s="10">
        <f t="shared" si="31"/>
        <v>1400</v>
      </c>
      <c r="L691" s="11">
        <f t="shared" si="32"/>
        <v>2200</v>
      </c>
    </row>
    <row r="692" spans="1:12" x14ac:dyDescent="0.3">
      <c r="A692" s="2">
        <v>44084</v>
      </c>
      <c r="B692" s="2" t="str">
        <f t="shared" si="30"/>
        <v>2020</v>
      </c>
      <c r="C692" s="4" t="s">
        <v>142</v>
      </c>
      <c r="D692" s="4" t="s">
        <v>110</v>
      </c>
      <c r="E692" s="4" t="s">
        <v>133</v>
      </c>
      <c r="F692" s="4" t="s">
        <v>128</v>
      </c>
      <c r="G692" s="10">
        <v>175</v>
      </c>
      <c r="H692" s="10">
        <v>4</v>
      </c>
      <c r="I692" s="8">
        <v>450</v>
      </c>
      <c r="J692" s="10">
        <v>1800</v>
      </c>
      <c r="K692" s="10">
        <f t="shared" si="31"/>
        <v>700</v>
      </c>
      <c r="L692" s="11">
        <f t="shared" si="32"/>
        <v>1100</v>
      </c>
    </row>
    <row r="693" spans="1:12" x14ac:dyDescent="0.3">
      <c r="A693" s="2">
        <v>44088</v>
      </c>
      <c r="B693" s="2" t="str">
        <f t="shared" si="30"/>
        <v>2020</v>
      </c>
      <c r="C693" s="4" t="s">
        <v>116</v>
      </c>
      <c r="D693" s="4" t="s">
        <v>110</v>
      </c>
      <c r="E693" s="4" t="s">
        <v>133</v>
      </c>
      <c r="F693" s="4" t="s">
        <v>127</v>
      </c>
      <c r="G693" s="10">
        <v>175</v>
      </c>
      <c r="H693" s="10">
        <v>11</v>
      </c>
      <c r="I693" s="8">
        <v>450</v>
      </c>
      <c r="J693" s="10">
        <v>4950</v>
      </c>
      <c r="K693" s="10">
        <f t="shared" si="31"/>
        <v>1925</v>
      </c>
      <c r="L693" s="11">
        <f t="shared" si="32"/>
        <v>3025</v>
      </c>
    </row>
    <row r="694" spans="1:12" x14ac:dyDescent="0.3">
      <c r="A694" s="2">
        <v>43390</v>
      </c>
      <c r="B694" s="2" t="str">
        <f t="shared" si="30"/>
        <v>2018</v>
      </c>
      <c r="C694" s="4" t="s">
        <v>118</v>
      </c>
      <c r="D694" s="4" t="s">
        <v>110</v>
      </c>
      <c r="E694" s="4" t="s">
        <v>133</v>
      </c>
      <c r="F694" s="4" t="s">
        <v>124</v>
      </c>
      <c r="G694" s="10">
        <v>175</v>
      </c>
      <c r="H694" s="10">
        <v>29</v>
      </c>
      <c r="I694" s="8">
        <v>450</v>
      </c>
      <c r="J694" s="10">
        <v>13050</v>
      </c>
      <c r="K694" s="10">
        <f t="shared" si="31"/>
        <v>5075</v>
      </c>
      <c r="L694" s="11">
        <f t="shared" si="32"/>
        <v>7975</v>
      </c>
    </row>
    <row r="695" spans="1:12" x14ac:dyDescent="0.3">
      <c r="A695" s="2">
        <v>44422</v>
      </c>
      <c r="B695" s="2" t="str">
        <f t="shared" si="30"/>
        <v>2021</v>
      </c>
      <c r="C695" s="4" t="s">
        <v>115</v>
      </c>
      <c r="D695" s="4" t="s">
        <v>110</v>
      </c>
      <c r="E695" s="4" t="s">
        <v>133</v>
      </c>
      <c r="F695" s="4" t="s">
        <v>128</v>
      </c>
      <c r="G695" s="10">
        <v>175</v>
      </c>
      <c r="H695" s="10">
        <v>2</v>
      </c>
      <c r="I695" s="8">
        <v>450</v>
      </c>
      <c r="J695" s="10">
        <v>900</v>
      </c>
      <c r="K695" s="10">
        <f t="shared" si="31"/>
        <v>350</v>
      </c>
      <c r="L695" s="11">
        <f t="shared" si="32"/>
        <v>550</v>
      </c>
    </row>
    <row r="696" spans="1:12" x14ac:dyDescent="0.3">
      <c r="A696" s="2">
        <v>43534</v>
      </c>
      <c r="B696" s="2" t="str">
        <f t="shared" si="30"/>
        <v>2019</v>
      </c>
      <c r="C696" s="4" t="s">
        <v>123</v>
      </c>
      <c r="D696" s="4" t="s">
        <v>110</v>
      </c>
      <c r="E696" s="4" t="s">
        <v>133</v>
      </c>
      <c r="F696" s="4" t="s">
        <v>124</v>
      </c>
      <c r="G696" s="10">
        <v>175</v>
      </c>
      <c r="H696" s="10">
        <v>21</v>
      </c>
      <c r="I696" s="8">
        <v>450</v>
      </c>
      <c r="J696" s="10">
        <v>9450</v>
      </c>
      <c r="K696" s="10">
        <f t="shared" si="31"/>
        <v>3675</v>
      </c>
      <c r="L696" s="11">
        <f t="shared" si="32"/>
        <v>5775</v>
      </c>
    </row>
    <row r="697" spans="1:12" x14ac:dyDescent="0.3">
      <c r="A697" s="2">
        <v>43865</v>
      </c>
      <c r="B697" s="2" t="str">
        <f t="shared" si="30"/>
        <v>2020</v>
      </c>
      <c r="C697" s="4" t="s">
        <v>112</v>
      </c>
      <c r="D697" s="4" t="s">
        <v>110</v>
      </c>
      <c r="E697" s="4" t="s">
        <v>133</v>
      </c>
      <c r="F697" s="4" t="s">
        <v>106</v>
      </c>
      <c r="G697" s="10">
        <v>175</v>
      </c>
      <c r="H697" s="10">
        <v>3</v>
      </c>
      <c r="I697" s="8">
        <v>450</v>
      </c>
      <c r="J697" s="10">
        <v>1350</v>
      </c>
      <c r="K697" s="10">
        <f t="shared" si="31"/>
        <v>525</v>
      </c>
      <c r="L697" s="11">
        <f t="shared" si="32"/>
        <v>825</v>
      </c>
    </row>
    <row r="698" spans="1:12" x14ac:dyDescent="0.3">
      <c r="A698" s="2">
        <v>43829</v>
      </c>
      <c r="B698" s="2" t="str">
        <f t="shared" si="30"/>
        <v>2019</v>
      </c>
      <c r="C698" s="4" t="s">
        <v>136</v>
      </c>
      <c r="D698" s="4" t="s">
        <v>110</v>
      </c>
      <c r="E698" s="4" t="s">
        <v>133</v>
      </c>
      <c r="F698" s="4" t="s">
        <v>127</v>
      </c>
      <c r="G698" s="10">
        <v>175</v>
      </c>
      <c r="H698" s="10">
        <v>10</v>
      </c>
      <c r="I698" s="8">
        <v>450</v>
      </c>
      <c r="J698" s="10">
        <v>4500</v>
      </c>
      <c r="K698" s="10">
        <f t="shared" si="31"/>
        <v>1750</v>
      </c>
      <c r="L698" s="11">
        <f t="shared" si="32"/>
        <v>2750</v>
      </c>
    </row>
    <row r="699" spans="1:12" x14ac:dyDescent="0.3">
      <c r="A699" s="2">
        <v>43595</v>
      </c>
      <c r="B699" s="2" t="str">
        <f t="shared" si="30"/>
        <v>2019</v>
      </c>
      <c r="C699" s="4" t="s">
        <v>116</v>
      </c>
      <c r="D699" s="4" t="s">
        <v>110</v>
      </c>
      <c r="E699" s="4" t="s">
        <v>133</v>
      </c>
      <c r="F699" s="4" t="s">
        <v>128</v>
      </c>
      <c r="G699" s="10">
        <v>175</v>
      </c>
      <c r="H699" s="10">
        <v>1</v>
      </c>
      <c r="I699" s="8">
        <v>450</v>
      </c>
      <c r="J699" s="10">
        <v>450</v>
      </c>
      <c r="K699" s="10">
        <f t="shared" si="31"/>
        <v>175</v>
      </c>
      <c r="L699" s="11">
        <f t="shared" si="32"/>
        <v>275</v>
      </c>
    </row>
    <row r="700" spans="1:12" x14ac:dyDescent="0.3">
      <c r="A700" s="2">
        <v>44013</v>
      </c>
      <c r="B700" s="2" t="str">
        <f t="shared" si="30"/>
        <v>2020</v>
      </c>
      <c r="C700" s="4" t="s">
        <v>139</v>
      </c>
      <c r="D700" s="4" t="s">
        <v>110</v>
      </c>
      <c r="E700" s="4" t="s">
        <v>133</v>
      </c>
      <c r="F700" s="4" t="s">
        <v>124</v>
      </c>
      <c r="G700" s="10">
        <v>175</v>
      </c>
      <c r="H700" s="10">
        <v>16</v>
      </c>
      <c r="I700" s="8">
        <v>450</v>
      </c>
      <c r="J700" s="10">
        <v>7200</v>
      </c>
      <c r="K700" s="10">
        <f t="shared" si="31"/>
        <v>2800</v>
      </c>
      <c r="L700" s="11">
        <f t="shared" si="32"/>
        <v>4400</v>
      </c>
    </row>
    <row r="701" spans="1:12" x14ac:dyDescent="0.3">
      <c r="A701" s="2">
        <v>44283</v>
      </c>
      <c r="B701" s="2" t="str">
        <f t="shared" si="30"/>
        <v>2021</v>
      </c>
      <c r="C701" s="4" t="s">
        <v>142</v>
      </c>
      <c r="D701" s="4" t="s">
        <v>110</v>
      </c>
      <c r="E701" s="4" t="s">
        <v>133</v>
      </c>
      <c r="F701" s="4" t="s">
        <v>127</v>
      </c>
      <c r="G701" s="10">
        <v>175</v>
      </c>
      <c r="H701" s="10">
        <v>11</v>
      </c>
      <c r="I701" s="8">
        <v>450</v>
      </c>
      <c r="J701" s="10">
        <v>4950</v>
      </c>
      <c r="K701" s="10">
        <f t="shared" si="31"/>
        <v>1925</v>
      </c>
      <c r="L701" s="11">
        <f t="shared" si="32"/>
        <v>3025</v>
      </c>
    </row>
    <row r="702" spans="1:12" x14ac:dyDescent="0.3">
      <c r="A702" s="2">
        <v>44254</v>
      </c>
      <c r="B702" s="2" t="str">
        <f t="shared" si="30"/>
        <v>2021</v>
      </c>
      <c r="C702" s="4" t="s">
        <v>118</v>
      </c>
      <c r="D702" s="4" t="s">
        <v>110</v>
      </c>
      <c r="E702" s="4" t="s">
        <v>133</v>
      </c>
      <c r="F702" s="4" t="s">
        <v>128</v>
      </c>
      <c r="G702" s="10">
        <v>175</v>
      </c>
      <c r="H702" s="10">
        <v>8</v>
      </c>
      <c r="I702" s="8">
        <v>450</v>
      </c>
      <c r="J702" s="10">
        <v>3600</v>
      </c>
      <c r="K702" s="10">
        <f t="shared" si="31"/>
        <v>1400</v>
      </c>
      <c r="L702" s="11">
        <f t="shared" si="32"/>
        <v>2200</v>
      </c>
    </row>
    <row r="703" spans="1:12" x14ac:dyDescent="0.3">
      <c r="A703" s="2">
        <v>43169</v>
      </c>
      <c r="B703" s="2" t="str">
        <f t="shared" si="30"/>
        <v>2018</v>
      </c>
      <c r="C703" s="4" t="s">
        <v>137</v>
      </c>
      <c r="D703" s="4" t="s">
        <v>110</v>
      </c>
      <c r="E703" s="4" t="s">
        <v>133</v>
      </c>
      <c r="F703" s="4" t="s">
        <v>126</v>
      </c>
      <c r="G703" s="10">
        <v>175</v>
      </c>
      <c r="H703" s="10">
        <v>39</v>
      </c>
      <c r="I703" s="8">
        <v>450</v>
      </c>
      <c r="J703" s="10">
        <v>17550</v>
      </c>
      <c r="K703" s="10">
        <f t="shared" si="31"/>
        <v>6825</v>
      </c>
      <c r="L703" s="11">
        <f t="shared" si="32"/>
        <v>10725</v>
      </c>
    </row>
    <row r="704" spans="1:12" x14ac:dyDescent="0.3">
      <c r="A704" s="2">
        <v>44360</v>
      </c>
      <c r="B704" s="2" t="str">
        <f t="shared" si="30"/>
        <v>2021</v>
      </c>
      <c r="C704" s="4" t="s">
        <v>135</v>
      </c>
      <c r="D704" s="4" t="s">
        <v>110</v>
      </c>
      <c r="E704" s="4" t="s">
        <v>133</v>
      </c>
      <c r="F704" s="4" t="s">
        <v>124</v>
      </c>
      <c r="G704" s="10">
        <v>175</v>
      </c>
      <c r="H704" s="10">
        <v>9</v>
      </c>
      <c r="I704" s="8">
        <v>450</v>
      </c>
      <c r="J704" s="10">
        <v>4050</v>
      </c>
      <c r="K704" s="10">
        <f t="shared" si="31"/>
        <v>1575</v>
      </c>
      <c r="L704" s="11">
        <f t="shared" si="32"/>
        <v>2475</v>
      </c>
    </row>
    <row r="705" spans="1:12" x14ac:dyDescent="0.3">
      <c r="A705" s="2">
        <v>43462</v>
      </c>
      <c r="B705" s="2" t="str">
        <f t="shared" si="30"/>
        <v>2018</v>
      </c>
      <c r="C705" s="4" t="s">
        <v>115</v>
      </c>
      <c r="D705" s="4" t="s">
        <v>110</v>
      </c>
      <c r="E705" s="4" t="s">
        <v>133</v>
      </c>
      <c r="F705" s="4" t="s">
        <v>128</v>
      </c>
      <c r="G705" s="10">
        <v>175</v>
      </c>
      <c r="H705" s="10">
        <v>7</v>
      </c>
      <c r="I705" s="8">
        <v>450</v>
      </c>
      <c r="J705" s="10">
        <v>3150</v>
      </c>
      <c r="K705" s="10">
        <f t="shared" si="31"/>
        <v>1225</v>
      </c>
      <c r="L705" s="11">
        <f t="shared" si="32"/>
        <v>1925</v>
      </c>
    </row>
    <row r="706" spans="1:12" x14ac:dyDescent="0.3">
      <c r="A706" s="2">
        <v>44282</v>
      </c>
      <c r="B706" s="2" t="str">
        <f t="shared" si="30"/>
        <v>2021</v>
      </c>
      <c r="C706" s="4" t="s">
        <v>138</v>
      </c>
      <c r="D706" s="4" t="s">
        <v>110</v>
      </c>
      <c r="E706" s="4" t="s">
        <v>133</v>
      </c>
      <c r="F706" s="4" t="s">
        <v>126</v>
      </c>
      <c r="G706" s="10">
        <v>175</v>
      </c>
      <c r="H706" s="10">
        <v>29</v>
      </c>
      <c r="I706" s="8">
        <v>450</v>
      </c>
      <c r="J706" s="10">
        <v>13050</v>
      </c>
      <c r="K706" s="10">
        <f t="shared" si="31"/>
        <v>5075</v>
      </c>
      <c r="L706" s="11">
        <f t="shared" si="32"/>
        <v>7975</v>
      </c>
    </row>
    <row r="707" spans="1:12" x14ac:dyDescent="0.3">
      <c r="A707" s="2">
        <v>43917</v>
      </c>
      <c r="B707" s="2" t="str">
        <f t="shared" ref="B707:B770" si="33">TEXT(A707,"yyyy")</f>
        <v>2020</v>
      </c>
      <c r="C707" s="4" t="s">
        <v>112</v>
      </c>
      <c r="D707" s="4" t="s">
        <v>110</v>
      </c>
      <c r="E707" s="4" t="s">
        <v>133</v>
      </c>
      <c r="F707" s="4" t="s">
        <v>126</v>
      </c>
      <c r="G707" s="10">
        <v>175</v>
      </c>
      <c r="H707" s="10">
        <v>17</v>
      </c>
      <c r="I707" s="8">
        <v>450</v>
      </c>
      <c r="J707" s="10">
        <v>7650</v>
      </c>
      <c r="K707" s="10">
        <f t="shared" ref="K707:K770" si="34">H707*G707</f>
        <v>2975</v>
      </c>
      <c r="L707" s="11">
        <f t="shared" ref="L707:L770" si="35">J707-K707</f>
        <v>4675</v>
      </c>
    </row>
    <row r="708" spans="1:12" x14ac:dyDescent="0.3">
      <c r="A708" s="2">
        <v>44280</v>
      </c>
      <c r="B708" s="2" t="str">
        <f t="shared" si="33"/>
        <v>2021</v>
      </c>
      <c r="C708" s="4" t="s">
        <v>119</v>
      </c>
      <c r="D708" s="4" t="s">
        <v>110</v>
      </c>
      <c r="E708" s="4" t="s">
        <v>133</v>
      </c>
      <c r="F708" s="4" t="s">
        <v>106</v>
      </c>
      <c r="G708" s="10">
        <v>175</v>
      </c>
      <c r="H708" s="10">
        <v>5</v>
      </c>
      <c r="I708" s="8">
        <v>450</v>
      </c>
      <c r="J708" s="10">
        <v>2250</v>
      </c>
      <c r="K708" s="10">
        <f t="shared" si="34"/>
        <v>875</v>
      </c>
      <c r="L708" s="11">
        <f t="shared" si="35"/>
        <v>1375</v>
      </c>
    </row>
    <row r="709" spans="1:12" x14ac:dyDescent="0.3">
      <c r="A709" s="2">
        <v>44348</v>
      </c>
      <c r="B709" s="2" t="str">
        <f t="shared" si="33"/>
        <v>2021</v>
      </c>
      <c r="C709" s="4" t="s">
        <v>121</v>
      </c>
      <c r="D709" s="4" t="s">
        <v>110</v>
      </c>
      <c r="E709" s="4" t="s">
        <v>133</v>
      </c>
      <c r="F709" s="4" t="s">
        <v>126</v>
      </c>
      <c r="G709" s="10">
        <v>175</v>
      </c>
      <c r="H709" s="10">
        <v>29</v>
      </c>
      <c r="I709" s="8">
        <v>450</v>
      </c>
      <c r="J709" s="10">
        <v>13050</v>
      </c>
      <c r="K709" s="10">
        <f t="shared" si="34"/>
        <v>5075</v>
      </c>
      <c r="L709" s="11">
        <f t="shared" si="35"/>
        <v>7975</v>
      </c>
    </row>
    <row r="710" spans="1:12" x14ac:dyDescent="0.3">
      <c r="A710" s="2">
        <v>43376</v>
      </c>
      <c r="B710" s="2" t="str">
        <f t="shared" si="33"/>
        <v>2018</v>
      </c>
      <c r="C710" s="4" t="s">
        <v>137</v>
      </c>
      <c r="D710" s="4" t="s">
        <v>110</v>
      </c>
      <c r="E710" s="4" t="s">
        <v>133</v>
      </c>
      <c r="F710" s="4" t="s">
        <v>127</v>
      </c>
      <c r="G710" s="10">
        <v>175</v>
      </c>
      <c r="H710" s="10">
        <v>18</v>
      </c>
      <c r="I710" s="8">
        <v>450</v>
      </c>
      <c r="J710" s="10">
        <v>8100</v>
      </c>
      <c r="K710" s="10">
        <f t="shared" si="34"/>
        <v>3150</v>
      </c>
      <c r="L710" s="11">
        <f t="shared" si="35"/>
        <v>4950</v>
      </c>
    </row>
    <row r="711" spans="1:12" x14ac:dyDescent="0.3">
      <c r="A711" s="2">
        <v>44505</v>
      </c>
      <c r="B711" s="2" t="str">
        <f t="shared" si="33"/>
        <v>2021</v>
      </c>
      <c r="C711" s="4" t="s">
        <v>114</v>
      </c>
      <c r="D711" s="4" t="s">
        <v>110</v>
      </c>
      <c r="E711" s="4" t="s">
        <v>133</v>
      </c>
      <c r="F711" s="4" t="s">
        <v>106</v>
      </c>
      <c r="G711" s="10">
        <v>175</v>
      </c>
      <c r="H711" s="10">
        <v>10</v>
      </c>
      <c r="I711" s="8">
        <v>450</v>
      </c>
      <c r="J711" s="10">
        <v>4500</v>
      </c>
      <c r="K711" s="10">
        <f t="shared" si="34"/>
        <v>1750</v>
      </c>
      <c r="L711" s="11">
        <f t="shared" si="35"/>
        <v>2750</v>
      </c>
    </row>
    <row r="712" spans="1:12" x14ac:dyDescent="0.3">
      <c r="A712" s="2">
        <v>44147</v>
      </c>
      <c r="B712" s="2" t="str">
        <f t="shared" si="33"/>
        <v>2020</v>
      </c>
      <c r="C712" s="4" t="s">
        <v>109</v>
      </c>
      <c r="D712" s="4" t="s">
        <v>110</v>
      </c>
      <c r="E712" s="4" t="s">
        <v>133</v>
      </c>
      <c r="F712" s="4" t="s">
        <v>127</v>
      </c>
      <c r="G712" s="10">
        <v>175</v>
      </c>
      <c r="H712" s="10">
        <v>37</v>
      </c>
      <c r="I712" s="8">
        <v>450</v>
      </c>
      <c r="J712" s="10">
        <v>16650</v>
      </c>
      <c r="K712" s="10">
        <f t="shared" si="34"/>
        <v>6475</v>
      </c>
      <c r="L712" s="11">
        <f t="shared" si="35"/>
        <v>10175</v>
      </c>
    </row>
    <row r="713" spans="1:12" x14ac:dyDescent="0.3">
      <c r="A713" s="2">
        <v>44390</v>
      </c>
      <c r="B713" s="2" t="str">
        <f t="shared" si="33"/>
        <v>2021</v>
      </c>
      <c r="C713" s="4" t="s">
        <v>134</v>
      </c>
      <c r="D713" s="4" t="s">
        <v>110</v>
      </c>
      <c r="E713" s="4" t="s">
        <v>133</v>
      </c>
      <c r="F713" s="4" t="s">
        <v>106</v>
      </c>
      <c r="G713" s="10">
        <v>175</v>
      </c>
      <c r="H713" s="10">
        <v>18</v>
      </c>
      <c r="I713" s="8">
        <v>450</v>
      </c>
      <c r="J713" s="10">
        <v>8100</v>
      </c>
      <c r="K713" s="10">
        <f t="shared" si="34"/>
        <v>3150</v>
      </c>
      <c r="L713" s="11">
        <f t="shared" si="35"/>
        <v>4950</v>
      </c>
    </row>
    <row r="714" spans="1:12" x14ac:dyDescent="0.3">
      <c r="A714" s="2">
        <v>44323</v>
      </c>
      <c r="B714" s="2" t="str">
        <f t="shared" si="33"/>
        <v>2021</v>
      </c>
      <c r="C714" s="4" t="s">
        <v>138</v>
      </c>
      <c r="D714" s="4" t="s">
        <v>110</v>
      </c>
      <c r="E714" s="4" t="s">
        <v>133</v>
      </c>
      <c r="F714" s="4" t="s">
        <v>128</v>
      </c>
      <c r="G714" s="10">
        <v>175</v>
      </c>
      <c r="H714" s="10">
        <v>6</v>
      </c>
      <c r="I714" s="8">
        <v>450</v>
      </c>
      <c r="J714" s="10">
        <v>2700</v>
      </c>
      <c r="K714" s="10">
        <f t="shared" si="34"/>
        <v>1050</v>
      </c>
      <c r="L714" s="11">
        <f t="shared" si="35"/>
        <v>1650</v>
      </c>
    </row>
    <row r="715" spans="1:12" x14ac:dyDescent="0.3">
      <c r="A715" s="2">
        <v>44066</v>
      </c>
      <c r="B715" s="2" t="str">
        <f t="shared" si="33"/>
        <v>2020</v>
      </c>
      <c r="C715" s="4" t="s">
        <v>120</v>
      </c>
      <c r="D715" s="4" t="s">
        <v>110</v>
      </c>
      <c r="E715" s="4" t="s">
        <v>133</v>
      </c>
      <c r="F715" s="4" t="s">
        <v>126</v>
      </c>
      <c r="G715" s="10">
        <v>175</v>
      </c>
      <c r="H715" s="10">
        <v>21</v>
      </c>
      <c r="I715" s="8">
        <v>450</v>
      </c>
      <c r="J715" s="10">
        <v>9450</v>
      </c>
      <c r="K715" s="10">
        <f t="shared" si="34"/>
        <v>3675</v>
      </c>
      <c r="L715" s="11">
        <f t="shared" si="35"/>
        <v>5775</v>
      </c>
    </row>
    <row r="716" spans="1:12" x14ac:dyDescent="0.3">
      <c r="A716" s="2">
        <v>44176</v>
      </c>
      <c r="B716" s="2" t="str">
        <f t="shared" si="33"/>
        <v>2020</v>
      </c>
      <c r="C716" s="4" t="s">
        <v>136</v>
      </c>
      <c r="D716" s="4" t="s">
        <v>110</v>
      </c>
      <c r="E716" s="4" t="s">
        <v>133</v>
      </c>
      <c r="F716" s="4" t="s">
        <v>106</v>
      </c>
      <c r="G716" s="10">
        <v>175</v>
      </c>
      <c r="H716" s="10">
        <v>11</v>
      </c>
      <c r="I716" s="8">
        <v>450</v>
      </c>
      <c r="J716" s="10">
        <v>4950</v>
      </c>
      <c r="K716" s="10">
        <f t="shared" si="34"/>
        <v>1925</v>
      </c>
      <c r="L716" s="11">
        <f t="shared" si="35"/>
        <v>3025</v>
      </c>
    </row>
    <row r="717" spans="1:12" x14ac:dyDescent="0.3">
      <c r="A717" s="2">
        <v>43160</v>
      </c>
      <c r="B717" s="2" t="str">
        <f t="shared" si="33"/>
        <v>2018</v>
      </c>
      <c r="C717" s="4" t="s">
        <v>137</v>
      </c>
      <c r="D717" s="4" t="s">
        <v>110</v>
      </c>
      <c r="E717" s="4" t="s">
        <v>133</v>
      </c>
      <c r="F717" s="4" t="s">
        <v>106</v>
      </c>
      <c r="G717" s="10">
        <v>175</v>
      </c>
      <c r="H717" s="10">
        <v>1</v>
      </c>
      <c r="I717" s="8">
        <v>450</v>
      </c>
      <c r="J717" s="10">
        <v>450</v>
      </c>
      <c r="K717" s="10">
        <f t="shared" si="34"/>
        <v>175</v>
      </c>
      <c r="L717" s="11">
        <f t="shared" si="35"/>
        <v>275</v>
      </c>
    </row>
    <row r="718" spans="1:12" x14ac:dyDescent="0.3">
      <c r="A718" s="2">
        <v>44304</v>
      </c>
      <c r="B718" s="2" t="str">
        <f t="shared" si="33"/>
        <v>2021</v>
      </c>
      <c r="C718" s="4" t="s">
        <v>138</v>
      </c>
      <c r="D718" s="4" t="s">
        <v>110</v>
      </c>
      <c r="E718" s="4" t="s">
        <v>133</v>
      </c>
      <c r="F718" s="4" t="s">
        <v>127</v>
      </c>
      <c r="G718" s="10">
        <v>175</v>
      </c>
      <c r="H718" s="10">
        <v>10</v>
      </c>
      <c r="I718" s="8">
        <v>450</v>
      </c>
      <c r="J718" s="10">
        <v>4500</v>
      </c>
      <c r="K718" s="10">
        <f t="shared" si="34"/>
        <v>1750</v>
      </c>
      <c r="L718" s="11">
        <f t="shared" si="35"/>
        <v>2750</v>
      </c>
    </row>
    <row r="719" spans="1:12" x14ac:dyDescent="0.3">
      <c r="A719" s="2">
        <v>43495</v>
      </c>
      <c r="B719" s="2" t="str">
        <f t="shared" si="33"/>
        <v>2019</v>
      </c>
      <c r="C719" s="4" t="s">
        <v>139</v>
      </c>
      <c r="D719" s="4" t="s">
        <v>110</v>
      </c>
      <c r="E719" s="4" t="s">
        <v>133</v>
      </c>
      <c r="F719" s="4" t="s">
        <v>128</v>
      </c>
      <c r="G719" s="10">
        <v>175</v>
      </c>
      <c r="H719" s="10">
        <v>1</v>
      </c>
      <c r="I719" s="8">
        <v>450</v>
      </c>
      <c r="J719" s="10">
        <v>450</v>
      </c>
      <c r="K719" s="10">
        <f t="shared" si="34"/>
        <v>175</v>
      </c>
      <c r="L719" s="11">
        <f t="shared" si="35"/>
        <v>275</v>
      </c>
    </row>
    <row r="720" spans="1:12" x14ac:dyDescent="0.3">
      <c r="A720" s="2">
        <v>43617</v>
      </c>
      <c r="B720" s="2" t="str">
        <f t="shared" si="33"/>
        <v>2019</v>
      </c>
      <c r="C720" s="4" t="s">
        <v>137</v>
      </c>
      <c r="D720" s="4" t="s">
        <v>110</v>
      </c>
      <c r="E720" s="4" t="s">
        <v>133</v>
      </c>
      <c r="F720" s="4" t="s">
        <v>128</v>
      </c>
      <c r="G720" s="10">
        <v>175</v>
      </c>
      <c r="H720" s="10">
        <v>1</v>
      </c>
      <c r="I720" s="8">
        <v>450</v>
      </c>
      <c r="J720" s="10">
        <v>450</v>
      </c>
      <c r="K720" s="10">
        <f t="shared" si="34"/>
        <v>175</v>
      </c>
      <c r="L720" s="11">
        <f t="shared" si="35"/>
        <v>275</v>
      </c>
    </row>
    <row r="721" spans="1:12" x14ac:dyDescent="0.3">
      <c r="A721" s="2">
        <v>43454</v>
      </c>
      <c r="B721" s="2" t="str">
        <f t="shared" si="33"/>
        <v>2018</v>
      </c>
      <c r="C721" s="4" t="s">
        <v>119</v>
      </c>
      <c r="D721" s="4" t="s">
        <v>110</v>
      </c>
      <c r="E721" s="4" t="s">
        <v>133</v>
      </c>
      <c r="F721" s="4" t="s">
        <v>126</v>
      </c>
      <c r="G721" s="10">
        <v>175</v>
      </c>
      <c r="H721" s="10">
        <v>35</v>
      </c>
      <c r="I721" s="8">
        <v>450</v>
      </c>
      <c r="J721" s="10">
        <v>15750</v>
      </c>
      <c r="K721" s="10">
        <f t="shared" si="34"/>
        <v>6125</v>
      </c>
      <c r="L721" s="11">
        <f t="shared" si="35"/>
        <v>9625</v>
      </c>
    </row>
    <row r="722" spans="1:12" x14ac:dyDescent="0.3">
      <c r="A722" s="2">
        <v>44428</v>
      </c>
      <c r="B722" s="2" t="str">
        <f t="shared" si="33"/>
        <v>2021</v>
      </c>
      <c r="C722" s="4" t="s">
        <v>112</v>
      </c>
      <c r="D722" s="4" t="s">
        <v>110</v>
      </c>
      <c r="E722" s="4" t="s">
        <v>133</v>
      </c>
      <c r="F722" s="4" t="s">
        <v>127</v>
      </c>
      <c r="G722" s="10">
        <v>175</v>
      </c>
      <c r="H722" s="10">
        <v>19</v>
      </c>
      <c r="I722" s="8">
        <v>450</v>
      </c>
      <c r="J722" s="10">
        <v>8550</v>
      </c>
      <c r="K722" s="10">
        <f t="shared" si="34"/>
        <v>3325</v>
      </c>
      <c r="L722" s="11">
        <f t="shared" si="35"/>
        <v>5225</v>
      </c>
    </row>
    <row r="723" spans="1:12" x14ac:dyDescent="0.3">
      <c r="A723" s="2">
        <v>44530</v>
      </c>
      <c r="B723" s="2" t="str">
        <f t="shared" si="33"/>
        <v>2021</v>
      </c>
      <c r="C723" s="4" t="s">
        <v>144</v>
      </c>
      <c r="D723" s="4" t="s">
        <v>110</v>
      </c>
      <c r="E723" s="4" t="s">
        <v>133</v>
      </c>
      <c r="F723" s="4" t="s">
        <v>128</v>
      </c>
      <c r="G723" s="10">
        <v>175</v>
      </c>
      <c r="H723" s="10">
        <v>5</v>
      </c>
      <c r="I723" s="8">
        <v>450</v>
      </c>
      <c r="J723" s="10">
        <v>2250</v>
      </c>
      <c r="K723" s="10">
        <f t="shared" si="34"/>
        <v>875</v>
      </c>
      <c r="L723" s="11">
        <f t="shared" si="35"/>
        <v>1375</v>
      </c>
    </row>
    <row r="724" spans="1:12" x14ac:dyDescent="0.3">
      <c r="A724" s="2">
        <v>44233</v>
      </c>
      <c r="B724" s="2" t="str">
        <f t="shared" si="33"/>
        <v>2021</v>
      </c>
      <c r="C724" s="4" t="s">
        <v>138</v>
      </c>
      <c r="D724" s="4" t="s">
        <v>110</v>
      </c>
      <c r="E724" s="4" t="s">
        <v>133</v>
      </c>
      <c r="F724" s="4" t="s">
        <v>124</v>
      </c>
      <c r="G724" s="10">
        <v>175</v>
      </c>
      <c r="H724" s="10">
        <v>4</v>
      </c>
      <c r="I724" s="8">
        <v>450</v>
      </c>
      <c r="J724" s="10">
        <v>1800</v>
      </c>
      <c r="K724" s="10">
        <f t="shared" si="34"/>
        <v>700</v>
      </c>
      <c r="L724" s="11">
        <f t="shared" si="35"/>
        <v>1100</v>
      </c>
    </row>
    <row r="725" spans="1:12" x14ac:dyDescent="0.3">
      <c r="A725" s="2">
        <v>44308</v>
      </c>
      <c r="B725" s="2" t="str">
        <f t="shared" si="33"/>
        <v>2021</v>
      </c>
      <c r="C725" s="4" t="s">
        <v>140</v>
      </c>
      <c r="D725" s="4" t="s">
        <v>110</v>
      </c>
      <c r="E725" s="4" t="s">
        <v>133</v>
      </c>
      <c r="F725" s="4" t="s">
        <v>106</v>
      </c>
      <c r="G725" s="10">
        <v>175</v>
      </c>
      <c r="H725" s="10">
        <v>8</v>
      </c>
      <c r="I725" s="8">
        <v>450</v>
      </c>
      <c r="J725" s="10">
        <v>3600</v>
      </c>
      <c r="K725" s="10">
        <f t="shared" si="34"/>
        <v>1400</v>
      </c>
      <c r="L725" s="11">
        <f t="shared" si="35"/>
        <v>2200</v>
      </c>
    </row>
    <row r="726" spans="1:12" x14ac:dyDescent="0.3">
      <c r="A726" s="2">
        <v>44084</v>
      </c>
      <c r="B726" s="2" t="str">
        <f t="shared" si="33"/>
        <v>2020</v>
      </c>
      <c r="C726" s="4" t="s">
        <v>142</v>
      </c>
      <c r="D726" s="4" t="s">
        <v>110</v>
      </c>
      <c r="E726" s="4" t="s">
        <v>133</v>
      </c>
      <c r="F726" s="4" t="s">
        <v>128</v>
      </c>
      <c r="G726" s="10">
        <v>175</v>
      </c>
      <c r="H726" s="10">
        <v>4</v>
      </c>
      <c r="I726" s="8">
        <v>450</v>
      </c>
      <c r="J726" s="10">
        <v>1800</v>
      </c>
      <c r="K726" s="10">
        <f t="shared" si="34"/>
        <v>700</v>
      </c>
      <c r="L726" s="11">
        <f t="shared" si="35"/>
        <v>1100</v>
      </c>
    </row>
    <row r="727" spans="1:12" x14ac:dyDescent="0.3">
      <c r="A727" s="2">
        <v>44088</v>
      </c>
      <c r="B727" s="2" t="str">
        <f t="shared" si="33"/>
        <v>2020</v>
      </c>
      <c r="C727" s="4" t="s">
        <v>116</v>
      </c>
      <c r="D727" s="4" t="s">
        <v>110</v>
      </c>
      <c r="E727" s="4" t="s">
        <v>133</v>
      </c>
      <c r="F727" s="4" t="s">
        <v>127</v>
      </c>
      <c r="G727" s="10">
        <v>175</v>
      </c>
      <c r="H727" s="10">
        <v>11</v>
      </c>
      <c r="I727" s="8">
        <v>450</v>
      </c>
      <c r="J727" s="10">
        <v>4950</v>
      </c>
      <c r="K727" s="10">
        <f t="shared" si="34"/>
        <v>1925</v>
      </c>
      <c r="L727" s="11">
        <f t="shared" si="35"/>
        <v>3025</v>
      </c>
    </row>
    <row r="728" spans="1:12" x14ac:dyDescent="0.3">
      <c r="A728" s="2">
        <v>43390</v>
      </c>
      <c r="B728" s="2" t="str">
        <f t="shared" si="33"/>
        <v>2018</v>
      </c>
      <c r="C728" s="4" t="s">
        <v>118</v>
      </c>
      <c r="D728" s="4" t="s">
        <v>110</v>
      </c>
      <c r="E728" s="4" t="s">
        <v>133</v>
      </c>
      <c r="F728" s="4" t="s">
        <v>124</v>
      </c>
      <c r="G728" s="10">
        <v>175</v>
      </c>
      <c r="H728" s="10">
        <v>29</v>
      </c>
      <c r="I728" s="8">
        <v>450</v>
      </c>
      <c r="J728" s="10">
        <v>13050</v>
      </c>
      <c r="K728" s="10">
        <f t="shared" si="34"/>
        <v>5075</v>
      </c>
      <c r="L728" s="11">
        <f t="shared" si="35"/>
        <v>7975</v>
      </c>
    </row>
    <row r="729" spans="1:12" x14ac:dyDescent="0.3">
      <c r="A729" s="2">
        <v>44422</v>
      </c>
      <c r="B729" s="2" t="str">
        <f t="shared" si="33"/>
        <v>2021</v>
      </c>
      <c r="C729" s="4" t="s">
        <v>115</v>
      </c>
      <c r="D729" s="4" t="s">
        <v>110</v>
      </c>
      <c r="E729" s="4" t="s">
        <v>133</v>
      </c>
      <c r="F729" s="4" t="s">
        <v>128</v>
      </c>
      <c r="G729" s="10">
        <v>175</v>
      </c>
      <c r="H729" s="10">
        <v>2</v>
      </c>
      <c r="I729" s="8">
        <v>450</v>
      </c>
      <c r="J729" s="10">
        <v>900</v>
      </c>
      <c r="K729" s="10">
        <f t="shared" si="34"/>
        <v>350</v>
      </c>
      <c r="L729" s="11">
        <f t="shared" si="35"/>
        <v>550</v>
      </c>
    </row>
    <row r="730" spans="1:12" x14ac:dyDescent="0.3">
      <c r="A730" s="2">
        <v>43534</v>
      </c>
      <c r="B730" s="2" t="str">
        <f t="shared" si="33"/>
        <v>2019</v>
      </c>
      <c r="C730" s="4" t="s">
        <v>123</v>
      </c>
      <c r="D730" s="4" t="s">
        <v>110</v>
      </c>
      <c r="E730" s="4" t="s">
        <v>133</v>
      </c>
      <c r="F730" s="4" t="s">
        <v>124</v>
      </c>
      <c r="G730" s="10">
        <v>175</v>
      </c>
      <c r="H730" s="10">
        <v>21</v>
      </c>
      <c r="I730" s="8">
        <v>450</v>
      </c>
      <c r="J730" s="10">
        <v>9450</v>
      </c>
      <c r="K730" s="10">
        <f t="shared" si="34"/>
        <v>3675</v>
      </c>
      <c r="L730" s="11">
        <f t="shared" si="35"/>
        <v>5775</v>
      </c>
    </row>
    <row r="731" spans="1:12" x14ac:dyDescent="0.3">
      <c r="A731" s="2">
        <v>43865</v>
      </c>
      <c r="B731" s="2" t="str">
        <f t="shared" si="33"/>
        <v>2020</v>
      </c>
      <c r="C731" s="4" t="s">
        <v>112</v>
      </c>
      <c r="D731" s="4" t="s">
        <v>110</v>
      </c>
      <c r="E731" s="4" t="s">
        <v>133</v>
      </c>
      <c r="F731" s="4" t="s">
        <v>106</v>
      </c>
      <c r="G731" s="10">
        <v>175</v>
      </c>
      <c r="H731" s="10">
        <v>3</v>
      </c>
      <c r="I731" s="8">
        <v>450</v>
      </c>
      <c r="J731" s="10">
        <v>1350</v>
      </c>
      <c r="K731" s="10">
        <f t="shared" si="34"/>
        <v>525</v>
      </c>
      <c r="L731" s="11">
        <f t="shared" si="35"/>
        <v>825</v>
      </c>
    </row>
    <row r="732" spans="1:12" x14ac:dyDescent="0.3">
      <c r="A732" s="2">
        <v>43829</v>
      </c>
      <c r="B732" s="2" t="str">
        <f t="shared" si="33"/>
        <v>2019</v>
      </c>
      <c r="C732" s="4" t="s">
        <v>136</v>
      </c>
      <c r="D732" s="4" t="s">
        <v>110</v>
      </c>
      <c r="E732" s="4" t="s">
        <v>133</v>
      </c>
      <c r="F732" s="4" t="s">
        <v>127</v>
      </c>
      <c r="G732" s="10">
        <v>175</v>
      </c>
      <c r="H732" s="10">
        <v>10</v>
      </c>
      <c r="I732" s="8">
        <v>450</v>
      </c>
      <c r="J732" s="10">
        <v>4500</v>
      </c>
      <c r="K732" s="10">
        <f t="shared" si="34"/>
        <v>1750</v>
      </c>
      <c r="L732" s="11">
        <f t="shared" si="35"/>
        <v>2750</v>
      </c>
    </row>
    <row r="733" spans="1:12" x14ac:dyDescent="0.3">
      <c r="A733" s="2">
        <v>43595</v>
      </c>
      <c r="B733" s="2" t="str">
        <f t="shared" si="33"/>
        <v>2019</v>
      </c>
      <c r="C733" s="4" t="s">
        <v>116</v>
      </c>
      <c r="D733" s="4" t="s">
        <v>110</v>
      </c>
      <c r="E733" s="4" t="s">
        <v>133</v>
      </c>
      <c r="F733" s="4" t="s">
        <v>128</v>
      </c>
      <c r="G733" s="10">
        <v>175</v>
      </c>
      <c r="H733" s="10">
        <v>1</v>
      </c>
      <c r="I733" s="8">
        <v>450</v>
      </c>
      <c r="J733" s="10">
        <v>450</v>
      </c>
      <c r="K733" s="10">
        <f t="shared" si="34"/>
        <v>175</v>
      </c>
      <c r="L733" s="11">
        <f t="shared" si="35"/>
        <v>275</v>
      </c>
    </row>
    <row r="734" spans="1:12" x14ac:dyDescent="0.3">
      <c r="A734" s="2">
        <v>44013</v>
      </c>
      <c r="B734" s="2" t="str">
        <f t="shared" si="33"/>
        <v>2020</v>
      </c>
      <c r="C734" s="4" t="s">
        <v>139</v>
      </c>
      <c r="D734" s="4" t="s">
        <v>110</v>
      </c>
      <c r="E734" s="4" t="s">
        <v>133</v>
      </c>
      <c r="F734" s="4" t="s">
        <v>124</v>
      </c>
      <c r="G734" s="10">
        <v>175</v>
      </c>
      <c r="H734" s="10">
        <v>16</v>
      </c>
      <c r="I734" s="8">
        <v>450</v>
      </c>
      <c r="J734" s="10">
        <v>7200</v>
      </c>
      <c r="K734" s="10">
        <f t="shared" si="34"/>
        <v>2800</v>
      </c>
      <c r="L734" s="11">
        <f t="shared" si="35"/>
        <v>4400</v>
      </c>
    </row>
    <row r="735" spans="1:12" x14ac:dyDescent="0.3">
      <c r="A735" s="2">
        <v>44283</v>
      </c>
      <c r="B735" s="2" t="str">
        <f t="shared" si="33"/>
        <v>2021</v>
      </c>
      <c r="C735" s="4" t="s">
        <v>142</v>
      </c>
      <c r="D735" s="4" t="s">
        <v>110</v>
      </c>
      <c r="E735" s="4" t="s">
        <v>133</v>
      </c>
      <c r="F735" s="4" t="s">
        <v>127</v>
      </c>
      <c r="G735" s="10">
        <v>175</v>
      </c>
      <c r="H735" s="10">
        <v>11</v>
      </c>
      <c r="I735" s="8">
        <v>450</v>
      </c>
      <c r="J735" s="10">
        <v>4950</v>
      </c>
      <c r="K735" s="10">
        <f t="shared" si="34"/>
        <v>1925</v>
      </c>
      <c r="L735" s="11">
        <f t="shared" si="35"/>
        <v>3025</v>
      </c>
    </row>
    <row r="736" spans="1:12" x14ac:dyDescent="0.3">
      <c r="A736" s="2">
        <v>44254</v>
      </c>
      <c r="B736" s="2" t="str">
        <f t="shared" si="33"/>
        <v>2021</v>
      </c>
      <c r="C736" s="4" t="s">
        <v>118</v>
      </c>
      <c r="D736" s="4" t="s">
        <v>110</v>
      </c>
      <c r="E736" s="4" t="s">
        <v>133</v>
      </c>
      <c r="F736" s="4" t="s">
        <v>128</v>
      </c>
      <c r="G736" s="10">
        <v>175</v>
      </c>
      <c r="H736" s="10">
        <v>8</v>
      </c>
      <c r="I736" s="8">
        <v>450</v>
      </c>
      <c r="J736" s="10">
        <v>3600</v>
      </c>
      <c r="K736" s="10">
        <f t="shared" si="34"/>
        <v>1400</v>
      </c>
      <c r="L736" s="11">
        <f t="shared" si="35"/>
        <v>2200</v>
      </c>
    </row>
    <row r="737" spans="1:12" x14ac:dyDescent="0.3">
      <c r="A737" s="2">
        <v>43169</v>
      </c>
      <c r="B737" s="2" t="str">
        <f t="shared" si="33"/>
        <v>2018</v>
      </c>
      <c r="C737" s="4" t="s">
        <v>137</v>
      </c>
      <c r="D737" s="4" t="s">
        <v>110</v>
      </c>
      <c r="E737" s="4" t="s">
        <v>133</v>
      </c>
      <c r="F737" s="4" t="s">
        <v>126</v>
      </c>
      <c r="G737" s="10">
        <v>175</v>
      </c>
      <c r="H737" s="10">
        <v>39</v>
      </c>
      <c r="I737" s="8">
        <v>450</v>
      </c>
      <c r="J737" s="10">
        <v>17550</v>
      </c>
      <c r="K737" s="10">
        <f t="shared" si="34"/>
        <v>6825</v>
      </c>
      <c r="L737" s="11">
        <f t="shared" si="35"/>
        <v>10725</v>
      </c>
    </row>
    <row r="738" spans="1:12" x14ac:dyDescent="0.3">
      <c r="A738" s="2">
        <v>44360</v>
      </c>
      <c r="B738" s="2" t="str">
        <f t="shared" si="33"/>
        <v>2021</v>
      </c>
      <c r="C738" s="4" t="s">
        <v>135</v>
      </c>
      <c r="D738" s="4" t="s">
        <v>110</v>
      </c>
      <c r="E738" s="4" t="s">
        <v>133</v>
      </c>
      <c r="F738" s="4" t="s">
        <v>124</v>
      </c>
      <c r="G738" s="10">
        <v>175</v>
      </c>
      <c r="H738" s="10">
        <v>9</v>
      </c>
      <c r="I738" s="8">
        <v>450</v>
      </c>
      <c r="J738" s="10">
        <v>4050</v>
      </c>
      <c r="K738" s="10">
        <f t="shared" si="34"/>
        <v>1575</v>
      </c>
      <c r="L738" s="11">
        <f t="shared" si="35"/>
        <v>2475</v>
      </c>
    </row>
    <row r="739" spans="1:12" x14ac:dyDescent="0.3">
      <c r="A739" s="2">
        <v>43462</v>
      </c>
      <c r="B739" s="2" t="str">
        <f t="shared" si="33"/>
        <v>2018</v>
      </c>
      <c r="C739" s="4" t="s">
        <v>115</v>
      </c>
      <c r="D739" s="4" t="s">
        <v>110</v>
      </c>
      <c r="E739" s="4" t="s">
        <v>133</v>
      </c>
      <c r="F739" s="4" t="s">
        <v>128</v>
      </c>
      <c r="G739" s="10">
        <v>175</v>
      </c>
      <c r="H739" s="10">
        <v>7</v>
      </c>
      <c r="I739" s="8">
        <v>450</v>
      </c>
      <c r="J739" s="10">
        <v>3150</v>
      </c>
      <c r="K739" s="10">
        <f t="shared" si="34"/>
        <v>1225</v>
      </c>
      <c r="L739" s="11">
        <f t="shared" si="35"/>
        <v>1925</v>
      </c>
    </row>
    <row r="740" spans="1:12" x14ac:dyDescent="0.3">
      <c r="A740" s="2">
        <v>44282</v>
      </c>
      <c r="B740" s="2" t="str">
        <f t="shared" si="33"/>
        <v>2021</v>
      </c>
      <c r="C740" s="4" t="s">
        <v>138</v>
      </c>
      <c r="D740" s="4" t="s">
        <v>110</v>
      </c>
      <c r="E740" s="4" t="s">
        <v>133</v>
      </c>
      <c r="F740" s="4" t="s">
        <v>126</v>
      </c>
      <c r="G740" s="10">
        <v>175</v>
      </c>
      <c r="H740" s="10">
        <v>29</v>
      </c>
      <c r="I740" s="8">
        <v>450</v>
      </c>
      <c r="J740" s="10">
        <v>13050</v>
      </c>
      <c r="K740" s="10">
        <f t="shared" si="34"/>
        <v>5075</v>
      </c>
      <c r="L740" s="11">
        <f t="shared" si="35"/>
        <v>7975</v>
      </c>
    </row>
    <row r="741" spans="1:12" x14ac:dyDescent="0.3">
      <c r="A741" s="2">
        <v>43917</v>
      </c>
      <c r="B741" s="2" t="str">
        <f t="shared" si="33"/>
        <v>2020</v>
      </c>
      <c r="C741" s="4" t="s">
        <v>112</v>
      </c>
      <c r="D741" s="4" t="s">
        <v>110</v>
      </c>
      <c r="E741" s="4" t="s">
        <v>133</v>
      </c>
      <c r="F741" s="4" t="s">
        <v>126</v>
      </c>
      <c r="G741" s="10">
        <v>175</v>
      </c>
      <c r="H741" s="10">
        <v>17</v>
      </c>
      <c r="I741" s="8">
        <v>450</v>
      </c>
      <c r="J741" s="10">
        <v>7650</v>
      </c>
      <c r="K741" s="10">
        <f t="shared" si="34"/>
        <v>2975</v>
      </c>
      <c r="L741" s="11">
        <f t="shared" si="35"/>
        <v>4675</v>
      </c>
    </row>
    <row r="742" spans="1:12" x14ac:dyDescent="0.3">
      <c r="A742" s="2">
        <v>44280</v>
      </c>
      <c r="B742" s="2" t="str">
        <f t="shared" si="33"/>
        <v>2021</v>
      </c>
      <c r="C742" s="4" t="s">
        <v>119</v>
      </c>
      <c r="D742" s="4" t="s">
        <v>110</v>
      </c>
      <c r="E742" s="4" t="s">
        <v>133</v>
      </c>
      <c r="F742" s="4" t="s">
        <v>106</v>
      </c>
      <c r="G742" s="10">
        <v>175</v>
      </c>
      <c r="H742" s="10">
        <v>5</v>
      </c>
      <c r="I742" s="8">
        <v>450</v>
      </c>
      <c r="J742" s="10">
        <v>2250</v>
      </c>
      <c r="K742" s="10">
        <f t="shared" si="34"/>
        <v>875</v>
      </c>
      <c r="L742" s="11">
        <f t="shared" si="35"/>
        <v>1375</v>
      </c>
    </row>
    <row r="743" spans="1:12" x14ac:dyDescent="0.3">
      <c r="A743" s="2">
        <v>44348</v>
      </c>
      <c r="B743" s="2" t="str">
        <f t="shared" si="33"/>
        <v>2021</v>
      </c>
      <c r="C743" s="4" t="s">
        <v>121</v>
      </c>
      <c r="D743" s="4" t="s">
        <v>110</v>
      </c>
      <c r="E743" s="4" t="s">
        <v>133</v>
      </c>
      <c r="F743" s="4" t="s">
        <v>126</v>
      </c>
      <c r="G743" s="10">
        <v>175</v>
      </c>
      <c r="H743" s="10">
        <v>29</v>
      </c>
      <c r="I743" s="8">
        <v>450</v>
      </c>
      <c r="J743" s="10">
        <v>13050</v>
      </c>
      <c r="K743" s="10">
        <f t="shared" si="34"/>
        <v>5075</v>
      </c>
      <c r="L743" s="11">
        <f t="shared" si="35"/>
        <v>7975</v>
      </c>
    </row>
    <row r="744" spans="1:12" x14ac:dyDescent="0.3">
      <c r="A744" s="2">
        <v>43338</v>
      </c>
      <c r="B744" s="2" t="str">
        <f t="shared" si="33"/>
        <v>2018</v>
      </c>
      <c r="C744" s="4" t="s">
        <v>142</v>
      </c>
      <c r="D744" s="4" t="s">
        <v>113</v>
      </c>
      <c r="E744" s="4" t="s">
        <v>133</v>
      </c>
      <c r="F744" s="4" t="s">
        <v>106</v>
      </c>
      <c r="G744" s="10">
        <v>175</v>
      </c>
      <c r="H744" s="10">
        <v>31</v>
      </c>
      <c r="I744" s="8">
        <v>450</v>
      </c>
      <c r="J744" s="10">
        <v>13950</v>
      </c>
      <c r="K744" s="10">
        <f t="shared" si="34"/>
        <v>5425</v>
      </c>
      <c r="L744" s="11">
        <f t="shared" si="35"/>
        <v>8525</v>
      </c>
    </row>
    <row r="745" spans="1:12" x14ac:dyDescent="0.3">
      <c r="A745" s="2">
        <v>44187</v>
      </c>
      <c r="B745" s="2" t="str">
        <f t="shared" si="33"/>
        <v>2020</v>
      </c>
      <c r="C745" s="4" t="s">
        <v>109</v>
      </c>
      <c r="D745" s="4" t="s">
        <v>113</v>
      </c>
      <c r="E745" s="4" t="s">
        <v>133</v>
      </c>
      <c r="F745" s="4" t="s">
        <v>128</v>
      </c>
      <c r="G745" s="10">
        <v>175</v>
      </c>
      <c r="H745" s="10">
        <v>20</v>
      </c>
      <c r="I745" s="8">
        <v>450</v>
      </c>
      <c r="J745" s="10">
        <v>9000</v>
      </c>
      <c r="K745" s="10">
        <f t="shared" si="34"/>
        <v>3500</v>
      </c>
      <c r="L745" s="11">
        <f t="shared" si="35"/>
        <v>5500</v>
      </c>
    </row>
    <row r="746" spans="1:12" x14ac:dyDescent="0.3">
      <c r="A746" s="2">
        <v>43276</v>
      </c>
      <c r="B746" s="2" t="str">
        <f t="shared" si="33"/>
        <v>2018</v>
      </c>
      <c r="C746" s="4" t="s">
        <v>121</v>
      </c>
      <c r="D746" s="4" t="s">
        <v>113</v>
      </c>
      <c r="E746" s="4" t="s">
        <v>133</v>
      </c>
      <c r="F746" s="4" t="s">
        <v>128</v>
      </c>
      <c r="G746" s="10">
        <v>175</v>
      </c>
      <c r="H746" s="10">
        <v>28</v>
      </c>
      <c r="I746" s="8">
        <v>450</v>
      </c>
      <c r="J746" s="10">
        <v>12600</v>
      </c>
      <c r="K746" s="10">
        <f t="shared" si="34"/>
        <v>4900</v>
      </c>
      <c r="L746" s="11">
        <f t="shared" si="35"/>
        <v>7700</v>
      </c>
    </row>
    <row r="747" spans="1:12" x14ac:dyDescent="0.3">
      <c r="A747" s="2">
        <v>43447</v>
      </c>
      <c r="B747" s="2" t="str">
        <f t="shared" si="33"/>
        <v>2018</v>
      </c>
      <c r="C747" s="4" t="s">
        <v>120</v>
      </c>
      <c r="D747" s="4" t="s">
        <v>113</v>
      </c>
      <c r="E747" s="4" t="s">
        <v>133</v>
      </c>
      <c r="F747" s="4" t="s">
        <v>127</v>
      </c>
      <c r="G747" s="10">
        <v>175</v>
      </c>
      <c r="H747" s="10">
        <v>70</v>
      </c>
      <c r="I747" s="8">
        <v>450</v>
      </c>
      <c r="J747" s="10">
        <v>31500</v>
      </c>
      <c r="K747" s="10">
        <f t="shared" si="34"/>
        <v>12250</v>
      </c>
      <c r="L747" s="11">
        <f t="shared" si="35"/>
        <v>19250</v>
      </c>
    </row>
    <row r="748" spans="1:12" x14ac:dyDescent="0.3">
      <c r="A748" s="2">
        <v>44484</v>
      </c>
      <c r="B748" s="2" t="str">
        <f t="shared" si="33"/>
        <v>2021</v>
      </c>
      <c r="C748" s="4" t="s">
        <v>141</v>
      </c>
      <c r="D748" s="4" t="s">
        <v>113</v>
      </c>
      <c r="E748" s="4" t="s">
        <v>133</v>
      </c>
      <c r="F748" s="4" t="s">
        <v>106</v>
      </c>
      <c r="G748" s="10">
        <v>175</v>
      </c>
      <c r="H748" s="10">
        <v>43</v>
      </c>
      <c r="I748" s="8">
        <v>450</v>
      </c>
      <c r="J748" s="10">
        <v>19350</v>
      </c>
      <c r="K748" s="10">
        <f t="shared" si="34"/>
        <v>7525</v>
      </c>
      <c r="L748" s="11">
        <f t="shared" si="35"/>
        <v>11825</v>
      </c>
    </row>
    <row r="749" spans="1:12" x14ac:dyDescent="0.3">
      <c r="A749" s="2">
        <v>44460</v>
      </c>
      <c r="B749" s="2" t="str">
        <f t="shared" si="33"/>
        <v>2021</v>
      </c>
      <c r="C749" s="4" t="s">
        <v>116</v>
      </c>
      <c r="D749" s="4" t="s">
        <v>113</v>
      </c>
      <c r="E749" s="4" t="s">
        <v>133</v>
      </c>
      <c r="F749" s="4" t="s">
        <v>128</v>
      </c>
      <c r="G749" s="10">
        <v>175</v>
      </c>
      <c r="H749" s="10">
        <v>29</v>
      </c>
      <c r="I749" s="8">
        <v>450</v>
      </c>
      <c r="J749" s="10">
        <v>13050</v>
      </c>
      <c r="K749" s="10">
        <f t="shared" si="34"/>
        <v>5075</v>
      </c>
      <c r="L749" s="11">
        <f t="shared" si="35"/>
        <v>7975</v>
      </c>
    </row>
    <row r="750" spans="1:12" x14ac:dyDescent="0.3">
      <c r="A750" s="2">
        <v>44222</v>
      </c>
      <c r="B750" s="2" t="str">
        <f t="shared" si="33"/>
        <v>2021</v>
      </c>
      <c r="C750" s="4" t="s">
        <v>140</v>
      </c>
      <c r="D750" s="4" t="s">
        <v>113</v>
      </c>
      <c r="E750" s="4" t="s">
        <v>133</v>
      </c>
      <c r="F750" s="4" t="s">
        <v>106</v>
      </c>
      <c r="G750" s="10">
        <v>175</v>
      </c>
      <c r="H750" s="10">
        <v>96</v>
      </c>
      <c r="I750" s="8">
        <v>450</v>
      </c>
      <c r="J750" s="10">
        <v>43200</v>
      </c>
      <c r="K750" s="10">
        <f t="shared" si="34"/>
        <v>16800</v>
      </c>
      <c r="L750" s="11">
        <f t="shared" si="35"/>
        <v>26400</v>
      </c>
    </row>
    <row r="751" spans="1:12" x14ac:dyDescent="0.3">
      <c r="A751" s="2">
        <v>43302</v>
      </c>
      <c r="B751" s="2" t="str">
        <f t="shared" si="33"/>
        <v>2018</v>
      </c>
      <c r="C751" s="4" t="s">
        <v>121</v>
      </c>
      <c r="D751" s="4" t="s">
        <v>113</v>
      </c>
      <c r="E751" s="4" t="s">
        <v>133</v>
      </c>
      <c r="F751" s="4" t="s">
        <v>128</v>
      </c>
      <c r="G751" s="10">
        <v>175</v>
      </c>
      <c r="H751" s="10">
        <v>23</v>
      </c>
      <c r="I751" s="8">
        <v>450</v>
      </c>
      <c r="J751" s="10">
        <v>10350</v>
      </c>
      <c r="K751" s="10">
        <f t="shared" si="34"/>
        <v>4025</v>
      </c>
      <c r="L751" s="11">
        <f t="shared" si="35"/>
        <v>6325</v>
      </c>
    </row>
    <row r="752" spans="1:12" x14ac:dyDescent="0.3">
      <c r="A752" s="2">
        <v>44000</v>
      </c>
      <c r="B752" s="2" t="str">
        <f t="shared" si="33"/>
        <v>2020</v>
      </c>
      <c r="C752" s="4" t="s">
        <v>122</v>
      </c>
      <c r="D752" s="4" t="s">
        <v>113</v>
      </c>
      <c r="E752" s="4" t="s">
        <v>133</v>
      </c>
      <c r="F752" s="4" t="s">
        <v>126</v>
      </c>
      <c r="G752" s="10">
        <v>175</v>
      </c>
      <c r="H752" s="10">
        <v>44</v>
      </c>
      <c r="I752" s="8">
        <v>450</v>
      </c>
      <c r="J752" s="10">
        <v>19800</v>
      </c>
      <c r="K752" s="10">
        <f t="shared" si="34"/>
        <v>7700</v>
      </c>
      <c r="L752" s="11">
        <f t="shared" si="35"/>
        <v>12100</v>
      </c>
    </row>
    <row r="753" spans="1:12" x14ac:dyDescent="0.3">
      <c r="A753" s="2">
        <v>44481</v>
      </c>
      <c r="B753" s="2" t="str">
        <f t="shared" si="33"/>
        <v>2021</v>
      </c>
      <c r="C753" s="4" t="s">
        <v>108</v>
      </c>
      <c r="D753" s="4" t="s">
        <v>113</v>
      </c>
      <c r="E753" s="4" t="s">
        <v>133</v>
      </c>
      <c r="F753" s="4" t="s">
        <v>127</v>
      </c>
      <c r="G753" s="10">
        <v>175</v>
      </c>
      <c r="H753" s="10">
        <v>17</v>
      </c>
      <c r="I753" s="8">
        <v>450</v>
      </c>
      <c r="J753" s="10">
        <v>7650</v>
      </c>
      <c r="K753" s="10">
        <f t="shared" si="34"/>
        <v>2975</v>
      </c>
      <c r="L753" s="11">
        <f t="shared" si="35"/>
        <v>4675</v>
      </c>
    </row>
    <row r="754" spans="1:12" x14ac:dyDescent="0.3">
      <c r="A754" s="2">
        <v>44429</v>
      </c>
      <c r="B754" s="2" t="str">
        <f t="shared" si="33"/>
        <v>2021</v>
      </c>
      <c r="C754" s="4" t="s">
        <v>120</v>
      </c>
      <c r="D754" s="4" t="s">
        <v>113</v>
      </c>
      <c r="E754" s="4" t="s">
        <v>133</v>
      </c>
      <c r="F754" s="4" t="s">
        <v>124</v>
      </c>
      <c r="G754" s="10">
        <v>175</v>
      </c>
      <c r="H754" s="10">
        <v>143</v>
      </c>
      <c r="I754" s="8">
        <v>450</v>
      </c>
      <c r="J754" s="10">
        <v>64350</v>
      </c>
      <c r="K754" s="10">
        <f t="shared" si="34"/>
        <v>25025</v>
      </c>
      <c r="L754" s="11">
        <f t="shared" si="35"/>
        <v>39325</v>
      </c>
    </row>
    <row r="755" spans="1:12" x14ac:dyDescent="0.3">
      <c r="A755" s="2">
        <v>43513</v>
      </c>
      <c r="B755" s="2" t="str">
        <f t="shared" si="33"/>
        <v>2019</v>
      </c>
      <c r="C755" s="4" t="s">
        <v>138</v>
      </c>
      <c r="D755" s="4" t="s">
        <v>113</v>
      </c>
      <c r="E755" s="4" t="s">
        <v>133</v>
      </c>
      <c r="F755" s="4" t="s">
        <v>106</v>
      </c>
      <c r="G755" s="10">
        <v>175</v>
      </c>
      <c r="H755" s="10">
        <v>32</v>
      </c>
      <c r="I755" s="8">
        <v>450</v>
      </c>
      <c r="J755" s="10">
        <v>14400</v>
      </c>
      <c r="K755" s="10">
        <f t="shared" si="34"/>
        <v>5600</v>
      </c>
      <c r="L755" s="11">
        <f t="shared" si="35"/>
        <v>8800</v>
      </c>
    </row>
    <row r="756" spans="1:12" x14ac:dyDescent="0.3">
      <c r="A756" s="2">
        <v>44428</v>
      </c>
      <c r="B756" s="2" t="str">
        <f t="shared" si="33"/>
        <v>2021</v>
      </c>
      <c r="C756" s="4" t="s">
        <v>135</v>
      </c>
      <c r="D756" s="4" t="s">
        <v>113</v>
      </c>
      <c r="E756" s="4" t="s">
        <v>133</v>
      </c>
      <c r="F756" s="4" t="s">
        <v>106</v>
      </c>
      <c r="G756" s="10">
        <v>175</v>
      </c>
      <c r="H756" s="10">
        <v>118</v>
      </c>
      <c r="I756" s="8">
        <v>450</v>
      </c>
      <c r="J756" s="10">
        <v>53100</v>
      </c>
      <c r="K756" s="10">
        <f t="shared" si="34"/>
        <v>20650</v>
      </c>
      <c r="L756" s="11">
        <f t="shared" si="35"/>
        <v>32450</v>
      </c>
    </row>
    <row r="757" spans="1:12" x14ac:dyDescent="0.3">
      <c r="A757" s="2">
        <v>43623</v>
      </c>
      <c r="B757" s="2" t="str">
        <f t="shared" si="33"/>
        <v>2019</v>
      </c>
      <c r="C757" s="4" t="s">
        <v>123</v>
      </c>
      <c r="D757" s="4" t="s">
        <v>113</v>
      </c>
      <c r="E757" s="4" t="s">
        <v>133</v>
      </c>
      <c r="F757" s="4" t="s">
        <v>127</v>
      </c>
      <c r="G757" s="10">
        <v>175</v>
      </c>
      <c r="H757" s="10">
        <v>130</v>
      </c>
      <c r="I757" s="8">
        <v>450</v>
      </c>
      <c r="J757" s="10">
        <v>58500</v>
      </c>
      <c r="K757" s="10">
        <f t="shared" si="34"/>
        <v>22750</v>
      </c>
      <c r="L757" s="11">
        <f t="shared" si="35"/>
        <v>35750</v>
      </c>
    </row>
    <row r="758" spans="1:12" x14ac:dyDescent="0.3">
      <c r="A758" s="2">
        <v>44481</v>
      </c>
      <c r="B758" s="2" t="str">
        <f t="shared" si="33"/>
        <v>2021</v>
      </c>
      <c r="C758" s="4" t="s">
        <v>108</v>
      </c>
      <c r="D758" s="4" t="s">
        <v>113</v>
      </c>
      <c r="E758" s="4" t="s">
        <v>133</v>
      </c>
      <c r="F758" s="4" t="s">
        <v>128</v>
      </c>
      <c r="G758" s="10">
        <v>175</v>
      </c>
      <c r="H758" s="10">
        <v>59</v>
      </c>
      <c r="I758" s="8">
        <v>450</v>
      </c>
      <c r="J758" s="10">
        <v>26550</v>
      </c>
      <c r="K758" s="10">
        <f t="shared" si="34"/>
        <v>10325</v>
      </c>
      <c r="L758" s="11">
        <f t="shared" si="35"/>
        <v>16225</v>
      </c>
    </row>
    <row r="759" spans="1:12" x14ac:dyDescent="0.3">
      <c r="A759" s="2">
        <v>43563</v>
      </c>
      <c r="B759" s="2" t="str">
        <f t="shared" si="33"/>
        <v>2019</v>
      </c>
      <c r="C759" s="4" t="s">
        <v>120</v>
      </c>
      <c r="D759" s="4" t="s">
        <v>113</v>
      </c>
      <c r="E759" s="4" t="s">
        <v>133</v>
      </c>
      <c r="F759" s="4" t="s">
        <v>127</v>
      </c>
      <c r="G759" s="10">
        <v>175</v>
      </c>
      <c r="H759" s="10">
        <v>28</v>
      </c>
      <c r="I759" s="8">
        <v>450</v>
      </c>
      <c r="J759" s="10">
        <v>12600</v>
      </c>
      <c r="K759" s="10">
        <f t="shared" si="34"/>
        <v>4900</v>
      </c>
      <c r="L759" s="11">
        <f t="shared" si="35"/>
        <v>7700</v>
      </c>
    </row>
    <row r="760" spans="1:12" x14ac:dyDescent="0.3">
      <c r="A760" s="2">
        <v>43522</v>
      </c>
      <c r="B760" s="2" t="str">
        <f t="shared" si="33"/>
        <v>2019</v>
      </c>
      <c r="C760" s="4" t="s">
        <v>140</v>
      </c>
      <c r="D760" s="4" t="s">
        <v>113</v>
      </c>
      <c r="E760" s="4" t="s">
        <v>133</v>
      </c>
      <c r="F760" s="4" t="s">
        <v>127</v>
      </c>
      <c r="G760" s="10">
        <v>175</v>
      </c>
      <c r="H760" s="10">
        <v>199</v>
      </c>
      <c r="I760" s="8">
        <v>450</v>
      </c>
      <c r="J760" s="10">
        <v>89550</v>
      </c>
      <c r="K760" s="10">
        <f t="shared" si="34"/>
        <v>34825</v>
      </c>
      <c r="L760" s="11">
        <f t="shared" si="35"/>
        <v>54725</v>
      </c>
    </row>
    <row r="761" spans="1:12" x14ac:dyDescent="0.3">
      <c r="A761" s="2">
        <v>44080</v>
      </c>
      <c r="B761" s="2" t="str">
        <f t="shared" si="33"/>
        <v>2020</v>
      </c>
      <c r="C761" s="4" t="s">
        <v>141</v>
      </c>
      <c r="D761" s="4" t="s">
        <v>113</v>
      </c>
      <c r="E761" s="4" t="s">
        <v>133</v>
      </c>
      <c r="F761" s="4" t="s">
        <v>126</v>
      </c>
      <c r="G761" s="10">
        <v>175</v>
      </c>
      <c r="H761" s="10">
        <v>33</v>
      </c>
      <c r="I761" s="8">
        <v>450</v>
      </c>
      <c r="J761" s="10">
        <v>14850</v>
      </c>
      <c r="K761" s="10">
        <f t="shared" si="34"/>
        <v>5775</v>
      </c>
      <c r="L761" s="11">
        <f t="shared" si="35"/>
        <v>9075</v>
      </c>
    </row>
    <row r="762" spans="1:12" x14ac:dyDescent="0.3">
      <c r="A762" s="2">
        <v>44332</v>
      </c>
      <c r="B762" s="2" t="str">
        <f t="shared" si="33"/>
        <v>2021</v>
      </c>
      <c r="C762" s="4" t="s">
        <v>120</v>
      </c>
      <c r="D762" s="4" t="s">
        <v>113</v>
      </c>
      <c r="E762" s="4" t="s">
        <v>133</v>
      </c>
      <c r="F762" s="4" t="s">
        <v>124</v>
      </c>
      <c r="G762" s="10">
        <v>175</v>
      </c>
      <c r="H762" s="10">
        <v>122</v>
      </c>
      <c r="I762" s="8">
        <v>450</v>
      </c>
      <c r="J762" s="10">
        <v>54900</v>
      </c>
      <c r="K762" s="10">
        <f t="shared" si="34"/>
        <v>21350</v>
      </c>
      <c r="L762" s="11">
        <f t="shared" si="35"/>
        <v>33550</v>
      </c>
    </row>
    <row r="763" spans="1:12" x14ac:dyDescent="0.3">
      <c r="A763" s="2">
        <v>44231</v>
      </c>
      <c r="B763" s="2" t="str">
        <f t="shared" si="33"/>
        <v>2021</v>
      </c>
      <c r="C763" s="4" t="s">
        <v>109</v>
      </c>
      <c r="D763" s="4" t="s">
        <v>113</v>
      </c>
      <c r="E763" s="4" t="s">
        <v>133</v>
      </c>
      <c r="F763" s="4" t="s">
        <v>126</v>
      </c>
      <c r="G763" s="10">
        <v>175</v>
      </c>
      <c r="H763" s="10">
        <v>273</v>
      </c>
      <c r="I763" s="8">
        <v>450</v>
      </c>
      <c r="J763" s="10">
        <v>122850</v>
      </c>
      <c r="K763" s="10">
        <f t="shared" si="34"/>
        <v>47775</v>
      </c>
      <c r="L763" s="11">
        <f t="shared" si="35"/>
        <v>75075</v>
      </c>
    </row>
    <row r="764" spans="1:12" x14ac:dyDescent="0.3">
      <c r="A764" s="2">
        <v>44336</v>
      </c>
      <c r="B764" s="2" t="str">
        <f t="shared" si="33"/>
        <v>2021</v>
      </c>
      <c r="C764" s="4" t="s">
        <v>135</v>
      </c>
      <c r="D764" s="4" t="s">
        <v>113</v>
      </c>
      <c r="E764" s="4" t="s">
        <v>133</v>
      </c>
      <c r="F764" s="4" t="s">
        <v>106</v>
      </c>
      <c r="G764" s="10">
        <v>175</v>
      </c>
      <c r="H764" s="10">
        <v>14</v>
      </c>
      <c r="I764" s="8">
        <v>450</v>
      </c>
      <c r="J764" s="10">
        <v>6300</v>
      </c>
      <c r="K764" s="10">
        <f t="shared" si="34"/>
        <v>2450</v>
      </c>
      <c r="L764" s="11">
        <f t="shared" si="35"/>
        <v>3850</v>
      </c>
    </row>
    <row r="765" spans="1:12" x14ac:dyDescent="0.3">
      <c r="A765" s="2">
        <v>43882</v>
      </c>
      <c r="B765" s="2" t="str">
        <f t="shared" si="33"/>
        <v>2020</v>
      </c>
      <c r="C765" s="4" t="s">
        <v>108</v>
      </c>
      <c r="D765" s="4" t="s">
        <v>113</v>
      </c>
      <c r="E765" s="4" t="s">
        <v>133</v>
      </c>
      <c r="F765" s="4" t="s">
        <v>127</v>
      </c>
      <c r="G765" s="10">
        <v>175</v>
      </c>
      <c r="H765" s="10">
        <v>34</v>
      </c>
      <c r="I765" s="8">
        <v>450</v>
      </c>
      <c r="J765" s="10">
        <v>15300</v>
      </c>
      <c r="K765" s="10">
        <f t="shared" si="34"/>
        <v>5950</v>
      </c>
      <c r="L765" s="11">
        <f t="shared" si="35"/>
        <v>9350</v>
      </c>
    </row>
    <row r="766" spans="1:12" x14ac:dyDescent="0.3">
      <c r="A766" s="2">
        <v>43679</v>
      </c>
      <c r="B766" s="2" t="str">
        <f t="shared" si="33"/>
        <v>2019</v>
      </c>
      <c r="C766" s="4" t="s">
        <v>108</v>
      </c>
      <c r="D766" s="4" t="s">
        <v>113</v>
      </c>
      <c r="E766" s="4" t="s">
        <v>133</v>
      </c>
      <c r="F766" s="4" t="s">
        <v>106</v>
      </c>
      <c r="G766" s="10">
        <v>175</v>
      </c>
      <c r="H766" s="10">
        <v>52</v>
      </c>
      <c r="I766" s="8">
        <v>450</v>
      </c>
      <c r="J766" s="10">
        <v>23400</v>
      </c>
      <c r="K766" s="10">
        <f t="shared" si="34"/>
        <v>9100</v>
      </c>
      <c r="L766" s="11">
        <f t="shared" si="35"/>
        <v>14300</v>
      </c>
    </row>
    <row r="767" spans="1:12" x14ac:dyDescent="0.3">
      <c r="A767" s="2">
        <v>43835</v>
      </c>
      <c r="B767" s="2" t="str">
        <f t="shared" si="33"/>
        <v>2020</v>
      </c>
      <c r="C767" s="4" t="s">
        <v>120</v>
      </c>
      <c r="D767" s="4" t="s">
        <v>113</v>
      </c>
      <c r="E767" s="4" t="s">
        <v>133</v>
      </c>
      <c r="F767" s="4" t="s">
        <v>126</v>
      </c>
      <c r="G767" s="10">
        <v>175</v>
      </c>
      <c r="H767" s="10">
        <v>103</v>
      </c>
      <c r="I767" s="8">
        <v>450</v>
      </c>
      <c r="J767" s="10">
        <v>46350</v>
      </c>
      <c r="K767" s="10">
        <f t="shared" si="34"/>
        <v>18025</v>
      </c>
      <c r="L767" s="11">
        <f t="shared" si="35"/>
        <v>28325</v>
      </c>
    </row>
    <row r="768" spans="1:12" x14ac:dyDescent="0.3">
      <c r="A768" s="2">
        <v>44561</v>
      </c>
      <c r="B768" s="2" t="str">
        <f t="shared" si="33"/>
        <v>2021</v>
      </c>
      <c r="C768" s="4" t="s">
        <v>143</v>
      </c>
      <c r="D768" s="4" t="s">
        <v>113</v>
      </c>
      <c r="E768" s="4" t="s">
        <v>133</v>
      </c>
      <c r="F768" s="4" t="s">
        <v>127</v>
      </c>
      <c r="G768" s="10">
        <v>175</v>
      </c>
      <c r="H768" s="10">
        <v>140</v>
      </c>
      <c r="I768" s="8">
        <v>450</v>
      </c>
      <c r="J768" s="10">
        <v>63000</v>
      </c>
      <c r="K768" s="10">
        <f t="shared" si="34"/>
        <v>24500</v>
      </c>
      <c r="L768" s="11">
        <f t="shared" si="35"/>
        <v>38500</v>
      </c>
    </row>
    <row r="769" spans="1:12" x14ac:dyDescent="0.3">
      <c r="A769" s="2">
        <v>43520</v>
      </c>
      <c r="B769" s="2" t="str">
        <f t="shared" si="33"/>
        <v>2019</v>
      </c>
      <c r="C769" s="4" t="s">
        <v>135</v>
      </c>
      <c r="D769" s="4" t="s">
        <v>113</v>
      </c>
      <c r="E769" s="4" t="s">
        <v>133</v>
      </c>
      <c r="F769" s="4" t="s">
        <v>128</v>
      </c>
      <c r="G769" s="10">
        <v>175</v>
      </c>
      <c r="H769" s="10">
        <v>20</v>
      </c>
      <c r="I769" s="8">
        <v>450</v>
      </c>
      <c r="J769" s="10">
        <v>9000</v>
      </c>
      <c r="K769" s="10">
        <f t="shared" si="34"/>
        <v>3500</v>
      </c>
      <c r="L769" s="11">
        <f t="shared" si="35"/>
        <v>5500</v>
      </c>
    </row>
    <row r="770" spans="1:12" x14ac:dyDescent="0.3">
      <c r="A770" s="2">
        <v>44286</v>
      </c>
      <c r="B770" s="2" t="str">
        <f t="shared" si="33"/>
        <v>2021</v>
      </c>
      <c r="C770" s="4" t="s">
        <v>141</v>
      </c>
      <c r="D770" s="4" t="s">
        <v>113</v>
      </c>
      <c r="E770" s="4" t="s">
        <v>133</v>
      </c>
      <c r="F770" s="4" t="s">
        <v>124</v>
      </c>
      <c r="G770" s="10">
        <v>175</v>
      </c>
      <c r="H770" s="10">
        <v>47</v>
      </c>
      <c r="I770" s="8">
        <v>450</v>
      </c>
      <c r="J770" s="10">
        <v>21150</v>
      </c>
      <c r="K770" s="10">
        <f t="shared" si="34"/>
        <v>8225</v>
      </c>
      <c r="L770" s="11">
        <f t="shared" si="35"/>
        <v>12925</v>
      </c>
    </row>
    <row r="771" spans="1:12" x14ac:dyDescent="0.3">
      <c r="A771" s="2">
        <v>44336</v>
      </c>
      <c r="B771" s="2" t="str">
        <f t="shared" ref="B771:B834" si="36">TEXT(A771,"yyyy")</f>
        <v>2021</v>
      </c>
      <c r="C771" s="4" t="s">
        <v>119</v>
      </c>
      <c r="D771" s="4" t="s">
        <v>113</v>
      </c>
      <c r="E771" s="4" t="s">
        <v>133</v>
      </c>
      <c r="F771" s="4" t="s">
        <v>106</v>
      </c>
      <c r="G771" s="10">
        <v>175</v>
      </c>
      <c r="H771" s="10">
        <v>14</v>
      </c>
      <c r="I771" s="8">
        <v>450</v>
      </c>
      <c r="J771" s="10">
        <v>6300</v>
      </c>
      <c r="K771" s="10">
        <f t="shared" ref="K771:K834" si="37">H771*G771</f>
        <v>2450</v>
      </c>
      <c r="L771" s="11">
        <f t="shared" ref="L771:L834" si="38">J771-K771</f>
        <v>3850</v>
      </c>
    </row>
    <row r="772" spans="1:12" x14ac:dyDescent="0.3">
      <c r="A772" s="2">
        <v>44309</v>
      </c>
      <c r="B772" s="2" t="str">
        <f t="shared" si="36"/>
        <v>2021</v>
      </c>
      <c r="C772" s="4" t="s">
        <v>125</v>
      </c>
      <c r="D772" s="4" t="s">
        <v>113</v>
      </c>
      <c r="E772" s="4" t="s">
        <v>133</v>
      </c>
      <c r="F772" s="4" t="s">
        <v>128</v>
      </c>
      <c r="G772" s="10">
        <v>175</v>
      </c>
      <c r="H772" s="10">
        <v>46</v>
      </c>
      <c r="I772" s="8">
        <v>450</v>
      </c>
      <c r="J772" s="10">
        <v>20700</v>
      </c>
      <c r="K772" s="10">
        <f t="shared" si="37"/>
        <v>8050</v>
      </c>
      <c r="L772" s="11">
        <f t="shared" si="38"/>
        <v>12650</v>
      </c>
    </row>
    <row r="773" spans="1:12" x14ac:dyDescent="0.3">
      <c r="A773" s="2">
        <v>43287</v>
      </c>
      <c r="B773" s="2" t="str">
        <f t="shared" si="36"/>
        <v>2018</v>
      </c>
      <c r="C773" s="4" t="s">
        <v>109</v>
      </c>
      <c r="D773" s="4" t="s">
        <v>113</v>
      </c>
      <c r="E773" s="4" t="s">
        <v>133</v>
      </c>
      <c r="F773" s="4" t="s">
        <v>126</v>
      </c>
      <c r="G773" s="10">
        <v>175</v>
      </c>
      <c r="H773" s="10">
        <v>130</v>
      </c>
      <c r="I773" s="8">
        <v>450</v>
      </c>
      <c r="J773" s="10">
        <v>58500</v>
      </c>
      <c r="K773" s="10">
        <f t="shared" si="37"/>
        <v>22750</v>
      </c>
      <c r="L773" s="11">
        <f t="shared" si="38"/>
        <v>35750</v>
      </c>
    </row>
    <row r="774" spans="1:12" x14ac:dyDescent="0.3">
      <c r="A774" s="2">
        <v>43571</v>
      </c>
      <c r="B774" s="2" t="str">
        <f t="shared" si="36"/>
        <v>2019</v>
      </c>
      <c r="C774" s="4" t="s">
        <v>140</v>
      </c>
      <c r="D774" s="4" t="s">
        <v>113</v>
      </c>
      <c r="E774" s="4" t="s">
        <v>133</v>
      </c>
      <c r="F774" s="4" t="s">
        <v>127</v>
      </c>
      <c r="G774" s="10">
        <v>175</v>
      </c>
      <c r="H774" s="10">
        <v>106</v>
      </c>
      <c r="I774" s="8">
        <v>450</v>
      </c>
      <c r="J774" s="10">
        <v>47700</v>
      </c>
      <c r="K774" s="10">
        <f t="shared" si="37"/>
        <v>18550</v>
      </c>
      <c r="L774" s="11">
        <f t="shared" si="38"/>
        <v>29150</v>
      </c>
    </row>
    <row r="775" spans="1:12" x14ac:dyDescent="0.3">
      <c r="A775" s="2">
        <v>43713</v>
      </c>
      <c r="B775" s="2" t="str">
        <f t="shared" si="36"/>
        <v>2019</v>
      </c>
      <c r="C775" s="4" t="s">
        <v>125</v>
      </c>
      <c r="D775" s="4" t="s">
        <v>113</v>
      </c>
      <c r="E775" s="4" t="s">
        <v>133</v>
      </c>
      <c r="F775" s="4" t="s">
        <v>126</v>
      </c>
      <c r="G775" s="10">
        <v>175</v>
      </c>
      <c r="H775" s="10">
        <v>28</v>
      </c>
      <c r="I775" s="8">
        <v>450</v>
      </c>
      <c r="J775" s="10">
        <v>12600</v>
      </c>
      <c r="K775" s="10">
        <f t="shared" si="37"/>
        <v>4900</v>
      </c>
      <c r="L775" s="11">
        <f t="shared" si="38"/>
        <v>7700</v>
      </c>
    </row>
    <row r="776" spans="1:12" x14ac:dyDescent="0.3">
      <c r="A776" s="2">
        <v>43315</v>
      </c>
      <c r="B776" s="2" t="str">
        <f t="shared" si="36"/>
        <v>2018</v>
      </c>
      <c r="C776" s="4" t="s">
        <v>114</v>
      </c>
      <c r="D776" s="4" t="s">
        <v>113</v>
      </c>
      <c r="E776" s="4" t="s">
        <v>133</v>
      </c>
      <c r="F776" s="4" t="s">
        <v>124</v>
      </c>
      <c r="G776" s="10">
        <v>175</v>
      </c>
      <c r="H776" s="10">
        <v>75</v>
      </c>
      <c r="I776" s="8">
        <v>450</v>
      </c>
      <c r="J776" s="10">
        <v>33750</v>
      </c>
      <c r="K776" s="10">
        <f t="shared" si="37"/>
        <v>13125</v>
      </c>
      <c r="L776" s="11">
        <f t="shared" si="38"/>
        <v>20625</v>
      </c>
    </row>
    <row r="777" spans="1:12" x14ac:dyDescent="0.3">
      <c r="A777" s="2">
        <v>44058</v>
      </c>
      <c r="B777" s="2" t="str">
        <f t="shared" si="36"/>
        <v>2020</v>
      </c>
      <c r="C777" s="4" t="s">
        <v>142</v>
      </c>
      <c r="D777" s="4" t="s">
        <v>113</v>
      </c>
      <c r="E777" s="4" t="s">
        <v>133</v>
      </c>
      <c r="F777" s="4" t="s">
        <v>127</v>
      </c>
      <c r="G777" s="10">
        <v>175</v>
      </c>
      <c r="H777" s="10">
        <v>88</v>
      </c>
      <c r="I777" s="8">
        <v>450</v>
      </c>
      <c r="J777" s="10">
        <v>39600</v>
      </c>
      <c r="K777" s="10">
        <f t="shared" si="37"/>
        <v>15400</v>
      </c>
      <c r="L777" s="11">
        <f t="shared" si="38"/>
        <v>24200</v>
      </c>
    </row>
    <row r="778" spans="1:12" x14ac:dyDescent="0.3">
      <c r="A778" s="2">
        <v>44168</v>
      </c>
      <c r="B778" s="2" t="str">
        <f t="shared" si="36"/>
        <v>2020</v>
      </c>
      <c r="C778" s="4" t="s">
        <v>118</v>
      </c>
      <c r="D778" s="4" t="s">
        <v>113</v>
      </c>
      <c r="E778" s="4" t="s">
        <v>133</v>
      </c>
      <c r="F778" s="4" t="s">
        <v>126</v>
      </c>
      <c r="G778" s="10">
        <v>175</v>
      </c>
      <c r="H778" s="10">
        <v>26</v>
      </c>
      <c r="I778" s="8">
        <v>450</v>
      </c>
      <c r="J778" s="10">
        <v>11700</v>
      </c>
      <c r="K778" s="10">
        <f t="shared" si="37"/>
        <v>4550</v>
      </c>
      <c r="L778" s="11">
        <f t="shared" si="38"/>
        <v>7150</v>
      </c>
    </row>
    <row r="779" spans="1:12" x14ac:dyDescent="0.3">
      <c r="A779" s="2">
        <v>43903</v>
      </c>
      <c r="B779" s="2" t="str">
        <f t="shared" si="36"/>
        <v>2020</v>
      </c>
      <c r="C779" s="4" t="s">
        <v>119</v>
      </c>
      <c r="D779" s="4" t="s">
        <v>113</v>
      </c>
      <c r="E779" s="4" t="s">
        <v>133</v>
      </c>
      <c r="F779" s="4" t="s">
        <v>124</v>
      </c>
      <c r="G779" s="10">
        <v>175</v>
      </c>
      <c r="H779" s="10">
        <v>30</v>
      </c>
      <c r="I779" s="8">
        <v>450</v>
      </c>
      <c r="J779" s="10">
        <v>13500</v>
      </c>
      <c r="K779" s="10">
        <f t="shared" si="37"/>
        <v>5250</v>
      </c>
      <c r="L779" s="11">
        <f t="shared" si="38"/>
        <v>8250</v>
      </c>
    </row>
    <row r="780" spans="1:12" x14ac:dyDescent="0.3">
      <c r="A780" s="2">
        <v>43328</v>
      </c>
      <c r="B780" s="2" t="str">
        <f t="shared" si="36"/>
        <v>2018</v>
      </c>
      <c r="C780" s="4" t="s">
        <v>125</v>
      </c>
      <c r="D780" s="4" t="s">
        <v>113</v>
      </c>
      <c r="E780" s="4" t="s">
        <v>133</v>
      </c>
      <c r="F780" s="4" t="s">
        <v>106</v>
      </c>
      <c r="G780" s="10">
        <v>175</v>
      </c>
      <c r="H780" s="10">
        <v>116</v>
      </c>
      <c r="I780" s="8">
        <v>450</v>
      </c>
      <c r="J780" s="10">
        <v>52200</v>
      </c>
      <c r="K780" s="10">
        <f t="shared" si="37"/>
        <v>20300</v>
      </c>
      <c r="L780" s="11">
        <f t="shared" si="38"/>
        <v>31900</v>
      </c>
    </row>
    <row r="781" spans="1:12" x14ac:dyDescent="0.3">
      <c r="A781" s="2">
        <v>44167</v>
      </c>
      <c r="B781" s="2" t="str">
        <f t="shared" si="36"/>
        <v>2020</v>
      </c>
      <c r="C781" s="4" t="s">
        <v>112</v>
      </c>
      <c r="D781" s="4" t="s">
        <v>113</v>
      </c>
      <c r="E781" s="4" t="s">
        <v>133</v>
      </c>
      <c r="F781" s="4" t="s">
        <v>124</v>
      </c>
      <c r="G781" s="10">
        <v>175</v>
      </c>
      <c r="H781" s="10">
        <v>8</v>
      </c>
      <c r="I781" s="8">
        <v>450</v>
      </c>
      <c r="J781" s="10">
        <v>3600</v>
      </c>
      <c r="K781" s="10">
        <f t="shared" si="37"/>
        <v>1400</v>
      </c>
      <c r="L781" s="11">
        <f t="shared" si="38"/>
        <v>2200</v>
      </c>
    </row>
    <row r="782" spans="1:12" x14ac:dyDescent="0.3">
      <c r="A782" s="2">
        <v>43338</v>
      </c>
      <c r="B782" s="2" t="str">
        <f t="shared" si="36"/>
        <v>2018</v>
      </c>
      <c r="C782" s="4" t="s">
        <v>142</v>
      </c>
      <c r="D782" s="4" t="s">
        <v>113</v>
      </c>
      <c r="E782" s="4" t="s">
        <v>133</v>
      </c>
      <c r="F782" s="4" t="s">
        <v>106</v>
      </c>
      <c r="G782" s="10">
        <v>175</v>
      </c>
      <c r="H782" s="10">
        <v>31</v>
      </c>
      <c r="I782" s="8">
        <v>450</v>
      </c>
      <c r="J782" s="10">
        <v>13950</v>
      </c>
      <c r="K782" s="10">
        <f t="shared" si="37"/>
        <v>5425</v>
      </c>
      <c r="L782" s="11">
        <f t="shared" si="38"/>
        <v>8525</v>
      </c>
    </row>
    <row r="783" spans="1:12" x14ac:dyDescent="0.3">
      <c r="A783" s="2">
        <v>44187</v>
      </c>
      <c r="B783" s="2" t="str">
        <f t="shared" si="36"/>
        <v>2020</v>
      </c>
      <c r="C783" s="4" t="s">
        <v>109</v>
      </c>
      <c r="D783" s="4" t="s">
        <v>113</v>
      </c>
      <c r="E783" s="4" t="s">
        <v>133</v>
      </c>
      <c r="F783" s="4" t="s">
        <v>128</v>
      </c>
      <c r="G783" s="10">
        <v>175</v>
      </c>
      <c r="H783" s="10">
        <v>20</v>
      </c>
      <c r="I783" s="8">
        <v>450</v>
      </c>
      <c r="J783" s="10">
        <v>9000</v>
      </c>
      <c r="K783" s="10">
        <f t="shared" si="37"/>
        <v>3500</v>
      </c>
      <c r="L783" s="11">
        <f t="shared" si="38"/>
        <v>5500</v>
      </c>
    </row>
    <row r="784" spans="1:12" x14ac:dyDescent="0.3">
      <c r="A784" s="2">
        <v>43276</v>
      </c>
      <c r="B784" s="2" t="str">
        <f t="shared" si="36"/>
        <v>2018</v>
      </c>
      <c r="C784" s="4" t="s">
        <v>121</v>
      </c>
      <c r="D784" s="4" t="s">
        <v>113</v>
      </c>
      <c r="E784" s="4" t="s">
        <v>133</v>
      </c>
      <c r="F784" s="4" t="s">
        <v>128</v>
      </c>
      <c r="G784" s="10">
        <v>175</v>
      </c>
      <c r="H784" s="10">
        <v>28</v>
      </c>
      <c r="I784" s="8">
        <v>450</v>
      </c>
      <c r="J784" s="10">
        <v>12600</v>
      </c>
      <c r="K784" s="10">
        <f t="shared" si="37"/>
        <v>4900</v>
      </c>
      <c r="L784" s="11">
        <f t="shared" si="38"/>
        <v>7700</v>
      </c>
    </row>
    <row r="785" spans="1:12" x14ac:dyDescent="0.3">
      <c r="A785" s="2">
        <v>43447</v>
      </c>
      <c r="B785" s="2" t="str">
        <f t="shared" si="36"/>
        <v>2018</v>
      </c>
      <c r="C785" s="4" t="s">
        <v>120</v>
      </c>
      <c r="D785" s="4" t="s">
        <v>113</v>
      </c>
      <c r="E785" s="4" t="s">
        <v>133</v>
      </c>
      <c r="F785" s="4" t="s">
        <v>127</v>
      </c>
      <c r="G785" s="10">
        <v>175</v>
      </c>
      <c r="H785" s="10">
        <v>70</v>
      </c>
      <c r="I785" s="8">
        <v>450</v>
      </c>
      <c r="J785" s="10">
        <v>31500</v>
      </c>
      <c r="K785" s="10">
        <f t="shared" si="37"/>
        <v>12250</v>
      </c>
      <c r="L785" s="11">
        <f t="shared" si="38"/>
        <v>19250</v>
      </c>
    </row>
    <row r="786" spans="1:12" x14ac:dyDescent="0.3">
      <c r="A786" s="2">
        <v>44484</v>
      </c>
      <c r="B786" s="2" t="str">
        <f t="shared" si="36"/>
        <v>2021</v>
      </c>
      <c r="C786" s="4" t="s">
        <v>141</v>
      </c>
      <c r="D786" s="4" t="s">
        <v>113</v>
      </c>
      <c r="E786" s="4" t="s">
        <v>133</v>
      </c>
      <c r="F786" s="4" t="s">
        <v>106</v>
      </c>
      <c r="G786" s="10">
        <v>175</v>
      </c>
      <c r="H786" s="10">
        <v>43</v>
      </c>
      <c r="I786" s="8">
        <v>450</v>
      </c>
      <c r="J786" s="10">
        <v>19350</v>
      </c>
      <c r="K786" s="10">
        <f t="shared" si="37"/>
        <v>7525</v>
      </c>
      <c r="L786" s="11">
        <f t="shared" si="38"/>
        <v>11825</v>
      </c>
    </row>
    <row r="787" spans="1:12" x14ac:dyDescent="0.3">
      <c r="A787" s="2">
        <v>44460</v>
      </c>
      <c r="B787" s="2" t="str">
        <f t="shared" si="36"/>
        <v>2021</v>
      </c>
      <c r="C787" s="4" t="s">
        <v>116</v>
      </c>
      <c r="D787" s="4" t="s">
        <v>113</v>
      </c>
      <c r="E787" s="4" t="s">
        <v>133</v>
      </c>
      <c r="F787" s="4" t="s">
        <v>128</v>
      </c>
      <c r="G787" s="10">
        <v>175</v>
      </c>
      <c r="H787" s="10">
        <v>29</v>
      </c>
      <c r="I787" s="8">
        <v>450</v>
      </c>
      <c r="J787" s="10">
        <v>13050</v>
      </c>
      <c r="K787" s="10">
        <f t="shared" si="37"/>
        <v>5075</v>
      </c>
      <c r="L787" s="11">
        <f t="shared" si="38"/>
        <v>7975</v>
      </c>
    </row>
    <row r="788" spans="1:12" x14ac:dyDescent="0.3">
      <c r="A788" s="2">
        <v>44222</v>
      </c>
      <c r="B788" s="2" t="str">
        <f t="shared" si="36"/>
        <v>2021</v>
      </c>
      <c r="C788" s="4" t="s">
        <v>140</v>
      </c>
      <c r="D788" s="4" t="s">
        <v>113</v>
      </c>
      <c r="E788" s="4" t="s">
        <v>133</v>
      </c>
      <c r="F788" s="4" t="s">
        <v>106</v>
      </c>
      <c r="G788" s="10">
        <v>175</v>
      </c>
      <c r="H788" s="10">
        <v>96</v>
      </c>
      <c r="I788" s="8">
        <v>450</v>
      </c>
      <c r="J788" s="10">
        <v>43200</v>
      </c>
      <c r="K788" s="10">
        <f t="shared" si="37"/>
        <v>16800</v>
      </c>
      <c r="L788" s="11">
        <f t="shared" si="38"/>
        <v>26400</v>
      </c>
    </row>
    <row r="789" spans="1:12" x14ac:dyDescent="0.3">
      <c r="A789" s="2">
        <v>43302</v>
      </c>
      <c r="B789" s="2" t="str">
        <f t="shared" si="36"/>
        <v>2018</v>
      </c>
      <c r="C789" s="4" t="s">
        <v>121</v>
      </c>
      <c r="D789" s="4" t="s">
        <v>113</v>
      </c>
      <c r="E789" s="4" t="s">
        <v>133</v>
      </c>
      <c r="F789" s="4" t="s">
        <v>128</v>
      </c>
      <c r="G789" s="10">
        <v>175</v>
      </c>
      <c r="H789" s="10">
        <v>23</v>
      </c>
      <c r="I789" s="8">
        <v>450</v>
      </c>
      <c r="J789" s="10">
        <v>10350</v>
      </c>
      <c r="K789" s="10">
        <f t="shared" si="37"/>
        <v>4025</v>
      </c>
      <c r="L789" s="11">
        <f t="shared" si="38"/>
        <v>6325</v>
      </c>
    </row>
    <row r="790" spans="1:12" x14ac:dyDescent="0.3">
      <c r="A790" s="2">
        <v>44000</v>
      </c>
      <c r="B790" s="2" t="str">
        <f t="shared" si="36"/>
        <v>2020</v>
      </c>
      <c r="C790" s="4" t="s">
        <v>122</v>
      </c>
      <c r="D790" s="4" t="s">
        <v>113</v>
      </c>
      <c r="E790" s="4" t="s">
        <v>133</v>
      </c>
      <c r="F790" s="4" t="s">
        <v>126</v>
      </c>
      <c r="G790" s="10">
        <v>175</v>
      </c>
      <c r="H790" s="10">
        <v>44</v>
      </c>
      <c r="I790" s="8">
        <v>450</v>
      </c>
      <c r="J790" s="10">
        <v>19800</v>
      </c>
      <c r="K790" s="10">
        <f t="shared" si="37"/>
        <v>7700</v>
      </c>
      <c r="L790" s="11">
        <f t="shared" si="38"/>
        <v>12100</v>
      </c>
    </row>
    <row r="791" spans="1:12" x14ac:dyDescent="0.3">
      <c r="A791" s="2">
        <v>44481</v>
      </c>
      <c r="B791" s="2" t="str">
        <f t="shared" si="36"/>
        <v>2021</v>
      </c>
      <c r="C791" s="4" t="s">
        <v>108</v>
      </c>
      <c r="D791" s="4" t="s">
        <v>113</v>
      </c>
      <c r="E791" s="4" t="s">
        <v>133</v>
      </c>
      <c r="F791" s="4" t="s">
        <v>127</v>
      </c>
      <c r="G791" s="10">
        <v>175</v>
      </c>
      <c r="H791" s="10">
        <v>17</v>
      </c>
      <c r="I791" s="8">
        <v>450</v>
      </c>
      <c r="J791" s="10">
        <v>7650</v>
      </c>
      <c r="K791" s="10">
        <f t="shared" si="37"/>
        <v>2975</v>
      </c>
      <c r="L791" s="11">
        <f t="shared" si="38"/>
        <v>4675</v>
      </c>
    </row>
    <row r="792" spans="1:12" x14ac:dyDescent="0.3">
      <c r="A792" s="2">
        <v>44429</v>
      </c>
      <c r="B792" s="2" t="str">
        <f t="shared" si="36"/>
        <v>2021</v>
      </c>
      <c r="C792" s="4" t="s">
        <v>120</v>
      </c>
      <c r="D792" s="4" t="s">
        <v>113</v>
      </c>
      <c r="E792" s="4" t="s">
        <v>133</v>
      </c>
      <c r="F792" s="4" t="s">
        <v>124</v>
      </c>
      <c r="G792" s="10">
        <v>175</v>
      </c>
      <c r="H792" s="10">
        <v>143</v>
      </c>
      <c r="I792" s="8">
        <v>450</v>
      </c>
      <c r="J792" s="10">
        <v>64350</v>
      </c>
      <c r="K792" s="10">
        <f t="shared" si="37"/>
        <v>25025</v>
      </c>
      <c r="L792" s="11">
        <f t="shared" si="38"/>
        <v>39325</v>
      </c>
    </row>
    <row r="793" spans="1:12" x14ac:dyDescent="0.3">
      <c r="A793" s="2">
        <v>43513</v>
      </c>
      <c r="B793" s="2" t="str">
        <f t="shared" si="36"/>
        <v>2019</v>
      </c>
      <c r="C793" s="4" t="s">
        <v>138</v>
      </c>
      <c r="D793" s="4" t="s">
        <v>113</v>
      </c>
      <c r="E793" s="4" t="s">
        <v>133</v>
      </c>
      <c r="F793" s="4" t="s">
        <v>106</v>
      </c>
      <c r="G793" s="10">
        <v>175</v>
      </c>
      <c r="H793" s="10">
        <v>32</v>
      </c>
      <c r="I793" s="8">
        <v>450</v>
      </c>
      <c r="J793" s="10">
        <v>14400</v>
      </c>
      <c r="K793" s="10">
        <f t="shared" si="37"/>
        <v>5600</v>
      </c>
      <c r="L793" s="11">
        <f t="shared" si="38"/>
        <v>8800</v>
      </c>
    </row>
    <row r="794" spans="1:12" x14ac:dyDescent="0.3">
      <c r="A794" s="2">
        <v>44428</v>
      </c>
      <c r="B794" s="2" t="str">
        <f t="shared" si="36"/>
        <v>2021</v>
      </c>
      <c r="C794" s="4" t="s">
        <v>135</v>
      </c>
      <c r="D794" s="4" t="s">
        <v>113</v>
      </c>
      <c r="E794" s="4" t="s">
        <v>133</v>
      </c>
      <c r="F794" s="4" t="s">
        <v>106</v>
      </c>
      <c r="G794" s="10">
        <v>175</v>
      </c>
      <c r="H794" s="10">
        <v>118</v>
      </c>
      <c r="I794" s="8">
        <v>450</v>
      </c>
      <c r="J794" s="10">
        <v>53100</v>
      </c>
      <c r="K794" s="10">
        <f t="shared" si="37"/>
        <v>20650</v>
      </c>
      <c r="L794" s="11">
        <f t="shared" si="38"/>
        <v>32450</v>
      </c>
    </row>
    <row r="795" spans="1:12" x14ac:dyDescent="0.3">
      <c r="A795" s="2">
        <v>43623</v>
      </c>
      <c r="B795" s="2" t="str">
        <f t="shared" si="36"/>
        <v>2019</v>
      </c>
      <c r="C795" s="4" t="s">
        <v>123</v>
      </c>
      <c r="D795" s="4" t="s">
        <v>113</v>
      </c>
      <c r="E795" s="4" t="s">
        <v>133</v>
      </c>
      <c r="F795" s="4" t="s">
        <v>127</v>
      </c>
      <c r="G795" s="10">
        <v>175</v>
      </c>
      <c r="H795" s="10">
        <v>130</v>
      </c>
      <c r="I795" s="8">
        <v>450</v>
      </c>
      <c r="J795" s="10">
        <v>58500</v>
      </c>
      <c r="K795" s="10">
        <f t="shared" si="37"/>
        <v>22750</v>
      </c>
      <c r="L795" s="11">
        <f t="shared" si="38"/>
        <v>35750</v>
      </c>
    </row>
    <row r="796" spans="1:12" x14ac:dyDescent="0.3">
      <c r="A796" s="2">
        <v>44481</v>
      </c>
      <c r="B796" s="2" t="str">
        <f t="shared" si="36"/>
        <v>2021</v>
      </c>
      <c r="C796" s="4" t="s">
        <v>108</v>
      </c>
      <c r="D796" s="4" t="s">
        <v>113</v>
      </c>
      <c r="E796" s="4" t="s">
        <v>133</v>
      </c>
      <c r="F796" s="4" t="s">
        <v>128</v>
      </c>
      <c r="G796" s="10">
        <v>175</v>
      </c>
      <c r="H796" s="10">
        <v>59</v>
      </c>
      <c r="I796" s="8">
        <v>450</v>
      </c>
      <c r="J796" s="10">
        <v>26550</v>
      </c>
      <c r="K796" s="10">
        <f t="shared" si="37"/>
        <v>10325</v>
      </c>
      <c r="L796" s="11">
        <f t="shared" si="38"/>
        <v>16225</v>
      </c>
    </row>
    <row r="797" spans="1:12" x14ac:dyDescent="0.3">
      <c r="A797" s="2">
        <v>43563</v>
      </c>
      <c r="B797" s="2" t="str">
        <f t="shared" si="36"/>
        <v>2019</v>
      </c>
      <c r="C797" s="4" t="s">
        <v>120</v>
      </c>
      <c r="D797" s="4" t="s">
        <v>113</v>
      </c>
      <c r="E797" s="4" t="s">
        <v>133</v>
      </c>
      <c r="F797" s="4" t="s">
        <v>127</v>
      </c>
      <c r="G797" s="10">
        <v>175</v>
      </c>
      <c r="H797" s="10">
        <v>28</v>
      </c>
      <c r="I797" s="8">
        <v>450</v>
      </c>
      <c r="J797" s="10">
        <v>12600</v>
      </c>
      <c r="K797" s="10">
        <f t="shared" si="37"/>
        <v>4900</v>
      </c>
      <c r="L797" s="11">
        <f t="shared" si="38"/>
        <v>7700</v>
      </c>
    </row>
    <row r="798" spans="1:12" x14ac:dyDescent="0.3">
      <c r="A798" s="2">
        <v>43522</v>
      </c>
      <c r="B798" s="2" t="str">
        <f t="shared" si="36"/>
        <v>2019</v>
      </c>
      <c r="C798" s="4" t="s">
        <v>140</v>
      </c>
      <c r="D798" s="4" t="s">
        <v>113</v>
      </c>
      <c r="E798" s="4" t="s">
        <v>133</v>
      </c>
      <c r="F798" s="4" t="s">
        <v>127</v>
      </c>
      <c r="G798" s="10">
        <v>175</v>
      </c>
      <c r="H798" s="10">
        <v>199</v>
      </c>
      <c r="I798" s="8">
        <v>450</v>
      </c>
      <c r="J798" s="10">
        <v>89550</v>
      </c>
      <c r="K798" s="10">
        <f t="shared" si="37"/>
        <v>34825</v>
      </c>
      <c r="L798" s="11">
        <f t="shared" si="38"/>
        <v>54725</v>
      </c>
    </row>
    <row r="799" spans="1:12" x14ac:dyDescent="0.3">
      <c r="A799" s="2">
        <v>44080</v>
      </c>
      <c r="B799" s="2" t="str">
        <f t="shared" si="36"/>
        <v>2020</v>
      </c>
      <c r="C799" s="4" t="s">
        <v>141</v>
      </c>
      <c r="D799" s="4" t="s">
        <v>113</v>
      </c>
      <c r="E799" s="4" t="s">
        <v>133</v>
      </c>
      <c r="F799" s="4" t="s">
        <v>126</v>
      </c>
      <c r="G799" s="10">
        <v>175</v>
      </c>
      <c r="H799" s="10">
        <v>33</v>
      </c>
      <c r="I799" s="8">
        <v>450</v>
      </c>
      <c r="J799" s="10">
        <v>14850</v>
      </c>
      <c r="K799" s="10">
        <f t="shared" si="37"/>
        <v>5775</v>
      </c>
      <c r="L799" s="11">
        <f t="shared" si="38"/>
        <v>9075</v>
      </c>
    </row>
    <row r="800" spans="1:12" x14ac:dyDescent="0.3">
      <c r="A800" s="2">
        <v>44332</v>
      </c>
      <c r="B800" s="2" t="str">
        <f t="shared" si="36"/>
        <v>2021</v>
      </c>
      <c r="C800" s="4" t="s">
        <v>120</v>
      </c>
      <c r="D800" s="4" t="s">
        <v>113</v>
      </c>
      <c r="E800" s="4" t="s">
        <v>133</v>
      </c>
      <c r="F800" s="4" t="s">
        <v>124</v>
      </c>
      <c r="G800" s="10">
        <v>175</v>
      </c>
      <c r="H800" s="10">
        <v>122</v>
      </c>
      <c r="I800" s="8">
        <v>450</v>
      </c>
      <c r="J800" s="10">
        <v>54900</v>
      </c>
      <c r="K800" s="10">
        <f t="shared" si="37"/>
        <v>21350</v>
      </c>
      <c r="L800" s="11">
        <f t="shared" si="38"/>
        <v>33550</v>
      </c>
    </row>
    <row r="801" spans="1:12" x14ac:dyDescent="0.3">
      <c r="A801" s="2">
        <v>44231</v>
      </c>
      <c r="B801" s="2" t="str">
        <f t="shared" si="36"/>
        <v>2021</v>
      </c>
      <c r="C801" s="4" t="s">
        <v>109</v>
      </c>
      <c r="D801" s="4" t="s">
        <v>113</v>
      </c>
      <c r="E801" s="4" t="s">
        <v>133</v>
      </c>
      <c r="F801" s="4" t="s">
        <v>126</v>
      </c>
      <c r="G801" s="10">
        <v>175</v>
      </c>
      <c r="H801" s="10">
        <v>273</v>
      </c>
      <c r="I801" s="8">
        <v>450</v>
      </c>
      <c r="J801" s="10">
        <v>122850</v>
      </c>
      <c r="K801" s="10">
        <f t="shared" si="37"/>
        <v>47775</v>
      </c>
      <c r="L801" s="11">
        <f t="shared" si="38"/>
        <v>75075</v>
      </c>
    </row>
    <row r="802" spans="1:12" x14ac:dyDescent="0.3">
      <c r="A802" s="2">
        <v>44336</v>
      </c>
      <c r="B802" s="2" t="str">
        <f t="shared" si="36"/>
        <v>2021</v>
      </c>
      <c r="C802" s="4" t="s">
        <v>135</v>
      </c>
      <c r="D802" s="4" t="s">
        <v>113</v>
      </c>
      <c r="E802" s="4" t="s">
        <v>133</v>
      </c>
      <c r="F802" s="4" t="s">
        <v>106</v>
      </c>
      <c r="G802" s="10">
        <v>175</v>
      </c>
      <c r="H802" s="10">
        <v>14</v>
      </c>
      <c r="I802" s="8">
        <v>450</v>
      </c>
      <c r="J802" s="10">
        <v>6300</v>
      </c>
      <c r="K802" s="10">
        <f t="shared" si="37"/>
        <v>2450</v>
      </c>
      <c r="L802" s="11">
        <f t="shared" si="38"/>
        <v>3850</v>
      </c>
    </row>
    <row r="803" spans="1:12" x14ac:dyDescent="0.3">
      <c r="A803" s="2">
        <v>43882</v>
      </c>
      <c r="B803" s="2" t="str">
        <f t="shared" si="36"/>
        <v>2020</v>
      </c>
      <c r="C803" s="4" t="s">
        <v>108</v>
      </c>
      <c r="D803" s="4" t="s">
        <v>113</v>
      </c>
      <c r="E803" s="4" t="s">
        <v>133</v>
      </c>
      <c r="F803" s="4" t="s">
        <v>127</v>
      </c>
      <c r="G803" s="10">
        <v>175</v>
      </c>
      <c r="H803" s="10">
        <v>34</v>
      </c>
      <c r="I803" s="8">
        <v>450</v>
      </c>
      <c r="J803" s="10">
        <v>15300</v>
      </c>
      <c r="K803" s="10">
        <f t="shared" si="37"/>
        <v>5950</v>
      </c>
      <c r="L803" s="11">
        <f t="shared" si="38"/>
        <v>9350</v>
      </c>
    </row>
    <row r="804" spans="1:12" x14ac:dyDescent="0.3">
      <c r="A804" s="2">
        <v>43679</v>
      </c>
      <c r="B804" s="2" t="str">
        <f t="shared" si="36"/>
        <v>2019</v>
      </c>
      <c r="C804" s="4" t="s">
        <v>108</v>
      </c>
      <c r="D804" s="4" t="s">
        <v>113</v>
      </c>
      <c r="E804" s="4" t="s">
        <v>133</v>
      </c>
      <c r="F804" s="4" t="s">
        <v>106</v>
      </c>
      <c r="G804" s="10">
        <v>175</v>
      </c>
      <c r="H804" s="10">
        <v>52</v>
      </c>
      <c r="I804" s="8">
        <v>450</v>
      </c>
      <c r="J804" s="10">
        <v>23400</v>
      </c>
      <c r="K804" s="10">
        <f t="shared" si="37"/>
        <v>9100</v>
      </c>
      <c r="L804" s="11">
        <f t="shared" si="38"/>
        <v>14300</v>
      </c>
    </row>
    <row r="805" spans="1:12" x14ac:dyDescent="0.3">
      <c r="A805" s="2">
        <v>43835</v>
      </c>
      <c r="B805" s="2" t="str">
        <f t="shared" si="36"/>
        <v>2020</v>
      </c>
      <c r="C805" s="4" t="s">
        <v>120</v>
      </c>
      <c r="D805" s="4" t="s">
        <v>113</v>
      </c>
      <c r="E805" s="4" t="s">
        <v>133</v>
      </c>
      <c r="F805" s="4" t="s">
        <v>126</v>
      </c>
      <c r="G805" s="10">
        <v>175</v>
      </c>
      <c r="H805" s="10">
        <v>103</v>
      </c>
      <c r="I805" s="8">
        <v>450</v>
      </c>
      <c r="J805" s="10">
        <v>46350</v>
      </c>
      <c r="K805" s="10">
        <f t="shared" si="37"/>
        <v>18025</v>
      </c>
      <c r="L805" s="11">
        <f t="shared" si="38"/>
        <v>28325</v>
      </c>
    </row>
    <row r="806" spans="1:12" x14ac:dyDescent="0.3">
      <c r="A806" s="2">
        <v>44561</v>
      </c>
      <c r="B806" s="2" t="str">
        <f t="shared" si="36"/>
        <v>2021</v>
      </c>
      <c r="C806" s="4" t="s">
        <v>143</v>
      </c>
      <c r="D806" s="4" t="s">
        <v>113</v>
      </c>
      <c r="E806" s="4" t="s">
        <v>133</v>
      </c>
      <c r="F806" s="4" t="s">
        <v>127</v>
      </c>
      <c r="G806" s="10">
        <v>175</v>
      </c>
      <c r="H806" s="10">
        <v>140</v>
      </c>
      <c r="I806" s="8">
        <v>450</v>
      </c>
      <c r="J806" s="10">
        <v>63000</v>
      </c>
      <c r="K806" s="10">
        <f t="shared" si="37"/>
        <v>24500</v>
      </c>
      <c r="L806" s="11">
        <f t="shared" si="38"/>
        <v>38500</v>
      </c>
    </row>
    <row r="807" spans="1:12" x14ac:dyDescent="0.3">
      <c r="A807" s="2">
        <v>43520</v>
      </c>
      <c r="B807" s="2" t="str">
        <f t="shared" si="36"/>
        <v>2019</v>
      </c>
      <c r="C807" s="4" t="s">
        <v>135</v>
      </c>
      <c r="D807" s="4" t="s">
        <v>113</v>
      </c>
      <c r="E807" s="4" t="s">
        <v>133</v>
      </c>
      <c r="F807" s="4" t="s">
        <v>128</v>
      </c>
      <c r="G807" s="10">
        <v>175</v>
      </c>
      <c r="H807" s="10">
        <v>20</v>
      </c>
      <c r="I807" s="8">
        <v>450</v>
      </c>
      <c r="J807" s="10">
        <v>9000</v>
      </c>
      <c r="K807" s="10">
        <f t="shared" si="37"/>
        <v>3500</v>
      </c>
      <c r="L807" s="11">
        <f t="shared" si="38"/>
        <v>5500</v>
      </c>
    </row>
    <row r="808" spans="1:12" x14ac:dyDescent="0.3">
      <c r="A808" s="2">
        <v>44286</v>
      </c>
      <c r="B808" s="2" t="str">
        <f t="shared" si="36"/>
        <v>2021</v>
      </c>
      <c r="C808" s="4" t="s">
        <v>141</v>
      </c>
      <c r="D808" s="4" t="s">
        <v>113</v>
      </c>
      <c r="E808" s="4" t="s">
        <v>133</v>
      </c>
      <c r="F808" s="4" t="s">
        <v>124</v>
      </c>
      <c r="G808" s="10">
        <v>175</v>
      </c>
      <c r="H808" s="10">
        <v>47</v>
      </c>
      <c r="I808" s="8">
        <v>450</v>
      </c>
      <c r="J808" s="10">
        <v>21150</v>
      </c>
      <c r="K808" s="10">
        <f t="shared" si="37"/>
        <v>8225</v>
      </c>
      <c r="L808" s="11">
        <f t="shared" si="38"/>
        <v>12925</v>
      </c>
    </row>
    <row r="809" spans="1:12" x14ac:dyDescent="0.3">
      <c r="A809" s="2">
        <v>44336</v>
      </c>
      <c r="B809" s="2" t="str">
        <f t="shared" si="36"/>
        <v>2021</v>
      </c>
      <c r="C809" s="4" t="s">
        <v>119</v>
      </c>
      <c r="D809" s="4" t="s">
        <v>113</v>
      </c>
      <c r="E809" s="4" t="s">
        <v>133</v>
      </c>
      <c r="F809" s="4" t="s">
        <v>106</v>
      </c>
      <c r="G809" s="10">
        <v>175</v>
      </c>
      <c r="H809" s="10">
        <v>14</v>
      </c>
      <c r="I809" s="8">
        <v>450</v>
      </c>
      <c r="J809" s="10">
        <v>6300</v>
      </c>
      <c r="K809" s="10">
        <f t="shared" si="37"/>
        <v>2450</v>
      </c>
      <c r="L809" s="11">
        <f t="shared" si="38"/>
        <v>3850</v>
      </c>
    </row>
    <row r="810" spans="1:12" x14ac:dyDescent="0.3">
      <c r="A810" s="2">
        <v>44309</v>
      </c>
      <c r="B810" s="2" t="str">
        <f t="shared" si="36"/>
        <v>2021</v>
      </c>
      <c r="C810" s="4" t="s">
        <v>125</v>
      </c>
      <c r="D810" s="4" t="s">
        <v>113</v>
      </c>
      <c r="E810" s="4" t="s">
        <v>133</v>
      </c>
      <c r="F810" s="4" t="s">
        <v>128</v>
      </c>
      <c r="G810" s="10">
        <v>175</v>
      </c>
      <c r="H810" s="10">
        <v>46</v>
      </c>
      <c r="I810" s="8">
        <v>450</v>
      </c>
      <c r="J810" s="10">
        <v>20700</v>
      </c>
      <c r="K810" s="10">
        <f t="shared" si="37"/>
        <v>8050</v>
      </c>
      <c r="L810" s="11">
        <f t="shared" si="38"/>
        <v>12650</v>
      </c>
    </row>
    <row r="811" spans="1:12" x14ac:dyDescent="0.3">
      <c r="A811" s="2">
        <v>43287</v>
      </c>
      <c r="B811" s="2" t="str">
        <f t="shared" si="36"/>
        <v>2018</v>
      </c>
      <c r="C811" s="4" t="s">
        <v>109</v>
      </c>
      <c r="D811" s="4" t="s">
        <v>113</v>
      </c>
      <c r="E811" s="4" t="s">
        <v>133</v>
      </c>
      <c r="F811" s="4" t="s">
        <v>126</v>
      </c>
      <c r="G811" s="10">
        <v>175</v>
      </c>
      <c r="H811" s="10">
        <v>130</v>
      </c>
      <c r="I811" s="8">
        <v>450</v>
      </c>
      <c r="J811" s="10">
        <v>58500</v>
      </c>
      <c r="K811" s="10">
        <f t="shared" si="37"/>
        <v>22750</v>
      </c>
      <c r="L811" s="11">
        <f t="shared" si="38"/>
        <v>35750</v>
      </c>
    </row>
    <row r="812" spans="1:12" x14ac:dyDescent="0.3">
      <c r="A812" s="2">
        <v>43571</v>
      </c>
      <c r="B812" s="2" t="str">
        <f t="shared" si="36"/>
        <v>2019</v>
      </c>
      <c r="C812" s="4" t="s">
        <v>140</v>
      </c>
      <c r="D812" s="4" t="s">
        <v>113</v>
      </c>
      <c r="E812" s="4" t="s">
        <v>133</v>
      </c>
      <c r="F812" s="4" t="s">
        <v>127</v>
      </c>
      <c r="G812" s="10">
        <v>175</v>
      </c>
      <c r="H812" s="10">
        <v>106</v>
      </c>
      <c r="I812" s="8">
        <v>450</v>
      </c>
      <c r="J812" s="10">
        <v>47700</v>
      </c>
      <c r="K812" s="10">
        <f t="shared" si="37"/>
        <v>18550</v>
      </c>
      <c r="L812" s="11">
        <f t="shared" si="38"/>
        <v>29150</v>
      </c>
    </row>
    <row r="813" spans="1:12" x14ac:dyDescent="0.3">
      <c r="A813" s="2">
        <v>43713</v>
      </c>
      <c r="B813" s="2" t="str">
        <f t="shared" si="36"/>
        <v>2019</v>
      </c>
      <c r="C813" s="4" t="s">
        <v>125</v>
      </c>
      <c r="D813" s="4" t="s">
        <v>113</v>
      </c>
      <c r="E813" s="4" t="s">
        <v>133</v>
      </c>
      <c r="F813" s="4" t="s">
        <v>126</v>
      </c>
      <c r="G813" s="10">
        <v>175</v>
      </c>
      <c r="H813" s="10">
        <v>28</v>
      </c>
      <c r="I813" s="8">
        <v>450</v>
      </c>
      <c r="J813" s="10">
        <v>12600</v>
      </c>
      <c r="K813" s="10">
        <f t="shared" si="37"/>
        <v>4900</v>
      </c>
      <c r="L813" s="11">
        <f t="shared" si="38"/>
        <v>7700</v>
      </c>
    </row>
    <row r="814" spans="1:12" x14ac:dyDescent="0.3">
      <c r="A814" s="2">
        <v>43315</v>
      </c>
      <c r="B814" s="2" t="str">
        <f t="shared" si="36"/>
        <v>2018</v>
      </c>
      <c r="C814" s="4" t="s">
        <v>114</v>
      </c>
      <c r="D814" s="4" t="s">
        <v>113</v>
      </c>
      <c r="E814" s="4" t="s">
        <v>133</v>
      </c>
      <c r="F814" s="4" t="s">
        <v>124</v>
      </c>
      <c r="G814" s="10">
        <v>175</v>
      </c>
      <c r="H814" s="10">
        <v>75</v>
      </c>
      <c r="I814" s="8">
        <v>450</v>
      </c>
      <c r="J814" s="10">
        <v>33750</v>
      </c>
      <c r="K814" s="10">
        <f t="shared" si="37"/>
        <v>13125</v>
      </c>
      <c r="L814" s="11">
        <f t="shared" si="38"/>
        <v>20625</v>
      </c>
    </row>
    <row r="815" spans="1:12" x14ac:dyDescent="0.3">
      <c r="A815" s="2">
        <v>44058</v>
      </c>
      <c r="B815" s="2" t="str">
        <f t="shared" si="36"/>
        <v>2020</v>
      </c>
      <c r="C815" s="4" t="s">
        <v>142</v>
      </c>
      <c r="D815" s="4" t="s">
        <v>113</v>
      </c>
      <c r="E815" s="4" t="s">
        <v>133</v>
      </c>
      <c r="F815" s="4" t="s">
        <v>127</v>
      </c>
      <c r="G815" s="10">
        <v>175</v>
      </c>
      <c r="H815" s="10">
        <v>88</v>
      </c>
      <c r="I815" s="8">
        <v>450</v>
      </c>
      <c r="J815" s="10">
        <v>39600</v>
      </c>
      <c r="K815" s="10">
        <f t="shared" si="37"/>
        <v>15400</v>
      </c>
      <c r="L815" s="11">
        <f t="shared" si="38"/>
        <v>24200</v>
      </c>
    </row>
    <row r="816" spans="1:12" x14ac:dyDescent="0.3">
      <c r="A816" s="2">
        <v>44168</v>
      </c>
      <c r="B816" s="2" t="str">
        <f t="shared" si="36"/>
        <v>2020</v>
      </c>
      <c r="C816" s="4" t="s">
        <v>118</v>
      </c>
      <c r="D816" s="4" t="s">
        <v>113</v>
      </c>
      <c r="E816" s="4" t="s">
        <v>133</v>
      </c>
      <c r="F816" s="4" t="s">
        <v>126</v>
      </c>
      <c r="G816" s="10">
        <v>175</v>
      </c>
      <c r="H816" s="10">
        <v>26</v>
      </c>
      <c r="I816" s="8">
        <v>450</v>
      </c>
      <c r="J816" s="10">
        <v>11700</v>
      </c>
      <c r="K816" s="10">
        <f t="shared" si="37"/>
        <v>4550</v>
      </c>
      <c r="L816" s="11">
        <f t="shared" si="38"/>
        <v>7150</v>
      </c>
    </row>
    <row r="817" spans="1:12" x14ac:dyDescent="0.3">
      <c r="A817" s="2">
        <v>43903</v>
      </c>
      <c r="B817" s="2" t="str">
        <f t="shared" si="36"/>
        <v>2020</v>
      </c>
      <c r="C817" s="4" t="s">
        <v>119</v>
      </c>
      <c r="D817" s="4" t="s">
        <v>113</v>
      </c>
      <c r="E817" s="4" t="s">
        <v>133</v>
      </c>
      <c r="F817" s="4" t="s">
        <v>124</v>
      </c>
      <c r="G817" s="10">
        <v>175</v>
      </c>
      <c r="H817" s="10">
        <v>30</v>
      </c>
      <c r="I817" s="8">
        <v>450</v>
      </c>
      <c r="J817" s="10">
        <v>13500</v>
      </c>
      <c r="K817" s="10">
        <f t="shared" si="37"/>
        <v>5250</v>
      </c>
      <c r="L817" s="11">
        <f t="shared" si="38"/>
        <v>8250</v>
      </c>
    </row>
    <row r="818" spans="1:12" x14ac:dyDescent="0.3">
      <c r="A818" s="2">
        <v>43328</v>
      </c>
      <c r="B818" s="2" t="str">
        <f t="shared" si="36"/>
        <v>2018</v>
      </c>
      <c r="C818" s="4" t="s">
        <v>125</v>
      </c>
      <c r="D818" s="4" t="s">
        <v>113</v>
      </c>
      <c r="E818" s="4" t="s">
        <v>133</v>
      </c>
      <c r="F818" s="4" t="s">
        <v>106</v>
      </c>
      <c r="G818" s="10">
        <v>175</v>
      </c>
      <c r="H818" s="10">
        <v>116</v>
      </c>
      <c r="I818" s="8">
        <v>450</v>
      </c>
      <c r="J818" s="10">
        <v>52200</v>
      </c>
      <c r="K818" s="10">
        <f t="shared" si="37"/>
        <v>20300</v>
      </c>
      <c r="L818" s="11">
        <f t="shared" si="38"/>
        <v>31900</v>
      </c>
    </row>
    <row r="819" spans="1:12" x14ac:dyDescent="0.3">
      <c r="A819" s="2">
        <v>44167</v>
      </c>
      <c r="B819" s="2" t="str">
        <f t="shared" si="36"/>
        <v>2020</v>
      </c>
      <c r="C819" s="4" t="s">
        <v>112</v>
      </c>
      <c r="D819" s="4" t="s">
        <v>113</v>
      </c>
      <c r="E819" s="4" t="s">
        <v>133</v>
      </c>
      <c r="F819" s="4" t="s">
        <v>124</v>
      </c>
      <c r="G819" s="10">
        <v>175</v>
      </c>
      <c r="H819" s="10">
        <v>8</v>
      </c>
      <c r="I819" s="8">
        <v>450</v>
      </c>
      <c r="J819" s="10">
        <v>3600</v>
      </c>
      <c r="K819" s="10">
        <f t="shared" si="37"/>
        <v>1400</v>
      </c>
      <c r="L819" s="11">
        <f t="shared" si="38"/>
        <v>2200</v>
      </c>
    </row>
    <row r="820" spans="1:12" x14ac:dyDescent="0.3">
      <c r="A820" s="2">
        <v>44324</v>
      </c>
      <c r="B820" s="2" t="str">
        <f t="shared" si="36"/>
        <v>2021</v>
      </c>
      <c r="C820" s="4" t="s">
        <v>139</v>
      </c>
      <c r="D820" s="4" t="s">
        <v>104</v>
      </c>
      <c r="E820" s="4" t="s">
        <v>105</v>
      </c>
      <c r="F820" s="4" t="s">
        <v>106</v>
      </c>
      <c r="G820" s="10">
        <v>550</v>
      </c>
      <c r="H820" s="10">
        <v>39</v>
      </c>
      <c r="I820" s="8">
        <v>800</v>
      </c>
      <c r="J820" s="10">
        <v>31200</v>
      </c>
      <c r="K820" s="10">
        <f t="shared" si="37"/>
        <v>21450</v>
      </c>
      <c r="L820" s="11">
        <f t="shared" si="38"/>
        <v>9750</v>
      </c>
    </row>
    <row r="821" spans="1:12" x14ac:dyDescent="0.3">
      <c r="A821" s="2">
        <v>43939</v>
      </c>
      <c r="B821" s="2" t="str">
        <f t="shared" si="36"/>
        <v>2020</v>
      </c>
      <c r="C821" s="4" t="s">
        <v>144</v>
      </c>
      <c r="D821" s="4" t="s">
        <v>107</v>
      </c>
      <c r="E821" s="4" t="s">
        <v>105</v>
      </c>
      <c r="F821" s="4" t="s">
        <v>106</v>
      </c>
      <c r="G821" s="10">
        <v>550</v>
      </c>
      <c r="H821" s="10">
        <v>29</v>
      </c>
      <c r="I821" s="8">
        <v>800</v>
      </c>
      <c r="J821" s="10">
        <v>23200</v>
      </c>
      <c r="K821" s="10">
        <f t="shared" si="37"/>
        <v>15950</v>
      </c>
      <c r="L821" s="11">
        <f t="shared" si="38"/>
        <v>7250</v>
      </c>
    </row>
    <row r="822" spans="1:12" x14ac:dyDescent="0.3">
      <c r="A822" s="2">
        <v>43112</v>
      </c>
      <c r="B822" s="2" t="str">
        <f t="shared" si="36"/>
        <v>2018</v>
      </c>
      <c r="C822" s="4" t="s">
        <v>108</v>
      </c>
      <c r="D822" s="4" t="s">
        <v>107</v>
      </c>
      <c r="E822" s="4" t="s">
        <v>105</v>
      </c>
      <c r="F822" s="4" t="s">
        <v>106</v>
      </c>
      <c r="G822" s="10">
        <v>550</v>
      </c>
      <c r="H822" s="10">
        <v>56</v>
      </c>
      <c r="I822" s="8">
        <v>800</v>
      </c>
      <c r="J822" s="10">
        <v>44800</v>
      </c>
      <c r="K822" s="10">
        <f t="shared" si="37"/>
        <v>30800</v>
      </c>
      <c r="L822" s="11">
        <f t="shared" si="38"/>
        <v>14000</v>
      </c>
    </row>
    <row r="823" spans="1:12" x14ac:dyDescent="0.3">
      <c r="A823" s="2">
        <v>43383</v>
      </c>
      <c r="B823" s="2" t="str">
        <f t="shared" si="36"/>
        <v>2018</v>
      </c>
      <c r="C823" s="4" t="s">
        <v>109</v>
      </c>
      <c r="D823" s="4" t="s">
        <v>110</v>
      </c>
      <c r="E823" s="4" t="s">
        <v>105</v>
      </c>
      <c r="F823" s="4" t="s">
        <v>106</v>
      </c>
      <c r="G823" s="10">
        <v>550</v>
      </c>
      <c r="H823" s="10">
        <v>5</v>
      </c>
      <c r="I823" s="8">
        <v>800</v>
      </c>
      <c r="J823" s="10">
        <v>4000</v>
      </c>
      <c r="K823" s="10">
        <f t="shared" si="37"/>
        <v>2750</v>
      </c>
      <c r="L823" s="11">
        <f t="shared" si="38"/>
        <v>1250</v>
      </c>
    </row>
    <row r="824" spans="1:12" x14ac:dyDescent="0.3">
      <c r="A824" s="2">
        <v>44470</v>
      </c>
      <c r="B824" s="2" t="str">
        <f t="shared" si="36"/>
        <v>2021</v>
      </c>
      <c r="C824" s="4" t="s">
        <v>109</v>
      </c>
      <c r="D824" s="4" t="s">
        <v>111</v>
      </c>
      <c r="E824" s="4" t="s">
        <v>105</v>
      </c>
      <c r="F824" s="4" t="s">
        <v>106</v>
      </c>
      <c r="G824" s="10">
        <v>550</v>
      </c>
      <c r="H824" s="10">
        <v>45</v>
      </c>
      <c r="I824" s="8">
        <v>800</v>
      </c>
      <c r="J824" s="10">
        <v>36000</v>
      </c>
      <c r="K824" s="10">
        <f t="shared" si="37"/>
        <v>24750</v>
      </c>
      <c r="L824" s="11">
        <f t="shared" si="38"/>
        <v>11250</v>
      </c>
    </row>
    <row r="825" spans="1:12" x14ac:dyDescent="0.3">
      <c r="A825" s="2">
        <v>43941</v>
      </c>
      <c r="B825" s="2" t="str">
        <f t="shared" si="36"/>
        <v>2020</v>
      </c>
      <c r="C825" s="4" t="s">
        <v>112</v>
      </c>
      <c r="D825" s="4" t="s">
        <v>113</v>
      </c>
      <c r="E825" s="4" t="s">
        <v>105</v>
      </c>
      <c r="F825" s="4" t="s">
        <v>106</v>
      </c>
      <c r="G825" s="10">
        <v>550</v>
      </c>
      <c r="H825" s="10">
        <v>38</v>
      </c>
      <c r="I825" s="8">
        <v>800</v>
      </c>
      <c r="J825" s="10">
        <v>30400</v>
      </c>
      <c r="K825" s="10">
        <f t="shared" si="37"/>
        <v>20900</v>
      </c>
      <c r="L825" s="11">
        <f t="shared" si="38"/>
        <v>9500</v>
      </c>
    </row>
    <row r="826" spans="1:12" x14ac:dyDescent="0.3">
      <c r="A826" s="2">
        <v>44477</v>
      </c>
      <c r="B826" s="2" t="str">
        <f t="shared" si="36"/>
        <v>2021</v>
      </c>
      <c r="C826" s="4" t="s">
        <v>136</v>
      </c>
      <c r="D826" s="4" t="s">
        <v>104</v>
      </c>
      <c r="E826" s="4" t="s">
        <v>105</v>
      </c>
      <c r="F826" s="4" t="s">
        <v>106</v>
      </c>
      <c r="G826" s="10">
        <v>550</v>
      </c>
      <c r="H826" s="10">
        <v>17</v>
      </c>
      <c r="I826" s="8">
        <v>800</v>
      </c>
      <c r="J826" s="10">
        <v>13600</v>
      </c>
      <c r="K826" s="10">
        <f t="shared" si="37"/>
        <v>9350</v>
      </c>
      <c r="L826" s="11">
        <f t="shared" si="38"/>
        <v>4250</v>
      </c>
    </row>
    <row r="827" spans="1:12" x14ac:dyDescent="0.3">
      <c r="A827" s="2">
        <v>43861</v>
      </c>
      <c r="B827" s="2" t="str">
        <f t="shared" si="36"/>
        <v>2020</v>
      </c>
      <c r="C827" s="4" t="s">
        <v>114</v>
      </c>
      <c r="D827" s="4" t="s">
        <v>111</v>
      </c>
      <c r="E827" s="4" t="s">
        <v>105</v>
      </c>
      <c r="F827" s="4" t="s">
        <v>106</v>
      </c>
      <c r="G827" s="10">
        <v>550</v>
      </c>
      <c r="H827" s="10">
        <v>12</v>
      </c>
      <c r="I827" s="8">
        <v>800</v>
      </c>
      <c r="J827" s="10">
        <v>9600</v>
      </c>
      <c r="K827" s="10">
        <f t="shared" si="37"/>
        <v>6600</v>
      </c>
      <c r="L827" s="11">
        <f t="shared" si="38"/>
        <v>3000</v>
      </c>
    </row>
    <row r="828" spans="1:12" x14ac:dyDescent="0.3">
      <c r="A828" s="2">
        <v>44464</v>
      </c>
      <c r="B828" s="2" t="str">
        <f t="shared" si="36"/>
        <v>2021</v>
      </c>
      <c r="C828" s="4" t="s">
        <v>134</v>
      </c>
      <c r="D828" s="4" t="s">
        <v>110</v>
      </c>
      <c r="E828" s="4" t="s">
        <v>105</v>
      </c>
      <c r="F828" s="4" t="s">
        <v>106</v>
      </c>
      <c r="G828" s="10">
        <v>550</v>
      </c>
      <c r="H828" s="10">
        <v>18</v>
      </c>
      <c r="I828" s="8">
        <v>800</v>
      </c>
      <c r="J828" s="10">
        <v>14400</v>
      </c>
      <c r="K828" s="10">
        <f t="shared" si="37"/>
        <v>9900</v>
      </c>
      <c r="L828" s="11">
        <f t="shared" si="38"/>
        <v>4500</v>
      </c>
    </row>
    <row r="829" spans="1:12" x14ac:dyDescent="0.3">
      <c r="A829" s="2">
        <v>44108</v>
      </c>
      <c r="B829" s="2" t="str">
        <f t="shared" si="36"/>
        <v>2020</v>
      </c>
      <c r="C829" s="4" t="s">
        <v>114</v>
      </c>
      <c r="D829" s="4" t="s">
        <v>104</v>
      </c>
      <c r="E829" s="4" t="s">
        <v>105</v>
      </c>
      <c r="F829" s="4" t="s">
        <v>106</v>
      </c>
      <c r="G829" s="10">
        <v>550</v>
      </c>
      <c r="H829" s="10">
        <v>3</v>
      </c>
      <c r="I829" s="8">
        <v>800</v>
      </c>
      <c r="J829" s="10">
        <v>2400</v>
      </c>
      <c r="K829" s="10">
        <f t="shared" si="37"/>
        <v>1650</v>
      </c>
      <c r="L829" s="11">
        <f t="shared" si="38"/>
        <v>750</v>
      </c>
    </row>
    <row r="830" spans="1:12" x14ac:dyDescent="0.3">
      <c r="A830" s="2">
        <v>43477</v>
      </c>
      <c r="B830" s="2" t="str">
        <f t="shared" si="36"/>
        <v>2019</v>
      </c>
      <c r="C830" s="4" t="s">
        <v>115</v>
      </c>
      <c r="D830" s="4" t="s">
        <v>110</v>
      </c>
      <c r="E830" s="4" t="s">
        <v>105</v>
      </c>
      <c r="F830" s="4" t="s">
        <v>106</v>
      </c>
      <c r="G830" s="10">
        <v>550</v>
      </c>
      <c r="H830" s="10">
        <v>13</v>
      </c>
      <c r="I830" s="8">
        <v>800</v>
      </c>
      <c r="J830" s="10">
        <v>10400</v>
      </c>
      <c r="K830" s="10">
        <f t="shared" si="37"/>
        <v>7150</v>
      </c>
      <c r="L830" s="11">
        <f t="shared" si="38"/>
        <v>3250</v>
      </c>
    </row>
    <row r="831" spans="1:12" x14ac:dyDescent="0.3">
      <c r="A831" s="2">
        <v>43913</v>
      </c>
      <c r="B831" s="2" t="str">
        <f t="shared" si="36"/>
        <v>2020</v>
      </c>
      <c r="C831" s="4" t="s">
        <v>116</v>
      </c>
      <c r="D831" s="4" t="s">
        <v>111</v>
      </c>
      <c r="E831" s="4" t="s">
        <v>105</v>
      </c>
      <c r="F831" s="4" t="s">
        <v>106</v>
      </c>
      <c r="G831" s="10">
        <v>550</v>
      </c>
      <c r="H831" s="10">
        <v>34</v>
      </c>
      <c r="I831" s="8">
        <v>800</v>
      </c>
      <c r="J831" s="10">
        <v>27200</v>
      </c>
      <c r="K831" s="10">
        <f t="shared" si="37"/>
        <v>18700</v>
      </c>
      <c r="L831" s="11">
        <f t="shared" si="38"/>
        <v>8500</v>
      </c>
    </row>
    <row r="832" spans="1:12" x14ac:dyDescent="0.3">
      <c r="A832" s="2">
        <v>44278</v>
      </c>
      <c r="B832" s="2" t="str">
        <f t="shared" si="36"/>
        <v>2021</v>
      </c>
      <c r="C832" s="4" t="s">
        <v>109</v>
      </c>
      <c r="D832" s="4" t="s">
        <v>110</v>
      </c>
      <c r="E832" s="4" t="s">
        <v>105</v>
      </c>
      <c r="F832" s="4" t="s">
        <v>106</v>
      </c>
      <c r="G832" s="10">
        <v>550</v>
      </c>
      <c r="H832" s="10">
        <v>19</v>
      </c>
      <c r="I832" s="8">
        <v>800</v>
      </c>
      <c r="J832" s="10">
        <v>15200</v>
      </c>
      <c r="K832" s="10">
        <f t="shared" si="37"/>
        <v>10450</v>
      </c>
      <c r="L832" s="11">
        <f t="shared" si="38"/>
        <v>4750</v>
      </c>
    </row>
    <row r="833" spans="1:12" x14ac:dyDescent="0.3">
      <c r="A833" s="2">
        <v>43685</v>
      </c>
      <c r="B833" s="2" t="str">
        <f t="shared" si="36"/>
        <v>2019</v>
      </c>
      <c r="C833" s="4" t="s">
        <v>136</v>
      </c>
      <c r="D833" s="4" t="s">
        <v>117</v>
      </c>
      <c r="E833" s="4" t="s">
        <v>105</v>
      </c>
      <c r="F833" s="4" t="s">
        <v>106</v>
      </c>
      <c r="G833" s="10">
        <v>550</v>
      </c>
      <c r="H833" s="10">
        <v>17</v>
      </c>
      <c r="I833" s="8">
        <v>800</v>
      </c>
      <c r="J833" s="10">
        <v>13600</v>
      </c>
      <c r="K833" s="10">
        <f t="shared" si="37"/>
        <v>9350</v>
      </c>
      <c r="L833" s="11">
        <f t="shared" si="38"/>
        <v>4250</v>
      </c>
    </row>
    <row r="834" spans="1:12" x14ac:dyDescent="0.3">
      <c r="A834" s="2">
        <v>43594</v>
      </c>
      <c r="B834" s="2" t="str">
        <f t="shared" si="36"/>
        <v>2019</v>
      </c>
      <c r="C834" s="4" t="s">
        <v>118</v>
      </c>
      <c r="D834" s="4" t="s">
        <v>104</v>
      </c>
      <c r="E834" s="4" t="s">
        <v>105</v>
      </c>
      <c r="F834" s="4" t="s">
        <v>106</v>
      </c>
      <c r="G834" s="10">
        <v>550</v>
      </c>
      <c r="H834" s="10">
        <v>21</v>
      </c>
      <c r="I834" s="8">
        <v>800</v>
      </c>
      <c r="J834" s="10">
        <v>16800</v>
      </c>
      <c r="K834" s="10">
        <f t="shared" si="37"/>
        <v>11550</v>
      </c>
      <c r="L834" s="11">
        <f t="shared" si="38"/>
        <v>5250</v>
      </c>
    </row>
    <row r="835" spans="1:12" x14ac:dyDescent="0.3">
      <c r="A835" s="2">
        <v>43291</v>
      </c>
      <c r="B835" s="2" t="str">
        <f t="shared" ref="B835:B898" si="39">TEXT(A835,"yyyy")</f>
        <v>2018</v>
      </c>
      <c r="C835" s="4" t="s">
        <v>119</v>
      </c>
      <c r="D835" s="4" t="s">
        <v>111</v>
      </c>
      <c r="E835" s="4" t="s">
        <v>105</v>
      </c>
      <c r="F835" s="4" t="s">
        <v>106</v>
      </c>
      <c r="G835" s="10">
        <v>550</v>
      </c>
      <c r="H835" s="10">
        <v>30</v>
      </c>
      <c r="I835" s="8">
        <v>800</v>
      </c>
      <c r="J835" s="10">
        <v>24000</v>
      </c>
      <c r="K835" s="10">
        <f t="shared" ref="K835:K898" si="40">H835*G835</f>
        <v>16500</v>
      </c>
      <c r="L835" s="11">
        <f t="shared" ref="L835:L898" si="41">J835-K835</f>
        <v>7500</v>
      </c>
    </row>
    <row r="836" spans="1:12" x14ac:dyDescent="0.3">
      <c r="A836" s="2">
        <v>43210</v>
      </c>
      <c r="B836" s="2" t="str">
        <f t="shared" si="39"/>
        <v>2018</v>
      </c>
      <c r="C836" s="4" t="s">
        <v>143</v>
      </c>
      <c r="D836" s="4" t="s">
        <v>117</v>
      </c>
      <c r="E836" s="4" t="s">
        <v>105</v>
      </c>
      <c r="F836" s="4" t="s">
        <v>106</v>
      </c>
      <c r="G836" s="10">
        <v>550</v>
      </c>
      <c r="H836" s="10">
        <v>64</v>
      </c>
      <c r="I836" s="8">
        <v>800</v>
      </c>
      <c r="J836" s="10">
        <v>51200</v>
      </c>
      <c r="K836" s="10">
        <f t="shared" si="40"/>
        <v>35200</v>
      </c>
      <c r="L836" s="11">
        <f t="shared" si="41"/>
        <v>16000</v>
      </c>
    </row>
    <row r="837" spans="1:12" x14ac:dyDescent="0.3">
      <c r="A837" s="2">
        <v>44497</v>
      </c>
      <c r="B837" s="2" t="str">
        <f t="shared" si="39"/>
        <v>2021</v>
      </c>
      <c r="C837" s="4" t="s">
        <v>118</v>
      </c>
      <c r="D837" s="4" t="s">
        <v>104</v>
      </c>
      <c r="E837" s="4" t="s">
        <v>105</v>
      </c>
      <c r="F837" s="4" t="s">
        <v>106</v>
      </c>
      <c r="G837" s="10">
        <v>550</v>
      </c>
      <c r="H837" s="10">
        <v>7</v>
      </c>
      <c r="I837" s="8">
        <v>800</v>
      </c>
      <c r="J837" s="10">
        <v>5600</v>
      </c>
      <c r="K837" s="10">
        <f t="shared" si="40"/>
        <v>3850</v>
      </c>
      <c r="L837" s="11">
        <f t="shared" si="41"/>
        <v>1750</v>
      </c>
    </row>
    <row r="838" spans="1:12" x14ac:dyDescent="0.3">
      <c r="A838" s="2">
        <v>44442</v>
      </c>
      <c r="B838" s="2" t="str">
        <f t="shared" si="39"/>
        <v>2021</v>
      </c>
      <c r="C838" s="4" t="s">
        <v>118</v>
      </c>
      <c r="D838" s="4" t="s">
        <v>111</v>
      </c>
      <c r="E838" s="4" t="s">
        <v>105</v>
      </c>
      <c r="F838" s="4" t="s">
        <v>106</v>
      </c>
      <c r="G838" s="10">
        <v>550</v>
      </c>
      <c r="H838" s="10">
        <v>78</v>
      </c>
      <c r="I838" s="8">
        <v>800</v>
      </c>
      <c r="J838" s="10">
        <v>62400</v>
      </c>
      <c r="K838" s="10">
        <f t="shared" si="40"/>
        <v>42900</v>
      </c>
      <c r="L838" s="11">
        <f t="shared" si="41"/>
        <v>19500</v>
      </c>
    </row>
    <row r="839" spans="1:12" x14ac:dyDescent="0.3">
      <c r="A839" s="2">
        <v>43324</v>
      </c>
      <c r="B839" s="2" t="str">
        <f t="shared" si="39"/>
        <v>2018</v>
      </c>
      <c r="C839" s="4" t="s">
        <v>119</v>
      </c>
      <c r="D839" s="4" t="s">
        <v>111</v>
      </c>
      <c r="E839" s="4" t="s">
        <v>105</v>
      </c>
      <c r="F839" s="4" t="s">
        <v>106</v>
      </c>
      <c r="G839" s="10">
        <v>550</v>
      </c>
      <c r="H839" s="10">
        <v>26</v>
      </c>
      <c r="I839" s="8">
        <v>800</v>
      </c>
      <c r="J839" s="10">
        <v>20800</v>
      </c>
      <c r="K839" s="10">
        <f t="shared" si="40"/>
        <v>14300</v>
      </c>
      <c r="L839" s="11">
        <f t="shared" si="41"/>
        <v>6500</v>
      </c>
    </row>
    <row r="840" spans="1:12" x14ac:dyDescent="0.3">
      <c r="A840" s="2">
        <v>43617</v>
      </c>
      <c r="B840" s="2" t="str">
        <f t="shared" si="39"/>
        <v>2019</v>
      </c>
      <c r="C840" s="4" t="s">
        <v>114</v>
      </c>
      <c r="D840" s="4" t="s">
        <v>110</v>
      </c>
      <c r="E840" s="4" t="s">
        <v>105</v>
      </c>
      <c r="F840" s="4" t="s">
        <v>106</v>
      </c>
      <c r="G840" s="10">
        <v>550</v>
      </c>
      <c r="H840" s="10">
        <v>8</v>
      </c>
      <c r="I840" s="8">
        <v>800</v>
      </c>
      <c r="J840" s="10">
        <v>6400</v>
      </c>
      <c r="K840" s="10">
        <f t="shared" si="40"/>
        <v>4400</v>
      </c>
      <c r="L840" s="11">
        <f t="shared" si="41"/>
        <v>2000</v>
      </c>
    </row>
    <row r="841" spans="1:12" x14ac:dyDescent="0.3">
      <c r="A841" s="2">
        <v>44271</v>
      </c>
      <c r="B841" s="2" t="str">
        <f t="shared" si="39"/>
        <v>2021</v>
      </c>
      <c r="C841" s="4" t="s">
        <v>108</v>
      </c>
      <c r="D841" s="4" t="s">
        <v>117</v>
      </c>
      <c r="E841" s="4" t="s">
        <v>105</v>
      </c>
      <c r="F841" s="4" t="s">
        <v>106</v>
      </c>
      <c r="G841" s="10">
        <v>550</v>
      </c>
      <c r="H841" s="10">
        <v>18</v>
      </c>
      <c r="I841" s="8">
        <v>800</v>
      </c>
      <c r="J841" s="10">
        <v>14400</v>
      </c>
      <c r="K841" s="10">
        <f t="shared" si="40"/>
        <v>9900</v>
      </c>
      <c r="L841" s="11">
        <f t="shared" si="41"/>
        <v>4500</v>
      </c>
    </row>
    <row r="842" spans="1:12" x14ac:dyDescent="0.3">
      <c r="A842" s="2">
        <v>44001</v>
      </c>
      <c r="B842" s="2" t="str">
        <f t="shared" si="39"/>
        <v>2020</v>
      </c>
      <c r="C842" s="4" t="s">
        <v>112</v>
      </c>
      <c r="D842" s="4" t="s">
        <v>107</v>
      </c>
      <c r="E842" s="4" t="s">
        <v>105</v>
      </c>
      <c r="F842" s="4" t="s">
        <v>106</v>
      </c>
      <c r="G842" s="10">
        <v>550</v>
      </c>
      <c r="H842" s="10">
        <v>39</v>
      </c>
      <c r="I842" s="8">
        <v>800</v>
      </c>
      <c r="J842" s="10">
        <v>31200</v>
      </c>
      <c r="K842" s="10">
        <f t="shared" si="40"/>
        <v>21450</v>
      </c>
      <c r="L842" s="11">
        <f t="shared" si="41"/>
        <v>9750</v>
      </c>
    </row>
    <row r="843" spans="1:12" x14ac:dyDescent="0.3">
      <c r="A843" s="2">
        <v>43821</v>
      </c>
      <c r="B843" s="2" t="str">
        <f t="shared" si="39"/>
        <v>2019</v>
      </c>
      <c r="C843" s="4" t="s">
        <v>140</v>
      </c>
      <c r="D843" s="4" t="s">
        <v>117</v>
      </c>
      <c r="E843" s="4" t="s">
        <v>105</v>
      </c>
      <c r="F843" s="4" t="s">
        <v>106</v>
      </c>
      <c r="G843" s="10">
        <v>550</v>
      </c>
      <c r="H843" s="10">
        <v>18</v>
      </c>
      <c r="I843" s="8">
        <v>800</v>
      </c>
      <c r="J843" s="10">
        <v>14400</v>
      </c>
      <c r="K843" s="10">
        <f t="shared" si="40"/>
        <v>9900</v>
      </c>
      <c r="L843" s="11">
        <f t="shared" si="41"/>
        <v>4500</v>
      </c>
    </row>
    <row r="844" spans="1:12" x14ac:dyDescent="0.3">
      <c r="A844" s="2">
        <v>44330</v>
      </c>
      <c r="B844" s="2" t="str">
        <f t="shared" si="39"/>
        <v>2021</v>
      </c>
      <c r="C844" s="4" t="s">
        <v>120</v>
      </c>
      <c r="D844" s="4" t="s">
        <v>104</v>
      </c>
      <c r="E844" s="4" t="s">
        <v>105</v>
      </c>
      <c r="F844" s="4" t="s">
        <v>106</v>
      </c>
      <c r="G844" s="10">
        <v>550</v>
      </c>
      <c r="H844" s="10">
        <v>15</v>
      </c>
      <c r="I844" s="8">
        <v>800</v>
      </c>
      <c r="J844" s="10">
        <v>12000</v>
      </c>
      <c r="K844" s="10">
        <f t="shared" si="40"/>
        <v>8250</v>
      </c>
      <c r="L844" s="11">
        <f t="shared" si="41"/>
        <v>3750</v>
      </c>
    </row>
    <row r="845" spans="1:12" x14ac:dyDescent="0.3">
      <c r="A845" s="2">
        <v>43621</v>
      </c>
      <c r="B845" s="2" t="str">
        <f t="shared" si="39"/>
        <v>2019</v>
      </c>
      <c r="C845" s="4" t="s">
        <v>119</v>
      </c>
      <c r="D845" s="4" t="s">
        <v>111</v>
      </c>
      <c r="E845" s="4" t="s">
        <v>105</v>
      </c>
      <c r="F845" s="4" t="s">
        <v>106</v>
      </c>
      <c r="G845" s="10">
        <v>550</v>
      </c>
      <c r="H845" s="10">
        <v>17</v>
      </c>
      <c r="I845" s="8">
        <v>800</v>
      </c>
      <c r="J845" s="10">
        <v>13600</v>
      </c>
      <c r="K845" s="10">
        <f t="shared" si="40"/>
        <v>9350</v>
      </c>
      <c r="L845" s="11">
        <f t="shared" si="41"/>
        <v>4250</v>
      </c>
    </row>
    <row r="846" spans="1:12" x14ac:dyDescent="0.3">
      <c r="A846" s="2">
        <v>44548</v>
      </c>
      <c r="B846" s="2" t="str">
        <f t="shared" si="39"/>
        <v>2021</v>
      </c>
      <c r="C846" s="4" t="s">
        <v>121</v>
      </c>
      <c r="D846" s="4" t="s">
        <v>113</v>
      </c>
      <c r="E846" s="4" t="s">
        <v>105</v>
      </c>
      <c r="F846" s="4" t="s">
        <v>106</v>
      </c>
      <c r="G846" s="10">
        <v>550</v>
      </c>
      <c r="H846" s="10">
        <v>87</v>
      </c>
      <c r="I846" s="8">
        <v>800</v>
      </c>
      <c r="J846" s="10">
        <v>69600</v>
      </c>
      <c r="K846" s="10">
        <f t="shared" si="40"/>
        <v>47850</v>
      </c>
      <c r="L846" s="11">
        <f t="shared" si="41"/>
        <v>21750</v>
      </c>
    </row>
    <row r="847" spans="1:12" x14ac:dyDescent="0.3">
      <c r="A847" s="2">
        <v>43831</v>
      </c>
      <c r="B847" s="2" t="str">
        <f t="shared" si="39"/>
        <v>2020</v>
      </c>
      <c r="C847" s="4" t="s">
        <v>121</v>
      </c>
      <c r="D847" s="4" t="s">
        <v>117</v>
      </c>
      <c r="E847" s="4" t="s">
        <v>105</v>
      </c>
      <c r="F847" s="4" t="s">
        <v>106</v>
      </c>
      <c r="G847" s="10">
        <v>550</v>
      </c>
      <c r="H847" s="10">
        <v>1</v>
      </c>
      <c r="I847" s="8">
        <v>800</v>
      </c>
      <c r="J847" s="10">
        <v>800</v>
      </c>
      <c r="K847" s="10">
        <f t="shared" si="40"/>
        <v>550</v>
      </c>
      <c r="L847" s="11">
        <f t="shared" si="41"/>
        <v>250</v>
      </c>
    </row>
    <row r="848" spans="1:12" x14ac:dyDescent="0.3">
      <c r="A848" s="2">
        <v>43163</v>
      </c>
      <c r="B848" s="2" t="str">
        <f t="shared" si="39"/>
        <v>2018</v>
      </c>
      <c r="C848" s="4" t="s">
        <v>121</v>
      </c>
      <c r="D848" s="4" t="s">
        <v>111</v>
      </c>
      <c r="E848" s="4" t="s">
        <v>105</v>
      </c>
      <c r="F848" s="4" t="s">
        <v>106</v>
      </c>
      <c r="G848" s="10">
        <v>550</v>
      </c>
      <c r="H848" s="10">
        <v>57</v>
      </c>
      <c r="I848" s="8">
        <v>800</v>
      </c>
      <c r="J848" s="10">
        <v>45600</v>
      </c>
      <c r="K848" s="10">
        <f t="shared" si="40"/>
        <v>31350</v>
      </c>
      <c r="L848" s="11">
        <f t="shared" si="41"/>
        <v>14250</v>
      </c>
    </row>
    <row r="849" spans="1:12" x14ac:dyDescent="0.3">
      <c r="A849" s="2">
        <v>44488</v>
      </c>
      <c r="B849" s="2" t="str">
        <f t="shared" si="39"/>
        <v>2021</v>
      </c>
      <c r="C849" s="4" t="s">
        <v>138</v>
      </c>
      <c r="D849" s="4" t="s">
        <v>104</v>
      </c>
      <c r="E849" s="4" t="s">
        <v>105</v>
      </c>
      <c r="F849" s="4" t="s">
        <v>106</v>
      </c>
      <c r="G849" s="10">
        <v>550</v>
      </c>
      <c r="H849" s="10">
        <v>26</v>
      </c>
      <c r="I849" s="8">
        <v>800</v>
      </c>
      <c r="J849" s="10">
        <v>20800</v>
      </c>
      <c r="K849" s="10">
        <f t="shared" si="40"/>
        <v>14300</v>
      </c>
      <c r="L849" s="11">
        <f t="shared" si="41"/>
        <v>6500</v>
      </c>
    </row>
    <row r="850" spans="1:12" x14ac:dyDescent="0.3">
      <c r="A850" s="2">
        <v>43461</v>
      </c>
      <c r="B850" s="2" t="str">
        <f t="shared" si="39"/>
        <v>2018</v>
      </c>
      <c r="C850" s="4" t="s">
        <v>115</v>
      </c>
      <c r="D850" s="4" t="s">
        <v>107</v>
      </c>
      <c r="E850" s="4" t="s">
        <v>105</v>
      </c>
      <c r="F850" s="4" t="s">
        <v>106</v>
      </c>
      <c r="G850" s="10">
        <v>550</v>
      </c>
      <c r="H850" s="10">
        <v>36</v>
      </c>
      <c r="I850" s="8">
        <v>800</v>
      </c>
      <c r="J850" s="10">
        <v>28800</v>
      </c>
      <c r="K850" s="10">
        <f t="shared" si="40"/>
        <v>19800</v>
      </c>
      <c r="L850" s="11">
        <f t="shared" si="41"/>
        <v>9000</v>
      </c>
    </row>
    <row r="851" spans="1:12" x14ac:dyDescent="0.3">
      <c r="A851" s="2">
        <v>43256</v>
      </c>
      <c r="B851" s="2" t="str">
        <f t="shared" si="39"/>
        <v>2018</v>
      </c>
      <c r="C851" s="4" t="s">
        <v>134</v>
      </c>
      <c r="D851" s="4" t="s">
        <v>117</v>
      </c>
      <c r="E851" s="4" t="s">
        <v>105</v>
      </c>
      <c r="F851" s="4" t="s">
        <v>106</v>
      </c>
      <c r="G851" s="10">
        <v>550</v>
      </c>
      <c r="H851" s="10">
        <v>69</v>
      </c>
      <c r="I851" s="8">
        <v>800</v>
      </c>
      <c r="J851" s="10">
        <v>55200</v>
      </c>
      <c r="K851" s="10">
        <f t="shared" si="40"/>
        <v>37950</v>
      </c>
      <c r="L851" s="11">
        <f t="shared" si="41"/>
        <v>17250</v>
      </c>
    </row>
    <row r="852" spans="1:12" x14ac:dyDescent="0.3">
      <c r="A852" s="2">
        <v>43388</v>
      </c>
      <c r="B852" s="2" t="str">
        <f t="shared" si="39"/>
        <v>2018</v>
      </c>
      <c r="C852" s="4" t="s">
        <v>140</v>
      </c>
      <c r="D852" s="4" t="s">
        <v>107</v>
      </c>
      <c r="E852" s="4" t="s">
        <v>105</v>
      </c>
      <c r="F852" s="4" t="s">
        <v>106</v>
      </c>
      <c r="G852" s="10">
        <v>550</v>
      </c>
      <c r="H852" s="10">
        <v>7</v>
      </c>
      <c r="I852" s="8">
        <v>800</v>
      </c>
      <c r="J852" s="10">
        <v>5600</v>
      </c>
      <c r="K852" s="10">
        <f t="shared" si="40"/>
        <v>3850</v>
      </c>
      <c r="L852" s="11">
        <f t="shared" si="41"/>
        <v>1750</v>
      </c>
    </row>
    <row r="853" spans="1:12" x14ac:dyDescent="0.3">
      <c r="A853" s="2">
        <v>43645</v>
      </c>
      <c r="B853" s="2" t="str">
        <f t="shared" si="39"/>
        <v>2019</v>
      </c>
      <c r="C853" s="4" t="s">
        <v>137</v>
      </c>
      <c r="D853" s="4" t="s">
        <v>110</v>
      </c>
      <c r="E853" s="4" t="s">
        <v>105</v>
      </c>
      <c r="F853" s="4" t="s">
        <v>106</v>
      </c>
      <c r="G853" s="10">
        <v>550</v>
      </c>
      <c r="H853" s="10">
        <v>4</v>
      </c>
      <c r="I853" s="8">
        <v>800</v>
      </c>
      <c r="J853" s="10">
        <v>3200</v>
      </c>
      <c r="K853" s="10">
        <f t="shared" si="40"/>
        <v>2200</v>
      </c>
      <c r="L853" s="11">
        <f t="shared" si="41"/>
        <v>1000</v>
      </c>
    </row>
    <row r="854" spans="1:12" x14ac:dyDescent="0.3">
      <c r="A854" s="2">
        <v>43755</v>
      </c>
      <c r="B854" s="2" t="str">
        <f t="shared" si="39"/>
        <v>2019</v>
      </c>
      <c r="C854" s="4" t="s">
        <v>139</v>
      </c>
      <c r="D854" s="4" t="s">
        <v>113</v>
      </c>
      <c r="E854" s="4" t="s">
        <v>105</v>
      </c>
      <c r="F854" s="4" t="s">
        <v>106</v>
      </c>
      <c r="G854" s="10">
        <v>550</v>
      </c>
      <c r="H854" s="10">
        <v>1</v>
      </c>
      <c r="I854" s="8">
        <v>800</v>
      </c>
      <c r="J854" s="10">
        <v>800</v>
      </c>
      <c r="K854" s="10">
        <f t="shared" si="40"/>
        <v>550</v>
      </c>
      <c r="L854" s="11">
        <f t="shared" si="41"/>
        <v>250</v>
      </c>
    </row>
    <row r="855" spans="1:12" x14ac:dyDescent="0.3">
      <c r="A855" s="2">
        <v>43289</v>
      </c>
      <c r="B855" s="2" t="str">
        <f t="shared" si="39"/>
        <v>2018</v>
      </c>
      <c r="C855" s="4" t="s">
        <v>142</v>
      </c>
      <c r="D855" s="4" t="s">
        <v>104</v>
      </c>
      <c r="E855" s="4" t="s">
        <v>105</v>
      </c>
      <c r="F855" s="4" t="s">
        <v>106</v>
      </c>
      <c r="G855" s="10">
        <v>550</v>
      </c>
      <c r="H855" s="10">
        <v>29</v>
      </c>
      <c r="I855" s="8">
        <v>800</v>
      </c>
      <c r="J855" s="10">
        <v>23200</v>
      </c>
      <c r="K855" s="10">
        <f t="shared" si="40"/>
        <v>15950</v>
      </c>
      <c r="L855" s="11">
        <f t="shared" si="41"/>
        <v>7250</v>
      </c>
    </row>
    <row r="856" spans="1:12" x14ac:dyDescent="0.3">
      <c r="A856" s="2">
        <v>44203</v>
      </c>
      <c r="B856" s="2" t="str">
        <f t="shared" si="39"/>
        <v>2021</v>
      </c>
      <c r="C856" s="4" t="s">
        <v>109</v>
      </c>
      <c r="D856" s="4" t="s">
        <v>113</v>
      </c>
      <c r="E856" s="4" t="s">
        <v>105</v>
      </c>
      <c r="F856" s="4" t="s">
        <v>106</v>
      </c>
      <c r="G856" s="10">
        <v>550</v>
      </c>
      <c r="H856" s="10">
        <v>67</v>
      </c>
      <c r="I856" s="8">
        <v>800</v>
      </c>
      <c r="J856" s="10">
        <v>53600</v>
      </c>
      <c r="K856" s="10">
        <f t="shared" si="40"/>
        <v>36850</v>
      </c>
      <c r="L856" s="11">
        <f t="shared" si="41"/>
        <v>16750</v>
      </c>
    </row>
    <row r="857" spans="1:12" x14ac:dyDescent="0.3">
      <c r="A857" s="2">
        <v>44507</v>
      </c>
      <c r="B857" s="2" t="str">
        <f t="shared" si="39"/>
        <v>2021</v>
      </c>
      <c r="C857" s="4" t="s">
        <v>140</v>
      </c>
      <c r="D857" s="4" t="s">
        <v>113</v>
      </c>
      <c r="E857" s="4" t="s">
        <v>105</v>
      </c>
      <c r="F857" s="4" t="s">
        <v>106</v>
      </c>
      <c r="G857" s="10">
        <v>550</v>
      </c>
      <c r="H857" s="10">
        <v>116</v>
      </c>
      <c r="I857" s="8">
        <v>800</v>
      </c>
      <c r="J857" s="10">
        <v>92800</v>
      </c>
      <c r="K857" s="10">
        <f t="shared" si="40"/>
        <v>63800</v>
      </c>
      <c r="L857" s="11">
        <f t="shared" si="41"/>
        <v>29000</v>
      </c>
    </row>
    <row r="858" spans="1:12" x14ac:dyDescent="0.3">
      <c r="A858" s="2">
        <v>43321</v>
      </c>
      <c r="B858" s="2" t="str">
        <f t="shared" si="39"/>
        <v>2018</v>
      </c>
      <c r="C858" s="4" t="s">
        <v>143</v>
      </c>
      <c r="D858" s="4" t="s">
        <v>113</v>
      </c>
      <c r="E858" s="4" t="s">
        <v>105</v>
      </c>
      <c r="F858" s="4" t="s">
        <v>106</v>
      </c>
      <c r="G858" s="10">
        <v>550</v>
      </c>
      <c r="H858" s="10">
        <v>52</v>
      </c>
      <c r="I858" s="8">
        <v>800</v>
      </c>
      <c r="J858" s="10">
        <v>41600</v>
      </c>
      <c r="K858" s="10">
        <f t="shared" si="40"/>
        <v>28600</v>
      </c>
      <c r="L858" s="11">
        <f t="shared" si="41"/>
        <v>13000</v>
      </c>
    </row>
    <row r="859" spans="1:12" x14ac:dyDescent="0.3">
      <c r="A859" s="2">
        <v>44537</v>
      </c>
      <c r="B859" s="2" t="str">
        <f t="shared" si="39"/>
        <v>2021</v>
      </c>
      <c r="C859" s="4" t="s">
        <v>108</v>
      </c>
      <c r="D859" s="4" t="s">
        <v>107</v>
      </c>
      <c r="E859" s="4" t="s">
        <v>105</v>
      </c>
      <c r="F859" s="4" t="s">
        <v>106</v>
      </c>
      <c r="G859" s="10">
        <v>550</v>
      </c>
      <c r="H859" s="10">
        <v>30</v>
      </c>
      <c r="I859" s="8">
        <v>800</v>
      </c>
      <c r="J859" s="10">
        <v>24000</v>
      </c>
      <c r="K859" s="10">
        <f t="shared" si="40"/>
        <v>16500</v>
      </c>
      <c r="L859" s="11">
        <f t="shared" si="41"/>
        <v>7500</v>
      </c>
    </row>
    <row r="860" spans="1:12" x14ac:dyDescent="0.3">
      <c r="A860" s="2">
        <v>43717</v>
      </c>
      <c r="B860" s="2" t="str">
        <f t="shared" si="39"/>
        <v>2019</v>
      </c>
      <c r="C860" s="4" t="s">
        <v>134</v>
      </c>
      <c r="D860" s="4" t="s">
        <v>117</v>
      </c>
      <c r="E860" s="4" t="s">
        <v>105</v>
      </c>
      <c r="F860" s="4" t="s">
        <v>106</v>
      </c>
      <c r="G860" s="10">
        <v>550</v>
      </c>
      <c r="H860" s="10">
        <v>41</v>
      </c>
      <c r="I860" s="8">
        <v>800</v>
      </c>
      <c r="J860" s="10">
        <v>32800</v>
      </c>
      <c r="K860" s="10">
        <f t="shared" si="40"/>
        <v>22550</v>
      </c>
      <c r="L860" s="11">
        <f t="shared" si="41"/>
        <v>10250</v>
      </c>
    </row>
    <row r="861" spans="1:12" x14ac:dyDescent="0.3">
      <c r="A861" s="2">
        <v>43714</v>
      </c>
      <c r="B861" s="2" t="str">
        <f t="shared" si="39"/>
        <v>2019</v>
      </c>
      <c r="C861" s="4" t="s">
        <v>135</v>
      </c>
      <c r="D861" s="4" t="s">
        <v>111</v>
      </c>
      <c r="E861" s="4" t="s">
        <v>105</v>
      </c>
      <c r="F861" s="4" t="s">
        <v>106</v>
      </c>
      <c r="G861" s="10">
        <v>550</v>
      </c>
      <c r="H861" s="10">
        <v>70</v>
      </c>
      <c r="I861" s="8">
        <v>800</v>
      </c>
      <c r="J861" s="10">
        <v>56000</v>
      </c>
      <c r="K861" s="10">
        <f t="shared" si="40"/>
        <v>38500</v>
      </c>
      <c r="L861" s="11">
        <f t="shared" si="41"/>
        <v>17500</v>
      </c>
    </row>
    <row r="862" spans="1:12" x14ac:dyDescent="0.3">
      <c r="A862" s="2">
        <v>43681</v>
      </c>
      <c r="B862" s="2" t="str">
        <f t="shared" si="39"/>
        <v>2019</v>
      </c>
      <c r="C862" s="4" t="s">
        <v>119</v>
      </c>
      <c r="D862" s="4" t="s">
        <v>107</v>
      </c>
      <c r="E862" s="4" t="s">
        <v>105</v>
      </c>
      <c r="F862" s="4" t="s">
        <v>106</v>
      </c>
      <c r="G862" s="10">
        <v>550</v>
      </c>
      <c r="H862" s="10">
        <v>4</v>
      </c>
      <c r="I862" s="8">
        <v>800</v>
      </c>
      <c r="J862" s="10">
        <v>3200</v>
      </c>
      <c r="K862" s="10">
        <f t="shared" si="40"/>
        <v>2200</v>
      </c>
      <c r="L862" s="11">
        <f t="shared" si="41"/>
        <v>1000</v>
      </c>
    </row>
    <row r="863" spans="1:12" x14ac:dyDescent="0.3">
      <c r="A863" s="2">
        <v>43326</v>
      </c>
      <c r="B863" s="2" t="str">
        <f t="shared" si="39"/>
        <v>2018</v>
      </c>
      <c r="C863" s="4" t="s">
        <v>122</v>
      </c>
      <c r="D863" s="4" t="s">
        <v>111</v>
      </c>
      <c r="E863" s="4" t="s">
        <v>105</v>
      </c>
      <c r="F863" s="4" t="s">
        <v>106</v>
      </c>
      <c r="G863" s="10">
        <v>550</v>
      </c>
      <c r="H863" s="10">
        <v>58</v>
      </c>
      <c r="I863" s="8">
        <v>800</v>
      </c>
      <c r="J863" s="10">
        <v>46400</v>
      </c>
      <c r="K863" s="10">
        <f t="shared" si="40"/>
        <v>31900</v>
      </c>
      <c r="L863" s="11">
        <f t="shared" si="41"/>
        <v>14500</v>
      </c>
    </row>
    <row r="864" spans="1:12" x14ac:dyDescent="0.3">
      <c r="A864" s="2">
        <v>43542</v>
      </c>
      <c r="B864" s="2" t="str">
        <f t="shared" si="39"/>
        <v>2019</v>
      </c>
      <c r="C864" s="4" t="s">
        <v>136</v>
      </c>
      <c r="D864" s="4" t="s">
        <v>111</v>
      </c>
      <c r="E864" s="4" t="s">
        <v>105</v>
      </c>
      <c r="F864" s="4" t="s">
        <v>106</v>
      </c>
      <c r="G864" s="10">
        <v>550</v>
      </c>
      <c r="H864" s="10">
        <v>22</v>
      </c>
      <c r="I864" s="8">
        <v>800</v>
      </c>
      <c r="J864" s="10">
        <v>17600</v>
      </c>
      <c r="K864" s="10">
        <f t="shared" si="40"/>
        <v>12100</v>
      </c>
      <c r="L864" s="11">
        <f t="shared" si="41"/>
        <v>5500</v>
      </c>
    </row>
    <row r="865" spans="1:12" x14ac:dyDescent="0.3">
      <c r="A865" s="2">
        <v>44444</v>
      </c>
      <c r="B865" s="2" t="str">
        <f t="shared" si="39"/>
        <v>2021</v>
      </c>
      <c r="C865" s="4" t="s">
        <v>140</v>
      </c>
      <c r="D865" s="4" t="s">
        <v>110</v>
      </c>
      <c r="E865" s="4" t="s">
        <v>105</v>
      </c>
      <c r="F865" s="4" t="s">
        <v>106</v>
      </c>
      <c r="G865" s="10">
        <v>550</v>
      </c>
      <c r="H865" s="10">
        <v>18</v>
      </c>
      <c r="I865" s="8">
        <v>800</v>
      </c>
      <c r="J865" s="10">
        <v>14400</v>
      </c>
      <c r="K865" s="10">
        <f t="shared" si="40"/>
        <v>9900</v>
      </c>
      <c r="L865" s="11">
        <f t="shared" si="41"/>
        <v>4500</v>
      </c>
    </row>
    <row r="866" spans="1:12" x14ac:dyDescent="0.3">
      <c r="A866" s="2">
        <v>44195</v>
      </c>
      <c r="B866" s="2" t="str">
        <f t="shared" si="39"/>
        <v>2020</v>
      </c>
      <c r="C866" s="4" t="s">
        <v>134</v>
      </c>
      <c r="D866" s="4" t="s">
        <v>117</v>
      </c>
      <c r="E866" s="4" t="s">
        <v>105</v>
      </c>
      <c r="F866" s="4" t="s">
        <v>106</v>
      </c>
      <c r="G866" s="10">
        <v>550</v>
      </c>
      <c r="H866" s="10">
        <v>79</v>
      </c>
      <c r="I866" s="8">
        <v>800</v>
      </c>
      <c r="J866" s="10">
        <v>63200</v>
      </c>
      <c r="K866" s="10">
        <f t="shared" si="40"/>
        <v>43450</v>
      </c>
      <c r="L866" s="11">
        <f t="shared" si="41"/>
        <v>19750</v>
      </c>
    </row>
    <row r="867" spans="1:12" x14ac:dyDescent="0.3">
      <c r="A867" s="2">
        <v>44406</v>
      </c>
      <c r="B867" s="2" t="str">
        <f t="shared" si="39"/>
        <v>2021</v>
      </c>
      <c r="C867" s="4" t="s">
        <v>120</v>
      </c>
      <c r="D867" s="4" t="s">
        <v>110</v>
      </c>
      <c r="E867" s="4" t="s">
        <v>105</v>
      </c>
      <c r="F867" s="4" t="s">
        <v>106</v>
      </c>
      <c r="G867" s="10">
        <v>550</v>
      </c>
      <c r="H867" s="10">
        <v>12</v>
      </c>
      <c r="I867" s="8">
        <v>800</v>
      </c>
      <c r="J867" s="10">
        <v>9600</v>
      </c>
      <c r="K867" s="10">
        <f t="shared" si="40"/>
        <v>6600</v>
      </c>
      <c r="L867" s="11">
        <f t="shared" si="41"/>
        <v>3000</v>
      </c>
    </row>
    <row r="868" spans="1:12" x14ac:dyDescent="0.3">
      <c r="A868" s="2">
        <v>43464</v>
      </c>
      <c r="B868" s="2" t="str">
        <f t="shared" si="39"/>
        <v>2018</v>
      </c>
      <c r="C868" s="4" t="s">
        <v>122</v>
      </c>
      <c r="D868" s="4" t="s">
        <v>113</v>
      </c>
      <c r="E868" s="4" t="s">
        <v>105</v>
      </c>
      <c r="F868" s="4" t="s">
        <v>106</v>
      </c>
      <c r="G868" s="10">
        <v>550</v>
      </c>
      <c r="H868" s="10">
        <v>97</v>
      </c>
      <c r="I868" s="8">
        <v>800</v>
      </c>
      <c r="J868" s="10">
        <v>77600</v>
      </c>
      <c r="K868" s="10">
        <f t="shared" si="40"/>
        <v>53350</v>
      </c>
      <c r="L868" s="11">
        <f t="shared" si="41"/>
        <v>24250</v>
      </c>
    </row>
    <row r="869" spans="1:12" x14ac:dyDescent="0.3">
      <c r="A869" s="2">
        <v>44436</v>
      </c>
      <c r="B869" s="2" t="str">
        <f t="shared" si="39"/>
        <v>2021</v>
      </c>
      <c r="C869" s="4" t="s">
        <v>140</v>
      </c>
      <c r="D869" s="4" t="s">
        <v>117</v>
      </c>
      <c r="E869" s="4" t="s">
        <v>105</v>
      </c>
      <c r="F869" s="4" t="s">
        <v>106</v>
      </c>
      <c r="G869" s="10">
        <v>550</v>
      </c>
      <c r="H869" s="10">
        <v>52</v>
      </c>
      <c r="I869" s="8">
        <v>800</v>
      </c>
      <c r="J869" s="10">
        <v>41600</v>
      </c>
      <c r="K869" s="10">
        <f t="shared" si="40"/>
        <v>28600</v>
      </c>
      <c r="L869" s="11">
        <f t="shared" si="41"/>
        <v>13000</v>
      </c>
    </row>
    <row r="870" spans="1:12" x14ac:dyDescent="0.3">
      <c r="A870" s="2">
        <v>44559</v>
      </c>
      <c r="B870" s="2" t="str">
        <f t="shared" si="39"/>
        <v>2021</v>
      </c>
      <c r="C870" s="4" t="s">
        <v>109</v>
      </c>
      <c r="D870" s="4" t="s">
        <v>113</v>
      </c>
      <c r="E870" s="4" t="s">
        <v>105</v>
      </c>
      <c r="F870" s="4" t="s">
        <v>106</v>
      </c>
      <c r="G870" s="10">
        <v>550</v>
      </c>
      <c r="H870" s="10">
        <v>29</v>
      </c>
      <c r="I870" s="8">
        <v>800</v>
      </c>
      <c r="J870" s="10">
        <v>23200</v>
      </c>
      <c r="K870" s="10">
        <f t="shared" si="40"/>
        <v>15950</v>
      </c>
      <c r="L870" s="11">
        <f t="shared" si="41"/>
        <v>7250</v>
      </c>
    </row>
    <row r="871" spans="1:12" x14ac:dyDescent="0.3">
      <c r="A871" s="2">
        <v>44099</v>
      </c>
      <c r="B871" s="2" t="str">
        <f t="shared" si="39"/>
        <v>2020</v>
      </c>
      <c r="C871" s="4" t="s">
        <v>136</v>
      </c>
      <c r="D871" s="4" t="s">
        <v>111</v>
      </c>
      <c r="E871" s="4" t="s">
        <v>105</v>
      </c>
      <c r="F871" s="4" t="s">
        <v>106</v>
      </c>
      <c r="G871" s="10">
        <v>550</v>
      </c>
      <c r="H871" s="10">
        <v>79</v>
      </c>
      <c r="I871" s="8">
        <v>800</v>
      </c>
      <c r="J871" s="10">
        <v>63200</v>
      </c>
      <c r="K871" s="10">
        <f t="shared" si="40"/>
        <v>43450</v>
      </c>
      <c r="L871" s="11">
        <f t="shared" si="41"/>
        <v>19750</v>
      </c>
    </row>
    <row r="872" spans="1:12" x14ac:dyDescent="0.3">
      <c r="A872" s="2">
        <v>44315</v>
      </c>
      <c r="B872" s="2" t="str">
        <f t="shared" si="39"/>
        <v>2021</v>
      </c>
      <c r="C872" s="4" t="s">
        <v>109</v>
      </c>
      <c r="D872" s="4" t="s">
        <v>117</v>
      </c>
      <c r="E872" s="4" t="s">
        <v>105</v>
      </c>
      <c r="F872" s="4" t="s">
        <v>106</v>
      </c>
      <c r="G872" s="10">
        <v>550</v>
      </c>
      <c r="H872" s="10">
        <v>63</v>
      </c>
      <c r="I872" s="8">
        <v>800</v>
      </c>
      <c r="J872" s="10">
        <v>50400</v>
      </c>
      <c r="K872" s="10">
        <f t="shared" si="40"/>
        <v>34650</v>
      </c>
      <c r="L872" s="11">
        <f t="shared" si="41"/>
        <v>15750</v>
      </c>
    </row>
    <row r="873" spans="1:12" x14ac:dyDescent="0.3">
      <c r="A873" s="2">
        <v>44342</v>
      </c>
      <c r="B873" s="2" t="str">
        <f t="shared" si="39"/>
        <v>2021</v>
      </c>
      <c r="C873" s="4" t="s">
        <v>137</v>
      </c>
      <c r="D873" s="4" t="s">
        <v>113</v>
      </c>
      <c r="E873" s="4" t="s">
        <v>105</v>
      </c>
      <c r="F873" s="4" t="s">
        <v>106</v>
      </c>
      <c r="G873" s="10">
        <v>550</v>
      </c>
      <c r="H873" s="10">
        <v>45</v>
      </c>
      <c r="I873" s="8">
        <v>800</v>
      </c>
      <c r="J873" s="10">
        <v>36000</v>
      </c>
      <c r="K873" s="10">
        <f t="shared" si="40"/>
        <v>24750</v>
      </c>
      <c r="L873" s="11">
        <f t="shared" si="41"/>
        <v>11250</v>
      </c>
    </row>
    <row r="874" spans="1:12" x14ac:dyDescent="0.3">
      <c r="A874" s="2">
        <v>44379</v>
      </c>
      <c r="B874" s="2" t="str">
        <f t="shared" si="39"/>
        <v>2021</v>
      </c>
      <c r="C874" s="4" t="s">
        <v>116</v>
      </c>
      <c r="D874" s="4" t="s">
        <v>110</v>
      </c>
      <c r="E874" s="4" t="s">
        <v>105</v>
      </c>
      <c r="F874" s="4" t="s">
        <v>106</v>
      </c>
      <c r="G874" s="10">
        <v>550</v>
      </c>
      <c r="H874" s="10">
        <v>2</v>
      </c>
      <c r="I874" s="8">
        <v>800</v>
      </c>
      <c r="J874" s="10">
        <v>1600</v>
      </c>
      <c r="K874" s="10">
        <f t="shared" si="40"/>
        <v>1100</v>
      </c>
      <c r="L874" s="11">
        <f t="shared" si="41"/>
        <v>500</v>
      </c>
    </row>
    <row r="875" spans="1:12" x14ac:dyDescent="0.3">
      <c r="A875" s="2">
        <v>44472</v>
      </c>
      <c r="B875" s="2" t="str">
        <f t="shared" si="39"/>
        <v>2021</v>
      </c>
      <c r="C875" s="4" t="s">
        <v>108</v>
      </c>
      <c r="D875" s="4" t="s">
        <v>111</v>
      </c>
      <c r="E875" s="4" t="s">
        <v>105</v>
      </c>
      <c r="F875" s="4" t="s">
        <v>106</v>
      </c>
      <c r="G875" s="10">
        <v>550</v>
      </c>
      <c r="H875" s="10">
        <v>44</v>
      </c>
      <c r="I875" s="8">
        <v>800</v>
      </c>
      <c r="J875" s="10">
        <v>35200</v>
      </c>
      <c r="K875" s="10">
        <f t="shared" si="40"/>
        <v>24200</v>
      </c>
      <c r="L875" s="11">
        <f t="shared" si="41"/>
        <v>11000</v>
      </c>
    </row>
    <row r="876" spans="1:12" x14ac:dyDescent="0.3">
      <c r="A876" s="2">
        <v>43296</v>
      </c>
      <c r="B876" s="2" t="str">
        <f t="shared" si="39"/>
        <v>2018</v>
      </c>
      <c r="C876" s="4" t="s">
        <v>118</v>
      </c>
      <c r="D876" s="4" t="s">
        <v>111</v>
      </c>
      <c r="E876" s="4" t="s">
        <v>105</v>
      </c>
      <c r="F876" s="4" t="s">
        <v>106</v>
      </c>
      <c r="G876" s="10">
        <v>550</v>
      </c>
      <c r="H876" s="10">
        <v>1</v>
      </c>
      <c r="I876" s="8">
        <v>800</v>
      </c>
      <c r="J876" s="10">
        <v>800</v>
      </c>
      <c r="K876" s="10">
        <f t="shared" si="40"/>
        <v>550</v>
      </c>
      <c r="L876" s="11">
        <f t="shared" si="41"/>
        <v>250</v>
      </c>
    </row>
    <row r="877" spans="1:12" x14ac:dyDescent="0.3">
      <c r="A877" s="2">
        <v>44524</v>
      </c>
      <c r="B877" s="2" t="str">
        <f t="shared" si="39"/>
        <v>2021</v>
      </c>
      <c r="C877" s="4" t="s">
        <v>143</v>
      </c>
      <c r="D877" s="4" t="s">
        <v>113</v>
      </c>
      <c r="E877" s="4" t="s">
        <v>105</v>
      </c>
      <c r="F877" s="4" t="s">
        <v>106</v>
      </c>
      <c r="G877" s="10">
        <v>550</v>
      </c>
      <c r="H877" s="10">
        <v>76</v>
      </c>
      <c r="I877" s="8">
        <v>800</v>
      </c>
      <c r="J877" s="10">
        <v>60800</v>
      </c>
      <c r="K877" s="10">
        <f t="shared" si="40"/>
        <v>41800</v>
      </c>
      <c r="L877" s="11">
        <f t="shared" si="41"/>
        <v>19000</v>
      </c>
    </row>
    <row r="878" spans="1:12" x14ac:dyDescent="0.3">
      <c r="A878" s="2">
        <v>44017</v>
      </c>
      <c r="B878" s="2" t="str">
        <f t="shared" si="39"/>
        <v>2020</v>
      </c>
      <c r="C878" s="4" t="s">
        <v>108</v>
      </c>
      <c r="D878" s="4" t="s">
        <v>113</v>
      </c>
      <c r="E878" s="4" t="s">
        <v>105</v>
      </c>
      <c r="F878" s="4" t="s">
        <v>106</v>
      </c>
      <c r="G878" s="10">
        <v>550</v>
      </c>
      <c r="H878" s="10">
        <v>86</v>
      </c>
      <c r="I878" s="8">
        <v>800</v>
      </c>
      <c r="J878" s="10">
        <v>68800</v>
      </c>
      <c r="K878" s="10">
        <f t="shared" si="40"/>
        <v>47300</v>
      </c>
      <c r="L878" s="11">
        <f t="shared" si="41"/>
        <v>21500</v>
      </c>
    </row>
    <row r="879" spans="1:12" x14ac:dyDescent="0.3">
      <c r="A879" s="2">
        <v>43351</v>
      </c>
      <c r="B879" s="2" t="str">
        <f t="shared" si="39"/>
        <v>2018</v>
      </c>
      <c r="C879" s="4" t="s">
        <v>144</v>
      </c>
      <c r="D879" s="4" t="s">
        <v>104</v>
      </c>
      <c r="E879" s="4" t="s">
        <v>105</v>
      </c>
      <c r="F879" s="4" t="s">
        <v>106</v>
      </c>
      <c r="G879" s="10">
        <v>550</v>
      </c>
      <c r="H879" s="10">
        <v>32</v>
      </c>
      <c r="I879" s="8">
        <v>800</v>
      </c>
      <c r="J879" s="10">
        <v>25600</v>
      </c>
      <c r="K879" s="10">
        <f t="shared" si="40"/>
        <v>17600</v>
      </c>
      <c r="L879" s="11">
        <f t="shared" si="41"/>
        <v>8000</v>
      </c>
    </row>
    <row r="880" spans="1:12" x14ac:dyDescent="0.3">
      <c r="A880" s="2">
        <v>43470</v>
      </c>
      <c r="B880" s="2" t="str">
        <f t="shared" si="39"/>
        <v>2019</v>
      </c>
      <c r="C880" s="4" t="s">
        <v>141</v>
      </c>
      <c r="D880" s="4" t="s">
        <v>111</v>
      </c>
      <c r="E880" s="4" t="s">
        <v>105</v>
      </c>
      <c r="F880" s="4" t="s">
        <v>106</v>
      </c>
      <c r="G880" s="10">
        <v>550</v>
      </c>
      <c r="H880" s="10">
        <v>49</v>
      </c>
      <c r="I880" s="8">
        <v>800</v>
      </c>
      <c r="J880" s="10">
        <v>39200</v>
      </c>
      <c r="K880" s="10">
        <f t="shared" si="40"/>
        <v>26950</v>
      </c>
      <c r="L880" s="11">
        <f t="shared" si="41"/>
        <v>12250</v>
      </c>
    </row>
    <row r="881" spans="1:12" x14ac:dyDescent="0.3">
      <c r="A881" s="2">
        <v>44523</v>
      </c>
      <c r="B881" s="2" t="str">
        <f t="shared" si="39"/>
        <v>2021</v>
      </c>
      <c r="C881" s="4" t="s">
        <v>116</v>
      </c>
      <c r="D881" s="4" t="s">
        <v>113</v>
      </c>
      <c r="E881" s="4" t="s">
        <v>105</v>
      </c>
      <c r="F881" s="4" t="s">
        <v>106</v>
      </c>
      <c r="G881" s="10">
        <v>550</v>
      </c>
      <c r="H881" s="10">
        <v>82</v>
      </c>
      <c r="I881" s="8">
        <v>800</v>
      </c>
      <c r="J881" s="10">
        <v>65600</v>
      </c>
      <c r="K881" s="10">
        <f t="shared" si="40"/>
        <v>45100</v>
      </c>
      <c r="L881" s="11">
        <f t="shared" si="41"/>
        <v>20500</v>
      </c>
    </row>
    <row r="882" spans="1:12" x14ac:dyDescent="0.3">
      <c r="A882" s="2">
        <v>44475</v>
      </c>
      <c r="B882" s="2" t="str">
        <f t="shared" si="39"/>
        <v>2021</v>
      </c>
      <c r="C882" s="4" t="s">
        <v>136</v>
      </c>
      <c r="D882" s="4" t="s">
        <v>113</v>
      </c>
      <c r="E882" s="4" t="s">
        <v>105</v>
      </c>
      <c r="F882" s="4" t="s">
        <v>106</v>
      </c>
      <c r="G882" s="10">
        <v>550</v>
      </c>
      <c r="H882" s="10">
        <v>26</v>
      </c>
      <c r="I882" s="8">
        <v>800</v>
      </c>
      <c r="J882" s="10">
        <v>20800</v>
      </c>
      <c r="K882" s="10">
        <f t="shared" si="40"/>
        <v>14300</v>
      </c>
      <c r="L882" s="11">
        <f t="shared" si="41"/>
        <v>6500</v>
      </c>
    </row>
    <row r="883" spans="1:12" x14ac:dyDescent="0.3">
      <c r="A883" s="2">
        <v>43913</v>
      </c>
      <c r="B883" s="2" t="str">
        <f t="shared" si="39"/>
        <v>2020</v>
      </c>
      <c r="C883" s="4" t="s">
        <v>123</v>
      </c>
      <c r="D883" s="4" t="s">
        <v>104</v>
      </c>
      <c r="E883" s="4" t="s">
        <v>105</v>
      </c>
      <c r="F883" s="4" t="s">
        <v>106</v>
      </c>
      <c r="G883" s="10">
        <v>550</v>
      </c>
      <c r="H883" s="10">
        <v>28</v>
      </c>
      <c r="I883" s="8">
        <v>800</v>
      </c>
      <c r="J883" s="10">
        <v>22400</v>
      </c>
      <c r="K883" s="10">
        <f t="shared" si="40"/>
        <v>15400</v>
      </c>
      <c r="L883" s="11">
        <f t="shared" si="41"/>
        <v>7000</v>
      </c>
    </row>
    <row r="884" spans="1:12" x14ac:dyDescent="0.3">
      <c r="A884" s="2">
        <v>44146</v>
      </c>
      <c r="B884" s="2" t="str">
        <f t="shared" si="39"/>
        <v>2020</v>
      </c>
      <c r="C884" s="4" t="s">
        <v>118</v>
      </c>
      <c r="D884" s="4" t="s">
        <v>107</v>
      </c>
      <c r="E884" s="4" t="s">
        <v>105</v>
      </c>
      <c r="F884" s="4" t="s">
        <v>106</v>
      </c>
      <c r="G884" s="10">
        <v>550</v>
      </c>
      <c r="H884" s="10">
        <v>55</v>
      </c>
      <c r="I884" s="8">
        <v>800</v>
      </c>
      <c r="J884" s="10">
        <v>44000</v>
      </c>
      <c r="K884" s="10">
        <f t="shared" si="40"/>
        <v>30250</v>
      </c>
      <c r="L884" s="11">
        <f t="shared" si="41"/>
        <v>13750</v>
      </c>
    </row>
    <row r="885" spans="1:12" x14ac:dyDescent="0.3">
      <c r="A885" s="2">
        <v>44308</v>
      </c>
      <c r="B885" s="2" t="str">
        <f t="shared" si="39"/>
        <v>2021</v>
      </c>
      <c r="C885" s="4" t="s">
        <v>137</v>
      </c>
      <c r="D885" s="4" t="s">
        <v>104</v>
      </c>
      <c r="E885" s="4" t="s">
        <v>105</v>
      </c>
      <c r="F885" s="4" t="s">
        <v>106</v>
      </c>
      <c r="G885" s="10">
        <v>550</v>
      </c>
      <c r="H885" s="10">
        <v>17</v>
      </c>
      <c r="I885" s="8">
        <v>800</v>
      </c>
      <c r="J885" s="10">
        <v>13600</v>
      </c>
      <c r="K885" s="10">
        <f t="shared" si="40"/>
        <v>9350</v>
      </c>
      <c r="L885" s="11">
        <f t="shared" si="41"/>
        <v>4250</v>
      </c>
    </row>
    <row r="886" spans="1:12" x14ac:dyDescent="0.3">
      <c r="A886" s="2">
        <v>43806</v>
      </c>
      <c r="B886" s="2" t="str">
        <f t="shared" si="39"/>
        <v>2019</v>
      </c>
      <c r="C886" s="4" t="s">
        <v>122</v>
      </c>
      <c r="D886" s="4" t="s">
        <v>107</v>
      </c>
      <c r="E886" s="4" t="s">
        <v>105</v>
      </c>
      <c r="F886" s="4" t="s">
        <v>106</v>
      </c>
      <c r="G886" s="10">
        <v>550</v>
      </c>
      <c r="H886" s="10">
        <v>52</v>
      </c>
      <c r="I886" s="8">
        <v>800</v>
      </c>
      <c r="J886" s="10">
        <v>41600</v>
      </c>
      <c r="K886" s="10">
        <f t="shared" si="40"/>
        <v>28600</v>
      </c>
      <c r="L886" s="11">
        <f t="shared" si="41"/>
        <v>13000</v>
      </c>
    </row>
    <row r="887" spans="1:12" x14ac:dyDescent="0.3">
      <c r="A887" s="2">
        <v>44439</v>
      </c>
      <c r="B887" s="2" t="str">
        <f t="shared" si="39"/>
        <v>2021</v>
      </c>
      <c r="C887" s="4" t="s">
        <v>134</v>
      </c>
      <c r="D887" s="4" t="s">
        <v>111</v>
      </c>
      <c r="E887" s="4" t="s">
        <v>105</v>
      </c>
      <c r="F887" s="4" t="s">
        <v>106</v>
      </c>
      <c r="G887" s="10">
        <v>550</v>
      </c>
      <c r="H887" s="10">
        <v>20</v>
      </c>
      <c r="I887" s="8">
        <v>800</v>
      </c>
      <c r="J887" s="10">
        <v>16000</v>
      </c>
      <c r="K887" s="10">
        <f t="shared" si="40"/>
        <v>11000</v>
      </c>
      <c r="L887" s="11">
        <f t="shared" si="41"/>
        <v>5000</v>
      </c>
    </row>
    <row r="888" spans="1:12" x14ac:dyDescent="0.3">
      <c r="A888" s="2">
        <v>43639</v>
      </c>
      <c r="B888" s="2" t="str">
        <f t="shared" si="39"/>
        <v>2019</v>
      </c>
      <c r="C888" s="4" t="s">
        <v>118</v>
      </c>
      <c r="D888" s="4" t="s">
        <v>117</v>
      </c>
      <c r="E888" s="4" t="s">
        <v>105</v>
      </c>
      <c r="F888" s="4" t="s">
        <v>106</v>
      </c>
      <c r="G888" s="10">
        <v>550</v>
      </c>
      <c r="H888" s="10">
        <v>49</v>
      </c>
      <c r="I888" s="8">
        <v>800</v>
      </c>
      <c r="J888" s="10">
        <v>39200</v>
      </c>
      <c r="K888" s="10">
        <f t="shared" si="40"/>
        <v>26950</v>
      </c>
      <c r="L888" s="11">
        <f t="shared" si="41"/>
        <v>12250</v>
      </c>
    </row>
    <row r="889" spans="1:12" x14ac:dyDescent="0.3">
      <c r="A889" s="2">
        <v>43574</v>
      </c>
      <c r="B889" s="2" t="str">
        <f t="shared" si="39"/>
        <v>2019</v>
      </c>
      <c r="C889" s="4" t="s">
        <v>118</v>
      </c>
      <c r="D889" s="4" t="s">
        <v>113</v>
      </c>
      <c r="E889" s="4" t="s">
        <v>105</v>
      </c>
      <c r="F889" s="4" t="s">
        <v>106</v>
      </c>
      <c r="G889" s="10">
        <v>550</v>
      </c>
      <c r="H889" s="10">
        <v>16</v>
      </c>
      <c r="I889" s="8">
        <v>800</v>
      </c>
      <c r="J889" s="10">
        <v>12800</v>
      </c>
      <c r="K889" s="10">
        <f t="shared" si="40"/>
        <v>8800</v>
      </c>
      <c r="L889" s="11">
        <f t="shared" si="41"/>
        <v>4000</v>
      </c>
    </row>
    <row r="890" spans="1:12" x14ac:dyDescent="0.3">
      <c r="A890" s="2">
        <v>44452</v>
      </c>
      <c r="B890" s="2" t="str">
        <f t="shared" si="39"/>
        <v>2021</v>
      </c>
      <c r="C890" s="4" t="s">
        <v>135</v>
      </c>
      <c r="D890" s="4" t="s">
        <v>111</v>
      </c>
      <c r="E890" s="4" t="s">
        <v>105</v>
      </c>
      <c r="F890" s="4" t="s">
        <v>106</v>
      </c>
      <c r="G890" s="10">
        <v>550</v>
      </c>
      <c r="H890" s="10">
        <v>27</v>
      </c>
      <c r="I890" s="8">
        <v>800</v>
      </c>
      <c r="J890" s="10">
        <v>21600</v>
      </c>
      <c r="K890" s="10">
        <f t="shared" si="40"/>
        <v>14850</v>
      </c>
      <c r="L890" s="11">
        <f t="shared" si="41"/>
        <v>6750</v>
      </c>
    </row>
    <row r="891" spans="1:12" x14ac:dyDescent="0.3">
      <c r="A891" s="2">
        <v>43487</v>
      </c>
      <c r="B891" s="2" t="str">
        <f t="shared" si="39"/>
        <v>2019</v>
      </c>
      <c r="C891" s="4" t="s">
        <v>139</v>
      </c>
      <c r="D891" s="4" t="s">
        <v>117</v>
      </c>
      <c r="E891" s="4" t="s">
        <v>105</v>
      </c>
      <c r="F891" s="4" t="s">
        <v>106</v>
      </c>
      <c r="G891" s="10">
        <v>550</v>
      </c>
      <c r="H891" s="10">
        <v>84</v>
      </c>
      <c r="I891" s="8">
        <v>800</v>
      </c>
      <c r="J891" s="10">
        <v>67200</v>
      </c>
      <c r="K891" s="10">
        <f t="shared" si="40"/>
        <v>46200</v>
      </c>
      <c r="L891" s="11">
        <f t="shared" si="41"/>
        <v>21000</v>
      </c>
    </row>
    <row r="892" spans="1:12" x14ac:dyDescent="0.3">
      <c r="A892" s="2">
        <v>43195</v>
      </c>
      <c r="B892" s="2" t="str">
        <f t="shared" si="39"/>
        <v>2018</v>
      </c>
      <c r="C892" s="4" t="s">
        <v>136</v>
      </c>
      <c r="D892" s="4" t="s">
        <v>107</v>
      </c>
      <c r="E892" s="4" t="s">
        <v>105</v>
      </c>
      <c r="F892" s="4" t="s">
        <v>106</v>
      </c>
      <c r="G892" s="10">
        <v>550</v>
      </c>
      <c r="H892" s="10">
        <v>21</v>
      </c>
      <c r="I892" s="8">
        <v>800</v>
      </c>
      <c r="J892" s="10">
        <v>16800</v>
      </c>
      <c r="K892" s="10">
        <f t="shared" si="40"/>
        <v>11550</v>
      </c>
      <c r="L892" s="11">
        <f t="shared" si="41"/>
        <v>5250</v>
      </c>
    </row>
    <row r="893" spans="1:12" x14ac:dyDescent="0.3">
      <c r="A893" s="2">
        <v>44267</v>
      </c>
      <c r="B893" s="2" t="str">
        <f t="shared" si="39"/>
        <v>2021</v>
      </c>
      <c r="C893" s="4" t="s">
        <v>116</v>
      </c>
      <c r="D893" s="4" t="s">
        <v>117</v>
      </c>
      <c r="E893" s="4" t="s">
        <v>105</v>
      </c>
      <c r="F893" s="4" t="s">
        <v>106</v>
      </c>
      <c r="G893" s="10">
        <v>550</v>
      </c>
      <c r="H893" s="10">
        <v>70</v>
      </c>
      <c r="I893" s="8">
        <v>800</v>
      </c>
      <c r="J893" s="10">
        <v>56000</v>
      </c>
      <c r="K893" s="10">
        <f t="shared" si="40"/>
        <v>38500</v>
      </c>
      <c r="L893" s="11">
        <f t="shared" si="41"/>
        <v>17500</v>
      </c>
    </row>
    <row r="894" spans="1:12" x14ac:dyDescent="0.3">
      <c r="A894" s="2">
        <v>44486</v>
      </c>
      <c r="B894" s="2" t="str">
        <f t="shared" si="39"/>
        <v>2021</v>
      </c>
      <c r="C894" s="4" t="s">
        <v>121</v>
      </c>
      <c r="D894" s="4" t="s">
        <v>113</v>
      </c>
      <c r="E894" s="4" t="s">
        <v>105</v>
      </c>
      <c r="F894" s="4" t="s">
        <v>106</v>
      </c>
      <c r="G894" s="10">
        <v>550</v>
      </c>
      <c r="H894" s="10">
        <v>12</v>
      </c>
      <c r="I894" s="8">
        <v>800</v>
      </c>
      <c r="J894" s="10">
        <v>9600</v>
      </c>
      <c r="K894" s="10">
        <f t="shared" si="40"/>
        <v>6600</v>
      </c>
      <c r="L894" s="11">
        <f t="shared" si="41"/>
        <v>3000</v>
      </c>
    </row>
    <row r="895" spans="1:12" x14ac:dyDescent="0.3">
      <c r="A895" s="2">
        <v>43358</v>
      </c>
      <c r="B895" s="2" t="str">
        <f t="shared" si="39"/>
        <v>2018</v>
      </c>
      <c r="C895" s="4" t="s">
        <v>135</v>
      </c>
      <c r="D895" s="4" t="s">
        <v>104</v>
      </c>
      <c r="E895" s="4" t="s">
        <v>105</v>
      </c>
      <c r="F895" s="4" t="s">
        <v>106</v>
      </c>
      <c r="G895" s="10">
        <v>550</v>
      </c>
      <c r="H895" s="10">
        <v>38</v>
      </c>
      <c r="I895" s="8">
        <v>800</v>
      </c>
      <c r="J895" s="10">
        <v>30400</v>
      </c>
      <c r="K895" s="10">
        <f t="shared" si="40"/>
        <v>20900</v>
      </c>
      <c r="L895" s="11">
        <f t="shared" si="41"/>
        <v>9500</v>
      </c>
    </row>
    <row r="896" spans="1:12" x14ac:dyDescent="0.3">
      <c r="A896" s="2">
        <v>43434</v>
      </c>
      <c r="B896" s="2" t="str">
        <f t="shared" si="39"/>
        <v>2018</v>
      </c>
      <c r="C896" s="4" t="s">
        <v>138</v>
      </c>
      <c r="D896" s="4" t="s">
        <v>107</v>
      </c>
      <c r="E896" s="4" t="s">
        <v>105</v>
      </c>
      <c r="F896" s="4" t="s">
        <v>106</v>
      </c>
      <c r="G896" s="10">
        <v>550</v>
      </c>
      <c r="H896" s="10">
        <v>45</v>
      </c>
      <c r="I896" s="8">
        <v>800</v>
      </c>
      <c r="J896" s="10">
        <v>36000</v>
      </c>
      <c r="K896" s="10">
        <f t="shared" si="40"/>
        <v>24750</v>
      </c>
      <c r="L896" s="11">
        <f t="shared" si="41"/>
        <v>11250</v>
      </c>
    </row>
    <row r="897" spans="1:12" x14ac:dyDescent="0.3">
      <c r="A897" s="2">
        <v>43510</v>
      </c>
      <c r="B897" s="2" t="str">
        <f t="shared" si="39"/>
        <v>2019</v>
      </c>
      <c r="C897" s="4" t="s">
        <v>135</v>
      </c>
      <c r="D897" s="4" t="s">
        <v>107</v>
      </c>
      <c r="E897" s="4" t="s">
        <v>105</v>
      </c>
      <c r="F897" s="4" t="s">
        <v>106</v>
      </c>
      <c r="G897" s="10">
        <v>550</v>
      </c>
      <c r="H897" s="10">
        <v>34</v>
      </c>
      <c r="I897" s="8">
        <v>800</v>
      </c>
      <c r="J897" s="10">
        <v>27200</v>
      </c>
      <c r="K897" s="10">
        <f t="shared" si="40"/>
        <v>18700</v>
      </c>
      <c r="L897" s="11">
        <f t="shared" si="41"/>
        <v>8500</v>
      </c>
    </row>
    <row r="898" spans="1:12" x14ac:dyDescent="0.3">
      <c r="A898" s="2">
        <v>43331</v>
      </c>
      <c r="B898" s="2" t="str">
        <f t="shared" si="39"/>
        <v>2018</v>
      </c>
      <c r="C898" s="4" t="s">
        <v>141</v>
      </c>
      <c r="D898" s="4" t="s">
        <v>107</v>
      </c>
      <c r="E898" s="4" t="s">
        <v>105</v>
      </c>
      <c r="F898" s="4" t="s">
        <v>106</v>
      </c>
      <c r="G898" s="10">
        <v>550</v>
      </c>
      <c r="H898" s="10">
        <v>29</v>
      </c>
      <c r="I898" s="8">
        <v>800</v>
      </c>
      <c r="J898" s="10">
        <v>23200</v>
      </c>
      <c r="K898" s="10">
        <f t="shared" si="40"/>
        <v>15950</v>
      </c>
      <c r="L898" s="11">
        <f t="shared" si="41"/>
        <v>7250</v>
      </c>
    </row>
    <row r="899" spans="1:12" x14ac:dyDescent="0.3">
      <c r="A899" s="2">
        <v>43398</v>
      </c>
      <c r="B899" s="2" t="str">
        <f t="shared" ref="B899:B962" si="42">TEXT(A899,"yyyy")</f>
        <v>2018</v>
      </c>
      <c r="C899" s="4" t="s">
        <v>116</v>
      </c>
      <c r="D899" s="4" t="s">
        <v>111</v>
      </c>
      <c r="E899" s="4" t="s">
        <v>105</v>
      </c>
      <c r="F899" s="4" t="s">
        <v>106</v>
      </c>
      <c r="G899" s="10">
        <v>550</v>
      </c>
      <c r="H899" s="10">
        <v>38</v>
      </c>
      <c r="I899" s="8">
        <v>800</v>
      </c>
      <c r="J899" s="10">
        <v>30400</v>
      </c>
      <c r="K899" s="10">
        <f t="shared" ref="K899:K962" si="43">H899*G899</f>
        <v>20900</v>
      </c>
      <c r="L899" s="11">
        <f t="shared" ref="L899:L962" si="44">J899-K899</f>
        <v>9500</v>
      </c>
    </row>
    <row r="900" spans="1:12" x14ac:dyDescent="0.3">
      <c r="A900" s="2">
        <v>44527</v>
      </c>
      <c r="B900" s="2" t="str">
        <f t="shared" si="42"/>
        <v>2021</v>
      </c>
      <c r="C900" s="4" t="s">
        <v>123</v>
      </c>
      <c r="D900" s="4" t="s">
        <v>111</v>
      </c>
      <c r="E900" s="4" t="s">
        <v>105</v>
      </c>
      <c r="F900" s="4" t="s">
        <v>106</v>
      </c>
      <c r="G900" s="10">
        <v>550</v>
      </c>
      <c r="H900" s="10">
        <v>19</v>
      </c>
      <c r="I900" s="8">
        <v>800</v>
      </c>
      <c r="J900" s="10">
        <v>15200</v>
      </c>
      <c r="K900" s="10">
        <f t="shared" si="43"/>
        <v>10450</v>
      </c>
      <c r="L900" s="11">
        <f t="shared" si="44"/>
        <v>4750</v>
      </c>
    </row>
    <row r="901" spans="1:12" x14ac:dyDescent="0.3">
      <c r="A901" s="2">
        <v>43583</v>
      </c>
      <c r="B901" s="2" t="str">
        <f t="shared" si="42"/>
        <v>2019</v>
      </c>
      <c r="C901" s="4" t="s">
        <v>141</v>
      </c>
      <c r="D901" s="4" t="s">
        <v>107</v>
      </c>
      <c r="E901" s="4" t="s">
        <v>105</v>
      </c>
      <c r="F901" s="4" t="s">
        <v>106</v>
      </c>
      <c r="G901" s="10">
        <v>550</v>
      </c>
      <c r="H901" s="10">
        <v>1</v>
      </c>
      <c r="I901" s="8">
        <v>800</v>
      </c>
      <c r="J901" s="10">
        <v>800</v>
      </c>
      <c r="K901" s="10">
        <f t="shared" si="43"/>
        <v>550</v>
      </c>
      <c r="L901" s="11">
        <f t="shared" si="44"/>
        <v>250</v>
      </c>
    </row>
    <row r="902" spans="1:12" x14ac:dyDescent="0.3">
      <c r="A902" s="2">
        <v>44387</v>
      </c>
      <c r="B902" s="2" t="str">
        <f t="shared" si="42"/>
        <v>2021</v>
      </c>
      <c r="C902" s="4" t="s">
        <v>120</v>
      </c>
      <c r="D902" s="4" t="s">
        <v>111</v>
      </c>
      <c r="E902" s="4" t="s">
        <v>105</v>
      </c>
      <c r="F902" s="4" t="s">
        <v>106</v>
      </c>
      <c r="G902" s="10">
        <v>550</v>
      </c>
      <c r="H902" s="10">
        <v>53</v>
      </c>
      <c r="I902" s="8">
        <v>800</v>
      </c>
      <c r="J902" s="10">
        <v>42400</v>
      </c>
      <c r="K902" s="10">
        <f t="shared" si="43"/>
        <v>29150</v>
      </c>
      <c r="L902" s="11">
        <f t="shared" si="44"/>
        <v>13250</v>
      </c>
    </row>
    <row r="903" spans="1:12" x14ac:dyDescent="0.3">
      <c r="A903" s="2">
        <v>44424</v>
      </c>
      <c r="B903" s="2" t="str">
        <f t="shared" si="42"/>
        <v>2021</v>
      </c>
      <c r="C903" s="4" t="s">
        <v>112</v>
      </c>
      <c r="D903" s="4" t="s">
        <v>113</v>
      </c>
      <c r="E903" s="4" t="s">
        <v>105</v>
      </c>
      <c r="F903" s="4" t="s">
        <v>106</v>
      </c>
      <c r="G903" s="10">
        <v>550</v>
      </c>
      <c r="H903" s="10">
        <v>94</v>
      </c>
      <c r="I903" s="8">
        <v>800</v>
      </c>
      <c r="J903" s="10">
        <v>75200</v>
      </c>
      <c r="K903" s="10">
        <f t="shared" si="43"/>
        <v>51700</v>
      </c>
      <c r="L903" s="11">
        <f t="shared" si="44"/>
        <v>23500</v>
      </c>
    </row>
    <row r="904" spans="1:12" x14ac:dyDescent="0.3">
      <c r="A904" s="2">
        <v>44203</v>
      </c>
      <c r="B904" s="2" t="str">
        <f t="shared" si="42"/>
        <v>2021</v>
      </c>
      <c r="C904" s="4" t="s">
        <v>134</v>
      </c>
      <c r="D904" s="4" t="s">
        <v>110</v>
      </c>
      <c r="E904" s="4" t="s">
        <v>105</v>
      </c>
      <c r="F904" s="4" t="s">
        <v>106</v>
      </c>
      <c r="G904" s="10">
        <v>550</v>
      </c>
      <c r="H904" s="10">
        <v>3</v>
      </c>
      <c r="I904" s="8">
        <v>800</v>
      </c>
      <c r="J904" s="10">
        <v>2400</v>
      </c>
      <c r="K904" s="10">
        <f t="shared" si="43"/>
        <v>1650</v>
      </c>
      <c r="L904" s="11">
        <f t="shared" si="44"/>
        <v>750</v>
      </c>
    </row>
    <row r="905" spans="1:12" x14ac:dyDescent="0.3">
      <c r="A905" s="2">
        <v>43716</v>
      </c>
      <c r="B905" s="2" t="str">
        <f t="shared" si="42"/>
        <v>2019</v>
      </c>
      <c r="C905" s="4" t="s">
        <v>108</v>
      </c>
      <c r="D905" s="4" t="s">
        <v>104</v>
      </c>
      <c r="E905" s="4" t="s">
        <v>105</v>
      </c>
      <c r="F905" s="4" t="s">
        <v>106</v>
      </c>
      <c r="G905" s="10">
        <v>550</v>
      </c>
      <c r="H905" s="10">
        <v>5</v>
      </c>
      <c r="I905" s="8">
        <v>800</v>
      </c>
      <c r="J905" s="10">
        <v>4000</v>
      </c>
      <c r="K905" s="10">
        <f t="shared" si="43"/>
        <v>2750</v>
      </c>
      <c r="L905" s="11">
        <f t="shared" si="44"/>
        <v>1250</v>
      </c>
    </row>
    <row r="906" spans="1:12" x14ac:dyDescent="0.3">
      <c r="A906" s="2">
        <v>43684</v>
      </c>
      <c r="B906" s="2" t="str">
        <f t="shared" si="42"/>
        <v>2019</v>
      </c>
      <c r="C906" s="4" t="s">
        <v>118</v>
      </c>
      <c r="D906" s="4" t="s">
        <v>107</v>
      </c>
      <c r="E906" s="4" t="s">
        <v>105</v>
      </c>
      <c r="F906" s="4" t="s">
        <v>106</v>
      </c>
      <c r="G906" s="10">
        <v>550</v>
      </c>
      <c r="H906" s="10">
        <v>24</v>
      </c>
      <c r="I906" s="8">
        <v>800</v>
      </c>
      <c r="J906" s="10">
        <v>19200</v>
      </c>
      <c r="K906" s="10">
        <f t="shared" si="43"/>
        <v>13200</v>
      </c>
      <c r="L906" s="11">
        <f t="shared" si="44"/>
        <v>6000</v>
      </c>
    </row>
    <row r="907" spans="1:12" x14ac:dyDescent="0.3">
      <c r="A907" s="2">
        <v>44454</v>
      </c>
      <c r="B907" s="2" t="str">
        <f t="shared" si="42"/>
        <v>2021</v>
      </c>
      <c r="C907" s="4" t="s">
        <v>144</v>
      </c>
      <c r="D907" s="4" t="s">
        <v>111</v>
      </c>
      <c r="E907" s="4" t="s">
        <v>105</v>
      </c>
      <c r="F907" s="4" t="s">
        <v>106</v>
      </c>
      <c r="G907" s="10">
        <v>550</v>
      </c>
      <c r="H907" s="10">
        <v>40</v>
      </c>
      <c r="I907" s="8">
        <v>800</v>
      </c>
      <c r="J907" s="10">
        <v>32000</v>
      </c>
      <c r="K907" s="10">
        <f t="shared" si="43"/>
        <v>22000</v>
      </c>
      <c r="L907" s="11">
        <f t="shared" si="44"/>
        <v>10000</v>
      </c>
    </row>
    <row r="908" spans="1:12" x14ac:dyDescent="0.3">
      <c r="A908" s="2">
        <v>44114</v>
      </c>
      <c r="B908" s="2" t="str">
        <f t="shared" si="42"/>
        <v>2020</v>
      </c>
      <c r="C908" s="4" t="s">
        <v>121</v>
      </c>
      <c r="D908" s="4" t="s">
        <v>104</v>
      </c>
      <c r="E908" s="4" t="s">
        <v>105</v>
      </c>
      <c r="F908" s="4" t="s">
        <v>106</v>
      </c>
      <c r="G908" s="10">
        <v>550</v>
      </c>
      <c r="H908" s="10">
        <v>7</v>
      </c>
      <c r="I908" s="8">
        <v>800</v>
      </c>
      <c r="J908" s="10">
        <v>5600</v>
      </c>
      <c r="K908" s="10">
        <f t="shared" si="43"/>
        <v>3850</v>
      </c>
      <c r="L908" s="11">
        <f t="shared" si="44"/>
        <v>1750</v>
      </c>
    </row>
    <row r="909" spans="1:12" x14ac:dyDescent="0.3">
      <c r="A909" s="2">
        <v>44258</v>
      </c>
      <c r="B909" s="2" t="str">
        <f t="shared" si="42"/>
        <v>2021</v>
      </c>
      <c r="C909" s="4" t="s">
        <v>141</v>
      </c>
      <c r="D909" s="4" t="s">
        <v>107</v>
      </c>
      <c r="E909" s="4" t="s">
        <v>105</v>
      </c>
      <c r="F909" s="4" t="s">
        <v>106</v>
      </c>
      <c r="G909" s="10">
        <v>550</v>
      </c>
      <c r="H909" s="10">
        <v>18</v>
      </c>
      <c r="I909" s="8">
        <v>800</v>
      </c>
      <c r="J909" s="10">
        <v>14400</v>
      </c>
      <c r="K909" s="10">
        <f t="shared" si="43"/>
        <v>9900</v>
      </c>
      <c r="L909" s="11">
        <f t="shared" si="44"/>
        <v>4500</v>
      </c>
    </row>
    <row r="910" spans="1:12" x14ac:dyDescent="0.3">
      <c r="A910" s="2">
        <v>44559</v>
      </c>
      <c r="B910" s="2" t="str">
        <f t="shared" si="42"/>
        <v>2021</v>
      </c>
      <c r="C910" s="4" t="s">
        <v>141</v>
      </c>
      <c r="D910" s="4" t="s">
        <v>110</v>
      </c>
      <c r="E910" s="4" t="s">
        <v>105</v>
      </c>
      <c r="F910" s="4" t="s">
        <v>106</v>
      </c>
      <c r="G910" s="10">
        <v>550</v>
      </c>
      <c r="H910" s="10">
        <v>13</v>
      </c>
      <c r="I910" s="8">
        <v>800</v>
      </c>
      <c r="J910" s="10">
        <v>10400</v>
      </c>
      <c r="K910" s="10">
        <f t="shared" si="43"/>
        <v>7150</v>
      </c>
      <c r="L910" s="11">
        <f t="shared" si="44"/>
        <v>3250</v>
      </c>
    </row>
    <row r="911" spans="1:12" x14ac:dyDescent="0.3">
      <c r="A911" s="2">
        <v>44324</v>
      </c>
      <c r="B911" s="2" t="str">
        <f t="shared" si="42"/>
        <v>2021</v>
      </c>
      <c r="C911" s="4" t="s">
        <v>139</v>
      </c>
      <c r="D911" s="4" t="s">
        <v>104</v>
      </c>
      <c r="E911" s="4" t="s">
        <v>105</v>
      </c>
      <c r="F911" s="4" t="s">
        <v>106</v>
      </c>
      <c r="G911" s="10">
        <v>550</v>
      </c>
      <c r="H911" s="10">
        <v>39</v>
      </c>
      <c r="I911" s="8">
        <v>800</v>
      </c>
      <c r="J911" s="10">
        <v>31200</v>
      </c>
      <c r="K911" s="10">
        <f t="shared" si="43"/>
        <v>21450</v>
      </c>
      <c r="L911" s="11">
        <f t="shared" si="44"/>
        <v>9750</v>
      </c>
    </row>
    <row r="912" spans="1:12" x14ac:dyDescent="0.3">
      <c r="A912" s="2">
        <v>43939</v>
      </c>
      <c r="B912" s="2" t="str">
        <f t="shared" si="42"/>
        <v>2020</v>
      </c>
      <c r="C912" s="4" t="s">
        <v>144</v>
      </c>
      <c r="D912" s="4" t="s">
        <v>107</v>
      </c>
      <c r="E912" s="4" t="s">
        <v>105</v>
      </c>
      <c r="F912" s="4" t="s">
        <v>106</v>
      </c>
      <c r="G912" s="10">
        <v>550</v>
      </c>
      <c r="H912" s="10">
        <v>29</v>
      </c>
      <c r="I912" s="8">
        <v>800</v>
      </c>
      <c r="J912" s="10">
        <v>23200</v>
      </c>
      <c r="K912" s="10">
        <f t="shared" si="43"/>
        <v>15950</v>
      </c>
      <c r="L912" s="11">
        <f t="shared" si="44"/>
        <v>7250</v>
      </c>
    </row>
    <row r="913" spans="1:12" x14ac:dyDescent="0.3">
      <c r="A913" s="2">
        <v>43112</v>
      </c>
      <c r="B913" s="2" t="str">
        <f t="shared" si="42"/>
        <v>2018</v>
      </c>
      <c r="C913" s="4" t="s">
        <v>108</v>
      </c>
      <c r="D913" s="4" t="s">
        <v>107</v>
      </c>
      <c r="E913" s="4" t="s">
        <v>105</v>
      </c>
      <c r="F913" s="4" t="s">
        <v>106</v>
      </c>
      <c r="G913" s="10">
        <v>550</v>
      </c>
      <c r="H913" s="10">
        <v>56</v>
      </c>
      <c r="I913" s="8">
        <v>800</v>
      </c>
      <c r="J913" s="10">
        <v>44800</v>
      </c>
      <c r="K913" s="10">
        <f t="shared" si="43"/>
        <v>30800</v>
      </c>
      <c r="L913" s="11">
        <f t="shared" si="44"/>
        <v>14000</v>
      </c>
    </row>
    <row r="914" spans="1:12" x14ac:dyDescent="0.3">
      <c r="A914" s="2">
        <v>43383</v>
      </c>
      <c r="B914" s="2" t="str">
        <f t="shared" si="42"/>
        <v>2018</v>
      </c>
      <c r="C914" s="4" t="s">
        <v>109</v>
      </c>
      <c r="D914" s="4" t="s">
        <v>110</v>
      </c>
      <c r="E914" s="4" t="s">
        <v>105</v>
      </c>
      <c r="F914" s="4" t="s">
        <v>106</v>
      </c>
      <c r="G914" s="10">
        <v>550</v>
      </c>
      <c r="H914" s="10">
        <v>5</v>
      </c>
      <c r="I914" s="8">
        <v>800</v>
      </c>
      <c r="J914" s="10">
        <v>4000</v>
      </c>
      <c r="K914" s="10">
        <f t="shared" si="43"/>
        <v>2750</v>
      </c>
      <c r="L914" s="11">
        <f t="shared" si="44"/>
        <v>1250</v>
      </c>
    </row>
    <row r="915" spans="1:12" x14ac:dyDescent="0.3">
      <c r="A915" s="2">
        <v>44470</v>
      </c>
      <c r="B915" s="2" t="str">
        <f t="shared" si="42"/>
        <v>2021</v>
      </c>
      <c r="C915" s="4" t="s">
        <v>109</v>
      </c>
      <c r="D915" s="4" t="s">
        <v>111</v>
      </c>
      <c r="E915" s="4" t="s">
        <v>105</v>
      </c>
      <c r="F915" s="4" t="s">
        <v>106</v>
      </c>
      <c r="G915" s="10">
        <v>550</v>
      </c>
      <c r="H915" s="10">
        <v>45</v>
      </c>
      <c r="I915" s="8">
        <v>800</v>
      </c>
      <c r="J915" s="10">
        <v>36000</v>
      </c>
      <c r="K915" s="10">
        <f t="shared" si="43"/>
        <v>24750</v>
      </c>
      <c r="L915" s="11">
        <f t="shared" si="44"/>
        <v>11250</v>
      </c>
    </row>
    <row r="916" spans="1:12" x14ac:dyDescent="0.3">
      <c r="A916" s="2">
        <v>43941</v>
      </c>
      <c r="B916" s="2" t="str">
        <f t="shared" si="42"/>
        <v>2020</v>
      </c>
      <c r="C916" s="4" t="s">
        <v>112</v>
      </c>
      <c r="D916" s="4" t="s">
        <v>113</v>
      </c>
      <c r="E916" s="4" t="s">
        <v>105</v>
      </c>
      <c r="F916" s="4" t="s">
        <v>106</v>
      </c>
      <c r="G916" s="10">
        <v>550</v>
      </c>
      <c r="H916" s="10">
        <v>38</v>
      </c>
      <c r="I916" s="8">
        <v>800</v>
      </c>
      <c r="J916" s="10">
        <v>30400</v>
      </c>
      <c r="K916" s="10">
        <f t="shared" si="43"/>
        <v>20900</v>
      </c>
      <c r="L916" s="11">
        <f t="shared" si="44"/>
        <v>9500</v>
      </c>
    </row>
    <row r="917" spans="1:12" x14ac:dyDescent="0.3">
      <c r="A917" s="2">
        <v>44477</v>
      </c>
      <c r="B917" s="2" t="str">
        <f t="shared" si="42"/>
        <v>2021</v>
      </c>
      <c r="C917" s="4" t="s">
        <v>136</v>
      </c>
      <c r="D917" s="4" t="s">
        <v>104</v>
      </c>
      <c r="E917" s="4" t="s">
        <v>105</v>
      </c>
      <c r="F917" s="4" t="s">
        <v>106</v>
      </c>
      <c r="G917" s="10">
        <v>550</v>
      </c>
      <c r="H917" s="10">
        <v>17</v>
      </c>
      <c r="I917" s="8">
        <v>800</v>
      </c>
      <c r="J917" s="10">
        <v>13600</v>
      </c>
      <c r="K917" s="10">
        <f t="shared" si="43"/>
        <v>9350</v>
      </c>
      <c r="L917" s="11">
        <f t="shared" si="44"/>
        <v>4250</v>
      </c>
    </row>
    <row r="918" spans="1:12" x14ac:dyDescent="0.3">
      <c r="A918" s="2">
        <v>43861</v>
      </c>
      <c r="B918" s="2" t="str">
        <f t="shared" si="42"/>
        <v>2020</v>
      </c>
      <c r="C918" s="4" t="s">
        <v>114</v>
      </c>
      <c r="D918" s="4" t="s">
        <v>111</v>
      </c>
      <c r="E918" s="4" t="s">
        <v>105</v>
      </c>
      <c r="F918" s="4" t="s">
        <v>106</v>
      </c>
      <c r="G918" s="10">
        <v>550</v>
      </c>
      <c r="H918" s="10">
        <v>12</v>
      </c>
      <c r="I918" s="8">
        <v>800</v>
      </c>
      <c r="J918" s="10">
        <v>9600</v>
      </c>
      <c r="K918" s="10">
        <f t="shared" si="43"/>
        <v>6600</v>
      </c>
      <c r="L918" s="11">
        <f t="shared" si="44"/>
        <v>3000</v>
      </c>
    </row>
    <row r="919" spans="1:12" x14ac:dyDescent="0.3">
      <c r="A919" s="2">
        <v>44464</v>
      </c>
      <c r="B919" s="2" t="str">
        <f t="shared" si="42"/>
        <v>2021</v>
      </c>
      <c r="C919" s="4" t="s">
        <v>134</v>
      </c>
      <c r="D919" s="4" t="s">
        <v>110</v>
      </c>
      <c r="E919" s="4" t="s">
        <v>105</v>
      </c>
      <c r="F919" s="4" t="s">
        <v>106</v>
      </c>
      <c r="G919" s="10">
        <v>550</v>
      </c>
      <c r="H919" s="10">
        <v>18</v>
      </c>
      <c r="I919" s="8">
        <v>800</v>
      </c>
      <c r="J919" s="10">
        <v>14400</v>
      </c>
      <c r="K919" s="10">
        <f t="shared" si="43"/>
        <v>9900</v>
      </c>
      <c r="L919" s="11">
        <f t="shared" si="44"/>
        <v>4500</v>
      </c>
    </row>
    <row r="920" spans="1:12" x14ac:dyDescent="0.3">
      <c r="A920" s="2">
        <v>44108</v>
      </c>
      <c r="B920" s="2" t="str">
        <f t="shared" si="42"/>
        <v>2020</v>
      </c>
      <c r="C920" s="4" t="s">
        <v>114</v>
      </c>
      <c r="D920" s="4" t="s">
        <v>104</v>
      </c>
      <c r="E920" s="4" t="s">
        <v>105</v>
      </c>
      <c r="F920" s="4" t="s">
        <v>106</v>
      </c>
      <c r="G920" s="10">
        <v>550</v>
      </c>
      <c r="H920" s="10">
        <v>3</v>
      </c>
      <c r="I920" s="8">
        <v>800</v>
      </c>
      <c r="J920" s="10">
        <v>2400</v>
      </c>
      <c r="K920" s="10">
        <f t="shared" si="43"/>
        <v>1650</v>
      </c>
      <c r="L920" s="11">
        <f t="shared" si="44"/>
        <v>750</v>
      </c>
    </row>
    <row r="921" spans="1:12" x14ac:dyDescent="0.3">
      <c r="A921" s="2">
        <v>43477</v>
      </c>
      <c r="B921" s="2" t="str">
        <f t="shared" si="42"/>
        <v>2019</v>
      </c>
      <c r="C921" s="4" t="s">
        <v>115</v>
      </c>
      <c r="D921" s="4" t="s">
        <v>110</v>
      </c>
      <c r="E921" s="4" t="s">
        <v>105</v>
      </c>
      <c r="F921" s="4" t="s">
        <v>106</v>
      </c>
      <c r="G921" s="10">
        <v>550</v>
      </c>
      <c r="H921" s="10">
        <v>13</v>
      </c>
      <c r="I921" s="8">
        <v>800</v>
      </c>
      <c r="J921" s="10">
        <v>10400</v>
      </c>
      <c r="K921" s="10">
        <f t="shared" si="43"/>
        <v>7150</v>
      </c>
      <c r="L921" s="11">
        <f t="shared" si="44"/>
        <v>3250</v>
      </c>
    </row>
    <row r="922" spans="1:12" x14ac:dyDescent="0.3">
      <c r="A922" s="2">
        <v>43913</v>
      </c>
      <c r="B922" s="2" t="str">
        <f t="shared" si="42"/>
        <v>2020</v>
      </c>
      <c r="C922" s="4" t="s">
        <v>116</v>
      </c>
      <c r="D922" s="4" t="s">
        <v>111</v>
      </c>
      <c r="E922" s="4" t="s">
        <v>105</v>
      </c>
      <c r="F922" s="4" t="s">
        <v>106</v>
      </c>
      <c r="G922" s="10">
        <v>550</v>
      </c>
      <c r="H922" s="10">
        <v>34</v>
      </c>
      <c r="I922" s="8">
        <v>800</v>
      </c>
      <c r="J922" s="10">
        <v>27200</v>
      </c>
      <c r="K922" s="10">
        <f t="shared" si="43"/>
        <v>18700</v>
      </c>
      <c r="L922" s="11">
        <f t="shared" si="44"/>
        <v>8500</v>
      </c>
    </row>
    <row r="923" spans="1:12" x14ac:dyDescent="0.3">
      <c r="A923" s="2">
        <v>44278</v>
      </c>
      <c r="B923" s="2" t="str">
        <f t="shared" si="42"/>
        <v>2021</v>
      </c>
      <c r="C923" s="4" t="s">
        <v>109</v>
      </c>
      <c r="D923" s="4" t="s">
        <v>110</v>
      </c>
      <c r="E923" s="4" t="s">
        <v>105</v>
      </c>
      <c r="F923" s="4" t="s">
        <v>106</v>
      </c>
      <c r="G923" s="10">
        <v>550</v>
      </c>
      <c r="H923" s="10">
        <v>19</v>
      </c>
      <c r="I923" s="8">
        <v>800</v>
      </c>
      <c r="J923" s="10">
        <v>15200</v>
      </c>
      <c r="K923" s="10">
        <f t="shared" si="43"/>
        <v>10450</v>
      </c>
      <c r="L923" s="11">
        <f t="shared" si="44"/>
        <v>4750</v>
      </c>
    </row>
    <row r="924" spans="1:12" x14ac:dyDescent="0.3">
      <c r="A924" s="2">
        <v>43685</v>
      </c>
      <c r="B924" s="2" t="str">
        <f t="shared" si="42"/>
        <v>2019</v>
      </c>
      <c r="C924" s="4" t="s">
        <v>136</v>
      </c>
      <c r="D924" s="4" t="s">
        <v>117</v>
      </c>
      <c r="E924" s="4" t="s">
        <v>105</v>
      </c>
      <c r="F924" s="4" t="s">
        <v>106</v>
      </c>
      <c r="G924" s="10">
        <v>550</v>
      </c>
      <c r="H924" s="10">
        <v>17</v>
      </c>
      <c r="I924" s="8">
        <v>800</v>
      </c>
      <c r="J924" s="10">
        <v>13600</v>
      </c>
      <c r="K924" s="10">
        <f t="shared" si="43"/>
        <v>9350</v>
      </c>
      <c r="L924" s="11">
        <f t="shared" si="44"/>
        <v>4250</v>
      </c>
    </row>
    <row r="925" spans="1:12" x14ac:dyDescent="0.3">
      <c r="A925" s="2">
        <v>43594</v>
      </c>
      <c r="B925" s="2" t="str">
        <f t="shared" si="42"/>
        <v>2019</v>
      </c>
      <c r="C925" s="4" t="s">
        <v>118</v>
      </c>
      <c r="D925" s="4" t="s">
        <v>104</v>
      </c>
      <c r="E925" s="4" t="s">
        <v>105</v>
      </c>
      <c r="F925" s="4" t="s">
        <v>106</v>
      </c>
      <c r="G925" s="10">
        <v>550</v>
      </c>
      <c r="H925" s="10">
        <v>21</v>
      </c>
      <c r="I925" s="8">
        <v>800</v>
      </c>
      <c r="J925" s="10">
        <v>16800</v>
      </c>
      <c r="K925" s="10">
        <f t="shared" si="43"/>
        <v>11550</v>
      </c>
      <c r="L925" s="11">
        <f t="shared" si="44"/>
        <v>5250</v>
      </c>
    </row>
    <row r="926" spans="1:12" x14ac:dyDescent="0.3">
      <c r="A926" s="2">
        <v>43291</v>
      </c>
      <c r="B926" s="2" t="str">
        <f t="shared" si="42"/>
        <v>2018</v>
      </c>
      <c r="C926" s="4" t="s">
        <v>119</v>
      </c>
      <c r="D926" s="4" t="s">
        <v>111</v>
      </c>
      <c r="E926" s="4" t="s">
        <v>105</v>
      </c>
      <c r="F926" s="4" t="s">
        <v>106</v>
      </c>
      <c r="G926" s="10">
        <v>550</v>
      </c>
      <c r="H926" s="10">
        <v>30</v>
      </c>
      <c r="I926" s="8">
        <v>800</v>
      </c>
      <c r="J926" s="10">
        <v>24000</v>
      </c>
      <c r="K926" s="10">
        <f t="shared" si="43"/>
        <v>16500</v>
      </c>
      <c r="L926" s="11">
        <f t="shared" si="44"/>
        <v>7500</v>
      </c>
    </row>
    <row r="927" spans="1:12" x14ac:dyDescent="0.3">
      <c r="A927" s="2">
        <v>43210</v>
      </c>
      <c r="B927" s="2" t="str">
        <f t="shared" si="42"/>
        <v>2018</v>
      </c>
      <c r="C927" s="4" t="s">
        <v>143</v>
      </c>
      <c r="D927" s="4" t="s">
        <v>117</v>
      </c>
      <c r="E927" s="4" t="s">
        <v>105</v>
      </c>
      <c r="F927" s="4" t="s">
        <v>106</v>
      </c>
      <c r="G927" s="10">
        <v>550</v>
      </c>
      <c r="H927" s="10">
        <v>64</v>
      </c>
      <c r="I927" s="8">
        <v>800</v>
      </c>
      <c r="J927" s="10">
        <v>51200</v>
      </c>
      <c r="K927" s="10">
        <f t="shared" si="43"/>
        <v>35200</v>
      </c>
      <c r="L927" s="11">
        <f t="shared" si="44"/>
        <v>16000</v>
      </c>
    </row>
    <row r="928" spans="1:12" x14ac:dyDescent="0.3">
      <c r="A928" s="2">
        <v>44497</v>
      </c>
      <c r="B928" s="2" t="str">
        <f t="shared" si="42"/>
        <v>2021</v>
      </c>
      <c r="C928" s="4" t="s">
        <v>118</v>
      </c>
      <c r="D928" s="4" t="s">
        <v>104</v>
      </c>
      <c r="E928" s="4" t="s">
        <v>105</v>
      </c>
      <c r="F928" s="4" t="s">
        <v>106</v>
      </c>
      <c r="G928" s="10">
        <v>550</v>
      </c>
      <c r="H928" s="10">
        <v>7</v>
      </c>
      <c r="I928" s="8">
        <v>800</v>
      </c>
      <c r="J928" s="10">
        <v>5600</v>
      </c>
      <c r="K928" s="10">
        <f t="shared" si="43"/>
        <v>3850</v>
      </c>
      <c r="L928" s="11">
        <f t="shared" si="44"/>
        <v>1750</v>
      </c>
    </row>
    <row r="929" spans="1:12" x14ac:dyDescent="0.3">
      <c r="A929" s="2">
        <v>44442</v>
      </c>
      <c r="B929" s="2" t="str">
        <f t="shared" si="42"/>
        <v>2021</v>
      </c>
      <c r="C929" s="4" t="s">
        <v>118</v>
      </c>
      <c r="D929" s="4" t="s">
        <v>111</v>
      </c>
      <c r="E929" s="4" t="s">
        <v>105</v>
      </c>
      <c r="F929" s="4" t="s">
        <v>106</v>
      </c>
      <c r="G929" s="10">
        <v>550</v>
      </c>
      <c r="H929" s="10">
        <v>78</v>
      </c>
      <c r="I929" s="8">
        <v>800</v>
      </c>
      <c r="J929" s="10">
        <v>62400</v>
      </c>
      <c r="K929" s="10">
        <f t="shared" si="43"/>
        <v>42900</v>
      </c>
      <c r="L929" s="11">
        <f t="shared" si="44"/>
        <v>19500</v>
      </c>
    </row>
    <row r="930" spans="1:12" x14ac:dyDescent="0.3">
      <c r="A930" s="2">
        <v>43324</v>
      </c>
      <c r="B930" s="2" t="str">
        <f t="shared" si="42"/>
        <v>2018</v>
      </c>
      <c r="C930" s="4" t="s">
        <v>119</v>
      </c>
      <c r="D930" s="4" t="s">
        <v>111</v>
      </c>
      <c r="E930" s="4" t="s">
        <v>105</v>
      </c>
      <c r="F930" s="4" t="s">
        <v>106</v>
      </c>
      <c r="G930" s="10">
        <v>550</v>
      </c>
      <c r="H930" s="10">
        <v>26</v>
      </c>
      <c r="I930" s="8">
        <v>800</v>
      </c>
      <c r="J930" s="10">
        <v>20800</v>
      </c>
      <c r="K930" s="10">
        <f t="shared" si="43"/>
        <v>14300</v>
      </c>
      <c r="L930" s="11">
        <f t="shared" si="44"/>
        <v>6500</v>
      </c>
    </row>
    <row r="931" spans="1:12" x14ac:dyDescent="0.3">
      <c r="A931" s="2">
        <v>43617</v>
      </c>
      <c r="B931" s="2" t="str">
        <f t="shared" si="42"/>
        <v>2019</v>
      </c>
      <c r="C931" s="4" t="s">
        <v>114</v>
      </c>
      <c r="D931" s="4" t="s">
        <v>110</v>
      </c>
      <c r="E931" s="4" t="s">
        <v>105</v>
      </c>
      <c r="F931" s="4" t="s">
        <v>106</v>
      </c>
      <c r="G931" s="10">
        <v>550</v>
      </c>
      <c r="H931" s="10">
        <v>8</v>
      </c>
      <c r="I931" s="8">
        <v>800</v>
      </c>
      <c r="J931" s="10">
        <v>6400</v>
      </c>
      <c r="K931" s="10">
        <f t="shared" si="43"/>
        <v>4400</v>
      </c>
      <c r="L931" s="11">
        <f t="shared" si="44"/>
        <v>2000</v>
      </c>
    </row>
    <row r="932" spans="1:12" x14ac:dyDescent="0.3">
      <c r="A932" s="2">
        <v>44271</v>
      </c>
      <c r="B932" s="2" t="str">
        <f t="shared" si="42"/>
        <v>2021</v>
      </c>
      <c r="C932" s="4" t="s">
        <v>108</v>
      </c>
      <c r="D932" s="4" t="s">
        <v>117</v>
      </c>
      <c r="E932" s="4" t="s">
        <v>105</v>
      </c>
      <c r="F932" s="4" t="s">
        <v>106</v>
      </c>
      <c r="G932" s="10">
        <v>550</v>
      </c>
      <c r="H932" s="10">
        <v>18</v>
      </c>
      <c r="I932" s="8">
        <v>800</v>
      </c>
      <c r="J932" s="10">
        <v>14400</v>
      </c>
      <c r="K932" s="10">
        <f t="shared" si="43"/>
        <v>9900</v>
      </c>
      <c r="L932" s="11">
        <f t="shared" si="44"/>
        <v>4500</v>
      </c>
    </row>
    <row r="933" spans="1:12" x14ac:dyDescent="0.3">
      <c r="A933" s="2">
        <v>44001</v>
      </c>
      <c r="B933" s="2" t="str">
        <f t="shared" si="42"/>
        <v>2020</v>
      </c>
      <c r="C933" s="4" t="s">
        <v>112</v>
      </c>
      <c r="D933" s="4" t="s">
        <v>107</v>
      </c>
      <c r="E933" s="4" t="s">
        <v>105</v>
      </c>
      <c r="F933" s="4" t="s">
        <v>106</v>
      </c>
      <c r="G933" s="10">
        <v>550</v>
      </c>
      <c r="H933" s="10">
        <v>39</v>
      </c>
      <c r="I933" s="8">
        <v>800</v>
      </c>
      <c r="J933" s="10">
        <v>31200</v>
      </c>
      <c r="K933" s="10">
        <f t="shared" si="43"/>
        <v>21450</v>
      </c>
      <c r="L933" s="11">
        <f t="shared" si="44"/>
        <v>9750</v>
      </c>
    </row>
    <row r="934" spans="1:12" x14ac:dyDescent="0.3">
      <c r="A934" s="2">
        <v>43821</v>
      </c>
      <c r="B934" s="2" t="str">
        <f t="shared" si="42"/>
        <v>2019</v>
      </c>
      <c r="C934" s="4" t="s">
        <v>140</v>
      </c>
      <c r="D934" s="4" t="s">
        <v>117</v>
      </c>
      <c r="E934" s="4" t="s">
        <v>105</v>
      </c>
      <c r="F934" s="4" t="s">
        <v>106</v>
      </c>
      <c r="G934" s="10">
        <v>550</v>
      </c>
      <c r="H934" s="10">
        <v>18</v>
      </c>
      <c r="I934" s="8">
        <v>800</v>
      </c>
      <c r="J934" s="10">
        <v>14400</v>
      </c>
      <c r="K934" s="10">
        <f t="shared" si="43"/>
        <v>9900</v>
      </c>
      <c r="L934" s="11">
        <f t="shared" si="44"/>
        <v>4500</v>
      </c>
    </row>
    <row r="935" spans="1:12" x14ac:dyDescent="0.3">
      <c r="A935" s="2">
        <v>44330</v>
      </c>
      <c r="B935" s="2" t="str">
        <f t="shared" si="42"/>
        <v>2021</v>
      </c>
      <c r="C935" s="4" t="s">
        <v>120</v>
      </c>
      <c r="D935" s="4" t="s">
        <v>104</v>
      </c>
      <c r="E935" s="4" t="s">
        <v>105</v>
      </c>
      <c r="F935" s="4" t="s">
        <v>106</v>
      </c>
      <c r="G935" s="10">
        <v>550</v>
      </c>
      <c r="H935" s="10">
        <v>15</v>
      </c>
      <c r="I935" s="8">
        <v>800</v>
      </c>
      <c r="J935" s="10">
        <v>12000</v>
      </c>
      <c r="K935" s="10">
        <f t="shared" si="43"/>
        <v>8250</v>
      </c>
      <c r="L935" s="11">
        <f t="shared" si="44"/>
        <v>3750</v>
      </c>
    </row>
    <row r="936" spans="1:12" x14ac:dyDescent="0.3">
      <c r="A936" s="2">
        <v>43621</v>
      </c>
      <c r="B936" s="2" t="str">
        <f t="shared" si="42"/>
        <v>2019</v>
      </c>
      <c r="C936" s="4" t="s">
        <v>119</v>
      </c>
      <c r="D936" s="4" t="s">
        <v>111</v>
      </c>
      <c r="E936" s="4" t="s">
        <v>105</v>
      </c>
      <c r="F936" s="4" t="s">
        <v>106</v>
      </c>
      <c r="G936" s="10">
        <v>550</v>
      </c>
      <c r="H936" s="10">
        <v>17</v>
      </c>
      <c r="I936" s="8">
        <v>800</v>
      </c>
      <c r="J936" s="10">
        <v>13600</v>
      </c>
      <c r="K936" s="10">
        <f t="shared" si="43"/>
        <v>9350</v>
      </c>
      <c r="L936" s="11">
        <f t="shared" si="44"/>
        <v>4250</v>
      </c>
    </row>
    <row r="937" spans="1:12" x14ac:dyDescent="0.3">
      <c r="A937" s="2">
        <v>44548</v>
      </c>
      <c r="B937" s="2" t="str">
        <f t="shared" si="42"/>
        <v>2021</v>
      </c>
      <c r="C937" s="4" t="s">
        <v>121</v>
      </c>
      <c r="D937" s="4" t="s">
        <v>113</v>
      </c>
      <c r="E937" s="4" t="s">
        <v>105</v>
      </c>
      <c r="F937" s="4" t="s">
        <v>106</v>
      </c>
      <c r="G937" s="10">
        <v>550</v>
      </c>
      <c r="H937" s="10">
        <v>87</v>
      </c>
      <c r="I937" s="8">
        <v>800</v>
      </c>
      <c r="J937" s="10">
        <v>69600</v>
      </c>
      <c r="K937" s="10">
        <f t="shared" si="43"/>
        <v>47850</v>
      </c>
      <c r="L937" s="11">
        <f t="shared" si="44"/>
        <v>21750</v>
      </c>
    </row>
    <row r="938" spans="1:12" x14ac:dyDescent="0.3">
      <c r="A938" s="2">
        <v>43831</v>
      </c>
      <c r="B938" s="2" t="str">
        <f t="shared" si="42"/>
        <v>2020</v>
      </c>
      <c r="C938" s="4" t="s">
        <v>121</v>
      </c>
      <c r="D938" s="4" t="s">
        <v>117</v>
      </c>
      <c r="E938" s="4" t="s">
        <v>105</v>
      </c>
      <c r="F938" s="4" t="s">
        <v>106</v>
      </c>
      <c r="G938" s="10">
        <v>550</v>
      </c>
      <c r="H938" s="10">
        <v>1</v>
      </c>
      <c r="I938" s="8">
        <v>800</v>
      </c>
      <c r="J938" s="10">
        <v>800</v>
      </c>
      <c r="K938" s="10">
        <f t="shared" si="43"/>
        <v>550</v>
      </c>
      <c r="L938" s="11">
        <f t="shared" si="44"/>
        <v>250</v>
      </c>
    </row>
    <row r="939" spans="1:12" x14ac:dyDescent="0.3">
      <c r="A939" s="2">
        <v>43163</v>
      </c>
      <c r="B939" s="2" t="str">
        <f t="shared" si="42"/>
        <v>2018</v>
      </c>
      <c r="C939" s="4" t="s">
        <v>121</v>
      </c>
      <c r="D939" s="4" t="s">
        <v>111</v>
      </c>
      <c r="E939" s="4" t="s">
        <v>105</v>
      </c>
      <c r="F939" s="4" t="s">
        <v>106</v>
      </c>
      <c r="G939" s="10">
        <v>550</v>
      </c>
      <c r="H939" s="10">
        <v>57</v>
      </c>
      <c r="I939" s="8">
        <v>800</v>
      </c>
      <c r="J939" s="10">
        <v>45600</v>
      </c>
      <c r="K939" s="10">
        <f t="shared" si="43"/>
        <v>31350</v>
      </c>
      <c r="L939" s="11">
        <f t="shared" si="44"/>
        <v>14250</v>
      </c>
    </row>
    <row r="940" spans="1:12" x14ac:dyDescent="0.3">
      <c r="A940" s="2">
        <v>44488</v>
      </c>
      <c r="B940" s="2" t="str">
        <f t="shared" si="42"/>
        <v>2021</v>
      </c>
      <c r="C940" s="4" t="s">
        <v>138</v>
      </c>
      <c r="D940" s="4" t="s">
        <v>104</v>
      </c>
      <c r="E940" s="4" t="s">
        <v>105</v>
      </c>
      <c r="F940" s="4" t="s">
        <v>106</v>
      </c>
      <c r="G940" s="10">
        <v>550</v>
      </c>
      <c r="H940" s="10">
        <v>26</v>
      </c>
      <c r="I940" s="8">
        <v>800</v>
      </c>
      <c r="J940" s="10">
        <v>20800</v>
      </c>
      <c r="K940" s="10">
        <f t="shared" si="43"/>
        <v>14300</v>
      </c>
      <c r="L940" s="11">
        <f t="shared" si="44"/>
        <v>6500</v>
      </c>
    </row>
    <row r="941" spans="1:12" x14ac:dyDescent="0.3">
      <c r="A941" s="2">
        <v>43461</v>
      </c>
      <c r="B941" s="2" t="str">
        <f t="shared" si="42"/>
        <v>2018</v>
      </c>
      <c r="C941" s="4" t="s">
        <v>115</v>
      </c>
      <c r="D941" s="4" t="s">
        <v>107</v>
      </c>
      <c r="E941" s="4" t="s">
        <v>105</v>
      </c>
      <c r="F941" s="4" t="s">
        <v>106</v>
      </c>
      <c r="G941" s="10">
        <v>550</v>
      </c>
      <c r="H941" s="10">
        <v>36</v>
      </c>
      <c r="I941" s="8">
        <v>800</v>
      </c>
      <c r="J941" s="10">
        <v>28800</v>
      </c>
      <c r="K941" s="10">
        <f t="shared" si="43"/>
        <v>19800</v>
      </c>
      <c r="L941" s="11">
        <f t="shared" si="44"/>
        <v>9000</v>
      </c>
    </row>
    <row r="942" spans="1:12" x14ac:dyDescent="0.3">
      <c r="A942" s="2">
        <v>43256</v>
      </c>
      <c r="B942" s="2" t="str">
        <f t="shared" si="42"/>
        <v>2018</v>
      </c>
      <c r="C942" s="4" t="s">
        <v>134</v>
      </c>
      <c r="D942" s="4" t="s">
        <v>117</v>
      </c>
      <c r="E942" s="4" t="s">
        <v>105</v>
      </c>
      <c r="F942" s="4" t="s">
        <v>106</v>
      </c>
      <c r="G942" s="10">
        <v>550</v>
      </c>
      <c r="H942" s="10">
        <v>69</v>
      </c>
      <c r="I942" s="8">
        <v>800</v>
      </c>
      <c r="J942" s="10">
        <v>55200</v>
      </c>
      <c r="K942" s="10">
        <f t="shared" si="43"/>
        <v>37950</v>
      </c>
      <c r="L942" s="11">
        <f t="shared" si="44"/>
        <v>17250</v>
      </c>
    </row>
    <row r="943" spans="1:12" x14ac:dyDescent="0.3">
      <c r="A943" s="2">
        <v>43388</v>
      </c>
      <c r="B943" s="2" t="str">
        <f t="shared" si="42"/>
        <v>2018</v>
      </c>
      <c r="C943" s="4" t="s">
        <v>140</v>
      </c>
      <c r="D943" s="4" t="s">
        <v>107</v>
      </c>
      <c r="E943" s="4" t="s">
        <v>105</v>
      </c>
      <c r="F943" s="4" t="s">
        <v>106</v>
      </c>
      <c r="G943" s="10">
        <v>550</v>
      </c>
      <c r="H943" s="10">
        <v>7</v>
      </c>
      <c r="I943" s="8">
        <v>800</v>
      </c>
      <c r="J943" s="10">
        <v>5600</v>
      </c>
      <c r="K943" s="10">
        <f t="shared" si="43"/>
        <v>3850</v>
      </c>
      <c r="L943" s="11">
        <f t="shared" si="44"/>
        <v>1750</v>
      </c>
    </row>
    <row r="944" spans="1:12" x14ac:dyDescent="0.3">
      <c r="A944" s="2">
        <v>43645</v>
      </c>
      <c r="B944" s="2" t="str">
        <f t="shared" si="42"/>
        <v>2019</v>
      </c>
      <c r="C944" s="4" t="s">
        <v>137</v>
      </c>
      <c r="D944" s="4" t="s">
        <v>110</v>
      </c>
      <c r="E944" s="4" t="s">
        <v>105</v>
      </c>
      <c r="F944" s="4" t="s">
        <v>106</v>
      </c>
      <c r="G944" s="10">
        <v>550</v>
      </c>
      <c r="H944" s="10">
        <v>4</v>
      </c>
      <c r="I944" s="8">
        <v>800</v>
      </c>
      <c r="J944" s="10">
        <v>3200</v>
      </c>
      <c r="K944" s="10">
        <f t="shared" si="43"/>
        <v>2200</v>
      </c>
      <c r="L944" s="11">
        <f t="shared" si="44"/>
        <v>1000</v>
      </c>
    </row>
    <row r="945" spans="1:12" x14ac:dyDescent="0.3">
      <c r="A945" s="2">
        <v>43755</v>
      </c>
      <c r="B945" s="2" t="str">
        <f t="shared" si="42"/>
        <v>2019</v>
      </c>
      <c r="C945" s="4" t="s">
        <v>139</v>
      </c>
      <c r="D945" s="4" t="s">
        <v>113</v>
      </c>
      <c r="E945" s="4" t="s">
        <v>105</v>
      </c>
      <c r="F945" s="4" t="s">
        <v>106</v>
      </c>
      <c r="G945" s="10">
        <v>550</v>
      </c>
      <c r="H945" s="10">
        <v>1</v>
      </c>
      <c r="I945" s="8">
        <v>800</v>
      </c>
      <c r="J945" s="10">
        <v>800</v>
      </c>
      <c r="K945" s="10">
        <f t="shared" si="43"/>
        <v>550</v>
      </c>
      <c r="L945" s="11">
        <f t="shared" si="44"/>
        <v>250</v>
      </c>
    </row>
    <row r="946" spans="1:12" x14ac:dyDescent="0.3">
      <c r="A946" s="2">
        <v>43289</v>
      </c>
      <c r="B946" s="2" t="str">
        <f t="shared" si="42"/>
        <v>2018</v>
      </c>
      <c r="C946" s="4" t="s">
        <v>142</v>
      </c>
      <c r="D946" s="4" t="s">
        <v>104</v>
      </c>
      <c r="E946" s="4" t="s">
        <v>105</v>
      </c>
      <c r="F946" s="4" t="s">
        <v>106</v>
      </c>
      <c r="G946" s="10">
        <v>550</v>
      </c>
      <c r="H946" s="10">
        <v>29</v>
      </c>
      <c r="I946" s="8">
        <v>800</v>
      </c>
      <c r="J946" s="10">
        <v>23200</v>
      </c>
      <c r="K946" s="10">
        <f t="shared" si="43"/>
        <v>15950</v>
      </c>
      <c r="L946" s="11">
        <f t="shared" si="44"/>
        <v>7250</v>
      </c>
    </row>
    <row r="947" spans="1:12" x14ac:dyDescent="0.3">
      <c r="A947" s="2">
        <v>44203</v>
      </c>
      <c r="B947" s="2" t="str">
        <f t="shared" si="42"/>
        <v>2021</v>
      </c>
      <c r="C947" s="4" t="s">
        <v>109</v>
      </c>
      <c r="D947" s="4" t="s">
        <v>113</v>
      </c>
      <c r="E947" s="4" t="s">
        <v>105</v>
      </c>
      <c r="F947" s="4" t="s">
        <v>106</v>
      </c>
      <c r="G947" s="10">
        <v>550</v>
      </c>
      <c r="H947" s="10">
        <v>67</v>
      </c>
      <c r="I947" s="8">
        <v>800</v>
      </c>
      <c r="J947" s="10">
        <v>53600</v>
      </c>
      <c r="K947" s="10">
        <f t="shared" si="43"/>
        <v>36850</v>
      </c>
      <c r="L947" s="11">
        <f t="shared" si="44"/>
        <v>16750</v>
      </c>
    </row>
    <row r="948" spans="1:12" x14ac:dyDescent="0.3">
      <c r="A948" s="2">
        <v>44507</v>
      </c>
      <c r="B948" s="2" t="str">
        <f t="shared" si="42"/>
        <v>2021</v>
      </c>
      <c r="C948" s="4" t="s">
        <v>140</v>
      </c>
      <c r="D948" s="4" t="s">
        <v>113</v>
      </c>
      <c r="E948" s="4" t="s">
        <v>105</v>
      </c>
      <c r="F948" s="4" t="s">
        <v>106</v>
      </c>
      <c r="G948" s="10">
        <v>550</v>
      </c>
      <c r="H948" s="10">
        <v>116</v>
      </c>
      <c r="I948" s="8">
        <v>800</v>
      </c>
      <c r="J948" s="10">
        <v>92800</v>
      </c>
      <c r="K948" s="10">
        <f t="shared" si="43"/>
        <v>63800</v>
      </c>
      <c r="L948" s="11">
        <f t="shared" si="44"/>
        <v>29000</v>
      </c>
    </row>
    <row r="949" spans="1:12" x14ac:dyDescent="0.3">
      <c r="A949" s="2">
        <v>43321</v>
      </c>
      <c r="B949" s="2" t="str">
        <f t="shared" si="42"/>
        <v>2018</v>
      </c>
      <c r="C949" s="4" t="s">
        <v>143</v>
      </c>
      <c r="D949" s="4" t="s">
        <v>113</v>
      </c>
      <c r="E949" s="4" t="s">
        <v>105</v>
      </c>
      <c r="F949" s="4" t="s">
        <v>106</v>
      </c>
      <c r="G949" s="10">
        <v>550</v>
      </c>
      <c r="H949" s="10">
        <v>52</v>
      </c>
      <c r="I949" s="8">
        <v>800</v>
      </c>
      <c r="J949" s="10">
        <v>41600</v>
      </c>
      <c r="K949" s="10">
        <f t="shared" si="43"/>
        <v>28600</v>
      </c>
      <c r="L949" s="11">
        <f t="shared" si="44"/>
        <v>13000</v>
      </c>
    </row>
    <row r="950" spans="1:12" x14ac:dyDescent="0.3">
      <c r="A950" s="2">
        <v>44537</v>
      </c>
      <c r="B950" s="2" t="str">
        <f t="shared" si="42"/>
        <v>2021</v>
      </c>
      <c r="C950" s="4" t="s">
        <v>108</v>
      </c>
      <c r="D950" s="4" t="s">
        <v>107</v>
      </c>
      <c r="E950" s="4" t="s">
        <v>105</v>
      </c>
      <c r="F950" s="4" t="s">
        <v>106</v>
      </c>
      <c r="G950" s="10">
        <v>550</v>
      </c>
      <c r="H950" s="10">
        <v>30</v>
      </c>
      <c r="I950" s="8">
        <v>800</v>
      </c>
      <c r="J950" s="10">
        <v>24000</v>
      </c>
      <c r="K950" s="10">
        <f t="shared" si="43"/>
        <v>16500</v>
      </c>
      <c r="L950" s="11">
        <f t="shared" si="44"/>
        <v>7500</v>
      </c>
    </row>
    <row r="951" spans="1:12" x14ac:dyDescent="0.3">
      <c r="A951" s="2">
        <v>43717</v>
      </c>
      <c r="B951" s="2" t="str">
        <f t="shared" si="42"/>
        <v>2019</v>
      </c>
      <c r="C951" s="4" t="s">
        <v>134</v>
      </c>
      <c r="D951" s="4" t="s">
        <v>117</v>
      </c>
      <c r="E951" s="4" t="s">
        <v>105</v>
      </c>
      <c r="F951" s="4" t="s">
        <v>106</v>
      </c>
      <c r="G951" s="10">
        <v>550</v>
      </c>
      <c r="H951" s="10">
        <v>41</v>
      </c>
      <c r="I951" s="8">
        <v>800</v>
      </c>
      <c r="J951" s="10">
        <v>32800</v>
      </c>
      <c r="K951" s="10">
        <f t="shared" si="43"/>
        <v>22550</v>
      </c>
      <c r="L951" s="11">
        <f t="shared" si="44"/>
        <v>10250</v>
      </c>
    </row>
    <row r="952" spans="1:12" x14ac:dyDescent="0.3">
      <c r="A952" s="2">
        <v>43714</v>
      </c>
      <c r="B952" s="2" t="str">
        <f t="shared" si="42"/>
        <v>2019</v>
      </c>
      <c r="C952" s="4" t="s">
        <v>135</v>
      </c>
      <c r="D952" s="4" t="s">
        <v>111</v>
      </c>
      <c r="E952" s="4" t="s">
        <v>105</v>
      </c>
      <c r="F952" s="4" t="s">
        <v>106</v>
      </c>
      <c r="G952" s="10">
        <v>550</v>
      </c>
      <c r="H952" s="10">
        <v>70</v>
      </c>
      <c r="I952" s="8">
        <v>800</v>
      </c>
      <c r="J952" s="10">
        <v>56000</v>
      </c>
      <c r="K952" s="10">
        <f t="shared" si="43"/>
        <v>38500</v>
      </c>
      <c r="L952" s="11">
        <f t="shared" si="44"/>
        <v>17500</v>
      </c>
    </row>
    <row r="953" spans="1:12" x14ac:dyDescent="0.3">
      <c r="A953" s="2">
        <v>43681</v>
      </c>
      <c r="B953" s="2" t="str">
        <f t="shared" si="42"/>
        <v>2019</v>
      </c>
      <c r="C953" s="4" t="s">
        <v>119</v>
      </c>
      <c r="D953" s="4" t="s">
        <v>107</v>
      </c>
      <c r="E953" s="4" t="s">
        <v>105</v>
      </c>
      <c r="F953" s="4" t="s">
        <v>106</v>
      </c>
      <c r="G953" s="10">
        <v>550</v>
      </c>
      <c r="H953" s="10">
        <v>4</v>
      </c>
      <c r="I953" s="8">
        <v>800</v>
      </c>
      <c r="J953" s="10">
        <v>3200</v>
      </c>
      <c r="K953" s="10">
        <f t="shared" si="43"/>
        <v>2200</v>
      </c>
      <c r="L953" s="11">
        <f t="shared" si="44"/>
        <v>1000</v>
      </c>
    </row>
    <row r="954" spans="1:12" x14ac:dyDescent="0.3">
      <c r="A954" s="2">
        <v>43326</v>
      </c>
      <c r="B954" s="2" t="str">
        <f t="shared" si="42"/>
        <v>2018</v>
      </c>
      <c r="C954" s="4" t="s">
        <v>122</v>
      </c>
      <c r="D954" s="4" t="s">
        <v>111</v>
      </c>
      <c r="E954" s="4" t="s">
        <v>105</v>
      </c>
      <c r="F954" s="4" t="s">
        <v>106</v>
      </c>
      <c r="G954" s="10">
        <v>550</v>
      </c>
      <c r="H954" s="10">
        <v>58</v>
      </c>
      <c r="I954" s="8">
        <v>800</v>
      </c>
      <c r="J954" s="10">
        <v>46400</v>
      </c>
      <c r="K954" s="10">
        <f t="shared" si="43"/>
        <v>31900</v>
      </c>
      <c r="L954" s="11">
        <f t="shared" si="44"/>
        <v>14500</v>
      </c>
    </row>
    <row r="955" spans="1:12" x14ac:dyDescent="0.3">
      <c r="A955" s="2">
        <v>43542</v>
      </c>
      <c r="B955" s="2" t="str">
        <f t="shared" si="42"/>
        <v>2019</v>
      </c>
      <c r="C955" s="4" t="s">
        <v>136</v>
      </c>
      <c r="D955" s="4" t="s">
        <v>111</v>
      </c>
      <c r="E955" s="4" t="s">
        <v>105</v>
      </c>
      <c r="F955" s="4" t="s">
        <v>106</v>
      </c>
      <c r="G955" s="10">
        <v>550</v>
      </c>
      <c r="H955" s="10">
        <v>22</v>
      </c>
      <c r="I955" s="8">
        <v>800</v>
      </c>
      <c r="J955" s="10">
        <v>17600</v>
      </c>
      <c r="K955" s="10">
        <f t="shared" si="43"/>
        <v>12100</v>
      </c>
      <c r="L955" s="11">
        <f t="shared" si="44"/>
        <v>5500</v>
      </c>
    </row>
    <row r="956" spans="1:12" x14ac:dyDescent="0.3">
      <c r="A956" s="2">
        <v>44444</v>
      </c>
      <c r="B956" s="2" t="str">
        <f t="shared" si="42"/>
        <v>2021</v>
      </c>
      <c r="C956" s="4" t="s">
        <v>140</v>
      </c>
      <c r="D956" s="4" t="s">
        <v>110</v>
      </c>
      <c r="E956" s="4" t="s">
        <v>105</v>
      </c>
      <c r="F956" s="4" t="s">
        <v>106</v>
      </c>
      <c r="G956" s="10">
        <v>550</v>
      </c>
      <c r="H956" s="10">
        <v>18</v>
      </c>
      <c r="I956" s="8">
        <v>800</v>
      </c>
      <c r="J956" s="10">
        <v>14400</v>
      </c>
      <c r="K956" s="10">
        <f t="shared" si="43"/>
        <v>9900</v>
      </c>
      <c r="L956" s="11">
        <f t="shared" si="44"/>
        <v>4500</v>
      </c>
    </row>
    <row r="957" spans="1:12" x14ac:dyDescent="0.3">
      <c r="A957" s="2">
        <v>44195</v>
      </c>
      <c r="B957" s="2" t="str">
        <f t="shared" si="42"/>
        <v>2020</v>
      </c>
      <c r="C957" s="4" t="s">
        <v>134</v>
      </c>
      <c r="D957" s="4" t="s">
        <v>117</v>
      </c>
      <c r="E957" s="4" t="s">
        <v>105</v>
      </c>
      <c r="F957" s="4" t="s">
        <v>106</v>
      </c>
      <c r="G957" s="10">
        <v>550</v>
      </c>
      <c r="H957" s="10">
        <v>79</v>
      </c>
      <c r="I957" s="8">
        <v>800</v>
      </c>
      <c r="J957" s="10">
        <v>63200</v>
      </c>
      <c r="K957" s="10">
        <f t="shared" si="43"/>
        <v>43450</v>
      </c>
      <c r="L957" s="11">
        <f t="shared" si="44"/>
        <v>19750</v>
      </c>
    </row>
    <row r="958" spans="1:12" x14ac:dyDescent="0.3">
      <c r="A958" s="2">
        <v>44406</v>
      </c>
      <c r="B958" s="2" t="str">
        <f t="shared" si="42"/>
        <v>2021</v>
      </c>
      <c r="C958" s="4" t="s">
        <v>120</v>
      </c>
      <c r="D958" s="4" t="s">
        <v>110</v>
      </c>
      <c r="E958" s="4" t="s">
        <v>105</v>
      </c>
      <c r="F958" s="4" t="s">
        <v>106</v>
      </c>
      <c r="G958" s="10">
        <v>550</v>
      </c>
      <c r="H958" s="10">
        <v>12</v>
      </c>
      <c r="I958" s="8">
        <v>800</v>
      </c>
      <c r="J958" s="10">
        <v>9600</v>
      </c>
      <c r="K958" s="10">
        <f t="shared" si="43"/>
        <v>6600</v>
      </c>
      <c r="L958" s="11">
        <f t="shared" si="44"/>
        <v>3000</v>
      </c>
    </row>
    <row r="959" spans="1:12" x14ac:dyDescent="0.3">
      <c r="A959" s="2">
        <v>43464</v>
      </c>
      <c r="B959" s="2" t="str">
        <f t="shared" si="42"/>
        <v>2018</v>
      </c>
      <c r="C959" s="4" t="s">
        <v>122</v>
      </c>
      <c r="D959" s="4" t="s">
        <v>113</v>
      </c>
      <c r="E959" s="4" t="s">
        <v>105</v>
      </c>
      <c r="F959" s="4" t="s">
        <v>106</v>
      </c>
      <c r="G959" s="10">
        <v>550</v>
      </c>
      <c r="H959" s="10">
        <v>97</v>
      </c>
      <c r="I959" s="8">
        <v>800</v>
      </c>
      <c r="J959" s="10">
        <v>77600</v>
      </c>
      <c r="K959" s="10">
        <f t="shared" si="43"/>
        <v>53350</v>
      </c>
      <c r="L959" s="11">
        <f t="shared" si="44"/>
        <v>24250</v>
      </c>
    </row>
    <row r="960" spans="1:12" x14ac:dyDescent="0.3">
      <c r="A960" s="2">
        <v>44436</v>
      </c>
      <c r="B960" s="2" t="str">
        <f t="shared" si="42"/>
        <v>2021</v>
      </c>
      <c r="C960" s="4" t="s">
        <v>140</v>
      </c>
      <c r="D960" s="4" t="s">
        <v>117</v>
      </c>
      <c r="E960" s="4" t="s">
        <v>105</v>
      </c>
      <c r="F960" s="4" t="s">
        <v>106</v>
      </c>
      <c r="G960" s="10">
        <v>550</v>
      </c>
      <c r="H960" s="10">
        <v>52</v>
      </c>
      <c r="I960" s="8">
        <v>800</v>
      </c>
      <c r="J960" s="10">
        <v>41600</v>
      </c>
      <c r="K960" s="10">
        <f t="shared" si="43"/>
        <v>28600</v>
      </c>
      <c r="L960" s="11">
        <f t="shared" si="44"/>
        <v>13000</v>
      </c>
    </row>
    <row r="961" spans="1:12" x14ac:dyDescent="0.3">
      <c r="A961" s="2">
        <v>44559</v>
      </c>
      <c r="B961" s="2" t="str">
        <f t="shared" si="42"/>
        <v>2021</v>
      </c>
      <c r="C961" s="4" t="s">
        <v>109</v>
      </c>
      <c r="D961" s="4" t="s">
        <v>113</v>
      </c>
      <c r="E961" s="4" t="s">
        <v>105</v>
      </c>
      <c r="F961" s="4" t="s">
        <v>106</v>
      </c>
      <c r="G961" s="10">
        <v>550</v>
      </c>
      <c r="H961" s="10">
        <v>29</v>
      </c>
      <c r="I961" s="8">
        <v>800</v>
      </c>
      <c r="J961" s="10">
        <v>23200</v>
      </c>
      <c r="K961" s="10">
        <f t="shared" si="43"/>
        <v>15950</v>
      </c>
      <c r="L961" s="11">
        <f t="shared" si="44"/>
        <v>7250</v>
      </c>
    </row>
    <row r="962" spans="1:12" x14ac:dyDescent="0.3">
      <c r="A962" s="2">
        <v>44099</v>
      </c>
      <c r="B962" s="2" t="str">
        <f t="shared" si="42"/>
        <v>2020</v>
      </c>
      <c r="C962" s="4" t="s">
        <v>136</v>
      </c>
      <c r="D962" s="4" t="s">
        <v>111</v>
      </c>
      <c r="E962" s="4" t="s">
        <v>105</v>
      </c>
      <c r="F962" s="4" t="s">
        <v>106</v>
      </c>
      <c r="G962" s="10">
        <v>550</v>
      </c>
      <c r="H962" s="10">
        <v>79</v>
      </c>
      <c r="I962" s="8">
        <v>800</v>
      </c>
      <c r="J962" s="10">
        <v>63200</v>
      </c>
      <c r="K962" s="10">
        <f t="shared" si="43"/>
        <v>43450</v>
      </c>
      <c r="L962" s="11">
        <f t="shared" si="44"/>
        <v>19750</v>
      </c>
    </row>
    <row r="963" spans="1:12" x14ac:dyDescent="0.3">
      <c r="A963" s="2">
        <v>44315</v>
      </c>
      <c r="B963" s="2" t="str">
        <f t="shared" ref="B963:B1026" si="45">TEXT(A963,"yyyy")</f>
        <v>2021</v>
      </c>
      <c r="C963" s="4" t="s">
        <v>109</v>
      </c>
      <c r="D963" s="4" t="s">
        <v>117</v>
      </c>
      <c r="E963" s="4" t="s">
        <v>105</v>
      </c>
      <c r="F963" s="4" t="s">
        <v>106</v>
      </c>
      <c r="G963" s="10">
        <v>550</v>
      </c>
      <c r="H963" s="10">
        <v>63</v>
      </c>
      <c r="I963" s="8">
        <v>800</v>
      </c>
      <c r="J963" s="10">
        <v>50400</v>
      </c>
      <c r="K963" s="10">
        <f t="shared" ref="K963:K1026" si="46">H963*G963</f>
        <v>34650</v>
      </c>
      <c r="L963" s="11">
        <f t="shared" ref="L963:L1026" si="47">J963-K963</f>
        <v>15750</v>
      </c>
    </row>
    <row r="964" spans="1:12" x14ac:dyDescent="0.3">
      <c r="A964" s="2">
        <v>44342</v>
      </c>
      <c r="B964" s="2" t="str">
        <f t="shared" si="45"/>
        <v>2021</v>
      </c>
      <c r="C964" s="4" t="s">
        <v>137</v>
      </c>
      <c r="D964" s="4" t="s">
        <v>113</v>
      </c>
      <c r="E964" s="4" t="s">
        <v>105</v>
      </c>
      <c r="F964" s="4" t="s">
        <v>106</v>
      </c>
      <c r="G964" s="10">
        <v>550</v>
      </c>
      <c r="H964" s="10">
        <v>45</v>
      </c>
      <c r="I964" s="8">
        <v>800</v>
      </c>
      <c r="J964" s="10">
        <v>36000</v>
      </c>
      <c r="K964" s="10">
        <f t="shared" si="46"/>
        <v>24750</v>
      </c>
      <c r="L964" s="11">
        <f t="shared" si="47"/>
        <v>11250</v>
      </c>
    </row>
    <row r="965" spans="1:12" x14ac:dyDescent="0.3">
      <c r="A965" s="2">
        <v>44379</v>
      </c>
      <c r="B965" s="2" t="str">
        <f t="shared" si="45"/>
        <v>2021</v>
      </c>
      <c r="C965" s="4" t="s">
        <v>116</v>
      </c>
      <c r="D965" s="4" t="s">
        <v>110</v>
      </c>
      <c r="E965" s="4" t="s">
        <v>105</v>
      </c>
      <c r="F965" s="4" t="s">
        <v>106</v>
      </c>
      <c r="G965" s="10">
        <v>550</v>
      </c>
      <c r="H965" s="10">
        <v>2</v>
      </c>
      <c r="I965" s="8">
        <v>800</v>
      </c>
      <c r="J965" s="10">
        <v>1600</v>
      </c>
      <c r="K965" s="10">
        <f t="shared" si="46"/>
        <v>1100</v>
      </c>
      <c r="L965" s="11">
        <f t="shared" si="47"/>
        <v>500</v>
      </c>
    </row>
    <row r="966" spans="1:12" x14ac:dyDescent="0.3">
      <c r="A966" s="2">
        <v>44472</v>
      </c>
      <c r="B966" s="2" t="str">
        <f t="shared" si="45"/>
        <v>2021</v>
      </c>
      <c r="C966" s="4" t="s">
        <v>108</v>
      </c>
      <c r="D966" s="4" t="s">
        <v>111</v>
      </c>
      <c r="E966" s="4" t="s">
        <v>105</v>
      </c>
      <c r="F966" s="4" t="s">
        <v>106</v>
      </c>
      <c r="G966" s="10">
        <v>550</v>
      </c>
      <c r="H966" s="10">
        <v>44</v>
      </c>
      <c r="I966" s="8">
        <v>800</v>
      </c>
      <c r="J966" s="10">
        <v>35200</v>
      </c>
      <c r="K966" s="10">
        <f t="shared" si="46"/>
        <v>24200</v>
      </c>
      <c r="L966" s="11">
        <f t="shared" si="47"/>
        <v>11000</v>
      </c>
    </row>
    <row r="967" spans="1:12" x14ac:dyDescent="0.3">
      <c r="A967" s="2">
        <v>43296</v>
      </c>
      <c r="B967" s="2" t="str">
        <f t="shared" si="45"/>
        <v>2018</v>
      </c>
      <c r="C967" s="4" t="s">
        <v>118</v>
      </c>
      <c r="D967" s="4" t="s">
        <v>111</v>
      </c>
      <c r="E967" s="4" t="s">
        <v>105</v>
      </c>
      <c r="F967" s="4" t="s">
        <v>106</v>
      </c>
      <c r="G967" s="10">
        <v>550</v>
      </c>
      <c r="H967" s="10">
        <v>1</v>
      </c>
      <c r="I967" s="8">
        <v>800</v>
      </c>
      <c r="J967" s="10">
        <v>800</v>
      </c>
      <c r="K967" s="10">
        <f t="shared" si="46"/>
        <v>550</v>
      </c>
      <c r="L967" s="11">
        <f t="shared" si="47"/>
        <v>250</v>
      </c>
    </row>
    <row r="968" spans="1:12" x14ac:dyDescent="0.3">
      <c r="A968" s="2">
        <v>44524</v>
      </c>
      <c r="B968" s="2" t="str">
        <f t="shared" si="45"/>
        <v>2021</v>
      </c>
      <c r="C968" s="4" t="s">
        <v>143</v>
      </c>
      <c r="D968" s="4" t="s">
        <v>113</v>
      </c>
      <c r="E968" s="4" t="s">
        <v>105</v>
      </c>
      <c r="F968" s="4" t="s">
        <v>106</v>
      </c>
      <c r="G968" s="10">
        <v>550</v>
      </c>
      <c r="H968" s="10">
        <v>76</v>
      </c>
      <c r="I968" s="8">
        <v>800</v>
      </c>
      <c r="J968" s="10">
        <v>60800</v>
      </c>
      <c r="K968" s="10">
        <f t="shared" si="46"/>
        <v>41800</v>
      </c>
      <c r="L968" s="11">
        <f t="shared" si="47"/>
        <v>19000</v>
      </c>
    </row>
    <row r="969" spans="1:12" x14ac:dyDescent="0.3">
      <c r="A969" s="2">
        <v>44017</v>
      </c>
      <c r="B969" s="2" t="str">
        <f t="shared" si="45"/>
        <v>2020</v>
      </c>
      <c r="C969" s="4" t="s">
        <v>108</v>
      </c>
      <c r="D969" s="4" t="s">
        <v>113</v>
      </c>
      <c r="E969" s="4" t="s">
        <v>105</v>
      </c>
      <c r="F969" s="4" t="s">
        <v>106</v>
      </c>
      <c r="G969" s="10">
        <v>550</v>
      </c>
      <c r="H969" s="10">
        <v>86</v>
      </c>
      <c r="I969" s="8">
        <v>800</v>
      </c>
      <c r="J969" s="10">
        <v>68800</v>
      </c>
      <c r="K969" s="10">
        <f t="shared" si="46"/>
        <v>47300</v>
      </c>
      <c r="L969" s="11">
        <f t="shared" si="47"/>
        <v>21500</v>
      </c>
    </row>
    <row r="970" spans="1:12" x14ac:dyDescent="0.3">
      <c r="A970" s="2">
        <v>43351</v>
      </c>
      <c r="B970" s="2" t="str">
        <f t="shared" si="45"/>
        <v>2018</v>
      </c>
      <c r="C970" s="4" t="s">
        <v>144</v>
      </c>
      <c r="D970" s="4" t="s">
        <v>104</v>
      </c>
      <c r="E970" s="4" t="s">
        <v>105</v>
      </c>
      <c r="F970" s="4" t="s">
        <v>106</v>
      </c>
      <c r="G970" s="10">
        <v>550</v>
      </c>
      <c r="H970" s="10">
        <v>32</v>
      </c>
      <c r="I970" s="8">
        <v>800</v>
      </c>
      <c r="J970" s="10">
        <v>25600</v>
      </c>
      <c r="K970" s="10">
        <f t="shared" si="46"/>
        <v>17600</v>
      </c>
      <c r="L970" s="11">
        <f t="shared" si="47"/>
        <v>8000</v>
      </c>
    </row>
    <row r="971" spans="1:12" x14ac:dyDescent="0.3">
      <c r="A971" s="2">
        <v>43470</v>
      </c>
      <c r="B971" s="2" t="str">
        <f t="shared" si="45"/>
        <v>2019</v>
      </c>
      <c r="C971" s="4" t="s">
        <v>141</v>
      </c>
      <c r="D971" s="4" t="s">
        <v>111</v>
      </c>
      <c r="E971" s="4" t="s">
        <v>105</v>
      </c>
      <c r="F971" s="4" t="s">
        <v>106</v>
      </c>
      <c r="G971" s="10">
        <v>550</v>
      </c>
      <c r="H971" s="10">
        <v>49</v>
      </c>
      <c r="I971" s="8">
        <v>800</v>
      </c>
      <c r="J971" s="10">
        <v>39200</v>
      </c>
      <c r="K971" s="10">
        <f t="shared" si="46"/>
        <v>26950</v>
      </c>
      <c r="L971" s="11">
        <f t="shared" si="47"/>
        <v>12250</v>
      </c>
    </row>
    <row r="972" spans="1:12" x14ac:dyDescent="0.3">
      <c r="A972" s="2">
        <v>44523</v>
      </c>
      <c r="B972" s="2" t="str">
        <f t="shared" si="45"/>
        <v>2021</v>
      </c>
      <c r="C972" s="4" t="s">
        <v>116</v>
      </c>
      <c r="D972" s="4" t="s">
        <v>113</v>
      </c>
      <c r="E972" s="4" t="s">
        <v>105</v>
      </c>
      <c r="F972" s="4" t="s">
        <v>106</v>
      </c>
      <c r="G972" s="10">
        <v>550</v>
      </c>
      <c r="H972" s="10">
        <v>82</v>
      </c>
      <c r="I972" s="8">
        <v>800</v>
      </c>
      <c r="J972" s="10">
        <v>65600</v>
      </c>
      <c r="K972" s="10">
        <f t="shared" si="46"/>
        <v>45100</v>
      </c>
      <c r="L972" s="11">
        <f t="shared" si="47"/>
        <v>20500</v>
      </c>
    </row>
    <row r="973" spans="1:12" x14ac:dyDescent="0.3">
      <c r="A973" s="2">
        <v>44475</v>
      </c>
      <c r="B973" s="2" t="str">
        <f t="shared" si="45"/>
        <v>2021</v>
      </c>
      <c r="C973" s="4" t="s">
        <v>136</v>
      </c>
      <c r="D973" s="4" t="s">
        <v>113</v>
      </c>
      <c r="E973" s="4" t="s">
        <v>105</v>
      </c>
      <c r="F973" s="4" t="s">
        <v>106</v>
      </c>
      <c r="G973" s="10">
        <v>550</v>
      </c>
      <c r="H973" s="10">
        <v>26</v>
      </c>
      <c r="I973" s="8">
        <v>800</v>
      </c>
      <c r="J973" s="10">
        <v>20800</v>
      </c>
      <c r="K973" s="10">
        <f t="shared" si="46"/>
        <v>14300</v>
      </c>
      <c r="L973" s="11">
        <f t="shared" si="47"/>
        <v>6500</v>
      </c>
    </row>
    <row r="974" spans="1:12" x14ac:dyDescent="0.3">
      <c r="A974" s="2">
        <v>43913</v>
      </c>
      <c r="B974" s="2" t="str">
        <f t="shared" si="45"/>
        <v>2020</v>
      </c>
      <c r="C974" s="4" t="s">
        <v>123</v>
      </c>
      <c r="D974" s="4" t="s">
        <v>104</v>
      </c>
      <c r="E974" s="4" t="s">
        <v>105</v>
      </c>
      <c r="F974" s="4" t="s">
        <v>106</v>
      </c>
      <c r="G974" s="10">
        <v>550</v>
      </c>
      <c r="H974" s="10">
        <v>28</v>
      </c>
      <c r="I974" s="8">
        <v>800</v>
      </c>
      <c r="J974" s="10">
        <v>22400</v>
      </c>
      <c r="K974" s="10">
        <f t="shared" si="46"/>
        <v>15400</v>
      </c>
      <c r="L974" s="11">
        <f t="shared" si="47"/>
        <v>7000</v>
      </c>
    </row>
    <row r="975" spans="1:12" x14ac:dyDescent="0.3">
      <c r="A975" s="2">
        <v>44146</v>
      </c>
      <c r="B975" s="2" t="str">
        <f t="shared" si="45"/>
        <v>2020</v>
      </c>
      <c r="C975" s="4" t="s">
        <v>118</v>
      </c>
      <c r="D975" s="4" t="s">
        <v>107</v>
      </c>
      <c r="E975" s="4" t="s">
        <v>105</v>
      </c>
      <c r="F975" s="4" t="s">
        <v>106</v>
      </c>
      <c r="G975" s="10">
        <v>550</v>
      </c>
      <c r="H975" s="10">
        <v>55</v>
      </c>
      <c r="I975" s="8">
        <v>800</v>
      </c>
      <c r="J975" s="10">
        <v>44000</v>
      </c>
      <c r="K975" s="10">
        <f t="shared" si="46"/>
        <v>30250</v>
      </c>
      <c r="L975" s="11">
        <f t="shared" si="47"/>
        <v>13750</v>
      </c>
    </row>
    <row r="976" spans="1:12" x14ac:dyDescent="0.3">
      <c r="A976" s="2">
        <v>44308</v>
      </c>
      <c r="B976" s="2" t="str">
        <f t="shared" si="45"/>
        <v>2021</v>
      </c>
      <c r="C976" s="4" t="s">
        <v>137</v>
      </c>
      <c r="D976" s="4" t="s">
        <v>104</v>
      </c>
      <c r="E976" s="4" t="s">
        <v>105</v>
      </c>
      <c r="F976" s="4" t="s">
        <v>106</v>
      </c>
      <c r="G976" s="10">
        <v>550</v>
      </c>
      <c r="H976" s="10">
        <v>17</v>
      </c>
      <c r="I976" s="8">
        <v>800</v>
      </c>
      <c r="J976" s="10">
        <v>13600</v>
      </c>
      <c r="K976" s="10">
        <f t="shared" si="46"/>
        <v>9350</v>
      </c>
      <c r="L976" s="11">
        <f t="shared" si="47"/>
        <v>4250</v>
      </c>
    </row>
    <row r="977" spans="1:12" x14ac:dyDescent="0.3">
      <c r="A977" s="2">
        <v>43806</v>
      </c>
      <c r="B977" s="2" t="str">
        <f t="shared" si="45"/>
        <v>2019</v>
      </c>
      <c r="C977" s="4" t="s">
        <v>122</v>
      </c>
      <c r="D977" s="4" t="s">
        <v>107</v>
      </c>
      <c r="E977" s="4" t="s">
        <v>105</v>
      </c>
      <c r="F977" s="4" t="s">
        <v>106</v>
      </c>
      <c r="G977" s="10">
        <v>550</v>
      </c>
      <c r="H977" s="10">
        <v>52</v>
      </c>
      <c r="I977" s="8">
        <v>800</v>
      </c>
      <c r="J977" s="10">
        <v>41600</v>
      </c>
      <c r="K977" s="10">
        <f t="shared" si="46"/>
        <v>28600</v>
      </c>
      <c r="L977" s="11">
        <f t="shared" si="47"/>
        <v>13000</v>
      </c>
    </row>
    <row r="978" spans="1:12" x14ac:dyDescent="0.3">
      <c r="A978" s="2">
        <v>44439</v>
      </c>
      <c r="B978" s="2" t="str">
        <f t="shared" si="45"/>
        <v>2021</v>
      </c>
      <c r="C978" s="4" t="s">
        <v>134</v>
      </c>
      <c r="D978" s="4" t="s">
        <v>111</v>
      </c>
      <c r="E978" s="4" t="s">
        <v>105</v>
      </c>
      <c r="F978" s="4" t="s">
        <v>106</v>
      </c>
      <c r="G978" s="10">
        <v>550</v>
      </c>
      <c r="H978" s="10">
        <v>20</v>
      </c>
      <c r="I978" s="8">
        <v>800</v>
      </c>
      <c r="J978" s="10">
        <v>16000</v>
      </c>
      <c r="K978" s="10">
        <f t="shared" si="46"/>
        <v>11000</v>
      </c>
      <c r="L978" s="11">
        <f t="shared" si="47"/>
        <v>5000</v>
      </c>
    </row>
    <row r="979" spans="1:12" x14ac:dyDescent="0.3">
      <c r="A979" s="2">
        <v>43639</v>
      </c>
      <c r="B979" s="2" t="str">
        <f t="shared" si="45"/>
        <v>2019</v>
      </c>
      <c r="C979" s="4" t="s">
        <v>118</v>
      </c>
      <c r="D979" s="4" t="s">
        <v>117</v>
      </c>
      <c r="E979" s="4" t="s">
        <v>105</v>
      </c>
      <c r="F979" s="4" t="s">
        <v>106</v>
      </c>
      <c r="G979" s="10">
        <v>550</v>
      </c>
      <c r="H979" s="10">
        <v>49</v>
      </c>
      <c r="I979" s="8">
        <v>800</v>
      </c>
      <c r="J979" s="10">
        <v>39200</v>
      </c>
      <c r="K979" s="10">
        <f t="shared" si="46"/>
        <v>26950</v>
      </c>
      <c r="L979" s="11">
        <f t="shared" si="47"/>
        <v>12250</v>
      </c>
    </row>
    <row r="980" spans="1:12" x14ac:dyDescent="0.3">
      <c r="A980" s="2">
        <v>43574</v>
      </c>
      <c r="B980" s="2" t="str">
        <f t="shared" si="45"/>
        <v>2019</v>
      </c>
      <c r="C980" s="4" t="s">
        <v>118</v>
      </c>
      <c r="D980" s="4" t="s">
        <v>113</v>
      </c>
      <c r="E980" s="4" t="s">
        <v>105</v>
      </c>
      <c r="F980" s="4" t="s">
        <v>106</v>
      </c>
      <c r="G980" s="10">
        <v>550</v>
      </c>
      <c r="H980" s="10">
        <v>16</v>
      </c>
      <c r="I980" s="8">
        <v>800</v>
      </c>
      <c r="J980" s="10">
        <v>12800</v>
      </c>
      <c r="K980" s="10">
        <f t="shared" si="46"/>
        <v>8800</v>
      </c>
      <c r="L980" s="11">
        <f t="shared" si="47"/>
        <v>4000</v>
      </c>
    </row>
    <row r="981" spans="1:12" x14ac:dyDescent="0.3">
      <c r="A981" s="2">
        <v>44452</v>
      </c>
      <c r="B981" s="2" t="str">
        <f t="shared" si="45"/>
        <v>2021</v>
      </c>
      <c r="C981" s="4" t="s">
        <v>135</v>
      </c>
      <c r="D981" s="4" t="s">
        <v>111</v>
      </c>
      <c r="E981" s="4" t="s">
        <v>105</v>
      </c>
      <c r="F981" s="4" t="s">
        <v>106</v>
      </c>
      <c r="G981" s="10">
        <v>550</v>
      </c>
      <c r="H981" s="10">
        <v>27</v>
      </c>
      <c r="I981" s="8">
        <v>800</v>
      </c>
      <c r="J981" s="10">
        <v>21600</v>
      </c>
      <c r="K981" s="10">
        <f t="shared" si="46"/>
        <v>14850</v>
      </c>
      <c r="L981" s="11">
        <f t="shared" si="47"/>
        <v>6750</v>
      </c>
    </row>
    <row r="982" spans="1:12" x14ac:dyDescent="0.3">
      <c r="A982" s="2">
        <v>43487</v>
      </c>
      <c r="B982" s="2" t="str">
        <f t="shared" si="45"/>
        <v>2019</v>
      </c>
      <c r="C982" s="4" t="s">
        <v>139</v>
      </c>
      <c r="D982" s="4" t="s">
        <v>117</v>
      </c>
      <c r="E982" s="4" t="s">
        <v>105</v>
      </c>
      <c r="F982" s="4" t="s">
        <v>106</v>
      </c>
      <c r="G982" s="10">
        <v>550</v>
      </c>
      <c r="H982" s="10">
        <v>84</v>
      </c>
      <c r="I982" s="8">
        <v>800</v>
      </c>
      <c r="J982" s="10">
        <v>67200</v>
      </c>
      <c r="K982" s="10">
        <f t="shared" si="46"/>
        <v>46200</v>
      </c>
      <c r="L982" s="11">
        <f t="shared" si="47"/>
        <v>21000</v>
      </c>
    </row>
    <row r="983" spans="1:12" x14ac:dyDescent="0.3">
      <c r="A983" s="2">
        <v>43195</v>
      </c>
      <c r="B983" s="2" t="str">
        <f t="shared" si="45"/>
        <v>2018</v>
      </c>
      <c r="C983" s="4" t="s">
        <v>136</v>
      </c>
      <c r="D983" s="4" t="s">
        <v>107</v>
      </c>
      <c r="E983" s="4" t="s">
        <v>105</v>
      </c>
      <c r="F983" s="4" t="s">
        <v>106</v>
      </c>
      <c r="G983" s="10">
        <v>550</v>
      </c>
      <c r="H983" s="10">
        <v>21</v>
      </c>
      <c r="I983" s="8">
        <v>800</v>
      </c>
      <c r="J983" s="10">
        <v>16800</v>
      </c>
      <c r="K983" s="10">
        <f t="shared" si="46"/>
        <v>11550</v>
      </c>
      <c r="L983" s="11">
        <f t="shared" si="47"/>
        <v>5250</v>
      </c>
    </row>
    <row r="984" spans="1:12" x14ac:dyDescent="0.3">
      <c r="A984" s="2">
        <v>44267</v>
      </c>
      <c r="B984" s="2" t="str">
        <f t="shared" si="45"/>
        <v>2021</v>
      </c>
      <c r="C984" s="4" t="s">
        <v>116</v>
      </c>
      <c r="D984" s="4" t="s">
        <v>117</v>
      </c>
      <c r="E984" s="4" t="s">
        <v>105</v>
      </c>
      <c r="F984" s="4" t="s">
        <v>106</v>
      </c>
      <c r="G984" s="10">
        <v>550</v>
      </c>
      <c r="H984" s="10">
        <v>70</v>
      </c>
      <c r="I984" s="8">
        <v>800</v>
      </c>
      <c r="J984" s="10">
        <v>56000</v>
      </c>
      <c r="K984" s="10">
        <f t="shared" si="46"/>
        <v>38500</v>
      </c>
      <c r="L984" s="11">
        <f t="shared" si="47"/>
        <v>17500</v>
      </c>
    </row>
    <row r="985" spans="1:12" x14ac:dyDescent="0.3">
      <c r="A985" s="2">
        <v>44486</v>
      </c>
      <c r="B985" s="2" t="str">
        <f t="shared" si="45"/>
        <v>2021</v>
      </c>
      <c r="C985" s="4" t="s">
        <v>121</v>
      </c>
      <c r="D985" s="4" t="s">
        <v>113</v>
      </c>
      <c r="E985" s="4" t="s">
        <v>105</v>
      </c>
      <c r="F985" s="4" t="s">
        <v>106</v>
      </c>
      <c r="G985" s="10">
        <v>550</v>
      </c>
      <c r="H985" s="10">
        <v>12</v>
      </c>
      <c r="I985" s="8">
        <v>800</v>
      </c>
      <c r="J985" s="10">
        <v>9600</v>
      </c>
      <c r="K985" s="10">
        <f t="shared" si="46"/>
        <v>6600</v>
      </c>
      <c r="L985" s="11">
        <f t="shared" si="47"/>
        <v>3000</v>
      </c>
    </row>
    <row r="986" spans="1:12" x14ac:dyDescent="0.3">
      <c r="A986" s="2">
        <v>43358</v>
      </c>
      <c r="B986" s="2" t="str">
        <f t="shared" si="45"/>
        <v>2018</v>
      </c>
      <c r="C986" s="4" t="s">
        <v>135</v>
      </c>
      <c r="D986" s="4" t="s">
        <v>104</v>
      </c>
      <c r="E986" s="4" t="s">
        <v>105</v>
      </c>
      <c r="F986" s="4" t="s">
        <v>106</v>
      </c>
      <c r="G986" s="10">
        <v>550</v>
      </c>
      <c r="H986" s="10">
        <v>38</v>
      </c>
      <c r="I986" s="8">
        <v>800</v>
      </c>
      <c r="J986" s="10">
        <v>30400</v>
      </c>
      <c r="K986" s="10">
        <f t="shared" si="46"/>
        <v>20900</v>
      </c>
      <c r="L986" s="11">
        <f t="shared" si="47"/>
        <v>9500</v>
      </c>
    </row>
    <row r="987" spans="1:12" x14ac:dyDescent="0.3">
      <c r="A987" s="2">
        <v>43434</v>
      </c>
      <c r="B987" s="2" t="str">
        <f t="shared" si="45"/>
        <v>2018</v>
      </c>
      <c r="C987" s="4" t="s">
        <v>138</v>
      </c>
      <c r="D987" s="4" t="s">
        <v>107</v>
      </c>
      <c r="E987" s="4" t="s">
        <v>105</v>
      </c>
      <c r="F987" s="4" t="s">
        <v>106</v>
      </c>
      <c r="G987" s="10">
        <v>550</v>
      </c>
      <c r="H987" s="10">
        <v>45</v>
      </c>
      <c r="I987" s="8">
        <v>800</v>
      </c>
      <c r="J987" s="10">
        <v>36000</v>
      </c>
      <c r="K987" s="10">
        <f t="shared" si="46"/>
        <v>24750</v>
      </c>
      <c r="L987" s="11">
        <f t="shared" si="47"/>
        <v>11250</v>
      </c>
    </row>
    <row r="988" spans="1:12" x14ac:dyDescent="0.3">
      <c r="A988" s="2">
        <v>43510</v>
      </c>
      <c r="B988" s="2" t="str">
        <f t="shared" si="45"/>
        <v>2019</v>
      </c>
      <c r="C988" s="4" t="s">
        <v>135</v>
      </c>
      <c r="D988" s="4" t="s">
        <v>107</v>
      </c>
      <c r="E988" s="4" t="s">
        <v>105</v>
      </c>
      <c r="F988" s="4" t="s">
        <v>106</v>
      </c>
      <c r="G988" s="10">
        <v>550</v>
      </c>
      <c r="H988" s="10">
        <v>34</v>
      </c>
      <c r="I988" s="8">
        <v>800</v>
      </c>
      <c r="J988" s="10">
        <v>27200</v>
      </c>
      <c r="K988" s="10">
        <f t="shared" si="46"/>
        <v>18700</v>
      </c>
      <c r="L988" s="11">
        <f t="shared" si="47"/>
        <v>8500</v>
      </c>
    </row>
    <row r="989" spans="1:12" x14ac:dyDescent="0.3">
      <c r="A989" s="2">
        <v>43331</v>
      </c>
      <c r="B989" s="2" t="str">
        <f t="shared" si="45"/>
        <v>2018</v>
      </c>
      <c r="C989" s="4" t="s">
        <v>141</v>
      </c>
      <c r="D989" s="4" t="s">
        <v>107</v>
      </c>
      <c r="E989" s="4" t="s">
        <v>105</v>
      </c>
      <c r="F989" s="4" t="s">
        <v>106</v>
      </c>
      <c r="G989" s="10">
        <v>550</v>
      </c>
      <c r="H989" s="10">
        <v>29</v>
      </c>
      <c r="I989" s="8">
        <v>800</v>
      </c>
      <c r="J989" s="10">
        <v>23200</v>
      </c>
      <c r="K989" s="10">
        <f t="shared" si="46"/>
        <v>15950</v>
      </c>
      <c r="L989" s="11">
        <f t="shared" si="47"/>
        <v>7250</v>
      </c>
    </row>
    <row r="990" spans="1:12" x14ac:dyDescent="0.3">
      <c r="A990" s="2">
        <v>43398</v>
      </c>
      <c r="B990" s="2" t="str">
        <f t="shared" si="45"/>
        <v>2018</v>
      </c>
      <c r="C990" s="4" t="s">
        <v>116</v>
      </c>
      <c r="D990" s="4" t="s">
        <v>111</v>
      </c>
      <c r="E990" s="4" t="s">
        <v>105</v>
      </c>
      <c r="F990" s="4" t="s">
        <v>106</v>
      </c>
      <c r="G990" s="10">
        <v>550</v>
      </c>
      <c r="H990" s="10">
        <v>38</v>
      </c>
      <c r="I990" s="8">
        <v>800</v>
      </c>
      <c r="J990" s="10">
        <v>30400</v>
      </c>
      <c r="K990" s="10">
        <f t="shared" si="46"/>
        <v>20900</v>
      </c>
      <c r="L990" s="11">
        <f t="shared" si="47"/>
        <v>9500</v>
      </c>
    </row>
    <row r="991" spans="1:12" x14ac:dyDescent="0.3">
      <c r="A991" s="2">
        <v>44527</v>
      </c>
      <c r="B991" s="2" t="str">
        <f t="shared" si="45"/>
        <v>2021</v>
      </c>
      <c r="C991" s="4" t="s">
        <v>123</v>
      </c>
      <c r="D991" s="4" t="s">
        <v>111</v>
      </c>
      <c r="E991" s="4" t="s">
        <v>105</v>
      </c>
      <c r="F991" s="4" t="s">
        <v>106</v>
      </c>
      <c r="G991" s="10">
        <v>550</v>
      </c>
      <c r="H991" s="10">
        <v>19</v>
      </c>
      <c r="I991" s="8">
        <v>800</v>
      </c>
      <c r="J991" s="10">
        <v>15200</v>
      </c>
      <c r="K991" s="10">
        <f t="shared" si="46"/>
        <v>10450</v>
      </c>
      <c r="L991" s="11">
        <f t="shared" si="47"/>
        <v>4750</v>
      </c>
    </row>
    <row r="992" spans="1:12" x14ac:dyDescent="0.3">
      <c r="A992" s="2">
        <v>43583</v>
      </c>
      <c r="B992" s="2" t="str">
        <f t="shared" si="45"/>
        <v>2019</v>
      </c>
      <c r="C992" s="4" t="s">
        <v>141</v>
      </c>
      <c r="D992" s="4" t="s">
        <v>107</v>
      </c>
      <c r="E992" s="4" t="s">
        <v>105</v>
      </c>
      <c r="F992" s="4" t="s">
        <v>106</v>
      </c>
      <c r="G992" s="10">
        <v>550</v>
      </c>
      <c r="H992" s="10">
        <v>1</v>
      </c>
      <c r="I992" s="8">
        <v>800</v>
      </c>
      <c r="J992" s="10">
        <v>800</v>
      </c>
      <c r="K992" s="10">
        <f t="shared" si="46"/>
        <v>550</v>
      </c>
      <c r="L992" s="11">
        <f t="shared" si="47"/>
        <v>250</v>
      </c>
    </row>
    <row r="993" spans="1:12" x14ac:dyDescent="0.3">
      <c r="A993" s="2">
        <v>44387</v>
      </c>
      <c r="B993" s="2" t="str">
        <f t="shared" si="45"/>
        <v>2021</v>
      </c>
      <c r="C993" s="4" t="s">
        <v>120</v>
      </c>
      <c r="D993" s="4" t="s">
        <v>111</v>
      </c>
      <c r="E993" s="4" t="s">
        <v>105</v>
      </c>
      <c r="F993" s="4" t="s">
        <v>106</v>
      </c>
      <c r="G993" s="10">
        <v>550</v>
      </c>
      <c r="H993" s="10">
        <v>53</v>
      </c>
      <c r="I993" s="8">
        <v>800</v>
      </c>
      <c r="J993" s="10">
        <v>42400</v>
      </c>
      <c r="K993" s="10">
        <f t="shared" si="46"/>
        <v>29150</v>
      </c>
      <c r="L993" s="11">
        <f t="shared" si="47"/>
        <v>13250</v>
      </c>
    </row>
    <row r="994" spans="1:12" x14ac:dyDescent="0.3">
      <c r="A994" s="2">
        <v>44424</v>
      </c>
      <c r="B994" s="2" t="str">
        <f t="shared" si="45"/>
        <v>2021</v>
      </c>
      <c r="C994" s="4" t="s">
        <v>112</v>
      </c>
      <c r="D994" s="4" t="s">
        <v>113</v>
      </c>
      <c r="E994" s="4" t="s">
        <v>105</v>
      </c>
      <c r="F994" s="4" t="s">
        <v>106</v>
      </c>
      <c r="G994" s="10">
        <v>550</v>
      </c>
      <c r="H994" s="10">
        <v>94</v>
      </c>
      <c r="I994" s="8">
        <v>800</v>
      </c>
      <c r="J994" s="10">
        <v>75200</v>
      </c>
      <c r="K994" s="10">
        <f t="shared" si="46"/>
        <v>51700</v>
      </c>
      <c r="L994" s="11">
        <f t="shared" si="47"/>
        <v>23500</v>
      </c>
    </row>
    <row r="995" spans="1:12" x14ac:dyDescent="0.3">
      <c r="A995" s="2">
        <v>44203</v>
      </c>
      <c r="B995" s="2" t="str">
        <f t="shared" si="45"/>
        <v>2021</v>
      </c>
      <c r="C995" s="4" t="s">
        <v>134</v>
      </c>
      <c r="D995" s="4" t="s">
        <v>110</v>
      </c>
      <c r="E995" s="4" t="s">
        <v>105</v>
      </c>
      <c r="F995" s="4" t="s">
        <v>106</v>
      </c>
      <c r="G995" s="10">
        <v>550</v>
      </c>
      <c r="H995" s="10">
        <v>3</v>
      </c>
      <c r="I995" s="8">
        <v>800</v>
      </c>
      <c r="J995" s="10">
        <v>2400</v>
      </c>
      <c r="K995" s="10">
        <f t="shared" si="46"/>
        <v>1650</v>
      </c>
      <c r="L995" s="11">
        <f t="shared" si="47"/>
        <v>750</v>
      </c>
    </row>
    <row r="996" spans="1:12" x14ac:dyDescent="0.3">
      <c r="A996" s="2">
        <v>43716</v>
      </c>
      <c r="B996" s="2" t="str">
        <f t="shared" si="45"/>
        <v>2019</v>
      </c>
      <c r="C996" s="4" t="s">
        <v>108</v>
      </c>
      <c r="D996" s="4" t="s">
        <v>104</v>
      </c>
      <c r="E996" s="4" t="s">
        <v>105</v>
      </c>
      <c r="F996" s="4" t="s">
        <v>106</v>
      </c>
      <c r="G996" s="10">
        <v>550</v>
      </c>
      <c r="H996" s="10">
        <v>5</v>
      </c>
      <c r="I996" s="8">
        <v>800</v>
      </c>
      <c r="J996" s="10">
        <v>4000</v>
      </c>
      <c r="K996" s="10">
        <f t="shared" si="46"/>
        <v>2750</v>
      </c>
      <c r="L996" s="11">
        <f t="shared" si="47"/>
        <v>1250</v>
      </c>
    </row>
    <row r="997" spans="1:12" x14ac:dyDescent="0.3">
      <c r="A997" s="2">
        <v>43684</v>
      </c>
      <c r="B997" s="2" t="str">
        <f t="shared" si="45"/>
        <v>2019</v>
      </c>
      <c r="C997" s="4" t="s">
        <v>118</v>
      </c>
      <c r="D997" s="4" t="s">
        <v>107</v>
      </c>
      <c r="E997" s="4" t="s">
        <v>105</v>
      </c>
      <c r="F997" s="4" t="s">
        <v>106</v>
      </c>
      <c r="G997" s="10">
        <v>550</v>
      </c>
      <c r="H997" s="10">
        <v>24</v>
      </c>
      <c r="I997" s="8">
        <v>800</v>
      </c>
      <c r="J997" s="10">
        <v>19200</v>
      </c>
      <c r="K997" s="10">
        <f t="shared" si="46"/>
        <v>13200</v>
      </c>
      <c r="L997" s="11">
        <f t="shared" si="47"/>
        <v>6000</v>
      </c>
    </row>
    <row r="998" spans="1:12" x14ac:dyDescent="0.3">
      <c r="A998" s="2">
        <v>44454</v>
      </c>
      <c r="B998" s="2" t="str">
        <f t="shared" si="45"/>
        <v>2021</v>
      </c>
      <c r="C998" s="4" t="s">
        <v>144</v>
      </c>
      <c r="D998" s="4" t="s">
        <v>111</v>
      </c>
      <c r="E998" s="4" t="s">
        <v>105</v>
      </c>
      <c r="F998" s="4" t="s">
        <v>106</v>
      </c>
      <c r="G998" s="10">
        <v>550</v>
      </c>
      <c r="H998" s="10">
        <v>40</v>
      </c>
      <c r="I998" s="8">
        <v>800</v>
      </c>
      <c r="J998" s="10">
        <v>32000</v>
      </c>
      <c r="K998" s="10">
        <f t="shared" si="46"/>
        <v>22000</v>
      </c>
      <c r="L998" s="11">
        <f t="shared" si="47"/>
        <v>10000</v>
      </c>
    </row>
    <row r="999" spans="1:12" x14ac:dyDescent="0.3">
      <c r="A999" s="2">
        <v>44114</v>
      </c>
      <c r="B999" s="2" t="str">
        <f t="shared" si="45"/>
        <v>2020</v>
      </c>
      <c r="C999" s="4" t="s">
        <v>121</v>
      </c>
      <c r="D999" s="4" t="s">
        <v>104</v>
      </c>
      <c r="E999" s="4" t="s">
        <v>105</v>
      </c>
      <c r="F999" s="4" t="s">
        <v>106</v>
      </c>
      <c r="G999" s="10">
        <v>550</v>
      </c>
      <c r="H999" s="10">
        <v>7</v>
      </c>
      <c r="I999" s="8">
        <v>800</v>
      </c>
      <c r="J999" s="10">
        <v>5600</v>
      </c>
      <c r="K999" s="10">
        <f t="shared" si="46"/>
        <v>3850</v>
      </c>
      <c r="L999" s="11">
        <f t="shared" si="47"/>
        <v>1750</v>
      </c>
    </row>
    <row r="1000" spans="1:12" x14ac:dyDescent="0.3">
      <c r="A1000" s="2">
        <v>44258</v>
      </c>
      <c r="B1000" s="2" t="str">
        <f t="shared" si="45"/>
        <v>2021</v>
      </c>
      <c r="C1000" s="4" t="s">
        <v>141</v>
      </c>
      <c r="D1000" s="4" t="s">
        <v>107</v>
      </c>
      <c r="E1000" s="4" t="s">
        <v>105</v>
      </c>
      <c r="F1000" s="4" t="s">
        <v>106</v>
      </c>
      <c r="G1000" s="10">
        <v>550</v>
      </c>
      <c r="H1000" s="10">
        <v>18</v>
      </c>
      <c r="I1000" s="8">
        <v>800</v>
      </c>
      <c r="J1000" s="10">
        <v>14400</v>
      </c>
      <c r="K1000" s="10">
        <f t="shared" si="46"/>
        <v>9900</v>
      </c>
      <c r="L1000" s="11">
        <f t="shared" si="47"/>
        <v>4500</v>
      </c>
    </row>
    <row r="1001" spans="1:12" x14ac:dyDescent="0.3">
      <c r="A1001" s="2">
        <v>44559</v>
      </c>
      <c r="B1001" s="2" t="str">
        <f t="shared" si="45"/>
        <v>2021</v>
      </c>
      <c r="C1001" s="4" t="s">
        <v>141</v>
      </c>
      <c r="D1001" s="4" t="s">
        <v>110</v>
      </c>
      <c r="E1001" s="4" t="s">
        <v>105</v>
      </c>
      <c r="F1001" s="4" t="s">
        <v>106</v>
      </c>
      <c r="G1001" s="10">
        <v>550</v>
      </c>
      <c r="H1001" s="10">
        <v>13</v>
      </c>
      <c r="I1001" s="8">
        <v>800</v>
      </c>
      <c r="J1001" s="10">
        <v>10400</v>
      </c>
      <c r="K1001" s="10">
        <f t="shared" si="46"/>
        <v>7150</v>
      </c>
      <c r="L1001" s="11">
        <f t="shared" si="47"/>
        <v>3250</v>
      </c>
    </row>
    <row r="1002" spans="1:12" x14ac:dyDescent="0.3">
      <c r="A1002" s="2">
        <v>43998</v>
      </c>
      <c r="B1002" s="2" t="str">
        <f t="shared" si="45"/>
        <v>2020</v>
      </c>
      <c r="C1002" s="4" t="s">
        <v>140</v>
      </c>
      <c r="D1002" s="4" t="s">
        <v>117</v>
      </c>
      <c r="E1002" s="4" t="s">
        <v>105</v>
      </c>
      <c r="F1002" s="4" t="s">
        <v>124</v>
      </c>
      <c r="G1002" s="10">
        <v>550</v>
      </c>
      <c r="H1002" s="10">
        <v>46</v>
      </c>
      <c r="I1002" s="8">
        <v>800</v>
      </c>
      <c r="J1002" s="10">
        <v>36800</v>
      </c>
      <c r="K1002" s="10">
        <f t="shared" si="46"/>
        <v>25300</v>
      </c>
      <c r="L1002" s="11">
        <f t="shared" si="47"/>
        <v>11500</v>
      </c>
    </row>
    <row r="1003" spans="1:12" x14ac:dyDescent="0.3">
      <c r="A1003" s="2">
        <v>43273</v>
      </c>
      <c r="B1003" s="2" t="str">
        <f t="shared" si="45"/>
        <v>2018</v>
      </c>
      <c r="C1003" s="4" t="s">
        <v>137</v>
      </c>
      <c r="D1003" s="4" t="s">
        <v>110</v>
      </c>
      <c r="E1003" s="4" t="s">
        <v>105</v>
      </c>
      <c r="F1003" s="4" t="s">
        <v>124</v>
      </c>
      <c r="G1003" s="10">
        <v>550</v>
      </c>
      <c r="H1003" s="10">
        <v>19</v>
      </c>
      <c r="I1003" s="8">
        <v>800</v>
      </c>
      <c r="J1003" s="10">
        <v>15200</v>
      </c>
      <c r="K1003" s="10">
        <f t="shared" si="46"/>
        <v>10450</v>
      </c>
      <c r="L1003" s="11">
        <f t="shared" si="47"/>
        <v>4750</v>
      </c>
    </row>
    <row r="1004" spans="1:12" x14ac:dyDescent="0.3">
      <c r="A1004" s="2">
        <v>44324</v>
      </c>
      <c r="B1004" s="2" t="str">
        <f t="shared" si="45"/>
        <v>2021</v>
      </c>
      <c r="C1004" s="4" t="s">
        <v>122</v>
      </c>
      <c r="D1004" s="4" t="s">
        <v>104</v>
      </c>
      <c r="E1004" s="4" t="s">
        <v>105</v>
      </c>
      <c r="F1004" s="4" t="s">
        <v>124</v>
      </c>
      <c r="G1004" s="10">
        <v>550</v>
      </c>
      <c r="H1004" s="10">
        <v>51</v>
      </c>
      <c r="I1004" s="8">
        <v>800</v>
      </c>
      <c r="J1004" s="10">
        <v>40800</v>
      </c>
      <c r="K1004" s="10">
        <f t="shared" si="46"/>
        <v>28050</v>
      </c>
      <c r="L1004" s="11">
        <f t="shared" si="47"/>
        <v>12750</v>
      </c>
    </row>
    <row r="1005" spans="1:12" x14ac:dyDescent="0.3">
      <c r="A1005" s="2">
        <v>44230</v>
      </c>
      <c r="B1005" s="2" t="str">
        <f t="shared" si="45"/>
        <v>2021</v>
      </c>
      <c r="C1005" s="4" t="s">
        <v>123</v>
      </c>
      <c r="D1005" s="4" t="s">
        <v>113</v>
      </c>
      <c r="E1005" s="4" t="s">
        <v>105</v>
      </c>
      <c r="F1005" s="4" t="s">
        <v>124</v>
      </c>
      <c r="G1005" s="10">
        <v>550</v>
      </c>
      <c r="H1005" s="10">
        <v>14</v>
      </c>
      <c r="I1005" s="8">
        <v>800</v>
      </c>
      <c r="J1005" s="10">
        <v>11200</v>
      </c>
      <c r="K1005" s="10">
        <f t="shared" si="46"/>
        <v>7700</v>
      </c>
      <c r="L1005" s="11">
        <f t="shared" si="47"/>
        <v>3500</v>
      </c>
    </row>
    <row r="1006" spans="1:12" x14ac:dyDescent="0.3">
      <c r="A1006" s="2">
        <v>44357</v>
      </c>
      <c r="B1006" s="2" t="str">
        <f t="shared" si="45"/>
        <v>2021</v>
      </c>
      <c r="C1006" s="4" t="s">
        <v>123</v>
      </c>
      <c r="D1006" s="4" t="s">
        <v>113</v>
      </c>
      <c r="E1006" s="4" t="s">
        <v>105</v>
      </c>
      <c r="F1006" s="4" t="s">
        <v>124</v>
      </c>
      <c r="G1006" s="10">
        <v>550</v>
      </c>
      <c r="H1006" s="10">
        <v>16</v>
      </c>
      <c r="I1006" s="8">
        <v>800</v>
      </c>
      <c r="J1006" s="10">
        <v>12800</v>
      </c>
      <c r="K1006" s="10">
        <f t="shared" si="46"/>
        <v>8800</v>
      </c>
      <c r="L1006" s="11">
        <f t="shared" si="47"/>
        <v>4000</v>
      </c>
    </row>
    <row r="1007" spans="1:12" x14ac:dyDescent="0.3">
      <c r="A1007" s="2">
        <v>44276</v>
      </c>
      <c r="B1007" s="2" t="str">
        <f t="shared" si="45"/>
        <v>2021</v>
      </c>
      <c r="C1007" s="4" t="s">
        <v>122</v>
      </c>
      <c r="D1007" s="4" t="s">
        <v>104</v>
      </c>
      <c r="E1007" s="4" t="s">
        <v>105</v>
      </c>
      <c r="F1007" s="4" t="s">
        <v>124</v>
      </c>
      <c r="G1007" s="10">
        <v>550</v>
      </c>
      <c r="H1007" s="10">
        <v>56</v>
      </c>
      <c r="I1007" s="8">
        <v>800</v>
      </c>
      <c r="J1007" s="10">
        <v>44800</v>
      </c>
      <c r="K1007" s="10">
        <f t="shared" si="46"/>
        <v>30800</v>
      </c>
      <c r="L1007" s="11">
        <f t="shared" si="47"/>
        <v>14000</v>
      </c>
    </row>
    <row r="1008" spans="1:12" x14ac:dyDescent="0.3">
      <c r="A1008" s="2">
        <v>43656</v>
      </c>
      <c r="B1008" s="2" t="str">
        <f t="shared" si="45"/>
        <v>2019</v>
      </c>
      <c r="C1008" s="4" t="s">
        <v>114</v>
      </c>
      <c r="D1008" s="4" t="s">
        <v>107</v>
      </c>
      <c r="E1008" s="4" t="s">
        <v>105</v>
      </c>
      <c r="F1008" s="4" t="s">
        <v>124</v>
      </c>
      <c r="G1008" s="10">
        <v>550</v>
      </c>
      <c r="H1008" s="10">
        <v>46</v>
      </c>
      <c r="I1008" s="8">
        <v>800</v>
      </c>
      <c r="J1008" s="10">
        <v>36800</v>
      </c>
      <c r="K1008" s="10">
        <f t="shared" si="46"/>
        <v>25300</v>
      </c>
      <c r="L1008" s="11">
        <f t="shared" si="47"/>
        <v>11500</v>
      </c>
    </row>
    <row r="1009" spans="1:12" x14ac:dyDescent="0.3">
      <c r="A1009" s="2">
        <v>43972</v>
      </c>
      <c r="B1009" s="2" t="str">
        <f t="shared" si="45"/>
        <v>2020</v>
      </c>
      <c r="C1009" s="4" t="s">
        <v>134</v>
      </c>
      <c r="D1009" s="4" t="s">
        <v>111</v>
      </c>
      <c r="E1009" s="4" t="s">
        <v>105</v>
      </c>
      <c r="F1009" s="4" t="s">
        <v>124</v>
      </c>
      <c r="G1009" s="10">
        <v>550</v>
      </c>
      <c r="H1009" s="10">
        <v>64</v>
      </c>
      <c r="I1009" s="8">
        <v>800</v>
      </c>
      <c r="J1009" s="10">
        <v>51200</v>
      </c>
      <c r="K1009" s="10">
        <f t="shared" si="46"/>
        <v>35200</v>
      </c>
      <c r="L1009" s="11">
        <f t="shared" si="47"/>
        <v>16000</v>
      </c>
    </row>
    <row r="1010" spans="1:12" x14ac:dyDescent="0.3">
      <c r="A1010" s="2">
        <v>44245</v>
      </c>
      <c r="B1010" s="2" t="str">
        <f t="shared" si="45"/>
        <v>2021</v>
      </c>
      <c r="C1010" s="4" t="s">
        <v>138</v>
      </c>
      <c r="D1010" s="4" t="s">
        <v>113</v>
      </c>
      <c r="E1010" s="4" t="s">
        <v>105</v>
      </c>
      <c r="F1010" s="4" t="s">
        <v>124</v>
      </c>
      <c r="G1010" s="10">
        <v>550</v>
      </c>
      <c r="H1010" s="10">
        <v>43</v>
      </c>
      <c r="I1010" s="8">
        <v>800</v>
      </c>
      <c r="J1010" s="10">
        <v>34400</v>
      </c>
      <c r="K1010" s="10">
        <f t="shared" si="46"/>
        <v>23650</v>
      </c>
      <c r="L1010" s="11">
        <f t="shared" si="47"/>
        <v>10750</v>
      </c>
    </row>
    <row r="1011" spans="1:12" x14ac:dyDescent="0.3">
      <c r="A1011" s="2">
        <v>43955</v>
      </c>
      <c r="B1011" s="2" t="str">
        <f t="shared" si="45"/>
        <v>2020</v>
      </c>
      <c r="C1011" s="4" t="s">
        <v>138</v>
      </c>
      <c r="D1011" s="4" t="s">
        <v>110</v>
      </c>
      <c r="E1011" s="4" t="s">
        <v>105</v>
      </c>
      <c r="F1011" s="4" t="s">
        <v>124</v>
      </c>
      <c r="G1011" s="10">
        <v>550</v>
      </c>
      <c r="H1011" s="10">
        <v>21</v>
      </c>
      <c r="I1011" s="8">
        <v>800</v>
      </c>
      <c r="J1011" s="10">
        <v>16800</v>
      </c>
      <c r="K1011" s="10">
        <f t="shared" si="46"/>
        <v>11550</v>
      </c>
      <c r="L1011" s="11">
        <f t="shared" si="47"/>
        <v>5250</v>
      </c>
    </row>
    <row r="1012" spans="1:12" x14ac:dyDescent="0.3">
      <c r="A1012" s="2">
        <v>44132</v>
      </c>
      <c r="B1012" s="2" t="str">
        <f t="shared" si="45"/>
        <v>2020</v>
      </c>
      <c r="C1012" s="4" t="s">
        <v>120</v>
      </c>
      <c r="D1012" s="4" t="s">
        <v>104</v>
      </c>
      <c r="E1012" s="4" t="s">
        <v>105</v>
      </c>
      <c r="F1012" s="4" t="s">
        <v>124</v>
      </c>
      <c r="G1012" s="10">
        <v>550</v>
      </c>
      <c r="H1012" s="10">
        <v>9</v>
      </c>
      <c r="I1012" s="8">
        <v>800</v>
      </c>
      <c r="J1012" s="10">
        <v>7200</v>
      </c>
      <c r="K1012" s="10">
        <f t="shared" si="46"/>
        <v>4950</v>
      </c>
      <c r="L1012" s="11">
        <f t="shared" si="47"/>
        <v>2250</v>
      </c>
    </row>
    <row r="1013" spans="1:12" x14ac:dyDescent="0.3">
      <c r="A1013" s="2">
        <v>44465</v>
      </c>
      <c r="B1013" s="2" t="str">
        <f t="shared" si="45"/>
        <v>2021</v>
      </c>
      <c r="C1013" s="4" t="s">
        <v>135</v>
      </c>
      <c r="D1013" s="4" t="s">
        <v>107</v>
      </c>
      <c r="E1013" s="4" t="s">
        <v>105</v>
      </c>
      <c r="F1013" s="4" t="s">
        <v>124</v>
      </c>
      <c r="G1013" s="10">
        <v>550</v>
      </c>
      <c r="H1013" s="10">
        <v>77</v>
      </c>
      <c r="I1013" s="8">
        <v>800</v>
      </c>
      <c r="J1013" s="10">
        <v>61600</v>
      </c>
      <c r="K1013" s="10">
        <f t="shared" si="46"/>
        <v>42350</v>
      </c>
      <c r="L1013" s="11">
        <f t="shared" si="47"/>
        <v>19250</v>
      </c>
    </row>
    <row r="1014" spans="1:12" x14ac:dyDescent="0.3">
      <c r="A1014" s="2">
        <v>43675</v>
      </c>
      <c r="B1014" s="2" t="str">
        <f t="shared" si="45"/>
        <v>2019</v>
      </c>
      <c r="C1014" s="4" t="s">
        <v>123</v>
      </c>
      <c r="D1014" s="4" t="s">
        <v>107</v>
      </c>
      <c r="E1014" s="4" t="s">
        <v>105</v>
      </c>
      <c r="F1014" s="4" t="s">
        <v>124</v>
      </c>
      <c r="G1014" s="10">
        <v>550</v>
      </c>
      <c r="H1014" s="10">
        <v>50</v>
      </c>
      <c r="I1014" s="8">
        <v>800</v>
      </c>
      <c r="J1014" s="10">
        <v>40000</v>
      </c>
      <c r="K1014" s="10">
        <f t="shared" si="46"/>
        <v>27500</v>
      </c>
      <c r="L1014" s="11">
        <f t="shared" si="47"/>
        <v>12500</v>
      </c>
    </row>
    <row r="1015" spans="1:12" x14ac:dyDescent="0.3">
      <c r="A1015" s="2">
        <v>43764</v>
      </c>
      <c r="B1015" s="2" t="str">
        <f t="shared" si="45"/>
        <v>2019</v>
      </c>
      <c r="C1015" s="4" t="s">
        <v>143</v>
      </c>
      <c r="D1015" s="4" t="s">
        <v>104</v>
      </c>
      <c r="E1015" s="4" t="s">
        <v>105</v>
      </c>
      <c r="F1015" s="4" t="s">
        <v>124</v>
      </c>
      <c r="G1015" s="10">
        <v>550</v>
      </c>
      <c r="H1015" s="10">
        <v>9</v>
      </c>
      <c r="I1015" s="8">
        <v>800</v>
      </c>
      <c r="J1015" s="10">
        <v>7200</v>
      </c>
      <c r="K1015" s="10">
        <f t="shared" si="46"/>
        <v>4950</v>
      </c>
      <c r="L1015" s="11">
        <f t="shared" si="47"/>
        <v>2250</v>
      </c>
    </row>
    <row r="1016" spans="1:12" x14ac:dyDescent="0.3">
      <c r="A1016" s="2">
        <v>44354</v>
      </c>
      <c r="B1016" s="2" t="str">
        <f t="shared" si="45"/>
        <v>2021</v>
      </c>
      <c r="C1016" s="4" t="s">
        <v>135</v>
      </c>
      <c r="D1016" s="4" t="s">
        <v>110</v>
      </c>
      <c r="E1016" s="4" t="s">
        <v>105</v>
      </c>
      <c r="F1016" s="4" t="s">
        <v>124</v>
      </c>
      <c r="G1016" s="10">
        <v>550</v>
      </c>
      <c r="H1016" s="10">
        <v>20</v>
      </c>
      <c r="I1016" s="8">
        <v>800</v>
      </c>
      <c r="J1016" s="10">
        <v>16000</v>
      </c>
      <c r="K1016" s="10">
        <f t="shared" si="46"/>
        <v>11000</v>
      </c>
      <c r="L1016" s="11">
        <f t="shared" si="47"/>
        <v>5000</v>
      </c>
    </row>
    <row r="1017" spans="1:12" x14ac:dyDescent="0.3">
      <c r="A1017" s="2">
        <v>43365</v>
      </c>
      <c r="B1017" s="2" t="str">
        <f t="shared" si="45"/>
        <v>2018</v>
      </c>
      <c r="C1017" s="4" t="s">
        <v>125</v>
      </c>
      <c r="D1017" s="4" t="s">
        <v>107</v>
      </c>
      <c r="E1017" s="4" t="s">
        <v>105</v>
      </c>
      <c r="F1017" s="4" t="s">
        <v>124</v>
      </c>
      <c r="G1017" s="10">
        <v>550</v>
      </c>
      <c r="H1017" s="10">
        <v>3</v>
      </c>
      <c r="I1017" s="8">
        <v>800</v>
      </c>
      <c r="J1017" s="10">
        <v>2400</v>
      </c>
      <c r="K1017" s="10">
        <f t="shared" si="46"/>
        <v>1650</v>
      </c>
      <c r="L1017" s="11">
        <f t="shared" si="47"/>
        <v>750</v>
      </c>
    </row>
    <row r="1018" spans="1:12" x14ac:dyDescent="0.3">
      <c r="A1018" s="2">
        <v>44263</v>
      </c>
      <c r="B1018" s="2" t="str">
        <f t="shared" si="45"/>
        <v>2021</v>
      </c>
      <c r="C1018" s="4" t="s">
        <v>118</v>
      </c>
      <c r="D1018" s="4" t="s">
        <v>110</v>
      </c>
      <c r="E1018" s="4" t="s">
        <v>105</v>
      </c>
      <c r="F1018" s="4" t="s">
        <v>124</v>
      </c>
      <c r="G1018" s="10">
        <v>550</v>
      </c>
      <c r="H1018" s="10">
        <v>20</v>
      </c>
      <c r="I1018" s="8">
        <v>800</v>
      </c>
      <c r="J1018" s="10">
        <v>16000</v>
      </c>
      <c r="K1018" s="10">
        <f t="shared" si="46"/>
        <v>11000</v>
      </c>
      <c r="L1018" s="11">
        <f t="shared" si="47"/>
        <v>5000</v>
      </c>
    </row>
    <row r="1019" spans="1:12" x14ac:dyDescent="0.3">
      <c r="A1019" s="2">
        <v>43631</v>
      </c>
      <c r="B1019" s="2" t="str">
        <f t="shared" si="45"/>
        <v>2019</v>
      </c>
      <c r="C1019" s="4" t="s">
        <v>138</v>
      </c>
      <c r="D1019" s="4" t="s">
        <v>117</v>
      </c>
      <c r="E1019" s="4" t="s">
        <v>105</v>
      </c>
      <c r="F1019" s="4" t="s">
        <v>124</v>
      </c>
      <c r="G1019" s="10">
        <v>550</v>
      </c>
      <c r="H1019" s="10">
        <v>20</v>
      </c>
      <c r="I1019" s="8">
        <v>800</v>
      </c>
      <c r="J1019" s="10">
        <v>16000</v>
      </c>
      <c r="K1019" s="10">
        <f t="shared" si="46"/>
        <v>11000</v>
      </c>
      <c r="L1019" s="11">
        <f t="shared" si="47"/>
        <v>5000</v>
      </c>
    </row>
    <row r="1020" spans="1:12" x14ac:dyDescent="0.3">
      <c r="A1020" s="2">
        <v>43302</v>
      </c>
      <c r="B1020" s="2" t="str">
        <f t="shared" si="45"/>
        <v>2018</v>
      </c>
      <c r="C1020" s="4" t="s">
        <v>139</v>
      </c>
      <c r="D1020" s="4" t="s">
        <v>104</v>
      </c>
      <c r="E1020" s="4" t="s">
        <v>105</v>
      </c>
      <c r="F1020" s="4" t="s">
        <v>124</v>
      </c>
      <c r="G1020" s="10">
        <v>550</v>
      </c>
      <c r="H1020" s="10">
        <v>49</v>
      </c>
      <c r="I1020" s="8">
        <v>800</v>
      </c>
      <c r="J1020" s="10">
        <v>39200</v>
      </c>
      <c r="K1020" s="10">
        <f t="shared" si="46"/>
        <v>26950</v>
      </c>
      <c r="L1020" s="11">
        <f t="shared" si="47"/>
        <v>12250</v>
      </c>
    </row>
    <row r="1021" spans="1:12" x14ac:dyDescent="0.3">
      <c r="A1021" s="2">
        <v>44540</v>
      </c>
      <c r="B1021" s="2" t="str">
        <f t="shared" si="45"/>
        <v>2021</v>
      </c>
      <c r="C1021" s="4" t="s">
        <v>141</v>
      </c>
      <c r="D1021" s="4" t="s">
        <v>117</v>
      </c>
      <c r="E1021" s="4" t="s">
        <v>105</v>
      </c>
      <c r="F1021" s="4" t="s">
        <v>124</v>
      </c>
      <c r="G1021" s="10">
        <v>550</v>
      </c>
      <c r="H1021" s="10">
        <v>121</v>
      </c>
      <c r="I1021" s="8">
        <v>800</v>
      </c>
      <c r="J1021" s="10">
        <v>96800</v>
      </c>
      <c r="K1021" s="10">
        <f t="shared" si="46"/>
        <v>66550</v>
      </c>
      <c r="L1021" s="11">
        <f t="shared" si="47"/>
        <v>30250</v>
      </c>
    </row>
    <row r="1022" spans="1:12" x14ac:dyDescent="0.3">
      <c r="A1022" s="2">
        <v>44463</v>
      </c>
      <c r="B1022" s="2" t="str">
        <f t="shared" si="45"/>
        <v>2021</v>
      </c>
      <c r="C1022" s="4" t="s">
        <v>116</v>
      </c>
      <c r="D1022" s="4" t="s">
        <v>113</v>
      </c>
      <c r="E1022" s="4" t="s">
        <v>105</v>
      </c>
      <c r="F1022" s="4" t="s">
        <v>124</v>
      </c>
      <c r="G1022" s="10">
        <v>550</v>
      </c>
      <c r="H1022" s="10">
        <v>128</v>
      </c>
      <c r="I1022" s="8">
        <v>800</v>
      </c>
      <c r="J1022" s="10">
        <v>102400</v>
      </c>
      <c r="K1022" s="10">
        <f t="shared" si="46"/>
        <v>70400</v>
      </c>
      <c r="L1022" s="11">
        <f t="shared" si="47"/>
        <v>32000</v>
      </c>
    </row>
    <row r="1023" spans="1:12" x14ac:dyDescent="0.3">
      <c r="A1023" s="2">
        <v>43672</v>
      </c>
      <c r="B1023" s="2" t="str">
        <f t="shared" si="45"/>
        <v>2019</v>
      </c>
      <c r="C1023" s="4" t="s">
        <v>119</v>
      </c>
      <c r="D1023" s="4" t="s">
        <v>111</v>
      </c>
      <c r="E1023" s="4" t="s">
        <v>105</v>
      </c>
      <c r="F1023" s="4" t="s">
        <v>124</v>
      </c>
      <c r="G1023" s="10">
        <v>550</v>
      </c>
      <c r="H1023" s="10">
        <v>21</v>
      </c>
      <c r="I1023" s="8">
        <v>800</v>
      </c>
      <c r="J1023" s="10">
        <v>16800</v>
      </c>
      <c r="K1023" s="10">
        <f t="shared" si="46"/>
        <v>11550</v>
      </c>
      <c r="L1023" s="11">
        <f t="shared" si="47"/>
        <v>5250</v>
      </c>
    </row>
    <row r="1024" spans="1:12" x14ac:dyDescent="0.3">
      <c r="A1024" s="2">
        <v>44064</v>
      </c>
      <c r="B1024" s="2" t="str">
        <f t="shared" si="45"/>
        <v>2020</v>
      </c>
      <c r="C1024" s="4" t="s">
        <v>121</v>
      </c>
      <c r="D1024" s="4" t="s">
        <v>113</v>
      </c>
      <c r="E1024" s="4" t="s">
        <v>105</v>
      </c>
      <c r="F1024" s="4" t="s">
        <v>124</v>
      </c>
      <c r="G1024" s="10">
        <v>550</v>
      </c>
      <c r="H1024" s="10">
        <v>91</v>
      </c>
      <c r="I1024" s="8">
        <v>800</v>
      </c>
      <c r="J1024" s="10">
        <v>72800</v>
      </c>
      <c r="K1024" s="10">
        <f t="shared" si="46"/>
        <v>50050</v>
      </c>
      <c r="L1024" s="11">
        <f t="shared" si="47"/>
        <v>22750</v>
      </c>
    </row>
    <row r="1025" spans="1:12" x14ac:dyDescent="0.3">
      <c r="A1025" s="2">
        <v>43555</v>
      </c>
      <c r="B1025" s="2" t="str">
        <f t="shared" si="45"/>
        <v>2019</v>
      </c>
      <c r="C1025" s="4" t="s">
        <v>116</v>
      </c>
      <c r="D1025" s="4" t="s">
        <v>104</v>
      </c>
      <c r="E1025" s="4" t="s">
        <v>105</v>
      </c>
      <c r="F1025" s="4" t="s">
        <v>124</v>
      </c>
      <c r="G1025" s="10">
        <v>550</v>
      </c>
      <c r="H1025" s="10">
        <v>19</v>
      </c>
      <c r="I1025" s="8">
        <v>800</v>
      </c>
      <c r="J1025" s="10">
        <v>15200</v>
      </c>
      <c r="K1025" s="10">
        <f t="shared" si="46"/>
        <v>10450</v>
      </c>
      <c r="L1025" s="11">
        <f t="shared" si="47"/>
        <v>4750</v>
      </c>
    </row>
    <row r="1026" spans="1:12" x14ac:dyDescent="0.3">
      <c r="A1026" s="2">
        <v>44241</v>
      </c>
      <c r="B1026" s="2" t="str">
        <f t="shared" si="45"/>
        <v>2021</v>
      </c>
      <c r="C1026" s="4" t="s">
        <v>123</v>
      </c>
      <c r="D1026" s="4" t="s">
        <v>110</v>
      </c>
      <c r="E1026" s="4" t="s">
        <v>105</v>
      </c>
      <c r="F1026" s="4" t="s">
        <v>124</v>
      </c>
      <c r="G1026" s="10">
        <v>550</v>
      </c>
      <c r="H1026" s="10">
        <v>27</v>
      </c>
      <c r="I1026" s="8">
        <v>800</v>
      </c>
      <c r="J1026" s="10">
        <v>21600</v>
      </c>
      <c r="K1026" s="10">
        <f t="shared" si="46"/>
        <v>14850</v>
      </c>
      <c r="L1026" s="11">
        <f t="shared" si="47"/>
        <v>6750</v>
      </c>
    </row>
    <row r="1027" spans="1:12" x14ac:dyDescent="0.3">
      <c r="A1027" s="2">
        <v>43698</v>
      </c>
      <c r="B1027" s="2" t="str">
        <f t="shared" ref="B1027:B1090" si="48">TEXT(A1027,"yyyy")</f>
        <v>2019</v>
      </c>
      <c r="C1027" s="4" t="s">
        <v>138</v>
      </c>
      <c r="D1027" s="4" t="s">
        <v>110</v>
      </c>
      <c r="E1027" s="4" t="s">
        <v>105</v>
      </c>
      <c r="F1027" s="4" t="s">
        <v>124</v>
      </c>
      <c r="G1027" s="10">
        <v>550</v>
      </c>
      <c r="H1027" s="10">
        <v>23</v>
      </c>
      <c r="I1027" s="8">
        <v>800</v>
      </c>
      <c r="J1027" s="10">
        <v>18400</v>
      </c>
      <c r="K1027" s="10">
        <f t="shared" ref="K1027:K1090" si="49">H1027*G1027</f>
        <v>12650</v>
      </c>
      <c r="L1027" s="11">
        <f t="shared" ref="L1027:L1090" si="50">J1027-K1027</f>
        <v>5750</v>
      </c>
    </row>
    <row r="1028" spans="1:12" x14ac:dyDescent="0.3">
      <c r="A1028" s="2">
        <v>44328</v>
      </c>
      <c r="B1028" s="2" t="str">
        <f t="shared" si="48"/>
        <v>2021</v>
      </c>
      <c r="C1028" s="4" t="s">
        <v>137</v>
      </c>
      <c r="D1028" s="4" t="s">
        <v>107</v>
      </c>
      <c r="E1028" s="4" t="s">
        <v>105</v>
      </c>
      <c r="F1028" s="4" t="s">
        <v>124</v>
      </c>
      <c r="G1028" s="10">
        <v>550</v>
      </c>
      <c r="H1028" s="10">
        <v>67</v>
      </c>
      <c r="I1028" s="8">
        <v>800</v>
      </c>
      <c r="J1028" s="10">
        <v>53600</v>
      </c>
      <c r="K1028" s="10">
        <f t="shared" si="49"/>
        <v>36850</v>
      </c>
      <c r="L1028" s="11">
        <f t="shared" si="50"/>
        <v>16750</v>
      </c>
    </row>
    <row r="1029" spans="1:12" x14ac:dyDescent="0.3">
      <c r="A1029" s="2">
        <v>43253</v>
      </c>
      <c r="B1029" s="2" t="str">
        <f t="shared" si="48"/>
        <v>2018</v>
      </c>
      <c r="C1029" s="4" t="s">
        <v>109</v>
      </c>
      <c r="D1029" s="4" t="s">
        <v>111</v>
      </c>
      <c r="E1029" s="4" t="s">
        <v>105</v>
      </c>
      <c r="F1029" s="4" t="s">
        <v>124</v>
      </c>
      <c r="G1029" s="10">
        <v>550</v>
      </c>
      <c r="H1029" s="10">
        <v>97</v>
      </c>
      <c r="I1029" s="8">
        <v>800</v>
      </c>
      <c r="J1029" s="10">
        <v>77600</v>
      </c>
      <c r="K1029" s="10">
        <f t="shared" si="49"/>
        <v>53350</v>
      </c>
      <c r="L1029" s="11">
        <f t="shared" si="50"/>
        <v>24250</v>
      </c>
    </row>
    <row r="1030" spans="1:12" x14ac:dyDescent="0.3">
      <c r="A1030" s="2">
        <v>43206</v>
      </c>
      <c r="B1030" s="2" t="str">
        <f t="shared" si="48"/>
        <v>2018</v>
      </c>
      <c r="C1030" s="4" t="s">
        <v>144</v>
      </c>
      <c r="D1030" s="4" t="s">
        <v>104</v>
      </c>
      <c r="E1030" s="4" t="s">
        <v>105</v>
      </c>
      <c r="F1030" s="4" t="s">
        <v>124</v>
      </c>
      <c r="G1030" s="10">
        <v>550</v>
      </c>
      <c r="H1030" s="10">
        <v>31</v>
      </c>
      <c r="I1030" s="8">
        <v>800</v>
      </c>
      <c r="J1030" s="10">
        <v>24800</v>
      </c>
      <c r="K1030" s="10">
        <f t="shared" si="49"/>
        <v>17050</v>
      </c>
      <c r="L1030" s="11">
        <f t="shared" si="50"/>
        <v>7750</v>
      </c>
    </row>
    <row r="1031" spans="1:12" x14ac:dyDescent="0.3">
      <c r="A1031" s="2">
        <v>44211</v>
      </c>
      <c r="B1031" s="2" t="str">
        <f t="shared" si="48"/>
        <v>2021</v>
      </c>
      <c r="C1031" s="4" t="s">
        <v>138</v>
      </c>
      <c r="D1031" s="4" t="s">
        <v>111</v>
      </c>
      <c r="E1031" s="4" t="s">
        <v>105</v>
      </c>
      <c r="F1031" s="4" t="s">
        <v>124</v>
      </c>
      <c r="G1031" s="10">
        <v>550</v>
      </c>
      <c r="H1031" s="10">
        <v>8</v>
      </c>
      <c r="I1031" s="8">
        <v>800</v>
      </c>
      <c r="J1031" s="10">
        <v>6400</v>
      </c>
      <c r="K1031" s="10">
        <f t="shared" si="49"/>
        <v>4400</v>
      </c>
      <c r="L1031" s="11">
        <f t="shared" si="50"/>
        <v>2000</v>
      </c>
    </row>
    <row r="1032" spans="1:12" x14ac:dyDescent="0.3">
      <c r="A1032" s="2">
        <v>43469</v>
      </c>
      <c r="B1032" s="2" t="str">
        <f t="shared" si="48"/>
        <v>2019</v>
      </c>
      <c r="C1032" s="4" t="s">
        <v>125</v>
      </c>
      <c r="D1032" s="4" t="s">
        <v>111</v>
      </c>
      <c r="E1032" s="4" t="s">
        <v>105</v>
      </c>
      <c r="F1032" s="4" t="s">
        <v>124</v>
      </c>
      <c r="G1032" s="10">
        <v>550</v>
      </c>
      <c r="H1032" s="10">
        <v>112</v>
      </c>
      <c r="I1032" s="8">
        <v>800</v>
      </c>
      <c r="J1032" s="10">
        <v>89600</v>
      </c>
      <c r="K1032" s="10">
        <f t="shared" si="49"/>
        <v>61600</v>
      </c>
      <c r="L1032" s="11">
        <f t="shared" si="50"/>
        <v>28000</v>
      </c>
    </row>
    <row r="1033" spans="1:12" x14ac:dyDescent="0.3">
      <c r="A1033" s="2">
        <v>43902</v>
      </c>
      <c r="B1033" s="2" t="str">
        <f t="shared" si="48"/>
        <v>2020</v>
      </c>
      <c r="C1033" s="4" t="s">
        <v>119</v>
      </c>
      <c r="D1033" s="4" t="s">
        <v>111</v>
      </c>
      <c r="E1033" s="4" t="s">
        <v>105</v>
      </c>
      <c r="F1033" s="4" t="s">
        <v>124</v>
      </c>
      <c r="G1033" s="10">
        <v>550</v>
      </c>
      <c r="H1033" s="10">
        <v>15</v>
      </c>
      <c r="I1033" s="8">
        <v>800</v>
      </c>
      <c r="J1033" s="10">
        <v>12000</v>
      </c>
      <c r="K1033" s="10">
        <f t="shared" si="49"/>
        <v>8250</v>
      </c>
      <c r="L1033" s="11">
        <f t="shared" si="50"/>
        <v>3750</v>
      </c>
    </row>
    <row r="1034" spans="1:12" x14ac:dyDescent="0.3">
      <c r="A1034" s="2">
        <v>44184</v>
      </c>
      <c r="B1034" s="2" t="str">
        <f t="shared" si="48"/>
        <v>2020</v>
      </c>
      <c r="C1034" s="4" t="s">
        <v>119</v>
      </c>
      <c r="D1034" s="4" t="s">
        <v>117</v>
      </c>
      <c r="E1034" s="4" t="s">
        <v>105</v>
      </c>
      <c r="F1034" s="4" t="s">
        <v>124</v>
      </c>
      <c r="G1034" s="10">
        <v>550</v>
      </c>
      <c r="H1034" s="10">
        <v>140</v>
      </c>
      <c r="I1034" s="8">
        <v>800</v>
      </c>
      <c r="J1034" s="10">
        <v>112000</v>
      </c>
      <c r="K1034" s="10">
        <f t="shared" si="49"/>
        <v>77000</v>
      </c>
      <c r="L1034" s="11">
        <f t="shared" si="50"/>
        <v>35000</v>
      </c>
    </row>
    <row r="1035" spans="1:12" x14ac:dyDescent="0.3">
      <c r="A1035" s="2">
        <v>44273</v>
      </c>
      <c r="B1035" s="2" t="str">
        <f t="shared" si="48"/>
        <v>2021</v>
      </c>
      <c r="C1035" s="4" t="s">
        <v>115</v>
      </c>
      <c r="D1035" s="4" t="s">
        <v>104</v>
      </c>
      <c r="E1035" s="4" t="s">
        <v>105</v>
      </c>
      <c r="F1035" s="4" t="s">
        <v>124</v>
      </c>
      <c r="G1035" s="10">
        <v>550</v>
      </c>
      <c r="H1035" s="10">
        <v>51</v>
      </c>
      <c r="I1035" s="8">
        <v>800</v>
      </c>
      <c r="J1035" s="10">
        <v>40800</v>
      </c>
      <c r="K1035" s="10">
        <f t="shared" si="49"/>
        <v>28050</v>
      </c>
      <c r="L1035" s="11">
        <f t="shared" si="50"/>
        <v>12750</v>
      </c>
    </row>
    <row r="1036" spans="1:12" x14ac:dyDescent="0.3">
      <c r="A1036" s="2">
        <v>43308</v>
      </c>
      <c r="B1036" s="2" t="str">
        <f t="shared" si="48"/>
        <v>2018</v>
      </c>
      <c r="C1036" s="4" t="s">
        <v>122</v>
      </c>
      <c r="D1036" s="4" t="s">
        <v>110</v>
      </c>
      <c r="E1036" s="4" t="s">
        <v>105</v>
      </c>
      <c r="F1036" s="4" t="s">
        <v>124</v>
      </c>
      <c r="G1036" s="10">
        <v>550</v>
      </c>
      <c r="H1036" s="10">
        <v>18</v>
      </c>
      <c r="I1036" s="8">
        <v>800</v>
      </c>
      <c r="J1036" s="10">
        <v>14400</v>
      </c>
      <c r="K1036" s="10">
        <f t="shared" si="49"/>
        <v>9900</v>
      </c>
      <c r="L1036" s="11">
        <f t="shared" si="50"/>
        <v>4500</v>
      </c>
    </row>
    <row r="1037" spans="1:12" x14ac:dyDescent="0.3">
      <c r="A1037" s="2">
        <v>43570</v>
      </c>
      <c r="B1037" s="2" t="str">
        <f t="shared" si="48"/>
        <v>2019</v>
      </c>
      <c r="C1037" s="4" t="s">
        <v>142</v>
      </c>
      <c r="D1037" s="4" t="s">
        <v>113</v>
      </c>
      <c r="E1037" s="4" t="s">
        <v>105</v>
      </c>
      <c r="F1037" s="4" t="s">
        <v>124</v>
      </c>
      <c r="G1037" s="10">
        <v>550</v>
      </c>
      <c r="H1037" s="10">
        <v>115</v>
      </c>
      <c r="I1037" s="8">
        <v>800</v>
      </c>
      <c r="J1037" s="10">
        <v>92000</v>
      </c>
      <c r="K1037" s="10">
        <f t="shared" si="49"/>
        <v>63250</v>
      </c>
      <c r="L1037" s="11">
        <f t="shared" si="50"/>
        <v>28750</v>
      </c>
    </row>
    <row r="1038" spans="1:12" x14ac:dyDescent="0.3">
      <c r="A1038" s="2">
        <v>43769</v>
      </c>
      <c r="B1038" s="2" t="str">
        <f t="shared" si="48"/>
        <v>2019</v>
      </c>
      <c r="C1038" s="4" t="s">
        <v>142</v>
      </c>
      <c r="D1038" s="4" t="s">
        <v>104</v>
      </c>
      <c r="E1038" s="4" t="s">
        <v>105</v>
      </c>
      <c r="F1038" s="4" t="s">
        <v>124</v>
      </c>
      <c r="G1038" s="10">
        <v>550</v>
      </c>
      <c r="H1038" s="10">
        <v>34</v>
      </c>
      <c r="I1038" s="8">
        <v>800</v>
      </c>
      <c r="J1038" s="10">
        <v>27200</v>
      </c>
      <c r="K1038" s="10">
        <f t="shared" si="49"/>
        <v>18700</v>
      </c>
      <c r="L1038" s="11">
        <f t="shared" si="50"/>
        <v>8500</v>
      </c>
    </row>
    <row r="1039" spans="1:12" x14ac:dyDescent="0.3">
      <c r="A1039" s="2">
        <v>44113</v>
      </c>
      <c r="B1039" s="2" t="str">
        <f t="shared" si="48"/>
        <v>2020</v>
      </c>
      <c r="C1039" s="4" t="s">
        <v>109</v>
      </c>
      <c r="D1039" s="4" t="s">
        <v>104</v>
      </c>
      <c r="E1039" s="4" t="s">
        <v>105</v>
      </c>
      <c r="F1039" s="4" t="s">
        <v>124</v>
      </c>
      <c r="G1039" s="10">
        <v>550</v>
      </c>
      <c r="H1039" s="10">
        <v>51</v>
      </c>
      <c r="I1039" s="8">
        <v>800</v>
      </c>
      <c r="J1039" s="10">
        <v>40800</v>
      </c>
      <c r="K1039" s="10">
        <f t="shared" si="49"/>
        <v>28050</v>
      </c>
      <c r="L1039" s="11">
        <f t="shared" si="50"/>
        <v>12750</v>
      </c>
    </row>
    <row r="1040" spans="1:12" x14ac:dyDescent="0.3">
      <c r="A1040" s="2">
        <v>43727</v>
      </c>
      <c r="B1040" s="2" t="str">
        <f t="shared" si="48"/>
        <v>2019</v>
      </c>
      <c r="C1040" s="4" t="s">
        <v>134</v>
      </c>
      <c r="D1040" s="4" t="s">
        <v>110</v>
      </c>
      <c r="E1040" s="4" t="s">
        <v>105</v>
      </c>
      <c r="F1040" s="4" t="s">
        <v>124</v>
      </c>
      <c r="G1040" s="10">
        <v>550</v>
      </c>
      <c r="H1040" s="10">
        <v>14</v>
      </c>
      <c r="I1040" s="8">
        <v>800</v>
      </c>
      <c r="J1040" s="10">
        <v>11200</v>
      </c>
      <c r="K1040" s="10">
        <f t="shared" si="49"/>
        <v>7700</v>
      </c>
      <c r="L1040" s="11">
        <f t="shared" si="50"/>
        <v>3500</v>
      </c>
    </row>
    <row r="1041" spans="1:12" x14ac:dyDescent="0.3">
      <c r="A1041" s="2">
        <v>43985</v>
      </c>
      <c r="B1041" s="2" t="str">
        <f t="shared" si="48"/>
        <v>2020</v>
      </c>
      <c r="C1041" s="4" t="s">
        <v>142</v>
      </c>
      <c r="D1041" s="4" t="s">
        <v>117</v>
      </c>
      <c r="E1041" s="4" t="s">
        <v>105</v>
      </c>
      <c r="F1041" s="4" t="s">
        <v>124</v>
      </c>
      <c r="G1041" s="10">
        <v>550</v>
      </c>
      <c r="H1041" s="10">
        <v>134</v>
      </c>
      <c r="I1041" s="8">
        <v>800</v>
      </c>
      <c r="J1041" s="10">
        <v>107200</v>
      </c>
      <c r="K1041" s="10">
        <f t="shared" si="49"/>
        <v>73700</v>
      </c>
      <c r="L1041" s="11">
        <f t="shared" si="50"/>
        <v>33500</v>
      </c>
    </row>
    <row r="1042" spans="1:12" x14ac:dyDescent="0.3">
      <c r="A1042" s="2">
        <v>44406</v>
      </c>
      <c r="B1042" s="2" t="str">
        <f t="shared" si="48"/>
        <v>2021</v>
      </c>
      <c r="C1042" s="4" t="s">
        <v>122</v>
      </c>
      <c r="D1042" s="4" t="s">
        <v>113</v>
      </c>
      <c r="E1042" s="4" t="s">
        <v>105</v>
      </c>
      <c r="F1042" s="4" t="s">
        <v>124</v>
      </c>
      <c r="G1042" s="10">
        <v>550</v>
      </c>
      <c r="H1042" s="10">
        <v>15</v>
      </c>
      <c r="I1042" s="8">
        <v>800</v>
      </c>
      <c r="J1042" s="10">
        <v>12000</v>
      </c>
      <c r="K1042" s="10">
        <f t="shared" si="49"/>
        <v>8250</v>
      </c>
      <c r="L1042" s="11">
        <f t="shared" si="50"/>
        <v>3750</v>
      </c>
    </row>
    <row r="1043" spans="1:12" x14ac:dyDescent="0.3">
      <c r="A1043" s="2">
        <v>44326</v>
      </c>
      <c r="B1043" s="2" t="str">
        <f t="shared" si="48"/>
        <v>2021</v>
      </c>
      <c r="C1043" s="4" t="s">
        <v>123</v>
      </c>
      <c r="D1043" s="4" t="s">
        <v>113</v>
      </c>
      <c r="E1043" s="4" t="s">
        <v>105</v>
      </c>
      <c r="F1043" s="4" t="s">
        <v>124</v>
      </c>
      <c r="G1043" s="10">
        <v>550</v>
      </c>
      <c r="H1043" s="10">
        <v>161</v>
      </c>
      <c r="I1043" s="8">
        <v>800</v>
      </c>
      <c r="J1043" s="10">
        <v>128800</v>
      </c>
      <c r="K1043" s="10">
        <f t="shared" si="49"/>
        <v>88550</v>
      </c>
      <c r="L1043" s="11">
        <f t="shared" si="50"/>
        <v>40250</v>
      </c>
    </row>
    <row r="1044" spans="1:12" x14ac:dyDescent="0.3">
      <c r="A1044" s="2">
        <v>43656</v>
      </c>
      <c r="B1044" s="2" t="str">
        <f t="shared" si="48"/>
        <v>2019</v>
      </c>
      <c r="C1044" s="4" t="s">
        <v>144</v>
      </c>
      <c r="D1044" s="4" t="s">
        <v>113</v>
      </c>
      <c r="E1044" s="4" t="s">
        <v>105</v>
      </c>
      <c r="F1044" s="4" t="s">
        <v>124</v>
      </c>
      <c r="G1044" s="10">
        <v>550</v>
      </c>
      <c r="H1044" s="10">
        <v>87</v>
      </c>
      <c r="I1044" s="8">
        <v>800</v>
      </c>
      <c r="J1044" s="10">
        <v>69600</v>
      </c>
      <c r="K1044" s="10">
        <f t="shared" si="49"/>
        <v>47850</v>
      </c>
      <c r="L1044" s="11">
        <f t="shared" si="50"/>
        <v>21750</v>
      </c>
    </row>
    <row r="1045" spans="1:12" x14ac:dyDescent="0.3">
      <c r="A1045" s="2">
        <v>43498</v>
      </c>
      <c r="B1045" s="2" t="str">
        <f t="shared" si="48"/>
        <v>2019</v>
      </c>
      <c r="C1045" s="4" t="s">
        <v>116</v>
      </c>
      <c r="D1045" s="4" t="s">
        <v>113</v>
      </c>
      <c r="E1045" s="4" t="s">
        <v>105</v>
      </c>
      <c r="F1045" s="4" t="s">
        <v>124</v>
      </c>
      <c r="G1045" s="10">
        <v>550</v>
      </c>
      <c r="H1045" s="10">
        <v>135</v>
      </c>
      <c r="I1045" s="8">
        <v>800</v>
      </c>
      <c r="J1045" s="10">
        <v>108000</v>
      </c>
      <c r="K1045" s="10">
        <f t="shared" si="49"/>
        <v>74250</v>
      </c>
      <c r="L1045" s="11">
        <f t="shared" si="50"/>
        <v>33750</v>
      </c>
    </row>
    <row r="1046" spans="1:12" x14ac:dyDescent="0.3">
      <c r="A1046" s="2">
        <v>43485</v>
      </c>
      <c r="B1046" s="2" t="str">
        <f t="shared" si="48"/>
        <v>2019</v>
      </c>
      <c r="C1046" s="4" t="s">
        <v>143</v>
      </c>
      <c r="D1046" s="4" t="s">
        <v>117</v>
      </c>
      <c r="E1046" s="4" t="s">
        <v>105</v>
      </c>
      <c r="F1046" s="4" t="s">
        <v>124</v>
      </c>
      <c r="G1046" s="10">
        <v>550</v>
      </c>
      <c r="H1046" s="10">
        <v>82</v>
      </c>
      <c r="I1046" s="8">
        <v>800</v>
      </c>
      <c r="J1046" s="10">
        <v>65600</v>
      </c>
      <c r="K1046" s="10">
        <f t="shared" si="49"/>
        <v>45100</v>
      </c>
      <c r="L1046" s="11">
        <f t="shared" si="50"/>
        <v>20500</v>
      </c>
    </row>
    <row r="1047" spans="1:12" x14ac:dyDescent="0.3">
      <c r="A1047" s="2">
        <v>44205</v>
      </c>
      <c r="B1047" s="2" t="str">
        <f t="shared" si="48"/>
        <v>2021</v>
      </c>
      <c r="C1047" s="4" t="s">
        <v>114</v>
      </c>
      <c r="D1047" s="4" t="s">
        <v>111</v>
      </c>
      <c r="E1047" s="4" t="s">
        <v>105</v>
      </c>
      <c r="F1047" s="4" t="s">
        <v>124</v>
      </c>
      <c r="G1047" s="10">
        <v>550</v>
      </c>
      <c r="H1047" s="10">
        <v>11</v>
      </c>
      <c r="I1047" s="8">
        <v>800</v>
      </c>
      <c r="J1047" s="10">
        <v>8800</v>
      </c>
      <c r="K1047" s="10">
        <f t="shared" si="49"/>
        <v>6050</v>
      </c>
      <c r="L1047" s="11">
        <f t="shared" si="50"/>
        <v>2750</v>
      </c>
    </row>
    <row r="1048" spans="1:12" x14ac:dyDescent="0.3">
      <c r="A1048" s="2">
        <v>44037</v>
      </c>
      <c r="B1048" s="2" t="str">
        <f t="shared" si="48"/>
        <v>2020</v>
      </c>
      <c r="C1048" s="4" t="s">
        <v>125</v>
      </c>
      <c r="D1048" s="4" t="s">
        <v>107</v>
      </c>
      <c r="E1048" s="4" t="s">
        <v>105</v>
      </c>
      <c r="F1048" s="4" t="s">
        <v>124</v>
      </c>
      <c r="G1048" s="10">
        <v>550</v>
      </c>
      <c r="H1048" s="10">
        <v>37</v>
      </c>
      <c r="I1048" s="8">
        <v>800</v>
      </c>
      <c r="J1048" s="10">
        <v>29600</v>
      </c>
      <c r="K1048" s="10">
        <f t="shared" si="49"/>
        <v>20350</v>
      </c>
      <c r="L1048" s="11">
        <f t="shared" si="50"/>
        <v>9250</v>
      </c>
    </row>
    <row r="1049" spans="1:12" x14ac:dyDescent="0.3">
      <c r="A1049" s="2">
        <v>43946</v>
      </c>
      <c r="B1049" s="2" t="str">
        <f t="shared" si="48"/>
        <v>2020</v>
      </c>
      <c r="C1049" s="4" t="s">
        <v>134</v>
      </c>
      <c r="D1049" s="4" t="s">
        <v>110</v>
      </c>
      <c r="E1049" s="4" t="s">
        <v>105</v>
      </c>
      <c r="F1049" s="4" t="s">
        <v>124</v>
      </c>
      <c r="G1049" s="10">
        <v>550</v>
      </c>
      <c r="H1049" s="10">
        <v>7</v>
      </c>
      <c r="I1049" s="8">
        <v>800</v>
      </c>
      <c r="J1049" s="10">
        <v>5600</v>
      </c>
      <c r="K1049" s="10">
        <f t="shared" si="49"/>
        <v>3850</v>
      </c>
      <c r="L1049" s="11">
        <f t="shared" si="50"/>
        <v>1750</v>
      </c>
    </row>
    <row r="1050" spans="1:12" x14ac:dyDescent="0.3">
      <c r="A1050" s="2">
        <v>43711</v>
      </c>
      <c r="B1050" s="2" t="str">
        <f t="shared" si="48"/>
        <v>2019</v>
      </c>
      <c r="C1050" s="4" t="s">
        <v>109</v>
      </c>
      <c r="D1050" s="4" t="s">
        <v>117</v>
      </c>
      <c r="E1050" s="4" t="s">
        <v>105</v>
      </c>
      <c r="F1050" s="4" t="s">
        <v>124</v>
      </c>
      <c r="G1050" s="10">
        <v>550</v>
      </c>
      <c r="H1050" s="10">
        <v>12</v>
      </c>
      <c r="I1050" s="8">
        <v>800</v>
      </c>
      <c r="J1050" s="10">
        <v>9600</v>
      </c>
      <c r="K1050" s="10">
        <f t="shared" si="49"/>
        <v>6600</v>
      </c>
      <c r="L1050" s="11">
        <f t="shared" si="50"/>
        <v>3000</v>
      </c>
    </row>
    <row r="1051" spans="1:12" x14ac:dyDescent="0.3">
      <c r="A1051" s="2">
        <v>43787</v>
      </c>
      <c r="B1051" s="2" t="str">
        <f t="shared" si="48"/>
        <v>2019</v>
      </c>
      <c r="C1051" s="4" t="s">
        <v>142</v>
      </c>
      <c r="D1051" s="4" t="s">
        <v>107</v>
      </c>
      <c r="E1051" s="4" t="s">
        <v>105</v>
      </c>
      <c r="F1051" s="4" t="s">
        <v>124</v>
      </c>
      <c r="G1051" s="10">
        <v>550</v>
      </c>
      <c r="H1051" s="10">
        <v>41</v>
      </c>
      <c r="I1051" s="8">
        <v>800</v>
      </c>
      <c r="J1051" s="10">
        <v>32800</v>
      </c>
      <c r="K1051" s="10">
        <f t="shared" si="49"/>
        <v>22550</v>
      </c>
      <c r="L1051" s="11">
        <f t="shared" si="50"/>
        <v>10250</v>
      </c>
    </row>
    <row r="1052" spans="1:12" x14ac:dyDescent="0.3">
      <c r="A1052" s="2">
        <v>43307</v>
      </c>
      <c r="B1052" s="2" t="str">
        <f t="shared" si="48"/>
        <v>2018</v>
      </c>
      <c r="C1052" s="4" t="s">
        <v>125</v>
      </c>
      <c r="D1052" s="4" t="s">
        <v>117</v>
      </c>
      <c r="E1052" s="4" t="s">
        <v>105</v>
      </c>
      <c r="F1052" s="4" t="s">
        <v>124</v>
      </c>
      <c r="G1052" s="10">
        <v>550</v>
      </c>
      <c r="H1052" s="10">
        <v>75</v>
      </c>
      <c r="I1052" s="8">
        <v>800</v>
      </c>
      <c r="J1052" s="10">
        <v>60000</v>
      </c>
      <c r="K1052" s="10">
        <f t="shared" si="49"/>
        <v>41250</v>
      </c>
      <c r="L1052" s="11">
        <f t="shared" si="50"/>
        <v>18750</v>
      </c>
    </row>
    <row r="1053" spans="1:12" x14ac:dyDescent="0.3">
      <c r="A1053" s="2">
        <v>43196</v>
      </c>
      <c r="B1053" s="2" t="str">
        <f t="shared" si="48"/>
        <v>2018</v>
      </c>
      <c r="C1053" s="4" t="s">
        <v>136</v>
      </c>
      <c r="D1053" s="4" t="s">
        <v>113</v>
      </c>
      <c r="E1053" s="4" t="s">
        <v>105</v>
      </c>
      <c r="F1053" s="4" t="s">
        <v>124</v>
      </c>
      <c r="G1053" s="10">
        <v>550</v>
      </c>
      <c r="H1053" s="10">
        <v>174</v>
      </c>
      <c r="I1053" s="8">
        <v>800</v>
      </c>
      <c r="J1053" s="10">
        <v>139200</v>
      </c>
      <c r="K1053" s="10">
        <f t="shared" si="49"/>
        <v>95700</v>
      </c>
      <c r="L1053" s="11">
        <f t="shared" si="50"/>
        <v>43500</v>
      </c>
    </row>
    <row r="1054" spans="1:12" x14ac:dyDescent="0.3">
      <c r="A1054" s="2">
        <v>43417</v>
      </c>
      <c r="B1054" s="2" t="str">
        <f t="shared" si="48"/>
        <v>2018</v>
      </c>
      <c r="C1054" s="4" t="s">
        <v>122</v>
      </c>
      <c r="D1054" s="4" t="s">
        <v>117</v>
      </c>
      <c r="E1054" s="4" t="s">
        <v>105</v>
      </c>
      <c r="F1054" s="4" t="s">
        <v>124</v>
      </c>
      <c r="G1054" s="10">
        <v>550</v>
      </c>
      <c r="H1054" s="10">
        <v>1</v>
      </c>
      <c r="I1054" s="8">
        <v>800</v>
      </c>
      <c r="J1054" s="10">
        <v>800</v>
      </c>
      <c r="K1054" s="10">
        <f t="shared" si="49"/>
        <v>550</v>
      </c>
      <c r="L1054" s="11">
        <f t="shared" si="50"/>
        <v>250</v>
      </c>
    </row>
    <row r="1055" spans="1:12" x14ac:dyDescent="0.3">
      <c r="A1055" s="2">
        <v>43258</v>
      </c>
      <c r="B1055" s="2" t="str">
        <f t="shared" si="48"/>
        <v>2018</v>
      </c>
      <c r="C1055" s="4" t="s">
        <v>137</v>
      </c>
      <c r="D1055" s="4" t="s">
        <v>111</v>
      </c>
      <c r="E1055" s="4" t="s">
        <v>105</v>
      </c>
      <c r="F1055" s="4" t="s">
        <v>124</v>
      </c>
      <c r="G1055" s="10">
        <v>550</v>
      </c>
      <c r="H1055" s="10">
        <v>54</v>
      </c>
      <c r="I1055" s="8">
        <v>800</v>
      </c>
      <c r="J1055" s="10">
        <v>43200</v>
      </c>
      <c r="K1055" s="10">
        <f t="shared" si="49"/>
        <v>29700</v>
      </c>
      <c r="L1055" s="11">
        <f t="shared" si="50"/>
        <v>13500</v>
      </c>
    </row>
    <row r="1056" spans="1:12" x14ac:dyDescent="0.3">
      <c r="A1056" s="2">
        <v>44217</v>
      </c>
      <c r="B1056" s="2" t="str">
        <f t="shared" si="48"/>
        <v>2021</v>
      </c>
      <c r="C1056" s="4" t="s">
        <v>114</v>
      </c>
      <c r="D1056" s="4" t="s">
        <v>111</v>
      </c>
      <c r="E1056" s="4" t="s">
        <v>105</v>
      </c>
      <c r="F1056" s="4" t="s">
        <v>124</v>
      </c>
      <c r="G1056" s="10">
        <v>550</v>
      </c>
      <c r="H1056" s="10">
        <v>26</v>
      </c>
      <c r="I1056" s="8">
        <v>800</v>
      </c>
      <c r="J1056" s="10">
        <v>20800</v>
      </c>
      <c r="K1056" s="10">
        <f t="shared" si="49"/>
        <v>14300</v>
      </c>
      <c r="L1056" s="11">
        <f t="shared" si="50"/>
        <v>6500</v>
      </c>
    </row>
    <row r="1057" spans="1:12" x14ac:dyDescent="0.3">
      <c r="A1057" s="2">
        <v>44282</v>
      </c>
      <c r="B1057" s="2" t="str">
        <f t="shared" si="48"/>
        <v>2021</v>
      </c>
      <c r="C1057" s="4" t="s">
        <v>116</v>
      </c>
      <c r="D1057" s="4" t="s">
        <v>113</v>
      </c>
      <c r="E1057" s="4" t="s">
        <v>105</v>
      </c>
      <c r="F1057" s="4" t="s">
        <v>124</v>
      </c>
      <c r="G1057" s="10">
        <v>550</v>
      </c>
      <c r="H1057" s="10">
        <v>156</v>
      </c>
      <c r="I1057" s="8">
        <v>800</v>
      </c>
      <c r="J1057" s="10">
        <v>124800</v>
      </c>
      <c r="K1057" s="10">
        <f t="shared" si="49"/>
        <v>85800</v>
      </c>
      <c r="L1057" s="11">
        <f t="shared" si="50"/>
        <v>39000</v>
      </c>
    </row>
    <row r="1058" spans="1:12" x14ac:dyDescent="0.3">
      <c r="A1058" s="2">
        <v>43322</v>
      </c>
      <c r="B1058" s="2" t="str">
        <f t="shared" si="48"/>
        <v>2018</v>
      </c>
      <c r="C1058" s="4" t="s">
        <v>134</v>
      </c>
      <c r="D1058" s="4" t="s">
        <v>111</v>
      </c>
      <c r="E1058" s="4" t="s">
        <v>105</v>
      </c>
      <c r="F1058" s="4" t="s">
        <v>124</v>
      </c>
      <c r="G1058" s="10">
        <v>550</v>
      </c>
      <c r="H1058" s="10">
        <v>70</v>
      </c>
      <c r="I1058" s="8">
        <v>800</v>
      </c>
      <c r="J1058" s="10">
        <v>56000</v>
      </c>
      <c r="K1058" s="10">
        <f t="shared" si="49"/>
        <v>38500</v>
      </c>
      <c r="L1058" s="11">
        <f t="shared" si="50"/>
        <v>17500</v>
      </c>
    </row>
    <row r="1059" spans="1:12" x14ac:dyDescent="0.3">
      <c r="A1059" s="2">
        <v>44341</v>
      </c>
      <c r="B1059" s="2" t="str">
        <f t="shared" si="48"/>
        <v>2021</v>
      </c>
      <c r="C1059" s="4" t="s">
        <v>122</v>
      </c>
      <c r="D1059" s="4" t="s">
        <v>117</v>
      </c>
      <c r="E1059" s="4" t="s">
        <v>105</v>
      </c>
      <c r="F1059" s="4" t="s">
        <v>124</v>
      </c>
      <c r="G1059" s="10">
        <v>550</v>
      </c>
      <c r="H1059" s="10">
        <v>115</v>
      </c>
      <c r="I1059" s="8">
        <v>800</v>
      </c>
      <c r="J1059" s="10">
        <v>92000</v>
      </c>
      <c r="K1059" s="10">
        <f t="shared" si="49"/>
        <v>63250</v>
      </c>
      <c r="L1059" s="11">
        <f t="shared" si="50"/>
        <v>28750</v>
      </c>
    </row>
    <row r="1060" spans="1:12" x14ac:dyDescent="0.3">
      <c r="A1060" s="2">
        <v>43819</v>
      </c>
      <c r="B1060" s="2" t="str">
        <f t="shared" si="48"/>
        <v>2019</v>
      </c>
      <c r="C1060" s="4" t="s">
        <v>121</v>
      </c>
      <c r="D1060" s="4" t="s">
        <v>113</v>
      </c>
      <c r="E1060" s="4" t="s">
        <v>105</v>
      </c>
      <c r="F1060" s="4" t="s">
        <v>124</v>
      </c>
      <c r="G1060" s="10">
        <v>550</v>
      </c>
      <c r="H1060" s="10">
        <v>59</v>
      </c>
      <c r="I1060" s="8">
        <v>800</v>
      </c>
      <c r="J1060" s="10">
        <v>47200</v>
      </c>
      <c r="K1060" s="10">
        <f t="shared" si="49"/>
        <v>32450</v>
      </c>
      <c r="L1060" s="11">
        <f t="shared" si="50"/>
        <v>14750</v>
      </c>
    </row>
    <row r="1061" spans="1:12" x14ac:dyDescent="0.3">
      <c r="A1061" s="2">
        <v>44296</v>
      </c>
      <c r="B1061" s="2" t="str">
        <f t="shared" si="48"/>
        <v>2021</v>
      </c>
      <c r="C1061" s="4" t="s">
        <v>112</v>
      </c>
      <c r="D1061" s="4" t="s">
        <v>117</v>
      </c>
      <c r="E1061" s="4" t="s">
        <v>105</v>
      </c>
      <c r="F1061" s="4" t="s">
        <v>124</v>
      </c>
      <c r="G1061" s="10">
        <v>550</v>
      </c>
      <c r="H1061" s="10">
        <v>60</v>
      </c>
      <c r="I1061" s="8">
        <v>800</v>
      </c>
      <c r="J1061" s="10">
        <v>48000</v>
      </c>
      <c r="K1061" s="10">
        <f t="shared" si="49"/>
        <v>33000</v>
      </c>
      <c r="L1061" s="11">
        <f t="shared" si="50"/>
        <v>15000</v>
      </c>
    </row>
    <row r="1062" spans="1:12" x14ac:dyDescent="0.3">
      <c r="A1062" s="2">
        <v>44300</v>
      </c>
      <c r="B1062" s="2" t="str">
        <f t="shared" si="48"/>
        <v>2021</v>
      </c>
      <c r="C1062" s="4" t="s">
        <v>142</v>
      </c>
      <c r="D1062" s="4" t="s">
        <v>117</v>
      </c>
      <c r="E1062" s="4" t="s">
        <v>105</v>
      </c>
      <c r="F1062" s="4" t="s">
        <v>124</v>
      </c>
      <c r="G1062" s="10">
        <v>550</v>
      </c>
      <c r="H1062" s="10">
        <v>78</v>
      </c>
      <c r="I1062" s="8">
        <v>800</v>
      </c>
      <c r="J1062" s="10">
        <v>62400</v>
      </c>
      <c r="K1062" s="10">
        <f t="shared" si="49"/>
        <v>42900</v>
      </c>
      <c r="L1062" s="11">
        <f t="shared" si="50"/>
        <v>19500</v>
      </c>
    </row>
    <row r="1063" spans="1:12" x14ac:dyDescent="0.3">
      <c r="A1063" s="2">
        <v>43208</v>
      </c>
      <c r="B1063" s="2" t="str">
        <f t="shared" si="48"/>
        <v>2018</v>
      </c>
      <c r="C1063" s="4" t="s">
        <v>125</v>
      </c>
      <c r="D1063" s="4" t="s">
        <v>104</v>
      </c>
      <c r="E1063" s="4" t="s">
        <v>105</v>
      </c>
      <c r="F1063" s="4" t="s">
        <v>124</v>
      </c>
      <c r="G1063" s="10">
        <v>550</v>
      </c>
      <c r="H1063" s="10">
        <v>48</v>
      </c>
      <c r="I1063" s="8">
        <v>800</v>
      </c>
      <c r="J1063" s="10">
        <v>38400</v>
      </c>
      <c r="K1063" s="10">
        <f t="shared" si="49"/>
        <v>26400</v>
      </c>
      <c r="L1063" s="11">
        <f t="shared" si="50"/>
        <v>12000</v>
      </c>
    </row>
    <row r="1064" spans="1:12" x14ac:dyDescent="0.3">
      <c r="A1064" s="2">
        <v>43343</v>
      </c>
      <c r="B1064" s="2" t="str">
        <f t="shared" si="48"/>
        <v>2018</v>
      </c>
      <c r="C1064" s="4" t="s">
        <v>137</v>
      </c>
      <c r="D1064" s="4" t="s">
        <v>117</v>
      </c>
      <c r="E1064" s="4" t="s">
        <v>105</v>
      </c>
      <c r="F1064" s="4" t="s">
        <v>124</v>
      </c>
      <c r="G1064" s="10">
        <v>550</v>
      </c>
      <c r="H1064" s="10">
        <v>12</v>
      </c>
      <c r="I1064" s="8">
        <v>800</v>
      </c>
      <c r="J1064" s="10">
        <v>9600</v>
      </c>
      <c r="K1064" s="10">
        <f t="shared" si="49"/>
        <v>6600</v>
      </c>
      <c r="L1064" s="11">
        <f t="shared" si="50"/>
        <v>3000</v>
      </c>
    </row>
    <row r="1065" spans="1:12" x14ac:dyDescent="0.3">
      <c r="A1065" s="2">
        <v>44264</v>
      </c>
      <c r="B1065" s="2" t="str">
        <f t="shared" si="48"/>
        <v>2021</v>
      </c>
      <c r="C1065" s="4" t="s">
        <v>114</v>
      </c>
      <c r="D1065" s="4" t="s">
        <v>113</v>
      </c>
      <c r="E1065" s="4" t="s">
        <v>105</v>
      </c>
      <c r="F1065" s="4" t="s">
        <v>124</v>
      </c>
      <c r="G1065" s="10">
        <v>550</v>
      </c>
      <c r="H1065" s="10">
        <v>169</v>
      </c>
      <c r="I1065" s="8">
        <v>800</v>
      </c>
      <c r="J1065" s="10">
        <v>135200</v>
      </c>
      <c r="K1065" s="10">
        <f t="shared" si="49"/>
        <v>92950</v>
      </c>
      <c r="L1065" s="11">
        <f t="shared" si="50"/>
        <v>42250</v>
      </c>
    </row>
    <row r="1066" spans="1:12" x14ac:dyDescent="0.3">
      <c r="A1066" s="2">
        <v>44361</v>
      </c>
      <c r="B1066" s="2" t="str">
        <f t="shared" si="48"/>
        <v>2021</v>
      </c>
      <c r="C1066" s="4" t="s">
        <v>139</v>
      </c>
      <c r="D1066" s="4" t="s">
        <v>113</v>
      </c>
      <c r="E1066" s="4" t="s">
        <v>105</v>
      </c>
      <c r="F1066" s="4" t="s">
        <v>124</v>
      </c>
      <c r="G1066" s="10">
        <v>550</v>
      </c>
      <c r="H1066" s="10">
        <v>81</v>
      </c>
      <c r="I1066" s="8">
        <v>800</v>
      </c>
      <c r="J1066" s="10">
        <v>64800</v>
      </c>
      <c r="K1066" s="10">
        <f t="shared" si="49"/>
        <v>44550</v>
      </c>
      <c r="L1066" s="11">
        <f t="shared" si="50"/>
        <v>20250</v>
      </c>
    </row>
    <row r="1067" spans="1:12" x14ac:dyDescent="0.3">
      <c r="A1067" s="2">
        <v>44430</v>
      </c>
      <c r="B1067" s="2" t="str">
        <f t="shared" si="48"/>
        <v>2021</v>
      </c>
      <c r="C1067" s="4" t="s">
        <v>143</v>
      </c>
      <c r="D1067" s="4" t="s">
        <v>113</v>
      </c>
      <c r="E1067" s="4" t="s">
        <v>105</v>
      </c>
      <c r="F1067" s="4" t="s">
        <v>124</v>
      </c>
      <c r="G1067" s="10">
        <v>550</v>
      </c>
      <c r="H1067" s="10">
        <v>19</v>
      </c>
      <c r="I1067" s="8">
        <v>800</v>
      </c>
      <c r="J1067" s="10">
        <v>15200</v>
      </c>
      <c r="K1067" s="10">
        <f t="shared" si="49"/>
        <v>10450</v>
      </c>
      <c r="L1067" s="11">
        <f t="shared" si="50"/>
        <v>4750</v>
      </c>
    </row>
    <row r="1068" spans="1:12" x14ac:dyDescent="0.3">
      <c r="A1068" s="2">
        <v>43424</v>
      </c>
      <c r="B1068" s="2" t="str">
        <f t="shared" si="48"/>
        <v>2018</v>
      </c>
      <c r="C1068" s="4" t="s">
        <v>139</v>
      </c>
      <c r="D1068" s="4" t="s">
        <v>107</v>
      </c>
      <c r="E1068" s="4" t="s">
        <v>105</v>
      </c>
      <c r="F1068" s="4" t="s">
        <v>124</v>
      </c>
      <c r="G1068" s="10">
        <v>550</v>
      </c>
      <c r="H1068" s="10">
        <v>9</v>
      </c>
      <c r="I1068" s="8">
        <v>800</v>
      </c>
      <c r="J1068" s="10">
        <v>7200</v>
      </c>
      <c r="K1068" s="10">
        <f t="shared" si="49"/>
        <v>4950</v>
      </c>
      <c r="L1068" s="11">
        <f t="shared" si="50"/>
        <v>2250</v>
      </c>
    </row>
    <row r="1069" spans="1:12" x14ac:dyDescent="0.3">
      <c r="A1069" s="2">
        <v>43999</v>
      </c>
      <c r="B1069" s="2" t="str">
        <f t="shared" si="48"/>
        <v>2020</v>
      </c>
      <c r="C1069" s="4" t="s">
        <v>143</v>
      </c>
      <c r="D1069" s="4" t="s">
        <v>104</v>
      </c>
      <c r="E1069" s="4" t="s">
        <v>105</v>
      </c>
      <c r="F1069" s="4" t="s">
        <v>124</v>
      </c>
      <c r="G1069" s="10">
        <v>550</v>
      </c>
      <c r="H1069" s="10">
        <v>15</v>
      </c>
      <c r="I1069" s="8">
        <v>800</v>
      </c>
      <c r="J1069" s="10">
        <v>12000</v>
      </c>
      <c r="K1069" s="10">
        <f t="shared" si="49"/>
        <v>8250</v>
      </c>
      <c r="L1069" s="11">
        <f t="shared" si="50"/>
        <v>3750</v>
      </c>
    </row>
    <row r="1070" spans="1:12" x14ac:dyDescent="0.3">
      <c r="A1070" s="2">
        <v>44267</v>
      </c>
      <c r="B1070" s="2" t="str">
        <f t="shared" si="48"/>
        <v>2021</v>
      </c>
      <c r="C1070" s="4" t="s">
        <v>121</v>
      </c>
      <c r="D1070" s="4" t="s">
        <v>107</v>
      </c>
      <c r="E1070" s="4" t="s">
        <v>105</v>
      </c>
      <c r="F1070" s="4" t="s">
        <v>124</v>
      </c>
      <c r="G1070" s="10">
        <v>550</v>
      </c>
      <c r="H1070" s="10">
        <v>24</v>
      </c>
      <c r="I1070" s="8">
        <v>800</v>
      </c>
      <c r="J1070" s="10">
        <v>19200</v>
      </c>
      <c r="K1070" s="10">
        <f t="shared" si="49"/>
        <v>13200</v>
      </c>
      <c r="L1070" s="11">
        <f t="shared" si="50"/>
        <v>6000</v>
      </c>
    </row>
    <row r="1071" spans="1:12" x14ac:dyDescent="0.3">
      <c r="A1071" s="2">
        <v>44008</v>
      </c>
      <c r="B1071" s="2" t="str">
        <f t="shared" si="48"/>
        <v>2020</v>
      </c>
      <c r="C1071" s="4" t="s">
        <v>142</v>
      </c>
      <c r="D1071" s="4" t="s">
        <v>113</v>
      </c>
      <c r="E1071" s="4" t="s">
        <v>105</v>
      </c>
      <c r="F1071" s="4" t="s">
        <v>124</v>
      </c>
      <c r="G1071" s="10">
        <v>550</v>
      </c>
      <c r="H1071" s="10">
        <v>93</v>
      </c>
      <c r="I1071" s="8">
        <v>800</v>
      </c>
      <c r="J1071" s="10">
        <v>74400</v>
      </c>
      <c r="K1071" s="10">
        <f t="shared" si="49"/>
        <v>51150</v>
      </c>
      <c r="L1071" s="11">
        <f t="shared" si="50"/>
        <v>23250</v>
      </c>
    </row>
    <row r="1072" spans="1:12" x14ac:dyDescent="0.3">
      <c r="A1072" s="2">
        <v>44444</v>
      </c>
      <c r="B1072" s="2" t="str">
        <f t="shared" si="48"/>
        <v>2021</v>
      </c>
      <c r="C1072" s="4" t="s">
        <v>139</v>
      </c>
      <c r="D1072" s="4" t="s">
        <v>117</v>
      </c>
      <c r="E1072" s="4" t="s">
        <v>105</v>
      </c>
      <c r="F1072" s="4" t="s">
        <v>124</v>
      </c>
      <c r="G1072" s="10">
        <v>550</v>
      </c>
      <c r="H1072" s="10">
        <v>91</v>
      </c>
      <c r="I1072" s="8">
        <v>800</v>
      </c>
      <c r="J1072" s="10">
        <v>72800</v>
      </c>
      <c r="K1072" s="10">
        <f t="shared" si="49"/>
        <v>50050</v>
      </c>
      <c r="L1072" s="11">
        <f t="shared" si="50"/>
        <v>22750</v>
      </c>
    </row>
    <row r="1073" spans="1:12" x14ac:dyDescent="0.3">
      <c r="A1073" s="2">
        <v>43498</v>
      </c>
      <c r="B1073" s="2" t="str">
        <f t="shared" si="48"/>
        <v>2019</v>
      </c>
      <c r="C1073" s="4" t="s">
        <v>119</v>
      </c>
      <c r="D1073" s="4" t="s">
        <v>111</v>
      </c>
      <c r="E1073" s="4" t="s">
        <v>105</v>
      </c>
      <c r="F1073" s="4" t="s">
        <v>124</v>
      </c>
      <c r="G1073" s="10">
        <v>550</v>
      </c>
      <c r="H1073" s="10">
        <v>93</v>
      </c>
      <c r="I1073" s="8">
        <v>800</v>
      </c>
      <c r="J1073" s="10">
        <v>74400</v>
      </c>
      <c r="K1073" s="10">
        <f t="shared" si="49"/>
        <v>51150</v>
      </c>
      <c r="L1073" s="11">
        <f t="shared" si="50"/>
        <v>23250</v>
      </c>
    </row>
    <row r="1074" spans="1:12" x14ac:dyDescent="0.3">
      <c r="A1074" s="2">
        <v>43764</v>
      </c>
      <c r="B1074" s="2" t="str">
        <f t="shared" si="48"/>
        <v>2019</v>
      </c>
      <c r="C1074" s="4" t="s">
        <v>134</v>
      </c>
      <c r="D1074" s="4" t="s">
        <v>113</v>
      </c>
      <c r="E1074" s="4" t="s">
        <v>105</v>
      </c>
      <c r="F1074" s="4" t="s">
        <v>124</v>
      </c>
      <c r="G1074" s="10">
        <v>550</v>
      </c>
      <c r="H1074" s="10">
        <v>62</v>
      </c>
      <c r="I1074" s="8">
        <v>800</v>
      </c>
      <c r="J1074" s="10">
        <v>49600</v>
      </c>
      <c r="K1074" s="10">
        <f t="shared" si="49"/>
        <v>34100</v>
      </c>
      <c r="L1074" s="11">
        <f t="shared" si="50"/>
        <v>15500</v>
      </c>
    </row>
    <row r="1075" spans="1:12" x14ac:dyDescent="0.3">
      <c r="A1075" s="2">
        <v>44429</v>
      </c>
      <c r="B1075" s="2" t="str">
        <f t="shared" si="48"/>
        <v>2021</v>
      </c>
      <c r="C1075" s="4" t="s">
        <v>116</v>
      </c>
      <c r="D1075" s="4" t="s">
        <v>107</v>
      </c>
      <c r="E1075" s="4" t="s">
        <v>105</v>
      </c>
      <c r="F1075" s="4" t="s">
        <v>124</v>
      </c>
      <c r="G1075" s="10">
        <v>550</v>
      </c>
      <c r="H1075" s="10">
        <v>89</v>
      </c>
      <c r="I1075" s="8">
        <v>800</v>
      </c>
      <c r="J1075" s="10">
        <v>71200</v>
      </c>
      <c r="K1075" s="10">
        <f t="shared" si="49"/>
        <v>48950</v>
      </c>
      <c r="L1075" s="11">
        <f t="shared" si="50"/>
        <v>22250</v>
      </c>
    </row>
    <row r="1076" spans="1:12" x14ac:dyDescent="0.3">
      <c r="A1076" s="2">
        <v>44082</v>
      </c>
      <c r="B1076" s="2" t="str">
        <f t="shared" si="48"/>
        <v>2020</v>
      </c>
      <c r="C1076" s="4" t="s">
        <v>112</v>
      </c>
      <c r="D1076" s="4" t="s">
        <v>110</v>
      </c>
      <c r="E1076" s="4" t="s">
        <v>105</v>
      </c>
      <c r="F1076" s="4" t="s">
        <v>124</v>
      </c>
      <c r="G1076" s="10">
        <v>550</v>
      </c>
      <c r="H1076" s="10">
        <v>12</v>
      </c>
      <c r="I1076" s="8">
        <v>800</v>
      </c>
      <c r="J1076" s="10">
        <v>9600</v>
      </c>
      <c r="K1076" s="10">
        <f t="shared" si="49"/>
        <v>6600</v>
      </c>
      <c r="L1076" s="11">
        <f t="shared" si="50"/>
        <v>3000</v>
      </c>
    </row>
    <row r="1077" spans="1:12" x14ac:dyDescent="0.3">
      <c r="A1077" s="2">
        <v>44332</v>
      </c>
      <c r="B1077" s="2" t="str">
        <f t="shared" si="48"/>
        <v>2021</v>
      </c>
      <c r="C1077" s="4" t="s">
        <v>118</v>
      </c>
      <c r="D1077" s="4" t="s">
        <v>111</v>
      </c>
      <c r="E1077" s="4" t="s">
        <v>105</v>
      </c>
      <c r="F1077" s="4" t="s">
        <v>124</v>
      </c>
      <c r="G1077" s="10">
        <v>550</v>
      </c>
      <c r="H1077" s="10">
        <v>23</v>
      </c>
      <c r="I1077" s="8">
        <v>800</v>
      </c>
      <c r="J1077" s="10">
        <v>18400</v>
      </c>
      <c r="K1077" s="10">
        <f t="shared" si="49"/>
        <v>12650</v>
      </c>
      <c r="L1077" s="11">
        <f t="shared" si="50"/>
        <v>5750</v>
      </c>
    </row>
    <row r="1078" spans="1:12" x14ac:dyDescent="0.3">
      <c r="A1078" s="2">
        <v>43536</v>
      </c>
      <c r="B1078" s="2" t="str">
        <f t="shared" si="48"/>
        <v>2019</v>
      </c>
      <c r="C1078" s="4" t="s">
        <v>137</v>
      </c>
      <c r="D1078" s="4" t="s">
        <v>104</v>
      </c>
      <c r="E1078" s="4" t="s">
        <v>105</v>
      </c>
      <c r="F1078" s="4" t="s">
        <v>124</v>
      </c>
      <c r="G1078" s="10">
        <v>550</v>
      </c>
      <c r="H1078" s="10">
        <v>16</v>
      </c>
      <c r="I1078" s="8">
        <v>800</v>
      </c>
      <c r="J1078" s="10">
        <v>12800</v>
      </c>
      <c r="K1078" s="10">
        <f t="shared" si="49"/>
        <v>8800</v>
      </c>
      <c r="L1078" s="11">
        <f t="shared" si="50"/>
        <v>4000</v>
      </c>
    </row>
    <row r="1079" spans="1:12" x14ac:dyDescent="0.3">
      <c r="A1079" s="2">
        <v>43337</v>
      </c>
      <c r="B1079" s="2" t="str">
        <f t="shared" si="48"/>
        <v>2018</v>
      </c>
      <c r="C1079" s="4" t="s">
        <v>114</v>
      </c>
      <c r="D1079" s="4" t="s">
        <v>117</v>
      </c>
      <c r="E1079" s="4" t="s">
        <v>105</v>
      </c>
      <c r="F1079" s="4" t="s">
        <v>124</v>
      </c>
      <c r="G1079" s="10">
        <v>550</v>
      </c>
      <c r="H1079" s="10">
        <v>126</v>
      </c>
      <c r="I1079" s="8">
        <v>800</v>
      </c>
      <c r="J1079" s="10">
        <v>100800</v>
      </c>
      <c r="K1079" s="10">
        <f t="shared" si="49"/>
        <v>69300</v>
      </c>
      <c r="L1079" s="11">
        <f t="shared" si="50"/>
        <v>31500</v>
      </c>
    </row>
    <row r="1080" spans="1:12" x14ac:dyDescent="0.3">
      <c r="A1080" s="2">
        <v>43942</v>
      </c>
      <c r="B1080" s="2" t="str">
        <f t="shared" si="48"/>
        <v>2020</v>
      </c>
      <c r="C1080" s="4" t="s">
        <v>108</v>
      </c>
      <c r="D1080" s="4" t="s">
        <v>107</v>
      </c>
      <c r="E1080" s="4" t="s">
        <v>105</v>
      </c>
      <c r="F1080" s="4" t="s">
        <v>124</v>
      </c>
      <c r="G1080" s="10">
        <v>550</v>
      </c>
      <c r="H1080" s="10">
        <v>51</v>
      </c>
      <c r="I1080" s="8">
        <v>800</v>
      </c>
      <c r="J1080" s="10">
        <v>40800</v>
      </c>
      <c r="K1080" s="10">
        <f t="shared" si="49"/>
        <v>28050</v>
      </c>
      <c r="L1080" s="11">
        <f t="shared" si="50"/>
        <v>12750</v>
      </c>
    </row>
    <row r="1081" spans="1:12" x14ac:dyDescent="0.3">
      <c r="A1081" s="2">
        <v>43503</v>
      </c>
      <c r="B1081" s="2" t="str">
        <f t="shared" si="48"/>
        <v>2019</v>
      </c>
      <c r="C1081" s="4" t="s">
        <v>138</v>
      </c>
      <c r="D1081" s="4" t="s">
        <v>107</v>
      </c>
      <c r="E1081" s="4" t="s">
        <v>105</v>
      </c>
      <c r="F1081" s="4" t="s">
        <v>124</v>
      </c>
      <c r="G1081" s="10">
        <v>550</v>
      </c>
      <c r="H1081" s="10">
        <v>74</v>
      </c>
      <c r="I1081" s="8">
        <v>800</v>
      </c>
      <c r="J1081" s="10">
        <v>59200</v>
      </c>
      <c r="K1081" s="10">
        <f t="shared" si="49"/>
        <v>40700</v>
      </c>
      <c r="L1081" s="11">
        <f t="shared" si="50"/>
        <v>18500</v>
      </c>
    </row>
    <row r="1082" spans="1:12" x14ac:dyDescent="0.3">
      <c r="A1082" s="2">
        <v>44475</v>
      </c>
      <c r="B1082" s="2" t="str">
        <f t="shared" si="48"/>
        <v>2021</v>
      </c>
      <c r="C1082" s="4" t="s">
        <v>116</v>
      </c>
      <c r="D1082" s="4" t="s">
        <v>110</v>
      </c>
      <c r="E1082" s="4" t="s">
        <v>105</v>
      </c>
      <c r="F1082" s="4" t="s">
        <v>124</v>
      </c>
      <c r="G1082" s="10">
        <v>550</v>
      </c>
      <c r="H1082" s="10">
        <v>13</v>
      </c>
      <c r="I1082" s="8">
        <v>800</v>
      </c>
      <c r="J1082" s="10">
        <v>10400</v>
      </c>
      <c r="K1082" s="10">
        <f t="shared" si="49"/>
        <v>7150</v>
      </c>
      <c r="L1082" s="11">
        <f t="shared" si="50"/>
        <v>3250</v>
      </c>
    </row>
    <row r="1083" spans="1:12" x14ac:dyDescent="0.3">
      <c r="A1083" s="2">
        <v>43998</v>
      </c>
      <c r="B1083" s="2" t="str">
        <f t="shared" si="48"/>
        <v>2020</v>
      </c>
      <c r="C1083" s="4" t="s">
        <v>140</v>
      </c>
      <c r="D1083" s="4" t="s">
        <v>117</v>
      </c>
      <c r="E1083" s="4" t="s">
        <v>105</v>
      </c>
      <c r="F1083" s="4" t="s">
        <v>124</v>
      </c>
      <c r="G1083" s="10">
        <v>550</v>
      </c>
      <c r="H1083" s="10">
        <v>46</v>
      </c>
      <c r="I1083" s="8">
        <v>800</v>
      </c>
      <c r="J1083" s="10">
        <v>36800</v>
      </c>
      <c r="K1083" s="10">
        <f t="shared" si="49"/>
        <v>25300</v>
      </c>
      <c r="L1083" s="11">
        <f t="shared" si="50"/>
        <v>11500</v>
      </c>
    </row>
    <row r="1084" spans="1:12" x14ac:dyDescent="0.3">
      <c r="A1084" s="2">
        <v>43273</v>
      </c>
      <c r="B1084" s="2" t="str">
        <f t="shared" si="48"/>
        <v>2018</v>
      </c>
      <c r="C1084" s="4" t="s">
        <v>137</v>
      </c>
      <c r="D1084" s="4" t="s">
        <v>110</v>
      </c>
      <c r="E1084" s="4" t="s">
        <v>105</v>
      </c>
      <c r="F1084" s="4" t="s">
        <v>124</v>
      </c>
      <c r="G1084" s="10">
        <v>550</v>
      </c>
      <c r="H1084" s="10">
        <v>19</v>
      </c>
      <c r="I1084" s="8">
        <v>800</v>
      </c>
      <c r="J1084" s="10">
        <v>15200</v>
      </c>
      <c r="K1084" s="10">
        <f t="shared" si="49"/>
        <v>10450</v>
      </c>
      <c r="L1084" s="11">
        <f t="shared" si="50"/>
        <v>4750</v>
      </c>
    </row>
    <row r="1085" spans="1:12" x14ac:dyDescent="0.3">
      <c r="A1085" s="2">
        <v>44324</v>
      </c>
      <c r="B1085" s="2" t="str">
        <f t="shared" si="48"/>
        <v>2021</v>
      </c>
      <c r="C1085" s="4" t="s">
        <v>122</v>
      </c>
      <c r="D1085" s="4" t="s">
        <v>104</v>
      </c>
      <c r="E1085" s="4" t="s">
        <v>105</v>
      </c>
      <c r="F1085" s="4" t="s">
        <v>124</v>
      </c>
      <c r="G1085" s="10">
        <v>550</v>
      </c>
      <c r="H1085" s="10">
        <v>51</v>
      </c>
      <c r="I1085" s="8">
        <v>800</v>
      </c>
      <c r="J1085" s="10">
        <v>40800</v>
      </c>
      <c r="K1085" s="10">
        <f t="shared" si="49"/>
        <v>28050</v>
      </c>
      <c r="L1085" s="11">
        <f t="shared" si="50"/>
        <v>12750</v>
      </c>
    </row>
    <row r="1086" spans="1:12" x14ac:dyDescent="0.3">
      <c r="A1086" s="2">
        <v>44230</v>
      </c>
      <c r="B1086" s="2" t="str">
        <f t="shared" si="48"/>
        <v>2021</v>
      </c>
      <c r="C1086" s="4" t="s">
        <v>123</v>
      </c>
      <c r="D1086" s="4" t="s">
        <v>113</v>
      </c>
      <c r="E1086" s="4" t="s">
        <v>105</v>
      </c>
      <c r="F1086" s="4" t="s">
        <v>124</v>
      </c>
      <c r="G1086" s="10">
        <v>550</v>
      </c>
      <c r="H1086" s="10">
        <v>14</v>
      </c>
      <c r="I1086" s="8">
        <v>800</v>
      </c>
      <c r="J1086" s="10">
        <v>11200</v>
      </c>
      <c r="K1086" s="10">
        <f t="shared" si="49"/>
        <v>7700</v>
      </c>
      <c r="L1086" s="11">
        <f t="shared" si="50"/>
        <v>3500</v>
      </c>
    </row>
    <row r="1087" spans="1:12" x14ac:dyDescent="0.3">
      <c r="A1087" s="2">
        <v>44357</v>
      </c>
      <c r="B1087" s="2" t="str">
        <f t="shared" si="48"/>
        <v>2021</v>
      </c>
      <c r="C1087" s="4" t="s">
        <v>123</v>
      </c>
      <c r="D1087" s="4" t="s">
        <v>113</v>
      </c>
      <c r="E1087" s="4" t="s">
        <v>105</v>
      </c>
      <c r="F1087" s="4" t="s">
        <v>124</v>
      </c>
      <c r="G1087" s="10">
        <v>550</v>
      </c>
      <c r="H1087" s="10">
        <v>16</v>
      </c>
      <c r="I1087" s="8">
        <v>800</v>
      </c>
      <c r="J1087" s="10">
        <v>12800</v>
      </c>
      <c r="K1087" s="10">
        <f t="shared" si="49"/>
        <v>8800</v>
      </c>
      <c r="L1087" s="11">
        <f t="shared" si="50"/>
        <v>4000</v>
      </c>
    </row>
    <row r="1088" spans="1:12" x14ac:dyDescent="0.3">
      <c r="A1088" s="2">
        <v>44276</v>
      </c>
      <c r="B1088" s="2" t="str">
        <f t="shared" si="48"/>
        <v>2021</v>
      </c>
      <c r="C1088" s="4" t="s">
        <v>122</v>
      </c>
      <c r="D1088" s="4" t="s">
        <v>104</v>
      </c>
      <c r="E1088" s="4" t="s">
        <v>105</v>
      </c>
      <c r="F1088" s="4" t="s">
        <v>124</v>
      </c>
      <c r="G1088" s="10">
        <v>550</v>
      </c>
      <c r="H1088" s="10">
        <v>56</v>
      </c>
      <c r="I1088" s="8">
        <v>800</v>
      </c>
      <c r="J1088" s="10">
        <v>44800</v>
      </c>
      <c r="K1088" s="10">
        <f t="shared" si="49"/>
        <v>30800</v>
      </c>
      <c r="L1088" s="11">
        <f t="shared" si="50"/>
        <v>14000</v>
      </c>
    </row>
    <row r="1089" spans="1:12" x14ac:dyDescent="0.3">
      <c r="A1089" s="2">
        <v>43656</v>
      </c>
      <c r="B1089" s="2" t="str">
        <f t="shared" si="48"/>
        <v>2019</v>
      </c>
      <c r="C1089" s="4" t="s">
        <v>114</v>
      </c>
      <c r="D1089" s="4" t="s">
        <v>107</v>
      </c>
      <c r="E1089" s="4" t="s">
        <v>105</v>
      </c>
      <c r="F1089" s="4" t="s">
        <v>124</v>
      </c>
      <c r="G1089" s="10">
        <v>550</v>
      </c>
      <c r="H1089" s="10">
        <v>46</v>
      </c>
      <c r="I1089" s="8">
        <v>800</v>
      </c>
      <c r="J1089" s="10">
        <v>36800</v>
      </c>
      <c r="K1089" s="10">
        <f t="shared" si="49"/>
        <v>25300</v>
      </c>
      <c r="L1089" s="11">
        <f t="shared" si="50"/>
        <v>11500</v>
      </c>
    </row>
    <row r="1090" spans="1:12" x14ac:dyDescent="0.3">
      <c r="A1090" s="2">
        <v>43972</v>
      </c>
      <c r="B1090" s="2" t="str">
        <f t="shared" si="48"/>
        <v>2020</v>
      </c>
      <c r="C1090" s="4" t="s">
        <v>134</v>
      </c>
      <c r="D1090" s="4" t="s">
        <v>111</v>
      </c>
      <c r="E1090" s="4" t="s">
        <v>105</v>
      </c>
      <c r="F1090" s="4" t="s">
        <v>124</v>
      </c>
      <c r="G1090" s="10">
        <v>550</v>
      </c>
      <c r="H1090" s="10">
        <v>64</v>
      </c>
      <c r="I1090" s="8">
        <v>800</v>
      </c>
      <c r="J1090" s="10">
        <v>51200</v>
      </c>
      <c r="K1090" s="10">
        <f t="shared" si="49"/>
        <v>35200</v>
      </c>
      <c r="L1090" s="11">
        <f t="shared" si="50"/>
        <v>16000</v>
      </c>
    </row>
    <row r="1091" spans="1:12" x14ac:dyDescent="0.3">
      <c r="A1091" s="2">
        <v>44245</v>
      </c>
      <c r="B1091" s="2" t="str">
        <f t="shared" ref="B1091:B1154" si="51">TEXT(A1091,"yyyy")</f>
        <v>2021</v>
      </c>
      <c r="C1091" s="4" t="s">
        <v>138</v>
      </c>
      <c r="D1091" s="4" t="s">
        <v>113</v>
      </c>
      <c r="E1091" s="4" t="s">
        <v>105</v>
      </c>
      <c r="F1091" s="4" t="s">
        <v>124</v>
      </c>
      <c r="G1091" s="10">
        <v>550</v>
      </c>
      <c r="H1091" s="10">
        <v>43</v>
      </c>
      <c r="I1091" s="8">
        <v>800</v>
      </c>
      <c r="J1091" s="10">
        <v>34400</v>
      </c>
      <c r="K1091" s="10">
        <f t="shared" ref="K1091:K1154" si="52">H1091*G1091</f>
        <v>23650</v>
      </c>
      <c r="L1091" s="11">
        <f t="shared" ref="L1091:L1154" si="53">J1091-K1091</f>
        <v>10750</v>
      </c>
    </row>
    <row r="1092" spans="1:12" x14ac:dyDescent="0.3">
      <c r="A1092" s="2">
        <v>43955</v>
      </c>
      <c r="B1092" s="2" t="str">
        <f t="shared" si="51"/>
        <v>2020</v>
      </c>
      <c r="C1092" s="4" t="s">
        <v>138</v>
      </c>
      <c r="D1092" s="4" t="s">
        <v>110</v>
      </c>
      <c r="E1092" s="4" t="s">
        <v>105</v>
      </c>
      <c r="F1092" s="4" t="s">
        <v>124</v>
      </c>
      <c r="G1092" s="10">
        <v>550</v>
      </c>
      <c r="H1092" s="10">
        <v>21</v>
      </c>
      <c r="I1092" s="8">
        <v>800</v>
      </c>
      <c r="J1092" s="10">
        <v>16800</v>
      </c>
      <c r="K1092" s="10">
        <f t="shared" si="52"/>
        <v>11550</v>
      </c>
      <c r="L1092" s="11">
        <f t="shared" si="53"/>
        <v>5250</v>
      </c>
    </row>
    <row r="1093" spans="1:12" x14ac:dyDescent="0.3">
      <c r="A1093" s="2">
        <v>44132</v>
      </c>
      <c r="B1093" s="2" t="str">
        <f t="shared" si="51"/>
        <v>2020</v>
      </c>
      <c r="C1093" s="4" t="s">
        <v>120</v>
      </c>
      <c r="D1093" s="4" t="s">
        <v>104</v>
      </c>
      <c r="E1093" s="4" t="s">
        <v>105</v>
      </c>
      <c r="F1093" s="4" t="s">
        <v>124</v>
      </c>
      <c r="G1093" s="10">
        <v>550</v>
      </c>
      <c r="H1093" s="10">
        <v>9</v>
      </c>
      <c r="I1093" s="8">
        <v>800</v>
      </c>
      <c r="J1093" s="10">
        <v>7200</v>
      </c>
      <c r="K1093" s="10">
        <f t="shared" si="52"/>
        <v>4950</v>
      </c>
      <c r="L1093" s="11">
        <f t="shared" si="53"/>
        <v>2250</v>
      </c>
    </row>
    <row r="1094" spans="1:12" x14ac:dyDescent="0.3">
      <c r="A1094" s="2">
        <v>44465</v>
      </c>
      <c r="B1094" s="2" t="str">
        <f t="shared" si="51"/>
        <v>2021</v>
      </c>
      <c r="C1094" s="4" t="s">
        <v>135</v>
      </c>
      <c r="D1094" s="4" t="s">
        <v>107</v>
      </c>
      <c r="E1094" s="4" t="s">
        <v>105</v>
      </c>
      <c r="F1094" s="4" t="s">
        <v>124</v>
      </c>
      <c r="G1094" s="10">
        <v>550</v>
      </c>
      <c r="H1094" s="10">
        <v>77</v>
      </c>
      <c r="I1094" s="8">
        <v>800</v>
      </c>
      <c r="J1094" s="10">
        <v>61600</v>
      </c>
      <c r="K1094" s="10">
        <f t="shared" si="52"/>
        <v>42350</v>
      </c>
      <c r="L1094" s="11">
        <f t="shared" si="53"/>
        <v>19250</v>
      </c>
    </row>
    <row r="1095" spans="1:12" x14ac:dyDescent="0.3">
      <c r="A1095" s="2">
        <v>43675</v>
      </c>
      <c r="B1095" s="2" t="str">
        <f t="shared" si="51"/>
        <v>2019</v>
      </c>
      <c r="C1095" s="4" t="s">
        <v>123</v>
      </c>
      <c r="D1095" s="4" t="s">
        <v>107</v>
      </c>
      <c r="E1095" s="4" t="s">
        <v>105</v>
      </c>
      <c r="F1095" s="4" t="s">
        <v>124</v>
      </c>
      <c r="G1095" s="10">
        <v>550</v>
      </c>
      <c r="H1095" s="10">
        <v>50</v>
      </c>
      <c r="I1095" s="8">
        <v>800</v>
      </c>
      <c r="J1095" s="10">
        <v>40000</v>
      </c>
      <c r="K1095" s="10">
        <f t="shared" si="52"/>
        <v>27500</v>
      </c>
      <c r="L1095" s="11">
        <f t="shared" si="53"/>
        <v>12500</v>
      </c>
    </row>
    <row r="1096" spans="1:12" x14ac:dyDescent="0.3">
      <c r="A1096" s="2">
        <v>43764</v>
      </c>
      <c r="B1096" s="2" t="str">
        <f t="shared" si="51"/>
        <v>2019</v>
      </c>
      <c r="C1096" s="4" t="s">
        <v>143</v>
      </c>
      <c r="D1096" s="4" t="s">
        <v>104</v>
      </c>
      <c r="E1096" s="4" t="s">
        <v>105</v>
      </c>
      <c r="F1096" s="4" t="s">
        <v>124</v>
      </c>
      <c r="G1096" s="10">
        <v>550</v>
      </c>
      <c r="H1096" s="10">
        <v>9</v>
      </c>
      <c r="I1096" s="8">
        <v>800</v>
      </c>
      <c r="J1096" s="10">
        <v>7200</v>
      </c>
      <c r="K1096" s="10">
        <f t="shared" si="52"/>
        <v>4950</v>
      </c>
      <c r="L1096" s="11">
        <f t="shared" si="53"/>
        <v>2250</v>
      </c>
    </row>
    <row r="1097" spans="1:12" x14ac:dyDescent="0.3">
      <c r="A1097" s="2">
        <v>44354</v>
      </c>
      <c r="B1097" s="2" t="str">
        <f t="shared" si="51"/>
        <v>2021</v>
      </c>
      <c r="C1097" s="4" t="s">
        <v>135</v>
      </c>
      <c r="D1097" s="4" t="s">
        <v>110</v>
      </c>
      <c r="E1097" s="4" t="s">
        <v>105</v>
      </c>
      <c r="F1097" s="4" t="s">
        <v>124</v>
      </c>
      <c r="G1097" s="10">
        <v>550</v>
      </c>
      <c r="H1097" s="10">
        <v>20</v>
      </c>
      <c r="I1097" s="8">
        <v>800</v>
      </c>
      <c r="J1097" s="10">
        <v>16000</v>
      </c>
      <c r="K1097" s="10">
        <f t="shared" si="52"/>
        <v>11000</v>
      </c>
      <c r="L1097" s="11">
        <f t="shared" si="53"/>
        <v>5000</v>
      </c>
    </row>
    <row r="1098" spans="1:12" x14ac:dyDescent="0.3">
      <c r="A1098" s="2">
        <v>43365</v>
      </c>
      <c r="B1098" s="2" t="str">
        <f t="shared" si="51"/>
        <v>2018</v>
      </c>
      <c r="C1098" s="4" t="s">
        <v>125</v>
      </c>
      <c r="D1098" s="4" t="s">
        <v>107</v>
      </c>
      <c r="E1098" s="4" t="s">
        <v>105</v>
      </c>
      <c r="F1098" s="4" t="s">
        <v>124</v>
      </c>
      <c r="G1098" s="10">
        <v>550</v>
      </c>
      <c r="H1098" s="10">
        <v>3</v>
      </c>
      <c r="I1098" s="8">
        <v>800</v>
      </c>
      <c r="J1098" s="10">
        <v>2400</v>
      </c>
      <c r="K1098" s="10">
        <f t="shared" si="52"/>
        <v>1650</v>
      </c>
      <c r="L1098" s="11">
        <f t="shared" si="53"/>
        <v>750</v>
      </c>
    </row>
    <row r="1099" spans="1:12" x14ac:dyDescent="0.3">
      <c r="A1099" s="2">
        <v>44263</v>
      </c>
      <c r="B1099" s="2" t="str">
        <f t="shared" si="51"/>
        <v>2021</v>
      </c>
      <c r="C1099" s="4" t="s">
        <v>118</v>
      </c>
      <c r="D1099" s="4" t="s">
        <v>110</v>
      </c>
      <c r="E1099" s="4" t="s">
        <v>105</v>
      </c>
      <c r="F1099" s="4" t="s">
        <v>124</v>
      </c>
      <c r="G1099" s="10">
        <v>550</v>
      </c>
      <c r="H1099" s="10">
        <v>20</v>
      </c>
      <c r="I1099" s="8">
        <v>800</v>
      </c>
      <c r="J1099" s="10">
        <v>16000</v>
      </c>
      <c r="K1099" s="10">
        <f t="shared" si="52"/>
        <v>11000</v>
      </c>
      <c r="L1099" s="11">
        <f t="shared" si="53"/>
        <v>5000</v>
      </c>
    </row>
    <row r="1100" spans="1:12" x14ac:dyDescent="0.3">
      <c r="A1100" s="2">
        <v>43631</v>
      </c>
      <c r="B1100" s="2" t="str">
        <f t="shared" si="51"/>
        <v>2019</v>
      </c>
      <c r="C1100" s="4" t="s">
        <v>138</v>
      </c>
      <c r="D1100" s="4" t="s">
        <v>117</v>
      </c>
      <c r="E1100" s="4" t="s">
        <v>105</v>
      </c>
      <c r="F1100" s="4" t="s">
        <v>124</v>
      </c>
      <c r="G1100" s="10">
        <v>550</v>
      </c>
      <c r="H1100" s="10">
        <v>20</v>
      </c>
      <c r="I1100" s="8">
        <v>800</v>
      </c>
      <c r="J1100" s="10">
        <v>16000</v>
      </c>
      <c r="K1100" s="10">
        <f t="shared" si="52"/>
        <v>11000</v>
      </c>
      <c r="L1100" s="11">
        <f t="shared" si="53"/>
        <v>5000</v>
      </c>
    </row>
    <row r="1101" spans="1:12" x14ac:dyDescent="0.3">
      <c r="A1101" s="2">
        <v>43302</v>
      </c>
      <c r="B1101" s="2" t="str">
        <f t="shared" si="51"/>
        <v>2018</v>
      </c>
      <c r="C1101" s="4" t="s">
        <v>139</v>
      </c>
      <c r="D1101" s="4" t="s">
        <v>104</v>
      </c>
      <c r="E1101" s="4" t="s">
        <v>105</v>
      </c>
      <c r="F1101" s="4" t="s">
        <v>124</v>
      </c>
      <c r="G1101" s="10">
        <v>550</v>
      </c>
      <c r="H1101" s="10">
        <v>49</v>
      </c>
      <c r="I1101" s="8">
        <v>800</v>
      </c>
      <c r="J1101" s="10">
        <v>39200</v>
      </c>
      <c r="K1101" s="10">
        <f t="shared" si="52"/>
        <v>26950</v>
      </c>
      <c r="L1101" s="11">
        <f t="shared" si="53"/>
        <v>12250</v>
      </c>
    </row>
    <row r="1102" spans="1:12" x14ac:dyDescent="0.3">
      <c r="A1102" s="2">
        <v>44540</v>
      </c>
      <c r="B1102" s="2" t="str">
        <f t="shared" si="51"/>
        <v>2021</v>
      </c>
      <c r="C1102" s="4" t="s">
        <v>141</v>
      </c>
      <c r="D1102" s="4" t="s">
        <v>117</v>
      </c>
      <c r="E1102" s="4" t="s">
        <v>105</v>
      </c>
      <c r="F1102" s="4" t="s">
        <v>124</v>
      </c>
      <c r="G1102" s="10">
        <v>550</v>
      </c>
      <c r="H1102" s="10">
        <v>121</v>
      </c>
      <c r="I1102" s="8">
        <v>800</v>
      </c>
      <c r="J1102" s="10">
        <v>96800</v>
      </c>
      <c r="K1102" s="10">
        <f t="shared" si="52"/>
        <v>66550</v>
      </c>
      <c r="L1102" s="11">
        <f t="shared" si="53"/>
        <v>30250</v>
      </c>
    </row>
    <row r="1103" spans="1:12" x14ac:dyDescent="0.3">
      <c r="A1103" s="2">
        <v>44463</v>
      </c>
      <c r="B1103" s="2" t="str">
        <f t="shared" si="51"/>
        <v>2021</v>
      </c>
      <c r="C1103" s="4" t="s">
        <v>116</v>
      </c>
      <c r="D1103" s="4" t="s">
        <v>113</v>
      </c>
      <c r="E1103" s="4" t="s">
        <v>105</v>
      </c>
      <c r="F1103" s="4" t="s">
        <v>124</v>
      </c>
      <c r="G1103" s="10">
        <v>550</v>
      </c>
      <c r="H1103" s="10">
        <v>128</v>
      </c>
      <c r="I1103" s="8">
        <v>800</v>
      </c>
      <c r="J1103" s="10">
        <v>102400</v>
      </c>
      <c r="K1103" s="10">
        <f t="shared" si="52"/>
        <v>70400</v>
      </c>
      <c r="L1103" s="11">
        <f t="shared" si="53"/>
        <v>32000</v>
      </c>
    </row>
    <row r="1104" spans="1:12" x14ac:dyDescent="0.3">
      <c r="A1104" s="2">
        <v>43672</v>
      </c>
      <c r="B1104" s="2" t="str">
        <f t="shared" si="51"/>
        <v>2019</v>
      </c>
      <c r="C1104" s="4" t="s">
        <v>119</v>
      </c>
      <c r="D1104" s="4" t="s">
        <v>111</v>
      </c>
      <c r="E1104" s="4" t="s">
        <v>105</v>
      </c>
      <c r="F1104" s="4" t="s">
        <v>124</v>
      </c>
      <c r="G1104" s="10">
        <v>550</v>
      </c>
      <c r="H1104" s="10">
        <v>21</v>
      </c>
      <c r="I1104" s="8">
        <v>800</v>
      </c>
      <c r="J1104" s="10">
        <v>16800</v>
      </c>
      <c r="K1104" s="10">
        <f t="shared" si="52"/>
        <v>11550</v>
      </c>
      <c r="L1104" s="11">
        <f t="shared" si="53"/>
        <v>5250</v>
      </c>
    </row>
    <row r="1105" spans="1:12" x14ac:dyDescent="0.3">
      <c r="A1105" s="2">
        <v>44064</v>
      </c>
      <c r="B1105" s="2" t="str">
        <f t="shared" si="51"/>
        <v>2020</v>
      </c>
      <c r="C1105" s="4" t="s">
        <v>121</v>
      </c>
      <c r="D1105" s="4" t="s">
        <v>113</v>
      </c>
      <c r="E1105" s="4" t="s">
        <v>105</v>
      </c>
      <c r="F1105" s="4" t="s">
        <v>124</v>
      </c>
      <c r="G1105" s="10">
        <v>550</v>
      </c>
      <c r="H1105" s="10">
        <v>91</v>
      </c>
      <c r="I1105" s="8">
        <v>800</v>
      </c>
      <c r="J1105" s="10">
        <v>72800</v>
      </c>
      <c r="K1105" s="10">
        <f t="shared" si="52"/>
        <v>50050</v>
      </c>
      <c r="L1105" s="11">
        <f t="shared" si="53"/>
        <v>22750</v>
      </c>
    </row>
    <row r="1106" spans="1:12" x14ac:dyDescent="0.3">
      <c r="A1106" s="2">
        <v>43555</v>
      </c>
      <c r="B1106" s="2" t="str">
        <f t="shared" si="51"/>
        <v>2019</v>
      </c>
      <c r="C1106" s="4" t="s">
        <v>116</v>
      </c>
      <c r="D1106" s="4" t="s">
        <v>104</v>
      </c>
      <c r="E1106" s="4" t="s">
        <v>105</v>
      </c>
      <c r="F1106" s="4" t="s">
        <v>124</v>
      </c>
      <c r="G1106" s="10">
        <v>550</v>
      </c>
      <c r="H1106" s="10">
        <v>19</v>
      </c>
      <c r="I1106" s="8">
        <v>800</v>
      </c>
      <c r="J1106" s="10">
        <v>15200</v>
      </c>
      <c r="K1106" s="10">
        <f t="shared" si="52"/>
        <v>10450</v>
      </c>
      <c r="L1106" s="11">
        <f t="shared" si="53"/>
        <v>4750</v>
      </c>
    </row>
    <row r="1107" spans="1:12" x14ac:dyDescent="0.3">
      <c r="A1107" s="2">
        <v>44241</v>
      </c>
      <c r="B1107" s="2" t="str">
        <f t="shared" si="51"/>
        <v>2021</v>
      </c>
      <c r="C1107" s="4" t="s">
        <v>123</v>
      </c>
      <c r="D1107" s="4" t="s">
        <v>110</v>
      </c>
      <c r="E1107" s="4" t="s">
        <v>105</v>
      </c>
      <c r="F1107" s="4" t="s">
        <v>124</v>
      </c>
      <c r="G1107" s="10">
        <v>550</v>
      </c>
      <c r="H1107" s="10">
        <v>27</v>
      </c>
      <c r="I1107" s="8">
        <v>800</v>
      </c>
      <c r="J1107" s="10">
        <v>21600</v>
      </c>
      <c r="K1107" s="10">
        <f t="shared" si="52"/>
        <v>14850</v>
      </c>
      <c r="L1107" s="11">
        <f t="shared" si="53"/>
        <v>6750</v>
      </c>
    </row>
    <row r="1108" spans="1:12" x14ac:dyDescent="0.3">
      <c r="A1108" s="2">
        <v>43698</v>
      </c>
      <c r="B1108" s="2" t="str">
        <f t="shared" si="51"/>
        <v>2019</v>
      </c>
      <c r="C1108" s="4" t="s">
        <v>138</v>
      </c>
      <c r="D1108" s="4" t="s">
        <v>110</v>
      </c>
      <c r="E1108" s="4" t="s">
        <v>105</v>
      </c>
      <c r="F1108" s="4" t="s">
        <v>124</v>
      </c>
      <c r="G1108" s="10">
        <v>550</v>
      </c>
      <c r="H1108" s="10">
        <v>23</v>
      </c>
      <c r="I1108" s="8">
        <v>800</v>
      </c>
      <c r="J1108" s="10">
        <v>18400</v>
      </c>
      <c r="K1108" s="10">
        <f t="shared" si="52"/>
        <v>12650</v>
      </c>
      <c r="L1108" s="11">
        <f t="shared" si="53"/>
        <v>5750</v>
      </c>
    </row>
    <row r="1109" spans="1:12" x14ac:dyDescent="0.3">
      <c r="A1109" s="2">
        <v>44328</v>
      </c>
      <c r="B1109" s="2" t="str">
        <f t="shared" si="51"/>
        <v>2021</v>
      </c>
      <c r="C1109" s="4" t="s">
        <v>137</v>
      </c>
      <c r="D1109" s="4" t="s">
        <v>107</v>
      </c>
      <c r="E1109" s="4" t="s">
        <v>105</v>
      </c>
      <c r="F1109" s="4" t="s">
        <v>124</v>
      </c>
      <c r="G1109" s="10">
        <v>550</v>
      </c>
      <c r="H1109" s="10">
        <v>67</v>
      </c>
      <c r="I1109" s="8">
        <v>800</v>
      </c>
      <c r="J1109" s="10">
        <v>53600</v>
      </c>
      <c r="K1109" s="10">
        <f t="shared" si="52"/>
        <v>36850</v>
      </c>
      <c r="L1109" s="11">
        <f t="shared" si="53"/>
        <v>16750</v>
      </c>
    </row>
    <row r="1110" spans="1:12" x14ac:dyDescent="0.3">
      <c r="A1110" s="2">
        <v>43253</v>
      </c>
      <c r="B1110" s="2" t="str">
        <f t="shared" si="51"/>
        <v>2018</v>
      </c>
      <c r="C1110" s="4" t="s">
        <v>109</v>
      </c>
      <c r="D1110" s="4" t="s">
        <v>111</v>
      </c>
      <c r="E1110" s="4" t="s">
        <v>105</v>
      </c>
      <c r="F1110" s="4" t="s">
        <v>124</v>
      </c>
      <c r="G1110" s="10">
        <v>550</v>
      </c>
      <c r="H1110" s="10">
        <v>97</v>
      </c>
      <c r="I1110" s="8">
        <v>800</v>
      </c>
      <c r="J1110" s="10">
        <v>77600</v>
      </c>
      <c r="K1110" s="10">
        <f t="shared" si="52"/>
        <v>53350</v>
      </c>
      <c r="L1110" s="11">
        <f t="shared" si="53"/>
        <v>24250</v>
      </c>
    </row>
    <row r="1111" spans="1:12" x14ac:dyDescent="0.3">
      <c r="A1111" s="2">
        <v>43206</v>
      </c>
      <c r="B1111" s="2" t="str">
        <f t="shared" si="51"/>
        <v>2018</v>
      </c>
      <c r="C1111" s="4" t="s">
        <v>144</v>
      </c>
      <c r="D1111" s="4" t="s">
        <v>104</v>
      </c>
      <c r="E1111" s="4" t="s">
        <v>105</v>
      </c>
      <c r="F1111" s="4" t="s">
        <v>124</v>
      </c>
      <c r="G1111" s="10">
        <v>550</v>
      </c>
      <c r="H1111" s="10">
        <v>31</v>
      </c>
      <c r="I1111" s="8">
        <v>800</v>
      </c>
      <c r="J1111" s="10">
        <v>24800</v>
      </c>
      <c r="K1111" s="10">
        <f t="shared" si="52"/>
        <v>17050</v>
      </c>
      <c r="L1111" s="11">
        <f t="shared" si="53"/>
        <v>7750</v>
      </c>
    </row>
    <row r="1112" spans="1:12" x14ac:dyDescent="0.3">
      <c r="A1112" s="2">
        <v>44211</v>
      </c>
      <c r="B1112" s="2" t="str">
        <f t="shared" si="51"/>
        <v>2021</v>
      </c>
      <c r="C1112" s="4" t="s">
        <v>138</v>
      </c>
      <c r="D1112" s="4" t="s">
        <v>111</v>
      </c>
      <c r="E1112" s="4" t="s">
        <v>105</v>
      </c>
      <c r="F1112" s="4" t="s">
        <v>124</v>
      </c>
      <c r="G1112" s="10">
        <v>550</v>
      </c>
      <c r="H1112" s="10">
        <v>8</v>
      </c>
      <c r="I1112" s="8">
        <v>800</v>
      </c>
      <c r="J1112" s="10">
        <v>6400</v>
      </c>
      <c r="K1112" s="10">
        <f t="shared" si="52"/>
        <v>4400</v>
      </c>
      <c r="L1112" s="11">
        <f t="shared" si="53"/>
        <v>2000</v>
      </c>
    </row>
    <row r="1113" spans="1:12" x14ac:dyDescent="0.3">
      <c r="A1113" s="2">
        <v>43469</v>
      </c>
      <c r="B1113" s="2" t="str">
        <f t="shared" si="51"/>
        <v>2019</v>
      </c>
      <c r="C1113" s="4" t="s">
        <v>125</v>
      </c>
      <c r="D1113" s="4" t="s">
        <v>111</v>
      </c>
      <c r="E1113" s="4" t="s">
        <v>105</v>
      </c>
      <c r="F1113" s="4" t="s">
        <v>124</v>
      </c>
      <c r="G1113" s="10">
        <v>550</v>
      </c>
      <c r="H1113" s="10">
        <v>112</v>
      </c>
      <c r="I1113" s="8">
        <v>800</v>
      </c>
      <c r="J1113" s="10">
        <v>89600</v>
      </c>
      <c r="K1113" s="10">
        <f t="shared" si="52"/>
        <v>61600</v>
      </c>
      <c r="L1113" s="11">
        <f t="shared" si="53"/>
        <v>28000</v>
      </c>
    </row>
    <row r="1114" spans="1:12" x14ac:dyDescent="0.3">
      <c r="A1114" s="2">
        <v>43902</v>
      </c>
      <c r="B1114" s="2" t="str">
        <f t="shared" si="51"/>
        <v>2020</v>
      </c>
      <c r="C1114" s="4" t="s">
        <v>119</v>
      </c>
      <c r="D1114" s="4" t="s">
        <v>111</v>
      </c>
      <c r="E1114" s="4" t="s">
        <v>105</v>
      </c>
      <c r="F1114" s="4" t="s">
        <v>124</v>
      </c>
      <c r="G1114" s="10">
        <v>550</v>
      </c>
      <c r="H1114" s="10">
        <v>15</v>
      </c>
      <c r="I1114" s="8">
        <v>800</v>
      </c>
      <c r="J1114" s="10">
        <v>12000</v>
      </c>
      <c r="K1114" s="10">
        <f t="shared" si="52"/>
        <v>8250</v>
      </c>
      <c r="L1114" s="11">
        <f t="shared" si="53"/>
        <v>3750</v>
      </c>
    </row>
    <row r="1115" spans="1:12" x14ac:dyDescent="0.3">
      <c r="A1115" s="2">
        <v>44184</v>
      </c>
      <c r="B1115" s="2" t="str">
        <f t="shared" si="51"/>
        <v>2020</v>
      </c>
      <c r="C1115" s="4" t="s">
        <v>119</v>
      </c>
      <c r="D1115" s="4" t="s">
        <v>117</v>
      </c>
      <c r="E1115" s="4" t="s">
        <v>105</v>
      </c>
      <c r="F1115" s="4" t="s">
        <v>124</v>
      </c>
      <c r="G1115" s="10">
        <v>550</v>
      </c>
      <c r="H1115" s="10">
        <v>140</v>
      </c>
      <c r="I1115" s="8">
        <v>800</v>
      </c>
      <c r="J1115" s="10">
        <v>112000</v>
      </c>
      <c r="K1115" s="10">
        <f t="shared" si="52"/>
        <v>77000</v>
      </c>
      <c r="L1115" s="11">
        <f t="shared" si="53"/>
        <v>35000</v>
      </c>
    </row>
    <row r="1116" spans="1:12" x14ac:dyDescent="0.3">
      <c r="A1116" s="2">
        <v>44273</v>
      </c>
      <c r="B1116" s="2" t="str">
        <f t="shared" si="51"/>
        <v>2021</v>
      </c>
      <c r="C1116" s="4" t="s">
        <v>115</v>
      </c>
      <c r="D1116" s="4" t="s">
        <v>104</v>
      </c>
      <c r="E1116" s="4" t="s">
        <v>105</v>
      </c>
      <c r="F1116" s="4" t="s">
        <v>124</v>
      </c>
      <c r="G1116" s="10">
        <v>550</v>
      </c>
      <c r="H1116" s="10">
        <v>51</v>
      </c>
      <c r="I1116" s="8">
        <v>800</v>
      </c>
      <c r="J1116" s="10">
        <v>40800</v>
      </c>
      <c r="K1116" s="10">
        <f t="shared" si="52"/>
        <v>28050</v>
      </c>
      <c r="L1116" s="11">
        <f t="shared" si="53"/>
        <v>12750</v>
      </c>
    </row>
    <row r="1117" spans="1:12" x14ac:dyDescent="0.3">
      <c r="A1117" s="2">
        <v>43308</v>
      </c>
      <c r="B1117" s="2" t="str">
        <f t="shared" si="51"/>
        <v>2018</v>
      </c>
      <c r="C1117" s="4" t="s">
        <v>122</v>
      </c>
      <c r="D1117" s="4" t="s">
        <v>110</v>
      </c>
      <c r="E1117" s="4" t="s">
        <v>105</v>
      </c>
      <c r="F1117" s="4" t="s">
        <v>124</v>
      </c>
      <c r="G1117" s="10">
        <v>550</v>
      </c>
      <c r="H1117" s="10">
        <v>18</v>
      </c>
      <c r="I1117" s="8">
        <v>800</v>
      </c>
      <c r="J1117" s="10">
        <v>14400</v>
      </c>
      <c r="K1117" s="10">
        <f t="shared" si="52"/>
        <v>9900</v>
      </c>
      <c r="L1117" s="11">
        <f t="shared" si="53"/>
        <v>4500</v>
      </c>
    </row>
    <row r="1118" spans="1:12" x14ac:dyDescent="0.3">
      <c r="A1118" s="2">
        <v>43570</v>
      </c>
      <c r="B1118" s="2" t="str">
        <f t="shared" si="51"/>
        <v>2019</v>
      </c>
      <c r="C1118" s="4" t="s">
        <v>142</v>
      </c>
      <c r="D1118" s="4" t="s">
        <v>113</v>
      </c>
      <c r="E1118" s="4" t="s">
        <v>105</v>
      </c>
      <c r="F1118" s="4" t="s">
        <v>124</v>
      </c>
      <c r="G1118" s="10">
        <v>550</v>
      </c>
      <c r="H1118" s="10">
        <v>115</v>
      </c>
      <c r="I1118" s="8">
        <v>800</v>
      </c>
      <c r="J1118" s="10">
        <v>92000</v>
      </c>
      <c r="K1118" s="10">
        <f t="shared" si="52"/>
        <v>63250</v>
      </c>
      <c r="L1118" s="11">
        <f t="shared" si="53"/>
        <v>28750</v>
      </c>
    </row>
    <row r="1119" spans="1:12" x14ac:dyDescent="0.3">
      <c r="A1119" s="2">
        <v>43769</v>
      </c>
      <c r="B1119" s="2" t="str">
        <f t="shared" si="51"/>
        <v>2019</v>
      </c>
      <c r="C1119" s="4" t="s">
        <v>142</v>
      </c>
      <c r="D1119" s="4" t="s">
        <v>104</v>
      </c>
      <c r="E1119" s="4" t="s">
        <v>105</v>
      </c>
      <c r="F1119" s="4" t="s">
        <v>124</v>
      </c>
      <c r="G1119" s="10">
        <v>550</v>
      </c>
      <c r="H1119" s="10">
        <v>34</v>
      </c>
      <c r="I1119" s="8">
        <v>800</v>
      </c>
      <c r="J1119" s="10">
        <v>27200</v>
      </c>
      <c r="K1119" s="10">
        <f t="shared" si="52"/>
        <v>18700</v>
      </c>
      <c r="L1119" s="11">
        <f t="shared" si="53"/>
        <v>8500</v>
      </c>
    </row>
    <row r="1120" spans="1:12" x14ac:dyDescent="0.3">
      <c r="A1120" s="2">
        <v>44113</v>
      </c>
      <c r="B1120" s="2" t="str">
        <f t="shared" si="51"/>
        <v>2020</v>
      </c>
      <c r="C1120" s="4" t="s">
        <v>109</v>
      </c>
      <c r="D1120" s="4" t="s">
        <v>104</v>
      </c>
      <c r="E1120" s="4" t="s">
        <v>105</v>
      </c>
      <c r="F1120" s="4" t="s">
        <v>124</v>
      </c>
      <c r="G1120" s="10">
        <v>550</v>
      </c>
      <c r="H1120" s="10">
        <v>51</v>
      </c>
      <c r="I1120" s="8">
        <v>800</v>
      </c>
      <c r="J1120" s="10">
        <v>40800</v>
      </c>
      <c r="K1120" s="10">
        <f t="shared" si="52"/>
        <v>28050</v>
      </c>
      <c r="L1120" s="11">
        <f t="shared" si="53"/>
        <v>12750</v>
      </c>
    </row>
    <row r="1121" spans="1:12" x14ac:dyDescent="0.3">
      <c r="A1121" s="2">
        <v>43727</v>
      </c>
      <c r="B1121" s="2" t="str">
        <f t="shared" si="51"/>
        <v>2019</v>
      </c>
      <c r="C1121" s="4" t="s">
        <v>134</v>
      </c>
      <c r="D1121" s="4" t="s">
        <v>110</v>
      </c>
      <c r="E1121" s="4" t="s">
        <v>105</v>
      </c>
      <c r="F1121" s="4" t="s">
        <v>124</v>
      </c>
      <c r="G1121" s="10">
        <v>550</v>
      </c>
      <c r="H1121" s="10">
        <v>14</v>
      </c>
      <c r="I1121" s="8">
        <v>800</v>
      </c>
      <c r="J1121" s="10">
        <v>11200</v>
      </c>
      <c r="K1121" s="10">
        <f t="shared" si="52"/>
        <v>7700</v>
      </c>
      <c r="L1121" s="11">
        <f t="shared" si="53"/>
        <v>3500</v>
      </c>
    </row>
    <row r="1122" spans="1:12" x14ac:dyDescent="0.3">
      <c r="A1122" s="2">
        <v>43985</v>
      </c>
      <c r="B1122" s="2" t="str">
        <f t="shared" si="51"/>
        <v>2020</v>
      </c>
      <c r="C1122" s="4" t="s">
        <v>142</v>
      </c>
      <c r="D1122" s="4" t="s">
        <v>117</v>
      </c>
      <c r="E1122" s="4" t="s">
        <v>105</v>
      </c>
      <c r="F1122" s="4" t="s">
        <v>124</v>
      </c>
      <c r="G1122" s="10">
        <v>550</v>
      </c>
      <c r="H1122" s="10">
        <v>134</v>
      </c>
      <c r="I1122" s="8">
        <v>800</v>
      </c>
      <c r="J1122" s="10">
        <v>107200</v>
      </c>
      <c r="K1122" s="10">
        <f t="shared" si="52"/>
        <v>73700</v>
      </c>
      <c r="L1122" s="11">
        <f t="shared" si="53"/>
        <v>33500</v>
      </c>
    </row>
    <row r="1123" spans="1:12" x14ac:dyDescent="0.3">
      <c r="A1123" s="2">
        <v>44406</v>
      </c>
      <c r="B1123" s="2" t="str">
        <f t="shared" si="51"/>
        <v>2021</v>
      </c>
      <c r="C1123" s="4" t="s">
        <v>122</v>
      </c>
      <c r="D1123" s="4" t="s">
        <v>113</v>
      </c>
      <c r="E1123" s="4" t="s">
        <v>105</v>
      </c>
      <c r="F1123" s="4" t="s">
        <v>124</v>
      </c>
      <c r="G1123" s="10">
        <v>550</v>
      </c>
      <c r="H1123" s="10">
        <v>15</v>
      </c>
      <c r="I1123" s="8">
        <v>800</v>
      </c>
      <c r="J1123" s="10">
        <v>12000</v>
      </c>
      <c r="K1123" s="10">
        <f t="shared" si="52"/>
        <v>8250</v>
      </c>
      <c r="L1123" s="11">
        <f t="shared" si="53"/>
        <v>3750</v>
      </c>
    </row>
    <row r="1124" spans="1:12" x14ac:dyDescent="0.3">
      <c r="A1124" s="2">
        <v>44326</v>
      </c>
      <c r="B1124" s="2" t="str">
        <f t="shared" si="51"/>
        <v>2021</v>
      </c>
      <c r="C1124" s="4" t="s">
        <v>123</v>
      </c>
      <c r="D1124" s="4" t="s">
        <v>113</v>
      </c>
      <c r="E1124" s="4" t="s">
        <v>105</v>
      </c>
      <c r="F1124" s="4" t="s">
        <v>124</v>
      </c>
      <c r="G1124" s="10">
        <v>550</v>
      </c>
      <c r="H1124" s="10">
        <v>161</v>
      </c>
      <c r="I1124" s="8">
        <v>800</v>
      </c>
      <c r="J1124" s="10">
        <v>128800</v>
      </c>
      <c r="K1124" s="10">
        <f t="shared" si="52"/>
        <v>88550</v>
      </c>
      <c r="L1124" s="11">
        <f t="shared" si="53"/>
        <v>40250</v>
      </c>
    </row>
    <row r="1125" spans="1:12" x14ac:dyDescent="0.3">
      <c r="A1125" s="2">
        <v>43656</v>
      </c>
      <c r="B1125" s="2" t="str">
        <f t="shared" si="51"/>
        <v>2019</v>
      </c>
      <c r="C1125" s="4" t="s">
        <v>144</v>
      </c>
      <c r="D1125" s="4" t="s">
        <v>113</v>
      </c>
      <c r="E1125" s="4" t="s">
        <v>105</v>
      </c>
      <c r="F1125" s="4" t="s">
        <v>124</v>
      </c>
      <c r="G1125" s="10">
        <v>550</v>
      </c>
      <c r="H1125" s="10">
        <v>87</v>
      </c>
      <c r="I1125" s="8">
        <v>800</v>
      </c>
      <c r="J1125" s="10">
        <v>69600</v>
      </c>
      <c r="K1125" s="10">
        <f t="shared" si="52"/>
        <v>47850</v>
      </c>
      <c r="L1125" s="11">
        <f t="shared" si="53"/>
        <v>21750</v>
      </c>
    </row>
    <row r="1126" spans="1:12" x14ac:dyDescent="0.3">
      <c r="A1126" s="2">
        <v>43498</v>
      </c>
      <c r="B1126" s="2" t="str">
        <f t="shared" si="51"/>
        <v>2019</v>
      </c>
      <c r="C1126" s="4" t="s">
        <v>116</v>
      </c>
      <c r="D1126" s="4" t="s">
        <v>113</v>
      </c>
      <c r="E1126" s="4" t="s">
        <v>105</v>
      </c>
      <c r="F1126" s="4" t="s">
        <v>124</v>
      </c>
      <c r="G1126" s="10">
        <v>550</v>
      </c>
      <c r="H1126" s="10">
        <v>135</v>
      </c>
      <c r="I1126" s="8">
        <v>800</v>
      </c>
      <c r="J1126" s="10">
        <v>108000</v>
      </c>
      <c r="K1126" s="10">
        <f t="shared" si="52"/>
        <v>74250</v>
      </c>
      <c r="L1126" s="11">
        <f t="shared" si="53"/>
        <v>33750</v>
      </c>
    </row>
    <row r="1127" spans="1:12" x14ac:dyDescent="0.3">
      <c r="A1127" s="2">
        <v>43485</v>
      </c>
      <c r="B1127" s="2" t="str">
        <f t="shared" si="51"/>
        <v>2019</v>
      </c>
      <c r="C1127" s="4" t="s">
        <v>143</v>
      </c>
      <c r="D1127" s="4" t="s">
        <v>117</v>
      </c>
      <c r="E1127" s="4" t="s">
        <v>105</v>
      </c>
      <c r="F1127" s="4" t="s">
        <v>124</v>
      </c>
      <c r="G1127" s="10">
        <v>550</v>
      </c>
      <c r="H1127" s="10">
        <v>82</v>
      </c>
      <c r="I1127" s="8">
        <v>800</v>
      </c>
      <c r="J1127" s="10">
        <v>65600</v>
      </c>
      <c r="K1127" s="10">
        <f t="shared" si="52"/>
        <v>45100</v>
      </c>
      <c r="L1127" s="11">
        <f t="shared" si="53"/>
        <v>20500</v>
      </c>
    </row>
    <row r="1128" spans="1:12" x14ac:dyDescent="0.3">
      <c r="A1128" s="2">
        <v>44205</v>
      </c>
      <c r="B1128" s="2" t="str">
        <f t="shared" si="51"/>
        <v>2021</v>
      </c>
      <c r="C1128" s="4" t="s">
        <v>114</v>
      </c>
      <c r="D1128" s="4" t="s">
        <v>111</v>
      </c>
      <c r="E1128" s="4" t="s">
        <v>105</v>
      </c>
      <c r="F1128" s="4" t="s">
        <v>124</v>
      </c>
      <c r="G1128" s="10">
        <v>550</v>
      </c>
      <c r="H1128" s="10">
        <v>11</v>
      </c>
      <c r="I1128" s="8">
        <v>800</v>
      </c>
      <c r="J1128" s="10">
        <v>8800</v>
      </c>
      <c r="K1128" s="10">
        <f t="shared" si="52"/>
        <v>6050</v>
      </c>
      <c r="L1128" s="11">
        <f t="shared" si="53"/>
        <v>2750</v>
      </c>
    </row>
    <row r="1129" spans="1:12" x14ac:dyDescent="0.3">
      <c r="A1129" s="2">
        <v>44037</v>
      </c>
      <c r="B1129" s="2" t="str">
        <f t="shared" si="51"/>
        <v>2020</v>
      </c>
      <c r="C1129" s="4" t="s">
        <v>125</v>
      </c>
      <c r="D1129" s="4" t="s">
        <v>107</v>
      </c>
      <c r="E1129" s="4" t="s">
        <v>105</v>
      </c>
      <c r="F1129" s="4" t="s">
        <v>124</v>
      </c>
      <c r="G1129" s="10">
        <v>550</v>
      </c>
      <c r="H1129" s="10">
        <v>37</v>
      </c>
      <c r="I1129" s="8">
        <v>800</v>
      </c>
      <c r="J1129" s="10">
        <v>29600</v>
      </c>
      <c r="K1129" s="10">
        <f t="shared" si="52"/>
        <v>20350</v>
      </c>
      <c r="L1129" s="11">
        <f t="shared" si="53"/>
        <v>9250</v>
      </c>
    </row>
    <row r="1130" spans="1:12" x14ac:dyDescent="0.3">
      <c r="A1130" s="2">
        <v>43946</v>
      </c>
      <c r="B1130" s="2" t="str">
        <f t="shared" si="51"/>
        <v>2020</v>
      </c>
      <c r="C1130" s="4" t="s">
        <v>134</v>
      </c>
      <c r="D1130" s="4" t="s">
        <v>110</v>
      </c>
      <c r="E1130" s="4" t="s">
        <v>105</v>
      </c>
      <c r="F1130" s="4" t="s">
        <v>124</v>
      </c>
      <c r="G1130" s="10">
        <v>550</v>
      </c>
      <c r="H1130" s="10">
        <v>7</v>
      </c>
      <c r="I1130" s="8">
        <v>800</v>
      </c>
      <c r="J1130" s="10">
        <v>5600</v>
      </c>
      <c r="K1130" s="10">
        <f t="shared" si="52"/>
        <v>3850</v>
      </c>
      <c r="L1130" s="11">
        <f t="shared" si="53"/>
        <v>1750</v>
      </c>
    </row>
    <row r="1131" spans="1:12" x14ac:dyDescent="0.3">
      <c r="A1131" s="2">
        <v>43711</v>
      </c>
      <c r="B1131" s="2" t="str">
        <f t="shared" si="51"/>
        <v>2019</v>
      </c>
      <c r="C1131" s="4" t="s">
        <v>109</v>
      </c>
      <c r="D1131" s="4" t="s">
        <v>117</v>
      </c>
      <c r="E1131" s="4" t="s">
        <v>105</v>
      </c>
      <c r="F1131" s="4" t="s">
        <v>124</v>
      </c>
      <c r="G1131" s="10">
        <v>550</v>
      </c>
      <c r="H1131" s="10">
        <v>12</v>
      </c>
      <c r="I1131" s="8">
        <v>800</v>
      </c>
      <c r="J1131" s="10">
        <v>9600</v>
      </c>
      <c r="K1131" s="10">
        <f t="shared" si="52"/>
        <v>6600</v>
      </c>
      <c r="L1131" s="11">
        <f t="shared" si="53"/>
        <v>3000</v>
      </c>
    </row>
    <row r="1132" spans="1:12" x14ac:dyDescent="0.3">
      <c r="A1132" s="2">
        <v>43787</v>
      </c>
      <c r="B1132" s="2" t="str">
        <f t="shared" si="51"/>
        <v>2019</v>
      </c>
      <c r="C1132" s="4" t="s">
        <v>142</v>
      </c>
      <c r="D1132" s="4" t="s">
        <v>107</v>
      </c>
      <c r="E1132" s="4" t="s">
        <v>105</v>
      </c>
      <c r="F1132" s="4" t="s">
        <v>124</v>
      </c>
      <c r="G1132" s="10">
        <v>550</v>
      </c>
      <c r="H1132" s="10">
        <v>41</v>
      </c>
      <c r="I1132" s="8">
        <v>800</v>
      </c>
      <c r="J1132" s="10">
        <v>32800</v>
      </c>
      <c r="K1132" s="10">
        <f t="shared" si="52"/>
        <v>22550</v>
      </c>
      <c r="L1132" s="11">
        <f t="shared" si="53"/>
        <v>10250</v>
      </c>
    </row>
    <row r="1133" spans="1:12" x14ac:dyDescent="0.3">
      <c r="A1133" s="2">
        <v>43307</v>
      </c>
      <c r="B1133" s="2" t="str">
        <f t="shared" si="51"/>
        <v>2018</v>
      </c>
      <c r="C1133" s="4" t="s">
        <v>125</v>
      </c>
      <c r="D1133" s="4" t="s">
        <v>117</v>
      </c>
      <c r="E1133" s="4" t="s">
        <v>105</v>
      </c>
      <c r="F1133" s="4" t="s">
        <v>124</v>
      </c>
      <c r="G1133" s="10">
        <v>550</v>
      </c>
      <c r="H1133" s="10">
        <v>75</v>
      </c>
      <c r="I1133" s="8">
        <v>800</v>
      </c>
      <c r="J1133" s="10">
        <v>60000</v>
      </c>
      <c r="K1133" s="10">
        <f t="shared" si="52"/>
        <v>41250</v>
      </c>
      <c r="L1133" s="11">
        <f t="shared" si="53"/>
        <v>18750</v>
      </c>
    </row>
    <row r="1134" spans="1:12" x14ac:dyDescent="0.3">
      <c r="A1134" s="2">
        <v>43196</v>
      </c>
      <c r="B1134" s="2" t="str">
        <f t="shared" si="51"/>
        <v>2018</v>
      </c>
      <c r="C1134" s="4" t="s">
        <v>136</v>
      </c>
      <c r="D1134" s="4" t="s">
        <v>113</v>
      </c>
      <c r="E1134" s="4" t="s">
        <v>105</v>
      </c>
      <c r="F1134" s="4" t="s">
        <v>124</v>
      </c>
      <c r="G1134" s="10">
        <v>550</v>
      </c>
      <c r="H1134" s="10">
        <v>174</v>
      </c>
      <c r="I1134" s="8">
        <v>800</v>
      </c>
      <c r="J1134" s="10">
        <v>139200</v>
      </c>
      <c r="K1134" s="10">
        <f t="shared" si="52"/>
        <v>95700</v>
      </c>
      <c r="L1134" s="11">
        <f t="shared" si="53"/>
        <v>43500</v>
      </c>
    </row>
    <row r="1135" spans="1:12" x14ac:dyDescent="0.3">
      <c r="A1135" s="2">
        <v>43417</v>
      </c>
      <c r="B1135" s="2" t="str">
        <f t="shared" si="51"/>
        <v>2018</v>
      </c>
      <c r="C1135" s="4" t="s">
        <v>122</v>
      </c>
      <c r="D1135" s="4" t="s">
        <v>117</v>
      </c>
      <c r="E1135" s="4" t="s">
        <v>105</v>
      </c>
      <c r="F1135" s="4" t="s">
        <v>124</v>
      </c>
      <c r="G1135" s="10">
        <v>550</v>
      </c>
      <c r="H1135" s="10">
        <v>1</v>
      </c>
      <c r="I1135" s="8">
        <v>800</v>
      </c>
      <c r="J1135" s="10">
        <v>800</v>
      </c>
      <c r="K1135" s="10">
        <f t="shared" si="52"/>
        <v>550</v>
      </c>
      <c r="L1135" s="11">
        <f t="shared" si="53"/>
        <v>250</v>
      </c>
    </row>
    <row r="1136" spans="1:12" x14ac:dyDescent="0.3">
      <c r="A1136" s="2">
        <v>43258</v>
      </c>
      <c r="B1136" s="2" t="str">
        <f t="shared" si="51"/>
        <v>2018</v>
      </c>
      <c r="C1136" s="4" t="s">
        <v>137</v>
      </c>
      <c r="D1136" s="4" t="s">
        <v>111</v>
      </c>
      <c r="E1136" s="4" t="s">
        <v>105</v>
      </c>
      <c r="F1136" s="4" t="s">
        <v>124</v>
      </c>
      <c r="G1136" s="10">
        <v>550</v>
      </c>
      <c r="H1136" s="10">
        <v>54</v>
      </c>
      <c r="I1136" s="8">
        <v>800</v>
      </c>
      <c r="J1136" s="10">
        <v>43200</v>
      </c>
      <c r="K1136" s="10">
        <f t="shared" si="52"/>
        <v>29700</v>
      </c>
      <c r="L1136" s="11">
        <f t="shared" si="53"/>
        <v>13500</v>
      </c>
    </row>
    <row r="1137" spans="1:12" x14ac:dyDescent="0.3">
      <c r="A1137" s="2">
        <v>44217</v>
      </c>
      <c r="B1137" s="2" t="str">
        <f t="shared" si="51"/>
        <v>2021</v>
      </c>
      <c r="C1137" s="4" t="s">
        <v>114</v>
      </c>
      <c r="D1137" s="4" t="s">
        <v>111</v>
      </c>
      <c r="E1137" s="4" t="s">
        <v>105</v>
      </c>
      <c r="F1137" s="4" t="s">
        <v>124</v>
      </c>
      <c r="G1137" s="10">
        <v>550</v>
      </c>
      <c r="H1137" s="10">
        <v>26</v>
      </c>
      <c r="I1137" s="8">
        <v>800</v>
      </c>
      <c r="J1137" s="10">
        <v>20800</v>
      </c>
      <c r="K1137" s="10">
        <f t="shared" si="52"/>
        <v>14300</v>
      </c>
      <c r="L1137" s="11">
        <f t="shared" si="53"/>
        <v>6500</v>
      </c>
    </row>
    <row r="1138" spans="1:12" x14ac:dyDescent="0.3">
      <c r="A1138" s="2">
        <v>44282</v>
      </c>
      <c r="B1138" s="2" t="str">
        <f t="shared" si="51"/>
        <v>2021</v>
      </c>
      <c r="C1138" s="4" t="s">
        <v>116</v>
      </c>
      <c r="D1138" s="4" t="s">
        <v>113</v>
      </c>
      <c r="E1138" s="4" t="s">
        <v>105</v>
      </c>
      <c r="F1138" s="4" t="s">
        <v>124</v>
      </c>
      <c r="G1138" s="10">
        <v>550</v>
      </c>
      <c r="H1138" s="10">
        <v>156</v>
      </c>
      <c r="I1138" s="8">
        <v>800</v>
      </c>
      <c r="J1138" s="10">
        <v>124800</v>
      </c>
      <c r="K1138" s="10">
        <f t="shared" si="52"/>
        <v>85800</v>
      </c>
      <c r="L1138" s="11">
        <f t="shared" si="53"/>
        <v>39000</v>
      </c>
    </row>
    <row r="1139" spans="1:12" x14ac:dyDescent="0.3">
      <c r="A1139" s="2">
        <v>43322</v>
      </c>
      <c r="B1139" s="2" t="str">
        <f t="shared" si="51"/>
        <v>2018</v>
      </c>
      <c r="C1139" s="4" t="s">
        <v>134</v>
      </c>
      <c r="D1139" s="4" t="s">
        <v>111</v>
      </c>
      <c r="E1139" s="4" t="s">
        <v>105</v>
      </c>
      <c r="F1139" s="4" t="s">
        <v>124</v>
      </c>
      <c r="G1139" s="10">
        <v>550</v>
      </c>
      <c r="H1139" s="10">
        <v>70</v>
      </c>
      <c r="I1139" s="8">
        <v>800</v>
      </c>
      <c r="J1139" s="10">
        <v>56000</v>
      </c>
      <c r="K1139" s="10">
        <f t="shared" si="52"/>
        <v>38500</v>
      </c>
      <c r="L1139" s="11">
        <f t="shared" si="53"/>
        <v>17500</v>
      </c>
    </row>
    <row r="1140" spans="1:12" x14ac:dyDescent="0.3">
      <c r="A1140" s="2">
        <v>44341</v>
      </c>
      <c r="B1140" s="2" t="str">
        <f t="shared" si="51"/>
        <v>2021</v>
      </c>
      <c r="C1140" s="4" t="s">
        <v>122</v>
      </c>
      <c r="D1140" s="4" t="s">
        <v>117</v>
      </c>
      <c r="E1140" s="4" t="s">
        <v>105</v>
      </c>
      <c r="F1140" s="4" t="s">
        <v>124</v>
      </c>
      <c r="G1140" s="10">
        <v>550</v>
      </c>
      <c r="H1140" s="10">
        <v>115</v>
      </c>
      <c r="I1140" s="8">
        <v>800</v>
      </c>
      <c r="J1140" s="10">
        <v>92000</v>
      </c>
      <c r="K1140" s="10">
        <f t="shared" si="52"/>
        <v>63250</v>
      </c>
      <c r="L1140" s="11">
        <f t="shared" si="53"/>
        <v>28750</v>
      </c>
    </row>
    <row r="1141" spans="1:12" x14ac:dyDescent="0.3">
      <c r="A1141" s="2">
        <v>43819</v>
      </c>
      <c r="B1141" s="2" t="str">
        <f t="shared" si="51"/>
        <v>2019</v>
      </c>
      <c r="C1141" s="4" t="s">
        <v>121</v>
      </c>
      <c r="D1141" s="4" t="s">
        <v>113</v>
      </c>
      <c r="E1141" s="4" t="s">
        <v>105</v>
      </c>
      <c r="F1141" s="4" t="s">
        <v>124</v>
      </c>
      <c r="G1141" s="10">
        <v>550</v>
      </c>
      <c r="H1141" s="10">
        <v>59</v>
      </c>
      <c r="I1141" s="8">
        <v>800</v>
      </c>
      <c r="J1141" s="10">
        <v>47200</v>
      </c>
      <c r="K1141" s="10">
        <f t="shared" si="52"/>
        <v>32450</v>
      </c>
      <c r="L1141" s="11">
        <f t="shared" si="53"/>
        <v>14750</v>
      </c>
    </row>
    <row r="1142" spans="1:12" x14ac:dyDescent="0.3">
      <c r="A1142" s="2">
        <v>44296</v>
      </c>
      <c r="B1142" s="2" t="str">
        <f t="shared" si="51"/>
        <v>2021</v>
      </c>
      <c r="C1142" s="4" t="s">
        <v>112</v>
      </c>
      <c r="D1142" s="4" t="s">
        <v>117</v>
      </c>
      <c r="E1142" s="4" t="s">
        <v>105</v>
      </c>
      <c r="F1142" s="4" t="s">
        <v>124</v>
      </c>
      <c r="G1142" s="10">
        <v>550</v>
      </c>
      <c r="H1142" s="10">
        <v>60</v>
      </c>
      <c r="I1142" s="8">
        <v>800</v>
      </c>
      <c r="J1142" s="10">
        <v>48000</v>
      </c>
      <c r="K1142" s="10">
        <f t="shared" si="52"/>
        <v>33000</v>
      </c>
      <c r="L1142" s="11">
        <f t="shared" si="53"/>
        <v>15000</v>
      </c>
    </row>
    <row r="1143" spans="1:12" x14ac:dyDescent="0.3">
      <c r="A1143" s="2">
        <v>44300</v>
      </c>
      <c r="B1143" s="2" t="str">
        <f t="shared" si="51"/>
        <v>2021</v>
      </c>
      <c r="C1143" s="4" t="s">
        <v>142</v>
      </c>
      <c r="D1143" s="4" t="s">
        <v>117</v>
      </c>
      <c r="E1143" s="4" t="s">
        <v>105</v>
      </c>
      <c r="F1143" s="4" t="s">
        <v>124</v>
      </c>
      <c r="G1143" s="10">
        <v>550</v>
      </c>
      <c r="H1143" s="10">
        <v>78</v>
      </c>
      <c r="I1143" s="8">
        <v>800</v>
      </c>
      <c r="J1143" s="10">
        <v>62400</v>
      </c>
      <c r="K1143" s="10">
        <f t="shared" si="52"/>
        <v>42900</v>
      </c>
      <c r="L1143" s="11">
        <f t="shared" si="53"/>
        <v>19500</v>
      </c>
    </row>
    <row r="1144" spans="1:12" x14ac:dyDescent="0.3">
      <c r="A1144" s="2">
        <v>43208</v>
      </c>
      <c r="B1144" s="2" t="str">
        <f t="shared" si="51"/>
        <v>2018</v>
      </c>
      <c r="C1144" s="4" t="s">
        <v>125</v>
      </c>
      <c r="D1144" s="4" t="s">
        <v>104</v>
      </c>
      <c r="E1144" s="4" t="s">
        <v>105</v>
      </c>
      <c r="F1144" s="4" t="s">
        <v>124</v>
      </c>
      <c r="G1144" s="10">
        <v>550</v>
      </c>
      <c r="H1144" s="10">
        <v>48</v>
      </c>
      <c r="I1144" s="8">
        <v>800</v>
      </c>
      <c r="J1144" s="10">
        <v>38400</v>
      </c>
      <c r="K1144" s="10">
        <f t="shared" si="52"/>
        <v>26400</v>
      </c>
      <c r="L1144" s="11">
        <f t="shared" si="53"/>
        <v>12000</v>
      </c>
    </row>
    <row r="1145" spans="1:12" x14ac:dyDescent="0.3">
      <c r="A1145" s="2">
        <v>43343</v>
      </c>
      <c r="B1145" s="2" t="str">
        <f t="shared" si="51"/>
        <v>2018</v>
      </c>
      <c r="C1145" s="4" t="s">
        <v>137</v>
      </c>
      <c r="D1145" s="4" t="s">
        <v>117</v>
      </c>
      <c r="E1145" s="4" t="s">
        <v>105</v>
      </c>
      <c r="F1145" s="4" t="s">
        <v>124</v>
      </c>
      <c r="G1145" s="10">
        <v>550</v>
      </c>
      <c r="H1145" s="10">
        <v>12</v>
      </c>
      <c r="I1145" s="8">
        <v>800</v>
      </c>
      <c r="J1145" s="10">
        <v>9600</v>
      </c>
      <c r="K1145" s="10">
        <f t="shared" si="52"/>
        <v>6600</v>
      </c>
      <c r="L1145" s="11">
        <f t="shared" si="53"/>
        <v>3000</v>
      </c>
    </row>
    <row r="1146" spans="1:12" x14ac:dyDescent="0.3">
      <c r="A1146" s="2">
        <v>44264</v>
      </c>
      <c r="B1146" s="2" t="str">
        <f t="shared" si="51"/>
        <v>2021</v>
      </c>
      <c r="C1146" s="4" t="s">
        <v>114</v>
      </c>
      <c r="D1146" s="4" t="s">
        <v>113</v>
      </c>
      <c r="E1146" s="4" t="s">
        <v>105</v>
      </c>
      <c r="F1146" s="4" t="s">
        <v>124</v>
      </c>
      <c r="G1146" s="10">
        <v>550</v>
      </c>
      <c r="H1146" s="10">
        <v>169</v>
      </c>
      <c r="I1146" s="8">
        <v>800</v>
      </c>
      <c r="J1146" s="10">
        <v>135200</v>
      </c>
      <c r="K1146" s="10">
        <f t="shared" si="52"/>
        <v>92950</v>
      </c>
      <c r="L1146" s="11">
        <f t="shared" si="53"/>
        <v>42250</v>
      </c>
    </row>
    <row r="1147" spans="1:12" x14ac:dyDescent="0.3">
      <c r="A1147" s="2">
        <v>44361</v>
      </c>
      <c r="B1147" s="2" t="str">
        <f t="shared" si="51"/>
        <v>2021</v>
      </c>
      <c r="C1147" s="4" t="s">
        <v>139</v>
      </c>
      <c r="D1147" s="4" t="s">
        <v>113</v>
      </c>
      <c r="E1147" s="4" t="s">
        <v>105</v>
      </c>
      <c r="F1147" s="4" t="s">
        <v>124</v>
      </c>
      <c r="G1147" s="10">
        <v>550</v>
      </c>
      <c r="H1147" s="10">
        <v>81</v>
      </c>
      <c r="I1147" s="8">
        <v>800</v>
      </c>
      <c r="J1147" s="10">
        <v>64800</v>
      </c>
      <c r="K1147" s="10">
        <f t="shared" si="52"/>
        <v>44550</v>
      </c>
      <c r="L1147" s="11">
        <f t="shared" si="53"/>
        <v>20250</v>
      </c>
    </row>
    <row r="1148" spans="1:12" x14ac:dyDescent="0.3">
      <c r="A1148" s="2">
        <v>44430</v>
      </c>
      <c r="B1148" s="2" t="str">
        <f t="shared" si="51"/>
        <v>2021</v>
      </c>
      <c r="C1148" s="4" t="s">
        <v>143</v>
      </c>
      <c r="D1148" s="4" t="s">
        <v>113</v>
      </c>
      <c r="E1148" s="4" t="s">
        <v>105</v>
      </c>
      <c r="F1148" s="4" t="s">
        <v>124</v>
      </c>
      <c r="G1148" s="10">
        <v>550</v>
      </c>
      <c r="H1148" s="10">
        <v>19</v>
      </c>
      <c r="I1148" s="8">
        <v>800</v>
      </c>
      <c r="J1148" s="10">
        <v>15200</v>
      </c>
      <c r="K1148" s="10">
        <f t="shared" si="52"/>
        <v>10450</v>
      </c>
      <c r="L1148" s="11">
        <f t="shared" si="53"/>
        <v>4750</v>
      </c>
    </row>
    <row r="1149" spans="1:12" x14ac:dyDescent="0.3">
      <c r="A1149" s="2">
        <v>43424</v>
      </c>
      <c r="B1149" s="2" t="str">
        <f t="shared" si="51"/>
        <v>2018</v>
      </c>
      <c r="C1149" s="4" t="s">
        <v>139</v>
      </c>
      <c r="D1149" s="4" t="s">
        <v>107</v>
      </c>
      <c r="E1149" s="4" t="s">
        <v>105</v>
      </c>
      <c r="F1149" s="4" t="s">
        <v>124</v>
      </c>
      <c r="G1149" s="10">
        <v>550</v>
      </c>
      <c r="H1149" s="10">
        <v>9</v>
      </c>
      <c r="I1149" s="8">
        <v>800</v>
      </c>
      <c r="J1149" s="10">
        <v>7200</v>
      </c>
      <c r="K1149" s="10">
        <f t="shared" si="52"/>
        <v>4950</v>
      </c>
      <c r="L1149" s="11">
        <f t="shared" si="53"/>
        <v>2250</v>
      </c>
    </row>
    <row r="1150" spans="1:12" x14ac:dyDescent="0.3">
      <c r="A1150" s="2">
        <v>43999</v>
      </c>
      <c r="B1150" s="2" t="str">
        <f t="shared" si="51"/>
        <v>2020</v>
      </c>
      <c r="C1150" s="4" t="s">
        <v>143</v>
      </c>
      <c r="D1150" s="4" t="s">
        <v>104</v>
      </c>
      <c r="E1150" s="4" t="s">
        <v>105</v>
      </c>
      <c r="F1150" s="4" t="s">
        <v>124</v>
      </c>
      <c r="G1150" s="10">
        <v>550</v>
      </c>
      <c r="H1150" s="10">
        <v>15</v>
      </c>
      <c r="I1150" s="8">
        <v>800</v>
      </c>
      <c r="J1150" s="10">
        <v>12000</v>
      </c>
      <c r="K1150" s="10">
        <f t="shared" si="52"/>
        <v>8250</v>
      </c>
      <c r="L1150" s="11">
        <f t="shared" si="53"/>
        <v>3750</v>
      </c>
    </row>
    <row r="1151" spans="1:12" x14ac:dyDescent="0.3">
      <c r="A1151" s="2">
        <v>44267</v>
      </c>
      <c r="B1151" s="2" t="str">
        <f t="shared" si="51"/>
        <v>2021</v>
      </c>
      <c r="C1151" s="4" t="s">
        <v>121</v>
      </c>
      <c r="D1151" s="4" t="s">
        <v>107</v>
      </c>
      <c r="E1151" s="4" t="s">
        <v>105</v>
      </c>
      <c r="F1151" s="4" t="s">
        <v>124</v>
      </c>
      <c r="G1151" s="10">
        <v>550</v>
      </c>
      <c r="H1151" s="10">
        <v>24</v>
      </c>
      <c r="I1151" s="8">
        <v>800</v>
      </c>
      <c r="J1151" s="10">
        <v>19200</v>
      </c>
      <c r="K1151" s="10">
        <f t="shared" si="52"/>
        <v>13200</v>
      </c>
      <c r="L1151" s="11">
        <f t="shared" si="53"/>
        <v>6000</v>
      </c>
    </row>
    <row r="1152" spans="1:12" x14ac:dyDescent="0.3">
      <c r="A1152" s="2">
        <v>44008</v>
      </c>
      <c r="B1152" s="2" t="str">
        <f t="shared" si="51"/>
        <v>2020</v>
      </c>
      <c r="C1152" s="4" t="s">
        <v>142</v>
      </c>
      <c r="D1152" s="4" t="s">
        <v>113</v>
      </c>
      <c r="E1152" s="4" t="s">
        <v>105</v>
      </c>
      <c r="F1152" s="4" t="s">
        <v>124</v>
      </c>
      <c r="G1152" s="10">
        <v>550</v>
      </c>
      <c r="H1152" s="10">
        <v>93</v>
      </c>
      <c r="I1152" s="8">
        <v>800</v>
      </c>
      <c r="J1152" s="10">
        <v>74400</v>
      </c>
      <c r="K1152" s="10">
        <f t="shared" si="52"/>
        <v>51150</v>
      </c>
      <c r="L1152" s="11">
        <f t="shared" si="53"/>
        <v>23250</v>
      </c>
    </row>
    <row r="1153" spans="1:12" x14ac:dyDescent="0.3">
      <c r="A1153" s="2">
        <v>44444</v>
      </c>
      <c r="B1153" s="2" t="str">
        <f t="shared" si="51"/>
        <v>2021</v>
      </c>
      <c r="C1153" s="4" t="s">
        <v>139</v>
      </c>
      <c r="D1153" s="4" t="s">
        <v>117</v>
      </c>
      <c r="E1153" s="4" t="s">
        <v>105</v>
      </c>
      <c r="F1153" s="4" t="s">
        <v>124</v>
      </c>
      <c r="G1153" s="10">
        <v>550</v>
      </c>
      <c r="H1153" s="10">
        <v>91</v>
      </c>
      <c r="I1153" s="8">
        <v>800</v>
      </c>
      <c r="J1153" s="10">
        <v>72800</v>
      </c>
      <c r="K1153" s="10">
        <f t="shared" si="52"/>
        <v>50050</v>
      </c>
      <c r="L1153" s="11">
        <f t="shared" si="53"/>
        <v>22750</v>
      </c>
    </row>
    <row r="1154" spans="1:12" x14ac:dyDescent="0.3">
      <c r="A1154" s="2">
        <v>43498</v>
      </c>
      <c r="B1154" s="2" t="str">
        <f t="shared" si="51"/>
        <v>2019</v>
      </c>
      <c r="C1154" s="4" t="s">
        <v>119</v>
      </c>
      <c r="D1154" s="4" t="s">
        <v>111</v>
      </c>
      <c r="E1154" s="4" t="s">
        <v>105</v>
      </c>
      <c r="F1154" s="4" t="s">
        <v>124</v>
      </c>
      <c r="G1154" s="10">
        <v>550</v>
      </c>
      <c r="H1154" s="10">
        <v>93</v>
      </c>
      <c r="I1154" s="8">
        <v>800</v>
      </c>
      <c r="J1154" s="10">
        <v>74400</v>
      </c>
      <c r="K1154" s="10">
        <f t="shared" si="52"/>
        <v>51150</v>
      </c>
      <c r="L1154" s="11">
        <f t="shared" si="53"/>
        <v>23250</v>
      </c>
    </row>
    <row r="1155" spans="1:12" x14ac:dyDescent="0.3">
      <c r="A1155" s="2">
        <v>43764</v>
      </c>
      <c r="B1155" s="2" t="str">
        <f t="shared" ref="B1155:B1218" si="54">TEXT(A1155,"yyyy")</f>
        <v>2019</v>
      </c>
      <c r="C1155" s="4" t="s">
        <v>134</v>
      </c>
      <c r="D1155" s="4" t="s">
        <v>113</v>
      </c>
      <c r="E1155" s="4" t="s">
        <v>105</v>
      </c>
      <c r="F1155" s="4" t="s">
        <v>124</v>
      </c>
      <c r="G1155" s="10">
        <v>550</v>
      </c>
      <c r="H1155" s="10">
        <v>62</v>
      </c>
      <c r="I1155" s="8">
        <v>800</v>
      </c>
      <c r="J1155" s="10">
        <v>49600</v>
      </c>
      <c r="K1155" s="10">
        <f t="shared" ref="K1155:K1218" si="55">H1155*G1155</f>
        <v>34100</v>
      </c>
      <c r="L1155" s="11">
        <f t="shared" ref="L1155:L1218" si="56">J1155-K1155</f>
        <v>15500</v>
      </c>
    </row>
    <row r="1156" spans="1:12" x14ac:dyDescent="0.3">
      <c r="A1156" s="2">
        <v>44429</v>
      </c>
      <c r="B1156" s="2" t="str">
        <f t="shared" si="54"/>
        <v>2021</v>
      </c>
      <c r="C1156" s="4" t="s">
        <v>116</v>
      </c>
      <c r="D1156" s="4" t="s">
        <v>107</v>
      </c>
      <c r="E1156" s="4" t="s">
        <v>105</v>
      </c>
      <c r="F1156" s="4" t="s">
        <v>124</v>
      </c>
      <c r="G1156" s="10">
        <v>550</v>
      </c>
      <c r="H1156" s="10">
        <v>89</v>
      </c>
      <c r="I1156" s="8">
        <v>800</v>
      </c>
      <c r="J1156" s="10">
        <v>71200</v>
      </c>
      <c r="K1156" s="10">
        <f t="shared" si="55"/>
        <v>48950</v>
      </c>
      <c r="L1156" s="11">
        <f t="shared" si="56"/>
        <v>22250</v>
      </c>
    </row>
    <row r="1157" spans="1:12" x14ac:dyDescent="0.3">
      <c r="A1157" s="2">
        <v>44082</v>
      </c>
      <c r="B1157" s="2" t="str">
        <f t="shared" si="54"/>
        <v>2020</v>
      </c>
      <c r="C1157" s="4" t="s">
        <v>112</v>
      </c>
      <c r="D1157" s="4" t="s">
        <v>110</v>
      </c>
      <c r="E1157" s="4" t="s">
        <v>105</v>
      </c>
      <c r="F1157" s="4" t="s">
        <v>124</v>
      </c>
      <c r="G1157" s="10">
        <v>550</v>
      </c>
      <c r="H1157" s="10">
        <v>12</v>
      </c>
      <c r="I1157" s="8">
        <v>800</v>
      </c>
      <c r="J1157" s="10">
        <v>9600</v>
      </c>
      <c r="K1157" s="10">
        <f t="shared" si="55"/>
        <v>6600</v>
      </c>
      <c r="L1157" s="11">
        <f t="shared" si="56"/>
        <v>3000</v>
      </c>
    </row>
    <row r="1158" spans="1:12" x14ac:dyDescent="0.3">
      <c r="A1158" s="2">
        <v>44332</v>
      </c>
      <c r="B1158" s="2" t="str">
        <f t="shared" si="54"/>
        <v>2021</v>
      </c>
      <c r="C1158" s="4" t="s">
        <v>118</v>
      </c>
      <c r="D1158" s="4" t="s">
        <v>111</v>
      </c>
      <c r="E1158" s="4" t="s">
        <v>105</v>
      </c>
      <c r="F1158" s="4" t="s">
        <v>124</v>
      </c>
      <c r="G1158" s="10">
        <v>550</v>
      </c>
      <c r="H1158" s="10">
        <v>23</v>
      </c>
      <c r="I1158" s="8">
        <v>800</v>
      </c>
      <c r="J1158" s="10">
        <v>18400</v>
      </c>
      <c r="K1158" s="10">
        <f t="shared" si="55"/>
        <v>12650</v>
      </c>
      <c r="L1158" s="11">
        <f t="shared" si="56"/>
        <v>5750</v>
      </c>
    </row>
    <row r="1159" spans="1:12" x14ac:dyDescent="0.3">
      <c r="A1159" s="2">
        <v>43536</v>
      </c>
      <c r="B1159" s="2" t="str">
        <f t="shared" si="54"/>
        <v>2019</v>
      </c>
      <c r="C1159" s="4" t="s">
        <v>137</v>
      </c>
      <c r="D1159" s="4" t="s">
        <v>104</v>
      </c>
      <c r="E1159" s="4" t="s">
        <v>105</v>
      </c>
      <c r="F1159" s="4" t="s">
        <v>124</v>
      </c>
      <c r="G1159" s="10">
        <v>550</v>
      </c>
      <c r="H1159" s="10">
        <v>16</v>
      </c>
      <c r="I1159" s="8">
        <v>800</v>
      </c>
      <c r="J1159" s="10">
        <v>12800</v>
      </c>
      <c r="K1159" s="10">
        <f t="shared" si="55"/>
        <v>8800</v>
      </c>
      <c r="L1159" s="11">
        <f t="shared" si="56"/>
        <v>4000</v>
      </c>
    </row>
    <row r="1160" spans="1:12" x14ac:dyDescent="0.3">
      <c r="A1160" s="2">
        <v>43337</v>
      </c>
      <c r="B1160" s="2" t="str">
        <f t="shared" si="54"/>
        <v>2018</v>
      </c>
      <c r="C1160" s="4" t="s">
        <v>114</v>
      </c>
      <c r="D1160" s="4" t="s">
        <v>117</v>
      </c>
      <c r="E1160" s="4" t="s">
        <v>105</v>
      </c>
      <c r="F1160" s="4" t="s">
        <v>124</v>
      </c>
      <c r="G1160" s="10">
        <v>550</v>
      </c>
      <c r="H1160" s="10">
        <v>126</v>
      </c>
      <c r="I1160" s="8">
        <v>800</v>
      </c>
      <c r="J1160" s="10">
        <v>100800</v>
      </c>
      <c r="K1160" s="10">
        <f t="shared" si="55"/>
        <v>69300</v>
      </c>
      <c r="L1160" s="11">
        <f t="shared" si="56"/>
        <v>31500</v>
      </c>
    </row>
    <row r="1161" spans="1:12" x14ac:dyDescent="0.3">
      <c r="A1161" s="2">
        <v>43942</v>
      </c>
      <c r="B1161" s="2" t="str">
        <f t="shared" si="54"/>
        <v>2020</v>
      </c>
      <c r="C1161" s="4" t="s">
        <v>108</v>
      </c>
      <c r="D1161" s="4" t="s">
        <v>107</v>
      </c>
      <c r="E1161" s="4" t="s">
        <v>105</v>
      </c>
      <c r="F1161" s="4" t="s">
        <v>124</v>
      </c>
      <c r="G1161" s="10">
        <v>550</v>
      </c>
      <c r="H1161" s="10">
        <v>51</v>
      </c>
      <c r="I1161" s="8">
        <v>800</v>
      </c>
      <c r="J1161" s="10">
        <v>40800</v>
      </c>
      <c r="K1161" s="10">
        <f t="shared" si="55"/>
        <v>28050</v>
      </c>
      <c r="L1161" s="11">
        <f t="shared" si="56"/>
        <v>12750</v>
      </c>
    </row>
    <row r="1162" spans="1:12" x14ac:dyDescent="0.3">
      <c r="A1162" s="2">
        <v>43503</v>
      </c>
      <c r="B1162" s="2" t="str">
        <f t="shared" si="54"/>
        <v>2019</v>
      </c>
      <c r="C1162" s="4" t="s">
        <v>138</v>
      </c>
      <c r="D1162" s="4" t="s">
        <v>107</v>
      </c>
      <c r="E1162" s="4" t="s">
        <v>105</v>
      </c>
      <c r="F1162" s="4" t="s">
        <v>124</v>
      </c>
      <c r="G1162" s="10">
        <v>550</v>
      </c>
      <c r="H1162" s="10">
        <v>74</v>
      </c>
      <c r="I1162" s="8">
        <v>800</v>
      </c>
      <c r="J1162" s="10">
        <v>59200</v>
      </c>
      <c r="K1162" s="10">
        <f t="shared" si="55"/>
        <v>40700</v>
      </c>
      <c r="L1162" s="11">
        <f t="shared" si="56"/>
        <v>18500</v>
      </c>
    </row>
    <row r="1163" spans="1:12" x14ac:dyDescent="0.3">
      <c r="A1163" s="2">
        <v>44475</v>
      </c>
      <c r="B1163" s="2" t="str">
        <f t="shared" si="54"/>
        <v>2021</v>
      </c>
      <c r="C1163" s="4" t="s">
        <v>116</v>
      </c>
      <c r="D1163" s="4" t="s">
        <v>110</v>
      </c>
      <c r="E1163" s="4" t="s">
        <v>105</v>
      </c>
      <c r="F1163" s="4" t="s">
        <v>124</v>
      </c>
      <c r="G1163" s="10">
        <v>550</v>
      </c>
      <c r="H1163" s="10">
        <v>13</v>
      </c>
      <c r="I1163" s="8">
        <v>800</v>
      </c>
      <c r="J1163" s="10">
        <v>10400</v>
      </c>
      <c r="K1163" s="10">
        <f t="shared" si="55"/>
        <v>7150</v>
      </c>
      <c r="L1163" s="11">
        <f t="shared" si="56"/>
        <v>3250</v>
      </c>
    </row>
    <row r="1164" spans="1:12" x14ac:dyDescent="0.3">
      <c r="A1164" s="2">
        <v>43266</v>
      </c>
      <c r="B1164" s="2" t="str">
        <f t="shared" si="54"/>
        <v>2018</v>
      </c>
      <c r="C1164" s="4" t="s">
        <v>109</v>
      </c>
      <c r="D1164" s="4" t="s">
        <v>104</v>
      </c>
      <c r="E1164" s="4" t="s">
        <v>105</v>
      </c>
      <c r="F1164" s="4" t="s">
        <v>126</v>
      </c>
      <c r="G1164" s="10">
        <v>550</v>
      </c>
      <c r="H1164" s="10">
        <v>98</v>
      </c>
      <c r="I1164" s="8">
        <v>800</v>
      </c>
      <c r="J1164" s="10">
        <v>78400</v>
      </c>
      <c r="K1164" s="10">
        <f t="shared" si="55"/>
        <v>53900</v>
      </c>
      <c r="L1164" s="11">
        <f t="shared" si="56"/>
        <v>24500</v>
      </c>
    </row>
    <row r="1165" spans="1:12" x14ac:dyDescent="0.3">
      <c r="A1165" s="2">
        <v>44242</v>
      </c>
      <c r="B1165" s="2" t="str">
        <f t="shared" si="54"/>
        <v>2021</v>
      </c>
      <c r="C1165" s="4" t="s">
        <v>115</v>
      </c>
      <c r="D1165" s="4" t="s">
        <v>104</v>
      </c>
      <c r="E1165" s="4" t="s">
        <v>105</v>
      </c>
      <c r="F1165" s="4" t="s">
        <v>126</v>
      </c>
      <c r="G1165" s="10">
        <v>550</v>
      </c>
      <c r="H1165" s="10">
        <v>63</v>
      </c>
      <c r="I1165" s="8">
        <v>800</v>
      </c>
      <c r="J1165" s="10">
        <v>50400</v>
      </c>
      <c r="K1165" s="10">
        <f t="shared" si="55"/>
        <v>34650</v>
      </c>
      <c r="L1165" s="11">
        <f t="shared" si="56"/>
        <v>15750</v>
      </c>
    </row>
    <row r="1166" spans="1:12" x14ac:dyDescent="0.3">
      <c r="A1166" s="2">
        <v>43729</v>
      </c>
      <c r="B1166" s="2" t="str">
        <f t="shared" si="54"/>
        <v>2019</v>
      </c>
      <c r="C1166" s="4" t="s">
        <v>143</v>
      </c>
      <c r="D1166" s="4" t="s">
        <v>113</v>
      </c>
      <c r="E1166" s="4" t="s">
        <v>105</v>
      </c>
      <c r="F1166" s="4" t="s">
        <v>126</v>
      </c>
      <c r="G1166" s="10">
        <v>550</v>
      </c>
      <c r="H1166" s="10">
        <v>99</v>
      </c>
      <c r="I1166" s="8">
        <v>800</v>
      </c>
      <c r="J1166" s="10">
        <v>79200</v>
      </c>
      <c r="K1166" s="10">
        <f t="shared" si="55"/>
        <v>54450</v>
      </c>
      <c r="L1166" s="11">
        <f t="shared" si="56"/>
        <v>24750</v>
      </c>
    </row>
    <row r="1167" spans="1:12" x14ac:dyDescent="0.3">
      <c r="A1167" s="2">
        <v>44322</v>
      </c>
      <c r="B1167" s="2" t="str">
        <f t="shared" si="54"/>
        <v>2021</v>
      </c>
      <c r="C1167" s="4" t="s">
        <v>120</v>
      </c>
      <c r="D1167" s="4" t="s">
        <v>113</v>
      </c>
      <c r="E1167" s="4" t="s">
        <v>105</v>
      </c>
      <c r="F1167" s="4" t="s">
        <v>126</v>
      </c>
      <c r="G1167" s="10">
        <v>550</v>
      </c>
      <c r="H1167" s="10">
        <v>6</v>
      </c>
      <c r="I1167" s="8">
        <v>800</v>
      </c>
      <c r="J1167" s="10">
        <v>4800</v>
      </c>
      <c r="K1167" s="10">
        <f t="shared" si="55"/>
        <v>3300</v>
      </c>
      <c r="L1167" s="11">
        <f t="shared" si="56"/>
        <v>1500</v>
      </c>
    </row>
    <row r="1168" spans="1:12" x14ac:dyDescent="0.3">
      <c r="A1168" s="2">
        <v>44418</v>
      </c>
      <c r="B1168" s="2" t="str">
        <f t="shared" si="54"/>
        <v>2021</v>
      </c>
      <c r="C1168" s="4" t="s">
        <v>121</v>
      </c>
      <c r="D1168" s="4" t="s">
        <v>111</v>
      </c>
      <c r="E1168" s="4" t="s">
        <v>105</v>
      </c>
      <c r="F1168" s="4" t="s">
        <v>126</v>
      </c>
      <c r="G1168" s="10">
        <v>550</v>
      </c>
      <c r="H1168" s="10">
        <v>118</v>
      </c>
      <c r="I1168" s="8">
        <v>800</v>
      </c>
      <c r="J1168" s="10">
        <v>94400</v>
      </c>
      <c r="K1168" s="10">
        <f t="shared" si="55"/>
        <v>64900</v>
      </c>
      <c r="L1168" s="11">
        <f t="shared" si="56"/>
        <v>29500</v>
      </c>
    </row>
    <row r="1169" spans="1:12" x14ac:dyDescent="0.3">
      <c r="A1169" s="2">
        <v>43947</v>
      </c>
      <c r="B1169" s="2" t="str">
        <f t="shared" si="54"/>
        <v>2020</v>
      </c>
      <c r="C1169" s="4" t="s">
        <v>115</v>
      </c>
      <c r="D1169" s="4" t="s">
        <v>117</v>
      </c>
      <c r="E1169" s="4" t="s">
        <v>105</v>
      </c>
      <c r="F1169" s="4" t="s">
        <v>126</v>
      </c>
      <c r="G1169" s="10">
        <v>550</v>
      </c>
      <c r="H1169" s="10">
        <v>140</v>
      </c>
      <c r="I1169" s="8">
        <v>800</v>
      </c>
      <c r="J1169" s="10">
        <v>112000</v>
      </c>
      <c r="K1169" s="10">
        <f t="shared" si="55"/>
        <v>77000</v>
      </c>
      <c r="L1169" s="11">
        <f t="shared" si="56"/>
        <v>35000</v>
      </c>
    </row>
    <row r="1170" spans="1:12" x14ac:dyDescent="0.3">
      <c r="A1170" s="2">
        <v>43654</v>
      </c>
      <c r="B1170" s="2" t="str">
        <f t="shared" si="54"/>
        <v>2019</v>
      </c>
      <c r="C1170" s="4" t="s">
        <v>135</v>
      </c>
      <c r="D1170" s="4" t="s">
        <v>113</v>
      </c>
      <c r="E1170" s="4" t="s">
        <v>105</v>
      </c>
      <c r="F1170" s="4" t="s">
        <v>126</v>
      </c>
      <c r="G1170" s="10">
        <v>550</v>
      </c>
      <c r="H1170" s="10">
        <v>214</v>
      </c>
      <c r="I1170" s="8">
        <v>800</v>
      </c>
      <c r="J1170" s="10">
        <v>171200</v>
      </c>
      <c r="K1170" s="10">
        <f t="shared" si="55"/>
        <v>117700</v>
      </c>
      <c r="L1170" s="11">
        <f t="shared" si="56"/>
        <v>53500</v>
      </c>
    </row>
    <row r="1171" spans="1:12" x14ac:dyDescent="0.3">
      <c r="A1171" s="2">
        <v>44105</v>
      </c>
      <c r="B1171" s="2" t="str">
        <f t="shared" si="54"/>
        <v>2020</v>
      </c>
      <c r="C1171" s="4" t="s">
        <v>142</v>
      </c>
      <c r="D1171" s="4" t="s">
        <v>104</v>
      </c>
      <c r="E1171" s="4" t="s">
        <v>105</v>
      </c>
      <c r="F1171" s="4" t="s">
        <v>126</v>
      </c>
      <c r="G1171" s="10">
        <v>550</v>
      </c>
      <c r="H1171" s="10">
        <v>10</v>
      </c>
      <c r="I1171" s="8">
        <v>800</v>
      </c>
      <c r="J1171" s="10">
        <v>8000</v>
      </c>
      <c r="K1171" s="10">
        <f t="shared" si="55"/>
        <v>5500</v>
      </c>
      <c r="L1171" s="11">
        <f t="shared" si="56"/>
        <v>2500</v>
      </c>
    </row>
    <row r="1172" spans="1:12" x14ac:dyDescent="0.3">
      <c r="A1172" s="2">
        <v>44561</v>
      </c>
      <c r="B1172" s="2" t="str">
        <f t="shared" si="54"/>
        <v>2021</v>
      </c>
      <c r="C1172" s="4" t="s">
        <v>125</v>
      </c>
      <c r="D1172" s="4" t="s">
        <v>117</v>
      </c>
      <c r="E1172" s="4" t="s">
        <v>105</v>
      </c>
      <c r="F1172" s="4" t="s">
        <v>126</v>
      </c>
      <c r="G1172" s="10">
        <v>550</v>
      </c>
      <c r="H1172" s="10">
        <v>63</v>
      </c>
      <c r="I1172" s="8">
        <v>800</v>
      </c>
      <c r="J1172" s="10">
        <v>50400</v>
      </c>
      <c r="K1172" s="10">
        <f t="shared" si="55"/>
        <v>34650</v>
      </c>
      <c r="L1172" s="11">
        <f t="shared" si="56"/>
        <v>15750</v>
      </c>
    </row>
    <row r="1173" spans="1:12" x14ac:dyDescent="0.3">
      <c r="A1173" s="2">
        <v>44251</v>
      </c>
      <c r="B1173" s="2" t="str">
        <f t="shared" si="54"/>
        <v>2021</v>
      </c>
      <c r="C1173" s="4" t="s">
        <v>141</v>
      </c>
      <c r="D1173" s="4" t="s">
        <v>111</v>
      </c>
      <c r="E1173" s="4" t="s">
        <v>105</v>
      </c>
      <c r="F1173" s="4" t="s">
        <v>126</v>
      </c>
      <c r="G1173" s="10">
        <v>550</v>
      </c>
      <c r="H1173" s="10">
        <v>106</v>
      </c>
      <c r="I1173" s="8">
        <v>800</v>
      </c>
      <c r="J1173" s="10">
        <v>84800</v>
      </c>
      <c r="K1173" s="10">
        <f t="shared" si="55"/>
        <v>58300</v>
      </c>
      <c r="L1173" s="11">
        <f t="shared" si="56"/>
        <v>26500</v>
      </c>
    </row>
    <row r="1174" spans="1:12" x14ac:dyDescent="0.3">
      <c r="A1174" s="2">
        <v>43554</v>
      </c>
      <c r="B1174" s="2" t="str">
        <f t="shared" si="54"/>
        <v>2019</v>
      </c>
      <c r="C1174" s="4" t="s">
        <v>143</v>
      </c>
      <c r="D1174" s="4" t="s">
        <v>104</v>
      </c>
      <c r="E1174" s="4" t="s">
        <v>105</v>
      </c>
      <c r="F1174" s="4" t="s">
        <v>126</v>
      </c>
      <c r="G1174" s="10">
        <v>550</v>
      </c>
      <c r="H1174" s="10">
        <v>47</v>
      </c>
      <c r="I1174" s="8">
        <v>800</v>
      </c>
      <c r="J1174" s="10">
        <v>37600</v>
      </c>
      <c r="K1174" s="10">
        <f t="shared" si="55"/>
        <v>25850</v>
      </c>
      <c r="L1174" s="11">
        <f t="shared" si="56"/>
        <v>11750</v>
      </c>
    </row>
    <row r="1175" spans="1:12" x14ac:dyDescent="0.3">
      <c r="A1175" s="2">
        <v>43716</v>
      </c>
      <c r="B1175" s="2" t="str">
        <f t="shared" si="54"/>
        <v>2019</v>
      </c>
      <c r="C1175" s="4" t="s">
        <v>141</v>
      </c>
      <c r="D1175" s="4" t="s">
        <v>104</v>
      </c>
      <c r="E1175" s="4" t="s">
        <v>105</v>
      </c>
      <c r="F1175" s="4" t="s">
        <v>126</v>
      </c>
      <c r="G1175" s="10">
        <v>550</v>
      </c>
      <c r="H1175" s="10">
        <v>90</v>
      </c>
      <c r="I1175" s="8">
        <v>800</v>
      </c>
      <c r="J1175" s="10">
        <v>72000</v>
      </c>
      <c r="K1175" s="10">
        <f t="shared" si="55"/>
        <v>49500</v>
      </c>
      <c r="L1175" s="11">
        <f t="shared" si="56"/>
        <v>22500</v>
      </c>
    </row>
    <row r="1176" spans="1:12" x14ac:dyDescent="0.3">
      <c r="A1176" s="2">
        <v>43536</v>
      </c>
      <c r="B1176" s="2" t="str">
        <f t="shared" si="54"/>
        <v>2019</v>
      </c>
      <c r="C1176" s="4" t="s">
        <v>143</v>
      </c>
      <c r="D1176" s="4" t="s">
        <v>111</v>
      </c>
      <c r="E1176" s="4" t="s">
        <v>105</v>
      </c>
      <c r="F1176" s="4" t="s">
        <v>126</v>
      </c>
      <c r="G1176" s="10">
        <v>550</v>
      </c>
      <c r="H1176" s="10">
        <v>91</v>
      </c>
      <c r="I1176" s="8">
        <v>800</v>
      </c>
      <c r="J1176" s="10">
        <v>72800</v>
      </c>
      <c r="K1176" s="10">
        <f t="shared" si="55"/>
        <v>50050</v>
      </c>
      <c r="L1176" s="11">
        <f t="shared" si="56"/>
        <v>22750</v>
      </c>
    </row>
    <row r="1177" spans="1:12" x14ac:dyDescent="0.3">
      <c r="A1177" s="2">
        <v>44459</v>
      </c>
      <c r="B1177" s="2" t="str">
        <f t="shared" si="54"/>
        <v>2021</v>
      </c>
      <c r="C1177" s="4" t="s">
        <v>134</v>
      </c>
      <c r="D1177" s="4" t="s">
        <v>113</v>
      </c>
      <c r="E1177" s="4" t="s">
        <v>105</v>
      </c>
      <c r="F1177" s="4" t="s">
        <v>126</v>
      </c>
      <c r="G1177" s="10">
        <v>550</v>
      </c>
      <c r="H1177" s="10">
        <v>27</v>
      </c>
      <c r="I1177" s="8">
        <v>800</v>
      </c>
      <c r="J1177" s="10">
        <v>21600</v>
      </c>
      <c r="K1177" s="10">
        <f t="shared" si="55"/>
        <v>14850</v>
      </c>
      <c r="L1177" s="11">
        <f t="shared" si="56"/>
        <v>6750</v>
      </c>
    </row>
    <row r="1178" spans="1:12" x14ac:dyDescent="0.3">
      <c r="A1178" s="2">
        <v>44058</v>
      </c>
      <c r="B1178" s="2" t="str">
        <f t="shared" si="54"/>
        <v>2020</v>
      </c>
      <c r="C1178" s="4" t="s">
        <v>134</v>
      </c>
      <c r="D1178" s="4" t="s">
        <v>117</v>
      </c>
      <c r="E1178" s="4" t="s">
        <v>105</v>
      </c>
      <c r="F1178" s="4" t="s">
        <v>126</v>
      </c>
      <c r="G1178" s="10">
        <v>550</v>
      </c>
      <c r="H1178" s="10">
        <v>26</v>
      </c>
      <c r="I1178" s="8">
        <v>800</v>
      </c>
      <c r="J1178" s="10">
        <v>20800</v>
      </c>
      <c r="K1178" s="10">
        <f t="shared" si="55"/>
        <v>14300</v>
      </c>
      <c r="L1178" s="11">
        <f t="shared" si="56"/>
        <v>6500</v>
      </c>
    </row>
    <row r="1179" spans="1:12" x14ac:dyDescent="0.3">
      <c r="A1179" s="2">
        <v>44381</v>
      </c>
      <c r="B1179" s="2" t="str">
        <f t="shared" si="54"/>
        <v>2021</v>
      </c>
      <c r="C1179" s="4" t="s">
        <v>109</v>
      </c>
      <c r="D1179" s="4" t="s">
        <v>104</v>
      </c>
      <c r="E1179" s="4" t="s">
        <v>105</v>
      </c>
      <c r="F1179" s="4" t="s">
        <v>126</v>
      </c>
      <c r="G1179" s="10">
        <v>550</v>
      </c>
      <c r="H1179" s="10">
        <v>34</v>
      </c>
      <c r="I1179" s="8">
        <v>800</v>
      </c>
      <c r="J1179" s="10">
        <v>27200</v>
      </c>
      <c r="K1179" s="10">
        <f t="shared" si="55"/>
        <v>18700</v>
      </c>
      <c r="L1179" s="11">
        <f t="shared" si="56"/>
        <v>8500</v>
      </c>
    </row>
    <row r="1180" spans="1:12" x14ac:dyDescent="0.3">
      <c r="A1180" s="2">
        <v>43175</v>
      </c>
      <c r="B1180" s="2" t="str">
        <f t="shared" si="54"/>
        <v>2018</v>
      </c>
      <c r="C1180" s="4" t="s">
        <v>112</v>
      </c>
      <c r="D1180" s="4" t="s">
        <v>110</v>
      </c>
      <c r="E1180" s="4" t="s">
        <v>105</v>
      </c>
      <c r="F1180" s="4" t="s">
        <v>126</v>
      </c>
      <c r="G1180" s="10">
        <v>550</v>
      </c>
      <c r="H1180" s="10">
        <v>19</v>
      </c>
      <c r="I1180" s="8">
        <v>800</v>
      </c>
      <c r="J1180" s="10">
        <v>15200</v>
      </c>
      <c r="K1180" s="10">
        <f t="shared" si="55"/>
        <v>10450</v>
      </c>
      <c r="L1180" s="11">
        <f t="shared" si="56"/>
        <v>4750</v>
      </c>
    </row>
    <row r="1181" spans="1:12" x14ac:dyDescent="0.3">
      <c r="A1181" s="2">
        <v>44346</v>
      </c>
      <c r="B1181" s="2" t="str">
        <f t="shared" si="54"/>
        <v>2021</v>
      </c>
      <c r="C1181" s="4" t="s">
        <v>137</v>
      </c>
      <c r="D1181" s="4" t="s">
        <v>110</v>
      </c>
      <c r="E1181" s="4" t="s">
        <v>105</v>
      </c>
      <c r="F1181" s="4" t="s">
        <v>126</v>
      </c>
      <c r="G1181" s="10">
        <v>550</v>
      </c>
      <c r="H1181" s="10">
        <v>6</v>
      </c>
      <c r="I1181" s="8">
        <v>800</v>
      </c>
      <c r="J1181" s="10">
        <v>4800</v>
      </c>
      <c r="K1181" s="10">
        <f t="shared" si="55"/>
        <v>3300</v>
      </c>
      <c r="L1181" s="11">
        <f t="shared" si="56"/>
        <v>1500</v>
      </c>
    </row>
    <row r="1182" spans="1:12" x14ac:dyDescent="0.3">
      <c r="A1182" s="2">
        <v>43531</v>
      </c>
      <c r="B1182" s="2" t="str">
        <f t="shared" si="54"/>
        <v>2019</v>
      </c>
      <c r="C1182" s="4" t="s">
        <v>141</v>
      </c>
      <c r="D1182" s="4" t="s">
        <v>117</v>
      </c>
      <c r="E1182" s="4" t="s">
        <v>105</v>
      </c>
      <c r="F1182" s="4" t="s">
        <v>126</v>
      </c>
      <c r="G1182" s="10">
        <v>550</v>
      </c>
      <c r="H1182" s="10">
        <v>34</v>
      </c>
      <c r="I1182" s="8">
        <v>800</v>
      </c>
      <c r="J1182" s="10">
        <v>27200</v>
      </c>
      <c r="K1182" s="10">
        <f t="shared" si="55"/>
        <v>18700</v>
      </c>
      <c r="L1182" s="11">
        <f t="shared" si="56"/>
        <v>8500</v>
      </c>
    </row>
    <row r="1183" spans="1:12" x14ac:dyDescent="0.3">
      <c r="A1183" s="2">
        <v>44233</v>
      </c>
      <c r="B1183" s="2" t="str">
        <f t="shared" si="54"/>
        <v>2021</v>
      </c>
      <c r="C1183" s="4" t="s">
        <v>143</v>
      </c>
      <c r="D1183" s="4" t="s">
        <v>117</v>
      </c>
      <c r="E1183" s="4" t="s">
        <v>105</v>
      </c>
      <c r="F1183" s="4" t="s">
        <v>126</v>
      </c>
      <c r="G1183" s="10">
        <v>550</v>
      </c>
      <c r="H1183" s="10">
        <v>175</v>
      </c>
      <c r="I1183" s="8">
        <v>800</v>
      </c>
      <c r="J1183" s="10">
        <v>140000</v>
      </c>
      <c r="K1183" s="10">
        <f t="shared" si="55"/>
        <v>96250</v>
      </c>
      <c r="L1183" s="11">
        <f t="shared" si="56"/>
        <v>43750</v>
      </c>
    </row>
    <row r="1184" spans="1:12" x14ac:dyDescent="0.3">
      <c r="A1184" s="2">
        <v>43505</v>
      </c>
      <c r="B1184" s="2" t="str">
        <f t="shared" si="54"/>
        <v>2019</v>
      </c>
      <c r="C1184" s="4" t="s">
        <v>144</v>
      </c>
      <c r="D1184" s="4" t="s">
        <v>104</v>
      </c>
      <c r="E1184" s="4" t="s">
        <v>105</v>
      </c>
      <c r="F1184" s="4" t="s">
        <v>126</v>
      </c>
      <c r="G1184" s="10">
        <v>550</v>
      </c>
      <c r="H1184" s="10">
        <v>81</v>
      </c>
      <c r="I1184" s="8">
        <v>800</v>
      </c>
      <c r="J1184" s="10">
        <v>64800</v>
      </c>
      <c r="K1184" s="10">
        <f t="shared" si="55"/>
        <v>44550</v>
      </c>
      <c r="L1184" s="11">
        <f t="shared" si="56"/>
        <v>20250</v>
      </c>
    </row>
    <row r="1185" spans="1:12" x14ac:dyDescent="0.3">
      <c r="A1185" s="2">
        <v>44352</v>
      </c>
      <c r="B1185" s="2" t="str">
        <f t="shared" si="54"/>
        <v>2021</v>
      </c>
      <c r="C1185" s="4" t="s">
        <v>144</v>
      </c>
      <c r="D1185" s="4" t="s">
        <v>104</v>
      </c>
      <c r="E1185" s="4" t="s">
        <v>105</v>
      </c>
      <c r="F1185" s="4" t="s">
        <v>126</v>
      </c>
      <c r="G1185" s="10">
        <v>550</v>
      </c>
      <c r="H1185" s="10">
        <v>98</v>
      </c>
      <c r="I1185" s="8">
        <v>800</v>
      </c>
      <c r="J1185" s="10">
        <v>78400</v>
      </c>
      <c r="K1185" s="10">
        <f t="shared" si="55"/>
        <v>53900</v>
      </c>
      <c r="L1185" s="11">
        <f t="shared" si="56"/>
        <v>24500</v>
      </c>
    </row>
    <row r="1186" spans="1:12" x14ac:dyDescent="0.3">
      <c r="A1186" s="2">
        <v>44404</v>
      </c>
      <c r="B1186" s="2" t="str">
        <f t="shared" si="54"/>
        <v>2021</v>
      </c>
      <c r="C1186" s="4" t="s">
        <v>144</v>
      </c>
      <c r="D1186" s="4" t="s">
        <v>110</v>
      </c>
      <c r="E1186" s="4" t="s">
        <v>105</v>
      </c>
      <c r="F1186" s="4" t="s">
        <v>126</v>
      </c>
      <c r="G1186" s="10">
        <v>550</v>
      </c>
      <c r="H1186" s="10">
        <v>44</v>
      </c>
      <c r="I1186" s="8">
        <v>800</v>
      </c>
      <c r="J1186" s="10">
        <v>35200</v>
      </c>
      <c r="K1186" s="10">
        <f t="shared" si="55"/>
        <v>24200</v>
      </c>
      <c r="L1186" s="11">
        <f t="shared" si="56"/>
        <v>11000</v>
      </c>
    </row>
    <row r="1187" spans="1:12" x14ac:dyDescent="0.3">
      <c r="A1187" s="2">
        <v>43391</v>
      </c>
      <c r="B1187" s="2" t="str">
        <f t="shared" si="54"/>
        <v>2018</v>
      </c>
      <c r="C1187" s="4" t="s">
        <v>140</v>
      </c>
      <c r="D1187" s="4" t="s">
        <v>113</v>
      </c>
      <c r="E1187" s="4" t="s">
        <v>105</v>
      </c>
      <c r="F1187" s="4" t="s">
        <v>126</v>
      </c>
      <c r="G1187" s="10">
        <v>550</v>
      </c>
      <c r="H1187" s="10">
        <v>267</v>
      </c>
      <c r="I1187" s="8">
        <v>800</v>
      </c>
      <c r="J1187" s="10">
        <v>213600</v>
      </c>
      <c r="K1187" s="10">
        <f t="shared" si="55"/>
        <v>146850</v>
      </c>
      <c r="L1187" s="11">
        <f t="shared" si="56"/>
        <v>66750</v>
      </c>
    </row>
    <row r="1188" spans="1:12" x14ac:dyDescent="0.3">
      <c r="A1188" s="2">
        <v>44337</v>
      </c>
      <c r="B1188" s="2" t="str">
        <f t="shared" si="54"/>
        <v>2021</v>
      </c>
      <c r="C1188" s="4" t="s">
        <v>119</v>
      </c>
      <c r="D1188" s="4" t="s">
        <v>113</v>
      </c>
      <c r="E1188" s="4" t="s">
        <v>105</v>
      </c>
      <c r="F1188" s="4" t="s">
        <v>126</v>
      </c>
      <c r="G1188" s="10">
        <v>550</v>
      </c>
      <c r="H1188" s="10">
        <v>10</v>
      </c>
      <c r="I1188" s="8">
        <v>800</v>
      </c>
      <c r="J1188" s="10">
        <v>8000</v>
      </c>
      <c r="K1188" s="10">
        <f t="shared" si="55"/>
        <v>5500</v>
      </c>
      <c r="L1188" s="11">
        <f t="shared" si="56"/>
        <v>2500</v>
      </c>
    </row>
    <row r="1189" spans="1:12" x14ac:dyDescent="0.3">
      <c r="A1189" s="2">
        <v>43715</v>
      </c>
      <c r="B1189" s="2" t="str">
        <f t="shared" si="54"/>
        <v>2019</v>
      </c>
      <c r="C1189" s="4" t="s">
        <v>137</v>
      </c>
      <c r="D1189" s="4" t="s">
        <v>113</v>
      </c>
      <c r="E1189" s="4" t="s">
        <v>105</v>
      </c>
      <c r="F1189" s="4" t="s">
        <v>126</v>
      </c>
      <c r="G1189" s="10">
        <v>550</v>
      </c>
      <c r="H1189" s="10">
        <v>139</v>
      </c>
      <c r="I1189" s="8">
        <v>800</v>
      </c>
      <c r="J1189" s="10">
        <v>111200</v>
      </c>
      <c r="K1189" s="10">
        <f t="shared" si="55"/>
        <v>76450</v>
      </c>
      <c r="L1189" s="11">
        <f t="shared" si="56"/>
        <v>34750</v>
      </c>
    </row>
    <row r="1190" spans="1:12" x14ac:dyDescent="0.3">
      <c r="A1190" s="2">
        <v>43343</v>
      </c>
      <c r="B1190" s="2" t="str">
        <f t="shared" si="54"/>
        <v>2018</v>
      </c>
      <c r="C1190" s="4" t="s">
        <v>121</v>
      </c>
      <c r="D1190" s="4" t="s">
        <v>107</v>
      </c>
      <c r="E1190" s="4" t="s">
        <v>105</v>
      </c>
      <c r="F1190" s="4" t="s">
        <v>126</v>
      </c>
      <c r="G1190" s="10">
        <v>550</v>
      </c>
      <c r="H1190" s="10">
        <v>107</v>
      </c>
      <c r="I1190" s="8">
        <v>800</v>
      </c>
      <c r="J1190" s="10">
        <v>85600</v>
      </c>
      <c r="K1190" s="10">
        <f t="shared" si="55"/>
        <v>58850</v>
      </c>
      <c r="L1190" s="11">
        <f t="shared" si="56"/>
        <v>26750</v>
      </c>
    </row>
    <row r="1191" spans="1:12" x14ac:dyDescent="0.3">
      <c r="A1191" s="2">
        <v>43679</v>
      </c>
      <c r="B1191" s="2" t="str">
        <f t="shared" si="54"/>
        <v>2019</v>
      </c>
      <c r="C1191" s="4" t="s">
        <v>121</v>
      </c>
      <c r="D1191" s="4" t="s">
        <v>117</v>
      </c>
      <c r="E1191" s="4" t="s">
        <v>105</v>
      </c>
      <c r="F1191" s="4" t="s">
        <v>126</v>
      </c>
      <c r="G1191" s="10">
        <v>550</v>
      </c>
      <c r="H1191" s="10">
        <v>208</v>
      </c>
      <c r="I1191" s="8">
        <v>800</v>
      </c>
      <c r="J1191" s="10">
        <v>166400</v>
      </c>
      <c r="K1191" s="10">
        <f t="shared" si="55"/>
        <v>114400</v>
      </c>
      <c r="L1191" s="11">
        <f t="shared" si="56"/>
        <v>52000</v>
      </c>
    </row>
    <row r="1192" spans="1:12" x14ac:dyDescent="0.3">
      <c r="A1192" s="2">
        <v>43319</v>
      </c>
      <c r="B1192" s="2" t="str">
        <f t="shared" si="54"/>
        <v>2018</v>
      </c>
      <c r="C1192" s="4" t="s">
        <v>138</v>
      </c>
      <c r="D1192" s="4" t="s">
        <v>107</v>
      </c>
      <c r="E1192" s="4" t="s">
        <v>105</v>
      </c>
      <c r="F1192" s="4" t="s">
        <v>126</v>
      </c>
      <c r="G1192" s="10">
        <v>550</v>
      </c>
      <c r="H1192" s="10">
        <v>81</v>
      </c>
      <c r="I1192" s="8">
        <v>800</v>
      </c>
      <c r="J1192" s="10">
        <v>64800</v>
      </c>
      <c r="K1192" s="10">
        <f t="shared" si="55"/>
        <v>44550</v>
      </c>
      <c r="L1192" s="11">
        <f t="shared" si="56"/>
        <v>20250</v>
      </c>
    </row>
    <row r="1193" spans="1:12" x14ac:dyDescent="0.3">
      <c r="A1193" s="2">
        <v>43893</v>
      </c>
      <c r="B1193" s="2" t="str">
        <f t="shared" si="54"/>
        <v>2020</v>
      </c>
      <c r="C1193" s="4" t="s">
        <v>134</v>
      </c>
      <c r="D1193" s="4" t="s">
        <v>117</v>
      </c>
      <c r="E1193" s="4" t="s">
        <v>105</v>
      </c>
      <c r="F1193" s="4" t="s">
        <v>126</v>
      </c>
      <c r="G1193" s="10">
        <v>550</v>
      </c>
      <c r="H1193" s="10">
        <v>6</v>
      </c>
      <c r="I1193" s="8">
        <v>800</v>
      </c>
      <c r="J1193" s="10">
        <v>4800</v>
      </c>
      <c r="K1193" s="10">
        <f t="shared" si="55"/>
        <v>3300</v>
      </c>
      <c r="L1193" s="11">
        <f t="shared" si="56"/>
        <v>1500</v>
      </c>
    </row>
    <row r="1194" spans="1:12" x14ac:dyDescent="0.3">
      <c r="A1194" s="2">
        <v>44211</v>
      </c>
      <c r="B1194" s="2" t="str">
        <f t="shared" si="54"/>
        <v>2021</v>
      </c>
      <c r="C1194" s="4" t="s">
        <v>143</v>
      </c>
      <c r="D1194" s="4" t="s">
        <v>117</v>
      </c>
      <c r="E1194" s="4" t="s">
        <v>105</v>
      </c>
      <c r="F1194" s="4" t="s">
        <v>126</v>
      </c>
      <c r="G1194" s="10">
        <v>550</v>
      </c>
      <c r="H1194" s="10">
        <v>219</v>
      </c>
      <c r="I1194" s="8">
        <v>800</v>
      </c>
      <c r="J1194" s="10">
        <v>175200</v>
      </c>
      <c r="K1194" s="10">
        <f t="shared" si="55"/>
        <v>120450</v>
      </c>
      <c r="L1194" s="11">
        <f t="shared" si="56"/>
        <v>54750</v>
      </c>
    </row>
    <row r="1195" spans="1:12" x14ac:dyDescent="0.3">
      <c r="A1195" s="2">
        <v>43789</v>
      </c>
      <c r="B1195" s="2" t="str">
        <f t="shared" si="54"/>
        <v>2019</v>
      </c>
      <c r="C1195" s="4" t="s">
        <v>135</v>
      </c>
      <c r="D1195" s="4" t="s">
        <v>113</v>
      </c>
      <c r="E1195" s="4" t="s">
        <v>105</v>
      </c>
      <c r="F1195" s="4" t="s">
        <v>126</v>
      </c>
      <c r="G1195" s="10">
        <v>550</v>
      </c>
      <c r="H1195" s="10">
        <v>1</v>
      </c>
      <c r="I1195" s="8">
        <v>800</v>
      </c>
      <c r="J1195" s="10">
        <v>800</v>
      </c>
      <c r="K1195" s="10">
        <f t="shared" si="55"/>
        <v>550</v>
      </c>
      <c r="L1195" s="11">
        <f t="shared" si="56"/>
        <v>250</v>
      </c>
    </row>
    <row r="1196" spans="1:12" x14ac:dyDescent="0.3">
      <c r="A1196" s="2">
        <v>43268</v>
      </c>
      <c r="B1196" s="2" t="str">
        <f t="shared" si="54"/>
        <v>2018</v>
      </c>
      <c r="C1196" s="4" t="s">
        <v>122</v>
      </c>
      <c r="D1196" s="4" t="s">
        <v>111</v>
      </c>
      <c r="E1196" s="4" t="s">
        <v>105</v>
      </c>
      <c r="F1196" s="4" t="s">
        <v>126</v>
      </c>
      <c r="G1196" s="10">
        <v>550</v>
      </c>
      <c r="H1196" s="10">
        <v>35</v>
      </c>
      <c r="I1196" s="8">
        <v>800</v>
      </c>
      <c r="J1196" s="10">
        <v>28000</v>
      </c>
      <c r="K1196" s="10">
        <f t="shared" si="55"/>
        <v>19250</v>
      </c>
      <c r="L1196" s="11">
        <f t="shared" si="56"/>
        <v>8750</v>
      </c>
    </row>
    <row r="1197" spans="1:12" x14ac:dyDescent="0.3">
      <c r="A1197" s="2">
        <v>44534</v>
      </c>
      <c r="B1197" s="2" t="str">
        <f t="shared" si="54"/>
        <v>2021</v>
      </c>
      <c r="C1197" s="4" t="s">
        <v>137</v>
      </c>
      <c r="D1197" s="4" t="s">
        <v>107</v>
      </c>
      <c r="E1197" s="4" t="s">
        <v>105</v>
      </c>
      <c r="F1197" s="4" t="s">
        <v>126</v>
      </c>
      <c r="G1197" s="10">
        <v>550</v>
      </c>
      <c r="H1197" s="10">
        <v>40</v>
      </c>
      <c r="I1197" s="8">
        <v>800</v>
      </c>
      <c r="J1197" s="10">
        <v>32000</v>
      </c>
      <c r="K1197" s="10">
        <f t="shared" si="55"/>
        <v>22000</v>
      </c>
      <c r="L1197" s="11">
        <f t="shared" si="56"/>
        <v>10000</v>
      </c>
    </row>
    <row r="1198" spans="1:12" x14ac:dyDescent="0.3">
      <c r="A1198" s="2">
        <v>44207</v>
      </c>
      <c r="B1198" s="2" t="str">
        <f t="shared" si="54"/>
        <v>2021</v>
      </c>
      <c r="C1198" s="4" t="s">
        <v>138</v>
      </c>
      <c r="D1198" s="4" t="s">
        <v>110</v>
      </c>
      <c r="E1198" s="4" t="s">
        <v>105</v>
      </c>
      <c r="F1198" s="4" t="s">
        <v>126</v>
      </c>
      <c r="G1198" s="10">
        <v>550</v>
      </c>
      <c r="H1198" s="10">
        <v>49</v>
      </c>
      <c r="I1198" s="8">
        <v>800</v>
      </c>
      <c r="J1198" s="10">
        <v>39200</v>
      </c>
      <c r="K1198" s="10">
        <f t="shared" si="55"/>
        <v>26950</v>
      </c>
      <c r="L1198" s="11">
        <f t="shared" si="56"/>
        <v>12250</v>
      </c>
    </row>
    <row r="1199" spans="1:12" x14ac:dyDescent="0.3">
      <c r="A1199" s="2">
        <v>43354</v>
      </c>
      <c r="B1199" s="2" t="str">
        <f t="shared" si="54"/>
        <v>2018</v>
      </c>
      <c r="C1199" s="4" t="s">
        <v>123</v>
      </c>
      <c r="D1199" s="4" t="s">
        <v>107</v>
      </c>
      <c r="E1199" s="4" t="s">
        <v>105</v>
      </c>
      <c r="F1199" s="4" t="s">
        <v>126</v>
      </c>
      <c r="G1199" s="10">
        <v>550</v>
      </c>
      <c r="H1199" s="10">
        <v>88</v>
      </c>
      <c r="I1199" s="8">
        <v>800</v>
      </c>
      <c r="J1199" s="10">
        <v>70400</v>
      </c>
      <c r="K1199" s="10">
        <f t="shared" si="55"/>
        <v>48400</v>
      </c>
      <c r="L1199" s="11">
        <f t="shared" si="56"/>
        <v>22000</v>
      </c>
    </row>
    <row r="1200" spans="1:12" x14ac:dyDescent="0.3">
      <c r="A1200" s="2">
        <v>44265</v>
      </c>
      <c r="B1200" s="2" t="str">
        <f t="shared" si="54"/>
        <v>2021</v>
      </c>
      <c r="C1200" s="4" t="s">
        <v>136</v>
      </c>
      <c r="D1200" s="4" t="s">
        <v>117</v>
      </c>
      <c r="E1200" s="4" t="s">
        <v>105</v>
      </c>
      <c r="F1200" s="4" t="s">
        <v>126</v>
      </c>
      <c r="G1200" s="10">
        <v>550</v>
      </c>
      <c r="H1200" s="10">
        <v>88</v>
      </c>
      <c r="I1200" s="8">
        <v>800</v>
      </c>
      <c r="J1200" s="10">
        <v>70400</v>
      </c>
      <c r="K1200" s="10">
        <f t="shared" si="55"/>
        <v>48400</v>
      </c>
      <c r="L1200" s="11">
        <f t="shared" si="56"/>
        <v>22000</v>
      </c>
    </row>
    <row r="1201" spans="1:12" x14ac:dyDescent="0.3">
      <c r="A1201" s="2">
        <v>44403</v>
      </c>
      <c r="B1201" s="2" t="str">
        <f t="shared" si="54"/>
        <v>2021</v>
      </c>
      <c r="C1201" s="4" t="s">
        <v>119</v>
      </c>
      <c r="D1201" s="4" t="s">
        <v>117</v>
      </c>
      <c r="E1201" s="4" t="s">
        <v>105</v>
      </c>
      <c r="F1201" s="4" t="s">
        <v>126</v>
      </c>
      <c r="G1201" s="10">
        <v>550</v>
      </c>
      <c r="H1201" s="10">
        <v>220</v>
      </c>
      <c r="I1201" s="8">
        <v>800</v>
      </c>
      <c r="J1201" s="10">
        <v>176000</v>
      </c>
      <c r="K1201" s="10">
        <f t="shared" si="55"/>
        <v>121000</v>
      </c>
      <c r="L1201" s="11">
        <f t="shared" si="56"/>
        <v>55000</v>
      </c>
    </row>
    <row r="1202" spans="1:12" x14ac:dyDescent="0.3">
      <c r="A1202" s="2">
        <v>43344</v>
      </c>
      <c r="B1202" s="2" t="str">
        <f t="shared" si="54"/>
        <v>2018</v>
      </c>
      <c r="C1202" s="4" t="s">
        <v>139</v>
      </c>
      <c r="D1202" s="4" t="s">
        <v>111</v>
      </c>
      <c r="E1202" s="4" t="s">
        <v>105</v>
      </c>
      <c r="F1202" s="4" t="s">
        <v>126</v>
      </c>
      <c r="G1202" s="10">
        <v>550</v>
      </c>
      <c r="H1202" s="10">
        <v>141</v>
      </c>
      <c r="I1202" s="8">
        <v>800</v>
      </c>
      <c r="J1202" s="10">
        <v>112800</v>
      </c>
      <c r="K1202" s="10">
        <f t="shared" si="55"/>
        <v>77550</v>
      </c>
      <c r="L1202" s="11">
        <f t="shared" si="56"/>
        <v>35250</v>
      </c>
    </row>
    <row r="1203" spans="1:12" x14ac:dyDescent="0.3">
      <c r="A1203" s="2">
        <v>44538</v>
      </c>
      <c r="B1203" s="2" t="str">
        <f t="shared" si="54"/>
        <v>2021</v>
      </c>
      <c r="C1203" s="4" t="s">
        <v>140</v>
      </c>
      <c r="D1203" s="4" t="s">
        <v>110</v>
      </c>
      <c r="E1203" s="4" t="s">
        <v>105</v>
      </c>
      <c r="F1203" s="4" t="s">
        <v>126</v>
      </c>
      <c r="G1203" s="10">
        <v>550</v>
      </c>
      <c r="H1203" s="10">
        <v>46</v>
      </c>
      <c r="I1203" s="8">
        <v>800</v>
      </c>
      <c r="J1203" s="10">
        <v>36800</v>
      </c>
      <c r="K1203" s="10">
        <f t="shared" si="55"/>
        <v>25300</v>
      </c>
      <c r="L1203" s="11">
        <f t="shared" si="56"/>
        <v>11500</v>
      </c>
    </row>
    <row r="1204" spans="1:12" x14ac:dyDescent="0.3">
      <c r="A1204" s="2">
        <v>43673</v>
      </c>
      <c r="B1204" s="2" t="str">
        <f t="shared" si="54"/>
        <v>2019</v>
      </c>
      <c r="C1204" s="4" t="s">
        <v>136</v>
      </c>
      <c r="D1204" s="4" t="s">
        <v>113</v>
      </c>
      <c r="E1204" s="4" t="s">
        <v>105</v>
      </c>
      <c r="F1204" s="4" t="s">
        <v>126</v>
      </c>
      <c r="G1204" s="10">
        <v>550</v>
      </c>
      <c r="H1204" s="10">
        <v>61</v>
      </c>
      <c r="I1204" s="8">
        <v>800</v>
      </c>
      <c r="J1204" s="10">
        <v>48800</v>
      </c>
      <c r="K1204" s="10">
        <f t="shared" si="55"/>
        <v>33550</v>
      </c>
      <c r="L1204" s="11">
        <f t="shared" si="56"/>
        <v>15250</v>
      </c>
    </row>
    <row r="1205" spans="1:12" x14ac:dyDescent="0.3">
      <c r="A1205" s="2">
        <v>44381</v>
      </c>
      <c r="B1205" s="2" t="str">
        <f t="shared" si="54"/>
        <v>2021</v>
      </c>
      <c r="C1205" s="4" t="s">
        <v>144</v>
      </c>
      <c r="D1205" s="4" t="s">
        <v>107</v>
      </c>
      <c r="E1205" s="4" t="s">
        <v>105</v>
      </c>
      <c r="F1205" s="4" t="s">
        <v>126</v>
      </c>
      <c r="G1205" s="10">
        <v>550</v>
      </c>
      <c r="H1205" s="10">
        <v>148</v>
      </c>
      <c r="I1205" s="8">
        <v>800</v>
      </c>
      <c r="J1205" s="10">
        <v>118400</v>
      </c>
      <c r="K1205" s="10">
        <f t="shared" si="55"/>
        <v>81400</v>
      </c>
      <c r="L1205" s="11">
        <f t="shared" si="56"/>
        <v>37000</v>
      </c>
    </row>
    <row r="1206" spans="1:12" x14ac:dyDescent="0.3">
      <c r="A1206" s="2">
        <v>44260</v>
      </c>
      <c r="B1206" s="2" t="str">
        <f t="shared" si="54"/>
        <v>2021</v>
      </c>
      <c r="C1206" s="4" t="s">
        <v>118</v>
      </c>
      <c r="D1206" s="4" t="s">
        <v>111</v>
      </c>
      <c r="E1206" s="4" t="s">
        <v>105</v>
      </c>
      <c r="F1206" s="4" t="s">
        <v>126</v>
      </c>
      <c r="G1206" s="10">
        <v>550</v>
      </c>
      <c r="H1206" s="10">
        <v>60</v>
      </c>
      <c r="I1206" s="8">
        <v>800</v>
      </c>
      <c r="J1206" s="10">
        <v>48000</v>
      </c>
      <c r="K1206" s="10">
        <f t="shared" si="55"/>
        <v>33000</v>
      </c>
      <c r="L1206" s="11">
        <f t="shared" si="56"/>
        <v>15000</v>
      </c>
    </row>
    <row r="1207" spans="1:12" x14ac:dyDescent="0.3">
      <c r="A1207" s="2">
        <v>44517</v>
      </c>
      <c r="B1207" s="2" t="str">
        <f t="shared" si="54"/>
        <v>2021</v>
      </c>
      <c r="C1207" s="4" t="s">
        <v>121</v>
      </c>
      <c r="D1207" s="4" t="s">
        <v>107</v>
      </c>
      <c r="E1207" s="4" t="s">
        <v>105</v>
      </c>
      <c r="F1207" s="4" t="s">
        <v>126</v>
      </c>
      <c r="G1207" s="10">
        <v>550</v>
      </c>
      <c r="H1207" s="10">
        <v>15</v>
      </c>
      <c r="I1207" s="8">
        <v>800</v>
      </c>
      <c r="J1207" s="10">
        <v>12000</v>
      </c>
      <c r="K1207" s="10">
        <f t="shared" si="55"/>
        <v>8250</v>
      </c>
      <c r="L1207" s="11">
        <f t="shared" si="56"/>
        <v>3750</v>
      </c>
    </row>
    <row r="1208" spans="1:12" x14ac:dyDescent="0.3">
      <c r="A1208" s="2">
        <v>43862</v>
      </c>
      <c r="B1208" s="2" t="str">
        <f t="shared" si="54"/>
        <v>2020</v>
      </c>
      <c r="C1208" s="4" t="s">
        <v>140</v>
      </c>
      <c r="D1208" s="4" t="s">
        <v>110</v>
      </c>
      <c r="E1208" s="4" t="s">
        <v>105</v>
      </c>
      <c r="F1208" s="4" t="s">
        <v>126</v>
      </c>
      <c r="G1208" s="10">
        <v>550</v>
      </c>
      <c r="H1208" s="10">
        <v>6</v>
      </c>
      <c r="I1208" s="8">
        <v>800</v>
      </c>
      <c r="J1208" s="10">
        <v>4800</v>
      </c>
      <c r="K1208" s="10">
        <f t="shared" si="55"/>
        <v>3300</v>
      </c>
      <c r="L1208" s="11">
        <f t="shared" si="56"/>
        <v>1500</v>
      </c>
    </row>
    <row r="1209" spans="1:12" x14ac:dyDescent="0.3">
      <c r="A1209" s="2">
        <v>43673</v>
      </c>
      <c r="B1209" s="2" t="str">
        <f t="shared" si="54"/>
        <v>2019</v>
      </c>
      <c r="C1209" s="4" t="s">
        <v>141</v>
      </c>
      <c r="D1209" s="4" t="s">
        <v>113</v>
      </c>
      <c r="E1209" s="4" t="s">
        <v>105</v>
      </c>
      <c r="F1209" s="4" t="s">
        <v>126</v>
      </c>
      <c r="G1209" s="10">
        <v>550</v>
      </c>
      <c r="H1209" s="10">
        <v>31</v>
      </c>
      <c r="I1209" s="8">
        <v>800</v>
      </c>
      <c r="J1209" s="10">
        <v>24800</v>
      </c>
      <c r="K1209" s="10">
        <f t="shared" si="55"/>
        <v>17050</v>
      </c>
      <c r="L1209" s="11">
        <f t="shared" si="56"/>
        <v>7750</v>
      </c>
    </row>
    <row r="1210" spans="1:12" x14ac:dyDescent="0.3">
      <c r="A1210" s="2">
        <v>44314</v>
      </c>
      <c r="B1210" s="2" t="str">
        <f t="shared" si="54"/>
        <v>2021</v>
      </c>
      <c r="C1210" s="4" t="s">
        <v>140</v>
      </c>
      <c r="D1210" s="4" t="s">
        <v>113</v>
      </c>
      <c r="E1210" s="4" t="s">
        <v>105</v>
      </c>
      <c r="F1210" s="4" t="s">
        <v>126</v>
      </c>
      <c r="G1210" s="10">
        <v>550</v>
      </c>
      <c r="H1210" s="10">
        <v>149</v>
      </c>
      <c r="I1210" s="8">
        <v>800</v>
      </c>
      <c r="J1210" s="10">
        <v>119200</v>
      </c>
      <c r="K1210" s="10">
        <f t="shared" si="55"/>
        <v>81950</v>
      </c>
      <c r="L1210" s="11">
        <f t="shared" si="56"/>
        <v>37250</v>
      </c>
    </row>
    <row r="1211" spans="1:12" x14ac:dyDescent="0.3">
      <c r="A1211" s="2">
        <v>43813</v>
      </c>
      <c r="B1211" s="2" t="str">
        <f t="shared" si="54"/>
        <v>2019</v>
      </c>
      <c r="C1211" s="4" t="s">
        <v>141</v>
      </c>
      <c r="D1211" s="4" t="s">
        <v>107</v>
      </c>
      <c r="E1211" s="4" t="s">
        <v>105</v>
      </c>
      <c r="F1211" s="4" t="s">
        <v>126</v>
      </c>
      <c r="G1211" s="10">
        <v>550</v>
      </c>
      <c r="H1211" s="10">
        <v>149</v>
      </c>
      <c r="I1211" s="8">
        <v>800</v>
      </c>
      <c r="J1211" s="10">
        <v>119200</v>
      </c>
      <c r="K1211" s="10">
        <f t="shared" si="55"/>
        <v>81950</v>
      </c>
      <c r="L1211" s="11">
        <f t="shared" si="56"/>
        <v>37250</v>
      </c>
    </row>
    <row r="1212" spans="1:12" x14ac:dyDescent="0.3">
      <c r="A1212" s="2">
        <v>44079</v>
      </c>
      <c r="B1212" s="2" t="str">
        <f t="shared" si="54"/>
        <v>2020</v>
      </c>
      <c r="C1212" s="4" t="s">
        <v>109</v>
      </c>
      <c r="D1212" s="4" t="s">
        <v>117</v>
      </c>
      <c r="E1212" s="4" t="s">
        <v>105</v>
      </c>
      <c r="F1212" s="4" t="s">
        <v>126</v>
      </c>
      <c r="G1212" s="10">
        <v>550</v>
      </c>
      <c r="H1212" s="10">
        <v>171</v>
      </c>
      <c r="I1212" s="8">
        <v>800</v>
      </c>
      <c r="J1212" s="10">
        <v>136800</v>
      </c>
      <c r="K1212" s="10">
        <f t="shared" si="55"/>
        <v>94050</v>
      </c>
      <c r="L1212" s="11">
        <f t="shared" si="56"/>
        <v>42750</v>
      </c>
    </row>
    <row r="1213" spans="1:12" x14ac:dyDescent="0.3">
      <c r="A1213" s="2">
        <v>43820</v>
      </c>
      <c r="B1213" s="2" t="str">
        <f t="shared" si="54"/>
        <v>2019</v>
      </c>
      <c r="C1213" s="4" t="s">
        <v>138</v>
      </c>
      <c r="D1213" s="4" t="s">
        <v>107</v>
      </c>
      <c r="E1213" s="4" t="s">
        <v>105</v>
      </c>
      <c r="F1213" s="4" t="s">
        <v>126</v>
      </c>
      <c r="G1213" s="10">
        <v>550</v>
      </c>
      <c r="H1213" s="10">
        <v>98</v>
      </c>
      <c r="I1213" s="8">
        <v>800</v>
      </c>
      <c r="J1213" s="10">
        <v>78400</v>
      </c>
      <c r="K1213" s="10">
        <f t="shared" si="55"/>
        <v>53900</v>
      </c>
      <c r="L1213" s="11">
        <f t="shared" si="56"/>
        <v>24500</v>
      </c>
    </row>
    <row r="1214" spans="1:12" x14ac:dyDescent="0.3">
      <c r="A1214" s="2">
        <v>44255</v>
      </c>
      <c r="B1214" s="2" t="str">
        <f t="shared" si="54"/>
        <v>2021</v>
      </c>
      <c r="C1214" s="4" t="s">
        <v>141</v>
      </c>
      <c r="D1214" s="4" t="s">
        <v>113</v>
      </c>
      <c r="E1214" s="4" t="s">
        <v>105</v>
      </c>
      <c r="F1214" s="4" t="s">
        <v>126</v>
      </c>
      <c r="G1214" s="10">
        <v>550</v>
      </c>
      <c r="H1214" s="10">
        <v>212</v>
      </c>
      <c r="I1214" s="8">
        <v>800</v>
      </c>
      <c r="J1214" s="10">
        <v>169600</v>
      </c>
      <c r="K1214" s="10">
        <f t="shared" si="55"/>
        <v>116600</v>
      </c>
      <c r="L1214" s="11">
        <f t="shared" si="56"/>
        <v>53000</v>
      </c>
    </row>
    <row r="1215" spans="1:12" x14ac:dyDescent="0.3">
      <c r="A1215" s="2">
        <v>43551</v>
      </c>
      <c r="B1215" s="2" t="str">
        <f t="shared" si="54"/>
        <v>2019</v>
      </c>
      <c r="C1215" s="4" t="s">
        <v>135</v>
      </c>
      <c r="D1215" s="4" t="s">
        <v>110</v>
      </c>
      <c r="E1215" s="4" t="s">
        <v>105</v>
      </c>
      <c r="F1215" s="4" t="s">
        <v>126</v>
      </c>
      <c r="G1215" s="10">
        <v>550</v>
      </c>
      <c r="H1215" s="10">
        <v>42</v>
      </c>
      <c r="I1215" s="8">
        <v>800</v>
      </c>
      <c r="J1215" s="10">
        <v>33600</v>
      </c>
      <c r="K1215" s="10">
        <f t="shared" si="55"/>
        <v>23100</v>
      </c>
      <c r="L1215" s="11">
        <f t="shared" si="56"/>
        <v>10500</v>
      </c>
    </row>
    <row r="1216" spans="1:12" x14ac:dyDescent="0.3">
      <c r="A1216" s="2">
        <v>44049</v>
      </c>
      <c r="B1216" s="2" t="str">
        <f t="shared" si="54"/>
        <v>2020</v>
      </c>
      <c r="C1216" s="4" t="s">
        <v>122</v>
      </c>
      <c r="D1216" s="4" t="s">
        <v>117</v>
      </c>
      <c r="E1216" s="4" t="s">
        <v>105</v>
      </c>
      <c r="F1216" s="4" t="s">
        <v>126</v>
      </c>
      <c r="G1216" s="10">
        <v>550</v>
      </c>
      <c r="H1216" s="10">
        <v>211</v>
      </c>
      <c r="I1216" s="8">
        <v>800</v>
      </c>
      <c r="J1216" s="10">
        <v>168800</v>
      </c>
      <c r="K1216" s="10">
        <f t="shared" si="55"/>
        <v>116050</v>
      </c>
      <c r="L1216" s="11">
        <f t="shared" si="56"/>
        <v>52750</v>
      </c>
    </row>
    <row r="1217" spans="1:12" x14ac:dyDescent="0.3">
      <c r="A1217" s="2">
        <v>43963</v>
      </c>
      <c r="B1217" s="2" t="str">
        <f t="shared" si="54"/>
        <v>2020</v>
      </c>
      <c r="C1217" s="4" t="s">
        <v>109</v>
      </c>
      <c r="D1217" s="4" t="s">
        <v>104</v>
      </c>
      <c r="E1217" s="4" t="s">
        <v>105</v>
      </c>
      <c r="F1217" s="4" t="s">
        <v>126</v>
      </c>
      <c r="G1217" s="10">
        <v>550</v>
      </c>
      <c r="H1217" s="10">
        <v>83</v>
      </c>
      <c r="I1217" s="8">
        <v>800</v>
      </c>
      <c r="J1217" s="10">
        <v>66400</v>
      </c>
      <c r="K1217" s="10">
        <f t="shared" si="55"/>
        <v>45650</v>
      </c>
      <c r="L1217" s="11">
        <f t="shared" si="56"/>
        <v>20750</v>
      </c>
    </row>
    <row r="1218" spans="1:12" x14ac:dyDescent="0.3">
      <c r="A1218" s="2">
        <v>43742</v>
      </c>
      <c r="B1218" s="2" t="str">
        <f t="shared" si="54"/>
        <v>2019</v>
      </c>
      <c r="C1218" s="4" t="s">
        <v>108</v>
      </c>
      <c r="D1218" s="4" t="s">
        <v>113</v>
      </c>
      <c r="E1218" s="4" t="s">
        <v>105</v>
      </c>
      <c r="F1218" s="4" t="s">
        <v>126</v>
      </c>
      <c r="G1218" s="10">
        <v>550</v>
      </c>
      <c r="H1218" s="10">
        <v>44</v>
      </c>
      <c r="I1218" s="8">
        <v>800</v>
      </c>
      <c r="J1218" s="10">
        <v>35200</v>
      </c>
      <c r="K1218" s="10">
        <f t="shared" si="55"/>
        <v>24200</v>
      </c>
      <c r="L1218" s="11">
        <f t="shared" si="56"/>
        <v>11000</v>
      </c>
    </row>
    <row r="1219" spans="1:12" x14ac:dyDescent="0.3">
      <c r="A1219" s="2">
        <v>44486</v>
      </c>
      <c r="B1219" s="2" t="str">
        <f t="shared" ref="B1219:B1282" si="57">TEXT(A1219,"yyyy")</f>
        <v>2021</v>
      </c>
      <c r="C1219" s="4" t="s">
        <v>125</v>
      </c>
      <c r="D1219" s="4" t="s">
        <v>110</v>
      </c>
      <c r="E1219" s="4" t="s">
        <v>105</v>
      </c>
      <c r="F1219" s="4" t="s">
        <v>126</v>
      </c>
      <c r="G1219" s="10">
        <v>550</v>
      </c>
      <c r="H1219" s="10">
        <v>31</v>
      </c>
      <c r="I1219" s="8">
        <v>800</v>
      </c>
      <c r="J1219" s="10">
        <v>24800</v>
      </c>
      <c r="K1219" s="10">
        <f t="shared" ref="K1219:K1282" si="58">H1219*G1219</f>
        <v>17050</v>
      </c>
      <c r="L1219" s="11">
        <f t="shared" ref="L1219:L1282" si="59">J1219-K1219</f>
        <v>7750</v>
      </c>
    </row>
    <row r="1220" spans="1:12" x14ac:dyDescent="0.3">
      <c r="A1220" s="2">
        <v>44198</v>
      </c>
      <c r="B1220" s="2" t="str">
        <f t="shared" si="57"/>
        <v>2021</v>
      </c>
      <c r="C1220" s="4" t="s">
        <v>137</v>
      </c>
      <c r="D1220" s="4" t="s">
        <v>111</v>
      </c>
      <c r="E1220" s="4" t="s">
        <v>105</v>
      </c>
      <c r="F1220" s="4" t="s">
        <v>126</v>
      </c>
      <c r="G1220" s="10">
        <v>550</v>
      </c>
      <c r="H1220" s="10">
        <v>51</v>
      </c>
      <c r="I1220" s="8">
        <v>800</v>
      </c>
      <c r="J1220" s="10">
        <v>40800</v>
      </c>
      <c r="K1220" s="10">
        <f t="shared" si="58"/>
        <v>28050</v>
      </c>
      <c r="L1220" s="11">
        <f t="shared" si="59"/>
        <v>12750</v>
      </c>
    </row>
    <row r="1221" spans="1:12" x14ac:dyDescent="0.3">
      <c r="A1221" s="2">
        <v>43711</v>
      </c>
      <c r="B1221" s="2" t="str">
        <f t="shared" si="57"/>
        <v>2019</v>
      </c>
      <c r="C1221" s="4" t="s">
        <v>112</v>
      </c>
      <c r="D1221" s="4" t="s">
        <v>117</v>
      </c>
      <c r="E1221" s="4" t="s">
        <v>105</v>
      </c>
      <c r="F1221" s="4" t="s">
        <v>126</v>
      </c>
      <c r="G1221" s="10">
        <v>550</v>
      </c>
      <c r="H1221" s="10">
        <v>135</v>
      </c>
      <c r="I1221" s="8">
        <v>800</v>
      </c>
      <c r="J1221" s="10">
        <v>108000</v>
      </c>
      <c r="K1221" s="10">
        <f t="shared" si="58"/>
        <v>74250</v>
      </c>
      <c r="L1221" s="11">
        <f t="shared" si="59"/>
        <v>33750</v>
      </c>
    </row>
    <row r="1222" spans="1:12" x14ac:dyDescent="0.3">
      <c r="A1222" s="2">
        <v>43693</v>
      </c>
      <c r="B1222" s="2" t="str">
        <f t="shared" si="57"/>
        <v>2019</v>
      </c>
      <c r="C1222" s="4" t="s">
        <v>144</v>
      </c>
      <c r="D1222" s="4" t="s">
        <v>104</v>
      </c>
      <c r="E1222" s="4" t="s">
        <v>105</v>
      </c>
      <c r="F1222" s="4" t="s">
        <v>126</v>
      </c>
      <c r="G1222" s="10">
        <v>550</v>
      </c>
      <c r="H1222" s="10">
        <v>58</v>
      </c>
      <c r="I1222" s="8">
        <v>800</v>
      </c>
      <c r="J1222" s="10">
        <v>46400</v>
      </c>
      <c r="K1222" s="10">
        <f t="shared" si="58"/>
        <v>31900</v>
      </c>
      <c r="L1222" s="11">
        <f t="shared" si="59"/>
        <v>14500</v>
      </c>
    </row>
    <row r="1223" spans="1:12" x14ac:dyDescent="0.3">
      <c r="A1223" s="2">
        <v>44240</v>
      </c>
      <c r="B1223" s="2" t="str">
        <f t="shared" si="57"/>
        <v>2021</v>
      </c>
      <c r="C1223" s="4" t="s">
        <v>123</v>
      </c>
      <c r="D1223" s="4" t="s">
        <v>113</v>
      </c>
      <c r="E1223" s="4" t="s">
        <v>105</v>
      </c>
      <c r="F1223" s="4" t="s">
        <v>126</v>
      </c>
      <c r="G1223" s="10">
        <v>550</v>
      </c>
      <c r="H1223" s="10">
        <v>143</v>
      </c>
      <c r="I1223" s="8">
        <v>800</v>
      </c>
      <c r="J1223" s="10">
        <v>114400</v>
      </c>
      <c r="K1223" s="10">
        <f t="shared" si="58"/>
        <v>78650</v>
      </c>
      <c r="L1223" s="11">
        <f t="shared" si="59"/>
        <v>35750</v>
      </c>
    </row>
    <row r="1224" spans="1:12" x14ac:dyDescent="0.3">
      <c r="A1224" s="2">
        <v>43351</v>
      </c>
      <c r="B1224" s="2" t="str">
        <f t="shared" si="57"/>
        <v>2018</v>
      </c>
      <c r="C1224" s="4" t="s">
        <v>116</v>
      </c>
      <c r="D1224" s="4" t="s">
        <v>104</v>
      </c>
      <c r="E1224" s="4" t="s">
        <v>105</v>
      </c>
      <c r="F1224" s="4" t="s">
        <v>126</v>
      </c>
      <c r="G1224" s="10">
        <v>550</v>
      </c>
      <c r="H1224" s="10">
        <v>18</v>
      </c>
      <c r="I1224" s="8">
        <v>800</v>
      </c>
      <c r="J1224" s="10">
        <v>14400</v>
      </c>
      <c r="K1224" s="10">
        <f t="shared" si="58"/>
        <v>9900</v>
      </c>
      <c r="L1224" s="11">
        <f t="shared" si="59"/>
        <v>4500</v>
      </c>
    </row>
    <row r="1225" spans="1:12" x14ac:dyDescent="0.3">
      <c r="A1225" s="2">
        <v>44393</v>
      </c>
      <c r="B1225" s="2" t="str">
        <f t="shared" si="57"/>
        <v>2021</v>
      </c>
      <c r="C1225" s="4" t="s">
        <v>142</v>
      </c>
      <c r="D1225" s="4" t="s">
        <v>107</v>
      </c>
      <c r="E1225" s="4" t="s">
        <v>105</v>
      </c>
      <c r="F1225" s="4" t="s">
        <v>126</v>
      </c>
      <c r="G1225" s="10">
        <v>550</v>
      </c>
      <c r="H1225" s="10">
        <v>2</v>
      </c>
      <c r="I1225" s="8">
        <v>800</v>
      </c>
      <c r="J1225" s="10">
        <v>1600</v>
      </c>
      <c r="K1225" s="10">
        <f t="shared" si="58"/>
        <v>1100</v>
      </c>
      <c r="L1225" s="11">
        <f t="shared" si="59"/>
        <v>500</v>
      </c>
    </row>
    <row r="1226" spans="1:12" x14ac:dyDescent="0.3">
      <c r="A1226" s="2">
        <v>43288</v>
      </c>
      <c r="B1226" s="2" t="str">
        <f t="shared" si="57"/>
        <v>2018</v>
      </c>
      <c r="C1226" s="4" t="s">
        <v>140</v>
      </c>
      <c r="D1226" s="4" t="s">
        <v>110</v>
      </c>
      <c r="E1226" s="4" t="s">
        <v>105</v>
      </c>
      <c r="F1226" s="4" t="s">
        <v>126</v>
      </c>
      <c r="G1226" s="10">
        <v>550</v>
      </c>
      <c r="H1226" s="10">
        <v>14</v>
      </c>
      <c r="I1226" s="8">
        <v>800</v>
      </c>
      <c r="J1226" s="10">
        <v>11200</v>
      </c>
      <c r="K1226" s="10">
        <f t="shared" si="58"/>
        <v>7700</v>
      </c>
      <c r="L1226" s="11">
        <f t="shared" si="59"/>
        <v>3500</v>
      </c>
    </row>
    <row r="1227" spans="1:12" x14ac:dyDescent="0.3">
      <c r="A1227" s="2">
        <v>44219</v>
      </c>
      <c r="B1227" s="2" t="str">
        <f t="shared" si="57"/>
        <v>2021</v>
      </c>
      <c r="C1227" s="4" t="s">
        <v>116</v>
      </c>
      <c r="D1227" s="4" t="s">
        <v>117</v>
      </c>
      <c r="E1227" s="4" t="s">
        <v>105</v>
      </c>
      <c r="F1227" s="4" t="s">
        <v>126</v>
      </c>
      <c r="G1227" s="10">
        <v>550</v>
      </c>
      <c r="H1227" s="10">
        <v>42</v>
      </c>
      <c r="I1227" s="8">
        <v>800</v>
      </c>
      <c r="J1227" s="10">
        <v>33600</v>
      </c>
      <c r="K1227" s="10">
        <f t="shared" si="58"/>
        <v>23100</v>
      </c>
      <c r="L1227" s="11">
        <f t="shared" si="59"/>
        <v>10500</v>
      </c>
    </row>
    <row r="1228" spans="1:12" x14ac:dyDescent="0.3">
      <c r="A1228" s="2">
        <v>44283</v>
      </c>
      <c r="B1228" s="2" t="str">
        <f t="shared" si="57"/>
        <v>2021</v>
      </c>
      <c r="C1228" s="4" t="s">
        <v>135</v>
      </c>
      <c r="D1228" s="4" t="s">
        <v>111</v>
      </c>
      <c r="E1228" s="4" t="s">
        <v>105</v>
      </c>
      <c r="F1228" s="4" t="s">
        <v>126</v>
      </c>
      <c r="G1228" s="10">
        <v>550</v>
      </c>
      <c r="H1228" s="10">
        <v>191</v>
      </c>
      <c r="I1228" s="8">
        <v>800</v>
      </c>
      <c r="J1228" s="10">
        <v>152800</v>
      </c>
      <c r="K1228" s="10">
        <f t="shared" si="58"/>
        <v>105050</v>
      </c>
      <c r="L1228" s="11">
        <f t="shared" si="59"/>
        <v>47750</v>
      </c>
    </row>
    <row r="1229" spans="1:12" x14ac:dyDescent="0.3">
      <c r="A1229" s="2">
        <v>44517</v>
      </c>
      <c r="B1229" s="2" t="str">
        <f t="shared" si="57"/>
        <v>2021</v>
      </c>
      <c r="C1229" s="4" t="s">
        <v>115</v>
      </c>
      <c r="D1229" s="4" t="s">
        <v>113</v>
      </c>
      <c r="E1229" s="4" t="s">
        <v>105</v>
      </c>
      <c r="F1229" s="4" t="s">
        <v>126</v>
      </c>
      <c r="G1229" s="10">
        <v>550</v>
      </c>
      <c r="H1229" s="10">
        <v>25</v>
      </c>
      <c r="I1229" s="8">
        <v>800</v>
      </c>
      <c r="J1229" s="10">
        <v>20000</v>
      </c>
      <c r="K1229" s="10">
        <f t="shared" si="58"/>
        <v>13750</v>
      </c>
      <c r="L1229" s="11">
        <f t="shared" si="59"/>
        <v>6250</v>
      </c>
    </row>
    <row r="1230" spans="1:12" x14ac:dyDescent="0.3">
      <c r="A1230" s="2">
        <v>43121</v>
      </c>
      <c r="B1230" s="2" t="str">
        <f t="shared" si="57"/>
        <v>2018</v>
      </c>
      <c r="C1230" s="4" t="s">
        <v>138</v>
      </c>
      <c r="D1230" s="4" t="s">
        <v>110</v>
      </c>
      <c r="E1230" s="4" t="s">
        <v>105</v>
      </c>
      <c r="F1230" s="4" t="s">
        <v>126</v>
      </c>
      <c r="G1230" s="10">
        <v>550</v>
      </c>
      <c r="H1230" s="10">
        <v>8</v>
      </c>
      <c r="I1230" s="8">
        <v>800</v>
      </c>
      <c r="J1230" s="10">
        <v>6400</v>
      </c>
      <c r="K1230" s="10">
        <f t="shared" si="58"/>
        <v>4400</v>
      </c>
      <c r="L1230" s="11">
        <f t="shared" si="59"/>
        <v>2000</v>
      </c>
    </row>
    <row r="1231" spans="1:12" x14ac:dyDescent="0.3">
      <c r="A1231" s="2">
        <v>44222</v>
      </c>
      <c r="B1231" s="2" t="str">
        <f t="shared" si="57"/>
        <v>2021</v>
      </c>
      <c r="C1231" s="4" t="s">
        <v>141</v>
      </c>
      <c r="D1231" s="4" t="s">
        <v>111</v>
      </c>
      <c r="E1231" s="4" t="s">
        <v>105</v>
      </c>
      <c r="F1231" s="4" t="s">
        <v>126</v>
      </c>
      <c r="G1231" s="10">
        <v>550</v>
      </c>
      <c r="H1231" s="10">
        <v>133</v>
      </c>
      <c r="I1231" s="8">
        <v>800</v>
      </c>
      <c r="J1231" s="10">
        <v>106400</v>
      </c>
      <c r="K1231" s="10">
        <f t="shared" si="58"/>
        <v>73150</v>
      </c>
      <c r="L1231" s="11">
        <f t="shared" si="59"/>
        <v>33250</v>
      </c>
    </row>
    <row r="1232" spans="1:12" x14ac:dyDescent="0.3">
      <c r="A1232" s="2">
        <v>43940</v>
      </c>
      <c r="B1232" s="2" t="str">
        <f t="shared" si="57"/>
        <v>2020</v>
      </c>
      <c r="C1232" s="4" t="s">
        <v>142</v>
      </c>
      <c r="D1232" s="4" t="s">
        <v>107</v>
      </c>
      <c r="E1232" s="4" t="s">
        <v>105</v>
      </c>
      <c r="F1232" s="4" t="s">
        <v>126</v>
      </c>
      <c r="G1232" s="10">
        <v>550</v>
      </c>
      <c r="H1232" s="10">
        <v>23</v>
      </c>
      <c r="I1232" s="8">
        <v>800</v>
      </c>
      <c r="J1232" s="10">
        <v>18400</v>
      </c>
      <c r="K1232" s="10">
        <f t="shared" si="58"/>
        <v>12650</v>
      </c>
      <c r="L1232" s="11">
        <f t="shared" si="59"/>
        <v>5750</v>
      </c>
    </row>
    <row r="1233" spans="1:12" x14ac:dyDescent="0.3">
      <c r="A1233" s="2">
        <v>43455</v>
      </c>
      <c r="B1233" s="2" t="str">
        <f t="shared" si="57"/>
        <v>2018</v>
      </c>
      <c r="C1233" s="4" t="s">
        <v>135</v>
      </c>
      <c r="D1233" s="4" t="s">
        <v>110</v>
      </c>
      <c r="E1233" s="4" t="s">
        <v>105</v>
      </c>
      <c r="F1233" s="4" t="s">
        <v>126</v>
      </c>
      <c r="G1233" s="10">
        <v>550</v>
      </c>
      <c r="H1233" s="10">
        <v>24</v>
      </c>
      <c r="I1233" s="8">
        <v>800</v>
      </c>
      <c r="J1233" s="10">
        <v>19200</v>
      </c>
      <c r="K1233" s="10">
        <f t="shared" si="58"/>
        <v>13200</v>
      </c>
      <c r="L1233" s="11">
        <f t="shared" si="59"/>
        <v>6000</v>
      </c>
    </row>
    <row r="1234" spans="1:12" x14ac:dyDescent="0.3">
      <c r="A1234" s="2">
        <v>44329</v>
      </c>
      <c r="B1234" s="2" t="str">
        <f t="shared" si="57"/>
        <v>2021</v>
      </c>
      <c r="C1234" s="4" t="s">
        <v>123</v>
      </c>
      <c r="D1234" s="4" t="s">
        <v>104</v>
      </c>
      <c r="E1234" s="4" t="s">
        <v>105</v>
      </c>
      <c r="F1234" s="4" t="s">
        <v>126</v>
      </c>
      <c r="G1234" s="10">
        <v>550</v>
      </c>
      <c r="H1234" s="10">
        <v>51</v>
      </c>
      <c r="I1234" s="8">
        <v>800</v>
      </c>
      <c r="J1234" s="10">
        <v>40800</v>
      </c>
      <c r="K1234" s="10">
        <f t="shared" si="58"/>
        <v>28050</v>
      </c>
      <c r="L1234" s="11">
        <f t="shared" si="59"/>
        <v>12750</v>
      </c>
    </row>
    <row r="1235" spans="1:12" x14ac:dyDescent="0.3">
      <c r="A1235" s="2">
        <v>43806</v>
      </c>
      <c r="B1235" s="2" t="str">
        <f t="shared" si="57"/>
        <v>2019</v>
      </c>
      <c r="C1235" s="4" t="s">
        <v>138</v>
      </c>
      <c r="D1235" s="4" t="s">
        <v>113</v>
      </c>
      <c r="E1235" s="4" t="s">
        <v>105</v>
      </c>
      <c r="F1235" s="4" t="s">
        <v>126</v>
      </c>
      <c r="G1235" s="10">
        <v>550</v>
      </c>
      <c r="H1235" s="10">
        <v>68</v>
      </c>
      <c r="I1235" s="8">
        <v>800</v>
      </c>
      <c r="J1235" s="10">
        <v>54400</v>
      </c>
      <c r="K1235" s="10">
        <f t="shared" si="58"/>
        <v>37400</v>
      </c>
      <c r="L1235" s="11">
        <f t="shared" si="59"/>
        <v>17000</v>
      </c>
    </row>
    <row r="1236" spans="1:12" x14ac:dyDescent="0.3">
      <c r="A1236" s="2">
        <v>43134</v>
      </c>
      <c r="B1236" s="2" t="str">
        <f t="shared" si="57"/>
        <v>2018</v>
      </c>
      <c r="C1236" s="4" t="s">
        <v>144</v>
      </c>
      <c r="D1236" s="4" t="s">
        <v>113</v>
      </c>
      <c r="E1236" s="4" t="s">
        <v>105</v>
      </c>
      <c r="F1236" s="4" t="s">
        <v>126</v>
      </c>
      <c r="G1236" s="10">
        <v>550</v>
      </c>
      <c r="H1236" s="10">
        <v>28</v>
      </c>
      <c r="I1236" s="8">
        <v>800</v>
      </c>
      <c r="J1236" s="10">
        <v>22400</v>
      </c>
      <c r="K1236" s="10">
        <f t="shared" si="58"/>
        <v>15400</v>
      </c>
      <c r="L1236" s="11">
        <f t="shared" si="59"/>
        <v>7000</v>
      </c>
    </row>
    <row r="1237" spans="1:12" x14ac:dyDescent="0.3">
      <c r="A1237" s="2">
        <v>44493</v>
      </c>
      <c r="B1237" s="2" t="str">
        <f t="shared" si="57"/>
        <v>2021</v>
      </c>
      <c r="C1237" s="4" t="s">
        <v>122</v>
      </c>
      <c r="D1237" s="4" t="s">
        <v>107</v>
      </c>
      <c r="E1237" s="4" t="s">
        <v>105</v>
      </c>
      <c r="F1237" s="4" t="s">
        <v>126</v>
      </c>
      <c r="G1237" s="10">
        <v>550</v>
      </c>
      <c r="H1237" s="10">
        <v>35</v>
      </c>
      <c r="I1237" s="8">
        <v>800</v>
      </c>
      <c r="J1237" s="10">
        <v>28000</v>
      </c>
      <c r="K1237" s="10">
        <f t="shared" si="58"/>
        <v>19250</v>
      </c>
      <c r="L1237" s="11">
        <f t="shared" si="59"/>
        <v>8750</v>
      </c>
    </row>
    <row r="1238" spans="1:12" x14ac:dyDescent="0.3">
      <c r="A1238" s="2">
        <v>43415</v>
      </c>
      <c r="B1238" s="2" t="str">
        <f t="shared" si="57"/>
        <v>2018</v>
      </c>
      <c r="C1238" s="4" t="s">
        <v>141</v>
      </c>
      <c r="D1238" s="4" t="s">
        <v>113</v>
      </c>
      <c r="E1238" s="4" t="s">
        <v>105</v>
      </c>
      <c r="F1238" s="4" t="s">
        <v>126</v>
      </c>
      <c r="G1238" s="10">
        <v>550</v>
      </c>
      <c r="H1238" s="10">
        <v>199</v>
      </c>
      <c r="I1238" s="8">
        <v>800</v>
      </c>
      <c r="J1238" s="10">
        <v>159200</v>
      </c>
      <c r="K1238" s="10">
        <f t="shared" si="58"/>
        <v>109450</v>
      </c>
      <c r="L1238" s="11">
        <f t="shared" si="59"/>
        <v>49750</v>
      </c>
    </row>
    <row r="1239" spans="1:12" x14ac:dyDescent="0.3">
      <c r="A1239" s="2">
        <v>43266</v>
      </c>
      <c r="B1239" s="2" t="str">
        <f t="shared" si="57"/>
        <v>2018</v>
      </c>
      <c r="C1239" s="4" t="s">
        <v>109</v>
      </c>
      <c r="D1239" s="4" t="s">
        <v>104</v>
      </c>
      <c r="E1239" s="4" t="s">
        <v>105</v>
      </c>
      <c r="F1239" s="4" t="s">
        <v>126</v>
      </c>
      <c r="G1239" s="10">
        <v>550</v>
      </c>
      <c r="H1239" s="10">
        <v>98</v>
      </c>
      <c r="I1239" s="8">
        <v>800</v>
      </c>
      <c r="J1239" s="10">
        <v>78400</v>
      </c>
      <c r="K1239" s="10">
        <f t="shared" si="58"/>
        <v>53900</v>
      </c>
      <c r="L1239" s="11">
        <f t="shared" si="59"/>
        <v>24500</v>
      </c>
    </row>
    <row r="1240" spans="1:12" x14ac:dyDescent="0.3">
      <c r="A1240" s="2">
        <v>44242</v>
      </c>
      <c r="B1240" s="2" t="str">
        <f t="shared" si="57"/>
        <v>2021</v>
      </c>
      <c r="C1240" s="4" t="s">
        <v>115</v>
      </c>
      <c r="D1240" s="4" t="s">
        <v>104</v>
      </c>
      <c r="E1240" s="4" t="s">
        <v>105</v>
      </c>
      <c r="F1240" s="4" t="s">
        <v>126</v>
      </c>
      <c r="G1240" s="10">
        <v>550</v>
      </c>
      <c r="H1240" s="10">
        <v>63</v>
      </c>
      <c r="I1240" s="8">
        <v>800</v>
      </c>
      <c r="J1240" s="10">
        <v>50400</v>
      </c>
      <c r="K1240" s="10">
        <f t="shared" si="58"/>
        <v>34650</v>
      </c>
      <c r="L1240" s="11">
        <f t="shared" si="59"/>
        <v>15750</v>
      </c>
    </row>
    <row r="1241" spans="1:12" x14ac:dyDescent="0.3">
      <c r="A1241" s="2">
        <v>43729</v>
      </c>
      <c r="B1241" s="2" t="str">
        <f t="shared" si="57"/>
        <v>2019</v>
      </c>
      <c r="C1241" s="4" t="s">
        <v>143</v>
      </c>
      <c r="D1241" s="4" t="s">
        <v>113</v>
      </c>
      <c r="E1241" s="4" t="s">
        <v>105</v>
      </c>
      <c r="F1241" s="4" t="s">
        <v>126</v>
      </c>
      <c r="G1241" s="10">
        <v>550</v>
      </c>
      <c r="H1241" s="10">
        <v>99</v>
      </c>
      <c r="I1241" s="8">
        <v>800</v>
      </c>
      <c r="J1241" s="10">
        <v>79200</v>
      </c>
      <c r="K1241" s="10">
        <f t="shared" si="58"/>
        <v>54450</v>
      </c>
      <c r="L1241" s="11">
        <f t="shared" si="59"/>
        <v>24750</v>
      </c>
    </row>
    <row r="1242" spans="1:12" x14ac:dyDescent="0.3">
      <c r="A1242" s="2">
        <v>44322</v>
      </c>
      <c r="B1242" s="2" t="str">
        <f t="shared" si="57"/>
        <v>2021</v>
      </c>
      <c r="C1242" s="4" t="s">
        <v>120</v>
      </c>
      <c r="D1242" s="4" t="s">
        <v>113</v>
      </c>
      <c r="E1242" s="4" t="s">
        <v>105</v>
      </c>
      <c r="F1242" s="4" t="s">
        <v>126</v>
      </c>
      <c r="G1242" s="10">
        <v>550</v>
      </c>
      <c r="H1242" s="10">
        <v>6</v>
      </c>
      <c r="I1242" s="8">
        <v>800</v>
      </c>
      <c r="J1242" s="10">
        <v>4800</v>
      </c>
      <c r="K1242" s="10">
        <f t="shared" si="58"/>
        <v>3300</v>
      </c>
      <c r="L1242" s="11">
        <f t="shared" si="59"/>
        <v>1500</v>
      </c>
    </row>
    <row r="1243" spans="1:12" x14ac:dyDescent="0.3">
      <c r="A1243" s="2">
        <v>44418</v>
      </c>
      <c r="B1243" s="2" t="str">
        <f t="shared" si="57"/>
        <v>2021</v>
      </c>
      <c r="C1243" s="4" t="s">
        <v>121</v>
      </c>
      <c r="D1243" s="4" t="s">
        <v>111</v>
      </c>
      <c r="E1243" s="4" t="s">
        <v>105</v>
      </c>
      <c r="F1243" s="4" t="s">
        <v>126</v>
      </c>
      <c r="G1243" s="10">
        <v>550</v>
      </c>
      <c r="H1243" s="10">
        <v>118</v>
      </c>
      <c r="I1243" s="8">
        <v>800</v>
      </c>
      <c r="J1243" s="10">
        <v>94400</v>
      </c>
      <c r="K1243" s="10">
        <f t="shared" si="58"/>
        <v>64900</v>
      </c>
      <c r="L1243" s="11">
        <f t="shared" si="59"/>
        <v>29500</v>
      </c>
    </row>
    <row r="1244" spans="1:12" x14ac:dyDescent="0.3">
      <c r="A1244" s="2">
        <v>43947</v>
      </c>
      <c r="B1244" s="2" t="str">
        <f t="shared" si="57"/>
        <v>2020</v>
      </c>
      <c r="C1244" s="4" t="s">
        <v>115</v>
      </c>
      <c r="D1244" s="4" t="s">
        <v>117</v>
      </c>
      <c r="E1244" s="4" t="s">
        <v>105</v>
      </c>
      <c r="F1244" s="4" t="s">
        <v>126</v>
      </c>
      <c r="G1244" s="10">
        <v>550</v>
      </c>
      <c r="H1244" s="10">
        <v>140</v>
      </c>
      <c r="I1244" s="8">
        <v>800</v>
      </c>
      <c r="J1244" s="10">
        <v>112000</v>
      </c>
      <c r="K1244" s="10">
        <f t="shared" si="58"/>
        <v>77000</v>
      </c>
      <c r="L1244" s="11">
        <f t="shared" si="59"/>
        <v>35000</v>
      </c>
    </row>
    <row r="1245" spans="1:12" x14ac:dyDescent="0.3">
      <c r="A1245" s="2">
        <v>43654</v>
      </c>
      <c r="B1245" s="2" t="str">
        <f t="shared" si="57"/>
        <v>2019</v>
      </c>
      <c r="C1245" s="4" t="s">
        <v>135</v>
      </c>
      <c r="D1245" s="4" t="s">
        <v>113</v>
      </c>
      <c r="E1245" s="4" t="s">
        <v>105</v>
      </c>
      <c r="F1245" s="4" t="s">
        <v>126</v>
      </c>
      <c r="G1245" s="10">
        <v>550</v>
      </c>
      <c r="H1245" s="10">
        <v>214</v>
      </c>
      <c r="I1245" s="8">
        <v>800</v>
      </c>
      <c r="J1245" s="10">
        <v>171200</v>
      </c>
      <c r="K1245" s="10">
        <f t="shared" si="58"/>
        <v>117700</v>
      </c>
      <c r="L1245" s="11">
        <f t="shared" si="59"/>
        <v>53500</v>
      </c>
    </row>
    <row r="1246" spans="1:12" x14ac:dyDescent="0.3">
      <c r="A1246" s="2">
        <v>44105</v>
      </c>
      <c r="B1246" s="2" t="str">
        <f t="shared" si="57"/>
        <v>2020</v>
      </c>
      <c r="C1246" s="4" t="s">
        <v>142</v>
      </c>
      <c r="D1246" s="4" t="s">
        <v>104</v>
      </c>
      <c r="E1246" s="4" t="s">
        <v>105</v>
      </c>
      <c r="F1246" s="4" t="s">
        <v>126</v>
      </c>
      <c r="G1246" s="10">
        <v>550</v>
      </c>
      <c r="H1246" s="10">
        <v>10</v>
      </c>
      <c r="I1246" s="8">
        <v>800</v>
      </c>
      <c r="J1246" s="10">
        <v>8000</v>
      </c>
      <c r="K1246" s="10">
        <f t="shared" si="58"/>
        <v>5500</v>
      </c>
      <c r="L1246" s="11">
        <f t="shared" si="59"/>
        <v>2500</v>
      </c>
    </row>
    <row r="1247" spans="1:12" x14ac:dyDescent="0.3">
      <c r="A1247" s="2">
        <v>44561</v>
      </c>
      <c r="B1247" s="2" t="str">
        <f t="shared" si="57"/>
        <v>2021</v>
      </c>
      <c r="C1247" s="4" t="s">
        <v>125</v>
      </c>
      <c r="D1247" s="4" t="s">
        <v>117</v>
      </c>
      <c r="E1247" s="4" t="s">
        <v>105</v>
      </c>
      <c r="F1247" s="4" t="s">
        <v>126</v>
      </c>
      <c r="G1247" s="10">
        <v>550</v>
      </c>
      <c r="H1247" s="10">
        <v>63</v>
      </c>
      <c r="I1247" s="8">
        <v>800</v>
      </c>
      <c r="J1247" s="10">
        <v>50400</v>
      </c>
      <c r="K1247" s="10">
        <f t="shared" si="58"/>
        <v>34650</v>
      </c>
      <c r="L1247" s="11">
        <f t="shared" si="59"/>
        <v>15750</v>
      </c>
    </row>
    <row r="1248" spans="1:12" x14ac:dyDescent="0.3">
      <c r="A1248" s="2">
        <v>44251</v>
      </c>
      <c r="B1248" s="2" t="str">
        <f t="shared" si="57"/>
        <v>2021</v>
      </c>
      <c r="C1248" s="4" t="s">
        <v>141</v>
      </c>
      <c r="D1248" s="4" t="s">
        <v>111</v>
      </c>
      <c r="E1248" s="4" t="s">
        <v>105</v>
      </c>
      <c r="F1248" s="4" t="s">
        <v>126</v>
      </c>
      <c r="G1248" s="10">
        <v>550</v>
      </c>
      <c r="H1248" s="10">
        <v>106</v>
      </c>
      <c r="I1248" s="8">
        <v>800</v>
      </c>
      <c r="J1248" s="10">
        <v>84800</v>
      </c>
      <c r="K1248" s="10">
        <f t="shared" si="58"/>
        <v>58300</v>
      </c>
      <c r="L1248" s="11">
        <f t="shared" si="59"/>
        <v>26500</v>
      </c>
    </row>
    <row r="1249" spans="1:12" x14ac:dyDescent="0.3">
      <c r="A1249" s="2">
        <v>43554</v>
      </c>
      <c r="B1249" s="2" t="str">
        <f t="shared" si="57"/>
        <v>2019</v>
      </c>
      <c r="C1249" s="4" t="s">
        <v>143</v>
      </c>
      <c r="D1249" s="4" t="s">
        <v>104</v>
      </c>
      <c r="E1249" s="4" t="s">
        <v>105</v>
      </c>
      <c r="F1249" s="4" t="s">
        <v>126</v>
      </c>
      <c r="G1249" s="10">
        <v>550</v>
      </c>
      <c r="H1249" s="10">
        <v>47</v>
      </c>
      <c r="I1249" s="8">
        <v>800</v>
      </c>
      <c r="J1249" s="10">
        <v>37600</v>
      </c>
      <c r="K1249" s="10">
        <f t="shared" si="58"/>
        <v>25850</v>
      </c>
      <c r="L1249" s="11">
        <f t="shared" si="59"/>
        <v>11750</v>
      </c>
    </row>
    <row r="1250" spans="1:12" x14ac:dyDescent="0.3">
      <c r="A1250" s="2">
        <v>43716</v>
      </c>
      <c r="B1250" s="2" t="str">
        <f t="shared" si="57"/>
        <v>2019</v>
      </c>
      <c r="C1250" s="4" t="s">
        <v>141</v>
      </c>
      <c r="D1250" s="4" t="s">
        <v>104</v>
      </c>
      <c r="E1250" s="4" t="s">
        <v>105</v>
      </c>
      <c r="F1250" s="4" t="s">
        <v>126</v>
      </c>
      <c r="G1250" s="10">
        <v>550</v>
      </c>
      <c r="H1250" s="10">
        <v>90</v>
      </c>
      <c r="I1250" s="8">
        <v>800</v>
      </c>
      <c r="J1250" s="10">
        <v>72000</v>
      </c>
      <c r="K1250" s="10">
        <f t="shared" si="58"/>
        <v>49500</v>
      </c>
      <c r="L1250" s="11">
        <f t="shared" si="59"/>
        <v>22500</v>
      </c>
    </row>
    <row r="1251" spans="1:12" x14ac:dyDescent="0.3">
      <c r="A1251" s="2">
        <v>43536</v>
      </c>
      <c r="B1251" s="2" t="str">
        <f t="shared" si="57"/>
        <v>2019</v>
      </c>
      <c r="C1251" s="4" t="s">
        <v>143</v>
      </c>
      <c r="D1251" s="4" t="s">
        <v>111</v>
      </c>
      <c r="E1251" s="4" t="s">
        <v>105</v>
      </c>
      <c r="F1251" s="4" t="s">
        <v>126</v>
      </c>
      <c r="G1251" s="10">
        <v>550</v>
      </c>
      <c r="H1251" s="10">
        <v>91</v>
      </c>
      <c r="I1251" s="8">
        <v>800</v>
      </c>
      <c r="J1251" s="10">
        <v>72800</v>
      </c>
      <c r="K1251" s="10">
        <f t="shared" si="58"/>
        <v>50050</v>
      </c>
      <c r="L1251" s="11">
        <f t="shared" si="59"/>
        <v>22750</v>
      </c>
    </row>
    <row r="1252" spans="1:12" x14ac:dyDescent="0.3">
      <c r="A1252" s="2">
        <v>44459</v>
      </c>
      <c r="B1252" s="2" t="str">
        <f t="shared" si="57"/>
        <v>2021</v>
      </c>
      <c r="C1252" s="4" t="s">
        <v>134</v>
      </c>
      <c r="D1252" s="4" t="s">
        <v>113</v>
      </c>
      <c r="E1252" s="4" t="s">
        <v>105</v>
      </c>
      <c r="F1252" s="4" t="s">
        <v>126</v>
      </c>
      <c r="G1252" s="10">
        <v>550</v>
      </c>
      <c r="H1252" s="10">
        <v>27</v>
      </c>
      <c r="I1252" s="8">
        <v>800</v>
      </c>
      <c r="J1252" s="10">
        <v>21600</v>
      </c>
      <c r="K1252" s="10">
        <f t="shared" si="58"/>
        <v>14850</v>
      </c>
      <c r="L1252" s="11">
        <f t="shared" si="59"/>
        <v>6750</v>
      </c>
    </row>
    <row r="1253" spans="1:12" x14ac:dyDescent="0.3">
      <c r="A1253" s="2">
        <v>44058</v>
      </c>
      <c r="B1253" s="2" t="str">
        <f t="shared" si="57"/>
        <v>2020</v>
      </c>
      <c r="C1253" s="4" t="s">
        <v>134</v>
      </c>
      <c r="D1253" s="4" t="s">
        <v>117</v>
      </c>
      <c r="E1253" s="4" t="s">
        <v>105</v>
      </c>
      <c r="F1253" s="4" t="s">
        <v>126</v>
      </c>
      <c r="G1253" s="10">
        <v>550</v>
      </c>
      <c r="H1253" s="10">
        <v>26</v>
      </c>
      <c r="I1253" s="8">
        <v>800</v>
      </c>
      <c r="J1253" s="10">
        <v>20800</v>
      </c>
      <c r="K1253" s="10">
        <f t="shared" si="58"/>
        <v>14300</v>
      </c>
      <c r="L1253" s="11">
        <f t="shared" si="59"/>
        <v>6500</v>
      </c>
    </row>
    <row r="1254" spans="1:12" x14ac:dyDescent="0.3">
      <c r="A1254" s="2">
        <v>44381</v>
      </c>
      <c r="B1254" s="2" t="str">
        <f t="shared" si="57"/>
        <v>2021</v>
      </c>
      <c r="C1254" s="4" t="s">
        <v>109</v>
      </c>
      <c r="D1254" s="4" t="s">
        <v>104</v>
      </c>
      <c r="E1254" s="4" t="s">
        <v>105</v>
      </c>
      <c r="F1254" s="4" t="s">
        <v>126</v>
      </c>
      <c r="G1254" s="10">
        <v>550</v>
      </c>
      <c r="H1254" s="10">
        <v>34</v>
      </c>
      <c r="I1254" s="8">
        <v>800</v>
      </c>
      <c r="J1254" s="10">
        <v>27200</v>
      </c>
      <c r="K1254" s="10">
        <f t="shared" si="58"/>
        <v>18700</v>
      </c>
      <c r="L1254" s="11">
        <f t="shared" si="59"/>
        <v>8500</v>
      </c>
    </row>
    <row r="1255" spans="1:12" x14ac:dyDescent="0.3">
      <c r="A1255" s="2">
        <v>43175</v>
      </c>
      <c r="B1255" s="2" t="str">
        <f t="shared" si="57"/>
        <v>2018</v>
      </c>
      <c r="C1255" s="4" t="s">
        <v>112</v>
      </c>
      <c r="D1255" s="4" t="s">
        <v>110</v>
      </c>
      <c r="E1255" s="4" t="s">
        <v>105</v>
      </c>
      <c r="F1255" s="4" t="s">
        <v>126</v>
      </c>
      <c r="G1255" s="10">
        <v>550</v>
      </c>
      <c r="H1255" s="10">
        <v>19</v>
      </c>
      <c r="I1255" s="8">
        <v>800</v>
      </c>
      <c r="J1255" s="10">
        <v>15200</v>
      </c>
      <c r="K1255" s="10">
        <f t="shared" si="58"/>
        <v>10450</v>
      </c>
      <c r="L1255" s="11">
        <f t="shared" si="59"/>
        <v>4750</v>
      </c>
    </row>
    <row r="1256" spans="1:12" x14ac:dyDescent="0.3">
      <c r="A1256" s="2">
        <v>44346</v>
      </c>
      <c r="B1256" s="2" t="str">
        <f t="shared" si="57"/>
        <v>2021</v>
      </c>
      <c r="C1256" s="4" t="s">
        <v>137</v>
      </c>
      <c r="D1256" s="4" t="s">
        <v>110</v>
      </c>
      <c r="E1256" s="4" t="s">
        <v>105</v>
      </c>
      <c r="F1256" s="4" t="s">
        <v>126</v>
      </c>
      <c r="G1256" s="10">
        <v>550</v>
      </c>
      <c r="H1256" s="10">
        <v>6</v>
      </c>
      <c r="I1256" s="8">
        <v>800</v>
      </c>
      <c r="J1256" s="10">
        <v>4800</v>
      </c>
      <c r="K1256" s="10">
        <f t="shared" si="58"/>
        <v>3300</v>
      </c>
      <c r="L1256" s="11">
        <f t="shared" si="59"/>
        <v>1500</v>
      </c>
    </row>
    <row r="1257" spans="1:12" x14ac:dyDescent="0.3">
      <c r="A1257" s="2">
        <v>43531</v>
      </c>
      <c r="B1257" s="2" t="str">
        <f t="shared" si="57"/>
        <v>2019</v>
      </c>
      <c r="C1257" s="4" t="s">
        <v>141</v>
      </c>
      <c r="D1257" s="4" t="s">
        <v>117</v>
      </c>
      <c r="E1257" s="4" t="s">
        <v>105</v>
      </c>
      <c r="F1257" s="4" t="s">
        <v>126</v>
      </c>
      <c r="G1257" s="10">
        <v>550</v>
      </c>
      <c r="H1257" s="10">
        <v>34</v>
      </c>
      <c r="I1257" s="8">
        <v>800</v>
      </c>
      <c r="J1257" s="10">
        <v>27200</v>
      </c>
      <c r="K1257" s="10">
        <f t="shared" si="58"/>
        <v>18700</v>
      </c>
      <c r="L1257" s="11">
        <f t="shared" si="59"/>
        <v>8500</v>
      </c>
    </row>
    <row r="1258" spans="1:12" x14ac:dyDescent="0.3">
      <c r="A1258" s="2">
        <v>44233</v>
      </c>
      <c r="B1258" s="2" t="str">
        <f t="shared" si="57"/>
        <v>2021</v>
      </c>
      <c r="C1258" s="4" t="s">
        <v>143</v>
      </c>
      <c r="D1258" s="4" t="s">
        <v>117</v>
      </c>
      <c r="E1258" s="4" t="s">
        <v>105</v>
      </c>
      <c r="F1258" s="4" t="s">
        <v>126</v>
      </c>
      <c r="G1258" s="10">
        <v>550</v>
      </c>
      <c r="H1258" s="10">
        <v>175</v>
      </c>
      <c r="I1258" s="8">
        <v>800</v>
      </c>
      <c r="J1258" s="10">
        <v>140000</v>
      </c>
      <c r="K1258" s="10">
        <f t="shared" si="58"/>
        <v>96250</v>
      </c>
      <c r="L1258" s="11">
        <f t="shared" si="59"/>
        <v>43750</v>
      </c>
    </row>
    <row r="1259" spans="1:12" x14ac:dyDescent="0.3">
      <c r="A1259" s="2">
        <v>43505</v>
      </c>
      <c r="B1259" s="2" t="str">
        <f t="shared" si="57"/>
        <v>2019</v>
      </c>
      <c r="C1259" s="4" t="s">
        <v>144</v>
      </c>
      <c r="D1259" s="4" t="s">
        <v>104</v>
      </c>
      <c r="E1259" s="4" t="s">
        <v>105</v>
      </c>
      <c r="F1259" s="4" t="s">
        <v>126</v>
      </c>
      <c r="G1259" s="10">
        <v>550</v>
      </c>
      <c r="H1259" s="10">
        <v>81</v>
      </c>
      <c r="I1259" s="8">
        <v>800</v>
      </c>
      <c r="J1259" s="10">
        <v>64800</v>
      </c>
      <c r="K1259" s="10">
        <f t="shared" si="58"/>
        <v>44550</v>
      </c>
      <c r="L1259" s="11">
        <f t="shared" si="59"/>
        <v>20250</v>
      </c>
    </row>
    <row r="1260" spans="1:12" x14ac:dyDescent="0.3">
      <c r="A1260" s="2">
        <v>44352</v>
      </c>
      <c r="B1260" s="2" t="str">
        <f t="shared" si="57"/>
        <v>2021</v>
      </c>
      <c r="C1260" s="4" t="s">
        <v>144</v>
      </c>
      <c r="D1260" s="4" t="s">
        <v>104</v>
      </c>
      <c r="E1260" s="4" t="s">
        <v>105</v>
      </c>
      <c r="F1260" s="4" t="s">
        <v>126</v>
      </c>
      <c r="G1260" s="10">
        <v>550</v>
      </c>
      <c r="H1260" s="10">
        <v>98</v>
      </c>
      <c r="I1260" s="8">
        <v>800</v>
      </c>
      <c r="J1260" s="10">
        <v>78400</v>
      </c>
      <c r="K1260" s="10">
        <f t="shared" si="58"/>
        <v>53900</v>
      </c>
      <c r="L1260" s="11">
        <f t="shared" si="59"/>
        <v>24500</v>
      </c>
    </row>
    <row r="1261" spans="1:12" x14ac:dyDescent="0.3">
      <c r="A1261" s="2">
        <v>44404</v>
      </c>
      <c r="B1261" s="2" t="str">
        <f t="shared" si="57"/>
        <v>2021</v>
      </c>
      <c r="C1261" s="4" t="s">
        <v>144</v>
      </c>
      <c r="D1261" s="4" t="s">
        <v>110</v>
      </c>
      <c r="E1261" s="4" t="s">
        <v>105</v>
      </c>
      <c r="F1261" s="4" t="s">
        <v>126</v>
      </c>
      <c r="G1261" s="10">
        <v>550</v>
      </c>
      <c r="H1261" s="10">
        <v>44</v>
      </c>
      <c r="I1261" s="8">
        <v>800</v>
      </c>
      <c r="J1261" s="10">
        <v>35200</v>
      </c>
      <c r="K1261" s="10">
        <f t="shared" si="58"/>
        <v>24200</v>
      </c>
      <c r="L1261" s="11">
        <f t="shared" si="59"/>
        <v>11000</v>
      </c>
    </row>
    <row r="1262" spans="1:12" x14ac:dyDescent="0.3">
      <c r="A1262" s="2">
        <v>43391</v>
      </c>
      <c r="B1262" s="2" t="str">
        <f t="shared" si="57"/>
        <v>2018</v>
      </c>
      <c r="C1262" s="4" t="s">
        <v>140</v>
      </c>
      <c r="D1262" s="4" t="s">
        <v>113</v>
      </c>
      <c r="E1262" s="4" t="s">
        <v>105</v>
      </c>
      <c r="F1262" s="4" t="s">
        <v>126</v>
      </c>
      <c r="G1262" s="10">
        <v>550</v>
      </c>
      <c r="H1262" s="10">
        <v>267</v>
      </c>
      <c r="I1262" s="8">
        <v>800</v>
      </c>
      <c r="J1262" s="10">
        <v>213600</v>
      </c>
      <c r="K1262" s="10">
        <f t="shared" si="58"/>
        <v>146850</v>
      </c>
      <c r="L1262" s="11">
        <f t="shared" si="59"/>
        <v>66750</v>
      </c>
    </row>
    <row r="1263" spans="1:12" x14ac:dyDescent="0.3">
      <c r="A1263" s="2">
        <v>44337</v>
      </c>
      <c r="B1263" s="2" t="str">
        <f t="shared" si="57"/>
        <v>2021</v>
      </c>
      <c r="C1263" s="4" t="s">
        <v>119</v>
      </c>
      <c r="D1263" s="4" t="s">
        <v>113</v>
      </c>
      <c r="E1263" s="4" t="s">
        <v>105</v>
      </c>
      <c r="F1263" s="4" t="s">
        <v>126</v>
      </c>
      <c r="G1263" s="10">
        <v>550</v>
      </c>
      <c r="H1263" s="10">
        <v>10</v>
      </c>
      <c r="I1263" s="8">
        <v>800</v>
      </c>
      <c r="J1263" s="10">
        <v>8000</v>
      </c>
      <c r="K1263" s="10">
        <f t="shared" si="58"/>
        <v>5500</v>
      </c>
      <c r="L1263" s="11">
        <f t="shared" si="59"/>
        <v>2500</v>
      </c>
    </row>
    <row r="1264" spans="1:12" x14ac:dyDescent="0.3">
      <c r="A1264" s="2">
        <v>43715</v>
      </c>
      <c r="B1264" s="2" t="str">
        <f t="shared" si="57"/>
        <v>2019</v>
      </c>
      <c r="C1264" s="4" t="s">
        <v>137</v>
      </c>
      <c r="D1264" s="4" t="s">
        <v>113</v>
      </c>
      <c r="E1264" s="4" t="s">
        <v>105</v>
      </c>
      <c r="F1264" s="4" t="s">
        <v>126</v>
      </c>
      <c r="G1264" s="10">
        <v>550</v>
      </c>
      <c r="H1264" s="10">
        <v>139</v>
      </c>
      <c r="I1264" s="8">
        <v>800</v>
      </c>
      <c r="J1264" s="10">
        <v>111200</v>
      </c>
      <c r="K1264" s="10">
        <f t="shared" si="58"/>
        <v>76450</v>
      </c>
      <c r="L1264" s="11">
        <f t="shared" si="59"/>
        <v>34750</v>
      </c>
    </row>
    <row r="1265" spans="1:12" x14ac:dyDescent="0.3">
      <c r="A1265" s="2">
        <v>43343</v>
      </c>
      <c r="B1265" s="2" t="str">
        <f t="shared" si="57"/>
        <v>2018</v>
      </c>
      <c r="C1265" s="4" t="s">
        <v>121</v>
      </c>
      <c r="D1265" s="4" t="s">
        <v>107</v>
      </c>
      <c r="E1265" s="4" t="s">
        <v>105</v>
      </c>
      <c r="F1265" s="4" t="s">
        <v>126</v>
      </c>
      <c r="G1265" s="10">
        <v>550</v>
      </c>
      <c r="H1265" s="10">
        <v>107</v>
      </c>
      <c r="I1265" s="8">
        <v>800</v>
      </c>
      <c r="J1265" s="10">
        <v>85600</v>
      </c>
      <c r="K1265" s="10">
        <f t="shared" si="58"/>
        <v>58850</v>
      </c>
      <c r="L1265" s="11">
        <f t="shared" si="59"/>
        <v>26750</v>
      </c>
    </row>
    <row r="1266" spans="1:12" x14ac:dyDescent="0.3">
      <c r="A1266" s="2">
        <v>43679</v>
      </c>
      <c r="B1266" s="2" t="str">
        <f t="shared" si="57"/>
        <v>2019</v>
      </c>
      <c r="C1266" s="4" t="s">
        <v>121</v>
      </c>
      <c r="D1266" s="4" t="s">
        <v>117</v>
      </c>
      <c r="E1266" s="4" t="s">
        <v>105</v>
      </c>
      <c r="F1266" s="4" t="s">
        <v>126</v>
      </c>
      <c r="G1266" s="10">
        <v>550</v>
      </c>
      <c r="H1266" s="10">
        <v>208</v>
      </c>
      <c r="I1266" s="8">
        <v>800</v>
      </c>
      <c r="J1266" s="10">
        <v>166400</v>
      </c>
      <c r="K1266" s="10">
        <f t="shared" si="58"/>
        <v>114400</v>
      </c>
      <c r="L1266" s="11">
        <f t="shared" si="59"/>
        <v>52000</v>
      </c>
    </row>
    <row r="1267" spans="1:12" x14ac:dyDescent="0.3">
      <c r="A1267" s="2">
        <v>43319</v>
      </c>
      <c r="B1267" s="2" t="str">
        <f t="shared" si="57"/>
        <v>2018</v>
      </c>
      <c r="C1267" s="4" t="s">
        <v>138</v>
      </c>
      <c r="D1267" s="4" t="s">
        <v>107</v>
      </c>
      <c r="E1267" s="4" t="s">
        <v>105</v>
      </c>
      <c r="F1267" s="4" t="s">
        <v>126</v>
      </c>
      <c r="G1267" s="10">
        <v>550</v>
      </c>
      <c r="H1267" s="10">
        <v>81</v>
      </c>
      <c r="I1267" s="8">
        <v>800</v>
      </c>
      <c r="J1267" s="10">
        <v>64800</v>
      </c>
      <c r="K1267" s="10">
        <f t="shared" si="58"/>
        <v>44550</v>
      </c>
      <c r="L1267" s="11">
        <f t="shared" si="59"/>
        <v>20250</v>
      </c>
    </row>
    <row r="1268" spans="1:12" x14ac:dyDescent="0.3">
      <c r="A1268" s="2">
        <v>43893</v>
      </c>
      <c r="B1268" s="2" t="str">
        <f t="shared" si="57"/>
        <v>2020</v>
      </c>
      <c r="C1268" s="4" t="s">
        <v>134</v>
      </c>
      <c r="D1268" s="4" t="s">
        <v>117</v>
      </c>
      <c r="E1268" s="4" t="s">
        <v>105</v>
      </c>
      <c r="F1268" s="4" t="s">
        <v>126</v>
      </c>
      <c r="G1268" s="10">
        <v>550</v>
      </c>
      <c r="H1268" s="10">
        <v>6</v>
      </c>
      <c r="I1268" s="8">
        <v>800</v>
      </c>
      <c r="J1268" s="10">
        <v>4800</v>
      </c>
      <c r="K1268" s="10">
        <f t="shared" si="58"/>
        <v>3300</v>
      </c>
      <c r="L1268" s="11">
        <f t="shared" si="59"/>
        <v>1500</v>
      </c>
    </row>
    <row r="1269" spans="1:12" x14ac:dyDescent="0.3">
      <c r="A1269" s="2">
        <v>44211</v>
      </c>
      <c r="B1269" s="2" t="str">
        <f t="shared" si="57"/>
        <v>2021</v>
      </c>
      <c r="C1269" s="4" t="s">
        <v>143</v>
      </c>
      <c r="D1269" s="4" t="s">
        <v>117</v>
      </c>
      <c r="E1269" s="4" t="s">
        <v>105</v>
      </c>
      <c r="F1269" s="4" t="s">
        <v>126</v>
      </c>
      <c r="G1269" s="10">
        <v>550</v>
      </c>
      <c r="H1269" s="10">
        <v>219</v>
      </c>
      <c r="I1269" s="8">
        <v>800</v>
      </c>
      <c r="J1269" s="10">
        <v>175200</v>
      </c>
      <c r="K1269" s="10">
        <f t="shared" si="58"/>
        <v>120450</v>
      </c>
      <c r="L1269" s="11">
        <f t="shared" si="59"/>
        <v>54750</v>
      </c>
    </row>
    <row r="1270" spans="1:12" x14ac:dyDescent="0.3">
      <c r="A1270" s="2">
        <v>43789</v>
      </c>
      <c r="B1270" s="2" t="str">
        <f t="shared" si="57"/>
        <v>2019</v>
      </c>
      <c r="C1270" s="4" t="s">
        <v>135</v>
      </c>
      <c r="D1270" s="4" t="s">
        <v>113</v>
      </c>
      <c r="E1270" s="4" t="s">
        <v>105</v>
      </c>
      <c r="F1270" s="4" t="s">
        <v>126</v>
      </c>
      <c r="G1270" s="10">
        <v>550</v>
      </c>
      <c r="H1270" s="10">
        <v>1</v>
      </c>
      <c r="I1270" s="8">
        <v>800</v>
      </c>
      <c r="J1270" s="10">
        <v>800</v>
      </c>
      <c r="K1270" s="10">
        <f t="shared" si="58"/>
        <v>550</v>
      </c>
      <c r="L1270" s="11">
        <f t="shared" si="59"/>
        <v>250</v>
      </c>
    </row>
    <row r="1271" spans="1:12" x14ac:dyDescent="0.3">
      <c r="A1271" s="2">
        <v>43268</v>
      </c>
      <c r="B1271" s="2" t="str">
        <f t="shared" si="57"/>
        <v>2018</v>
      </c>
      <c r="C1271" s="4" t="s">
        <v>122</v>
      </c>
      <c r="D1271" s="4" t="s">
        <v>111</v>
      </c>
      <c r="E1271" s="4" t="s">
        <v>105</v>
      </c>
      <c r="F1271" s="4" t="s">
        <v>126</v>
      </c>
      <c r="G1271" s="10">
        <v>550</v>
      </c>
      <c r="H1271" s="10">
        <v>35</v>
      </c>
      <c r="I1271" s="8">
        <v>800</v>
      </c>
      <c r="J1271" s="10">
        <v>28000</v>
      </c>
      <c r="K1271" s="10">
        <f t="shared" si="58"/>
        <v>19250</v>
      </c>
      <c r="L1271" s="11">
        <f t="shared" si="59"/>
        <v>8750</v>
      </c>
    </row>
    <row r="1272" spans="1:12" x14ac:dyDescent="0.3">
      <c r="A1272" s="2">
        <v>44534</v>
      </c>
      <c r="B1272" s="2" t="str">
        <f t="shared" si="57"/>
        <v>2021</v>
      </c>
      <c r="C1272" s="4" t="s">
        <v>137</v>
      </c>
      <c r="D1272" s="4" t="s">
        <v>107</v>
      </c>
      <c r="E1272" s="4" t="s">
        <v>105</v>
      </c>
      <c r="F1272" s="4" t="s">
        <v>126</v>
      </c>
      <c r="G1272" s="10">
        <v>550</v>
      </c>
      <c r="H1272" s="10">
        <v>40</v>
      </c>
      <c r="I1272" s="8">
        <v>800</v>
      </c>
      <c r="J1272" s="10">
        <v>32000</v>
      </c>
      <c r="K1272" s="10">
        <f t="shared" si="58"/>
        <v>22000</v>
      </c>
      <c r="L1272" s="11">
        <f t="shared" si="59"/>
        <v>10000</v>
      </c>
    </row>
    <row r="1273" spans="1:12" x14ac:dyDescent="0.3">
      <c r="A1273" s="2">
        <v>44207</v>
      </c>
      <c r="B1273" s="2" t="str">
        <f t="shared" si="57"/>
        <v>2021</v>
      </c>
      <c r="C1273" s="4" t="s">
        <v>138</v>
      </c>
      <c r="D1273" s="4" t="s">
        <v>110</v>
      </c>
      <c r="E1273" s="4" t="s">
        <v>105</v>
      </c>
      <c r="F1273" s="4" t="s">
        <v>126</v>
      </c>
      <c r="G1273" s="10">
        <v>550</v>
      </c>
      <c r="H1273" s="10">
        <v>49</v>
      </c>
      <c r="I1273" s="8">
        <v>800</v>
      </c>
      <c r="J1273" s="10">
        <v>39200</v>
      </c>
      <c r="K1273" s="10">
        <f t="shared" si="58"/>
        <v>26950</v>
      </c>
      <c r="L1273" s="11">
        <f t="shared" si="59"/>
        <v>12250</v>
      </c>
    </row>
    <row r="1274" spans="1:12" x14ac:dyDescent="0.3">
      <c r="A1274" s="2">
        <v>43354</v>
      </c>
      <c r="B1274" s="2" t="str">
        <f t="shared" si="57"/>
        <v>2018</v>
      </c>
      <c r="C1274" s="4" t="s">
        <v>123</v>
      </c>
      <c r="D1274" s="4" t="s">
        <v>107</v>
      </c>
      <c r="E1274" s="4" t="s">
        <v>105</v>
      </c>
      <c r="F1274" s="4" t="s">
        <v>126</v>
      </c>
      <c r="G1274" s="10">
        <v>550</v>
      </c>
      <c r="H1274" s="10">
        <v>88</v>
      </c>
      <c r="I1274" s="8">
        <v>800</v>
      </c>
      <c r="J1274" s="10">
        <v>70400</v>
      </c>
      <c r="K1274" s="10">
        <f t="shared" si="58"/>
        <v>48400</v>
      </c>
      <c r="L1274" s="11">
        <f t="shared" si="59"/>
        <v>22000</v>
      </c>
    </row>
    <row r="1275" spans="1:12" x14ac:dyDescent="0.3">
      <c r="A1275" s="2">
        <v>44265</v>
      </c>
      <c r="B1275" s="2" t="str">
        <f t="shared" si="57"/>
        <v>2021</v>
      </c>
      <c r="C1275" s="4" t="s">
        <v>136</v>
      </c>
      <c r="D1275" s="4" t="s">
        <v>117</v>
      </c>
      <c r="E1275" s="4" t="s">
        <v>105</v>
      </c>
      <c r="F1275" s="4" t="s">
        <v>126</v>
      </c>
      <c r="G1275" s="10">
        <v>550</v>
      </c>
      <c r="H1275" s="10">
        <v>88</v>
      </c>
      <c r="I1275" s="8">
        <v>800</v>
      </c>
      <c r="J1275" s="10">
        <v>70400</v>
      </c>
      <c r="K1275" s="10">
        <f t="shared" si="58"/>
        <v>48400</v>
      </c>
      <c r="L1275" s="11">
        <f t="shared" si="59"/>
        <v>22000</v>
      </c>
    </row>
    <row r="1276" spans="1:12" x14ac:dyDescent="0.3">
      <c r="A1276" s="2">
        <v>44403</v>
      </c>
      <c r="B1276" s="2" t="str">
        <f t="shared" si="57"/>
        <v>2021</v>
      </c>
      <c r="C1276" s="4" t="s">
        <v>119</v>
      </c>
      <c r="D1276" s="4" t="s">
        <v>117</v>
      </c>
      <c r="E1276" s="4" t="s">
        <v>105</v>
      </c>
      <c r="F1276" s="4" t="s">
        <v>126</v>
      </c>
      <c r="G1276" s="10">
        <v>550</v>
      </c>
      <c r="H1276" s="10">
        <v>220</v>
      </c>
      <c r="I1276" s="8">
        <v>800</v>
      </c>
      <c r="J1276" s="10">
        <v>176000</v>
      </c>
      <c r="K1276" s="10">
        <f t="shared" si="58"/>
        <v>121000</v>
      </c>
      <c r="L1276" s="11">
        <f t="shared" si="59"/>
        <v>55000</v>
      </c>
    </row>
    <row r="1277" spans="1:12" x14ac:dyDescent="0.3">
      <c r="A1277" s="2">
        <v>43344</v>
      </c>
      <c r="B1277" s="2" t="str">
        <f t="shared" si="57"/>
        <v>2018</v>
      </c>
      <c r="C1277" s="4" t="s">
        <v>139</v>
      </c>
      <c r="D1277" s="4" t="s">
        <v>111</v>
      </c>
      <c r="E1277" s="4" t="s">
        <v>105</v>
      </c>
      <c r="F1277" s="4" t="s">
        <v>126</v>
      </c>
      <c r="G1277" s="10">
        <v>550</v>
      </c>
      <c r="H1277" s="10">
        <v>141</v>
      </c>
      <c r="I1277" s="8">
        <v>800</v>
      </c>
      <c r="J1277" s="10">
        <v>112800</v>
      </c>
      <c r="K1277" s="10">
        <f t="shared" si="58"/>
        <v>77550</v>
      </c>
      <c r="L1277" s="11">
        <f t="shared" si="59"/>
        <v>35250</v>
      </c>
    </row>
    <row r="1278" spans="1:12" x14ac:dyDescent="0.3">
      <c r="A1278" s="2">
        <v>44538</v>
      </c>
      <c r="B1278" s="2" t="str">
        <f t="shared" si="57"/>
        <v>2021</v>
      </c>
      <c r="C1278" s="4" t="s">
        <v>140</v>
      </c>
      <c r="D1278" s="4" t="s">
        <v>110</v>
      </c>
      <c r="E1278" s="4" t="s">
        <v>105</v>
      </c>
      <c r="F1278" s="4" t="s">
        <v>126</v>
      </c>
      <c r="G1278" s="10">
        <v>550</v>
      </c>
      <c r="H1278" s="10">
        <v>46</v>
      </c>
      <c r="I1278" s="8">
        <v>800</v>
      </c>
      <c r="J1278" s="10">
        <v>36800</v>
      </c>
      <c r="K1278" s="10">
        <f t="shared" si="58"/>
        <v>25300</v>
      </c>
      <c r="L1278" s="11">
        <f t="shared" si="59"/>
        <v>11500</v>
      </c>
    </row>
    <row r="1279" spans="1:12" x14ac:dyDescent="0.3">
      <c r="A1279" s="2">
        <v>43673</v>
      </c>
      <c r="B1279" s="2" t="str">
        <f t="shared" si="57"/>
        <v>2019</v>
      </c>
      <c r="C1279" s="4" t="s">
        <v>136</v>
      </c>
      <c r="D1279" s="4" t="s">
        <v>113</v>
      </c>
      <c r="E1279" s="4" t="s">
        <v>105</v>
      </c>
      <c r="F1279" s="4" t="s">
        <v>126</v>
      </c>
      <c r="G1279" s="10">
        <v>550</v>
      </c>
      <c r="H1279" s="10">
        <v>61</v>
      </c>
      <c r="I1279" s="8">
        <v>800</v>
      </c>
      <c r="J1279" s="10">
        <v>48800</v>
      </c>
      <c r="K1279" s="10">
        <f t="shared" si="58"/>
        <v>33550</v>
      </c>
      <c r="L1279" s="11">
        <f t="shared" si="59"/>
        <v>15250</v>
      </c>
    </row>
    <row r="1280" spans="1:12" x14ac:dyDescent="0.3">
      <c r="A1280" s="2">
        <v>44381</v>
      </c>
      <c r="B1280" s="2" t="str">
        <f t="shared" si="57"/>
        <v>2021</v>
      </c>
      <c r="C1280" s="4" t="s">
        <v>144</v>
      </c>
      <c r="D1280" s="4" t="s">
        <v>107</v>
      </c>
      <c r="E1280" s="4" t="s">
        <v>105</v>
      </c>
      <c r="F1280" s="4" t="s">
        <v>126</v>
      </c>
      <c r="G1280" s="10">
        <v>550</v>
      </c>
      <c r="H1280" s="10">
        <v>148</v>
      </c>
      <c r="I1280" s="8">
        <v>800</v>
      </c>
      <c r="J1280" s="10">
        <v>118400</v>
      </c>
      <c r="K1280" s="10">
        <f t="shared" si="58"/>
        <v>81400</v>
      </c>
      <c r="L1280" s="11">
        <f t="shared" si="59"/>
        <v>37000</v>
      </c>
    </row>
    <row r="1281" spans="1:12" x14ac:dyDescent="0.3">
      <c r="A1281" s="2">
        <v>44260</v>
      </c>
      <c r="B1281" s="2" t="str">
        <f t="shared" si="57"/>
        <v>2021</v>
      </c>
      <c r="C1281" s="4" t="s">
        <v>118</v>
      </c>
      <c r="D1281" s="4" t="s">
        <v>111</v>
      </c>
      <c r="E1281" s="4" t="s">
        <v>105</v>
      </c>
      <c r="F1281" s="4" t="s">
        <v>126</v>
      </c>
      <c r="G1281" s="10">
        <v>550</v>
      </c>
      <c r="H1281" s="10">
        <v>60</v>
      </c>
      <c r="I1281" s="8">
        <v>800</v>
      </c>
      <c r="J1281" s="10">
        <v>48000</v>
      </c>
      <c r="K1281" s="10">
        <f t="shared" si="58"/>
        <v>33000</v>
      </c>
      <c r="L1281" s="11">
        <f t="shared" si="59"/>
        <v>15000</v>
      </c>
    </row>
    <row r="1282" spans="1:12" x14ac:dyDescent="0.3">
      <c r="A1282" s="2">
        <v>44517</v>
      </c>
      <c r="B1282" s="2" t="str">
        <f t="shared" si="57"/>
        <v>2021</v>
      </c>
      <c r="C1282" s="4" t="s">
        <v>121</v>
      </c>
      <c r="D1282" s="4" t="s">
        <v>107</v>
      </c>
      <c r="E1282" s="4" t="s">
        <v>105</v>
      </c>
      <c r="F1282" s="4" t="s">
        <v>126</v>
      </c>
      <c r="G1282" s="10">
        <v>550</v>
      </c>
      <c r="H1282" s="10">
        <v>15</v>
      </c>
      <c r="I1282" s="8">
        <v>800</v>
      </c>
      <c r="J1282" s="10">
        <v>12000</v>
      </c>
      <c r="K1282" s="10">
        <f t="shared" si="58"/>
        <v>8250</v>
      </c>
      <c r="L1282" s="11">
        <f t="shared" si="59"/>
        <v>3750</v>
      </c>
    </row>
    <row r="1283" spans="1:12" x14ac:dyDescent="0.3">
      <c r="A1283" s="2">
        <v>43862</v>
      </c>
      <c r="B1283" s="2" t="str">
        <f t="shared" ref="B1283:B1346" si="60">TEXT(A1283,"yyyy")</f>
        <v>2020</v>
      </c>
      <c r="C1283" s="4" t="s">
        <v>140</v>
      </c>
      <c r="D1283" s="4" t="s">
        <v>110</v>
      </c>
      <c r="E1283" s="4" t="s">
        <v>105</v>
      </c>
      <c r="F1283" s="4" t="s">
        <v>126</v>
      </c>
      <c r="G1283" s="10">
        <v>550</v>
      </c>
      <c r="H1283" s="10">
        <v>6</v>
      </c>
      <c r="I1283" s="8">
        <v>800</v>
      </c>
      <c r="J1283" s="10">
        <v>4800</v>
      </c>
      <c r="K1283" s="10">
        <f t="shared" ref="K1283:K1346" si="61">H1283*G1283</f>
        <v>3300</v>
      </c>
      <c r="L1283" s="11">
        <f t="shared" ref="L1283:L1346" si="62">J1283-K1283</f>
        <v>1500</v>
      </c>
    </row>
    <row r="1284" spans="1:12" x14ac:dyDescent="0.3">
      <c r="A1284" s="2">
        <v>43673</v>
      </c>
      <c r="B1284" s="2" t="str">
        <f t="shared" si="60"/>
        <v>2019</v>
      </c>
      <c r="C1284" s="4" t="s">
        <v>141</v>
      </c>
      <c r="D1284" s="4" t="s">
        <v>113</v>
      </c>
      <c r="E1284" s="4" t="s">
        <v>105</v>
      </c>
      <c r="F1284" s="4" t="s">
        <v>126</v>
      </c>
      <c r="G1284" s="10">
        <v>550</v>
      </c>
      <c r="H1284" s="10">
        <v>31</v>
      </c>
      <c r="I1284" s="8">
        <v>800</v>
      </c>
      <c r="J1284" s="10">
        <v>24800</v>
      </c>
      <c r="K1284" s="10">
        <f t="shared" si="61"/>
        <v>17050</v>
      </c>
      <c r="L1284" s="11">
        <f t="shared" si="62"/>
        <v>7750</v>
      </c>
    </row>
    <row r="1285" spans="1:12" x14ac:dyDescent="0.3">
      <c r="A1285" s="2">
        <v>44314</v>
      </c>
      <c r="B1285" s="2" t="str">
        <f t="shared" si="60"/>
        <v>2021</v>
      </c>
      <c r="C1285" s="4" t="s">
        <v>140</v>
      </c>
      <c r="D1285" s="4" t="s">
        <v>113</v>
      </c>
      <c r="E1285" s="4" t="s">
        <v>105</v>
      </c>
      <c r="F1285" s="4" t="s">
        <v>126</v>
      </c>
      <c r="G1285" s="10">
        <v>550</v>
      </c>
      <c r="H1285" s="10">
        <v>149</v>
      </c>
      <c r="I1285" s="8">
        <v>800</v>
      </c>
      <c r="J1285" s="10">
        <v>119200</v>
      </c>
      <c r="K1285" s="10">
        <f t="shared" si="61"/>
        <v>81950</v>
      </c>
      <c r="L1285" s="11">
        <f t="shared" si="62"/>
        <v>37250</v>
      </c>
    </row>
    <row r="1286" spans="1:12" x14ac:dyDescent="0.3">
      <c r="A1286" s="2">
        <v>43813</v>
      </c>
      <c r="B1286" s="2" t="str">
        <f t="shared" si="60"/>
        <v>2019</v>
      </c>
      <c r="C1286" s="4" t="s">
        <v>141</v>
      </c>
      <c r="D1286" s="4" t="s">
        <v>107</v>
      </c>
      <c r="E1286" s="4" t="s">
        <v>105</v>
      </c>
      <c r="F1286" s="4" t="s">
        <v>126</v>
      </c>
      <c r="G1286" s="10">
        <v>550</v>
      </c>
      <c r="H1286" s="10">
        <v>149</v>
      </c>
      <c r="I1286" s="8">
        <v>800</v>
      </c>
      <c r="J1286" s="10">
        <v>119200</v>
      </c>
      <c r="K1286" s="10">
        <f t="shared" si="61"/>
        <v>81950</v>
      </c>
      <c r="L1286" s="11">
        <f t="shared" si="62"/>
        <v>37250</v>
      </c>
    </row>
    <row r="1287" spans="1:12" x14ac:dyDescent="0.3">
      <c r="A1287" s="2">
        <v>44079</v>
      </c>
      <c r="B1287" s="2" t="str">
        <f t="shared" si="60"/>
        <v>2020</v>
      </c>
      <c r="C1287" s="4" t="s">
        <v>109</v>
      </c>
      <c r="D1287" s="4" t="s">
        <v>117</v>
      </c>
      <c r="E1287" s="4" t="s">
        <v>105</v>
      </c>
      <c r="F1287" s="4" t="s">
        <v>126</v>
      </c>
      <c r="G1287" s="10">
        <v>550</v>
      </c>
      <c r="H1287" s="10">
        <v>171</v>
      </c>
      <c r="I1287" s="8">
        <v>800</v>
      </c>
      <c r="J1287" s="10">
        <v>136800</v>
      </c>
      <c r="K1287" s="10">
        <f t="shared" si="61"/>
        <v>94050</v>
      </c>
      <c r="L1287" s="11">
        <f t="shared" si="62"/>
        <v>42750</v>
      </c>
    </row>
    <row r="1288" spans="1:12" x14ac:dyDescent="0.3">
      <c r="A1288" s="2">
        <v>43820</v>
      </c>
      <c r="B1288" s="2" t="str">
        <f t="shared" si="60"/>
        <v>2019</v>
      </c>
      <c r="C1288" s="4" t="s">
        <v>138</v>
      </c>
      <c r="D1288" s="4" t="s">
        <v>107</v>
      </c>
      <c r="E1288" s="4" t="s">
        <v>105</v>
      </c>
      <c r="F1288" s="4" t="s">
        <v>126</v>
      </c>
      <c r="G1288" s="10">
        <v>550</v>
      </c>
      <c r="H1288" s="10">
        <v>98</v>
      </c>
      <c r="I1288" s="8">
        <v>800</v>
      </c>
      <c r="J1288" s="10">
        <v>78400</v>
      </c>
      <c r="K1288" s="10">
        <f t="shared" si="61"/>
        <v>53900</v>
      </c>
      <c r="L1288" s="11">
        <f t="shared" si="62"/>
        <v>24500</v>
      </c>
    </row>
    <row r="1289" spans="1:12" x14ac:dyDescent="0.3">
      <c r="A1289" s="2">
        <v>44255</v>
      </c>
      <c r="B1289" s="2" t="str">
        <f t="shared" si="60"/>
        <v>2021</v>
      </c>
      <c r="C1289" s="4" t="s">
        <v>141</v>
      </c>
      <c r="D1289" s="4" t="s">
        <v>113</v>
      </c>
      <c r="E1289" s="4" t="s">
        <v>105</v>
      </c>
      <c r="F1289" s="4" t="s">
        <v>126</v>
      </c>
      <c r="G1289" s="10">
        <v>550</v>
      </c>
      <c r="H1289" s="10">
        <v>212</v>
      </c>
      <c r="I1289" s="8">
        <v>800</v>
      </c>
      <c r="J1289" s="10">
        <v>169600</v>
      </c>
      <c r="K1289" s="10">
        <f t="shared" si="61"/>
        <v>116600</v>
      </c>
      <c r="L1289" s="11">
        <f t="shared" si="62"/>
        <v>53000</v>
      </c>
    </row>
    <row r="1290" spans="1:12" x14ac:dyDescent="0.3">
      <c r="A1290" s="2">
        <v>43551</v>
      </c>
      <c r="B1290" s="2" t="str">
        <f t="shared" si="60"/>
        <v>2019</v>
      </c>
      <c r="C1290" s="4" t="s">
        <v>135</v>
      </c>
      <c r="D1290" s="4" t="s">
        <v>110</v>
      </c>
      <c r="E1290" s="4" t="s">
        <v>105</v>
      </c>
      <c r="F1290" s="4" t="s">
        <v>126</v>
      </c>
      <c r="G1290" s="10">
        <v>550</v>
      </c>
      <c r="H1290" s="10">
        <v>42</v>
      </c>
      <c r="I1290" s="8">
        <v>800</v>
      </c>
      <c r="J1290" s="10">
        <v>33600</v>
      </c>
      <c r="K1290" s="10">
        <f t="shared" si="61"/>
        <v>23100</v>
      </c>
      <c r="L1290" s="11">
        <f t="shared" si="62"/>
        <v>10500</v>
      </c>
    </row>
    <row r="1291" spans="1:12" x14ac:dyDescent="0.3">
      <c r="A1291" s="2">
        <v>44049</v>
      </c>
      <c r="B1291" s="2" t="str">
        <f t="shared" si="60"/>
        <v>2020</v>
      </c>
      <c r="C1291" s="4" t="s">
        <v>122</v>
      </c>
      <c r="D1291" s="4" t="s">
        <v>117</v>
      </c>
      <c r="E1291" s="4" t="s">
        <v>105</v>
      </c>
      <c r="F1291" s="4" t="s">
        <v>126</v>
      </c>
      <c r="G1291" s="10">
        <v>550</v>
      </c>
      <c r="H1291" s="10">
        <v>211</v>
      </c>
      <c r="I1291" s="8">
        <v>800</v>
      </c>
      <c r="J1291" s="10">
        <v>168800</v>
      </c>
      <c r="K1291" s="10">
        <f t="shared" si="61"/>
        <v>116050</v>
      </c>
      <c r="L1291" s="11">
        <f t="shared" si="62"/>
        <v>52750</v>
      </c>
    </row>
    <row r="1292" spans="1:12" x14ac:dyDescent="0.3">
      <c r="A1292" s="2">
        <v>43963</v>
      </c>
      <c r="B1292" s="2" t="str">
        <f t="shared" si="60"/>
        <v>2020</v>
      </c>
      <c r="C1292" s="4" t="s">
        <v>109</v>
      </c>
      <c r="D1292" s="4" t="s">
        <v>104</v>
      </c>
      <c r="E1292" s="4" t="s">
        <v>105</v>
      </c>
      <c r="F1292" s="4" t="s">
        <v>126</v>
      </c>
      <c r="G1292" s="10">
        <v>550</v>
      </c>
      <c r="H1292" s="10">
        <v>83</v>
      </c>
      <c r="I1292" s="8">
        <v>800</v>
      </c>
      <c r="J1292" s="10">
        <v>66400</v>
      </c>
      <c r="K1292" s="10">
        <f t="shared" si="61"/>
        <v>45650</v>
      </c>
      <c r="L1292" s="11">
        <f t="shared" si="62"/>
        <v>20750</v>
      </c>
    </row>
    <row r="1293" spans="1:12" x14ac:dyDescent="0.3">
      <c r="A1293" s="2">
        <v>43742</v>
      </c>
      <c r="B1293" s="2" t="str">
        <f t="shared" si="60"/>
        <v>2019</v>
      </c>
      <c r="C1293" s="4" t="s">
        <v>108</v>
      </c>
      <c r="D1293" s="4" t="s">
        <v>113</v>
      </c>
      <c r="E1293" s="4" t="s">
        <v>105</v>
      </c>
      <c r="F1293" s="4" t="s">
        <v>126</v>
      </c>
      <c r="G1293" s="10">
        <v>550</v>
      </c>
      <c r="H1293" s="10">
        <v>44</v>
      </c>
      <c r="I1293" s="8">
        <v>800</v>
      </c>
      <c r="J1293" s="10">
        <v>35200</v>
      </c>
      <c r="K1293" s="10">
        <f t="shared" si="61"/>
        <v>24200</v>
      </c>
      <c r="L1293" s="11">
        <f t="shared" si="62"/>
        <v>11000</v>
      </c>
    </row>
    <row r="1294" spans="1:12" x14ac:dyDescent="0.3">
      <c r="A1294" s="2">
        <v>44486</v>
      </c>
      <c r="B1294" s="2" t="str">
        <f t="shared" si="60"/>
        <v>2021</v>
      </c>
      <c r="C1294" s="4" t="s">
        <v>125</v>
      </c>
      <c r="D1294" s="4" t="s">
        <v>110</v>
      </c>
      <c r="E1294" s="4" t="s">
        <v>105</v>
      </c>
      <c r="F1294" s="4" t="s">
        <v>126</v>
      </c>
      <c r="G1294" s="10">
        <v>550</v>
      </c>
      <c r="H1294" s="10">
        <v>31</v>
      </c>
      <c r="I1294" s="8">
        <v>800</v>
      </c>
      <c r="J1294" s="10">
        <v>24800</v>
      </c>
      <c r="K1294" s="10">
        <f t="shared" si="61"/>
        <v>17050</v>
      </c>
      <c r="L1294" s="11">
        <f t="shared" si="62"/>
        <v>7750</v>
      </c>
    </row>
    <row r="1295" spans="1:12" x14ac:dyDescent="0.3">
      <c r="A1295" s="2">
        <v>44198</v>
      </c>
      <c r="B1295" s="2" t="str">
        <f t="shared" si="60"/>
        <v>2021</v>
      </c>
      <c r="C1295" s="4" t="s">
        <v>137</v>
      </c>
      <c r="D1295" s="4" t="s">
        <v>111</v>
      </c>
      <c r="E1295" s="4" t="s">
        <v>105</v>
      </c>
      <c r="F1295" s="4" t="s">
        <v>126</v>
      </c>
      <c r="G1295" s="10">
        <v>550</v>
      </c>
      <c r="H1295" s="10">
        <v>51</v>
      </c>
      <c r="I1295" s="8">
        <v>800</v>
      </c>
      <c r="J1295" s="10">
        <v>40800</v>
      </c>
      <c r="K1295" s="10">
        <f t="shared" si="61"/>
        <v>28050</v>
      </c>
      <c r="L1295" s="11">
        <f t="shared" si="62"/>
        <v>12750</v>
      </c>
    </row>
    <row r="1296" spans="1:12" x14ac:dyDescent="0.3">
      <c r="A1296" s="2">
        <v>43711</v>
      </c>
      <c r="B1296" s="2" t="str">
        <f t="shared" si="60"/>
        <v>2019</v>
      </c>
      <c r="C1296" s="4" t="s">
        <v>112</v>
      </c>
      <c r="D1296" s="4" t="s">
        <v>117</v>
      </c>
      <c r="E1296" s="4" t="s">
        <v>105</v>
      </c>
      <c r="F1296" s="4" t="s">
        <v>126</v>
      </c>
      <c r="G1296" s="10">
        <v>550</v>
      </c>
      <c r="H1296" s="10">
        <v>135</v>
      </c>
      <c r="I1296" s="8">
        <v>800</v>
      </c>
      <c r="J1296" s="10">
        <v>108000</v>
      </c>
      <c r="K1296" s="10">
        <f t="shared" si="61"/>
        <v>74250</v>
      </c>
      <c r="L1296" s="11">
        <f t="shared" si="62"/>
        <v>33750</v>
      </c>
    </row>
    <row r="1297" spans="1:12" x14ac:dyDescent="0.3">
      <c r="A1297" s="2">
        <v>43693</v>
      </c>
      <c r="B1297" s="2" t="str">
        <f t="shared" si="60"/>
        <v>2019</v>
      </c>
      <c r="C1297" s="4" t="s">
        <v>144</v>
      </c>
      <c r="D1297" s="4" t="s">
        <v>104</v>
      </c>
      <c r="E1297" s="4" t="s">
        <v>105</v>
      </c>
      <c r="F1297" s="4" t="s">
        <v>126</v>
      </c>
      <c r="G1297" s="10">
        <v>550</v>
      </c>
      <c r="H1297" s="10">
        <v>58</v>
      </c>
      <c r="I1297" s="8">
        <v>800</v>
      </c>
      <c r="J1297" s="10">
        <v>46400</v>
      </c>
      <c r="K1297" s="10">
        <f t="shared" si="61"/>
        <v>31900</v>
      </c>
      <c r="L1297" s="11">
        <f t="shared" si="62"/>
        <v>14500</v>
      </c>
    </row>
    <row r="1298" spans="1:12" x14ac:dyDescent="0.3">
      <c r="A1298" s="2">
        <v>44240</v>
      </c>
      <c r="B1298" s="2" t="str">
        <f t="shared" si="60"/>
        <v>2021</v>
      </c>
      <c r="C1298" s="4" t="s">
        <v>123</v>
      </c>
      <c r="D1298" s="4" t="s">
        <v>113</v>
      </c>
      <c r="E1298" s="4" t="s">
        <v>105</v>
      </c>
      <c r="F1298" s="4" t="s">
        <v>126</v>
      </c>
      <c r="G1298" s="10">
        <v>550</v>
      </c>
      <c r="H1298" s="10">
        <v>143</v>
      </c>
      <c r="I1298" s="8">
        <v>800</v>
      </c>
      <c r="J1298" s="10">
        <v>114400</v>
      </c>
      <c r="K1298" s="10">
        <f t="shared" si="61"/>
        <v>78650</v>
      </c>
      <c r="L1298" s="11">
        <f t="shared" si="62"/>
        <v>35750</v>
      </c>
    </row>
    <row r="1299" spans="1:12" x14ac:dyDescent="0.3">
      <c r="A1299" s="2">
        <v>43351</v>
      </c>
      <c r="B1299" s="2" t="str">
        <f t="shared" si="60"/>
        <v>2018</v>
      </c>
      <c r="C1299" s="4" t="s">
        <v>116</v>
      </c>
      <c r="D1299" s="4" t="s">
        <v>104</v>
      </c>
      <c r="E1299" s="4" t="s">
        <v>105</v>
      </c>
      <c r="F1299" s="4" t="s">
        <v>126</v>
      </c>
      <c r="G1299" s="10">
        <v>550</v>
      </c>
      <c r="H1299" s="10">
        <v>18</v>
      </c>
      <c r="I1299" s="8">
        <v>800</v>
      </c>
      <c r="J1299" s="10">
        <v>14400</v>
      </c>
      <c r="K1299" s="10">
        <f t="shared" si="61"/>
        <v>9900</v>
      </c>
      <c r="L1299" s="11">
        <f t="shared" si="62"/>
        <v>4500</v>
      </c>
    </row>
    <row r="1300" spans="1:12" x14ac:dyDescent="0.3">
      <c r="A1300" s="2">
        <v>44393</v>
      </c>
      <c r="B1300" s="2" t="str">
        <f t="shared" si="60"/>
        <v>2021</v>
      </c>
      <c r="C1300" s="4" t="s">
        <v>142</v>
      </c>
      <c r="D1300" s="4" t="s">
        <v>107</v>
      </c>
      <c r="E1300" s="4" t="s">
        <v>105</v>
      </c>
      <c r="F1300" s="4" t="s">
        <v>126</v>
      </c>
      <c r="G1300" s="10">
        <v>550</v>
      </c>
      <c r="H1300" s="10">
        <v>2</v>
      </c>
      <c r="I1300" s="8">
        <v>800</v>
      </c>
      <c r="J1300" s="10">
        <v>1600</v>
      </c>
      <c r="K1300" s="10">
        <f t="shared" si="61"/>
        <v>1100</v>
      </c>
      <c r="L1300" s="11">
        <f t="shared" si="62"/>
        <v>500</v>
      </c>
    </row>
    <row r="1301" spans="1:12" x14ac:dyDescent="0.3">
      <c r="A1301" s="2">
        <v>43288</v>
      </c>
      <c r="B1301" s="2" t="str">
        <f t="shared" si="60"/>
        <v>2018</v>
      </c>
      <c r="C1301" s="4" t="s">
        <v>140</v>
      </c>
      <c r="D1301" s="4" t="s">
        <v>110</v>
      </c>
      <c r="E1301" s="4" t="s">
        <v>105</v>
      </c>
      <c r="F1301" s="4" t="s">
        <v>126</v>
      </c>
      <c r="G1301" s="10">
        <v>550</v>
      </c>
      <c r="H1301" s="10">
        <v>14</v>
      </c>
      <c r="I1301" s="8">
        <v>800</v>
      </c>
      <c r="J1301" s="10">
        <v>11200</v>
      </c>
      <c r="K1301" s="10">
        <f t="shared" si="61"/>
        <v>7700</v>
      </c>
      <c r="L1301" s="11">
        <f t="shared" si="62"/>
        <v>3500</v>
      </c>
    </row>
    <row r="1302" spans="1:12" x14ac:dyDescent="0.3">
      <c r="A1302" s="2">
        <v>44219</v>
      </c>
      <c r="B1302" s="2" t="str">
        <f t="shared" si="60"/>
        <v>2021</v>
      </c>
      <c r="C1302" s="4" t="s">
        <v>116</v>
      </c>
      <c r="D1302" s="4" t="s">
        <v>117</v>
      </c>
      <c r="E1302" s="4" t="s">
        <v>105</v>
      </c>
      <c r="F1302" s="4" t="s">
        <v>126</v>
      </c>
      <c r="G1302" s="10">
        <v>550</v>
      </c>
      <c r="H1302" s="10">
        <v>42</v>
      </c>
      <c r="I1302" s="8">
        <v>800</v>
      </c>
      <c r="J1302" s="10">
        <v>33600</v>
      </c>
      <c r="K1302" s="10">
        <f t="shared" si="61"/>
        <v>23100</v>
      </c>
      <c r="L1302" s="11">
        <f t="shared" si="62"/>
        <v>10500</v>
      </c>
    </row>
    <row r="1303" spans="1:12" x14ac:dyDescent="0.3">
      <c r="A1303" s="2">
        <v>44283</v>
      </c>
      <c r="B1303" s="2" t="str">
        <f t="shared" si="60"/>
        <v>2021</v>
      </c>
      <c r="C1303" s="4" t="s">
        <v>135</v>
      </c>
      <c r="D1303" s="4" t="s">
        <v>111</v>
      </c>
      <c r="E1303" s="4" t="s">
        <v>105</v>
      </c>
      <c r="F1303" s="4" t="s">
        <v>126</v>
      </c>
      <c r="G1303" s="10">
        <v>550</v>
      </c>
      <c r="H1303" s="10">
        <v>191</v>
      </c>
      <c r="I1303" s="8">
        <v>800</v>
      </c>
      <c r="J1303" s="10">
        <v>152800</v>
      </c>
      <c r="K1303" s="10">
        <f t="shared" si="61"/>
        <v>105050</v>
      </c>
      <c r="L1303" s="11">
        <f t="shared" si="62"/>
        <v>47750</v>
      </c>
    </row>
    <row r="1304" spans="1:12" x14ac:dyDescent="0.3">
      <c r="A1304" s="2">
        <v>44517</v>
      </c>
      <c r="B1304" s="2" t="str">
        <f t="shared" si="60"/>
        <v>2021</v>
      </c>
      <c r="C1304" s="4" t="s">
        <v>115</v>
      </c>
      <c r="D1304" s="4" t="s">
        <v>113</v>
      </c>
      <c r="E1304" s="4" t="s">
        <v>105</v>
      </c>
      <c r="F1304" s="4" t="s">
        <v>126</v>
      </c>
      <c r="G1304" s="10">
        <v>550</v>
      </c>
      <c r="H1304" s="10">
        <v>25</v>
      </c>
      <c r="I1304" s="8">
        <v>800</v>
      </c>
      <c r="J1304" s="10">
        <v>20000</v>
      </c>
      <c r="K1304" s="10">
        <f t="shared" si="61"/>
        <v>13750</v>
      </c>
      <c r="L1304" s="11">
        <f t="shared" si="62"/>
        <v>6250</v>
      </c>
    </row>
    <row r="1305" spans="1:12" x14ac:dyDescent="0.3">
      <c r="A1305" s="2">
        <v>43121</v>
      </c>
      <c r="B1305" s="2" t="str">
        <f t="shared" si="60"/>
        <v>2018</v>
      </c>
      <c r="C1305" s="4" t="s">
        <v>138</v>
      </c>
      <c r="D1305" s="4" t="s">
        <v>110</v>
      </c>
      <c r="E1305" s="4" t="s">
        <v>105</v>
      </c>
      <c r="F1305" s="4" t="s">
        <v>126</v>
      </c>
      <c r="G1305" s="10">
        <v>550</v>
      </c>
      <c r="H1305" s="10">
        <v>8</v>
      </c>
      <c r="I1305" s="8">
        <v>800</v>
      </c>
      <c r="J1305" s="10">
        <v>6400</v>
      </c>
      <c r="K1305" s="10">
        <f t="shared" si="61"/>
        <v>4400</v>
      </c>
      <c r="L1305" s="11">
        <f t="shared" si="62"/>
        <v>2000</v>
      </c>
    </row>
    <row r="1306" spans="1:12" x14ac:dyDescent="0.3">
      <c r="A1306" s="2">
        <v>44222</v>
      </c>
      <c r="B1306" s="2" t="str">
        <f t="shared" si="60"/>
        <v>2021</v>
      </c>
      <c r="C1306" s="4" t="s">
        <v>141</v>
      </c>
      <c r="D1306" s="4" t="s">
        <v>111</v>
      </c>
      <c r="E1306" s="4" t="s">
        <v>105</v>
      </c>
      <c r="F1306" s="4" t="s">
        <v>126</v>
      </c>
      <c r="G1306" s="10">
        <v>550</v>
      </c>
      <c r="H1306" s="10">
        <v>133</v>
      </c>
      <c r="I1306" s="8">
        <v>800</v>
      </c>
      <c r="J1306" s="10">
        <v>106400</v>
      </c>
      <c r="K1306" s="10">
        <f t="shared" si="61"/>
        <v>73150</v>
      </c>
      <c r="L1306" s="11">
        <f t="shared" si="62"/>
        <v>33250</v>
      </c>
    </row>
    <row r="1307" spans="1:12" x14ac:dyDescent="0.3">
      <c r="A1307" s="2">
        <v>43940</v>
      </c>
      <c r="B1307" s="2" t="str">
        <f t="shared" si="60"/>
        <v>2020</v>
      </c>
      <c r="C1307" s="4" t="s">
        <v>142</v>
      </c>
      <c r="D1307" s="4" t="s">
        <v>107</v>
      </c>
      <c r="E1307" s="4" t="s">
        <v>105</v>
      </c>
      <c r="F1307" s="4" t="s">
        <v>126</v>
      </c>
      <c r="G1307" s="10">
        <v>550</v>
      </c>
      <c r="H1307" s="10">
        <v>23</v>
      </c>
      <c r="I1307" s="8">
        <v>800</v>
      </c>
      <c r="J1307" s="10">
        <v>18400</v>
      </c>
      <c r="K1307" s="10">
        <f t="shared" si="61"/>
        <v>12650</v>
      </c>
      <c r="L1307" s="11">
        <f t="shared" si="62"/>
        <v>5750</v>
      </c>
    </row>
    <row r="1308" spans="1:12" x14ac:dyDescent="0.3">
      <c r="A1308" s="2">
        <v>43455</v>
      </c>
      <c r="B1308" s="2" t="str">
        <f t="shared" si="60"/>
        <v>2018</v>
      </c>
      <c r="C1308" s="4" t="s">
        <v>135</v>
      </c>
      <c r="D1308" s="4" t="s">
        <v>110</v>
      </c>
      <c r="E1308" s="4" t="s">
        <v>105</v>
      </c>
      <c r="F1308" s="4" t="s">
        <v>126</v>
      </c>
      <c r="G1308" s="10">
        <v>550</v>
      </c>
      <c r="H1308" s="10">
        <v>24</v>
      </c>
      <c r="I1308" s="8">
        <v>800</v>
      </c>
      <c r="J1308" s="10">
        <v>19200</v>
      </c>
      <c r="K1308" s="10">
        <f t="shared" si="61"/>
        <v>13200</v>
      </c>
      <c r="L1308" s="11">
        <f t="shared" si="62"/>
        <v>6000</v>
      </c>
    </row>
    <row r="1309" spans="1:12" x14ac:dyDescent="0.3">
      <c r="A1309" s="2">
        <v>44329</v>
      </c>
      <c r="B1309" s="2" t="str">
        <f t="shared" si="60"/>
        <v>2021</v>
      </c>
      <c r="C1309" s="4" t="s">
        <v>123</v>
      </c>
      <c r="D1309" s="4" t="s">
        <v>104</v>
      </c>
      <c r="E1309" s="4" t="s">
        <v>105</v>
      </c>
      <c r="F1309" s="4" t="s">
        <v>126</v>
      </c>
      <c r="G1309" s="10">
        <v>550</v>
      </c>
      <c r="H1309" s="10">
        <v>51</v>
      </c>
      <c r="I1309" s="8">
        <v>800</v>
      </c>
      <c r="J1309" s="10">
        <v>40800</v>
      </c>
      <c r="K1309" s="10">
        <f t="shared" si="61"/>
        <v>28050</v>
      </c>
      <c r="L1309" s="11">
        <f t="shared" si="62"/>
        <v>12750</v>
      </c>
    </row>
    <row r="1310" spans="1:12" x14ac:dyDescent="0.3">
      <c r="A1310" s="2">
        <v>43806</v>
      </c>
      <c r="B1310" s="2" t="str">
        <f t="shared" si="60"/>
        <v>2019</v>
      </c>
      <c r="C1310" s="4" t="s">
        <v>138</v>
      </c>
      <c r="D1310" s="4" t="s">
        <v>113</v>
      </c>
      <c r="E1310" s="4" t="s">
        <v>105</v>
      </c>
      <c r="F1310" s="4" t="s">
        <v>126</v>
      </c>
      <c r="G1310" s="10">
        <v>550</v>
      </c>
      <c r="H1310" s="10">
        <v>68</v>
      </c>
      <c r="I1310" s="8">
        <v>800</v>
      </c>
      <c r="J1310" s="10">
        <v>54400</v>
      </c>
      <c r="K1310" s="10">
        <f t="shared" si="61"/>
        <v>37400</v>
      </c>
      <c r="L1310" s="11">
        <f t="shared" si="62"/>
        <v>17000</v>
      </c>
    </row>
    <row r="1311" spans="1:12" x14ac:dyDescent="0.3">
      <c r="A1311" s="2">
        <v>43134</v>
      </c>
      <c r="B1311" s="2" t="str">
        <f t="shared" si="60"/>
        <v>2018</v>
      </c>
      <c r="C1311" s="4" t="s">
        <v>144</v>
      </c>
      <c r="D1311" s="4" t="s">
        <v>113</v>
      </c>
      <c r="E1311" s="4" t="s">
        <v>105</v>
      </c>
      <c r="F1311" s="4" t="s">
        <v>126</v>
      </c>
      <c r="G1311" s="10">
        <v>550</v>
      </c>
      <c r="H1311" s="10">
        <v>28</v>
      </c>
      <c r="I1311" s="8">
        <v>800</v>
      </c>
      <c r="J1311" s="10">
        <v>22400</v>
      </c>
      <c r="K1311" s="10">
        <f t="shared" si="61"/>
        <v>15400</v>
      </c>
      <c r="L1311" s="11">
        <f t="shared" si="62"/>
        <v>7000</v>
      </c>
    </row>
    <row r="1312" spans="1:12" x14ac:dyDescent="0.3">
      <c r="A1312" s="2">
        <v>44493</v>
      </c>
      <c r="B1312" s="2" t="str">
        <f t="shared" si="60"/>
        <v>2021</v>
      </c>
      <c r="C1312" s="4" t="s">
        <v>122</v>
      </c>
      <c r="D1312" s="4" t="s">
        <v>107</v>
      </c>
      <c r="E1312" s="4" t="s">
        <v>105</v>
      </c>
      <c r="F1312" s="4" t="s">
        <v>126</v>
      </c>
      <c r="G1312" s="10">
        <v>550</v>
      </c>
      <c r="H1312" s="10">
        <v>35</v>
      </c>
      <c r="I1312" s="8">
        <v>800</v>
      </c>
      <c r="J1312" s="10">
        <v>28000</v>
      </c>
      <c r="K1312" s="10">
        <f t="shared" si="61"/>
        <v>19250</v>
      </c>
      <c r="L1312" s="11">
        <f t="shared" si="62"/>
        <v>8750</v>
      </c>
    </row>
    <row r="1313" spans="1:12" x14ac:dyDescent="0.3">
      <c r="A1313" s="2">
        <v>43415</v>
      </c>
      <c r="B1313" s="2" t="str">
        <f t="shared" si="60"/>
        <v>2018</v>
      </c>
      <c r="C1313" s="4" t="s">
        <v>141</v>
      </c>
      <c r="D1313" s="4" t="s">
        <v>113</v>
      </c>
      <c r="E1313" s="4" t="s">
        <v>105</v>
      </c>
      <c r="F1313" s="4" t="s">
        <v>126</v>
      </c>
      <c r="G1313" s="10">
        <v>550</v>
      </c>
      <c r="H1313" s="10">
        <v>199</v>
      </c>
      <c r="I1313" s="8">
        <v>800</v>
      </c>
      <c r="J1313" s="10">
        <v>159200</v>
      </c>
      <c r="K1313" s="10">
        <f t="shared" si="61"/>
        <v>109450</v>
      </c>
      <c r="L1313" s="11">
        <f t="shared" si="62"/>
        <v>49750</v>
      </c>
    </row>
    <row r="1314" spans="1:12" x14ac:dyDescent="0.3">
      <c r="A1314" s="2">
        <v>43250</v>
      </c>
      <c r="B1314" s="2" t="str">
        <f t="shared" si="60"/>
        <v>2018</v>
      </c>
      <c r="C1314" s="4" t="s">
        <v>143</v>
      </c>
      <c r="D1314" s="4" t="s">
        <v>113</v>
      </c>
      <c r="E1314" s="4" t="s">
        <v>105</v>
      </c>
      <c r="F1314" s="4" t="s">
        <v>127</v>
      </c>
      <c r="G1314" s="10">
        <v>550</v>
      </c>
      <c r="H1314" s="10">
        <v>56</v>
      </c>
      <c r="I1314" s="8">
        <v>800</v>
      </c>
      <c r="J1314" s="10">
        <v>44800</v>
      </c>
      <c r="K1314" s="10">
        <f t="shared" si="61"/>
        <v>30800</v>
      </c>
      <c r="L1314" s="11">
        <f t="shared" si="62"/>
        <v>14000</v>
      </c>
    </row>
    <row r="1315" spans="1:12" x14ac:dyDescent="0.3">
      <c r="A1315" s="2">
        <v>44274</v>
      </c>
      <c r="B1315" s="2" t="str">
        <f t="shared" si="60"/>
        <v>2021</v>
      </c>
      <c r="C1315" s="4" t="s">
        <v>136</v>
      </c>
      <c r="D1315" s="4" t="s">
        <v>104</v>
      </c>
      <c r="E1315" s="4" t="s">
        <v>105</v>
      </c>
      <c r="F1315" s="4" t="s">
        <v>127</v>
      </c>
      <c r="G1315" s="10">
        <v>550</v>
      </c>
      <c r="H1315" s="10">
        <v>55</v>
      </c>
      <c r="I1315" s="8">
        <v>800</v>
      </c>
      <c r="J1315" s="10">
        <v>44000</v>
      </c>
      <c r="K1315" s="10">
        <f t="shared" si="61"/>
        <v>30250</v>
      </c>
      <c r="L1315" s="11">
        <f t="shared" si="62"/>
        <v>13750</v>
      </c>
    </row>
    <row r="1316" spans="1:12" x14ac:dyDescent="0.3">
      <c r="A1316" s="2">
        <v>43193</v>
      </c>
      <c r="B1316" s="2" t="str">
        <f t="shared" si="60"/>
        <v>2018</v>
      </c>
      <c r="C1316" s="4" t="s">
        <v>114</v>
      </c>
      <c r="D1316" s="4" t="s">
        <v>111</v>
      </c>
      <c r="E1316" s="4" t="s">
        <v>105</v>
      </c>
      <c r="F1316" s="4" t="s">
        <v>127</v>
      </c>
      <c r="G1316" s="10">
        <v>550</v>
      </c>
      <c r="H1316" s="10">
        <v>60</v>
      </c>
      <c r="I1316" s="8">
        <v>800</v>
      </c>
      <c r="J1316" s="10">
        <v>48000</v>
      </c>
      <c r="K1316" s="10">
        <f t="shared" si="61"/>
        <v>33000</v>
      </c>
      <c r="L1316" s="11">
        <f t="shared" si="62"/>
        <v>15000</v>
      </c>
    </row>
    <row r="1317" spans="1:12" x14ac:dyDescent="0.3">
      <c r="A1317" s="2">
        <v>43797</v>
      </c>
      <c r="B1317" s="2" t="str">
        <f t="shared" si="60"/>
        <v>2019</v>
      </c>
      <c r="C1317" s="4" t="s">
        <v>139</v>
      </c>
      <c r="D1317" s="4" t="s">
        <v>117</v>
      </c>
      <c r="E1317" s="4" t="s">
        <v>105</v>
      </c>
      <c r="F1317" s="4" t="s">
        <v>127</v>
      </c>
      <c r="G1317" s="10">
        <v>550</v>
      </c>
      <c r="H1317" s="10">
        <v>81</v>
      </c>
      <c r="I1317" s="8">
        <v>800</v>
      </c>
      <c r="J1317" s="10">
        <v>64800</v>
      </c>
      <c r="K1317" s="10">
        <f t="shared" si="61"/>
        <v>44550</v>
      </c>
      <c r="L1317" s="11">
        <f t="shared" si="62"/>
        <v>20250</v>
      </c>
    </row>
    <row r="1318" spans="1:12" x14ac:dyDescent="0.3">
      <c r="A1318" s="2">
        <v>44466</v>
      </c>
      <c r="B1318" s="2" t="str">
        <f t="shared" si="60"/>
        <v>2021</v>
      </c>
      <c r="C1318" s="4" t="s">
        <v>118</v>
      </c>
      <c r="D1318" s="4" t="s">
        <v>111</v>
      </c>
      <c r="E1318" s="4" t="s">
        <v>105</v>
      </c>
      <c r="F1318" s="4" t="s">
        <v>127</v>
      </c>
      <c r="G1318" s="10">
        <v>550</v>
      </c>
      <c r="H1318" s="10">
        <v>126</v>
      </c>
      <c r="I1318" s="8">
        <v>800</v>
      </c>
      <c r="J1318" s="10">
        <v>100800</v>
      </c>
      <c r="K1318" s="10">
        <f t="shared" si="61"/>
        <v>69300</v>
      </c>
      <c r="L1318" s="11">
        <f t="shared" si="62"/>
        <v>31500</v>
      </c>
    </row>
    <row r="1319" spans="1:12" x14ac:dyDescent="0.3">
      <c r="A1319" s="2">
        <v>44287</v>
      </c>
      <c r="B1319" s="2" t="str">
        <f t="shared" si="60"/>
        <v>2021</v>
      </c>
      <c r="C1319" s="4" t="s">
        <v>134</v>
      </c>
      <c r="D1319" s="4" t="s">
        <v>107</v>
      </c>
      <c r="E1319" s="4" t="s">
        <v>105</v>
      </c>
      <c r="F1319" s="4" t="s">
        <v>127</v>
      </c>
      <c r="G1319" s="10">
        <v>550</v>
      </c>
      <c r="H1319" s="10">
        <v>58</v>
      </c>
      <c r="I1319" s="8">
        <v>800</v>
      </c>
      <c r="J1319" s="10">
        <v>46400</v>
      </c>
      <c r="K1319" s="10">
        <f t="shared" si="61"/>
        <v>31900</v>
      </c>
      <c r="L1319" s="11">
        <f t="shared" si="62"/>
        <v>14500</v>
      </c>
    </row>
    <row r="1320" spans="1:12" x14ac:dyDescent="0.3">
      <c r="A1320" s="2">
        <v>44456</v>
      </c>
      <c r="B1320" s="2" t="str">
        <f t="shared" si="60"/>
        <v>2021</v>
      </c>
      <c r="C1320" s="4" t="s">
        <v>115</v>
      </c>
      <c r="D1320" s="4" t="s">
        <v>117</v>
      </c>
      <c r="E1320" s="4" t="s">
        <v>105</v>
      </c>
      <c r="F1320" s="4" t="s">
        <v>127</v>
      </c>
      <c r="G1320" s="10">
        <v>550</v>
      </c>
      <c r="H1320" s="10">
        <v>124</v>
      </c>
      <c r="I1320" s="8">
        <v>800</v>
      </c>
      <c r="J1320" s="10">
        <v>99200</v>
      </c>
      <c r="K1320" s="10">
        <f t="shared" si="61"/>
        <v>68200</v>
      </c>
      <c r="L1320" s="11">
        <f t="shared" si="62"/>
        <v>31000</v>
      </c>
    </row>
    <row r="1321" spans="1:12" x14ac:dyDescent="0.3">
      <c r="A1321" s="2">
        <v>43105</v>
      </c>
      <c r="B1321" s="2" t="str">
        <f t="shared" si="60"/>
        <v>2018</v>
      </c>
      <c r="C1321" s="4" t="s">
        <v>137</v>
      </c>
      <c r="D1321" s="4" t="s">
        <v>111</v>
      </c>
      <c r="E1321" s="4" t="s">
        <v>105</v>
      </c>
      <c r="F1321" s="4" t="s">
        <v>127</v>
      </c>
      <c r="G1321" s="10">
        <v>550</v>
      </c>
      <c r="H1321" s="10">
        <v>154</v>
      </c>
      <c r="I1321" s="8">
        <v>800</v>
      </c>
      <c r="J1321" s="10">
        <v>123200</v>
      </c>
      <c r="K1321" s="10">
        <f t="shared" si="61"/>
        <v>84700</v>
      </c>
      <c r="L1321" s="11">
        <f t="shared" si="62"/>
        <v>38500</v>
      </c>
    </row>
    <row r="1322" spans="1:12" x14ac:dyDescent="0.3">
      <c r="A1322" s="2">
        <v>44464</v>
      </c>
      <c r="B1322" s="2" t="str">
        <f t="shared" si="60"/>
        <v>2021</v>
      </c>
      <c r="C1322" s="4" t="s">
        <v>143</v>
      </c>
      <c r="D1322" s="4" t="s">
        <v>104</v>
      </c>
      <c r="E1322" s="4" t="s">
        <v>105</v>
      </c>
      <c r="F1322" s="4" t="s">
        <v>127</v>
      </c>
      <c r="G1322" s="10">
        <v>550</v>
      </c>
      <c r="H1322" s="10">
        <v>50</v>
      </c>
      <c r="I1322" s="8">
        <v>800</v>
      </c>
      <c r="J1322" s="10">
        <v>40000</v>
      </c>
      <c r="K1322" s="10">
        <f t="shared" si="61"/>
        <v>27500</v>
      </c>
      <c r="L1322" s="11">
        <f t="shared" si="62"/>
        <v>12500</v>
      </c>
    </row>
    <row r="1323" spans="1:12" x14ac:dyDescent="0.3">
      <c r="A1323" s="2">
        <v>43435</v>
      </c>
      <c r="B1323" s="2" t="str">
        <f t="shared" si="60"/>
        <v>2018</v>
      </c>
      <c r="C1323" s="4" t="s">
        <v>120</v>
      </c>
      <c r="D1323" s="4" t="s">
        <v>107</v>
      </c>
      <c r="E1323" s="4" t="s">
        <v>105</v>
      </c>
      <c r="F1323" s="4" t="s">
        <v>127</v>
      </c>
      <c r="G1323" s="10">
        <v>550</v>
      </c>
      <c r="H1323" s="10">
        <v>27</v>
      </c>
      <c r="I1323" s="8">
        <v>800</v>
      </c>
      <c r="J1323" s="10">
        <v>21600</v>
      </c>
      <c r="K1323" s="10">
        <f t="shared" si="61"/>
        <v>14850</v>
      </c>
      <c r="L1323" s="11">
        <f t="shared" si="62"/>
        <v>6750</v>
      </c>
    </row>
    <row r="1324" spans="1:12" x14ac:dyDescent="0.3">
      <c r="A1324" s="2">
        <v>44456</v>
      </c>
      <c r="B1324" s="2" t="str">
        <f t="shared" si="60"/>
        <v>2021</v>
      </c>
      <c r="C1324" s="4" t="s">
        <v>144</v>
      </c>
      <c r="D1324" s="4" t="s">
        <v>117</v>
      </c>
      <c r="E1324" s="4" t="s">
        <v>105</v>
      </c>
      <c r="F1324" s="4" t="s">
        <v>127</v>
      </c>
      <c r="G1324" s="10">
        <v>550</v>
      </c>
      <c r="H1324" s="10">
        <v>133</v>
      </c>
      <c r="I1324" s="8">
        <v>800</v>
      </c>
      <c r="J1324" s="10">
        <v>106400</v>
      </c>
      <c r="K1324" s="10">
        <f t="shared" si="61"/>
        <v>73150</v>
      </c>
      <c r="L1324" s="11">
        <f t="shared" si="62"/>
        <v>33250</v>
      </c>
    </row>
    <row r="1325" spans="1:12" x14ac:dyDescent="0.3">
      <c r="A1325" s="2">
        <v>43911</v>
      </c>
      <c r="B1325" s="2" t="str">
        <f t="shared" si="60"/>
        <v>2020</v>
      </c>
      <c r="C1325" s="4" t="s">
        <v>137</v>
      </c>
      <c r="D1325" s="4" t="s">
        <v>117</v>
      </c>
      <c r="E1325" s="4" t="s">
        <v>105</v>
      </c>
      <c r="F1325" s="4" t="s">
        <v>127</v>
      </c>
      <c r="G1325" s="10">
        <v>550</v>
      </c>
      <c r="H1325" s="10">
        <v>4</v>
      </c>
      <c r="I1325" s="8">
        <v>800</v>
      </c>
      <c r="J1325" s="10">
        <v>3200</v>
      </c>
      <c r="K1325" s="10">
        <f t="shared" si="61"/>
        <v>2200</v>
      </c>
      <c r="L1325" s="11">
        <f t="shared" si="62"/>
        <v>1000</v>
      </c>
    </row>
    <row r="1326" spans="1:12" x14ac:dyDescent="0.3">
      <c r="A1326" s="2">
        <v>43862</v>
      </c>
      <c r="B1326" s="2" t="str">
        <f t="shared" si="60"/>
        <v>2020</v>
      </c>
      <c r="C1326" s="4" t="s">
        <v>135</v>
      </c>
      <c r="D1326" s="4" t="s">
        <v>113</v>
      </c>
      <c r="E1326" s="4" t="s">
        <v>105</v>
      </c>
      <c r="F1326" s="4" t="s">
        <v>127</v>
      </c>
      <c r="G1326" s="10">
        <v>550</v>
      </c>
      <c r="H1326" s="10">
        <v>54</v>
      </c>
      <c r="I1326" s="8">
        <v>800</v>
      </c>
      <c r="J1326" s="10">
        <v>43200</v>
      </c>
      <c r="K1326" s="10">
        <f t="shared" si="61"/>
        <v>29700</v>
      </c>
      <c r="L1326" s="11">
        <f t="shared" si="62"/>
        <v>13500</v>
      </c>
    </row>
    <row r="1327" spans="1:12" x14ac:dyDescent="0.3">
      <c r="A1327" s="2">
        <v>43444</v>
      </c>
      <c r="B1327" s="2" t="str">
        <f t="shared" si="60"/>
        <v>2018</v>
      </c>
      <c r="C1327" s="4" t="s">
        <v>143</v>
      </c>
      <c r="D1327" s="4" t="s">
        <v>107</v>
      </c>
      <c r="E1327" s="4" t="s">
        <v>105</v>
      </c>
      <c r="F1327" s="4" t="s">
        <v>127</v>
      </c>
      <c r="G1327" s="10">
        <v>550</v>
      </c>
      <c r="H1327" s="10">
        <v>18</v>
      </c>
      <c r="I1327" s="8">
        <v>800</v>
      </c>
      <c r="J1327" s="10">
        <v>14400</v>
      </c>
      <c r="K1327" s="10">
        <f t="shared" si="61"/>
        <v>9900</v>
      </c>
      <c r="L1327" s="11">
        <f t="shared" si="62"/>
        <v>4500</v>
      </c>
    </row>
    <row r="1328" spans="1:12" x14ac:dyDescent="0.3">
      <c r="A1328" s="2">
        <v>43586</v>
      </c>
      <c r="B1328" s="2" t="str">
        <f t="shared" si="60"/>
        <v>2019</v>
      </c>
      <c r="C1328" s="4" t="s">
        <v>136</v>
      </c>
      <c r="D1328" s="4" t="s">
        <v>104</v>
      </c>
      <c r="E1328" s="4" t="s">
        <v>105</v>
      </c>
      <c r="F1328" s="4" t="s">
        <v>127</v>
      </c>
      <c r="G1328" s="10">
        <v>550</v>
      </c>
      <c r="H1328" s="10">
        <v>25</v>
      </c>
      <c r="I1328" s="8">
        <v>800</v>
      </c>
      <c r="J1328" s="10">
        <v>20000</v>
      </c>
      <c r="K1328" s="10">
        <f t="shared" si="61"/>
        <v>13750</v>
      </c>
      <c r="L1328" s="11">
        <f t="shared" si="62"/>
        <v>6250</v>
      </c>
    </row>
    <row r="1329" spans="1:12" x14ac:dyDescent="0.3">
      <c r="A1329" s="2">
        <v>44326</v>
      </c>
      <c r="B1329" s="2" t="str">
        <f t="shared" si="60"/>
        <v>2021</v>
      </c>
      <c r="C1329" s="4" t="s">
        <v>118</v>
      </c>
      <c r="D1329" s="4" t="s">
        <v>107</v>
      </c>
      <c r="E1329" s="4" t="s">
        <v>105</v>
      </c>
      <c r="F1329" s="4" t="s">
        <v>127</v>
      </c>
      <c r="G1329" s="10">
        <v>550</v>
      </c>
      <c r="H1329" s="10">
        <v>85</v>
      </c>
      <c r="I1329" s="8">
        <v>800</v>
      </c>
      <c r="J1329" s="10">
        <v>68000</v>
      </c>
      <c r="K1329" s="10">
        <f t="shared" si="61"/>
        <v>46750</v>
      </c>
      <c r="L1329" s="11">
        <f t="shared" si="62"/>
        <v>21250</v>
      </c>
    </row>
    <row r="1330" spans="1:12" x14ac:dyDescent="0.3">
      <c r="A1330" s="2">
        <v>44359</v>
      </c>
      <c r="B1330" s="2" t="str">
        <f t="shared" si="60"/>
        <v>2021</v>
      </c>
      <c r="C1330" s="4" t="s">
        <v>123</v>
      </c>
      <c r="D1330" s="4" t="s">
        <v>117</v>
      </c>
      <c r="E1330" s="4" t="s">
        <v>105</v>
      </c>
      <c r="F1330" s="4" t="s">
        <v>127</v>
      </c>
      <c r="G1330" s="10">
        <v>550</v>
      </c>
      <c r="H1330" s="10">
        <v>88</v>
      </c>
      <c r="I1330" s="8">
        <v>800</v>
      </c>
      <c r="J1330" s="10">
        <v>70400</v>
      </c>
      <c r="K1330" s="10">
        <f t="shared" si="61"/>
        <v>48400</v>
      </c>
      <c r="L1330" s="11">
        <f t="shared" si="62"/>
        <v>22000</v>
      </c>
    </row>
    <row r="1331" spans="1:12" x14ac:dyDescent="0.3">
      <c r="A1331" s="2">
        <v>44274</v>
      </c>
      <c r="B1331" s="2" t="str">
        <f t="shared" si="60"/>
        <v>2021</v>
      </c>
      <c r="C1331" s="4" t="s">
        <v>114</v>
      </c>
      <c r="D1331" s="4" t="s">
        <v>111</v>
      </c>
      <c r="E1331" s="4" t="s">
        <v>105</v>
      </c>
      <c r="F1331" s="4" t="s">
        <v>127</v>
      </c>
      <c r="G1331" s="10">
        <v>550</v>
      </c>
      <c r="H1331" s="10">
        <v>80</v>
      </c>
      <c r="I1331" s="8">
        <v>800</v>
      </c>
      <c r="J1331" s="10">
        <v>64000</v>
      </c>
      <c r="K1331" s="10">
        <f t="shared" si="61"/>
        <v>44000</v>
      </c>
      <c r="L1331" s="11">
        <f t="shared" si="62"/>
        <v>20000</v>
      </c>
    </row>
    <row r="1332" spans="1:12" x14ac:dyDescent="0.3">
      <c r="A1332" s="2">
        <v>43824</v>
      </c>
      <c r="B1332" s="2" t="str">
        <f t="shared" si="60"/>
        <v>2019</v>
      </c>
      <c r="C1332" s="4" t="s">
        <v>115</v>
      </c>
      <c r="D1332" s="4" t="s">
        <v>110</v>
      </c>
      <c r="E1332" s="4" t="s">
        <v>105</v>
      </c>
      <c r="F1332" s="4" t="s">
        <v>127</v>
      </c>
      <c r="G1332" s="10">
        <v>550</v>
      </c>
      <c r="H1332" s="10">
        <v>1</v>
      </c>
      <c r="I1332" s="8">
        <v>800</v>
      </c>
      <c r="J1332" s="10">
        <v>800</v>
      </c>
      <c r="K1332" s="10">
        <f t="shared" si="61"/>
        <v>550</v>
      </c>
      <c r="L1332" s="11">
        <f t="shared" si="62"/>
        <v>250</v>
      </c>
    </row>
    <row r="1333" spans="1:12" x14ac:dyDescent="0.3">
      <c r="A1333" s="2">
        <v>43135</v>
      </c>
      <c r="B1333" s="2" t="str">
        <f t="shared" si="60"/>
        <v>2018</v>
      </c>
      <c r="C1333" s="4" t="s">
        <v>116</v>
      </c>
      <c r="D1333" s="4" t="s">
        <v>107</v>
      </c>
      <c r="E1333" s="4" t="s">
        <v>105</v>
      </c>
      <c r="F1333" s="4" t="s">
        <v>127</v>
      </c>
      <c r="G1333" s="10">
        <v>550</v>
      </c>
      <c r="H1333" s="10">
        <v>77</v>
      </c>
      <c r="I1333" s="8">
        <v>800</v>
      </c>
      <c r="J1333" s="10">
        <v>61600</v>
      </c>
      <c r="K1333" s="10">
        <f t="shared" si="61"/>
        <v>42350</v>
      </c>
      <c r="L1333" s="11">
        <f t="shared" si="62"/>
        <v>19250</v>
      </c>
    </row>
    <row r="1334" spans="1:12" x14ac:dyDescent="0.3">
      <c r="A1334" s="2">
        <v>44408</v>
      </c>
      <c r="B1334" s="2" t="str">
        <f t="shared" si="60"/>
        <v>2021</v>
      </c>
      <c r="C1334" s="4" t="s">
        <v>109</v>
      </c>
      <c r="D1334" s="4" t="s">
        <v>104</v>
      </c>
      <c r="E1334" s="4" t="s">
        <v>105</v>
      </c>
      <c r="F1334" s="4" t="s">
        <v>127</v>
      </c>
      <c r="G1334" s="10">
        <v>550</v>
      </c>
      <c r="H1334" s="10">
        <v>18</v>
      </c>
      <c r="I1334" s="8">
        <v>800</v>
      </c>
      <c r="J1334" s="10">
        <v>14400</v>
      </c>
      <c r="K1334" s="10">
        <f t="shared" si="61"/>
        <v>9900</v>
      </c>
      <c r="L1334" s="11">
        <f t="shared" si="62"/>
        <v>4500</v>
      </c>
    </row>
    <row r="1335" spans="1:12" x14ac:dyDescent="0.3">
      <c r="A1335" s="2">
        <v>43974</v>
      </c>
      <c r="B1335" s="2" t="str">
        <f t="shared" si="60"/>
        <v>2020</v>
      </c>
      <c r="C1335" s="4" t="s">
        <v>134</v>
      </c>
      <c r="D1335" s="4" t="s">
        <v>104</v>
      </c>
      <c r="E1335" s="4" t="s">
        <v>105</v>
      </c>
      <c r="F1335" s="4" t="s">
        <v>127</v>
      </c>
      <c r="G1335" s="10">
        <v>550</v>
      </c>
      <c r="H1335" s="10">
        <v>44</v>
      </c>
      <c r="I1335" s="8">
        <v>800</v>
      </c>
      <c r="J1335" s="10">
        <v>35200</v>
      </c>
      <c r="K1335" s="10">
        <f t="shared" si="61"/>
        <v>24200</v>
      </c>
      <c r="L1335" s="11">
        <f t="shared" si="62"/>
        <v>11000</v>
      </c>
    </row>
    <row r="1336" spans="1:12" x14ac:dyDescent="0.3">
      <c r="A1336" s="2">
        <v>43175</v>
      </c>
      <c r="B1336" s="2" t="str">
        <f t="shared" si="60"/>
        <v>2018</v>
      </c>
      <c r="C1336" s="4" t="s">
        <v>121</v>
      </c>
      <c r="D1336" s="4" t="s">
        <v>117</v>
      </c>
      <c r="E1336" s="4" t="s">
        <v>105</v>
      </c>
      <c r="F1336" s="4" t="s">
        <v>127</v>
      </c>
      <c r="G1336" s="10">
        <v>550</v>
      </c>
      <c r="H1336" s="10">
        <v>112</v>
      </c>
      <c r="I1336" s="8">
        <v>800</v>
      </c>
      <c r="J1336" s="10">
        <v>89600</v>
      </c>
      <c r="K1336" s="10">
        <f t="shared" si="61"/>
        <v>61600</v>
      </c>
      <c r="L1336" s="11">
        <f t="shared" si="62"/>
        <v>28000</v>
      </c>
    </row>
    <row r="1337" spans="1:12" x14ac:dyDescent="0.3">
      <c r="A1337" s="2">
        <v>43387</v>
      </c>
      <c r="B1337" s="2" t="str">
        <f t="shared" si="60"/>
        <v>2018</v>
      </c>
      <c r="C1337" s="4" t="s">
        <v>134</v>
      </c>
      <c r="D1337" s="4" t="s">
        <v>104</v>
      </c>
      <c r="E1337" s="4" t="s">
        <v>105</v>
      </c>
      <c r="F1337" s="4" t="s">
        <v>127</v>
      </c>
      <c r="G1337" s="10">
        <v>550</v>
      </c>
      <c r="H1337" s="10">
        <v>4</v>
      </c>
      <c r="I1337" s="8">
        <v>800</v>
      </c>
      <c r="J1337" s="10">
        <v>3200</v>
      </c>
      <c r="K1337" s="10">
        <f t="shared" si="61"/>
        <v>2200</v>
      </c>
      <c r="L1337" s="11">
        <f t="shared" si="62"/>
        <v>1000</v>
      </c>
    </row>
    <row r="1338" spans="1:12" x14ac:dyDescent="0.3">
      <c r="A1338" s="2">
        <v>43801</v>
      </c>
      <c r="B1338" s="2" t="str">
        <f t="shared" si="60"/>
        <v>2019</v>
      </c>
      <c r="C1338" s="4" t="s">
        <v>142</v>
      </c>
      <c r="D1338" s="4" t="s">
        <v>113</v>
      </c>
      <c r="E1338" s="4" t="s">
        <v>105</v>
      </c>
      <c r="F1338" s="4" t="s">
        <v>127</v>
      </c>
      <c r="G1338" s="10">
        <v>550</v>
      </c>
      <c r="H1338" s="10">
        <v>12</v>
      </c>
      <c r="I1338" s="8">
        <v>800</v>
      </c>
      <c r="J1338" s="10">
        <v>9600</v>
      </c>
      <c r="K1338" s="10">
        <f t="shared" si="61"/>
        <v>6600</v>
      </c>
      <c r="L1338" s="11">
        <f t="shared" si="62"/>
        <v>3000</v>
      </c>
    </row>
    <row r="1339" spans="1:12" x14ac:dyDescent="0.3">
      <c r="A1339" s="2">
        <v>43218</v>
      </c>
      <c r="B1339" s="2" t="str">
        <f t="shared" si="60"/>
        <v>2018</v>
      </c>
      <c r="C1339" s="4" t="s">
        <v>125</v>
      </c>
      <c r="D1339" s="4" t="s">
        <v>104</v>
      </c>
      <c r="E1339" s="4" t="s">
        <v>105</v>
      </c>
      <c r="F1339" s="4" t="s">
        <v>127</v>
      </c>
      <c r="G1339" s="10">
        <v>550</v>
      </c>
      <c r="H1339" s="10">
        <v>9</v>
      </c>
      <c r="I1339" s="8">
        <v>800</v>
      </c>
      <c r="J1339" s="10">
        <v>7200</v>
      </c>
      <c r="K1339" s="10">
        <f t="shared" si="61"/>
        <v>4950</v>
      </c>
      <c r="L1339" s="11">
        <f t="shared" si="62"/>
        <v>2250</v>
      </c>
    </row>
    <row r="1340" spans="1:12" x14ac:dyDescent="0.3">
      <c r="A1340" s="2">
        <v>44196</v>
      </c>
      <c r="B1340" s="2" t="str">
        <f t="shared" si="60"/>
        <v>2020</v>
      </c>
      <c r="C1340" s="4" t="s">
        <v>115</v>
      </c>
      <c r="D1340" s="4" t="s">
        <v>117</v>
      </c>
      <c r="E1340" s="4" t="s">
        <v>105</v>
      </c>
      <c r="F1340" s="4" t="s">
        <v>127</v>
      </c>
      <c r="G1340" s="10">
        <v>550</v>
      </c>
      <c r="H1340" s="10">
        <v>86</v>
      </c>
      <c r="I1340" s="8">
        <v>800</v>
      </c>
      <c r="J1340" s="10">
        <v>68800</v>
      </c>
      <c r="K1340" s="10">
        <f t="shared" si="61"/>
        <v>47300</v>
      </c>
      <c r="L1340" s="11">
        <f t="shared" si="62"/>
        <v>21500</v>
      </c>
    </row>
    <row r="1341" spans="1:12" x14ac:dyDescent="0.3">
      <c r="A1341" s="2">
        <v>44439</v>
      </c>
      <c r="B1341" s="2" t="str">
        <f t="shared" si="60"/>
        <v>2021</v>
      </c>
      <c r="C1341" s="4" t="s">
        <v>138</v>
      </c>
      <c r="D1341" s="4" t="s">
        <v>104</v>
      </c>
      <c r="E1341" s="4" t="s">
        <v>105</v>
      </c>
      <c r="F1341" s="4" t="s">
        <v>127</v>
      </c>
      <c r="G1341" s="10">
        <v>550</v>
      </c>
      <c r="H1341" s="10">
        <v>9</v>
      </c>
      <c r="I1341" s="8">
        <v>800</v>
      </c>
      <c r="J1341" s="10">
        <v>7200</v>
      </c>
      <c r="K1341" s="10">
        <f t="shared" si="61"/>
        <v>4950</v>
      </c>
      <c r="L1341" s="11">
        <f t="shared" si="62"/>
        <v>2250</v>
      </c>
    </row>
    <row r="1342" spans="1:12" x14ac:dyDescent="0.3">
      <c r="A1342" s="2">
        <v>43705</v>
      </c>
      <c r="B1342" s="2" t="str">
        <f t="shared" si="60"/>
        <v>2019</v>
      </c>
      <c r="C1342" s="4" t="s">
        <v>108</v>
      </c>
      <c r="D1342" s="4" t="s">
        <v>107</v>
      </c>
      <c r="E1342" s="4" t="s">
        <v>105</v>
      </c>
      <c r="F1342" s="4" t="s">
        <v>127</v>
      </c>
      <c r="G1342" s="10">
        <v>550</v>
      </c>
      <c r="H1342" s="10">
        <v>118</v>
      </c>
      <c r="I1342" s="8">
        <v>800</v>
      </c>
      <c r="J1342" s="10">
        <v>94400</v>
      </c>
      <c r="K1342" s="10">
        <f t="shared" si="61"/>
        <v>64900</v>
      </c>
      <c r="L1342" s="11">
        <f t="shared" si="62"/>
        <v>29500</v>
      </c>
    </row>
    <row r="1343" spans="1:12" x14ac:dyDescent="0.3">
      <c r="A1343" s="2">
        <v>43743</v>
      </c>
      <c r="B1343" s="2" t="str">
        <f t="shared" si="60"/>
        <v>2019</v>
      </c>
      <c r="C1343" s="4" t="s">
        <v>115</v>
      </c>
      <c r="D1343" s="4" t="s">
        <v>111</v>
      </c>
      <c r="E1343" s="4" t="s">
        <v>105</v>
      </c>
      <c r="F1343" s="4" t="s">
        <v>127</v>
      </c>
      <c r="G1343" s="10">
        <v>550</v>
      </c>
      <c r="H1343" s="10">
        <v>112</v>
      </c>
      <c r="I1343" s="8">
        <v>800</v>
      </c>
      <c r="J1343" s="10">
        <v>89600</v>
      </c>
      <c r="K1343" s="10">
        <f t="shared" si="61"/>
        <v>61600</v>
      </c>
      <c r="L1343" s="11">
        <f t="shared" si="62"/>
        <v>28000</v>
      </c>
    </row>
    <row r="1344" spans="1:12" x14ac:dyDescent="0.3">
      <c r="A1344" s="2">
        <v>44554</v>
      </c>
      <c r="B1344" s="2" t="str">
        <f t="shared" si="60"/>
        <v>2021</v>
      </c>
      <c r="C1344" s="4" t="s">
        <v>143</v>
      </c>
      <c r="D1344" s="4" t="s">
        <v>113</v>
      </c>
      <c r="E1344" s="4" t="s">
        <v>105</v>
      </c>
      <c r="F1344" s="4" t="s">
        <v>127</v>
      </c>
      <c r="G1344" s="10">
        <v>550</v>
      </c>
      <c r="H1344" s="10">
        <v>54</v>
      </c>
      <c r="I1344" s="8">
        <v>800</v>
      </c>
      <c r="J1344" s="10">
        <v>43200</v>
      </c>
      <c r="K1344" s="10">
        <f t="shared" si="61"/>
        <v>29700</v>
      </c>
      <c r="L1344" s="11">
        <f t="shared" si="62"/>
        <v>13500</v>
      </c>
    </row>
    <row r="1345" spans="1:12" x14ac:dyDescent="0.3">
      <c r="A1345" s="2">
        <v>43790</v>
      </c>
      <c r="B1345" s="2" t="str">
        <f t="shared" si="60"/>
        <v>2019</v>
      </c>
      <c r="C1345" s="4" t="s">
        <v>141</v>
      </c>
      <c r="D1345" s="4" t="s">
        <v>107</v>
      </c>
      <c r="E1345" s="4" t="s">
        <v>105</v>
      </c>
      <c r="F1345" s="4" t="s">
        <v>127</v>
      </c>
      <c r="G1345" s="10">
        <v>550</v>
      </c>
      <c r="H1345" s="10">
        <v>56</v>
      </c>
      <c r="I1345" s="8">
        <v>800</v>
      </c>
      <c r="J1345" s="10">
        <v>44800</v>
      </c>
      <c r="K1345" s="10">
        <f t="shared" si="61"/>
        <v>30800</v>
      </c>
      <c r="L1345" s="11">
        <f t="shared" si="62"/>
        <v>14000</v>
      </c>
    </row>
    <row r="1346" spans="1:12" x14ac:dyDescent="0.3">
      <c r="A1346" s="2">
        <v>44553</v>
      </c>
      <c r="B1346" s="2" t="str">
        <f t="shared" si="60"/>
        <v>2021</v>
      </c>
      <c r="C1346" s="4" t="s">
        <v>115</v>
      </c>
      <c r="D1346" s="4" t="s">
        <v>117</v>
      </c>
      <c r="E1346" s="4" t="s">
        <v>105</v>
      </c>
      <c r="F1346" s="4" t="s">
        <v>127</v>
      </c>
      <c r="G1346" s="10">
        <v>550</v>
      </c>
      <c r="H1346" s="10">
        <v>196</v>
      </c>
      <c r="I1346" s="8">
        <v>800</v>
      </c>
      <c r="J1346" s="10">
        <v>156800</v>
      </c>
      <c r="K1346" s="10">
        <f t="shared" si="61"/>
        <v>107800</v>
      </c>
      <c r="L1346" s="11">
        <f t="shared" si="62"/>
        <v>49000</v>
      </c>
    </row>
    <row r="1347" spans="1:12" x14ac:dyDescent="0.3">
      <c r="A1347" s="2">
        <v>43634</v>
      </c>
      <c r="B1347" s="2" t="str">
        <f t="shared" ref="B1347:B1410" si="63">TEXT(A1347,"yyyy")</f>
        <v>2019</v>
      </c>
      <c r="C1347" s="4" t="s">
        <v>144</v>
      </c>
      <c r="D1347" s="4" t="s">
        <v>117</v>
      </c>
      <c r="E1347" s="4" t="s">
        <v>105</v>
      </c>
      <c r="F1347" s="4" t="s">
        <v>127</v>
      </c>
      <c r="G1347" s="10">
        <v>550</v>
      </c>
      <c r="H1347" s="10">
        <v>175</v>
      </c>
      <c r="I1347" s="8">
        <v>800</v>
      </c>
      <c r="J1347" s="10">
        <v>140000</v>
      </c>
      <c r="K1347" s="10">
        <f t="shared" ref="K1347:K1410" si="64">H1347*G1347</f>
        <v>96250</v>
      </c>
      <c r="L1347" s="11">
        <f t="shared" ref="L1347:L1410" si="65">J1347-K1347</f>
        <v>43750</v>
      </c>
    </row>
    <row r="1348" spans="1:12" x14ac:dyDescent="0.3">
      <c r="A1348" s="2">
        <v>44376</v>
      </c>
      <c r="B1348" s="2" t="str">
        <f t="shared" si="63"/>
        <v>2021</v>
      </c>
      <c r="C1348" s="4" t="s">
        <v>144</v>
      </c>
      <c r="D1348" s="4" t="s">
        <v>117</v>
      </c>
      <c r="E1348" s="4" t="s">
        <v>105</v>
      </c>
      <c r="F1348" s="4" t="s">
        <v>127</v>
      </c>
      <c r="G1348" s="10">
        <v>550</v>
      </c>
      <c r="H1348" s="10">
        <v>100</v>
      </c>
      <c r="I1348" s="8">
        <v>800</v>
      </c>
      <c r="J1348" s="10">
        <v>80000</v>
      </c>
      <c r="K1348" s="10">
        <f t="shared" si="64"/>
        <v>55000</v>
      </c>
      <c r="L1348" s="11">
        <f t="shared" si="65"/>
        <v>25000</v>
      </c>
    </row>
    <row r="1349" spans="1:12" x14ac:dyDescent="0.3">
      <c r="A1349" s="2">
        <v>44269</v>
      </c>
      <c r="B1349" s="2" t="str">
        <f t="shared" si="63"/>
        <v>2021</v>
      </c>
      <c r="C1349" s="4" t="s">
        <v>134</v>
      </c>
      <c r="D1349" s="4" t="s">
        <v>113</v>
      </c>
      <c r="E1349" s="4" t="s">
        <v>105</v>
      </c>
      <c r="F1349" s="4" t="s">
        <v>127</v>
      </c>
      <c r="G1349" s="10">
        <v>550</v>
      </c>
      <c r="H1349" s="10">
        <v>9</v>
      </c>
      <c r="I1349" s="8">
        <v>800</v>
      </c>
      <c r="J1349" s="10">
        <v>7200</v>
      </c>
      <c r="K1349" s="10">
        <f t="shared" si="64"/>
        <v>4950</v>
      </c>
      <c r="L1349" s="11">
        <f t="shared" si="65"/>
        <v>2250</v>
      </c>
    </row>
    <row r="1350" spans="1:12" x14ac:dyDescent="0.3">
      <c r="A1350" s="2">
        <v>44109</v>
      </c>
      <c r="B1350" s="2" t="str">
        <f t="shared" si="63"/>
        <v>2020</v>
      </c>
      <c r="C1350" s="4" t="s">
        <v>138</v>
      </c>
      <c r="D1350" s="4" t="s">
        <v>117</v>
      </c>
      <c r="E1350" s="4" t="s">
        <v>105</v>
      </c>
      <c r="F1350" s="4" t="s">
        <v>127</v>
      </c>
      <c r="G1350" s="10">
        <v>550</v>
      </c>
      <c r="H1350" s="10">
        <v>46</v>
      </c>
      <c r="I1350" s="8">
        <v>800</v>
      </c>
      <c r="J1350" s="10">
        <v>36800</v>
      </c>
      <c r="K1350" s="10">
        <f t="shared" si="64"/>
        <v>25300</v>
      </c>
      <c r="L1350" s="11">
        <f t="shared" si="65"/>
        <v>11500</v>
      </c>
    </row>
    <row r="1351" spans="1:12" x14ac:dyDescent="0.3">
      <c r="A1351" s="2">
        <v>44311</v>
      </c>
      <c r="B1351" s="2" t="str">
        <f t="shared" si="63"/>
        <v>2021</v>
      </c>
      <c r="C1351" s="4" t="s">
        <v>139</v>
      </c>
      <c r="D1351" s="4" t="s">
        <v>104</v>
      </c>
      <c r="E1351" s="4" t="s">
        <v>105</v>
      </c>
      <c r="F1351" s="4" t="s">
        <v>127</v>
      </c>
      <c r="G1351" s="10">
        <v>550</v>
      </c>
      <c r="H1351" s="10">
        <v>8</v>
      </c>
      <c r="I1351" s="8">
        <v>800</v>
      </c>
      <c r="J1351" s="10">
        <v>6400</v>
      </c>
      <c r="K1351" s="10">
        <f t="shared" si="64"/>
        <v>4400</v>
      </c>
      <c r="L1351" s="11">
        <f t="shared" si="65"/>
        <v>2000</v>
      </c>
    </row>
    <row r="1352" spans="1:12" x14ac:dyDescent="0.3">
      <c r="A1352" s="2">
        <v>44462</v>
      </c>
      <c r="B1352" s="2" t="str">
        <f t="shared" si="63"/>
        <v>2021</v>
      </c>
      <c r="C1352" s="4" t="s">
        <v>119</v>
      </c>
      <c r="D1352" s="4" t="s">
        <v>110</v>
      </c>
      <c r="E1352" s="4" t="s">
        <v>105</v>
      </c>
      <c r="F1352" s="4" t="s">
        <v>127</v>
      </c>
      <c r="G1352" s="10">
        <v>550</v>
      </c>
      <c r="H1352" s="10">
        <v>38</v>
      </c>
      <c r="I1352" s="8">
        <v>800</v>
      </c>
      <c r="J1352" s="10">
        <v>30400</v>
      </c>
      <c r="K1352" s="10">
        <f t="shared" si="64"/>
        <v>20900</v>
      </c>
      <c r="L1352" s="11">
        <f t="shared" si="65"/>
        <v>9500</v>
      </c>
    </row>
    <row r="1353" spans="1:12" x14ac:dyDescent="0.3">
      <c r="A1353" s="2">
        <v>43848</v>
      </c>
      <c r="B1353" s="2" t="str">
        <f t="shared" si="63"/>
        <v>2020</v>
      </c>
      <c r="C1353" s="4" t="s">
        <v>115</v>
      </c>
      <c r="D1353" s="4" t="s">
        <v>111</v>
      </c>
      <c r="E1353" s="4" t="s">
        <v>105</v>
      </c>
      <c r="F1353" s="4" t="s">
        <v>127</v>
      </c>
      <c r="G1353" s="10">
        <v>550</v>
      </c>
      <c r="H1353" s="10">
        <v>44</v>
      </c>
      <c r="I1353" s="8">
        <v>800</v>
      </c>
      <c r="J1353" s="10">
        <v>35200</v>
      </c>
      <c r="K1353" s="10">
        <f t="shared" si="64"/>
        <v>24200</v>
      </c>
      <c r="L1353" s="11">
        <f t="shared" si="65"/>
        <v>11000</v>
      </c>
    </row>
    <row r="1354" spans="1:12" x14ac:dyDescent="0.3">
      <c r="A1354" s="2">
        <v>43346</v>
      </c>
      <c r="B1354" s="2" t="str">
        <f t="shared" si="63"/>
        <v>2018</v>
      </c>
      <c r="C1354" s="4" t="s">
        <v>139</v>
      </c>
      <c r="D1354" s="4" t="s">
        <v>111</v>
      </c>
      <c r="E1354" s="4" t="s">
        <v>105</v>
      </c>
      <c r="F1354" s="4" t="s">
        <v>127</v>
      </c>
      <c r="G1354" s="10">
        <v>550</v>
      </c>
      <c r="H1354" s="10">
        <v>150</v>
      </c>
      <c r="I1354" s="8">
        <v>800</v>
      </c>
      <c r="J1354" s="10">
        <v>120000</v>
      </c>
      <c r="K1354" s="10">
        <f t="shared" si="64"/>
        <v>82500</v>
      </c>
      <c r="L1354" s="11">
        <f t="shared" si="65"/>
        <v>37500</v>
      </c>
    </row>
    <row r="1355" spans="1:12" x14ac:dyDescent="0.3">
      <c r="A1355" s="2">
        <v>44012</v>
      </c>
      <c r="B1355" s="2" t="str">
        <f t="shared" si="63"/>
        <v>2020</v>
      </c>
      <c r="C1355" s="4" t="s">
        <v>136</v>
      </c>
      <c r="D1355" s="4" t="s">
        <v>113</v>
      </c>
      <c r="E1355" s="4" t="s">
        <v>105</v>
      </c>
      <c r="F1355" s="4" t="s">
        <v>127</v>
      </c>
      <c r="G1355" s="10">
        <v>550</v>
      </c>
      <c r="H1355" s="10">
        <v>134</v>
      </c>
      <c r="I1355" s="8">
        <v>800</v>
      </c>
      <c r="J1355" s="10">
        <v>107200</v>
      </c>
      <c r="K1355" s="10">
        <f t="shared" si="64"/>
        <v>73700</v>
      </c>
      <c r="L1355" s="11">
        <f t="shared" si="65"/>
        <v>33500</v>
      </c>
    </row>
    <row r="1356" spans="1:12" x14ac:dyDescent="0.3">
      <c r="A1356" s="2">
        <v>44376</v>
      </c>
      <c r="B1356" s="2" t="str">
        <f t="shared" si="63"/>
        <v>2021</v>
      </c>
      <c r="C1356" s="4" t="s">
        <v>116</v>
      </c>
      <c r="D1356" s="4" t="s">
        <v>107</v>
      </c>
      <c r="E1356" s="4" t="s">
        <v>105</v>
      </c>
      <c r="F1356" s="4" t="s">
        <v>127</v>
      </c>
      <c r="G1356" s="10">
        <v>550</v>
      </c>
      <c r="H1356" s="10">
        <v>104</v>
      </c>
      <c r="I1356" s="8">
        <v>800</v>
      </c>
      <c r="J1356" s="10">
        <v>83200</v>
      </c>
      <c r="K1356" s="10">
        <f t="shared" si="64"/>
        <v>57200</v>
      </c>
      <c r="L1356" s="11">
        <f t="shared" si="65"/>
        <v>26000</v>
      </c>
    </row>
    <row r="1357" spans="1:12" x14ac:dyDescent="0.3">
      <c r="A1357" s="2">
        <v>44517</v>
      </c>
      <c r="B1357" s="2" t="str">
        <f t="shared" si="63"/>
        <v>2021</v>
      </c>
      <c r="C1357" s="4" t="s">
        <v>141</v>
      </c>
      <c r="D1357" s="4" t="s">
        <v>104</v>
      </c>
      <c r="E1357" s="4" t="s">
        <v>105</v>
      </c>
      <c r="F1357" s="4" t="s">
        <v>127</v>
      </c>
      <c r="G1357" s="10">
        <v>550</v>
      </c>
      <c r="H1357" s="10">
        <v>50</v>
      </c>
      <c r="I1357" s="8">
        <v>800</v>
      </c>
      <c r="J1357" s="10">
        <v>40000</v>
      </c>
      <c r="K1357" s="10">
        <f t="shared" si="64"/>
        <v>27500</v>
      </c>
      <c r="L1357" s="11">
        <f t="shared" si="65"/>
        <v>12500</v>
      </c>
    </row>
    <row r="1358" spans="1:12" x14ac:dyDescent="0.3">
      <c r="A1358" s="2">
        <v>43865</v>
      </c>
      <c r="B1358" s="2" t="str">
        <f t="shared" si="63"/>
        <v>2020</v>
      </c>
      <c r="C1358" s="4" t="s">
        <v>120</v>
      </c>
      <c r="D1358" s="4" t="s">
        <v>117</v>
      </c>
      <c r="E1358" s="4" t="s">
        <v>105</v>
      </c>
      <c r="F1358" s="4" t="s">
        <v>127</v>
      </c>
      <c r="G1358" s="10">
        <v>550</v>
      </c>
      <c r="H1358" s="10">
        <v>13</v>
      </c>
      <c r="I1358" s="8">
        <v>800</v>
      </c>
      <c r="J1358" s="10">
        <v>10400</v>
      </c>
      <c r="K1358" s="10">
        <f t="shared" si="64"/>
        <v>7150</v>
      </c>
      <c r="L1358" s="11">
        <f t="shared" si="65"/>
        <v>3250</v>
      </c>
    </row>
    <row r="1359" spans="1:12" x14ac:dyDescent="0.3">
      <c r="A1359" s="2">
        <v>43503</v>
      </c>
      <c r="B1359" s="2" t="str">
        <f t="shared" si="63"/>
        <v>2019</v>
      </c>
      <c r="C1359" s="4" t="s">
        <v>136</v>
      </c>
      <c r="D1359" s="4" t="s">
        <v>111</v>
      </c>
      <c r="E1359" s="4" t="s">
        <v>105</v>
      </c>
      <c r="F1359" s="4" t="s">
        <v>127</v>
      </c>
      <c r="G1359" s="10">
        <v>550</v>
      </c>
      <c r="H1359" s="10">
        <v>87</v>
      </c>
      <c r="I1359" s="8">
        <v>800</v>
      </c>
      <c r="J1359" s="10">
        <v>69600</v>
      </c>
      <c r="K1359" s="10">
        <f t="shared" si="64"/>
        <v>47850</v>
      </c>
      <c r="L1359" s="11">
        <f t="shared" si="65"/>
        <v>21750</v>
      </c>
    </row>
    <row r="1360" spans="1:12" x14ac:dyDescent="0.3">
      <c r="A1360" s="2">
        <v>44458</v>
      </c>
      <c r="B1360" s="2" t="str">
        <f t="shared" si="63"/>
        <v>2021</v>
      </c>
      <c r="C1360" s="4" t="s">
        <v>137</v>
      </c>
      <c r="D1360" s="4" t="s">
        <v>117</v>
      </c>
      <c r="E1360" s="4" t="s">
        <v>105</v>
      </c>
      <c r="F1360" s="4" t="s">
        <v>127</v>
      </c>
      <c r="G1360" s="10">
        <v>550</v>
      </c>
      <c r="H1360" s="10">
        <v>20</v>
      </c>
      <c r="I1360" s="8">
        <v>800</v>
      </c>
      <c r="J1360" s="10">
        <v>16000</v>
      </c>
      <c r="K1360" s="10">
        <f t="shared" si="64"/>
        <v>11000</v>
      </c>
      <c r="L1360" s="11">
        <f t="shared" si="65"/>
        <v>5000</v>
      </c>
    </row>
    <row r="1361" spans="1:12" x14ac:dyDescent="0.3">
      <c r="A1361" s="2">
        <v>43135</v>
      </c>
      <c r="B1361" s="2" t="str">
        <f t="shared" si="63"/>
        <v>2018</v>
      </c>
      <c r="C1361" s="4" t="s">
        <v>125</v>
      </c>
      <c r="D1361" s="4" t="s">
        <v>107</v>
      </c>
      <c r="E1361" s="4" t="s">
        <v>105</v>
      </c>
      <c r="F1361" s="4" t="s">
        <v>127</v>
      </c>
      <c r="G1361" s="10">
        <v>550</v>
      </c>
      <c r="H1361" s="10">
        <v>116</v>
      </c>
      <c r="I1361" s="8">
        <v>800</v>
      </c>
      <c r="J1361" s="10">
        <v>92800</v>
      </c>
      <c r="K1361" s="10">
        <f t="shared" si="64"/>
        <v>63800</v>
      </c>
      <c r="L1361" s="11">
        <f t="shared" si="65"/>
        <v>29000</v>
      </c>
    </row>
    <row r="1362" spans="1:12" x14ac:dyDescent="0.3">
      <c r="A1362" s="2">
        <v>43214</v>
      </c>
      <c r="B1362" s="2" t="str">
        <f t="shared" si="63"/>
        <v>2018</v>
      </c>
      <c r="C1362" s="4" t="s">
        <v>134</v>
      </c>
      <c r="D1362" s="4" t="s">
        <v>113</v>
      </c>
      <c r="E1362" s="4" t="s">
        <v>105</v>
      </c>
      <c r="F1362" s="4" t="s">
        <v>127</v>
      </c>
      <c r="G1362" s="10">
        <v>550</v>
      </c>
      <c r="H1362" s="10">
        <v>66</v>
      </c>
      <c r="I1362" s="8">
        <v>800</v>
      </c>
      <c r="J1362" s="10">
        <v>52800</v>
      </c>
      <c r="K1362" s="10">
        <f t="shared" si="64"/>
        <v>36300</v>
      </c>
      <c r="L1362" s="11">
        <f t="shared" si="65"/>
        <v>16500</v>
      </c>
    </row>
    <row r="1363" spans="1:12" x14ac:dyDescent="0.3">
      <c r="A1363" s="2">
        <v>44333</v>
      </c>
      <c r="B1363" s="2" t="str">
        <f t="shared" si="63"/>
        <v>2021</v>
      </c>
      <c r="C1363" s="4" t="s">
        <v>134</v>
      </c>
      <c r="D1363" s="4" t="s">
        <v>111</v>
      </c>
      <c r="E1363" s="4" t="s">
        <v>105</v>
      </c>
      <c r="F1363" s="4" t="s">
        <v>127</v>
      </c>
      <c r="G1363" s="10">
        <v>550</v>
      </c>
      <c r="H1363" s="10">
        <v>42</v>
      </c>
      <c r="I1363" s="8">
        <v>800</v>
      </c>
      <c r="J1363" s="10">
        <v>33600</v>
      </c>
      <c r="K1363" s="10">
        <f t="shared" si="64"/>
        <v>23100</v>
      </c>
      <c r="L1363" s="11">
        <f t="shared" si="65"/>
        <v>10500</v>
      </c>
    </row>
    <row r="1364" spans="1:12" x14ac:dyDescent="0.3">
      <c r="A1364" s="2">
        <v>44466</v>
      </c>
      <c r="B1364" s="2" t="str">
        <f t="shared" si="63"/>
        <v>2021</v>
      </c>
      <c r="C1364" s="4" t="s">
        <v>109</v>
      </c>
      <c r="D1364" s="4" t="s">
        <v>113</v>
      </c>
      <c r="E1364" s="4" t="s">
        <v>105</v>
      </c>
      <c r="F1364" s="4" t="s">
        <v>127</v>
      </c>
      <c r="G1364" s="10">
        <v>550</v>
      </c>
      <c r="H1364" s="10">
        <v>66</v>
      </c>
      <c r="I1364" s="8">
        <v>800</v>
      </c>
      <c r="J1364" s="10">
        <v>52800</v>
      </c>
      <c r="K1364" s="10">
        <f t="shared" si="64"/>
        <v>36300</v>
      </c>
      <c r="L1364" s="11">
        <f t="shared" si="65"/>
        <v>16500</v>
      </c>
    </row>
    <row r="1365" spans="1:12" x14ac:dyDescent="0.3">
      <c r="A1365" s="2">
        <v>44526</v>
      </c>
      <c r="B1365" s="2" t="str">
        <f t="shared" si="63"/>
        <v>2021</v>
      </c>
      <c r="C1365" s="4" t="s">
        <v>140</v>
      </c>
      <c r="D1365" s="4" t="s">
        <v>111</v>
      </c>
      <c r="E1365" s="4" t="s">
        <v>105</v>
      </c>
      <c r="F1365" s="4" t="s">
        <v>127</v>
      </c>
      <c r="G1365" s="10">
        <v>550</v>
      </c>
      <c r="H1365" s="10">
        <v>70</v>
      </c>
      <c r="I1365" s="8">
        <v>800</v>
      </c>
      <c r="J1365" s="10">
        <v>56000</v>
      </c>
      <c r="K1365" s="10">
        <f t="shared" si="64"/>
        <v>38500</v>
      </c>
      <c r="L1365" s="11">
        <f t="shared" si="65"/>
        <v>17500</v>
      </c>
    </row>
    <row r="1366" spans="1:12" x14ac:dyDescent="0.3">
      <c r="A1366" s="2">
        <v>43356</v>
      </c>
      <c r="B1366" s="2" t="str">
        <f t="shared" si="63"/>
        <v>2018</v>
      </c>
      <c r="C1366" s="4" t="s">
        <v>137</v>
      </c>
      <c r="D1366" s="4" t="s">
        <v>113</v>
      </c>
      <c r="E1366" s="4" t="s">
        <v>105</v>
      </c>
      <c r="F1366" s="4" t="s">
        <v>127</v>
      </c>
      <c r="G1366" s="10">
        <v>550</v>
      </c>
      <c r="H1366" s="10">
        <v>197</v>
      </c>
      <c r="I1366" s="8">
        <v>800</v>
      </c>
      <c r="J1366" s="10">
        <v>157600</v>
      </c>
      <c r="K1366" s="10">
        <f t="shared" si="64"/>
        <v>108350</v>
      </c>
      <c r="L1366" s="11">
        <f t="shared" si="65"/>
        <v>49250</v>
      </c>
    </row>
    <row r="1367" spans="1:12" x14ac:dyDescent="0.3">
      <c r="A1367" s="2">
        <v>44426</v>
      </c>
      <c r="B1367" s="2" t="str">
        <f t="shared" si="63"/>
        <v>2021</v>
      </c>
      <c r="C1367" s="4" t="s">
        <v>109</v>
      </c>
      <c r="D1367" s="4" t="s">
        <v>113</v>
      </c>
      <c r="E1367" s="4" t="s">
        <v>105</v>
      </c>
      <c r="F1367" s="4" t="s">
        <v>127</v>
      </c>
      <c r="G1367" s="10">
        <v>550</v>
      </c>
      <c r="H1367" s="10">
        <v>140</v>
      </c>
      <c r="I1367" s="8">
        <v>800</v>
      </c>
      <c r="J1367" s="10">
        <v>112000</v>
      </c>
      <c r="K1367" s="10">
        <f t="shared" si="64"/>
        <v>77000</v>
      </c>
      <c r="L1367" s="11">
        <f t="shared" si="65"/>
        <v>35000</v>
      </c>
    </row>
    <row r="1368" spans="1:12" x14ac:dyDescent="0.3">
      <c r="A1368" s="2">
        <v>44330</v>
      </c>
      <c r="B1368" s="2" t="str">
        <f t="shared" si="63"/>
        <v>2021</v>
      </c>
      <c r="C1368" s="4" t="s">
        <v>144</v>
      </c>
      <c r="D1368" s="4" t="s">
        <v>111</v>
      </c>
      <c r="E1368" s="4" t="s">
        <v>105</v>
      </c>
      <c r="F1368" s="4" t="s">
        <v>127</v>
      </c>
      <c r="G1368" s="10">
        <v>550</v>
      </c>
      <c r="H1368" s="10">
        <v>25</v>
      </c>
      <c r="I1368" s="8">
        <v>800</v>
      </c>
      <c r="J1368" s="10">
        <v>20000</v>
      </c>
      <c r="K1368" s="10">
        <f t="shared" si="64"/>
        <v>13750</v>
      </c>
      <c r="L1368" s="11">
        <f t="shared" si="65"/>
        <v>6250</v>
      </c>
    </row>
    <row r="1369" spans="1:12" x14ac:dyDescent="0.3">
      <c r="A1369" s="2">
        <v>44485</v>
      </c>
      <c r="B1369" s="2" t="str">
        <f t="shared" si="63"/>
        <v>2021</v>
      </c>
      <c r="C1369" s="4" t="s">
        <v>137</v>
      </c>
      <c r="D1369" s="4" t="s">
        <v>110</v>
      </c>
      <c r="E1369" s="4" t="s">
        <v>105</v>
      </c>
      <c r="F1369" s="4" t="s">
        <v>127</v>
      </c>
      <c r="G1369" s="10">
        <v>550</v>
      </c>
      <c r="H1369" s="10">
        <v>17</v>
      </c>
      <c r="I1369" s="8">
        <v>800</v>
      </c>
      <c r="J1369" s="10">
        <v>13600</v>
      </c>
      <c r="K1369" s="10">
        <f t="shared" si="64"/>
        <v>9350</v>
      </c>
      <c r="L1369" s="11">
        <f t="shared" si="65"/>
        <v>4250</v>
      </c>
    </row>
    <row r="1370" spans="1:12" x14ac:dyDescent="0.3">
      <c r="A1370" s="2">
        <v>44378</v>
      </c>
      <c r="B1370" s="2" t="str">
        <f t="shared" si="63"/>
        <v>2021</v>
      </c>
      <c r="C1370" s="4" t="s">
        <v>123</v>
      </c>
      <c r="D1370" s="4" t="s">
        <v>113</v>
      </c>
      <c r="E1370" s="4" t="s">
        <v>105</v>
      </c>
      <c r="F1370" s="4" t="s">
        <v>127</v>
      </c>
      <c r="G1370" s="10">
        <v>550</v>
      </c>
      <c r="H1370" s="10">
        <v>162</v>
      </c>
      <c r="I1370" s="8">
        <v>800</v>
      </c>
      <c r="J1370" s="10">
        <v>129600</v>
      </c>
      <c r="K1370" s="10">
        <f t="shared" si="64"/>
        <v>89100</v>
      </c>
      <c r="L1370" s="11">
        <f t="shared" si="65"/>
        <v>40500</v>
      </c>
    </row>
    <row r="1371" spans="1:12" x14ac:dyDescent="0.3">
      <c r="A1371" s="2">
        <v>43467</v>
      </c>
      <c r="B1371" s="2" t="str">
        <f t="shared" si="63"/>
        <v>2019</v>
      </c>
      <c r="C1371" s="4" t="s">
        <v>114</v>
      </c>
      <c r="D1371" s="4" t="s">
        <v>113</v>
      </c>
      <c r="E1371" s="4" t="s">
        <v>105</v>
      </c>
      <c r="F1371" s="4" t="s">
        <v>127</v>
      </c>
      <c r="G1371" s="10">
        <v>550</v>
      </c>
      <c r="H1371" s="10">
        <v>15</v>
      </c>
      <c r="I1371" s="8">
        <v>800</v>
      </c>
      <c r="J1371" s="10">
        <v>12000</v>
      </c>
      <c r="K1371" s="10">
        <f t="shared" si="64"/>
        <v>8250</v>
      </c>
      <c r="L1371" s="11">
        <f t="shared" si="65"/>
        <v>3750</v>
      </c>
    </row>
    <row r="1372" spans="1:12" x14ac:dyDescent="0.3">
      <c r="A1372" s="2">
        <v>44450</v>
      </c>
      <c r="B1372" s="2" t="str">
        <f t="shared" si="63"/>
        <v>2021</v>
      </c>
      <c r="C1372" s="4" t="s">
        <v>137</v>
      </c>
      <c r="D1372" s="4" t="s">
        <v>111</v>
      </c>
      <c r="E1372" s="4" t="s">
        <v>105</v>
      </c>
      <c r="F1372" s="4" t="s">
        <v>127</v>
      </c>
      <c r="G1372" s="10">
        <v>550</v>
      </c>
      <c r="H1372" s="10">
        <v>31</v>
      </c>
      <c r="I1372" s="8">
        <v>800</v>
      </c>
      <c r="J1372" s="10">
        <v>24800</v>
      </c>
      <c r="K1372" s="10">
        <f t="shared" si="64"/>
        <v>17050</v>
      </c>
      <c r="L1372" s="11">
        <f t="shared" si="65"/>
        <v>7750</v>
      </c>
    </row>
    <row r="1373" spans="1:12" x14ac:dyDescent="0.3">
      <c r="A1373" s="2">
        <v>44324</v>
      </c>
      <c r="B1373" s="2" t="str">
        <f t="shared" si="63"/>
        <v>2021</v>
      </c>
      <c r="C1373" s="4" t="s">
        <v>137</v>
      </c>
      <c r="D1373" s="4" t="s">
        <v>113</v>
      </c>
      <c r="E1373" s="4" t="s">
        <v>105</v>
      </c>
      <c r="F1373" s="4" t="s">
        <v>127</v>
      </c>
      <c r="G1373" s="10">
        <v>550</v>
      </c>
      <c r="H1373" s="10">
        <v>91</v>
      </c>
      <c r="I1373" s="8">
        <v>800</v>
      </c>
      <c r="J1373" s="10">
        <v>72800</v>
      </c>
      <c r="K1373" s="10">
        <f t="shared" si="64"/>
        <v>50050</v>
      </c>
      <c r="L1373" s="11">
        <f t="shared" si="65"/>
        <v>22750</v>
      </c>
    </row>
    <row r="1374" spans="1:12" x14ac:dyDescent="0.3">
      <c r="A1374" s="2">
        <v>44304</v>
      </c>
      <c r="B1374" s="2" t="str">
        <f t="shared" si="63"/>
        <v>2021</v>
      </c>
      <c r="C1374" s="4" t="s">
        <v>143</v>
      </c>
      <c r="D1374" s="4" t="s">
        <v>107</v>
      </c>
      <c r="E1374" s="4" t="s">
        <v>105</v>
      </c>
      <c r="F1374" s="4" t="s">
        <v>127</v>
      </c>
      <c r="G1374" s="10">
        <v>550</v>
      </c>
      <c r="H1374" s="10">
        <v>34</v>
      </c>
      <c r="I1374" s="8">
        <v>800</v>
      </c>
      <c r="J1374" s="10">
        <v>27200</v>
      </c>
      <c r="K1374" s="10">
        <f t="shared" si="64"/>
        <v>18700</v>
      </c>
      <c r="L1374" s="11">
        <f t="shared" si="65"/>
        <v>8500</v>
      </c>
    </row>
    <row r="1375" spans="1:12" x14ac:dyDescent="0.3">
      <c r="A1375" s="2">
        <v>43541</v>
      </c>
      <c r="B1375" s="2" t="str">
        <f t="shared" si="63"/>
        <v>2019</v>
      </c>
      <c r="C1375" s="4" t="s">
        <v>125</v>
      </c>
      <c r="D1375" s="4" t="s">
        <v>104</v>
      </c>
      <c r="E1375" s="4" t="s">
        <v>105</v>
      </c>
      <c r="F1375" s="4" t="s">
        <v>127</v>
      </c>
      <c r="G1375" s="10">
        <v>550</v>
      </c>
      <c r="H1375" s="10">
        <v>8</v>
      </c>
      <c r="I1375" s="8">
        <v>800</v>
      </c>
      <c r="J1375" s="10">
        <v>6400</v>
      </c>
      <c r="K1375" s="10">
        <f t="shared" si="64"/>
        <v>4400</v>
      </c>
      <c r="L1375" s="11">
        <f t="shared" si="65"/>
        <v>2000</v>
      </c>
    </row>
    <row r="1376" spans="1:12" x14ac:dyDescent="0.3">
      <c r="A1376" s="2">
        <v>43515</v>
      </c>
      <c r="B1376" s="2" t="str">
        <f t="shared" si="63"/>
        <v>2019</v>
      </c>
      <c r="C1376" s="4" t="s">
        <v>143</v>
      </c>
      <c r="D1376" s="4" t="s">
        <v>113</v>
      </c>
      <c r="E1376" s="4" t="s">
        <v>105</v>
      </c>
      <c r="F1376" s="4" t="s">
        <v>127</v>
      </c>
      <c r="G1376" s="10">
        <v>550</v>
      </c>
      <c r="H1376" s="10">
        <v>165</v>
      </c>
      <c r="I1376" s="8">
        <v>800</v>
      </c>
      <c r="J1376" s="10">
        <v>132000</v>
      </c>
      <c r="K1376" s="10">
        <f t="shared" si="64"/>
        <v>90750</v>
      </c>
      <c r="L1376" s="11">
        <f t="shared" si="65"/>
        <v>41250</v>
      </c>
    </row>
    <row r="1377" spans="1:12" x14ac:dyDescent="0.3">
      <c r="A1377" s="2">
        <v>44384</v>
      </c>
      <c r="B1377" s="2" t="str">
        <f t="shared" si="63"/>
        <v>2021</v>
      </c>
      <c r="C1377" s="4" t="s">
        <v>134</v>
      </c>
      <c r="D1377" s="4" t="s">
        <v>104</v>
      </c>
      <c r="E1377" s="4" t="s">
        <v>105</v>
      </c>
      <c r="F1377" s="4" t="s">
        <v>127</v>
      </c>
      <c r="G1377" s="10">
        <v>550</v>
      </c>
      <c r="H1377" s="10">
        <v>55</v>
      </c>
      <c r="I1377" s="8">
        <v>800</v>
      </c>
      <c r="J1377" s="10">
        <v>44000</v>
      </c>
      <c r="K1377" s="10">
        <f t="shared" si="64"/>
        <v>30250</v>
      </c>
      <c r="L1377" s="11">
        <f t="shared" si="65"/>
        <v>13750</v>
      </c>
    </row>
    <row r="1378" spans="1:12" x14ac:dyDescent="0.3">
      <c r="A1378" s="2">
        <v>44003</v>
      </c>
      <c r="B1378" s="2" t="str">
        <f t="shared" si="63"/>
        <v>2020</v>
      </c>
      <c r="C1378" s="4" t="s">
        <v>139</v>
      </c>
      <c r="D1378" s="4" t="s">
        <v>113</v>
      </c>
      <c r="E1378" s="4" t="s">
        <v>105</v>
      </c>
      <c r="F1378" s="4" t="s">
        <v>127</v>
      </c>
      <c r="G1378" s="10">
        <v>550</v>
      </c>
      <c r="H1378" s="10">
        <v>201</v>
      </c>
      <c r="I1378" s="8">
        <v>800</v>
      </c>
      <c r="J1378" s="10">
        <v>160800</v>
      </c>
      <c r="K1378" s="10">
        <f t="shared" si="64"/>
        <v>110550</v>
      </c>
      <c r="L1378" s="11">
        <f t="shared" si="65"/>
        <v>50250</v>
      </c>
    </row>
    <row r="1379" spans="1:12" x14ac:dyDescent="0.3">
      <c r="A1379" s="2">
        <v>43927</v>
      </c>
      <c r="B1379" s="2" t="str">
        <f t="shared" si="63"/>
        <v>2020</v>
      </c>
      <c r="C1379" s="4" t="s">
        <v>112</v>
      </c>
      <c r="D1379" s="4" t="s">
        <v>104</v>
      </c>
      <c r="E1379" s="4" t="s">
        <v>105</v>
      </c>
      <c r="F1379" s="4" t="s">
        <v>127</v>
      </c>
      <c r="G1379" s="10">
        <v>550</v>
      </c>
      <c r="H1379" s="10">
        <v>75</v>
      </c>
      <c r="I1379" s="8">
        <v>800</v>
      </c>
      <c r="J1379" s="10">
        <v>60000</v>
      </c>
      <c r="K1379" s="10">
        <f t="shared" si="64"/>
        <v>41250</v>
      </c>
      <c r="L1379" s="11">
        <f t="shared" si="65"/>
        <v>18750</v>
      </c>
    </row>
    <row r="1380" spans="1:12" x14ac:dyDescent="0.3">
      <c r="A1380" s="2">
        <v>44100</v>
      </c>
      <c r="B1380" s="2" t="str">
        <f t="shared" si="63"/>
        <v>2020</v>
      </c>
      <c r="C1380" s="4" t="s">
        <v>112</v>
      </c>
      <c r="D1380" s="4" t="s">
        <v>117</v>
      </c>
      <c r="E1380" s="4" t="s">
        <v>105</v>
      </c>
      <c r="F1380" s="4" t="s">
        <v>127</v>
      </c>
      <c r="G1380" s="10">
        <v>550</v>
      </c>
      <c r="H1380" s="10">
        <v>21</v>
      </c>
      <c r="I1380" s="8">
        <v>800</v>
      </c>
      <c r="J1380" s="10">
        <v>16800</v>
      </c>
      <c r="K1380" s="10">
        <f t="shared" si="64"/>
        <v>11550</v>
      </c>
      <c r="L1380" s="11">
        <f t="shared" si="65"/>
        <v>5250</v>
      </c>
    </row>
    <row r="1381" spans="1:12" x14ac:dyDescent="0.3">
      <c r="A1381" s="2">
        <v>44374</v>
      </c>
      <c r="B1381" s="2" t="str">
        <f t="shared" si="63"/>
        <v>2021</v>
      </c>
      <c r="C1381" s="4" t="s">
        <v>116</v>
      </c>
      <c r="D1381" s="4" t="s">
        <v>104</v>
      </c>
      <c r="E1381" s="4" t="s">
        <v>105</v>
      </c>
      <c r="F1381" s="4" t="s">
        <v>127</v>
      </c>
      <c r="G1381" s="10">
        <v>550</v>
      </c>
      <c r="H1381" s="10">
        <v>64</v>
      </c>
      <c r="I1381" s="8">
        <v>800</v>
      </c>
      <c r="J1381" s="10">
        <v>51200</v>
      </c>
      <c r="K1381" s="10">
        <f t="shared" si="64"/>
        <v>35200</v>
      </c>
      <c r="L1381" s="11">
        <f t="shared" si="65"/>
        <v>16000</v>
      </c>
    </row>
    <row r="1382" spans="1:12" x14ac:dyDescent="0.3">
      <c r="A1382" s="2">
        <v>43250</v>
      </c>
      <c r="B1382" s="2" t="str">
        <f t="shared" si="63"/>
        <v>2018</v>
      </c>
      <c r="C1382" s="4" t="s">
        <v>143</v>
      </c>
      <c r="D1382" s="4" t="s">
        <v>113</v>
      </c>
      <c r="E1382" s="4" t="s">
        <v>105</v>
      </c>
      <c r="F1382" s="4" t="s">
        <v>127</v>
      </c>
      <c r="G1382" s="10">
        <v>550</v>
      </c>
      <c r="H1382" s="10">
        <v>56</v>
      </c>
      <c r="I1382" s="8">
        <v>800</v>
      </c>
      <c r="J1382" s="10">
        <v>44800</v>
      </c>
      <c r="K1382" s="10">
        <f t="shared" si="64"/>
        <v>30800</v>
      </c>
      <c r="L1382" s="11">
        <f t="shared" si="65"/>
        <v>14000</v>
      </c>
    </row>
    <row r="1383" spans="1:12" x14ac:dyDescent="0.3">
      <c r="A1383" s="2">
        <v>44274</v>
      </c>
      <c r="B1383" s="2" t="str">
        <f t="shared" si="63"/>
        <v>2021</v>
      </c>
      <c r="C1383" s="4" t="s">
        <v>136</v>
      </c>
      <c r="D1383" s="4" t="s">
        <v>104</v>
      </c>
      <c r="E1383" s="4" t="s">
        <v>105</v>
      </c>
      <c r="F1383" s="4" t="s">
        <v>127</v>
      </c>
      <c r="G1383" s="10">
        <v>550</v>
      </c>
      <c r="H1383" s="10">
        <v>55</v>
      </c>
      <c r="I1383" s="8">
        <v>800</v>
      </c>
      <c r="J1383" s="10">
        <v>44000</v>
      </c>
      <c r="K1383" s="10">
        <f t="shared" si="64"/>
        <v>30250</v>
      </c>
      <c r="L1383" s="11">
        <f t="shared" si="65"/>
        <v>13750</v>
      </c>
    </row>
    <row r="1384" spans="1:12" x14ac:dyDescent="0.3">
      <c r="A1384" s="2">
        <v>43193</v>
      </c>
      <c r="B1384" s="2" t="str">
        <f t="shared" si="63"/>
        <v>2018</v>
      </c>
      <c r="C1384" s="4" t="s">
        <v>114</v>
      </c>
      <c r="D1384" s="4" t="s">
        <v>111</v>
      </c>
      <c r="E1384" s="4" t="s">
        <v>105</v>
      </c>
      <c r="F1384" s="4" t="s">
        <v>127</v>
      </c>
      <c r="G1384" s="10">
        <v>550</v>
      </c>
      <c r="H1384" s="10">
        <v>60</v>
      </c>
      <c r="I1384" s="8">
        <v>800</v>
      </c>
      <c r="J1384" s="10">
        <v>48000</v>
      </c>
      <c r="K1384" s="10">
        <f t="shared" si="64"/>
        <v>33000</v>
      </c>
      <c r="L1384" s="11">
        <f t="shared" si="65"/>
        <v>15000</v>
      </c>
    </row>
    <row r="1385" spans="1:12" x14ac:dyDescent="0.3">
      <c r="A1385" s="2">
        <v>43797</v>
      </c>
      <c r="B1385" s="2" t="str">
        <f t="shared" si="63"/>
        <v>2019</v>
      </c>
      <c r="C1385" s="4" t="s">
        <v>139</v>
      </c>
      <c r="D1385" s="4" t="s">
        <v>117</v>
      </c>
      <c r="E1385" s="4" t="s">
        <v>105</v>
      </c>
      <c r="F1385" s="4" t="s">
        <v>127</v>
      </c>
      <c r="G1385" s="10">
        <v>550</v>
      </c>
      <c r="H1385" s="10">
        <v>81</v>
      </c>
      <c r="I1385" s="8">
        <v>800</v>
      </c>
      <c r="J1385" s="10">
        <v>64800</v>
      </c>
      <c r="K1385" s="10">
        <f t="shared" si="64"/>
        <v>44550</v>
      </c>
      <c r="L1385" s="11">
        <f t="shared" si="65"/>
        <v>20250</v>
      </c>
    </row>
    <row r="1386" spans="1:12" x14ac:dyDescent="0.3">
      <c r="A1386" s="2">
        <v>44466</v>
      </c>
      <c r="B1386" s="2" t="str">
        <f t="shared" si="63"/>
        <v>2021</v>
      </c>
      <c r="C1386" s="4" t="s">
        <v>118</v>
      </c>
      <c r="D1386" s="4" t="s">
        <v>111</v>
      </c>
      <c r="E1386" s="4" t="s">
        <v>105</v>
      </c>
      <c r="F1386" s="4" t="s">
        <v>127</v>
      </c>
      <c r="G1386" s="10">
        <v>550</v>
      </c>
      <c r="H1386" s="10">
        <v>126</v>
      </c>
      <c r="I1386" s="8">
        <v>800</v>
      </c>
      <c r="J1386" s="10">
        <v>100800</v>
      </c>
      <c r="K1386" s="10">
        <f t="shared" si="64"/>
        <v>69300</v>
      </c>
      <c r="L1386" s="11">
        <f t="shared" si="65"/>
        <v>31500</v>
      </c>
    </row>
    <row r="1387" spans="1:12" x14ac:dyDescent="0.3">
      <c r="A1387" s="2">
        <v>44287</v>
      </c>
      <c r="B1387" s="2" t="str">
        <f t="shared" si="63"/>
        <v>2021</v>
      </c>
      <c r="C1387" s="4" t="s">
        <v>134</v>
      </c>
      <c r="D1387" s="4" t="s">
        <v>107</v>
      </c>
      <c r="E1387" s="4" t="s">
        <v>105</v>
      </c>
      <c r="F1387" s="4" t="s">
        <v>127</v>
      </c>
      <c r="G1387" s="10">
        <v>550</v>
      </c>
      <c r="H1387" s="10">
        <v>58</v>
      </c>
      <c r="I1387" s="8">
        <v>800</v>
      </c>
      <c r="J1387" s="10">
        <v>46400</v>
      </c>
      <c r="K1387" s="10">
        <f t="shared" si="64"/>
        <v>31900</v>
      </c>
      <c r="L1387" s="11">
        <f t="shared" si="65"/>
        <v>14500</v>
      </c>
    </row>
    <row r="1388" spans="1:12" x14ac:dyDescent="0.3">
      <c r="A1388" s="2">
        <v>44456</v>
      </c>
      <c r="B1388" s="2" t="str">
        <f t="shared" si="63"/>
        <v>2021</v>
      </c>
      <c r="C1388" s="4" t="s">
        <v>115</v>
      </c>
      <c r="D1388" s="4" t="s">
        <v>117</v>
      </c>
      <c r="E1388" s="4" t="s">
        <v>105</v>
      </c>
      <c r="F1388" s="4" t="s">
        <v>127</v>
      </c>
      <c r="G1388" s="10">
        <v>550</v>
      </c>
      <c r="H1388" s="10">
        <v>124</v>
      </c>
      <c r="I1388" s="8">
        <v>800</v>
      </c>
      <c r="J1388" s="10">
        <v>99200</v>
      </c>
      <c r="K1388" s="10">
        <f t="shared" si="64"/>
        <v>68200</v>
      </c>
      <c r="L1388" s="11">
        <f t="shared" si="65"/>
        <v>31000</v>
      </c>
    </row>
    <row r="1389" spans="1:12" x14ac:dyDescent="0.3">
      <c r="A1389" s="2">
        <v>43105</v>
      </c>
      <c r="B1389" s="2" t="str">
        <f t="shared" si="63"/>
        <v>2018</v>
      </c>
      <c r="C1389" s="4" t="s">
        <v>137</v>
      </c>
      <c r="D1389" s="4" t="s">
        <v>111</v>
      </c>
      <c r="E1389" s="4" t="s">
        <v>105</v>
      </c>
      <c r="F1389" s="4" t="s">
        <v>127</v>
      </c>
      <c r="G1389" s="10">
        <v>550</v>
      </c>
      <c r="H1389" s="10">
        <v>154</v>
      </c>
      <c r="I1389" s="8">
        <v>800</v>
      </c>
      <c r="J1389" s="10">
        <v>123200</v>
      </c>
      <c r="K1389" s="10">
        <f t="shared" si="64"/>
        <v>84700</v>
      </c>
      <c r="L1389" s="11">
        <f t="shared" si="65"/>
        <v>38500</v>
      </c>
    </row>
    <row r="1390" spans="1:12" x14ac:dyDescent="0.3">
      <c r="A1390" s="2">
        <v>44464</v>
      </c>
      <c r="B1390" s="2" t="str">
        <f t="shared" si="63"/>
        <v>2021</v>
      </c>
      <c r="C1390" s="4" t="s">
        <v>143</v>
      </c>
      <c r="D1390" s="4" t="s">
        <v>104</v>
      </c>
      <c r="E1390" s="4" t="s">
        <v>105</v>
      </c>
      <c r="F1390" s="4" t="s">
        <v>127</v>
      </c>
      <c r="G1390" s="10">
        <v>550</v>
      </c>
      <c r="H1390" s="10">
        <v>50</v>
      </c>
      <c r="I1390" s="8">
        <v>800</v>
      </c>
      <c r="J1390" s="10">
        <v>40000</v>
      </c>
      <c r="K1390" s="10">
        <f t="shared" si="64"/>
        <v>27500</v>
      </c>
      <c r="L1390" s="11">
        <f t="shared" si="65"/>
        <v>12500</v>
      </c>
    </row>
    <row r="1391" spans="1:12" x14ac:dyDescent="0.3">
      <c r="A1391" s="2">
        <v>43435</v>
      </c>
      <c r="B1391" s="2" t="str">
        <f t="shared" si="63"/>
        <v>2018</v>
      </c>
      <c r="C1391" s="4" t="s">
        <v>120</v>
      </c>
      <c r="D1391" s="4" t="s">
        <v>107</v>
      </c>
      <c r="E1391" s="4" t="s">
        <v>105</v>
      </c>
      <c r="F1391" s="4" t="s">
        <v>127</v>
      </c>
      <c r="G1391" s="10">
        <v>550</v>
      </c>
      <c r="H1391" s="10">
        <v>27</v>
      </c>
      <c r="I1391" s="8">
        <v>800</v>
      </c>
      <c r="J1391" s="10">
        <v>21600</v>
      </c>
      <c r="K1391" s="10">
        <f t="shared" si="64"/>
        <v>14850</v>
      </c>
      <c r="L1391" s="11">
        <f t="shared" si="65"/>
        <v>6750</v>
      </c>
    </row>
    <row r="1392" spans="1:12" x14ac:dyDescent="0.3">
      <c r="A1392" s="2">
        <v>44456</v>
      </c>
      <c r="B1392" s="2" t="str">
        <f t="shared" si="63"/>
        <v>2021</v>
      </c>
      <c r="C1392" s="4" t="s">
        <v>144</v>
      </c>
      <c r="D1392" s="4" t="s">
        <v>117</v>
      </c>
      <c r="E1392" s="4" t="s">
        <v>105</v>
      </c>
      <c r="F1392" s="4" t="s">
        <v>127</v>
      </c>
      <c r="G1392" s="10">
        <v>550</v>
      </c>
      <c r="H1392" s="10">
        <v>133</v>
      </c>
      <c r="I1392" s="8">
        <v>800</v>
      </c>
      <c r="J1392" s="10">
        <v>106400</v>
      </c>
      <c r="K1392" s="10">
        <f t="shared" si="64"/>
        <v>73150</v>
      </c>
      <c r="L1392" s="11">
        <f t="shared" si="65"/>
        <v>33250</v>
      </c>
    </row>
    <row r="1393" spans="1:12" x14ac:dyDescent="0.3">
      <c r="A1393" s="2">
        <v>43911</v>
      </c>
      <c r="B1393" s="2" t="str">
        <f t="shared" si="63"/>
        <v>2020</v>
      </c>
      <c r="C1393" s="4" t="s">
        <v>137</v>
      </c>
      <c r="D1393" s="4" t="s">
        <v>117</v>
      </c>
      <c r="E1393" s="4" t="s">
        <v>105</v>
      </c>
      <c r="F1393" s="4" t="s">
        <v>127</v>
      </c>
      <c r="G1393" s="10">
        <v>550</v>
      </c>
      <c r="H1393" s="10">
        <v>4</v>
      </c>
      <c r="I1393" s="8">
        <v>800</v>
      </c>
      <c r="J1393" s="10">
        <v>3200</v>
      </c>
      <c r="K1393" s="10">
        <f t="shared" si="64"/>
        <v>2200</v>
      </c>
      <c r="L1393" s="11">
        <f t="shared" si="65"/>
        <v>1000</v>
      </c>
    </row>
    <row r="1394" spans="1:12" x14ac:dyDescent="0.3">
      <c r="A1394" s="2">
        <v>43862</v>
      </c>
      <c r="B1394" s="2" t="str">
        <f t="shared" si="63"/>
        <v>2020</v>
      </c>
      <c r="C1394" s="4" t="s">
        <v>135</v>
      </c>
      <c r="D1394" s="4" t="s">
        <v>113</v>
      </c>
      <c r="E1394" s="4" t="s">
        <v>105</v>
      </c>
      <c r="F1394" s="4" t="s">
        <v>127</v>
      </c>
      <c r="G1394" s="10">
        <v>550</v>
      </c>
      <c r="H1394" s="10">
        <v>54</v>
      </c>
      <c r="I1394" s="8">
        <v>800</v>
      </c>
      <c r="J1394" s="10">
        <v>43200</v>
      </c>
      <c r="K1394" s="10">
        <f t="shared" si="64"/>
        <v>29700</v>
      </c>
      <c r="L1394" s="11">
        <f t="shared" si="65"/>
        <v>13500</v>
      </c>
    </row>
    <row r="1395" spans="1:12" x14ac:dyDescent="0.3">
      <c r="A1395" s="2">
        <v>43444</v>
      </c>
      <c r="B1395" s="2" t="str">
        <f t="shared" si="63"/>
        <v>2018</v>
      </c>
      <c r="C1395" s="4" t="s">
        <v>143</v>
      </c>
      <c r="D1395" s="4" t="s">
        <v>107</v>
      </c>
      <c r="E1395" s="4" t="s">
        <v>105</v>
      </c>
      <c r="F1395" s="4" t="s">
        <v>127</v>
      </c>
      <c r="G1395" s="10">
        <v>550</v>
      </c>
      <c r="H1395" s="10">
        <v>18</v>
      </c>
      <c r="I1395" s="8">
        <v>800</v>
      </c>
      <c r="J1395" s="10">
        <v>14400</v>
      </c>
      <c r="K1395" s="10">
        <f t="shared" si="64"/>
        <v>9900</v>
      </c>
      <c r="L1395" s="11">
        <f t="shared" si="65"/>
        <v>4500</v>
      </c>
    </row>
    <row r="1396" spans="1:12" x14ac:dyDescent="0.3">
      <c r="A1396" s="2">
        <v>43586</v>
      </c>
      <c r="B1396" s="2" t="str">
        <f t="shared" si="63"/>
        <v>2019</v>
      </c>
      <c r="C1396" s="4" t="s">
        <v>136</v>
      </c>
      <c r="D1396" s="4" t="s">
        <v>104</v>
      </c>
      <c r="E1396" s="4" t="s">
        <v>105</v>
      </c>
      <c r="F1396" s="4" t="s">
        <v>127</v>
      </c>
      <c r="G1396" s="10">
        <v>550</v>
      </c>
      <c r="H1396" s="10">
        <v>25</v>
      </c>
      <c r="I1396" s="8">
        <v>800</v>
      </c>
      <c r="J1396" s="10">
        <v>20000</v>
      </c>
      <c r="K1396" s="10">
        <f t="shared" si="64"/>
        <v>13750</v>
      </c>
      <c r="L1396" s="11">
        <f t="shared" si="65"/>
        <v>6250</v>
      </c>
    </row>
    <row r="1397" spans="1:12" x14ac:dyDescent="0.3">
      <c r="A1397" s="2">
        <v>44326</v>
      </c>
      <c r="B1397" s="2" t="str">
        <f t="shared" si="63"/>
        <v>2021</v>
      </c>
      <c r="C1397" s="4" t="s">
        <v>118</v>
      </c>
      <c r="D1397" s="4" t="s">
        <v>107</v>
      </c>
      <c r="E1397" s="4" t="s">
        <v>105</v>
      </c>
      <c r="F1397" s="4" t="s">
        <v>127</v>
      </c>
      <c r="G1397" s="10">
        <v>550</v>
      </c>
      <c r="H1397" s="10">
        <v>85</v>
      </c>
      <c r="I1397" s="8">
        <v>800</v>
      </c>
      <c r="J1397" s="10">
        <v>68000</v>
      </c>
      <c r="K1397" s="10">
        <f t="shared" si="64"/>
        <v>46750</v>
      </c>
      <c r="L1397" s="11">
        <f t="shared" si="65"/>
        <v>21250</v>
      </c>
    </row>
    <row r="1398" spans="1:12" x14ac:dyDescent="0.3">
      <c r="A1398" s="2">
        <v>44359</v>
      </c>
      <c r="B1398" s="2" t="str">
        <f t="shared" si="63"/>
        <v>2021</v>
      </c>
      <c r="C1398" s="4" t="s">
        <v>123</v>
      </c>
      <c r="D1398" s="4" t="s">
        <v>117</v>
      </c>
      <c r="E1398" s="4" t="s">
        <v>105</v>
      </c>
      <c r="F1398" s="4" t="s">
        <v>127</v>
      </c>
      <c r="G1398" s="10">
        <v>550</v>
      </c>
      <c r="H1398" s="10">
        <v>88</v>
      </c>
      <c r="I1398" s="8">
        <v>800</v>
      </c>
      <c r="J1398" s="10">
        <v>70400</v>
      </c>
      <c r="K1398" s="10">
        <f t="shared" si="64"/>
        <v>48400</v>
      </c>
      <c r="L1398" s="11">
        <f t="shared" si="65"/>
        <v>22000</v>
      </c>
    </row>
    <row r="1399" spans="1:12" x14ac:dyDescent="0.3">
      <c r="A1399" s="2">
        <v>44274</v>
      </c>
      <c r="B1399" s="2" t="str">
        <f t="shared" si="63"/>
        <v>2021</v>
      </c>
      <c r="C1399" s="4" t="s">
        <v>114</v>
      </c>
      <c r="D1399" s="4" t="s">
        <v>111</v>
      </c>
      <c r="E1399" s="4" t="s">
        <v>105</v>
      </c>
      <c r="F1399" s="4" t="s">
        <v>127</v>
      </c>
      <c r="G1399" s="10">
        <v>550</v>
      </c>
      <c r="H1399" s="10">
        <v>80</v>
      </c>
      <c r="I1399" s="8">
        <v>800</v>
      </c>
      <c r="J1399" s="10">
        <v>64000</v>
      </c>
      <c r="K1399" s="10">
        <f t="shared" si="64"/>
        <v>44000</v>
      </c>
      <c r="L1399" s="11">
        <f t="shared" si="65"/>
        <v>20000</v>
      </c>
    </row>
    <row r="1400" spans="1:12" x14ac:dyDescent="0.3">
      <c r="A1400" s="2">
        <v>43824</v>
      </c>
      <c r="B1400" s="2" t="str">
        <f t="shared" si="63"/>
        <v>2019</v>
      </c>
      <c r="C1400" s="4" t="s">
        <v>115</v>
      </c>
      <c r="D1400" s="4" t="s">
        <v>110</v>
      </c>
      <c r="E1400" s="4" t="s">
        <v>105</v>
      </c>
      <c r="F1400" s="4" t="s">
        <v>127</v>
      </c>
      <c r="G1400" s="10">
        <v>550</v>
      </c>
      <c r="H1400" s="10">
        <v>1</v>
      </c>
      <c r="I1400" s="8">
        <v>800</v>
      </c>
      <c r="J1400" s="10">
        <v>800</v>
      </c>
      <c r="K1400" s="10">
        <f t="shared" si="64"/>
        <v>550</v>
      </c>
      <c r="L1400" s="11">
        <f t="shared" si="65"/>
        <v>250</v>
      </c>
    </row>
    <row r="1401" spans="1:12" x14ac:dyDescent="0.3">
      <c r="A1401" s="2">
        <v>43135</v>
      </c>
      <c r="B1401" s="2" t="str">
        <f t="shared" si="63"/>
        <v>2018</v>
      </c>
      <c r="C1401" s="4" t="s">
        <v>116</v>
      </c>
      <c r="D1401" s="4" t="s">
        <v>107</v>
      </c>
      <c r="E1401" s="4" t="s">
        <v>105</v>
      </c>
      <c r="F1401" s="4" t="s">
        <v>127</v>
      </c>
      <c r="G1401" s="10">
        <v>550</v>
      </c>
      <c r="H1401" s="10">
        <v>77</v>
      </c>
      <c r="I1401" s="8">
        <v>800</v>
      </c>
      <c r="J1401" s="10">
        <v>61600</v>
      </c>
      <c r="K1401" s="10">
        <f t="shared" si="64"/>
        <v>42350</v>
      </c>
      <c r="L1401" s="11">
        <f t="shared" si="65"/>
        <v>19250</v>
      </c>
    </row>
    <row r="1402" spans="1:12" x14ac:dyDescent="0.3">
      <c r="A1402" s="2">
        <v>44408</v>
      </c>
      <c r="B1402" s="2" t="str">
        <f t="shared" si="63"/>
        <v>2021</v>
      </c>
      <c r="C1402" s="4" t="s">
        <v>109</v>
      </c>
      <c r="D1402" s="4" t="s">
        <v>104</v>
      </c>
      <c r="E1402" s="4" t="s">
        <v>105</v>
      </c>
      <c r="F1402" s="4" t="s">
        <v>127</v>
      </c>
      <c r="G1402" s="10">
        <v>550</v>
      </c>
      <c r="H1402" s="10">
        <v>18</v>
      </c>
      <c r="I1402" s="8">
        <v>800</v>
      </c>
      <c r="J1402" s="10">
        <v>14400</v>
      </c>
      <c r="K1402" s="10">
        <f t="shared" si="64"/>
        <v>9900</v>
      </c>
      <c r="L1402" s="11">
        <f t="shared" si="65"/>
        <v>4500</v>
      </c>
    </row>
    <row r="1403" spans="1:12" x14ac:dyDescent="0.3">
      <c r="A1403" s="2">
        <v>43974</v>
      </c>
      <c r="B1403" s="2" t="str">
        <f t="shared" si="63"/>
        <v>2020</v>
      </c>
      <c r="C1403" s="4" t="s">
        <v>134</v>
      </c>
      <c r="D1403" s="4" t="s">
        <v>104</v>
      </c>
      <c r="E1403" s="4" t="s">
        <v>105</v>
      </c>
      <c r="F1403" s="4" t="s">
        <v>127</v>
      </c>
      <c r="G1403" s="10">
        <v>550</v>
      </c>
      <c r="H1403" s="10">
        <v>44</v>
      </c>
      <c r="I1403" s="8">
        <v>800</v>
      </c>
      <c r="J1403" s="10">
        <v>35200</v>
      </c>
      <c r="K1403" s="10">
        <f t="shared" si="64"/>
        <v>24200</v>
      </c>
      <c r="L1403" s="11">
        <f t="shared" si="65"/>
        <v>11000</v>
      </c>
    </row>
    <row r="1404" spans="1:12" x14ac:dyDescent="0.3">
      <c r="A1404" s="2">
        <v>43175</v>
      </c>
      <c r="B1404" s="2" t="str">
        <f t="shared" si="63"/>
        <v>2018</v>
      </c>
      <c r="C1404" s="4" t="s">
        <v>121</v>
      </c>
      <c r="D1404" s="4" t="s">
        <v>117</v>
      </c>
      <c r="E1404" s="4" t="s">
        <v>105</v>
      </c>
      <c r="F1404" s="4" t="s">
        <v>127</v>
      </c>
      <c r="G1404" s="10">
        <v>550</v>
      </c>
      <c r="H1404" s="10">
        <v>112</v>
      </c>
      <c r="I1404" s="8">
        <v>800</v>
      </c>
      <c r="J1404" s="10">
        <v>89600</v>
      </c>
      <c r="K1404" s="10">
        <f t="shared" si="64"/>
        <v>61600</v>
      </c>
      <c r="L1404" s="11">
        <f t="shared" si="65"/>
        <v>28000</v>
      </c>
    </row>
    <row r="1405" spans="1:12" x14ac:dyDescent="0.3">
      <c r="A1405" s="2">
        <v>43387</v>
      </c>
      <c r="B1405" s="2" t="str">
        <f t="shared" si="63"/>
        <v>2018</v>
      </c>
      <c r="C1405" s="4" t="s">
        <v>134</v>
      </c>
      <c r="D1405" s="4" t="s">
        <v>104</v>
      </c>
      <c r="E1405" s="4" t="s">
        <v>105</v>
      </c>
      <c r="F1405" s="4" t="s">
        <v>127</v>
      </c>
      <c r="G1405" s="10">
        <v>550</v>
      </c>
      <c r="H1405" s="10">
        <v>4</v>
      </c>
      <c r="I1405" s="8">
        <v>800</v>
      </c>
      <c r="J1405" s="10">
        <v>3200</v>
      </c>
      <c r="K1405" s="10">
        <f t="shared" si="64"/>
        <v>2200</v>
      </c>
      <c r="L1405" s="11">
        <f t="shared" si="65"/>
        <v>1000</v>
      </c>
    </row>
    <row r="1406" spans="1:12" x14ac:dyDescent="0.3">
      <c r="A1406" s="2">
        <v>43801</v>
      </c>
      <c r="B1406" s="2" t="str">
        <f t="shared" si="63"/>
        <v>2019</v>
      </c>
      <c r="C1406" s="4" t="s">
        <v>142</v>
      </c>
      <c r="D1406" s="4" t="s">
        <v>113</v>
      </c>
      <c r="E1406" s="4" t="s">
        <v>105</v>
      </c>
      <c r="F1406" s="4" t="s">
        <v>127</v>
      </c>
      <c r="G1406" s="10">
        <v>550</v>
      </c>
      <c r="H1406" s="10">
        <v>12</v>
      </c>
      <c r="I1406" s="8">
        <v>800</v>
      </c>
      <c r="J1406" s="10">
        <v>9600</v>
      </c>
      <c r="K1406" s="10">
        <f t="shared" si="64"/>
        <v>6600</v>
      </c>
      <c r="L1406" s="11">
        <f t="shared" si="65"/>
        <v>3000</v>
      </c>
    </row>
    <row r="1407" spans="1:12" x14ac:dyDescent="0.3">
      <c r="A1407" s="2">
        <v>43218</v>
      </c>
      <c r="B1407" s="2" t="str">
        <f t="shared" si="63"/>
        <v>2018</v>
      </c>
      <c r="C1407" s="4" t="s">
        <v>125</v>
      </c>
      <c r="D1407" s="4" t="s">
        <v>104</v>
      </c>
      <c r="E1407" s="4" t="s">
        <v>105</v>
      </c>
      <c r="F1407" s="4" t="s">
        <v>127</v>
      </c>
      <c r="G1407" s="10">
        <v>550</v>
      </c>
      <c r="H1407" s="10">
        <v>9</v>
      </c>
      <c r="I1407" s="8">
        <v>800</v>
      </c>
      <c r="J1407" s="10">
        <v>7200</v>
      </c>
      <c r="K1407" s="10">
        <f t="shared" si="64"/>
        <v>4950</v>
      </c>
      <c r="L1407" s="11">
        <f t="shared" si="65"/>
        <v>2250</v>
      </c>
    </row>
    <row r="1408" spans="1:12" x14ac:dyDescent="0.3">
      <c r="A1408" s="2">
        <v>44196</v>
      </c>
      <c r="B1408" s="2" t="str">
        <f t="shared" si="63"/>
        <v>2020</v>
      </c>
      <c r="C1408" s="4" t="s">
        <v>115</v>
      </c>
      <c r="D1408" s="4" t="s">
        <v>117</v>
      </c>
      <c r="E1408" s="4" t="s">
        <v>105</v>
      </c>
      <c r="F1408" s="4" t="s">
        <v>127</v>
      </c>
      <c r="G1408" s="10">
        <v>550</v>
      </c>
      <c r="H1408" s="10">
        <v>86</v>
      </c>
      <c r="I1408" s="8">
        <v>800</v>
      </c>
      <c r="J1408" s="10">
        <v>68800</v>
      </c>
      <c r="K1408" s="10">
        <f t="shared" si="64"/>
        <v>47300</v>
      </c>
      <c r="L1408" s="11">
        <f t="shared" si="65"/>
        <v>21500</v>
      </c>
    </row>
    <row r="1409" spans="1:12" x14ac:dyDescent="0.3">
      <c r="A1409" s="2">
        <v>44439</v>
      </c>
      <c r="B1409" s="2" t="str">
        <f t="shared" si="63"/>
        <v>2021</v>
      </c>
      <c r="C1409" s="4" t="s">
        <v>138</v>
      </c>
      <c r="D1409" s="4" t="s">
        <v>104</v>
      </c>
      <c r="E1409" s="4" t="s">
        <v>105</v>
      </c>
      <c r="F1409" s="4" t="s">
        <v>127</v>
      </c>
      <c r="G1409" s="10">
        <v>550</v>
      </c>
      <c r="H1409" s="10">
        <v>9</v>
      </c>
      <c r="I1409" s="8">
        <v>800</v>
      </c>
      <c r="J1409" s="10">
        <v>7200</v>
      </c>
      <c r="K1409" s="10">
        <f t="shared" si="64"/>
        <v>4950</v>
      </c>
      <c r="L1409" s="11">
        <f t="shared" si="65"/>
        <v>2250</v>
      </c>
    </row>
    <row r="1410" spans="1:12" x14ac:dyDescent="0.3">
      <c r="A1410" s="2">
        <v>43705</v>
      </c>
      <c r="B1410" s="2" t="str">
        <f t="shared" si="63"/>
        <v>2019</v>
      </c>
      <c r="C1410" s="4" t="s">
        <v>108</v>
      </c>
      <c r="D1410" s="4" t="s">
        <v>107</v>
      </c>
      <c r="E1410" s="4" t="s">
        <v>105</v>
      </c>
      <c r="F1410" s="4" t="s">
        <v>127</v>
      </c>
      <c r="G1410" s="10">
        <v>550</v>
      </c>
      <c r="H1410" s="10">
        <v>118</v>
      </c>
      <c r="I1410" s="8">
        <v>800</v>
      </c>
      <c r="J1410" s="10">
        <v>94400</v>
      </c>
      <c r="K1410" s="10">
        <f t="shared" si="64"/>
        <v>64900</v>
      </c>
      <c r="L1410" s="11">
        <f t="shared" si="65"/>
        <v>29500</v>
      </c>
    </row>
    <row r="1411" spans="1:12" x14ac:dyDescent="0.3">
      <c r="A1411" s="2">
        <v>43743</v>
      </c>
      <c r="B1411" s="2" t="str">
        <f t="shared" ref="B1411:B1474" si="66">TEXT(A1411,"yyyy")</f>
        <v>2019</v>
      </c>
      <c r="C1411" s="4" t="s">
        <v>115</v>
      </c>
      <c r="D1411" s="4" t="s">
        <v>111</v>
      </c>
      <c r="E1411" s="4" t="s">
        <v>105</v>
      </c>
      <c r="F1411" s="4" t="s">
        <v>127</v>
      </c>
      <c r="G1411" s="10">
        <v>550</v>
      </c>
      <c r="H1411" s="10">
        <v>112</v>
      </c>
      <c r="I1411" s="8">
        <v>800</v>
      </c>
      <c r="J1411" s="10">
        <v>89600</v>
      </c>
      <c r="K1411" s="10">
        <f t="shared" ref="K1411:K1474" si="67">H1411*G1411</f>
        <v>61600</v>
      </c>
      <c r="L1411" s="11">
        <f t="shared" ref="L1411:L1474" si="68">J1411-K1411</f>
        <v>28000</v>
      </c>
    </row>
    <row r="1412" spans="1:12" x14ac:dyDescent="0.3">
      <c r="A1412" s="2">
        <v>44554</v>
      </c>
      <c r="B1412" s="2" t="str">
        <f t="shared" si="66"/>
        <v>2021</v>
      </c>
      <c r="C1412" s="4" t="s">
        <v>143</v>
      </c>
      <c r="D1412" s="4" t="s">
        <v>113</v>
      </c>
      <c r="E1412" s="4" t="s">
        <v>105</v>
      </c>
      <c r="F1412" s="4" t="s">
        <v>127</v>
      </c>
      <c r="G1412" s="10">
        <v>550</v>
      </c>
      <c r="H1412" s="10">
        <v>54</v>
      </c>
      <c r="I1412" s="8">
        <v>800</v>
      </c>
      <c r="J1412" s="10">
        <v>43200</v>
      </c>
      <c r="K1412" s="10">
        <f t="shared" si="67"/>
        <v>29700</v>
      </c>
      <c r="L1412" s="11">
        <f t="shared" si="68"/>
        <v>13500</v>
      </c>
    </row>
    <row r="1413" spans="1:12" x14ac:dyDescent="0.3">
      <c r="A1413" s="2">
        <v>43790</v>
      </c>
      <c r="B1413" s="2" t="str">
        <f t="shared" si="66"/>
        <v>2019</v>
      </c>
      <c r="C1413" s="4" t="s">
        <v>141</v>
      </c>
      <c r="D1413" s="4" t="s">
        <v>107</v>
      </c>
      <c r="E1413" s="4" t="s">
        <v>105</v>
      </c>
      <c r="F1413" s="4" t="s">
        <v>127</v>
      </c>
      <c r="G1413" s="10">
        <v>550</v>
      </c>
      <c r="H1413" s="10">
        <v>56</v>
      </c>
      <c r="I1413" s="8">
        <v>800</v>
      </c>
      <c r="J1413" s="10">
        <v>44800</v>
      </c>
      <c r="K1413" s="10">
        <f t="shared" si="67"/>
        <v>30800</v>
      </c>
      <c r="L1413" s="11">
        <f t="shared" si="68"/>
        <v>14000</v>
      </c>
    </row>
    <row r="1414" spans="1:12" x14ac:dyDescent="0.3">
      <c r="A1414" s="2">
        <v>44553</v>
      </c>
      <c r="B1414" s="2" t="str">
        <f t="shared" si="66"/>
        <v>2021</v>
      </c>
      <c r="C1414" s="4" t="s">
        <v>115</v>
      </c>
      <c r="D1414" s="4" t="s">
        <v>117</v>
      </c>
      <c r="E1414" s="4" t="s">
        <v>105</v>
      </c>
      <c r="F1414" s="4" t="s">
        <v>127</v>
      </c>
      <c r="G1414" s="10">
        <v>550</v>
      </c>
      <c r="H1414" s="10">
        <v>196</v>
      </c>
      <c r="I1414" s="8">
        <v>800</v>
      </c>
      <c r="J1414" s="10">
        <v>156800</v>
      </c>
      <c r="K1414" s="10">
        <f t="shared" si="67"/>
        <v>107800</v>
      </c>
      <c r="L1414" s="11">
        <f t="shared" si="68"/>
        <v>49000</v>
      </c>
    </row>
    <row r="1415" spans="1:12" x14ac:dyDescent="0.3">
      <c r="A1415" s="2">
        <v>43634</v>
      </c>
      <c r="B1415" s="2" t="str">
        <f t="shared" si="66"/>
        <v>2019</v>
      </c>
      <c r="C1415" s="4" t="s">
        <v>144</v>
      </c>
      <c r="D1415" s="4" t="s">
        <v>117</v>
      </c>
      <c r="E1415" s="4" t="s">
        <v>105</v>
      </c>
      <c r="F1415" s="4" t="s">
        <v>127</v>
      </c>
      <c r="G1415" s="10">
        <v>550</v>
      </c>
      <c r="H1415" s="10">
        <v>175</v>
      </c>
      <c r="I1415" s="8">
        <v>800</v>
      </c>
      <c r="J1415" s="10">
        <v>140000</v>
      </c>
      <c r="K1415" s="10">
        <f t="shared" si="67"/>
        <v>96250</v>
      </c>
      <c r="L1415" s="11">
        <f t="shared" si="68"/>
        <v>43750</v>
      </c>
    </row>
    <row r="1416" spans="1:12" x14ac:dyDescent="0.3">
      <c r="A1416" s="2">
        <v>44376</v>
      </c>
      <c r="B1416" s="2" t="str">
        <f t="shared" si="66"/>
        <v>2021</v>
      </c>
      <c r="C1416" s="4" t="s">
        <v>144</v>
      </c>
      <c r="D1416" s="4" t="s">
        <v>117</v>
      </c>
      <c r="E1416" s="4" t="s">
        <v>105</v>
      </c>
      <c r="F1416" s="4" t="s">
        <v>127</v>
      </c>
      <c r="G1416" s="10">
        <v>550</v>
      </c>
      <c r="H1416" s="10">
        <v>100</v>
      </c>
      <c r="I1416" s="8">
        <v>800</v>
      </c>
      <c r="J1416" s="10">
        <v>80000</v>
      </c>
      <c r="K1416" s="10">
        <f t="shared" si="67"/>
        <v>55000</v>
      </c>
      <c r="L1416" s="11">
        <f t="shared" si="68"/>
        <v>25000</v>
      </c>
    </row>
    <row r="1417" spans="1:12" x14ac:dyDescent="0.3">
      <c r="A1417" s="2">
        <v>44269</v>
      </c>
      <c r="B1417" s="2" t="str">
        <f t="shared" si="66"/>
        <v>2021</v>
      </c>
      <c r="C1417" s="4" t="s">
        <v>134</v>
      </c>
      <c r="D1417" s="4" t="s">
        <v>113</v>
      </c>
      <c r="E1417" s="4" t="s">
        <v>105</v>
      </c>
      <c r="F1417" s="4" t="s">
        <v>127</v>
      </c>
      <c r="G1417" s="10">
        <v>550</v>
      </c>
      <c r="H1417" s="10">
        <v>9</v>
      </c>
      <c r="I1417" s="8">
        <v>800</v>
      </c>
      <c r="J1417" s="10">
        <v>7200</v>
      </c>
      <c r="K1417" s="10">
        <f t="shared" si="67"/>
        <v>4950</v>
      </c>
      <c r="L1417" s="11">
        <f t="shared" si="68"/>
        <v>2250</v>
      </c>
    </row>
    <row r="1418" spans="1:12" x14ac:dyDescent="0.3">
      <c r="A1418" s="2">
        <v>44109</v>
      </c>
      <c r="B1418" s="2" t="str">
        <f t="shared" si="66"/>
        <v>2020</v>
      </c>
      <c r="C1418" s="4" t="s">
        <v>138</v>
      </c>
      <c r="D1418" s="4" t="s">
        <v>117</v>
      </c>
      <c r="E1418" s="4" t="s">
        <v>105</v>
      </c>
      <c r="F1418" s="4" t="s">
        <v>127</v>
      </c>
      <c r="G1418" s="10">
        <v>550</v>
      </c>
      <c r="H1418" s="10">
        <v>46</v>
      </c>
      <c r="I1418" s="8">
        <v>800</v>
      </c>
      <c r="J1418" s="10">
        <v>36800</v>
      </c>
      <c r="K1418" s="10">
        <f t="shared" si="67"/>
        <v>25300</v>
      </c>
      <c r="L1418" s="11">
        <f t="shared" si="68"/>
        <v>11500</v>
      </c>
    </row>
    <row r="1419" spans="1:12" x14ac:dyDescent="0.3">
      <c r="A1419" s="2">
        <v>44311</v>
      </c>
      <c r="B1419" s="2" t="str">
        <f t="shared" si="66"/>
        <v>2021</v>
      </c>
      <c r="C1419" s="4" t="s">
        <v>139</v>
      </c>
      <c r="D1419" s="4" t="s">
        <v>104</v>
      </c>
      <c r="E1419" s="4" t="s">
        <v>105</v>
      </c>
      <c r="F1419" s="4" t="s">
        <v>127</v>
      </c>
      <c r="G1419" s="10">
        <v>550</v>
      </c>
      <c r="H1419" s="10">
        <v>8</v>
      </c>
      <c r="I1419" s="8">
        <v>800</v>
      </c>
      <c r="J1419" s="10">
        <v>6400</v>
      </c>
      <c r="K1419" s="10">
        <f t="shared" si="67"/>
        <v>4400</v>
      </c>
      <c r="L1419" s="11">
        <f t="shared" si="68"/>
        <v>2000</v>
      </c>
    </row>
    <row r="1420" spans="1:12" x14ac:dyDescent="0.3">
      <c r="A1420" s="2">
        <v>44462</v>
      </c>
      <c r="B1420" s="2" t="str">
        <f t="shared" si="66"/>
        <v>2021</v>
      </c>
      <c r="C1420" s="4" t="s">
        <v>119</v>
      </c>
      <c r="D1420" s="4" t="s">
        <v>110</v>
      </c>
      <c r="E1420" s="4" t="s">
        <v>105</v>
      </c>
      <c r="F1420" s="4" t="s">
        <v>127</v>
      </c>
      <c r="G1420" s="10">
        <v>550</v>
      </c>
      <c r="H1420" s="10">
        <v>38</v>
      </c>
      <c r="I1420" s="8">
        <v>800</v>
      </c>
      <c r="J1420" s="10">
        <v>30400</v>
      </c>
      <c r="K1420" s="10">
        <f t="shared" si="67"/>
        <v>20900</v>
      </c>
      <c r="L1420" s="11">
        <f t="shared" si="68"/>
        <v>9500</v>
      </c>
    </row>
    <row r="1421" spans="1:12" x14ac:dyDescent="0.3">
      <c r="A1421" s="2">
        <v>43848</v>
      </c>
      <c r="B1421" s="2" t="str">
        <f t="shared" si="66"/>
        <v>2020</v>
      </c>
      <c r="C1421" s="4" t="s">
        <v>115</v>
      </c>
      <c r="D1421" s="4" t="s">
        <v>111</v>
      </c>
      <c r="E1421" s="4" t="s">
        <v>105</v>
      </c>
      <c r="F1421" s="4" t="s">
        <v>127</v>
      </c>
      <c r="G1421" s="10">
        <v>550</v>
      </c>
      <c r="H1421" s="10">
        <v>44</v>
      </c>
      <c r="I1421" s="8">
        <v>800</v>
      </c>
      <c r="J1421" s="10">
        <v>35200</v>
      </c>
      <c r="K1421" s="10">
        <f t="shared" si="67"/>
        <v>24200</v>
      </c>
      <c r="L1421" s="11">
        <f t="shared" si="68"/>
        <v>11000</v>
      </c>
    </row>
    <row r="1422" spans="1:12" x14ac:dyDescent="0.3">
      <c r="A1422" s="2">
        <v>43346</v>
      </c>
      <c r="B1422" s="2" t="str">
        <f t="shared" si="66"/>
        <v>2018</v>
      </c>
      <c r="C1422" s="4" t="s">
        <v>139</v>
      </c>
      <c r="D1422" s="4" t="s">
        <v>111</v>
      </c>
      <c r="E1422" s="4" t="s">
        <v>105</v>
      </c>
      <c r="F1422" s="4" t="s">
        <v>127</v>
      </c>
      <c r="G1422" s="10">
        <v>550</v>
      </c>
      <c r="H1422" s="10">
        <v>150</v>
      </c>
      <c r="I1422" s="8">
        <v>800</v>
      </c>
      <c r="J1422" s="10">
        <v>120000</v>
      </c>
      <c r="K1422" s="10">
        <f t="shared" si="67"/>
        <v>82500</v>
      </c>
      <c r="L1422" s="11">
        <f t="shared" si="68"/>
        <v>37500</v>
      </c>
    </row>
    <row r="1423" spans="1:12" x14ac:dyDescent="0.3">
      <c r="A1423" s="2">
        <v>44012</v>
      </c>
      <c r="B1423" s="2" t="str">
        <f t="shared" si="66"/>
        <v>2020</v>
      </c>
      <c r="C1423" s="4" t="s">
        <v>136</v>
      </c>
      <c r="D1423" s="4" t="s">
        <v>113</v>
      </c>
      <c r="E1423" s="4" t="s">
        <v>105</v>
      </c>
      <c r="F1423" s="4" t="s">
        <v>127</v>
      </c>
      <c r="G1423" s="10">
        <v>550</v>
      </c>
      <c r="H1423" s="10">
        <v>134</v>
      </c>
      <c r="I1423" s="8">
        <v>800</v>
      </c>
      <c r="J1423" s="10">
        <v>107200</v>
      </c>
      <c r="K1423" s="10">
        <f t="shared" si="67"/>
        <v>73700</v>
      </c>
      <c r="L1423" s="11">
        <f t="shared" si="68"/>
        <v>33500</v>
      </c>
    </row>
    <row r="1424" spans="1:12" x14ac:dyDescent="0.3">
      <c r="A1424" s="2">
        <v>44376</v>
      </c>
      <c r="B1424" s="2" t="str">
        <f t="shared" si="66"/>
        <v>2021</v>
      </c>
      <c r="C1424" s="4" t="s">
        <v>116</v>
      </c>
      <c r="D1424" s="4" t="s">
        <v>107</v>
      </c>
      <c r="E1424" s="4" t="s">
        <v>105</v>
      </c>
      <c r="F1424" s="4" t="s">
        <v>127</v>
      </c>
      <c r="G1424" s="10">
        <v>550</v>
      </c>
      <c r="H1424" s="10">
        <v>104</v>
      </c>
      <c r="I1424" s="8">
        <v>800</v>
      </c>
      <c r="J1424" s="10">
        <v>83200</v>
      </c>
      <c r="K1424" s="10">
        <f t="shared" si="67"/>
        <v>57200</v>
      </c>
      <c r="L1424" s="11">
        <f t="shared" si="68"/>
        <v>26000</v>
      </c>
    </row>
    <row r="1425" spans="1:12" x14ac:dyDescent="0.3">
      <c r="A1425" s="2">
        <v>44517</v>
      </c>
      <c r="B1425" s="2" t="str">
        <f t="shared" si="66"/>
        <v>2021</v>
      </c>
      <c r="C1425" s="4" t="s">
        <v>141</v>
      </c>
      <c r="D1425" s="4" t="s">
        <v>104</v>
      </c>
      <c r="E1425" s="4" t="s">
        <v>105</v>
      </c>
      <c r="F1425" s="4" t="s">
        <v>127</v>
      </c>
      <c r="G1425" s="10">
        <v>550</v>
      </c>
      <c r="H1425" s="10">
        <v>50</v>
      </c>
      <c r="I1425" s="8">
        <v>800</v>
      </c>
      <c r="J1425" s="10">
        <v>40000</v>
      </c>
      <c r="K1425" s="10">
        <f t="shared" si="67"/>
        <v>27500</v>
      </c>
      <c r="L1425" s="11">
        <f t="shared" si="68"/>
        <v>12500</v>
      </c>
    </row>
    <row r="1426" spans="1:12" x14ac:dyDescent="0.3">
      <c r="A1426" s="2">
        <v>43865</v>
      </c>
      <c r="B1426" s="2" t="str">
        <f t="shared" si="66"/>
        <v>2020</v>
      </c>
      <c r="C1426" s="4" t="s">
        <v>120</v>
      </c>
      <c r="D1426" s="4" t="s">
        <v>117</v>
      </c>
      <c r="E1426" s="4" t="s">
        <v>105</v>
      </c>
      <c r="F1426" s="4" t="s">
        <v>127</v>
      </c>
      <c r="G1426" s="10">
        <v>550</v>
      </c>
      <c r="H1426" s="10">
        <v>13</v>
      </c>
      <c r="I1426" s="8">
        <v>800</v>
      </c>
      <c r="J1426" s="10">
        <v>10400</v>
      </c>
      <c r="K1426" s="10">
        <f t="shared" si="67"/>
        <v>7150</v>
      </c>
      <c r="L1426" s="11">
        <f t="shared" si="68"/>
        <v>3250</v>
      </c>
    </row>
    <row r="1427" spans="1:12" x14ac:dyDescent="0.3">
      <c r="A1427" s="2">
        <v>43503</v>
      </c>
      <c r="B1427" s="2" t="str">
        <f t="shared" si="66"/>
        <v>2019</v>
      </c>
      <c r="C1427" s="4" t="s">
        <v>136</v>
      </c>
      <c r="D1427" s="4" t="s">
        <v>111</v>
      </c>
      <c r="E1427" s="4" t="s">
        <v>105</v>
      </c>
      <c r="F1427" s="4" t="s">
        <v>127</v>
      </c>
      <c r="G1427" s="10">
        <v>550</v>
      </c>
      <c r="H1427" s="10">
        <v>87</v>
      </c>
      <c r="I1427" s="8">
        <v>800</v>
      </c>
      <c r="J1427" s="10">
        <v>69600</v>
      </c>
      <c r="K1427" s="10">
        <f t="shared" si="67"/>
        <v>47850</v>
      </c>
      <c r="L1427" s="11">
        <f t="shared" si="68"/>
        <v>21750</v>
      </c>
    </row>
    <row r="1428" spans="1:12" x14ac:dyDescent="0.3">
      <c r="A1428" s="2">
        <v>44458</v>
      </c>
      <c r="B1428" s="2" t="str">
        <f t="shared" si="66"/>
        <v>2021</v>
      </c>
      <c r="C1428" s="4" t="s">
        <v>137</v>
      </c>
      <c r="D1428" s="4" t="s">
        <v>117</v>
      </c>
      <c r="E1428" s="4" t="s">
        <v>105</v>
      </c>
      <c r="F1428" s="4" t="s">
        <v>127</v>
      </c>
      <c r="G1428" s="10">
        <v>550</v>
      </c>
      <c r="H1428" s="10">
        <v>20</v>
      </c>
      <c r="I1428" s="8">
        <v>800</v>
      </c>
      <c r="J1428" s="10">
        <v>16000</v>
      </c>
      <c r="K1428" s="10">
        <f t="shared" si="67"/>
        <v>11000</v>
      </c>
      <c r="L1428" s="11">
        <f t="shared" si="68"/>
        <v>5000</v>
      </c>
    </row>
    <row r="1429" spans="1:12" x14ac:dyDescent="0.3">
      <c r="A1429" s="2">
        <v>43135</v>
      </c>
      <c r="B1429" s="2" t="str">
        <f t="shared" si="66"/>
        <v>2018</v>
      </c>
      <c r="C1429" s="4" t="s">
        <v>125</v>
      </c>
      <c r="D1429" s="4" t="s">
        <v>107</v>
      </c>
      <c r="E1429" s="4" t="s">
        <v>105</v>
      </c>
      <c r="F1429" s="4" t="s">
        <v>127</v>
      </c>
      <c r="G1429" s="10">
        <v>550</v>
      </c>
      <c r="H1429" s="10">
        <v>116</v>
      </c>
      <c r="I1429" s="8">
        <v>800</v>
      </c>
      <c r="J1429" s="10">
        <v>92800</v>
      </c>
      <c r="K1429" s="10">
        <f t="shared" si="67"/>
        <v>63800</v>
      </c>
      <c r="L1429" s="11">
        <f t="shared" si="68"/>
        <v>29000</v>
      </c>
    </row>
    <row r="1430" spans="1:12" x14ac:dyDescent="0.3">
      <c r="A1430" s="2">
        <v>43214</v>
      </c>
      <c r="B1430" s="2" t="str">
        <f t="shared" si="66"/>
        <v>2018</v>
      </c>
      <c r="C1430" s="4" t="s">
        <v>134</v>
      </c>
      <c r="D1430" s="4" t="s">
        <v>113</v>
      </c>
      <c r="E1430" s="4" t="s">
        <v>105</v>
      </c>
      <c r="F1430" s="4" t="s">
        <v>127</v>
      </c>
      <c r="G1430" s="10">
        <v>550</v>
      </c>
      <c r="H1430" s="10">
        <v>66</v>
      </c>
      <c r="I1430" s="8">
        <v>800</v>
      </c>
      <c r="J1430" s="10">
        <v>52800</v>
      </c>
      <c r="K1430" s="10">
        <f t="shared" si="67"/>
        <v>36300</v>
      </c>
      <c r="L1430" s="11">
        <f t="shared" si="68"/>
        <v>16500</v>
      </c>
    </row>
    <row r="1431" spans="1:12" x14ac:dyDescent="0.3">
      <c r="A1431" s="2">
        <v>44333</v>
      </c>
      <c r="B1431" s="2" t="str">
        <f t="shared" si="66"/>
        <v>2021</v>
      </c>
      <c r="C1431" s="4" t="s">
        <v>134</v>
      </c>
      <c r="D1431" s="4" t="s">
        <v>111</v>
      </c>
      <c r="E1431" s="4" t="s">
        <v>105</v>
      </c>
      <c r="F1431" s="4" t="s">
        <v>127</v>
      </c>
      <c r="G1431" s="10">
        <v>550</v>
      </c>
      <c r="H1431" s="10">
        <v>42</v>
      </c>
      <c r="I1431" s="8">
        <v>800</v>
      </c>
      <c r="J1431" s="10">
        <v>33600</v>
      </c>
      <c r="K1431" s="10">
        <f t="shared" si="67"/>
        <v>23100</v>
      </c>
      <c r="L1431" s="11">
        <f t="shared" si="68"/>
        <v>10500</v>
      </c>
    </row>
    <row r="1432" spans="1:12" x14ac:dyDescent="0.3">
      <c r="A1432" s="2">
        <v>44466</v>
      </c>
      <c r="B1432" s="2" t="str">
        <f t="shared" si="66"/>
        <v>2021</v>
      </c>
      <c r="C1432" s="4" t="s">
        <v>109</v>
      </c>
      <c r="D1432" s="4" t="s">
        <v>113</v>
      </c>
      <c r="E1432" s="4" t="s">
        <v>105</v>
      </c>
      <c r="F1432" s="4" t="s">
        <v>127</v>
      </c>
      <c r="G1432" s="10">
        <v>550</v>
      </c>
      <c r="H1432" s="10">
        <v>66</v>
      </c>
      <c r="I1432" s="8">
        <v>800</v>
      </c>
      <c r="J1432" s="10">
        <v>52800</v>
      </c>
      <c r="K1432" s="10">
        <f t="shared" si="67"/>
        <v>36300</v>
      </c>
      <c r="L1432" s="11">
        <f t="shared" si="68"/>
        <v>16500</v>
      </c>
    </row>
    <row r="1433" spans="1:12" x14ac:dyDescent="0.3">
      <c r="A1433" s="2">
        <v>44526</v>
      </c>
      <c r="B1433" s="2" t="str">
        <f t="shared" si="66"/>
        <v>2021</v>
      </c>
      <c r="C1433" s="4" t="s">
        <v>140</v>
      </c>
      <c r="D1433" s="4" t="s">
        <v>111</v>
      </c>
      <c r="E1433" s="4" t="s">
        <v>105</v>
      </c>
      <c r="F1433" s="4" t="s">
        <v>127</v>
      </c>
      <c r="G1433" s="10">
        <v>550</v>
      </c>
      <c r="H1433" s="10">
        <v>70</v>
      </c>
      <c r="I1433" s="8">
        <v>800</v>
      </c>
      <c r="J1433" s="10">
        <v>56000</v>
      </c>
      <c r="K1433" s="10">
        <f t="shared" si="67"/>
        <v>38500</v>
      </c>
      <c r="L1433" s="11">
        <f t="shared" si="68"/>
        <v>17500</v>
      </c>
    </row>
    <row r="1434" spans="1:12" x14ac:dyDescent="0.3">
      <c r="A1434" s="2">
        <v>43356</v>
      </c>
      <c r="B1434" s="2" t="str">
        <f t="shared" si="66"/>
        <v>2018</v>
      </c>
      <c r="C1434" s="4" t="s">
        <v>137</v>
      </c>
      <c r="D1434" s="4" t="s">
        <v>113</v>
      </c>
      <c r="E1434" s="4" t="s">
        <v>105</v>
      </c>
      <c r="F1434" s="4" t="s">
        <v>127</v>
      </c>
      <c r="G1434" s="10">
        <v>550</v>
      </c>
      <c r="H1434" s="10">
        <v>197</v>
      </c>
      <c r="I1434" s="8">
        <v>800</v>
      </c>
      <c r="J1434" s="10">
        <v>157600</v>
      </c>
      <c r="K1434" s="10">
        <f t="shared" si="67"/>
        <v>108350</v>
      </c>
      <c r="L1434" s="11">
        <f t="shared" si="68"/>
        <v>49250</v>
      </c>
    </row>
    <row r="1435" spans="1:12" x14ac:dyDescent="0.3">
      <c r="A1435" s="2">
        <v>44426</v>
      </c>
      <c r="B1435" s="2" t="str">
        <f t="shared" si="66"/>
        <v>2021</v>
      </c>
      <c r="C1435" s="4" t="s">
        <v>109</v>
      </c>
      <c r="D1435" s="4" t="s">
        <v>113</v>
      </c>
      <c r="E1435" s="4" t="s">
        <v>105</v>
      </c>
      <c r="F1435" s="4" t="s">
        <v>127</v>
      </c>
      <c r="G1435" s="10">
        <v>550</v>
      </c>
      <c r="H1435" s="10">
        <v>140</v>
      </c>
      <c r="I1435" s="8">
        <v>800</v>
      </c>
      <c r="J1435" s="10">
        <v>112000</v>
      </c>
      <c r="K1435" s="10">
        <f t="shared" si="67"/>
        <v>77000</v>
      </c>
      <c r="L1435" s="11">
        <f t="shared" si="68"/>
        <v>35000</v>
      </c>
    </row>
    <row r="1436" spans="1:12" x14ac:dyDescent="0.3">
      <c r="A1436" s="2">
        <v>44330</v>
      </c>
      <c r="B1436" s="2" t="str">
        <f t="shared" si="66"/>
        <v>2021</v>
      </c>
      <c r="C1436" s="4" t="s">
        <v>144</v>
      </c>
      <c r="D1436" s="4" t="s">
        <v>111</v>
      </c>
      <c r="E1436" s="4" t="s">
        <v>105</v>
      </c>
      <c r="F1436" s="4" t="s">
        <v>127</v>
      </c>
      <c r="G1436" s="10">
        <v>550</v>
      </c>
      <c r="H1436" s="10">
        <v>25</v>
      </c>
      <c r="I1436" s="8">
        <v>800</v>
      </c>
      <c r="J1436" s="10">
        <v>20000</v>
      </c>
      <c r="K1436" s="10">
        <f t="shared" si="67"/>
        <v>13750</v>
      </c>
      <c r="L1436" s="11">
        <f t="shared" si="68"/>
        <v>6250</v>
      </c>
    </row>
    <row r="1437" spans="1:12" x14ac:dyDescent="0.3">
      <c r="A1437" s="2">
        <v>44485</v>
      </c>
      <c r="B1437" s="2" t="str">
        <f t="shared" si="66"/>
        <v>2021</v>
      </c>
      <c r="C1437" s="4" t="s">
        <v>137</v>
      </c>
      <c r="D1437" s="4" t="s">
        <v>110</v>
      </c>
      <c r="E1437" s="4" t="s">
        <v>105</v>
      </c>
      <c r="F1437" s="4" t="s">
        <v>127</v>
      </c>
      <c r="G1437" s="10">
        <v>550</v>
      </c>
      <c r="H1437" s="10">
        <v>17</v>
      </c>
      <c r="I1437" s="8">
        <v>800</v>
      </c>
      <c r="J1437" s="10">
        <v>13600</v>
      </c>
      <c r="K1437" s="10">
        <f t="shared" si="67"/>
        <v>9350</v>
      </c>
      <c r="L1437" s="11">
        <f t="shared" si="68"/>
        <v>4250</v>
      </c>
    </row>
    <row r="1438" spans="1:12" x14ac:dyDescent="0.3">
      <c r="A1438" s="2">
        <v>44378</v>
      </c>
      <c r="B1438" s="2" t="str">
        <f t="shared" si="66"/>
        <v>2021</v>
      </c>
      <c r="C1438" s="4" t="s">
        <v>123</v>
      </c>
      <c r="D1438" s="4" t="s">
        <v>113</v>
      </c>
      <c r="E1438" s="4" t="s">
        <v>105</v>
      </c>
      <c r="F1438" s="4" t="s">
        <v>127</v>
      </c>
      <c r="G1438" s="10">
        <v>550</v>
      </c>
      <c r="H1438" s="10">
        <v>162</v>
      </c>
      <c r="I1438" s="8">
        <v>800</v>
      </c>
      <c r="J1438" s="10">
        <v>129600</v>
      </c>
      <c r="K1438" s="10">
        <f t="shared" si="67"/>
        <v>89100</v>
      </c>
      <c r="L1438" s="11">
        <f t="shared" si="68"/>
        <v>40500</v>
      </c>
    </row>
    <row r="1439" spans="1:12" x14ac:dyDescent="0.3">
      <c r="A1439" s="2">
        <v>43467</v>
      </c>
      <c r="B1439" s="2" t="str">
        <f t="shared" si="66"/>
        <v>2019</v>
      </c>
      <c r="C1439" s="4" t="s">
        <v>114</v>
      </c>
      <c r="D1439" s="4" t="s">
        <v>113</v>
      </c>
      <c r="E1439" s="4" t="s">
        <v>105</v>
      </c>
      <c r="F1439" s="4" t="s">
        <v>127</v>
      </c>
      <c r="G1439" s="10">
        <v>550</v>
      </c>
      <c r="H1439" s="10">
        <v>15</v>
      </c>
      <c r="I1439" s="8">
        <v>800</v>
      </c>
      <c r="J1439" s="10">
        <v>12000</v>
      </c>
      <c r="K1439" s="10">
        <f t="shared" si="67"/>
        <v>8250</v>
      </c>
      <c r="L1439" s="11">
        <f t="shared" si="68"/>
        <v>3750</v>
      </c>
    </row>
    <row r="1440" spans="1:12" x14ac:dyDescent="0.3">
      <c r="A1440" s="2">
        <v>44450</v>
      </c>
      <c r="B1440" s="2" t="str">
        <f t="shared" si="66"/>
        <v>2021</v>
      </c>
      <c r="C1440" s="4" t="s">
        <v>137</v>
      </c>
      <c r="D1440" s="4" t="s">
        <v>111</v>
      </c>
      <c r="E1440" s="4" t="s">
        <v>105</v>
      </c>
      <c r="F1440" s="4" t="s">
        <v>127</v>
      </c>
      <c r="G1440" s="10">
        <v>550</v>
      </c>
      <c r="H1440" s="10">
        <v>31</v>
      </c>
      <c r="I1440" s="8">
        <v>800</v>
      </c>
      <c r="J1440" s="10">
        <v>24800</v>
      </c>
      <c r="K1440" s="10">
        <f t="shared" si="67"/>
        <v>17050</v>
      </c>
      <c r="L1440" s="11">
        <f t="shared" si="68"/>
        <v>7750</v>
      </c>
    </row>
    <row r="1441" spans="1:12" x14ac:dyDescent="0.3">
      <c r="A1441" s="2">
        <v>44324</v>
      </c>
      <c r="B1441" s="2" t="str">
        <f t="shared" si="66"/>
        <v>2021</v>
      </c>
      <c r="C1441" s="4" t="s">
        <v>137</v>
      </c>
      <c r="D1441" s="4" t="s">
        <v>113</v>
      </c>
      <c r="E1441" s="4" t="s">
        <v>105</v>
      </c>
      <c r="F1441" s="4" t="s">
        <v>127</v>
      </c>
      <c r="G1441" s="10">
        <v>550</v>
      </c>
      <c r="H1441" s="10">
        <v>91</v>
      </c>
      <c r="I1441" s="8">
        <v>800</v>
      </c>
      <c r="J1441" s="10">
        <v>72800</v>
      </c>
      <c r="K1441" s="10">
        <f t="shared" si="67"/>
        <v>50050</v>
      </c>
      <c r="L1441" s="11">
        <f t="shared" si="68"/>
        <v>22750</v>
      </c>
    </row>
    <row r="1442" spans="1:12" x14ac:dyDescent="0.3">
      <c r="A1442" s="2">
        <v>44304</v>
      </c>
      <c r="B1442" s="2" t="str">
        <f t="shared" si="66"/>
        <v>2021</v>
      </c>
      <c r="C1442" s="4" t="s">
        <v>143</v>
      </c>
      <c r="D1442" s="4" t="s">
        <v>107</v>
      </c>
      <c r="E1442" s="4" t="s">
        <v>105</v>
      </c>
      <c r="F1442" s="4" t="s">
        <v>127</v>
      </c>
      <c r="G1442" s="10">
        <v>550</v>
      </c>
      <c r="H1442" s="10">
        <v>34</v>
      </c>
      <c r="I1442" s="8">
        <v>800</v>
      </c>
      <c r="J1442" s="10">
        <v>27200</v>
      </c>
      <c r="K1442" s="10">
        <f t="shared" si="67"/>
        <v>18700</v>
      </c>
      <c r="L1442" s="11">
        <f t="shared" si="68"/>
        <v>8500</v>
      </c>
    </row>
    <row r="1443" spans="1:12" x14ac:dyDescent="0.3">
      <c r="A1443" s="2">
        <v>43541</v>
      </c>
      <c r="B1443" s="2" t="str">
        <f t="shared" si="66"/>
        <v>2019</v>
      </c>
      <c r="C1443" s="4" t="s">
        <v>125</v>
      </c>
      <c r="D1443" s="4" t="s">
        <v>104</v>
      </c>
      <c r="E1443" s="4" t="s">
        <v>105</v>
      </c>
      <c r="F1443" s="4" t="s">
        <v>127</v>
      </c>
      <c r="G1443" s="10">
        <v>550</v>
      </c>
      <c r="H1443" s="10">
        <v>8</v>
      </c>
      <c r="I1443" s="8">
        <v>800</v>
      </c>
      <c r="J1443" s="10">
        <v>6400</v>
      </c>
      <c r="K1443" s="10">
        <f t="shared" si="67"/>
        <v>4400</v>
      </c>
      <c r="L1443" s="11">
        <f t="shared" si="68"/>
        <v>2000</v>
      </c>
    </row>
    <row r="1444" spans="1:12" x14ac:dyDescent="0.3">
      <c r="A1444" s="2">
        <v>43515</v>
      </c>
      <c r="B1444" s="2" t="str">
        <f t="shared" si="66"/>
        <v>2019</v>
      </c>
      <c r="C1444" s="4" t="s">
        <v>143</v>
      </c>
      <c r="D1444" s="4" t="s">
        <v>113</v>
      </c>
      <c r="E1444" s="4" t="s">
        <v>105</v>
      </c>
      <c r="F1444" s="4" t="s">
        <v>127</v>
      </c>
      <c r="G1444" s="10">
        <v>550</v>
      </c>
      <c r="H1444" s="10">
        <v>165</v>
      </c>
      <c r="I1444" s="8">
        <v>800</v>
      </c>
      <c r="J1444" s="10">
        <v>132000</v>
      </c>
      <c r="K1444" s="10">
        <f t="shared" si="67"/>
        <v>90750</v>
      </c>
      <c r="L1444" s="11">
        <f t="shared" si="68"/>
        <v>41250</v>
      </c>
    </row>
    <row r="1445" spans="1:12" x14ac:dyDescent="0.3">
      <c r="A1445" s="2">
        <v>44384</v>
      </c>
      <c r="B1445" s="2" t="str">
        <f t="shared" si="66"/>
        <v>2021</v>
      </c>
      <c r="C1445" s="4" t="s">
        <v>134</v>
      </c>
      <c r="D1445" s="4" t="s">
        <v>104</v>
      </c>
      <c r="E1445" s="4" t="s">
        <v>105</v>
      </c>
      <c r="F1445" s="4" t="s">
        <v>127</v>
      </c>
      <c r="G1445" s="10">
        <v>550</v>
      </c>
      <c r="H1445" s="10">
        <v>55</v>
      </c>
      <c r="I1445" s="8">
        <v>800</v>
      </c>
      <c r="J1445" s="10">
        <v>44000</v>
      </c>
      <c r="K1445" s="10">
        <f t="shared" si="67"/>
        <v>30250</v>
      </c>
      <c r="L1445" s="11">
        <f t="shared" si="68"/>
        <v>13750</v>
      </c>
    </row>
    <row r="1446" spans="1:12" x14ac:dyDescent="0.3">
      <c r="A1446" s="2">
        <v>44003</v>
      </c>
      <c r="B1446" s="2" t="str">
        <f t="shared" si="66"/>
        <v>2020</v>
      </c>
      <c r="C1446" s="4" t="s">
        <v>139</v>
      </c>
      <c r="D1446" s="4" t="s">
        <v>113</v>
      </c>
      <c r="E1446" s="4" t="s">
        <v>105</v>
      </c>
      <c r="F1446" s="4" t="s">
        <v>127</v>
      </c>
      <c r="G1446" s="10">
        <v>550</v>
      </c>
      <c r="H1446" s="10">
        <v>201</v>
      </c>
      <c r="I1446" s="8">
        <v>800</v>
      </c>
      <c r="J1446" s="10">
        <v>160800</v>
      </c>
      <c r="K1446" s="10">
        <f t="shared" si="67"/>
        <v>110550</v>
      </c>
      <c r="L1446" s="11">
        <f t="shared" si="68"/>
        <v>50250</v>
      </c>
    </row>
    <row r="1447" spans="1:12" x14ac:dyDescent="0.3">
      <c r="A1447" s="2">
        <v>43927</v>
      </c>
      <c r="B1447" s="2" t="str">
        <f t="shared" si="66"/>
        <v>2020</v>
      </c>
      <c r="C1447" s="4" t="s">
        <v>112</v>
      </c>
      <c r="D1447" s="4" t="s">
        <v>104</v>
      </c>
      <c r="E1447" s="4" t="s">
        <v>105</v>
      </c>
      <c r="F1447" s="4" t="s">
        <v>127</v>
      </c>
      <c r="G1447" s="10">
        <v>550</v>
      </c>
      <c r="H1447" s="10">
        <v>75</v>
      </c>
      <c r="I1447" s="8">
        <v>800</v>
      </c>
      <c r="J1447" s="10">
        <v>60000</v>
      </c>
      <c r="K1447" s="10">
        <f t="shared" si="67"/>
        <v>41250</v>
      </c>
      <c r="L1447" s="11">
        <f t="shared" si="68"/>
        <v>18750</v>
      </c>
    </row>
    <row r="1448" spans="1:12" x14ac:dyDescent="0.3">
      <c r="A1448" s="2">
        <v>44100</v>
      </c>
      <c r="B1448" s="2" t="str">
        <f t="shared" si="66"/>
        <v>2020</v>
      </c>
      <c r="C1448" s="4" t="s">
        <v>112</v>
      </c>
      <c r="D1448" s="4" t="s">
        <v>117</v>
      </c>
      <c r="E1448" s="4" t="s">
        <v>105</v>
      </c>
      <c r="F1448" s="4" t="s">
        <v>127</v>
      </c>
      <c r="G1448" s="10">
        <v>550</v>
      </c>
      <c r="H1448" s="10">
        <v>21</v>
      </c>
      <c r="I1448" s="8">
        <v>800</v>
      </c>
      <c r="J1448" s="10">
        <v>16800</v>
      </c>
      <c r="K1448" s="10">
        <f t="shared" si="67"/>
        <v>11550</v>
      </c>
      <c r="L1448" s="11">
        <f t="shared" si="68"/>
        <v>5250</v>
      </c>
    </row>
    <row r="1449" spans="1:12" x14ac:dyDescent="0.3">
      <c r="A1449" s="2">
        <v>44374</v>
      </c>
      <c r="B1449" s="2" t="str">
        <f t="shared" si="66"/>
        <v>2021</v>
      </c>
      <c r="C1449" s="4" t="s">
        <v>116</v>
      </c>
      <c r="D1449" s="4" t="s">
        <v>104</v>
      </c>
      <c r="E1449" s="4" t="s">
        <v>105</v>
      </c>
      <c r="F1449" s="4" t="s">
        <v>127</v>
      </c>
      <c r="G1449" s="10">
        <v>550</v>
      </c>
      <c r="H1449" s="10">
        <v>64</v>
      </c>
      <c r="I1449" s="8">
        <v>800</v>
      </c>
      <c r="J1449" s="10">
        <v>51200</v>
      </c>
      <c r="K1449" s="10">
        <f t="shared" si="67"/>
        <v>35200</v>
      </c>
      <c r="L1449" s="11">
        <f t="shared" si="68"/>
        <v>16000</v>
      </c>
    </row>
    <row r="1450" spans="1:12" x14ac:dyDescent="0.3">
      <c r="A1450" s="2">
        <v>44218</v>
      </c>
      <c r="B1450" s="2" t="str">
        <f t="shared" si="66"/>
        <v>2021</v>
      </c>
      <c r="C1450" s="4" t="s">
        <v>125</v>
      </c>
      <c r="D1450" s="4" t="s">
        <v>107</v>
      </c>
      <c r="E1450" s="4" t="s">
        <v>105</v>
      </c>
      <c r="F1450" s="4" t="s">
        <v>128</v>
      </c>
      <c r="G1450" s="10">
        <v>550</v>
      </c>
      <c r="H1450" s="10">
        <v>1</v>
      </c>
      <c r="I1450" s="8">
        <v>800</v>
      </c>
      <c r="J1450" s="10">
        <v>800</v>
      </c>
      <c r="K1450" s="10">
        <f t="shared" si="67"/>
        <v>550</v>
      </c>
      <c r="L1450" s="11">
        <f t="shared" si="68"/>
        <v>250</v>
      </c>
    </row>
    <row r="1451" spans="1:12" x14ac:dyDescent="0.3">
      <c r="A1451" s="2">
        <v>44241</v>
      </c>
      <c r="B1451" s="2" t="str">
        <f t="shared" si="66"/>
        <v>2021</v>
      </c>
      <c r="C1451" s="4" t="s">
        <v>142</v>
      </c>
      <c r="D1451" s="4" t="s">
        <v>117</v>
      </c>
      <c r="E1451" s="4" t="s">
        <v>105</v>
      </c>
      <c r="F1451" s="4" t="s">
        <v>128</v>
      </c>
      <c r="G1451" s="10">
        <v>550</v>
      </c>
      <c r="H1451" s="10">
        <v>47</v>
      </c>
      <c r="I1451" s="8">
        <v>800</v>
      </c>
      <c r="J1451" s="10">
        <v>37600</v>
      </c>
      <c r="K1451" s="10">
        <f t="shared" si="67"/>
        <v>25850</v>
      </c>
      <c r="L1451" s="11">
        <f t="shared" si="68"/>
        <v>11750</v>
      </c>
    </row>
    <row r="1452" spans="1:12" x14ac:dyDescent="0.3">
      <c r="A1452" s="2">
        <v>43189</v>
      </c>
      <c r="B1452" s="2" t="str">
        <f t="shared" si="66"/>
        <v>2018</v>
      </c>
      <c r="C1452" s="4" t="s">
        <v>139</v>
      </c>
      <c r="D1452" s="4" t="s">
        <v>110</v>
      </c>
      <c r="E1452" s="4" t="s">
        <v>105</v>
      </c>
      <c r="F1452" s="4" t="s">
        <v>128</v>
      </c>
      <c r="G1452" s="10">
        <v>550</v>
      </c>
      <c r="H1452" s="10">
        <v>4</v>
      </c>
      <c r="I1452" s="8">
        <v>800</v>
      </c>
      <c r="J1452" s="10">
        <v>3200</v>
      </c>
      <c r="K1452" s="10">
        <f t="shared" si="67"/>
        <v>2200</v>
      </c>
      <c r="L1452" s="11">
        <f t="shared" si="68"/>
        <v>1000</v>
      </c>
    </row>
    <row r="1453" spans="1:12" x14ac:dyDescent="0.3">
      <c r="A1453" s="2">
        <v>44042</v>
      </c>
      <c r="B1453" s="2" t="str">
        <f t="shared" si="66"/>
        <v>2020</v>
      </c>
      <c r="C1453" s="4" t="s">
        <v>138</v>
      </c>
      <c r="D1453" s="4" t="s">
        <v>113</v>
      </c>
      <c r="E1453" s="4" t="s">
        <v>105</v>
      </c>
      <c r="F1453" s="4" t="s">
        <v>128</v>
      </c>
      <c r="G1453" s="10">
        <v>550</v>
      </c>
      <c r="H1453" s="10">
        <v>2</v>
      </c>
      <c r="I1453" s="8">
        <v>800</v>
      </c>
      <c r="J1453" s="10">
        <v>1600</v>
      </c>
      <c r="K1453" s="10">
        <f t="shared" si="67"/>
        <v>1100</v>
      </c>
      <c r="L1453" s="11">
        <f t="shared" si="68"/>
        <v>500</v>
      </c>
    </row>
    <row r="1454" spans="1:12" x14ac:dyDescent="0.3">
      <c r="A1454" s="2">
        <v>43279</v>
      </c>
      <c r="B1454" s="2" t="str">
        <f t="shared" si="66"/>
        <v>2018</v>
      </c>
      <c r="C1454" s="4" t="s">
        <v>141</v>
      </c>
      <c r="D1454" s="4" t="s">
        <v>117</v>
      </c>
      <c r="E1454" s="4" t="s">
        <v>105</v>
      </c>
      <c r="F1454" s="4" t="s">
        <v>128</v>
      </c>
      <c r="G1454" s="10">
        <v>550</v>
      </c>
      <c r="H1454" s="10">
        <v>18</v>
      </c>
      <c r="I1454" s="8">
        <v>800</v>
      </c>
      <c r="J1454" s="10">
        <v>14400</v>
      </c>
      <c r="K1454" s="10">
        <f t="shared" si="67"/>
        <v>9900</v>
      </c>
      <c r="L1454" s="11">
        <f t="shared" si="68"/>
        <v>4500</v>
      </c>
    </row>
    <row r="1455" spans="1:12" x14ac:dyDescent="0.3">
      <c r="A1455" s="2">
        <v>43288</v>
      </c>
      <c r="B1455" s="2" t="str">
        <f t="shared" si="66"/>
        <v>2018</v>
      </c>
      <c r="C1455" s="4" t="s">
        <v>144</v>
      </c>
      <c r="D1455" s="4" t="s">
        <v>107</v>
      </c>
      <c r="E1455" s="4" t="s">
        <v>105</v>
      </c>
      <c r="F1455" s="4" t="s">
        <v>128</v>
      </c>
      <c r="G1455" s="10">
        <v>550</v>
      </c>
      <c r="H1455" s="10">
        <v>14</v>
      </c>
      <c r="I1455" s="8">
        <v>800</v>
      </c>
      <c r="J1455" s="10">
        <v>11200</v>
      </c>
      <c r="K1455" s="10">
        <f t="shared" si="67"/>
        <v>7700</v>
      </c>
      <c r="L1455" s="11">
        <f t="shared" si="68"/>
        <v>3500</v>
      </c>
    </row>
    <row r="1456" spans="1:12" x14ac:dyDescent="0.3">
      <c r="A1456" s="2">
        <v>44095</v>
      </c>
      <c r="B1456" s="2" t="str">
        <f t="shared" si="66"/>
        <v>2020</v>
      </c>
      <c r="C1456" s="4" t="s">
        <v>119</v>
      </c>
      <c r="D1456" s="4" t="s">
        <v>104</v>
      </c>
      <c r="E1456" s="4" t="s">
        <v>105</v>
      </c>
      <c r="F1456" s="4" t="s">
        <v>128</v>
      </c>
      <c r="G1456" s="10">
        <v>550</v>
      </c>
      <c r="H1456" s="10">
        <v>14</v>
      </c>
      <c r="I1456" s="8">
        <v>800</v>
      </c>
      <c r="J1456" s="10">
        <v>11200</v>
      </c>
      <c r="K1456" s="10">
        <f t="shared" si="67"/>
        <v>7700</v>
      </c>
      <c r="L1456" s="11">
        <f t="shared" si="68"/>
        <v>3500</v>
      </c>
    </row>
    <row r="1457" spans="1:12" x14ac:dyDescent="0.3">
      <c r="A1457" s="2">
        <v>44522</v>
      </c>
      <c r="B1457" s="2" t="str">
        <f t="shared" si="66"/>
        <v>2021</v>
      </c>
      <c r="C1457" s="4" t="s">
        <v>123</v>
      </c>
      <c r="D1457" s="4" t="s">
        <v>104</v>
      </c>
      <c r="E1457" s="4" t="s">
        <v>105</v>
      </c>
      <c r="F1457" s="4" t="s">
        <v>128</v>
      </c>
      <c r="G1457" s="10">
        <v>550</v>
      </c>
      <c r="H1457" s="10">
        <v>3</v>
      </c>
      <c r="I1457" s="8">
        <v>800</v>
      </c>
      <c r="J1457" s="10">
        <v>2400</v>
      </c>
      <c r="K1457" s="10">
        <f t="shared" si="67"/>
        <v>1650</v>
      </c>
      <c r="L1457" s="11">
        <f t="shared" si="68"/>
        <v>750</v>
      </c>
    </row>
    <row r="1458" spans="1:12" x14ac:dyDescent="0.3">
      <c r="A1458" s="2">
        <v>44342</v>
      </c>
      <c r="B1458" s="2" t="str">
        <f t="shared" si="66"/>
        <v>2021</v>
      </c>
      <c r="C1458" s="4" t="s">
        <v>144</v>
      </c>
      <c r="D1458" s="4" t="s">
        <v>117</v>
      </c>
      <c r="E1458" s="4" t="s">
        <v>105</v>
      </c>
      <c r="F1458" s="4" t="s">
        <v>128</v>
      </c>
      <c r="G1458" s="10">
        <v>550</v>
      </c>
      <c r="H1458" s="10">
        <v>1</v>
      </c>
      <c r="I1458" s="8">
        <v>800</v>
      </c>
      <c r="J1458" s="10">
        <v>800</v>
      </c>
      <c r="K1458" s="10">
        <f t="shared" si="67"/>
        <v>550</v>
      </c>
      <c r="L1458" s="11">
        <f t="shared" si="68"/>
        <v>250</v>
      </c>
    </row>
    <row r="1459" spans="1:12" x14ac:dyDescent="0.3">
      <c r="A1459" s="2">
        <v>43846</v>
      </c>
      <c r="B1459" s="2" t="str">
        <f t="shared" si="66"/>
        <v>2020</v>
      </c>
      <c r="C1459" s="4" t="s">
        <v>143</v>
      </c>
      <c r="D1459" s="4" t="s">
        <v>104</v>
      </c>
      <c r="E1459" s="4" t="s">
        <v>105</v>
      </c>
      <c r="F1459" s="4" t="s">
        <v>128</v>
      </c>
      <c r="G1459" s="10">
        <v>550</v>
      </c>
      <c r="H1459" s="10">
        <v>6</v>
      </c>
      <c r="I1459" s="8">
        <v>800</v>
      </c>
      <c r="J1459" s="10">
        <v>4800</v>
      </c>
      <c r="K1459" s="10">
        <f t="shared" si="67"/>
        <v>3300</v>
      </c>
      <c r="L1459" s="11">
        <f t="shared" si="68"/>
        <v>1500</v>
      </c>
    </row>
    <row r="1460" spans="1:12" x14ac:dyDescent="0.3">
      <c r="A1460" s="2">
        <v>44459</v>
      </c>
      <c r="B1460" s="2" t="str">
        <f t="shared" si="66"/>
        <v>2021</v>
      </c>
      <c r="C1460" s="4" t="s">
        <v>112</v>
      </c>
      <c r="D1460" s="4" t="s">
        <v>104</v>
      </c>
      <c r="E1460" s="4" t="s">
        <v>105</v>
      </c>
      <c r="F1460" s="4" t="s">
        <v>128</v>
      </c>
      <c r="G1460" s="10">
        <v>550</v>
      </c>
      <c r="H1460" s="10">
        <v>8</v>
      </c>
      <c r="I1460" s="8">
        <v>800</v>
      </c>
      <c r="J1460" s="10">
        <v>6400</v>
      </c>
      <c r="K1460" s="10">
        <f t="shared" si="67"/>
        <v>4400</v>
      </c>
      <c r="L1460" s="11">
        <f t="shared" si="68"/>
        <v>2000</v>
      </c>
    </row>
    <row r="1461" spans="1:12" x14ac:dyDescent="0.3">
      <c r="A1461" s="2">
        <v>44369</v>
      </c>
      <c r="B1461" s="2" t="str">
        <f t="shared" si="66"/>
        <v>2021</v>
      </c>
      <c r="C1461" s="4" t="s">
        <v>125</v>
      </c>
      <c r="D1461" s="4" t="s">
        <v>104</v>
      </c>
      <c r="E1461" s="4" t="s">
        <v>105</v>
      </c>
      <c r="F1461" s="4" t="s">
        <v>128</v>
      </c>
      <c r="G1461" s="10">
        <v>550</v>
      </c>
      <c r="H1461" s="10">
        <v>18</v>
      </c>
      <c r="I1461" s="8">
        <v>800</v>
      </c>
      <c r="J1461" s="10">
        <v>14400</v>
      </c>
      <c r="K1461" s="10">
        <f t="shared" si="67"/>
        <v>9900</v>
      </c>
      <c r="L1461" s="11">
        <f t="shared" si="68"/>
        <v>4500</v>
      </c>
    </row>
    <row r="1462" spans="1:12" x14ac:dyDescent="0.3">
      <c r="A1462" s="2">
        <v>44327</v>
      </c>
      <c r="B1462" s="2" t="str">
        <f t="shared" si="66"/>
        <v>2021</v>
      </c>
      <c r="C1462" s="4" t="s">
        <v>143</v>
      </c>
      <c r="D1462" s="4" t="s">
        <v>113</v>
      </c>
      <c r="E1462" s="4" t="s">
        <v>105</v>
      </c>
      <c r="F1462" s="4" t="s">
        <v>128</v>
      </c>
      <c r="G1462" s="10">
        <v>550</v>
      </c>
      <c r="H1462" s="10">
        <v>24</v>
      </c>
      <c r="I1462" s="8">
        <v>800</v>
      </c>
      <c r="J1462" s="10">
        <v>19200</v>
      </c>
      <c r="K1462" s="10">
        <f t="shared" si="67"/>
        <v>13200</v>
      </c>
      <c r="L1462" s="11">
        <f t="shared" si="68"/>
        <v>6000</v>
      </c>
    </row>
    <row r="1463" spans="1:12" x14ac:dyDescent="0.3">
      <c r="A1463" s="2">
        <v>43199</v>
      </c>
      <c r="B1463" s="2" t="str">
        <f t="shared" si="66"/>
        <v>2018</v>
      </c>
      <c r="C1463" s="4" t="s">
        <v>137</v>
      </c>
      <c r="D1463" s="4" t="s">
        <v>110</v>
      </c>
      <c r="E1463" s="4" t="s">
        <v>105</v>
      </c>
      <c r="F1463" s="4" t="s">
        <v>128</v>
      </c>
      <c r="G1463" s="10">
        <v>550</v>
      </c>
      <c r="H1463" s="10">
        <v>5</v>
      </c>
      <c r="I1463" s="8">
        <v>800</v>
      </c>
      <c r="J1463" s="10">
        <v>4000</v>
      </c>
      <c r="K1463" s="10">
        <f t="shared" si="67"/>
        <v>2750</v>
      </c>
      <c r="L1463" s="11">
        <f t="shared" si="68"/>
        <v>1250</v>
      </c>
    </row>
    <row r="1464" spans="1:12" x14ac:dyDescent="0.3">
      <c r="A1464" s="2">
        <v>44126</v>
      </c>
      <c r="B1464" s="2" t="str">
        <f t="shared" si="66"/>
        <v>2020</v>
      </c>
      <c r="C1464" s="4" t="s">
        <v>118</v>
      </c>
      <c r="D1464" s="4" t="s">
        <v>110</v>
      </c>
      <c r="E1464" s="4" t="s">
        <v>105</v>
      </c>
      <c r="F1464" s="4" t="s">
        <v>128</v>
      </c>
      <c r="G1464" s="10">
        <v>550</v>
      </c>
      <c r="H1464" s="10">
        <v>6</v>
      </c>
      <c r="I1464" s="8">
        <v>800</v>
      </c>
      <c r="J1464" s="10">
        <v>4800</v>
      </c>
      <c r="K1464" s="10">
        <f t="shared" si="67"/>
        <v>3300</v>
      </c>
      <c r="L1464" s="11">
        <f t="shared" si="68"/>
        <v>1500</v>
      </c>
    </row>
    <row r="1465" spans="1:12" x14ac:dyDescent="0.3">
      <c r="A1465" s="2">
        <v>44464</v>
      </c>
      <c r="B1465" s="2" t="str">
        <f t="shared" si="66"/>
        <v>2021</v>
      </c>
      <c r="C1465" s="4" t="s">
        <v>140</v>
      </c>
      <c r="D1465" s="4" t="s">
        <v>107</v>
      </c>
      <c r="E1465" s="4" t="s">
        <v>105</v>
      </c>
      <c r="F1465" s="4" t="s">
        <v>128</v>
      </c>
      <c r="G1465" s="10">
        <v>550</v>
      </c>
      <c r="H1465" s="10">
        <v>23</v>
      </c>
      <c r="I1465" s="8">
        <v>800</v>
      </c>
      <c r="J1465" s="10">
        <v>18400</v>
      </c>
      <c r="K1465" s="10">
        <f t="shared" si="67"/>
        <v>12650</v>
      </c>
      <c r="L1465" s="11">
        <f t="shared" si="68"/>
        <v>5750</v>
      </c>
    </row>
    <row r="1466" spans="1:12" x14ac:dyDescent="0.3">
      <c r="A1466" s="2">
        <v>44336</v>
      </c>
      <c r="B1466" s="2" t="str">
        <f t="shared" si="66"/>
        <v>2021</v>
      </c>
      <c r="C1466" s="4" t="s">
        <v>114</v>
      </c>
      <c r="D1466" s="4" t="s">
        <v>110</v>
      </c>
      <c r="E1466" s="4" t="s">
        <v>105</v>
      </c>
      <c r="F1466" s="4" t="s">
        <v>128</v>
      </c>
      <c r="G1466" s="10">
        <v>550</v>
      </c>
      <c r="H1466" s="10">
        <v>1</v>
      </c>
      <c r="I1466" s="8">
        <v>800</v>
      </c>
      <c r="J1466" s="10">
        <v>800</v>
      </c>
      <c r="K1466" s="10">
        <f t="shared" si="67"/>
        <v>550</v>
      </c>
      <c r="L1466" s="11">
        <f t="shared" si="68"/>
        <v>250</v>
      </c>
    </row>
    <row r="1467" spans="1:12" x14ac:dyDescent="0.3">
      <c r="A1467" s="2">
        <v>44454</v>
      </c>
      <c r="B1467" s="2" t="str">
        <f t="shared" si="66"/>
        <v>2021</v>
      </c>
      <c r="C1467" s="4" t="s">
        <v>142</v>
      </c>
      <c r="D1467" s="4" t="s">
        <v>107</v>
      </c>
      <c r="E1467" s="4" t="s">
        <v>105</v>
      </c>
      <c r="F1467" s="4" t="s">
        <v>128</v>
      </c>
      <c r="G1467" s="10">
        <v>550</v>
      </c>
      <c r="H1467" s="10">
        <v>28</v>
      </c>
      <c r="I1467" s="8">
        <v>800</v>
      </c>
      <c r="J1467" s="10">
        <v>22400</v>
      </c>
      <c r="K1467" s="10">
        <f t="shared" si="67"/>
        <v>15400</v>
      </c>
      <c r="L1467" s="11">
        <f t="shared" si="68"/>
        <v>7000</v>
      </c>
    </row>
    <row r="1468" spans="1:12" x14ac:dyDescent="0.3">
      <c r="A1468" s="2">
        <v>44557</v>
      </c>
      <c r="B1468" s="2" t="str">
        <f t="shared" si="66"/>
        <v>2021</v>
      </c>
      <c r="C1468" s="4" t="s">
        <v>109</v>
      </c>
      <c r="D1468" s="4" t="s">
        <v>117</v>
      </c>
      <c r="E1468" s="4" t="s">
        <v>105</v>
      </c>
      <c r="F1468" s="4" t="s">
        <v>128</v>
      </c>
      <c r="G1468" s="10">
        <v>550</v>
      </c>
      <c r="H1468" s="10">
        <v>33</v>
      </c>
      <c r="I1468" s="8">
        <v>800</v>
      </c>
      <c r="J1468" s="10">
        <v>26400</v>
      </c>
      <c r="K1468" s="10">
        <f t="shared" si="67"/>
        <v>18150</v>
      </c>
      <c r="L1468" s="11">
        <f t="shared" si="68"/>
        <v>8250</v>
      </c>
    </row>
    <row r="1469" spans="1:12" x14ac:dyDescent="0.3">
      <c r="A1469" s="2">
        <v>43618</v>
      </c>
      <c r="B1469" s="2" t="str">
        <f t="shared" si="66"/>
        <v>2019</v>
      </c>
      <c r="C1469" s="4" t="s">
        <v>142</v>
      </c>
      <c r="D1469" s="4" t="s">
        <v>111</v>
      </c>
      <c r="E1469" s="4" t="s">
        <v>105</v>
      </c>
      <c r="F1469" s="4" t="s">
        <v>128</v>
      </c>
      <c r="G1469" s="10">
        <v>550</v>
      </c>
      <c r="H1469" s="10">
        <v>3</v>
      </c>
      <c r="I1469" s="8">
        <v>800</v>
      </c>
      <c r="J1469" s="10">
        <v>2400</v>
      </c>
      <c r="K1469" s="10">
        <f t="shared" si="67"/>
        <v>1650</v>
      </c>
      <c r="L1469" s="11">
        <f t="shared" si="68"/>
        <v>750</v>
      </c>
    </row>
    <row r="1470" spans="1:12" x14ac:dyDescent="0.3">
      <c r="A1470" s="2">
        <v>43215</v>
      </c>
      <c r="B1470" s="2" t="str">
        <f t="shared" si="66"/>
        <v>2018</v>
      </c>
      <c r="C1470" s="4" t="s">
        <v>119</v>
      </c>
      <c r="D1470" s="4" t="s">
        <v>107</v>
      </c>
      <c r="E1470" s="4" t="s">
        <v>105</v>
      </c>
      <c r="F1470" s="4" t="s">
        <v>128</v>
      </c>
      <c r="G1470" s="10">
        <v>550</v>
      </c>
      <c r="H1470" s="10">
        <v>17</v>
      </c>
      <c r="I1470" s="8">
        <v>800</v>
      </c>
      <c r="J1470" s="10">
        <v>13600</v>
      </c>
      <c r="K1470" s="10">
        <f t="shared" si="67"/>
        <v>9350</v>
      </c>
      <c r="L1470" s="11">
        <f t="shared" si="68"/>
        <v>4250</v>
      </c>
    </row>
    <row r="1471" spans="1:12" x14ac:dyDescent="0.3">
      <c r="A1471" s="2">
        <v>43433</v>
      </c>
      <c r="B1471" s="2" t="str">
        <f t="shared" si="66"/>
        <v>2018</v>
      </c>
      <c r="C1471" s="4" t="s">
        <v>137</v>
      </c>
      <c r="D1471" s="4" t="s">
        <v>111</v>
      </c>
      <c r="E1471" s="4" t="s">
        <v>105</v>
      </c>
      <c r="F1471" s="4" t="s">
        <v>128</v>
      </c>
      <c r="G1471" s="10">
        <v>550</v>
      </c>
      <c r="H1471" s="10">
        <v>32</v>
      </c>
      <c r="I1471" s="8">
        <v>800</v>
      </c>
      <c r="J1471" s="10">
        <v>25600</v>
      </c>
      <c r="K1471" s="10">
        <f t="shared" si="67"/>
        <v>17600</v>
      </c>
      <c r="L1471" s="11">
        <f t="shared" si="68"/>
        <v>8000</v>
      </c>
    </row>
    <row r="1472" spans="1:12" x14ac:dyDescent="0.3">
      <c r="A1472" s="2">
        <v>43274</v>
      </c>
      <c r="B1472" s="2" t="str">
        <f t="shared" si="66"/>
        <v>2018</v>
      </c>
      <c r="C1472" s="4" t="s">
        <v>118</v>
      </c>
      <c r="D1472" s="4" t="s">
        <v>110</v>
      </c>
      <c r="E1472" s="4" t="s">
        <v>105</v>
      </c>
      <c r="F1472" s="4" t="s">
        <v>128</v>
      </c>
      <c r="G1472" s="10">
        <v>550</v>
      </c>
      <c r="H1472" s="10">
        <v>9</v>
      </c>
      <c r="I1472" s="8">
        <v>800</v>
      </c>
      <c r="J1472" s="10">
        <v>7200</v>
      </c>
      <c r="K1472" s="10">
        <f t="shared" si="67"/>
        <v>4950</v>
      </c>
      <c r="L1472" s="11">
        <f t="shared" si="68"/>
        <v>2250</v>
      </c>
    </row>
    <row r="1473" spans="1:12" x14ac:dyDescent="0.3">
      <c r="A1473" s="2">
        <v>43354</v>
      </c>
      <c r="B1473" s="2" t="str">
        <f t="shared" si="66"/>
        <v>2018</v>
      </c>
      <c r="C1473" s="4" t="s">
        <v>121</v>
      </c>
      <c r="D1473" s="4" t="s">
        <v>107</v>
      </c>
      <c r="E1473" s="4" t="s">
        <v>105</v>
      </c>
      <c r="F1473" s="4" t="s">
        <v>128</v>
      </c>
      <c r="G1473" s="10">
        <v>550</v>
      </c>
      <c r="H1473" s="10">
        <v>7</v>
      </c>
      <c r="I1473" s="8">
        <v>800</v>
      </c>
      <c r="J1473" s="10">
        <v>5600</v>
      </c>
      <c r="K1473" s="10">
        <f t="shared" si="67"/>
        <v>3850</v>
      </c>
      <c r="L1473" s="11">
        <f t="shared" si="68"/>
        <v>1750</v>
      </c>
    </row>
    <row r="1474" spans="1:12" x14ac:dyDescent="0.3">
      <c r="A1474" s="2">
        <v>44378</v>
      </c>
      <c r="B1474" s="2" t="str">
        <f t="shared" si="66"/>
        <v>2021</v>
      </c>
      <c r="C1474" s="4" t="s">
        <v>135</v>
      </c>
      <c r="D1474" s="4" t="s">
        <v>111</v>
      </c>
      <c r="E1474" s="4" t="s">
        <v>105</v>
      </c>
      <c r="F1474" s="4" t="s">
        <v>128</v>
      </c>
      <c r="G1474" s="10">
        <v>550</v>
      </c>
      <c r="H1474" s="10">
        <v>36</v>
      </c>
      <c r="I1474" s="8">
        <v>800</v>
      </c>
      <c r="J1474" s="10">
        <v>28800</v>
      </c>
      <c r="K1474" s="10">
        <f t="shared" si="67"/>
        <v>19800</v>
      </c>
      <c r="L1474" s="11">
        <f t="shared" si="68"/>
        <v>9000</v>
      </c>
    </row>
    <row r="1475" spans="1:12" x14ac:dyDescent="0.3">
      <c r="A1475" s="2">
        <v>44158</v>
      </c>
      <c r="B1475" s="2" t="str">
        <f t="shared" ref="B1475:B1538" si="69">TEXT(A1475,"yyyy")</f>
        <v>2020</v>
      </c>
      <c r="C1475" s="4" t="s">
        <v>142</v>
      </c>
      <c r="D1475" s="4" t="s">
        <v>107</v>
      </c>
      <c r="E1475" s="4" t="s">
        <v>105</v>
      </c>
      <c r="F1475" s="4" t="s">
        <v>128</v>
      </c>
      <c r="G1475" s="10">
        <v>550</v>
      </c>
      <c r="H1475" s="10">
        <v>8</v>
      </c>
      <c r="I1475" s="8">
        <v>800</v>
      </c>
      <c r="J1475" s="10">
        <v>6400</v>
      </c>
      <c r="K1475" s="10">
        <f t="shared" ref="K1475:K1538" si="70">H1475*G1475</f>
        <v>4400</v>
      </c>
      <c r="L1475" s="11">
        <f t="shared" ref="L1475:L1538" si="71">J1475-K1475</f>
        <v>2000</v>
      </c>
    </row>
    <row r="1476" spans="1:12" x14ac:dyDescent="0.3">
      <c r="A1476" s="2">
        <v>44330</v>
      </c>
      <c r="B1476" s="2" t="str">
        <f t="shared" si="69"/>
        <v>2021</v>
      </c>
      <c r="C1476" s="4" t="s">
        <v>143</v>
      </c>
      <c r="D1476" s="4" t="s">
        <v>104</v>
      </c>
      <c r="E1476" s="4" t="s">
        <v>105</v>
      </c>
      <c r="F1476" s="4" t="s">
        <v>128</v>
      </c>
      <c r="G1476" s="10">
        <v>550</v>
      </c>
      <c r="H1476" s="10">
        <v>1</v>
      </c>
      <c r="I1476" s="8">
        <v>800</v>
      </c>
      <c r="J1476" s="10">
        <v>800</v>
      </c>
      <c r="K1476" s="10">
        <f t="shared" si="70"/>
        <v>550</v>
      </c>
      <c r="L1476" s="11">
        <f t="shared" si="71"/>
        <v>250</v>
      </c>
    </row>
    <row r="1477" spans="1:12" x14ac:dyDescent="0.3">
      <c r="A1477" s="2">
        <v>44304</v>
      </c>
      <c r="B1477" s="2" t="str">
        <f t="shared" si="69"/>
        <v>2021</v>
      </c>
      <c r="C1477" s="4" t="s">
        <v>143</v>
      </c>
      <c r="D1477" s="4" t="s">
        <v>111</v>
      </c>
      <c r="E1477" s="4" t="s">
        <v>105</v>
      </c>
      <c r="F1477" s="4" t="s">
        <v>128</v>
      </c>
      <c r="G1477" s="10">
        <v>550</v>
      </c>
      <c r="H1477" s="10">
        <v>14</v>
      </c>
      <c r="I1477" s="8">
        <v>800</v>
      </c>
      <c r="J1477" s="10">
        <v>11200</v>
      </c>
      <c r="K1477" s="10">
        <f t="shared" si="70"/>
        <v>7700</v>
      </c>
      <c r="L1477" s="11">
        <f t="shared" si="71"/>
        <v>3500</v>
      </c>
    </row>
    <row r="1478" spans="1:12" x14ac:dyDescent="0.3">
      <c r="A1478" s="2">
        <v>44424</v>
      </c>
      <c r="B1478" s="2" t="str">
        <f t="shared" si="69"/>
        <v>2021</v>
      </c>
      <c r="C1478" s="4" t="s">
        <v>115</v>
      </c>
      <c r="D1478" s="4" t="s">
        <v>107</v>
      </c>
      <c r="E1478" s="4" t="s">
        <v>105</v>
      </c>
      <c r="F1478" s="4" t="s">
        <v>128</v>
      </c>
      <c r="G1478" s="10">
        <v>550</v>
      </c>
      <c r="H1478" s="10">
        <v>19</v>
      </c>
      <c r="I1478" s="8">
        <v>800</v>
      </c>
      <c r="J1478" s="10">
        <v>15200</v>
      </c>
      <c r="K1478" s="10">
        <f t="shared" si="70"/>
        <v>10450</v>
      </c>
      <c r="L1478" s="11">
        <f t="shared" si="71"/>
        <v>4750</v>
      </c>
    </row>
    <row r="1479" spans="1:12" x14ac:dyDescent="0.3">
      <c r="A1479" s="2">
        <v>44326</v>
      </c>
      <c r="B1479" s="2" t="str">
        <f t="shared" si="69"/>
        <v>2021</v>
      </c>
      <c r="C1479" s="4" t="s">
        <v>114</v>
      </c>
      <c r="D1479" s="4" t="s">
        <v>107</v>
      </c>
      <c r="E1479" s="4" t="s">
        <v>105</v>
      </c>
      <c r="F1479" s="4" t="s">
        <v>128</v>
      </c>
      <c r="G1479" s="10">
        <v>550</v>
      </c>
      <c r="H1479" s="10">
        <v>6</v>
      </c>
      <c r="I1479" s="8">
        <v>800</v>
      </c>
      <c r="J1479" s="10">
        <v>4800</v>
      </c>
      <c r="K1479" s="10">
        <f t="shared" si="70"/>
        <v>3300</v>
      </c>
      <c r="L1479" s="11">
        <f t="shared" si="71"/>
        <v>1500</v>
      </c>
    </row>
    <row r="1480" spans="1:12" x14ac:dyDescent="0.3">
      <c r="A1480" s="2">
        <v>43295</v>
      </c>
      <c r="B1480" s="2" t="str">
        <f t="shared" si="69"/>
        <v>2018</v>
      </c>
      <c r="C1480" s="4" t="s">
        <v>118</v>
      </c>
      <c r="D1480" s="4" t="s">
        <v>113</v>
      </c>
      <c r="E1480" s="4" t="s">
        <v>105</v>
      </c>
      <c r="F1480" s="4" t="s">
        <v>128</v>
      </c>
      <c r="G1480" s="10">
        <v>550</v>
      </c>
      <c r="H1480" s="10">
        <v>45</v>
      </c>
      <c r="I1480" s="8">
        <v>800</v>
      </c>
      <c r="J1480" s="10">
        <v>36000</v>
      </c>
      <c r="K1480" s="10">
        <f t="shared" si="70"/>
        <v>24750</v>
      </c>
      <c r="L1480" s="11">
        <f t="shared" si="71"/>
        <v>11250</v>
      </c>
    </row>
    <row r="1481" spans="1:12" x14ac:dyDescent="0.3">
      <c r="A1481" s="2">
        <v>44403</v>
      </c>
      <c r="B1481" s="2" t="str">
        <f t="shared" si="69"/>
        <v>2021</v>
      </c>
      <c r="C1481" s="4" t="s">
        <v>123</v>
      </c>
      <c r="D1481" s="4" t="s">
        <v>111</v>
      </c>
      <c r="E1481" s="4" t="s">
        <v>105</v>
      </c>
      <c r="F1481" s="4" t="s">
        <v>128</v>
      </c>
      <c r="G1481" s="10">
        <v>550</v>
      </c>
      <c r="H1481" s="10">
        <v>16</v>
      </c>
      <c r="I1481" s="8">
        <v>800</v>
      </c>
      <c r="J1481" s="10">
        <v>12800</v>
      </c>
      <c r="K1481" s="10">
        <f t="shared" si="70"/>
        <v>8800</v>
      </c>
      <c r="L1481" s="11">
        <f t="shared" si="71"/>
        <v>4000</v>
      </c>
    </row>
    <row r="1482" spans="1:12" x14ac:dyDescent="0.3">
      <c r="A1482" s="2">
        <v>44354</v>
      </c>
      <c r="B1482" s="2" t="str">
        <f t="shared" si="69"/>
        <v>2021</v>
      </c>
      <c r="C1482" s="4" t="s">
        <v>141</v>
      </c>
      <c r="D1482" s="4" t="s">
        <v>111</v>
      </c>
      <c r="E1482" s="4" t="s">
        <v>105</v>
      </c>
      <c r="F1482" s="4" t="s">
        <v>128</v>
      </c>
      <c r="G1482" s="10">
        <v>550</v>
      </c>
      <c r="H1482" s="10">
        <v>25</v>
      </c>
      <c r="I1482" s="8">
        <v>800</v>
      </c>
      <c r="J1482" s="10">
        <v>20000</v>
      </c>
      <c r="K1482" s="10">
        <f t="shared" si="70"/>
        <v>13750</v>
      </c>
      <c r="L1482" s="11">
        <f t="shared" si="71"/>
        <v>6250</v>
      </c>
    </row>
    <row r="1483" spans="1:12" x14ac:dyDescent="0.3">
      <c r="A1483" s="2">
        <v>44445</v>
      </c>
      <c r="B1483" s="2" t="str">
        <f t="shared" si="69"/>
        <v>2021</v>
      </c>
      <c r="C1483" s="4" t="s">
        <v>123</v>
      </c>
      <c r="D1483" s="4" t="s">
        <v>107</v>
      </c>
      <c r="E1483" s="4" t="s">
        <v>105</v>
      </c>
      <c r="F1483" s="4" t="s">
        <v>128</v>
      </c>
      <c r="G1483" s="10">
        <v>550</v>
      </c>
      <c r="H1483" s="10">
        <v>29</v>
      </c>
      <c r="I1483" s="8">
        <v>800</v>
      </c>
      <c r="J1483" s="10">
        <v>23200</v>
      </c>
      <c r="K1483" s="10">
        <f t="shared" si="70"/>
        <v>15950</v>
      </c>
      <c r="L1483" s="11">
        <f t="shared" si="71"/>
        <v>7250</v>
      </c>
    </row>
    <row r="1484" spans="1:12" x14ac:dyDescent="0.3">
      <c r="A1484" s="2">
        <v>44470</v>
      </c>
      <c r="B1484" s="2" t="str">
        <f t="shared" si="69"/>
        <v>2021</v>
      </c>
      <c r="C1484" s="4" t="s">
        <v>122</v>
      </c>
      <c r="D1484" s="4" t="s">
        <v>117</v>
      </c>
      <c r="E1484" s="4" t="s">
        <v>105</v>
      </c>
      <c r="F1484" s="4" t="s">
        <v>128</v>
      </c>
      <c r="G1484" s="10">
        <v>550</v>
      </c>
      <c r="H1484" s="10">
        <v>44</v>
      </c>
      <c r="I1484" s="8">
        <v>800</v>
      </c>
      <c r="J1484" s="10">
        <v>35200</v>
      </c>
      <c r="K1484" s="10">
        <f t="shared" si="70"/>
        <v>24200</v>
      </c>
      <c r="L1484" s="11">
        <f t="shared" si="71"/>
        <v>11000</v>
      </c>
    </row>
    <row r="1485" spans="1:12" x14ac:dyDescent="0.3">
      <c r="A1485" s="2">
        <v>44406</v>
      </c>
      <c r="B1485" s="2" t="str">
        <f t="shared" si="69"/>
        <v>2021</v>
      </c>
      <c r="C1485" s="4" t="s">
        <v>144</v>
      </c>
      <c r="D1485" s="4" t="s">
        <v>110</v>
      </c>
      <c r="E1485" s="4" t="s">
        <v>105</v>
      </c>
      <c r="F1485" s="4" t="s">
        <v>128</v>
      </c>
      <c r="G1485" s="10">
        <v>550</v>
      </c>
      <c r="H1485" s="10">
        <v>2</v>
      </c>
      <c r="I1485" s="8">
        <v>800</v>
      </c>
      <c r="J1485" s="10">
        <v>1600</v>
      </c>
      <c r="K1485" s="10">
        <f t="shared" si="70"/>
        <v>1100</v>
      </c>
      <c r="L1485" s="11">
        <f t="shared" si="71"/>
        <v>500</v>
      </c>
    </row>
    <row r="1486" spans="1:12" x14ac:dyDescent="0.3">
      <c r="A1486" s="2">
        <v>43579</v>
      </c>
      <c r="B1486" s="2" t="str">
        <f t="shared" si="69"/>
        <v>2019</v>
      </c>
      <c r="C1486" s="4" t="s">
        <v>112</v>
      </c>
      <c r="D1486" s="4" t="s">
        <v>111</v>
      </c>
      <c r="E1486" s="4" t="s">
        <v>105</v>
      </c>
      <c r="F1486" s="4" t="s">
        <v>128</v>
      </c>
      <c r="G1486" s="10">
        <v>550</v>
      </c>
      <c r="H1486" s="10">
        <v>25</v>
      </c>
      <c r="I1486" s="8">
        <v>800</v>
      </c>
      <c r="J1486" s="10">
        <v>20000</v>
      </c>
      <c r="K1486" s="10">
        <f t="shared" si="70"/>
        <v>13750</v>
      </c>
      <c r="L1486" s="11">
        <f t="shared" si="71"/>
        <v>6250</v>
      </c>
    </row>
    <row r="1487" spans="1:12" x14ac:dyDescent="0.3">
      <c r="A1487" s="2">
        <v>43333</v>
      </c>
      <c r="B1487" s="2" t="str">
        <f t="shared" si="69"/>
        <v>2018</v>
      </c>
      <c r="C1487" s="4" t="s">
        <v>112</v>
      </c>
      <c r="D1487" s="4" t="s">
        <v>104</v>
      </c>
      <c r="E1487" s="4" t="s">
        <v>105</v>
      </c>
      <c r="F1487" s="4" t="s">
        <v>128</v>
      </c>
      <c r="G1487" s="10">
        <v>550</v>
      </c>
      <c r="H1487" s="10">
        <v>14</v>
      </c>
      <c r="I1487" s="8">
        <v>800</v>
      </c>
      <c r="J1487" s="10">
        <v>11200</v>
      </c>
      <c r="K1487" s="10">
        <f t="shared" si="70"/>
        <v>7700</v>
      </c>
      <c r="L1487" s="11">
        <f t="shared" si="71"/>
        <v>3500</v>
      </c>
    </row>
    <row r="1488" spans="1:12" x14ac:dyDescent="0.3">
      <c r="A1488" s="2">
        <v>43450</v>
      </c>
      <c r="B1488" s="2" t="str">
        <f t="shared" si="69"/>
        <v>2018</v>
      </c>
      <c r="C1488" s="4" t="s">
        <v>141</v>
      </c>
      <c r="D1488" s="4" t="s">
        <v>113</v>
      </c>
      <c r="E1488" s="4" t="s">
        <v>105</v>
      </c>
      <c r="F1488" s="4" t="s">
        <v>128</v>
      </c>
      <c r="G1488" s="10">
        <v>550</v>
      </c>
      <c r="H1488" s="10">
        <v>57</v>
      </c>
      <c r="I1488" s="8">
        <v>800</v>
      </c>
      <c r="J1488" s="10">
        <v>45600</v>
      </c>
      <c r="K1488" s="10">
        <f t="shared" si="70"/>
        <v>31350</v>
      </c>
      <c r="L1488" s="11">
        <f t="shared" si="71"/>
        <v>14250</v>
      </c>
    </row>
    <row r="1489" spans="1:12" x14ac:dyDescent="0.3">
      <c r="A1489" s="2">
        <v>43817</v>
      </c>
      <c r="B1489" s="2" t="str">
        <f t="shared" si="69"/>
        <v>2019</v>
      </c>
      <c r="C1489" s="4" t="s">
        <v>141</v>
      </c>
      <c r="D1489" s="4" t="s">
        <v>117</v>
      </c>
      <c r="E1489" s="4" t="s">
        <v>105</v>
      </c>
      <c r="F1489" s="4" t="s">
        <v>128</v>
      </c>
      <c r="G1489" s="10">
        <v>550</v>
      </c>
      <c r="H1489" s="10">
        <v>27</v>
      </c>
      <c r="I1489" s="8">
        <v>800</v>
      </c>
      <c r="J1489" s="10">
        <v>21600</v>
      </c>
      <c r="K1489" s="10">
        <f t="shared" si="70"/>
        <v>14850</v>
      </c>
      <c r="L1489" s="11">
        <f t="shared" si="71"/>
        <v>6750</v>
      </c>
    </row>
    <row r="1490" spans="1:12" x14ac:dyDescent="0.3">
      <c r="A1490" s="2">
        <v>43348</v>
      </c>
      <c r="B1490" s="2" t="str">
        <f t="shared" si="69"/>
        <v>2018</v>
      </c>
      <c r="C1490" s="4" t="s">
        <v>137</v>
      </c>
      <c r="D1490" s="4" t="s">
        <v>117</v>
      </c>
      <c r="E1490" s="4" t="s">
        <v>105</v>
      </c>
      <c r="F1490" s="4" t="s">
        <v>128</v>
      </c>
      <c r="G1490" s="10">
        <v>550</v>
      </c>
      <c r="H1490" s="10">
        <v>6</v>
      </c>
      <c r="I1490" s="8">
        <v>800</v>
      </c>
      <c r="J1490" s="10">
        <v>4800</v>
      </c>
      <c r="K1490" s="10">
        <f t="shared" si="70"/>
        <v>3300</v>
      </c>
      <c r="L1490" s="11">
        <f t="shared" si="71"/>
        <v>1500</v>
      </c>
    </row>
    <row r="1491" spans="1:12" x14ac:dyDescent="0.3">
      <c r="A1491" s="2">
        <v>44471</v>
      </c>
      <c r="B1491" s="2" t="str">
        <f t="shared" si="69"/>
        <v>2021</v>
      </c>
      <c r="C1491" s="4" t="s">
        <v>109</v>
      </c>
      <c r="D1491" s="4" t="s">
        <v>117</v>
      </c>
      <c r="E1491" s="4" t="s">
        <v>105</v>
      </c>
      <c r="F1491" s="4" t="s">
        <v>128</v>
      </c>
      <c r="G1491" s="10">
        <v>550</v>
      </c>
      <c r="H1491" s="10">
        <v>18</v>
      </c>
      <c r="I1491" s="8">
        <v>800</v>
      </c>
      <c r="J1491" s="10">
        <v>14400</v>
      </c>
      <c r="K1491" s="10">
        <f t="shared" si="70"/>
        <v>9900</v>
      </c>
      <c r="L1491" s="11">
        <f t="shared" si="71"/>
        <v>4500</v>
      </c>
    </row>
    <row r="1492" spans="1:12" x14ac:dyDescent="0.3">
      <c r="A1492" s="2">
        <v>43963</v>
      </c>
      <c r="B1492" s="2" t="str">
        <f t="shared" si="69"/>
        <v>2020</v>
      </c>
      <c r="C1492" s="4" t="s">
        <v>112</v>
      </c>
      <c r="D1492" s="4" t="s">
        <v>113</v>
      </c>
      <c r="E1492" s="4" t="s">
        <v>105</v>
      </c>
      <c r="F1492" s="4" t="s">
        <v>128</v>
      </c>
      <c r="G1492" s="10">
        <v>550</v>
      </c>
      <c r="H1492" s="10">
        <v>4</v>
      </c>
      <c r="I1492" s="8">
        <v>800</v>
      </c>
      <c r="J1492" s="10">
        <v>3200</v>
      </c>
      <c r="K1492" s="10">
        <f t="shared" si="70"/>
        <v>2200</v>
      </c>
      <c r="L1492" s="11">
        <f t="shared" si="71"/>
        <v>1000</v>
      </c>
    </row>
    <row r="1493" spans="1:12" x14ac:dyDescent="0.3">
      <c r="A1493" s="2">
        <v>43166</v>
      </c>
      <c r="B1493" s="2" t="str">
        <f t="shared" si="69"/>
        <v>2018</v>
      </c>
      <c r="C1493" s="4" t="s">
        <v>115</v>
      </c>
      <c r="D1493" s="4" t="s">
        <v>104</v>
      </c>
      <c r="E1493" s="4" t="s">
        <v>105</v>
      </c>
      <c r="F1493" s="4" t="s">
        <v>128</v>
      </c>
      <c r="G1493" s="10">
        <v>550</v>
      </c>
      <c r="H1493" s="10">
        <v>12</v>
      </c>
      <c r="I1493" s="8">
        <v>800</v>
      </c>
      <c r="J1493" s="10">
        <v>9600</v>
      </c>
      <c r="K1493" s="10">
        <f t="shared" si="70"/>
        <v>6600</v>
      </c>
      <c r="L1493" s="11">
        <f t="shared" si="71"/>
        <v>3000</v>
      </c>
    </row>
    <row r="1494" spans="1:12" x14ac:dyDescent="0.3">
      <c r="A1494" s="2">
        <v>44479</v>
      </c>
      <c r="B1494" s="2" t="str">
        <f t="shared" si="69"/>
        <v>2021</v>
      </c>
      <c r="C1494" s="4" t="s">
        <v>142</v>
      </c>
      <c r="D1494" s="4" t="s">
        <v>107</v>
      </c>
      <c r="E1494" s="4" t="s">
        <v>105</v>
      </c>
      <c r="F1494" s="4" t="s">
        <v>128</v>
      </c>
      <c r="G1494" s="10">
        <v>550</v>
      </c>
      <c r="H1494" s="10">
        <v>6</v>
      </c>
      <c r="I1494" s="8">
        <v>800</v>
      </c>
      <c r="J1494" s="10">
        <v>4800</v>
      </c>
      <c r="K1494" s="10">
        <f t="shared" si="70"/>
        <v>3300</v>
      </c>
      <c r="L1494" s="11">
        <f t="shared" si="71"/>
        <v>1500</v>
      </c>
    </row>
    <row r="1495" spans="1:12" x14ac:dyDescent="0.3">
      <c r="A1495" s="2">
        <v>44296</v>
      </c>
      <c r="B1495" s="2" t="str">
        <f t="shared" si="69"/>
        <v>2021</v>
      </c>
      <c r="C1495" s="4" t="s">
        <v>118</v>
      </c>
      <c r="D1495" s="4" t="s">
        <v>104</v>
      </c>
      <c r="E1495" s="4" t="s">
        <v>105</v>
      </c>
      <c r="F1495" s="4" t="s">
        <v>128</v>
      </c>
      <c r="G1495" s="10">
        <v>550</v>
      </c>
      <c r="H1495" s="10">
        <v>6</v>
      </c>
      <c r="I1495" s="8">
        <v>800</v>
      </c>
      <c r="J1495" s="10">
        <v>4800</v>
      </c>
      <c r="K1495" s="10">
        <f t="shared" si="70"/>
        <v>3300</v>
      </c>
      <c r="L1495" s="11">
        <f t="shared" si="71"/>
        <v>1500</v>
      </c>
    </row>
    <row r="1496" spans="1:12" x14ac:dyDescent="0.3">
      <c r="A1496" s="2">
        <v>44463</v>
      </c>
      <c r="B1496" s="2" t="str">
        <f t="shared" si="69"/>
        <v>2021</v>
      </c>
      <c r="C1496" s="4" t="s">
        <v>108</v>
      </c>
      <c r="D1496" s="4" t="s">
        <v>104</v>
      </c>
      <c r="E1496" s="4" t="s">
        <v>105</v>
      </c>
      <c r="F1496" s="4" t="s">
        <v>128</v>
      </c>
      <c r="G1496" s="10">
        <v>550</v>
      </c>
      <c r="H1496" s="10">
        <v>7</v>
      </c>
      <c r="I1496" s="8">
        <v>800</v>
      </c>
      <c r="J1496" s="10">
        <v>5600</v>
      </c>
      <c r="K1496" s="10">
        <f t="shared" si="70"/>
        <v>3850</v>
      </c>
      <c r="L1496" s="11">
        <f t="shared" si="71"/>
        <v>1750</v>
      </c>
    </row>
    <row r="1497" spans="1:12" x14ac:dyDescent="0.3">
      <c r="A1497" s="2">
        <v>44416</v>
      </c>
      <c r="B1497" s="2" t="str">
        <f t="shared" si="69"/>
        <v>2021</v>
      </c>
      <c r="C1497" s="4" t="s">
        <v>135</v>
      </c>
      <c r="D1497" s="4" t="s">
        <v>113</v>
      </c>
      <c r="E1497" s="4" t="s">
        <v>105</v>
      </c>
      <c r="F1497" s="4" t="s">
        <v>128</v>
      </c>
      <c r="G1497" s="10">
        <v>550</v>
      </c>
      <c r="H1497" s="10">
        <v>17</v>
      </c>
      <c r="I1497" s="8">
        <v>800</v>
      </c>
      <c r="J1497" s="10">
        <v>13600</v>
      </c>
      <c r="K1497" s="10">
        <f t="shared" si="70"/>
        <v>9350</v>
      </c>
      <c r="L1497" s="11">
        <f t="shared" si="71"/>
        <v>4250</v>
      </c>
    </row>
    <row r="1498" spans="1:12" x14ac:dyDescent="0.3">
      <c r="A1498" s="2">
        <v>44255</v>
      </c>
      <c r="B1498" s="2" t="str">
        <f t="shared" si="69"/>
        <v>2021</v>
      </c>
      <c r="C1498" s="4" t="s">
        <v>143</v>
      </c>
      <c r="D1498" s="4" t="s">
        <v>104</v>
      </c>
      <c r="E1498" s="4" t="s">
        <v>105</v>
      </c>
      <c r="F1498" s="4" t="s">
        <v>128</v>
      </c>
      <c r="G1498" s="10">
        <v>550</v>
      </c>
      <c r="H1498" s="10">
        <v>19</v>
      </c>
      <c r="I1498" s="8">
        <v>800</v>
      </c>
      <c r="J1498" s="10">
        <v>15200</v>
      </c>
      <c r="K1498" s="10">
        <f t="shared" si="70"/>
        <v>10450</v>
      </c>
      <c r="L1498" s="11">
        <f t="shared" si="71"/>
        <v>4750</v>
      </c>
    </row>
    <row r="1499" spans="1:12" x14ac:dyDescent="0.3">
      <c r="A1499" s="2">
        <v>43793</v>
      </c>
      <c r="B1499" s="2" t="str">
        <f t="shared" si="69"/>
        <v>2019</v>
      </c>
      <c r="C1499" s="4" t="s">
        <v>119</v>
      </c>
      <c r="D1499" s="4" t="s">
        <v>110</v>
      </c>
      <c r="E1499" s="4" t="s">
        <v>105</v>
      </c>
      <c r="F1499" s="4" t="s">
        <v>128</v>
      </c>
      <c r="G1499" s="10">
        <v>550</v>
      </c>
      <c r="H1499" s="10">
        <v>7</v>
      </c>
      <c r="I1499" s="8">
        <v>800</v>
      </c>
      <c r="J1499" s="10">
        <v>5600</v>
      </c>
      <c r="K1499" s="10">
        <f t="shared" si="70"/>
        <v>3850</v>
      </c>
      <c r="L1499" s="11">
        <f t="shared" si="71"/>
        <v>1750</v>
      </c>
    </row>
    <row r="1500" spans="1:12" x14ac:dyDescent="0.3">
      <c r="A1500" s="2">
        <v>43217</v>
      </c>
      <c r="B1500" s="2" t="str">
        <f t="shared" si="69"/>
        <v>2018</v>
      </c>
      <c r="C1500" s="4" t="s">
        <v>139</v>
      </c>
      <c r="D1500" s="4" t="s">
        <v>117</v>
      </c>
      <c r="E1500" s="4" t="s">
        <v>105</v>
      </c>
      <c r="F1500" s="4" t="s">
        <v>128</v>
      </c>
      <c r="G1500" s="10">
        <v>550</v>
      </c>
      <c r="H1500" s="10">
        <v>30</v>
      </c>
      <c r="I1500" s="8">
        <v>800</v>
      </c>
      <c r="J1500" s="10">
        <v>24000</v>
      </c>
      <c r="K1500" s="10">
        <f t="shared" si="70"/>
        <v>16500</v>
      </c>
      <c r="L1500" s="11">
        <f t="shared" si="71"/>
        <v>7500</v>
      </c>
    </row>
    <row r="1501" spans="1:12" x14ac:dyDescent="0.3">
      <c r="A1501" s="2">
        <v>43383</v>
      </c>
      <c r="B1501" s="2" t="str">
        <f t="shared" si="69"/>
        <v>2018</v>
      </c>
      <c r="C1501" s="4" t="s">
        <v>134</v>
      </c>
      <c r="D1501" s="4" t="s">
        <v>111</v>
      </c>
      <c r="E1501" s="4" t="s">
        <v>105</v>
      </c>
      <c r="F1501" s="4" t="s">
        <v>128</v>
      </c>
      <c r="G1501" s="10">
        <v>550</v>
      </c>
      <c r="H1501" s="10">
        <v>38</v>
      </c>
      <c r="I1501" s="8">
        <v>800</v>
      </c>
      <c r="J1501" s="10">
        <v>30400</v>
      </c>
      <c r="K1501" s="10">
        <f t="shared" si="70"/>
        <v>20900</v>
      </c>
      <c r="L1501" s="11">
        <f t="shared" si="71"/>
        <v>9500</v>
      </c>
    </row>
    <row r="1502" spans="1:12" x14ac:dyDescent="0.3">
      <c r="A1502" s="2">
        <v>43721</v>
      </c>
      <c r="B1502" s="2" t="str">
        <f t="shared" si="69"/>
        <v>2019</v>
      </c>
      <c r="C1502" s="4" t="s">
        <v>118</v>
      </c>
      <c r="D1502" s="4" t="s">
        <v>117</v>
      </c>
      <c r="E1502" s="4" t="s">
        <v>105</v>
      </c>
      <c r="F1502" s="4" t="s">
        <v>128</v>
      </c>
      <c r="G1502" s="10">
        <v>550</v>
      </c>
      <c r="H1502" s="10">
        <v>49</v>
      </c>
      <c r="I1502" s="8">
        <v>800</v>
      </c>
      <c r="J1502" s="10">
        <v>39200</v>
      </c>
      <c r="K1502" s="10">
        <f t="shared" si="70"/>
        <v>26950</v>
      </c>
      <c r="L1502" s="11">
        <f t="shared" si="71"/>
        <v>12250</v>
      </c>
    </row>
    <row r="1503" spans="1:12" x14ac:dyDescent="0.3">
      <c r="A1503" s="2">
        <v>43889</v>
      </c>
      <c r="B1503" s="2" t="str">
        <f t="shared" si="69"/>
        <v>2020</v>
      </c>
      <c r="C1503" s="4" t="s">
        <v>125</v>
      </c>
      <c r="D1503" s="4" t="s">
        <v>113</v>
      </c>
      <c r="E1503" s="4" t="s">
        <v>105</v>
      </c>
      <c r="F1503" s="4" t="s">
        <v>128</v>
      </c>
      <c r="G1503" s="10">
        <v>550</v>
      </c>
      <c r="H1503" s="10">
        <v>42</v>
      </c>
      <c r="I1503" s="8">
        <v>800</v>
      </c>
      <c r="J1503" s="10">
        <v>33600</v>
      </c>
      <c r="K1503" s="10">
        <f t="shared" si="70"/>
        <v>23100</v>
      </c>
      <c r="L1503" s="11">
        <f t="shared" si="71"/>
        <v>10500</v>
      </c>
    </row>
    <row r="1504" spans="1:12" x14ac:dyDescent="0.3">
      <c r="A1504" s="2">
        <v>43419</v>
      </c>
      <c r="B1504" s="2" t="str">
        <f t="shared" si="69"/>
        <v>2018</v>
      </c>
      <c r="C1504" s="4" t="s">
        <v>112</v>
      </c>
      <c r="D1504" s="4" t="s">
        <v>111</v>
      </c>
      <c r="E1504" s="4" t="s">
        <v>105</v>
      </c>
      <c r="F1504" s="4" t="s">
        <v>128</v>
      </c>
      <c r="G1504" s="10">
        <v>550</v>
      </c>
      <c r="H1504" s="10">
        <v>24</v>
      </c>
      <c r="I1504" s="8">
        <v>800</v>
      </c>
      <c r="J1504" s="10">
        <v>19200</v>
      </c>
      <c r="K1504" s="10">
        <f t="shared" si="70"/>
        <v>13200</v>
      </c>
      <c r="L1504" s="11">
        <f t="shared" si="71"/>
        <v>6000</v>
      </c>
    </row>
    <row r="1505" spans="1:12" x14ac:dyDescent="0.3">
      <c r="A1505" s="2">
        <v>43375</v>
      </c>
      <c r="B1505" s="2" t="str">
        <f t="shared" si="69"/>
        <v>2018</v>
      </c>
      <c r="C1505" s="4" t="s">
        <v>123</v>
      </c>
      <c r="D1505" s="4" t="s">
        <v>107</v>
      </c>
      <c r="E1505" s="4" t="s">
        <v>105</v>
      </c>
      <c r="F1505" s="4" t="s">
        <v>128</v>
      </c>
      <c r="G1505" s="10">
        <v>550</v>
      </c>
      <c r="H1505" s="10">
        <v>17</v>
      </c>
      <c r="I1505" s="8">
        <v>800</v>
      </c>
      <c r="J1505" s="10">
        <v>13600</v>
      </c>
      <c r="K1505" s="10">
        <f t="shared" si="70"/>
        <v>9350</v>
      </c>
      <c r="L1505" s="11">
        <f t="shared" si="71"/>
        <v>4250</v>
      </c>
    </row>
    <row r="1506" spans="1:12" x14ac:dyDescent="0.3">
      <c r="A1506" s="2">
        <v>44145</v>
      </c>
      <c r="B1506" s="2" t="str">
        <f t="shared" si="69"/>
        <v>2020</v>
      </c>
      <c r="C1506" s="4" t="s">
        <v>138</v>
      </c>
      <c r="D1506" s="4" t="s">
        <v>113</v>
      </c>
      <c r="E1506" s="4" t="s">
        <v>105</v>
      </c>
      <c r="F1506" s="4" t="s">
        <v>128</v>
      </c>
      <c r="G1506" s="10">
        <v>550</v>
      </c>
      <c r="H1506" s="10">
        <v>9</v>
      </c>
      <c r="I1506" s="8">
        <v>800</v>
      </c>
      <c r="J1506" s="10">
        <v>7200</v>
      </c>
      <c r="K1506" s="10">
        <f t="shared" si="70"/>
        <v>4950</v>
      </c>
      <c r="L1506" s="11">
        <f t="shared" si="71"/>
        <v>2250</v>
      </c>
    </row>
    <row r="1507" spans="1:12" x14ac:dyDescent="0.3">
      <c r="A1507" s="2">
        <v>43256</v>
      </c>
      <c r="B1507" s="2" t="str">
        <f t="shared" si="69"/>
        <v>2018</v>
      </c>
      <c r="C1507" s="4" t="s">
        <v>136</v>
      </c>
      <c r="D1507" s="4" t="s">
        <v>104</v>
      </c>
      <c r="E1507" s="4" t="s">
        <v>105</v>
      </c>
      <c r="F1507" s="4" t="s">
        <v>128</v>
      </c>
      <c r="G1507" s="10">
        <v>550</v>
      </c>
      <c r="H1507" s="10">
        <v>4</v>
      </c>
      <c r="I1507" s="8">
        <v>800</v>
      </c>
      <c r="J1507" s="10">
        <v>3200</v>
      </c>
      <c r="K1507" s="10">
        <f t="shared" si="70"/>
        <v>2200</v>
      </c>
      <c r="L1507" s="11">
        <f t="shared" si="71"/>
        <v>1000</v>
      </c>
    </row>
    <row r="1508" spans="1:12" x14ac:dyDescent="0.3">
      <c r="A1508" s="2">
        <v>43701</v>
      </c>
      <c r="B1508" s="2" t="str">
        <f t="shared" si="69"/>
        <v>2019</v>
      </c>
      <c r="C1508" s="4" t="s">
        <v>118</v>
      </c>
      <c r="D1508" s="4" t="s">
        <v>110</v>
      </c>
      <c r="E1508" s="4" t="s">
        <v>105</v>
      </c>
      <c r="F1508" s="4" t="s">
        <v>128</v>
      </c>
      <c r="G1508" s="10">
        <v>550</v>
      </c>
      <c r="H1508" s="10">
        <v>1</v>
      </c>
      <c r="I1508" s="8">
        <v>800</v>
      </c>
      <c r="J1508" s="10">
        <v>800</v>
      </c>
      <c r="K1508" s="10">
        <f t="shared" si="70"/>
        <v>550</v>
      </c>
      <c r="L1508" s="11">
        <f t="shared" si="71"/>
        <v>250</v>
      </c>
    </row>
    <row r="1509" spans="1:12" x14ac:dyDescent="0.3">
      <c r="A1509" s="2">
        <v>43350</v>
      </c>
      <c r="B1509" s="2" t="str">
        <f t="shared" si="69"/>
        <v>2018</v>
      </c>
      <c r="C1509" s="4" t="s">
        <v>108</v>
      </c>
      <c r="D1509" s="4" t="s">
        <v>110</v>
      </c>
      <c r="E1509" s="4" t="s">
        <v>105</v>
      </c>
      <c r="F1509" s="4" t="s">
        <v>128</v>
      </c>
      <c r="G1509" s="10">
        <v>550</v>
      </c>
      <c r="H1509" s="10">
        <v>6</v>
      </c>
      <c r="I1509" s="8">
        <v>800</v>
      </c>
      <c r="J1509" s="10">
        <v>4800</v>
      </c>
      <c r="K1509" s="10">
        <f t="shared" si="70"/>
        <v>3300</v>
      </c>
      <c r="L1509" s="11">
        <f t="shared" si="71"/>
        <v>1500</v>
      </c>
    </row>
    <row r="1510" spans="1:12" x14ac:dyDescent="0.3">
      <c r="A1510" s="2">
        <v>43418</v>
      </c>
      <c r="B1510" s="2" t="str">
        <f t="shared" si="69"/>
        <v>2018</v>
      </c>
      <c r="C1510" s="4" t="s">
        <v>141</v>
      </c>
      <c r="D1510" s="4" t="s">
        <v>111</v>
      </c>
      <c r="E1510" s="4" t="s">
        <v>105</v>
      </c>
      <c r="F1510" s="4" t="s">
        <v>128</v>
      </c>
      <c r="G1510" s="10">
        <v>550</v>
      </c>
      <c r="H1510" s="10">
        <v>23</v>
      </c>
      <c r="I1510" s="8">
        <v>800</v>
      </c>
      <c r="J1510" s="10">
        <v>18400</v>
      </c>
      <c r="K1510" s="10">
        <f t="shared" si="70"/>
        <v>12650</v>
      </c>
      <c r="L1510" s="11">
        <f t="shared" si="71"/>
        <v>5750</v>
      </c>
    </row>
    <row r="1511" spans="1:12" x14ac:dyDescent="0.3">
      <c r="A1511" s="2">
        <v>43813</v>
      </c>
      <c r="B1511" s="2" t="str">
        <f t="shared" si="69"/>
        <v>2019</v>
      </c>
      <c r="C1511" s="4" t="s">
        <v>112</v>
      </c>
      <c r="D1511" s="4" t="s">
        <v>107</v>
      </c>
      <c r="E1511" s="4" t="s">
        <v>105</v>
      </c>
      <c r="F1511" s="4" t="s">
        <v>128</v>
      </c>
      <c r="G1511" s="10">
        <v>550</v>
      </c>
      <c r="H1511" s="10">
        <v>28</v>
      </c>
      <c r="I1511" s="8">
        <v>800</v>
      </c>
      <c r="J1511" s="10">
        <v>22400</v>
      </c>
      <c r="K1511" s="10">
        <f t="shared" si="70"/>
        <v>15400</v>
      </c>
      <c r="L1511" s="11">
        <f t="shared" si="71"/>
        <v>7000</v>
      </c>
    </row>
    <row r="1512" spans="1:12" x14ac:dyDescent="0.3">
      <c r="A1512" s="2">
        <v>43283</v>
      </c>
      <c r="B1512" s="2" t="str">
        <f t="shared" si="69"/>
        <v>2018</v>
      </c>
      <c r="C1512" s="4" t="s">
        <v>136</v>
      </c>
      <c r="D1512" s="4" t="s">
        <v>104</v>
      </c>
      <c r="E1512" s="4" t="s">
        <v>105</v>
      </c>
      <c r="F1512" s="4" t="s">
        <v>128</v>
      </c>
      <c r="G1512" s="10">
        <v>550</v>
      </c>
      <c r="H1512" s="10">
        <v>6</v>
      </c>
      <c r="I1512" s="8">
        <v>800</v>
      </c>
      <c r="J1512" s="10">
        <v>4800</v>
      </c>
      <c r="K1512" s="10">
        <f t="shared" si="70"/>
        <v>3300</v>
      </c>
      <c r="L1512" s="11">
        <f t="shared" si="71"/>
        <v>1500</v>
      </c>
    </row>
    <row r="1513" spans="1:12" x14ac:dyDescent="0.3">
      <c r="A1513" s="2">
        <v>43478</v>
      </c>
      <c r="B1513" s="2" t="str">
        <f t="shared" si="69"/>
        <v>2019</v>
      </c>
      <c r="C1513" s="4" t="s">
        <v>115</v>
      </c>
      <c r="D1513" s="4" t="s">
        <v>107</v>
      </c>
      <c r="E1513" s="4" t="s">
        <v>105</v>
      </c>
      <c r="F1513" s="4" t="s">
        <v>128</v>
      </c>
      <c r="G1513" s="10">
        <v>550</v>
      </c>
      <c r="H1513" s="10">
        <v>29</v>
      </c>
      <c r="I1513" s="8">
        <v>800</v>
      </c>
      <c r="J1513" s="10">
        <v>23200</v>
      </c>
      <c r="K1513" s="10">
        <f t="shared" si="70"/>
        <v>15950</v>
      </c>
      <c r="L1513" s="11">
        <f t="shared" si="71"/>
        <v>7250</v>
      </c>
    </row>
    <row r="1514" spans="1:12" x14ac:dyDescent="0.3">
      <c r="A1514" s="2">
        <v>44218</v>
      </c>
      <c r="B1514" s="2" t="str">
        <f t="shared" si="69"/>
        <v>2021</v>
      </c>
      <c r="C1514" s="4" t="s">
        <v>125</v>
      </c>
      <c r="D1514" s="4" t="s">
        <v>107</v>
      </c>
      <c r="E1514" s="4" t="s">
        <v>105</v>
      </c>
      <c r="F1514" s="4" t="s">
        <v>128</v>
      </c>
      <c r="G1514" s="10">
        <v>550</v>
      </c>
      <c r="H1514" s="10">
        <v>1</v>
      </c>
      <c r="I1514" s="8">
        <v>800</v>
      </c>
      <c r="J1514" s="10">
        <v>800</v>
      </c>
      <c r="K1514" s="10">
        <f t="shared" si="70"/>
        <v>550</v>
      </c>
      <c r="L1514" s="11">
        <f t="shared" si="71"/>
        <v>250</v>
      </c>
    </row>
    <row r="1515" spans="1:12" x14ac:dyDescent="0.3">
      <c r="A1515" s="2">
        <v>44241</v>
      </c>
      <c r="B1515" s="2" t="str">
        <f t="shared" si="69"/>
        <v>2021</v>
      </c>
      <c r="C1515" s="4" t="s">
        <v>142</v>
      </c>
      <c r="D1515" s="4" t="s">
        <v>117</v>
      </c>
      <c r="E1515" s="4" t="s">
        <v>105</v>
      </c>
      <c r="F1515" s="4" t="s">
        <v>128</v>
      </c>
      <c r="G1515" s="10">
        <v>550</v>
      </c>
      <c r="H1515" s="10">
        <v>47</v>
      </c>
      <c r="I1515" s="8">
        <v>800</v>
      </c>
      <c r="J1515" s="10">
        <v>37600</v>
      </c>
      <c r="K1515" s="10">
        <f t="shared" si="70"/>
        <v>25850</v>
      </c>
      <c r="L1515" s="11">
        <f t="shared" si="71"/>
        <v>11750</v>
      </c>
    </row>
    <row r="1516" spans="1:12" x14ac:dyDescent="0.3">
      <c r="A1516" s="2">
        <v>43189</v>
      </c>
      <c r="B1516" s="2" t="str">
        <f t="shared" si="69"/>
        <v>2018</v>
      </c>
      <c r="C1516" s="4" t="s">
        <v>139</v>
      </c>
      <c r="D1516" s="4" t="s">
        <v>110</v>
      </c>
      <c r="E1516" s="4" t="s">
        <v>105</v>
      </c>
      <c r="F1516" s="4" t="s">
        <v>128</v>
      </c>
      <c r="G1516" s="10">
        <v>550</v>
      </c>
      <c r="H1516" s="10">
        <v>4</v>
      </c>
      <c r="I1516" s="8">
        <v>800</v>
      </c>
      <c r="J1516" s="10">
        <v>3200</v>
      </c>
      <c r="K1516" s="10">
        <f t="shared" si="70"/>
        <v>2200</v>
      </c>
      <c r="L1516" s="11">
        <f t="shared" si="71"/>
        <v>1000</v>
      </c>
    </row>
    <row r="1517" spans="1:12" x14ac:dyDescent="0.3">
      <c r="A1517" s="2">
        <v>44042</v>
      </c>
      <c r="B1517" s="2" t="str">
        <f t="shared" si="69"/>
        <v>2020</v>
      </c>
      <c r="C1517" s="4" t="s">
        <v>138</v>
      </c>
      <c r="D1517" s="4" t="s">
        <v>113</v>
      </c>
      <c r="E1517" s="4" t="s">
        <v>105</v>
      </c>
      <c r="F1517" s="4" t="s">
        <v>128</v>
      </c>
      <c r="G1517" s="10">
        <v>550</v>
      </c>
      <c r="H1517" s="10">
        <v>2</v>
      </c>
      <c r="I1517" s="8">
        <v>800</v>
      </c>
      <c r="J1517" s="10">
        <v>1600</v>
      </c>
      <c r="K1517" s="10">
        <f t="shared" si="70"/>
        <v>1100</v>
      </c>
      <c r="L1517" s="11">
        <f t="shared" si="71"/>
        <v>500</v>
      </c>
    </row>
    <row r="1518" spans="1:12" x14ac:dyDescent="0.3">
      <c r="A1518" s="2">
        <v>43279</v>
      </c>
      <c r="B1518" s="2" t="str">
        <f t="shared" si="69"/>
        <v>2018</v>
      </c>
      <c r="C1518" s="4" t="s">
        <v>141</v>
      </c>
      <c r="D1518" s="4" t="s">
        <v>117</v>
      </c>
      <c r="E1518" s="4" t="s">
        <v>105</v>
      </c>
      <c r="F1518" s="4" t="s">
        <v>128</v>
      </c>
      <c r="G1518" s="10">
        <v>550</v>
      </c>
      <c r="H1518" s="10">
        <v>18</v>
      </c>
      <c r="I1518" s="8">
        <v>800</v>
      </c>
      <c r="J1518" s="10">
        <v>14400</v>
      </c>
      <c r="K1518" s="10">
        <f t="shared" si="70"/>
        <v>9900</v>
      </c>
      <c r="L1518" s="11">
        <f t="shared" si="71"/>
        <v>4500</v>
      </c>
    </row>
    <row r="1519" spans="1:12" x14ac:dyDescent="0.3">
      <c r="A1519" s="2">
        <v>43288</v>
      </c>
      <c r="B1519" s="2" t="str">
        <f t="shared" si="69"/>
        <v>2018</v>
      </c>
      <c r="C1519" s="4" t="s">
        <v>144</v>
      </c>
      <c r="D1519" s="4" t="s">
        <v>107</v>
      </c>
      <c r="E1519" s="4" t="s">
        <v>105</v>
      </c>
      <c r="F1519" s="4" t="s">
        <v>128</v>
      </c>
      <c r="G1519" s="10">
        <v>550</v>
      </c>
      <c r="H1519" s="10">
        <v>14</v>
      </c>
      <c r="I1519" s="8">
        <v>800</v>
      </c>
      <c r="J1519" s="10">
        <v>11200</v>
      </c>
      <c r="K1519" s="10">
        <f t="shared" si="70"/>
        <v>7700</v>
      </c>
      <c r="L1519" s="11">
        <f t="shared" si="71"/>
        <v>3500</v>
      </c>
    </row>
    <row r="1520" spans="1:12" x14ac:dyDescent="0.3">
      <c r="A1520" s="2">
        <v>44095</v>
      </c>
      <c r="B1520" s="2" t="str">
        <f t="shared" si="69"/>
        <v>2020</v>
      </c>
      <c r="C1520" s="4" t="s">
        <v>119</v>
      </c>
      <c r="D1520" s="4" t="s">
        <v>104</v>
      </c>
      <c r="E1520" s="4" t="s">
        <v>105</v>
      </c>
      <c r="F1520" s="4" t="s">
        <v>128</v>
      </c>
      <c r="G1520" s="10">
        <v>550</v>
      </c>
      <c r="H1520" s="10">
        <v>14</v>
      </c>
      <c r="I1520" s="8">
        <v>800</v>
      </c>
      <c r="J1520" s="10">
        <v>11200</v>
      </c>
      <c r="K1520" s="10">
        <f t="shared" si="70"/>
        <v>7700</v>
      </c>
      <c r="L1520" s="11">
        <f t="shared" si="71"/>
        <v>3500</v>
      </c>
    </row>
    <row r="1521" spans="1:12" x14ac:dyDescent="0.3">
      <c r="A1521" s="2">
        <v>44522</v>
      </c>
      <c r="B1521" s="2" t="str">
        <f t="shared" si="69"/>
        <v>2021</v>
      </c>
      <c r="C1521" s="4" t="s">
        <v>123</v>
      </c>
      <c r="D1521" s="4" t="s">
        <v>104</v>
      </c>
      <c r="E1521" s="4" t="s">
        <v>105</v>
      </c>
      <c r="F1521" s="4" t="s">
        <v>128</v>
      </c>
      <c r="G1521" s="10">
        <v>550</v>
      </c>
      <c r="H1521" s="10">
        <v>3</v>
      </c>
      <c r="I1521" s="8">
        <v>800</v>
      </c>
      <c r="J1521" s="10">
        <v>2400</v>
      </c>
      <c r="K1521" s="10">
        <f t="shared" si="70"/>
        <v>1650</v>
      </c>
      <c r="L1521" s="11">
        <f t="shared" si="71"/>
        <v>750</v>
      </c>
    </row>
    <row r="1522" spans="1:12" x14ac:dyDescent="0.3">
      <c r="A1522" s="2">
        <v>44342</v>
      </c>
      <c r="B1522" s="2" t="str">
        <f t="shared" si="69"/>
        <v>2021</v>
      </c>
      <c r="C1522" s="4" t="s">
        <v>144</v>
      </c>
      <c r="D1522" s="4" t="s">
        <v>117</v>
      </c>
      <c r="E1522" s="4" t="s">
        <v>105</v>
      </c>
      <c r="F1522" s="4" t="s">
        <v>128</v>
      </c>
      <c r="G1522" s="10">
        <v>550</v>
      </c>
      <c r="H1522" s="10">
        <v>1</v>
      </c>
      <c r="I1522" s="8">
        <v>800</v>
      </c>
      <c r="J1522" s="10">
        <v>800</v>
      </c>
      <c r="K1522" s="10">
        <f t="shared" si="70"/>
        <v>550</v>
      </c>
      <c r="L1522" s="11">
        <f t="shared" si="71"/>
        <v>250</v>
      </c>
    </row>
    <row r="1523" spans="1:12" x14ac:dyDescent="0.3">
      <c r="A1523" s="2">
        <v>43846</v>
      </c>
      <c r="B1523" s="2" t="str">
        <f t="shared" si="69"/>
        <v>2020</v>
      </c>
      <c r="C1523" s="4" t="s">
        <v>143</v>
      </c>
      <c r="D1523" s="4" t="s">
        <v>104</v>
      </c>
      <c r="E1523" s="4" t="s">
        <v>105</v>
      </c>
      <c r="F1523" s="4" t="s">
        <v>128</v>
      </c>
      <c r="G1523" s="10">
        <v>550</v>
      </c>
      <c r="H1523" s="10">
        <v>6</v>
      </c>
      <c r="I1523" s="8">
        <v>800</v>
      </c>
      <c r="J1523" s="10">
        <v>4800</v>
      </c>
      <c r="K1523" s="10">
        <f t="shared" si="70"/>
        <v>3300</v>
      </c>
      <c r="L1523" s="11">
        <f t="shared" si="71"/>
        <v>1500</v>
      </c>
    </row>
    <row r="1524" spans="1:12" x14ac:dyDescent="0.3">
      <c r="A1524" s="2">
        <v>44459</v>
      </c>
      <c r="B1524" s="2" t="str">
        <f t="shared" si="69"/>
        <v>2021</v>
      </c>
      <c r="C1524" s="4" t="s">
        <v>112</v>
      </c>
      <c r="D1524" s="4" t="s">
        <v>104</v>
      </c>
      <c r="E1524" s="4" t="s">
        <v>105</v>
      </c>
      <c r="F1524" s="4" t="s">
        <v>128</v>
      </c>
      <c r="G1524" s="10">
        <v>550</v>
      </c>
      <c r="H1524" s="10">
        <v>8</v>
      </c>
      <c r="I1524" s="8">
        <v>800</v>
      </c>
      <c r="J1524" s="10">
        <v>6400</v>
      </c>
      <c r="K1524" s="10">
        <f t="shared" si="70"/>
        <v>4400</v>
      </c>
      <c r="L1524" s="11">
        <f t="shared" si="71"/>
        <v>2000</v>
      </c>
    </row>
    <row r="1525" spans="1:12" x14ac:dyDescent="0.3">
      <c r="A1525" s="2">
        <v>44369</v>
      </c>
      <c r="B1525" s="2" t="str">
        <f t="shared" si="69"/>
        <v>2021</v>
      </c>
      <c r="C1525" s="4" t="s">
        <v>125</v>
      </c>
      <c r="D1525" s="4" t="s">
        <v>104</v>
      </c>
      <c r="E1525" s="4" t="s">
        <v>105</v>
      </c>
      <c r="F1525" s="4" t="s">
        <v>128</v>
      </c>
      <c r="G1525" s="10">
        <v>550</v>
      </c>
      <c r="H1525" s="10">
        <v>18</v>
      </c>
      <c r="I1525" s="8">
        <v>800</v>
      </c>
      <c r="J1525" s="10">
        <v>14400</v>
      </c>
      <c r="K1525" s="10">
        <f t="shared" si="70"/>
        <v>9900</v>
      </c>
      <c r="L1525" s="11">
        <f t="shared" si="71"/>
        <v>4500</v>
      </c>
    </row>
    <row r="1526" spans="1:12" x14ac:dyDescent="0.3">
      <c r="A1526" s="2">
        <v>44327</v>
      </c>
      <c r="B1526" s="2" t="str">
        <f t="shared" si="69"/>
        <v>2021</v>
      </c>
      <c r="C1526" s="4" t="s">
        <v>143</v>
      </c>
      <c r="D1526" s="4" t="s">
        <v>113</v>
      </c>
      <c r="E1526" s="4" t="s">
        <v>105</v>
      </c>
      <c r="F1526" s="4" t="s">
        <v>128</v>
      </c>
      <c r="G1526" s="10">
        <v>550</v>
      </c>
      <c r="H1526" s="10">
        <v>24</v>
      </c>
      <c r="I1526" s="8">
        <v>800</v>
      </c>
      <c r="J1526" s="10">
        <v>19200</v>
      </c>
      <c r="K1526" s="10">
        <f t="shared" si="70"/>
        <v>13200</v>
      </c>
      <c r="L1526" s="11">
        <f t="shared" si="71"/>
        <v>6000</v>
      </c>
    </row>
    <row r="1527" spans="1:12" x14ac:dyDescent="0.3">
      <c r="A1527" s="2">
        <v>43199</v>
      </c>
      <c r="B1527" s="2" t="str">
        <f t="shared" si="69"/>
        <v>2018</v>
      </c>
      <c r="C1527" s="4" t="s">
        <v>137</v>
      </c>
      <c r="D1527" s="4" t="s">
        <v>110</v>
      </c>
      <c r="E1527" s="4" t="s">
        <v>105</v>
      </c>
      <c r="F1527" s="4" t="s">
        <v>128</v>
      </c>
      <c r="G1527" s="10">
        <v>550</v>
      </c>
      <c r="H1527" s="10">
        <v>5</v>
      </c>
      <c r="I1527" s="8">
        <v>800</v>
      </c>
      <c r="J1527" s="10">
        <v>4000</v>
      </c>
      <c r="K1527" s="10">
        <f t="shared" si="70"/>
        <v>2750</v>
      </c>
      <c r="L1527" s="11">
        <f t="shared" si="71"/>
        <v>1250</v>
      </c>
    </row>
    <row r="1528" spans="1:12" x14ac:dyDescent="0.3">
      <c r="A1528" s="2">
        <v>44126</v>
      </c>
      <c r="B1528" s="2" t="str">
        <f t="shared" si="69"/>
        <v>2020</v>
      </c>
      <c r="C1528" s="4" t="s">
        <v>118</v>
      </c>
      <c r="D1528" s="4" t="s">
        <v>110</v>
      </c>
      <c r="E1528" s="4" t="s">
        <v>105</v>
      </c>
      <c r="F1528" s="4" t="s">
        <v>128</v>
      </c>
      <c r="G1528" s="10">
        <v>550</v>
      </c>
      <c r="H1528" s="10">
        <v>6</v>
      </c>
      <c r="I1528" s="8">
        <v>800</v>
      </c>
      <c r="J1528" s="10">
        <v>4800</v>
      </c>
      <c r="K1528" s="10">
        <f t="shared" si="70"/>
        <v>3300</v>
      </c>
      <c r="L1528" s="11">
        <f t="shared" si="71"/>
        <v>1500</v>
      </c>
    </row>
    <row r="1529" spans="1:12" x14ac:dyDescent="0.3">
      <c r="A1529" s="2">
        <v>44464</v>
      </c>
      <c r="B1529" s="2" t="str">
        <f t="shared" si="69"/>
        <v>2021</v>
      </c>
      <c r="C1529" s="4" t="s">
        <v>140</v>
      </c>
      <c r="D1529" s="4" t="s">
        <v>107</v>
      </c>
      <c r="E1529" s="4" t="s">
        <v>105</v>
      </c>
      <c r="F1529" s="4" t="s">
        <v>128</v>
      </c>
      <c r="G1529" s="10">
        <v>550</v>
      </c>
      <c r="H1529" s="10">
        <v>23</v>
      </c>
      <c r="I1529" s="8">
        <v>800</v>
      </c>
      <c r="J1529" s="10">
        <v>18400</v>
      </c>
      <c r="K1529" s="10">
        <f t="shared" si="70"/>
        <v>12650</v>
      </c>
      <c r="L1529" s="11">
        <f t="shared" si="71"/>
        <v>5750</v>
      </c>
    </row>
    <row r="1530" spans="1:12" x14ac:dyDescent="0.3">
      <c r="A1530" s="2">
        <v>44336</v>
      </c>
      <c r="B1530" s="2" t="str">
        <f t="shared" si="69"/>
        <v>2021</v>
      </c>
      <c r="C1530" s="4" t="s">
        <v>114</v>
      </c>
      <c r="D1530" s="4" t="s">
        <v>110</v>
      </c>
      <c r="E1530" s="4" t="s">
        <v>105</v>
      </c>
      <c r="F1530" s="4" t="s">
        <v>128</v>
      </c>
      <c r="G1530" s="10">
        <v>550</v>
      </c>
      <c r="H1530" s="10">
        <v>1</v>
      </c>
      <c r="I1530" s="8">
        <v>800</v>
      </c>
      <c r="J1530" s="10">
        <v>800</v>
      </c>
      <c r="K1530" s="10">
        <f t="shared" si="70"/>
        <v>550</v>
      </c>
      <c r="L1530" s="11">
        <f t="shared" si="71"/>
        <v>250</v>
      </c>
    </row>
    <row r="1531" spans="1:12" x14ac:dyDescent="0.3">
      <c r="A1531" s="2">
        <v>44454</v>
      </c>
      <c r="B1531" s="2" t="str">
        <f t="shared" si="69"/>
        <v>2021</v>
      </c>
      <c r="C1531" s="4" t="s">
        <v>142</v>
      </c>
      <c r="D1531" s="4" t="s">
        <v>107</v>
      </c>
      <c r="E1531" s="4" t="s">
        <v>105</v>
      </c>
      <c r="F1531" s="4" t="s">
        <v>128</v>
      </c>
      <c r="G1531" s="10">
        <v>550</v>
      </c>
      <c r="H1531" s="10">
        <v>28</v>
      </c>
      <c r="I1531" s="8">
        <v>800</v>
      </c>
      <c r="J1531" s="10">
        <v>22400</v>
      </c>
      <c r="K1531" s="10">
        <f t="shared" si="70"/>
        <v>15400</v>
      </c>
      <c r="L1531" s="11">
        <f t="shared" si="71"/>
        <v>7000</v>
      </c>
    </row>
    <row r="1532" spans="1:12" x14ac:dyDescent="0.3">
      <c r="A1532" s="2">
        <v>44557</v>
      </c>
      <c r="B1532" s="2" t="str">
        <f t="shared" si="69"/>
        <v>2021</v>
      </c>
      <c r="C1532" s="4" t="s">
        <v>109</v>
      </c>
      <c r="D1532" s="4" t="s">
        <v>117</v>
      </c>
      <c r="E1532" s="4" t="s">
        <v>105</v>
      </c>
      <c r="F1532" s="4" t="s">
        <v>128</v>
      </c>
      <c r="G1532" s="10">
        <v>550</v>
      </c>
      <c r="H1532" s="10">
        <v>33</v>
      </c>
      <c r="I1532" s="8">
        <v>800</v>
      </c>
      <c r="J1532" s="10">
        <v>26400</v>
      </c>
      <c r="K1532" s="10">
        <f t="shared" si="70"/>
        <v>18150</v>
      </c>
      <c r="L1532" s="11">
        <f t="shared" si="71"/>
        <v>8250</v>
      </c>
    </row>
    <row r="1533" spans="1:12" x14ac:dyDescent="0.3">
      <c r="A1533" s="2">
        <v>43618</v>
      </c>
      <c r="B1533" s="2" t="str">
        <f t="shared" si="69"/>
        <v>2019</v>
      </c>
      <c r="C1533" s="4" t="s">
        <v>142</v>
      </c>
      <c r="D1533" s="4" t="s">
        <v>111</v>
      </c>
      <c r="E1533" s="4" t="s">
        <v>105</v>
      </c>
      <c r="F1533" s="4" t="s">
        <v>128</v>
      </c>
      <c r="G1533" s="10">
        <v>550</v>
      </c>
      <c r="H1533" s="10">
        <v>3</v>
      </c>
      <c r="I1533" s="8">
        <v>800</v>
      </c>
      <c r="J1533" s="10">
        <v>2400</v>
      </c>
      <c r="K1533" s="10">
        <f t="shared" si="70"/>
        <v>1650</v>
      </c>
      <c r="L1533" s="11">
        <f t="shared" si="71"/>
        <v>750</v>
      </c>
    </row>
    <row r="1534" spans="1:12" x14ac:dyDescent="0.3">
      <c r="A1534" s="2">
        <v>43215</v>
      </c>
      <c r="B1534" s="2" t="str">
        <f t="shared" si="69"/>
        <v>2018</v>
      </c>
      <c r="C1534" s="4" t="s">
        <v>119</v>
      </c>
      <c r="D1534" s="4" t="s">
        <v>107</v>
      </c>
      <c r="E1534" s="4" t="s">
        <v>105</v>
      </c>
      <c r="F1534" s="4" t="s">
        <v>128</v>
      </c>
      <c r="G1534" s="10">
        <v>550</v>
      </c>
      <c r="H1534" s="10">
        <v>17</v>
      </c>
      <c r="I1534" s="8">
        <v>800</v>
      </c>
      <c r="J1534" s="10">
        <v>13600</v>
      </c>
      <c r="K1534" s="10">
        <f t="shared" si="70"/>
        <v>9350</v>
      </c>
      <c r="L1534" s="11">
        <f t="shared" si="71"/>
        <v>4250</v>
      </c>
    </row>
    <row r="1535" spans="1:12" x14ac:dyDescent="0.3">
      <c r="A1535" s="2">
        <v>43433</v>
      </c>
      <c r="B1535" s="2" t="str">
        <f t="shared" si="69"/>
        <v>2018</v>
      </c>
      <c r="C1535" s="4" t="s">
        <v>137</v>
      </c>
      <c r="D1535" s="4" t="s">
        <v>111</v>
      </c>
      <c r="E1535" s="4" t="s">
        <v>105</v>
      </c>
      <c r="F1535" s="4" t="s">
        <v>128</v>
      </c>
      <c r="G1535" s="10">
        <v>550</v>
      </c>
      <c r="H1535" s="10">
        <v>32</v>
      </c>
      <c r="I1535" s="8">
        <v>800</v>
      </c>
      <c r="J1535" s="10">
        <v>25600</v>
      </c>
      <c r="K1535" s="10">
        <f t="shared" si="70"/>
        <v>17600</v>
      </c>
      <c r="L1535" s="11">
        <f t="shared" si="71"/>
        <v>8000</v>
      </c>
    </row>
    <row r="1536" spans="1:12" x14ac:dyDescent="0.3">
      <c r="A1536" s="2">
        <v>43274</v>
      </c>
      <c r="B1536" s="2" t="str">
        <f t="shared" si="69"/>
        <v>2018</v>
      </c>
      <c r="C1536" s="4" t="s">
        <v>118</v>
      </c>
      <c r="D1536" s="4" t="s">
        <v>110</v>
      </c>
      <c r="E1536" s="4" t="s">
        <v>105</v>
      </c>
      <c r="F1536" s="4" t="s">
        <v>128</v>
      </c>
      <c r="G1536" s="10">
        <v>550</v>
      </c>
      <c r="H1536" s="10">
        <v>9</v>
      </c>
      <c r="I1536" s="8">
        <v>800</v>
      </c>
      <c r="J1536" s="10">
        <v>7200</v>
      </c>
      <c r="K1536" s="10">
        <f t="shared" si="70"/>
        <v>4950</v>
      </c>
      <c r="L1536" s="11">
        <f t="shared" si="71"/>
        <v>2250</v>
      </c>
    </row>
    <row r="1537" spans="1:12" x14ac:dyDescent="0.3">
      <c r="A1537" s="2">
        <v>43354</v>
      </c>
      <c r="B1537" s="2" t="str">
        <f t="shared" si="69"/>
        <v>2018</v>
      </c>
      <c r="C1537" s="4" t="s">
        <v>121</v>
      </c>
      <c r="D1537" s="4" t="s">
        <v>107</v>
      </c>
      <c r="E1537" s="4" t="s">
        <v>105</v>
      </c>
      <c r="F1537" s="4" t="s">
        <v>128</v>
      </c>
      <c r="G1537" s="10">
        <v>550</v>
      </c>
      <c r="H1537" s="10">
        <v>7</v>
      </c>
      <c r="I1537" s="8">
        <v>800</v>
      </c>
      <c r="J1537" s="10">
        <v>5600</v>
      </c>
      <c r="K1537" s="10">
        <f t="shared" si="70"/>
        <v>3850</v>
      </c>
      <c r="L1537" s="11">
        <f t="shared" si="71"/>
        <v>1750</v>
      </c>
    </row>
    <row r="1538" spans="1:12" x14ac:dyDescent="0.3">
      <c r="A1538" s="2">
        <v>44378</v>
      </c>
      <c r="B1538" s="2" t="str">
        <f t="shared" si="69"/>
        <v>2021</v>
      </c>
      <c r="C1538" s="4" t="s">
        <v>135</v>
      </c>
      <c r="D1538" s="4" t="s">
        <v>111</v>
      </c>
      <c r="E1538" s="4" t="s">
        <v>105</v>
      </c>
      <c r="F1538" s="4" t="s">
        <v>128</v>
      </c>
      <c r="G1538" s="10">
        <v>550</v>
      </c>
      <c r="H1538" s="10">
        <v>36</v>
      </c>
      <c r="I1538" s="8">
        <v>800</v>
      </c>
      <c r="J1538" s="10">
        <v>28800</v>
      </c>
      <c r="K1538" s="10">
        <f t="shared" si="70"/>
        <v>19800</v>
      </c>
      <c r="L1538" s="11">
        <f t="shared" si="71"/>
        <v>9000</v>
      </c>
    </row>
    <row r="1539" spans="1:12" x14ac:dyDescent="0.3">
      <c r="A1539" s="2">
        <v>44158</v>
      </c>
      <c r="B1539" s="2" t="str">
        <f t="shared" ref="B1539:B1602" si="72">TEXT(A1539,"yyyy")</f>
        <v>2020</v>
      </c>
      <c r="C1539" s="4" t="s">
        <v>142</v>
      </c>
      <c r="D1539" s="4" t="s">
        <v>107</v>
      </c>
      <c r="E1539" s="4" t="s">
        <v>105</v>
      </c>
      <c r="F1539" s="4" t="s">
        <v>128</v>
      </c>
      <c r="G1539" s="10">
        <v>550</v>
      </c>
      <c r="H1539" s="10">
        <v>8</v>
      </c>
      <c r="I1539" s="8">
        <v>800</v>
      </c>
      <c r="J1539" s="10">
        <v>6400</v>
      </c>
      <c r="K1539" s="10">
        <f t="shared" ref="K1539:K1602" si="73">H1539*G1539</f>
        <v>4400</v>
      </c>
      <c r="L1539" s="11">
        <f t="shared" ref="L1539:L1602" si="74">J1539-K1539</f>
        <v>2000</v>
      </c>
    </row>
    <row r="1540" spans="1:12" x14ac:dyDescent="0.3">
      <c r="A1540" s="2">
        <v>44330</v>
      </c>
      <c r="B1540" s="2" t="str">
        <f t="shared" si="72"/>
        <v>2021</v>
      </c>
      <c r="C1540" s="4" t="s">
        <v>143</v>
      </c>
      <c r="D1540" s="4" t="s">
        <v>104</v>
      </c>
      <c r="E1540" s="4" t="s">
        <v>105</v>
      </c>
      <c r="F1540" s="4" t="s">
        <v>128</v>
      </c>
      <c r="G1540" s="10">
        <v>550</v>
      </c>
      <c r="H1540" s="10">
        <v>1</v>
      </c>
      <c r="I1540" s="8">
        <v>800</v>
      </c>
      <c r="J1540" s="10">
        <v>800</v>
      </c>
      <c r="K1540" s="10">
        <f t="shared" si="73"/>
        <v>550</v>
      </c>
      <c r="L1540" s="11">
        <f t="shared" si="74"/>
        <v>250</v>
      </c>
    </row>
    <row r="1541" spans="1:12" x14ac:dyDescent="0.3">
      <c r="A1541" s="2">
        <v>44304</v>
      </c>
      <c r="B1541" s="2" t="str">
        <f t="shared" si="72"/>
        <v>2021</v>
      </c>
      <c r="C1541" s="4" t="s">
        <v>143</v>
      </c>
      <c r="D1541" s="4" t="s">
        <v>111</v>
      </c>
      <c r="E1541" s="4" t="s">
        <v>105</v>
      </c>
      <c r="F1541" s="4" t="s">
        <v>128</v>
      </c>
      <c r="G1541" s="10">
        <v>550</v>
      </c>
      <c r="H1541" s="10">
        <v>14</v>
      </c>
      <c r="I1541" s="8">
        <v>800</v>
      </c>
      <c r="J1541" s="10">
        <v>11200</v>
      </c>
      <c r="K1541" s="10">
        <f t="shared" si="73"/>
        <v>7700</v>
      </c>
      <c r="L1541" s="11">
        <f t="shared" si="74"/>
        <v>3500</v>
      </c>
    </row>
    <row r="1542" spans="1:12" x14ac:dyDescent="0.3">
      <c r="A1542" s="2">
        <v>44424</v>
      </c>
      <c r="B1542" s="2" t="str">
        <f t="shared" si="72"/>
        <v>2021</v>
      </c>
      <c r="C1542" s="4" t="s">
        <v>115</v>
      </c>
      <c r="D1542" s="4" t="s">
        <v>107</v>
      </c>
      <c r="E1542" s="4" t="s">
        <v>105</v>
      </c>
      <c r="F1542" s="4" t="s">
        <v>128</v>
      </c>
      <c r="G1542" s="10">
        <v>550</v>
      </c>
      <c r="H1542" s="10">
        <v>19</v>
      </c>
      <c r="I1542" s="8">
        <v>800</v>
      </c>
      <c r="J1542" s="10">
        <v>15200</v>
      </c>
      <c r="K1542" s="10">
        <f t="shared" si="73"/>
        <v>10450</v>
      </c>
      <c r="L1542" s="11">
        <f t="shared" si="74"/>
        <v>4750</v>
      </c>
    </row>
    <row r="1543" spans="1:12" x14ac:dyDescent="0.3">
      <c r="A1543" s="2">
        <v>44326</v>
      </c>
      <c r="B1543" s="2" t="str">
        <f t="shared" si="72"/>
        <v>2021</v>
      </c>
      <c r="C1543" s="4" t="s">
        <v>114</v>
      </c>
      <c r="D1543" s="4" t="s">
        <v>107</v>
      </c>
      <c r="E1543" s="4" t="s">
        <v>105</v>
      </c>
      <c r="F1543" s="4" t="s">
        <v>128</v>
      </c>
      <c r="G1543" s="10">
        <v>550</v>
      </c>
      <c r="H1543" s="10">
        <v>6</v>
      </c>
      <c r="I1543" s="8">
        <v>800</v>
      </c>
      <c r="J1543" s="10">
        <v>4800</v>
      </c>
      <c r="K1543" s="10">
        <f t="shared" si="73"/>
        <v>3300</v>
      </c>
      <c r="L1543" s="11">
        <f t="shared" si="74"/>
        <v>1500</v>
      </c>
    </row>
    <row r="1544" spans="1:12" x14ac:dyDescent="0.3">
      <c r="A1544" s="2">
        <v>43295</v>
      </c>
      <c r="B1544" s="2" t="str">
        <f t="shared" si="72"/>
        <v>2018</v>
      </c>
      <c r="C1544" s="4" t="s">
        <v>118</v>
      </c>
      <c r="D1544" s="4" t="s">
        <v>113</v>
      </c>
      <c r="E1544" s="4" t="s">
        <v>105</v>
      </c>
      <c r="F1544" s="4" t="s">
        <v>128</v>
      </c>
      <c r="G1544" s="10">
        <v>550</v>
      </c>
      <c r="H1544" s="10">
        <v>45</v>
      </c>
      <c r="I1544" s="8">
        <v>800</v>
      </c>
      <c r="J1544" s="10">
        <v>36000</v>
      </c>
      <c r="K1544" s="10">
        <f t="shared" si="73"/>
        <v>24750</v>
      </c>
      <c r="L1544" s="11">
        <f t="shared" si="74"/>
        <v>11250</v>
      </c>
    </row>
    <row r="1545" spans="1:12" x14ac:dyDescent="0.3">
      <c r="A1545" s="2">
        <v>44403</v>
      </c>
      <c r="B1545" s="2" t="str">
        <f t="shared" si="72"/>
        <v>2021</v>
      </c>
      <c r="C1545" s="4" t="s">
        <v>123</v>
      </c>
      <c r="D1545" s="4" t="s">
        <v>111</v>
      </c>
      <c r="E1545" s="4" t="s">
        <v>105</v>
      </c>
      <c r="F1545" s="4" t="s">
        <v>128</v>
      </c>
      <c r="G1545" s="10">
        <v>550</v>
      </c>
      <c r="H1545" s="10">
        <v>16</v>
      </c>
      <c r="I1545" s="8">
        <v>800</v>
      </c>
      <c r="J1545" s="10">
        <v>12800</v>
      </c>
      <c r="K1545" s="10">
        <f t="shared" si="73"/>
        <v>8800</v>
      </c>
      <c r="L1545" s="11">
        <f t="shared" si="74"/>
        <v>4000</v>
      </c>
    </row>
    <row r="1546" spans="1:12" x14ac:dyDescent="0.3">
      <c r="A1546" s="2">
        <v>44354</v>
      </c>
      <c r="B1546" s="2" t="str">
        <f t="shared" si="72"/>
        <v>2021</v>
      </c>
      <c r="C1546" s="4" t="s">
        <v>141</v>
      </c>
      <c r="D1546" s="4" t="s">
        <v>111</v>
      </c>
      <c r="E1546" s="4" t="s">
        <v>105</v>
      </c>
      <c r="F1546" s="4" t="s">
        <v>128</v>
      </c>
      <c r="G1546" s="10">
        <v>550</v>
      </c>
      <c r="H1546" s="10">
        <v>25</v>
      </c>
      <c r="I1546" s="8">
        <v>800</v>
      </c>
      <c r="J1546" s="10">
        <v>20000</v>
      </c>
      <c r="K1546" s="10">
        <f t="shared" si="73"/>
        <v>13750</v>
      </c>
      <c r="L1546" s="11">
        <f t="shared" si="74"/>
        <v>6250</v>
      </c>
    </row>
    <row r="1547" spans="1:12" x14ac:dyDescent="0.3">
      <c r="A1547" s="2">
        <v>44445</v>
      </c>
      <c r="B1547" s="2" t="str">
        <f t="shared" si="72"/>
        <v>2021</v>
      </c>
      <c r="C1547" s="4" t="s">
        <v>123</v>
      </c>
      <c r="D1547" s="4" t="s">
        <v>107</v>
      </c>
      <c r="E1547" s="4" t="s">
        <v>105</v>
      </c>
      <c r="F1547" s="4" t="s">
        <v>128</v>
      </c>
      <c r="G1547" s="10">
        <v>550</v>
      </c>
      <c r="H1547" s="10">
        <v>29</v>
      </c>
      <c r="I1547" s="8">
        <v>800</v>
      </c>
      <c r="J1547" s="10">
        <v>23200</v>
      </c>
      <c r="K1547" s="10">
        <f t="shared" si="73"/>
        <v>15950</v>
      </c>
      <c r="L1547" s="11">
        <f t="shared" si="74"/>
        <v>7250</v>
      </c>
    </row>
    <row r="1548" spans="1:12" x14ac:dyDescent="0.3">
      <c r="A1548" s="2">
        <v>44470</v>
      </c>
      <c r="B1548" s="2" t="str">
        <f t="shared" si="72"/>
        <v>2021</v>
      </c>
      <c r="C1548" s="4" t="s">
        <v>122</v>
      </c>
      <c r="D1548" s="4" t="s">
        <v>117</v>
      </c>
      <c r="E1548" s="4" t="s">
        <v>105</v>
      </c>
      <c r="F1548" s="4" t="s">
        <v>128</v>
      </c>
      <c r="G1548" s="10">
        <v>550</v>
      </c>
      <c r="H1548" s="10">
        <v>44</v>
      </c>
      <c r="I1548" s="8">
        <v>800</v>
      </c>
      <c r="J1548" s="10">
        <v>35200</v>
      </c>
      <c r="K1548" s="10">
        <f t="shared" si="73"/>
        <v>24200</v>
      </c>
      <c r="L1548" s="11">
        <f t="shared" si="74"/>
        <v>11000</v>
      </c>
    </row>
    <row r="1549" spans="1:12" x14ac:dyDescent="0.3">
      <c r="A1549" s="2">
        <v>44406</v>
      </c>
      <c r="B1549" s="2" t="str">
        <f t="shared" si="72"/>
        <v>2021</v>
      </c>
      <c r="C1549" s="4" t="s">
        <v>144</v>
      </c>
      <c r="D1549" s="4" t="s">
        <v>110</v>
      </c>
      <c r="E1549" s="4" t="s">
        <v>105</v>
      </c>
      <c r="F1549" s="4" t="s">
        <v>128</v>
      </c>
      <c r="G1549" s="10">
        <v>550</v>
      </c>
      <c r="H1549" s="10">
        <v>2</v>
      </c>
      <c r="I1549" s="8">
        <v>800</v>
      </c>
      <c r="J1549" s="10">
        <v>1600</v>
      </c>
      <c r="K1549" s="10">
        <f t="shared" si="73"/>
        <v>1100</v>
      </c>
      <c r="L1549" s="11">
        <f t="shared" si="74"/>
        <v>500</v>
      </c>
    </row>
    <row r="1550" spans="1:12" x14ac:dyDescent="0.3">
      <c r="A1550" s="2">
        <v>43579</v>
      </c>
      <c r="B1550" s="2" t="str">
        <f t="shared" si="72"/>
        <v>2019</v>
      </c>
      <c r="C1550" s="4" t="s">
        <v>112</v>
      </c>
      <c r="D1550" s="4" t="s">
        <v>111</v>
      </c>
      <c r="E1550" s="4" t="s">
        <v>105</v>
      </c>
      <c r="F1550" s="4" t="s">
        <v>128</v>
      </c>
      <c r="G1550" s="10">
        <v>550</v>
      </c>
      <c r="H1550" s="10">
        <v>25</v>
      </c>
      <c r="I1550" s="8">
        <v>800</v>
      </c>
      <c r="J1550" s="10">
        <v>20000</v>
      </c>
      <c r="K1550" s="10">
        <f t="shared" si="73"/>
        <v>13750</v>
      </c>
      <c r="L1550" s="11">
        <f t="shared" si="74"/>
        <v>6250</v>
      </c>
    </row>
    <row r="1551" spans="1:12" x14ac:dyDescent="0.3">
      <c r="A1551" s="2">
        <v>43333</v>
      </c>
      <c r="B1551" s="2" t="str">
        <f t="shared" si="72"/>
        <v>2018</v>
      </c>
      <c r="C1551" s="4" t="s">
        <v>112</v>
      </c>
      <c r="D1551" s="4" t="s">
        <v>104</v>
      </c>
      <c r="E1551" s="4" t="s">
        <v>105</v>
      </c>
      <c r="F1551" s="4" t="s">
        <v>128</v>
      </c>
      <c r="G1551" s="10">
        <v>550</v>
      </c>
      <c r="H1551" s="10">
        <v>14</v>
      </c>
      <c r="I1551" s="8">
        <v>800</v>
      </c>
      <c r="J1551" s="10">
        <v>11200</v>
      </c>
      <c r="K1551" s="10">
        <f t="shared" si="73"/>
        <v>7700</v>
      </c>
      <c r="L1551" s="11">
        <f t="shared" si="74"/>
        <v>3500</v>
      </c>
    </row>
    <row r="1552" spans="1:12" x14ac:dyDescent="0.3">
      <c r="A1552" s="2">
        <v>43450</v>
      </c>
      <c r="B1552" s="2" t="str">
        <f t="shared" si="72"/>
        <v>2018</v>
      </c>
      <c r="C1552" s="4" t="s">
        <v>141</v>
      </c>
      <c r="D1552" s="4" t="s">
        <v>113</v>
      </c>
      <c r="E1552" s="4" t="s">
        <v>105</v>
      </c>
      <c r="F1552" s="4" t="s">
        <v>128</v>
      </c>
      <c r="G1552" s="10">
        <v>550</v>
      </c>
      <c r="H1552" s="10">
        <v>57</v>
      </c>
      <c r="I1552" s="8">
        <v>800</v>
      </c>
      <c r="J1552" s="10">
        <v>45600</v>
      </c>
      <c r="K1552" s="10">
        <f t="shared" si="73"/>
        <v>31350</v>
      </c>
      <c r="L1552" s="11">
        <f t="shared" si="74"/>
        <v>14250</v>
      </c>
    </row>
    <row r="1553" spans="1:12" x14ac:dyDescent="0.3">
      <c r="A1553" s="2">
        <v>43817</v>
      </c>
      <c r="B1553" s="2" t="str">
        <f t="shared" si="72"/>
        <v>2019</v>
      </c>
      <c r="C1553" s="4" t="s">
        <v>141</v>
      </c>
      <c r="D1553" s="4" t="s">
        <v>117</v>
      </c>
      <c r="E1553" s="4" t="s">
        <v>105</v>
      </c>
      <c r="F1553" s="4" t="s">
        <v>128</v>
      </c>
      <c r="G1553" s="10">
        <v>550</v>
      </c>
      <c r="H1553" s="10">
        <v>27</v>
      </c>
      <c r="I1553" s="8">
        <v>800</v>
      </c>
      <c r="J1553" s="10">
        <v>21600</v>
      </c>
      <c r="K1553" s="10">
        <f t="shared" si="73"/>
        <v>14850</v>
      </c>
      <c r="L1553" s="11">
        <f t="shared" si="74"/>
        <v>6750</v>
      </c>
    </row>
    <row r="1554" spans="1:12" x14ac:dyDescent="0.3">
      <c r="A1554" s="2">
        <v>43348</v>
      </c>
      <c r="B1554" s="2" t="str">
        <f t="shared" si="72"/>
        <v>2018</v>
      </c>
      <c r="C1554" s="4" t="s">
        <v>137</v>
      </c>
      <c r="D1554" s="4" t="s">
        <v>117</v>
      </c>
      <c r="E1554" s="4" t="s">
        <v>105</v>
      </c>
      <c r="F1554" s="4" t="s">
        <v>128</v>
      </c>
      <c r="G1554" s="10">
        <v>550</v>
      </c>
      <c r="H1554" s="10">
        <v>6</v>
      </c>
      <c r="I1554" s="8">
        <v>800</v>
      </c>
      <c r="J1554" s="10">
        <v>4800</v>
      </c>
      <c r="K1554" s="10">
        <f t="shared" si="73"/>
        <v>3300</v>
      </c>
      <c r="L1554" s="11">
        <f t="shared" si="74"/>
        <v>1500</v>
      </c>
    </row>
    <row r="1555" spans="1:12" x14ac:dyDescent="0.3">
      <c r="A1555" s="2">
        <v>44471</v>
      </c>
      <c r="B1555" s="2" t="str">
        <f t="shared" si="72"/>
        <v>2021</v>
      </c>
      <c r="C1555" s="4" t="s">
        <v>109</v>
      </c>
      <c r="D1555" s="4" t="s">
        <v>117</v>
      </c>
      <c r="E1555" s="4" t="s">
        <v>105</v>
      </c>
      <c r="F1555" s="4" t="s">
        <v>128</v>
      </c>
      <c r="G1555" s="10">
        <v>550</v>
      </c>
      <c r="H1555" s="10">
        <v>18</v>
      </c>
      <c r="I1555" s="8">
        <v>800</v>
      </c>
      <c r="J1555" s="10">
        <v>14400</v>
      </c>
      <c r="K1555" s="10">
        <f t="shared" si="73"/>
        <v>9900</v>
      </c>
      <c r="L1555" s="11">
        <f t="shared" si="74"/>
        <v>4500</v>
      </c>
    </row>
    <row r="1556" spans="1:12" x14ac:dyDescent="0.3">
      <c r="A1556" s="2">
        <v>43963</v>
      </c>
      <c r="B1556" s="2" t="str">
        <f t="shared" si="72"/>
        <v>2020</v>
      </c>
      <c r="C1556" s="4" t="s">
        <v>112</v>
      </c>
      <c r="D1556" s="4" t="s">
        <v>113</v>
      </c>
      <c r="E1556" s="4" t="s">
        <v>105</v>
      </c>
      <c r="F1556" s="4" t="s">
        <v>128</v>
      </c>
      <c r="G1556" s="10">
        <v>550</v>
      </c>
      <c r="H1556" s="10">
        <v>4</v>
      </c>
      <c r="I1556" s="8">
        <v>800</v>
      </c>
      <c r="J1556" s="10">
        <v>3200</v>
      </c>
      <c r="K1556" s="10">
        <f t="shared" si="73"/>
        <v>2200</v>
      </c>
      <c r="L1556" s="11">
        <f t="shared" si="74"/>
        <v>1000</v>
      </c>
    </row>
    <row r="1557" spans="1:12" x14ac:dyDescent="0.3">
      <c r="A1557" s="2">
        <v>43166</v>
      </c>
      <c r="B1557" s="2" t="str">
        <f t="shared" si="72"/>
        <v>2018</v>
      </c>
      <c r="C1557" s="4" t="s">
        <v>115</v>
      </c>
      <c r="D1557" s="4" t="s">
        <v>104</v>
      </c>
      <c r="E1557" s="4" t="s">
        <v>105</v>
      </c>
      <c r="F1557" s="4" t="s">
        <v>128</v>
      </c>
      <c r="G1557" s="10">
        <v>550</v>
      </c>
      <c r="H1557" s="10">
        <v>12</v>
      </c>
      <c r="I1557" s="8">
        <v>800</v>
      </c>
      <c r="J1557" s="10">
        <v>9600</v>
      </c>
      <c r="K1557" s="10">
        <f t="shared" si="73"/>
        <v>6600</v>
      </c>
      <c r="L1557" s="11">
        <f t="shared" si="74"/>
        <v>3000</v>
      </c>
    </row>
    <row r="1558" spans="1:12" x14ac:dyDescent="0.3">
      <c r="A1558" s="2">
        <v>44479</v>
      </c>
      <c r="B1558" s="2" t="str">
        <f t="shared" si="72"/>
        <v>2021</v>
      </c>
      <c r="C1558" s="4" t="s">
        <v>142</v>
      </c>
      <c r="D1558" s="4" t="s">
        <v>107</v>
      </c>
      <c r="E1558" s="4" t="s">
        <v>105</v>
      </c>
      <c r="F1558" s="4" t="s">
        <v>128</v>
      </c>
      <c r="G1558" s="10">
        <v>550</v>
      </c>
      <c r="H1558" s="10">
        <v>6</v>
      </c>
      <c r="I1558" s="8">
        <v>800</v>
      </c>
      <c r="J1558" s="10">
        <v>4800</v>
      </c>
      <c r="K1558" s="10">
        <f t="shared" si="73"/>
        <v>3300</v>
      </c>
      <c r="L1558" s="11">
        <f t="shared" si="74"/>
        <v>1500</v>
      </c>
    </row>
    <row r="1559" spans="1:12" x14ac:dyDescent="0.3">
      <c r="A1559" s="2">
        <v>44296</v>
      </c>
      <c r="B1559" s="2" t="str">
        <f t="shared" si="72"/>
        <v>2021</v>
      </c>
      <c r="C1559" s="4" t="s">
        <v>118</v>
      </c>
      <c r="D1559" s="4" t="s">
        <v>104</v>
      </c>
      <c r="E1559" s="4" t="s">
        <v>105</v>
      </c>
      <c r="F1559" s="4" t="s">
        <v>128</v>
      </c>
      <c r="G1559" s="10">
        <v>550</v>
      </c>
      <c r="H1559" s="10">
        <v>6</v>
      </c>
      <c r="I1559" s="8">
        <v>800</v>
      </c>
      <c r="J1559" s="10">
        <v>4800</v>
      </c>
      <c r="K1559" s="10">
        <f t="shared" si="73"/>
        <v>3300</v>
      </c>
      <c r="L1559" s="11">
        <f t="shared" si="74"/>
        <v>1500</v>
      </c>
    </row>
    <row r="1560" spans="1:12" x14ac:dyDescent="0.3">
      <c r="A1560" s="2">
        <v>44463</v>
      </c>
      <c r="B1560" s="2" t="str">
        <f t="shared" si="72"/>
        <v>2021</v>
      </c>
      <c r="C1560" s="4" t="s">
        <v>108</v>
      </c>
      <c r="D1560" s="4" t="s">
        <v>104</v>
      </c>
      <c r="E1560" s="4" t="s">
        <v>105</v>
      </c>
      <c r="F1560" s="4" t="s">
        <v>128</v>
      </c>
      <c r="G1560" s="10">
        <v>550</v>
      </c>
      <c r="H1560" s="10">
        <v>7</v>
      </c>
      <c r="I1560" s="8">
        <v>800</v>
      </c>
      <c r="J1560" s="10">
        <v>5600</v>
      </c>
      <c r="K1560" s="10">
        <f t="shared" si="73"/>
        <v>3850</v>
      </c>
      <c r="L1560" s="11">
        <f t="shared" si="74"/>
        <v>1750</v>
      </c>
    </row>
    <row r="1561" spans="1:12" x14ac:dyDescent="0.3">
      <c r="A1561" s="2">
        <v>44416</v>
      </c>
      <c r="B1561" s="2" t="str">
        <f t="shared" si="72"/>
        <v>2021</v>
      </c>
      <c r="C1561" s="4" t="s">
        <v>135</v>
      </c>
      <c r="D1561" s="4" t="s">
        <v>113</v>
      </c>
      <c r="E1561" s="4" t="s">
        <v>105</v>
      </c>
      <c r="F1561" s="4" t="s">
        <v>128</v>
      </c>
      <c r="G1561" s="10">
        <v>550</v>
      </c>
      <c r="H1561" s="10">
        <v>17</v>
      </c>
      <c r="I1561" s="8">
        <v>800</v>
      </c>
      <c r="J1561" s="10">
        <v>13600</v>
      </c>
      <c r="K1561" s="10">
        <f t="shared" si="73"/>
        <v>9350</v>
      </c>
      <c r="L1561" s="11">
        <f t="shared" si="74"/>
        <v>4250</v>
      </c>
    </row>
    <row r="1562" spans="1:12" x14ac:dyDescent="0.3">
      <c r="A1562" s="2">
        <v>44255</v>
      </c>
      <c r="B1562" s="2" t="str">
        <f t="shared" si="72"/>
        <v>2021</v>
      </c>
      <c r="C1562" s="4" t="s">
        <v>143</v>
      </c>
      <c r="D1562" s="4" t="s">
        <v>104</v>
      </c>
      <c r="E1562" s="4" t="s">
        <v>105</v>
      </c>
      <c r="F1562" s="4" t="s">
        <v>128</v>
      </c>
      <c r="G1562" s="10">
        <v>550</v>
      </c>
      <c r="H1562" s="10">
        <v>19</v>
      </c>
      <c r="I1562" s="8">
        <v>800</v>
      </c>
      <c r="J1562" s="10">
        <v>15200</v>
      </c>
      <c r="K1562" s="10">
        <f t="shared" si="73"/>
        <v>10450</v>
      </c>
      <c r="L1562" s="11">
        <f t="shared" si="74"/>
        <v>4750</v>
      </c>
    </row>
    <row r="1563" spans="1:12" x14ac:dyDescent="0.3">
      <c r="A1563" s="2">
        <v>43793</v>
      </c>
      <c r="B1563" s="2" t="str">
        <f t="shared" si="72"/>
        <v>2019</v>
      </c>
      <c r="C1563" s="4" t="s">
        <v>119</v>
      </c>
      <c r="D1563" s="4" t="s">
        <v>110</v>
      </c>
      <c r="E1563" s="4" t="s">
        <v>105</v>
      </c>
      <c r="F1563" s="4" t="s">
        <v>128</v>
      </c>
      <c r="G1563" s="10">
        <v>550</v>
      </c>
      <c r="H1563" s="10">
        <v>7</v>
      </c>
      <c r="I1563" s="8">
        <v>800</v>
      </c>
      <c r="J1563" s="10">
        <v>5600</v>
      </c>
      <c r="K1563" s="10">
        <f t="shared" si="73"/>
        <v>3850</v>
      </c>
      <c r="L1563" s="11">
        <f t="shared" si="74"/>
        <v>1750</v>
      </c>
    </row>
    <row r="1564" spans="1:12" x14ac:dyDescent="0.3">
      <c r="A1564" s="2">
        <v>43217</v>
      </c>
      <c r="B1564" s="2" t="str">
        <f t="shared" si="72"/>
        <v>2018</v>
      </c>
      <c r="C1564" s="4" t="s">
        <v>139</v>
      </c>
      <c r="D1564" s="4" t="s">
        <v>117</v>
      </c>
      <c r="E1564" s="4" t="s">
        <v>105</v>
      </c>
      <c r="F1564" s="4" t="s">
        <v>128</v>
      </c>
      <c r="G1564" s="10">
        <v>550</v>
      </c>
      <c r="H1564" s="10">
        <v>30</v>
      </c>
      <c r="I1564" s="8">
        <v>800</v>
      </c>
      <c r="J1564" s="10">
        <v>24000</v>
      </c>
      <c r="K1564" s="10">
        <f t="shared" si="73"/>
        <v>16500</v>
      </c>
      <c r="L1564" s="11">
        <f t="shared" si="74"/>
        <v>7500</v>
      </c>
    </row>
    <row r="1565" spans="1:12" x14ac:dyDescent="0.3">
      <c r="A1565" s="2">
        <v>43383</v>
      </c>
      <c r="B1565" s="2" t="str">
        <f t="shared" si="72"/>
        <v>2018</v>
      </c>
      <c r="C1565" s="4" t="s">
        <v>134</v>
      </c>
      <c r="D1565" s="4" t="s">
        <v>111</v>
      </c>
      <c r="E1565" s="4" t="s">
        <v>105</v>
      </c>
      <c r="F1565" s="4" t="s">
        <v>128</v>
      </c>
      <c r="G1565" s="10">
        <v>550</v>
      </c>
      <c r="H1565" s="10">
        <v>38</v>
      </c>
      <c r="I1565" s="8">
        <v>800</v>
      </c>
      <c r="J1565" s="10">
        <v>30400</v>
      </c>
      <c r="K1565" s="10">
        <f t="shared" si="73"/>
        <v>20900</v>
      </c>
      <c r="L1565" s="11">
        <f t="shared" si="74"/>
        <v>9500</v>
      </c>
    </row>
    <row r="1566" spans="1:12" x14ac:dyDescent="0.3">
      <c r="A1566" s="2">
        <v>43721</v>
      </c>
      <c r="B1566" s="2" t="str">
        <f t="shared" si="72"/>
        <v>2019</v>
      </c>
      <c r="C1566" s="4" t="s">
        <v>118</v>
      </c>
      <c r="D1566" s="4" t="s">
        <v>117</v>
      </c>
      <c r="E1566" s="4" t="s">
        <v>105</v>
      </c>
      <c r="F1566" s="4" t="s">
        <v>128</v>
      </c>
      <c r="G1566" s="10">
        <v>550</v>
      </c>
      <c r="H1566" s="10">
        <v>49</v>
      </c>
      <c r="I1566" s="8">
        <v>800</v>
      </c>
      <c r="J1566" s="10">
        <v>39200</v>
      </c>
      <c r="K1566" s="10">
        <f t="shared" si="73"/>
        <v>26950</v>
      </c>
      <c r="L1566" s="11">
        <f t="shared" si="74"/>
        <v>12250</v>
      </c>
    </row>
    <row r="1567" spans="1:12" x14ac:dyDescent="0.3">
      <c r="A1567" s="2">
        <v>43889</v>
      </c>
      <c r="B1567" s="2" t="str">
        <f t="shared" si="72"/>
        <v>2020</v>
      </c>
      <c r="C1567" s="4" t="s">
        <v>125</v>
      </c>
      <c r="D1567" s="4" t="s">
        <v>113</v>
      </c>
      <c r="E1567" s="4" t="s">
        <v>105</v>
      </c>
      <c r="F1567" s="4" t="s">
        <v>128</v>
      </c>
      <c r="G1567" s="10">
        <v>550</v>
      </c>
      <c r="H1567" s="10">
        <v>42</v>
      </c>
      <c r="I1567" s="8">
        <v>800</v>
      </c>
      <c r="J1567" s="10">
        <v>33600</v>
      </c>
      <c r="K1567" s="10">
        <f t="shared" si="73"/>
        <v>23100</v>
      </c>
      <c r="L1567" s="11">
        <f t="shared" si="74"/>
        <v>10500</v>
      </c>
    </row>
    <row r="1568" spans="1:12" x14ac:dyDescent="0.3">
      <c r="A1568" s="2">
        <v>43419</v>
      </c>
      <c r="B1568" s="2" t="str">
        <f t="shared" si="72"/>
        <v>2018</v>
      </c>
      <c r="C1568" s="4" t="s">
        <v>112</v>
      </c>
      <c r="D1568" s="4" t="s">
        <v>111</v>
      </c>
      <c r="E1568" s="4" t="s">
        <v>105</v>
      </c>
      <c r="F1568" s="4" t="s">
        <v>128</v>
      </c>
      <c r="G1568" s="10">
        <v>550</v>
      </c>
      <c r="H1568" s="10">
        <v>24</v>
      </c>
      <c r="I1568" s="8">
        <v>800</v>
      </c>
      <c r="J1568" s="10">
        <v>19200</v>
      </c>
      <c r="K1568" s="10">
        <f t="shared" si="73"/>
        <v>13200</v>
      </c>
      <c r="L1568" s="11">
        <f t="shared" si="74"/>
        <v>6000</v>
      </c>
    </row>
    <row r="1569" spans="1:12" x14ac:dyDescent="0.3">
      <c r="A1569" s="2">
        <v>43375</v>
      </c>
      <c r="B1569" s="2" t="str">
        <f t="shared" si="72"/>
        <v>2018</v>
      </c>
      <c r="C1569" s="4" t="s">
        <v>123</v>
      </c>
      <c r="D1569" s="4" t="s">
        <v>107</v>
      </c>
      <c r="E1569" s="4" t="s">
        <v>105</v>
      </c>
      <c r="F1569" s="4" t="s">
        <v>128</v>
      </c>
      <c r="G1569" s="10">
        <v>550</v>
      </c>
      <c r="H1569" s="10">
        <v>17</v>
      </c>
      <c r="I1569" s="8">
        <v>800</v>
      </c>
      <c r="J1569" s="10">
        <v>13600</v>
      </c>
      <c r="K1569" s="10">
        <f t="shared" si="73"/>
        <v>9350</v>
      </c>
      <c r="L1569" s="11">
        <f t="shared" si="74"/>
        <v>4250</v>
      </c>
    </row>
    <row r="1570" spans="1:12" x14ac:dyDescent="0.3">
      <c r="A1570" s="2">
        <v>44145</v>
      </c>
      <c r="B1570" s="2" t="str">
        <f t="shared" si="72"/>
        <v>2020</v>
      </c>
      <c r="C1570" s="4" t="s">
        <v>138</v>
      </c>
      <c r="D1570" s="4" t="s">
        <v>113</v>
      </c>
      <c r="E1570" s="4" t="s">
        <v>105</v>
      </c>
      <c r="F1570" s="4" t="s">
        <v>128</v>
      </c>
      <c r="G1570" s="10">
        <v>550</v>
      </c>
      <c r="H1570" s="10">
        <v>9</v>
      </c>
      <c r="I1570" s="8">
        <v>800</v>
      </c>
      <c r="J1570" s="10">
        <v>7200</v>
      </c>
      <c r="K1570" s="10">
        <f t="shared" si="73"/>
        <v>4950</v>
      </c>
      <c r="L1570" s="11">
        <f t="shared" si="74"/>
        <v>2250</v>
      </c>
    </row>
    <row r="1571" spans="1:12" x14ac:dyDescent="0.3">
      <c r="A1571" s="2">
        <v>43256</v>
      </c>
      <c r="B1571" s="2" t="str">
        <f t="shared" si="72"/>
        <v>2018</v>
      </c>
      <c r="C1571" s="4" t="s">
        <v>136</v>
      </c>
      <c r="D1571" s="4" t="s">
        <v>104</v>
      </c>
      <c r="E1571" s="4" t="s">
        <v>105</v>
      </c>
      <c r="F1571" s="4" t="s">
        <v>128</v>
      </c>
      <c r="G1571" s="10">
        <v>550</v>
      </c>
      <c r="H1571" s="10">
        <v>4</v>
      </c>
      <c r="I1571" s="8">
        <v>800</v>
      </c>
      <c r="J1571" s="10">
        <v>3200</v>
      </c>
      <c r="K1571" s="10">
        <f t="shared" si="73"/>
        <v>2200</v>
      </c>
      <c r="L1571" s="11">
        <f t="shared" si="74"/>
        <v>1000</v>
      </c>
    </row>
    <row r="1572" spans="1:12" x14ac:dyDescent="0.3">
      <c r="A1572" s="2">
        <v>43701</v>
      </c>
      <c r="B1572" s="2" t="str">
        <f t="shared" si="72"/>
        <v>2019</v>
      </c>
      <c r="C1572" s="4" t="s">
        <v>118</v>
      </c>
      <c r="D1572" s="4" t="s">
        <v>110</v>
      </c>
      <c r="E1572" s="4" t="s">
        <v>105</v>
      </c>
      <c r="F1572" s="4" t="s">
        <v>128</v>
      </c>
      <c r="G1572" s="10">
        <v>550</v>
      </c>
      <c r="H1572" s="10">
        <v>1</v>
      </c>
      <c r="I1572" s="8">
        <v>800</v>
      </c>
      <c r="J1572" s="10">
        <v>800</v>
      </c>
      <c r="K1572" s="10">
        <f t="shared" si="73"/>
        <v>550</v>
      </c>
      <c r="L1572" s="11">
        <f t="shared" si="74"/>
        <v>250</v>
      </c>
    </row>
    <row r="1573" spans="1:12" x14ac:dyDescent="0.3">
      <c r="A1573" s="2">
        <v>43350</v>
      </c>
      <c r="B1573" s="2" t="str">
        <f t="shared" si="72"/>
        <v>2018</v>
      </c>
      <c r="C1573" s="4" t="s">
        <v>108</v>
      </c>
      <c r="D1573" s="4" t="s">
        <v>110</v>
      </c>
      <c r="E1573" s="4" t="s">
        <v>105</v>
      </c>
      <c r="F1573" s="4" t="s">
        <v>128</v>
      </c>
      <c r="G1573" s="10">
        <v>550</v>
      </c>
      <c r="H1573" s="10">
        <v>6</v>
      </c>
      <c r="I1573" s="8">
        <v>800</v>
      </c>
      <c r="J1573" s="10">
        <v>4800</v>
      </c>
      <c r="K1573" s="10">
        <f t="shared" si="73"/>
        <v>3300</v>
      </c>
      <c r="L1573" s="11">
        <f t="shared" si="74"/>
        <v>1500</v>
      </c>
    </row>
    <row r="1574" spans="1:12" x14ac:dyDescent="0.3">
      <c r="A1574" s="2">
        <v>43418</v>
      </c>
      <c r="B1574" s="2" t="str">
        <f t="shared" si="72"/>
        <v>2018</v>
      </c>
      <c r="C1574" s="4" t="s">
        <v>141</v>
      </c>
      <c r="D1574" s="4" t="s">
        <v>111</v>
      </c>
      <c r="E1574" s="4" t="s">
        <v>105</v>
      </c>
      <c r="F1574" s="4" t="s">
        <v>128</v>
      </c>
      <c r="G1574" s="10">
        <v>550</v>
      </c>
      <c r="H1574" s="10">
        <v>23</v>
      </c>
      <c r="I1574" s="8">
        <v>800</v>
      </c>
      <c r="J1574" s="10">
        <v>18400</v>
      </c>
      <c r="K1574" s="10">
        <f t="shared" si="73"/>
        <v>12650</v>
      </c>
      <c r="L1574" s="11">
        <f t="shared" si="74"/>
        <v>5750</v>
      </c>
    </row>
    <row r="1575" spans="1:12" x14ac:dyDescent="0.3">
      <c r="A1575" s="2">
        <v>43813</v>
      </c>
      <c r="B1575" s="2" t="str">
        <f t="shared" si="72"/>
        <v>2019</v>
      </c>
      <c r="C1575" s="4" t="s">
        <v>112</v>
      </c>
      <c r="D1575" s="4" t="s">
        <v>107</v>
      </c>
      <c r="E1575" s="4" t="s">
        <v>105</v>
      </c>
      <c r="F1575" s="4" t="s">
        <v>128</v>
      </c>
      <c r="G1575" s="10">
        <v>550</v>
      </c>
      <c r="H1575" s="10">
        <v>28</v>
      </c>
      <c r="I1575" s="8">
        <v>800</v>
      </c>
      <c r="J1575" s="10">
        <v>22400</v>
      </c>
      <c r="K1575" s="10">
        <f t="shared" si="73"/>
        <v>15400</v>
      </c>
      <c r="L1575" s="11">
        <f t="shared" si="74"/>
        <v>7000</v>
      </c>
    </row>
    <row r="1576" spans="1:12" x14ac:dyDescent="0.3">
      <c r="A1576" s="2">
        <v>43283</v>
      </c>
      <c r="B1576" s="2" t="str">
        <f t="shared" si="72"/>
        <v>2018</v>
      </c>
      <c r="C1576" s="4" t="s">
        <v>136</v>
      </c>
      <c r="D1576" s="4" t="s">
        <v>104</v>
      </c>
      <c r="E1576" s="4" t="s">
        <v>105</v>
      </c>
      <c r="F1576" s="4" t="s">
        <v>128</v>
      </c>
      <c r="G1576" s="10">
        <v>550</v>
      </c>
      <c r="H1576" s="10">
        <v>6</v>
      </c>
      <c r="I1576" s="8">
        <v>800</v>
      </c>
      <c r="J1576" s="10">
        <v>4800</v>
      </c>
      <c r="K1576" s="10">
        <f t="shared" si="73"/>
        <v>3300</v>
      </c>
      <c r="L1576" s="11">
        <f t="shared" si="74"/>
        <v>1500</v>
      </c>
    </row>
    <row r="1577" spans="1:12" x14ac:dyDescent="0.3">
      <c r="A1577" s="2">
        <v>43478</v>
      </c>
      <c r="B1577" s="2" t="str">
        <f t="shared" si="72"/>
        <v>2019</v>
      </c>
      <c r="C1577" s="4" t="s">
        <v>115</v>
      </c>
      <c r="D1577" s="4" t="s">
        <v>107</v>
      </c>
      <c r="E1577" s="4" t="s">
        <v>105</v>
      </c>
      <c r="F1577" s="4" t="s">
        <v>128</v>
      </c>
      <c r="G1577" s="10">
        <v>550</v>
      </c>
      <c r="H1577" s="10">
        <v>29</v>
      </c>
      <c r="I1577" s="8">
        <v>800</v>
      </c>
      <c r="J1577" s="10">
        <v>23200</v>
      </c>
      <c r="K1577" s="10">
        <f t="shared" si="73"/>
        <v>15950</v>
      </c>
      <c r="L1577" s="11">
        <f t="shared" si="74"/>
        <v>7250</v>
      </c>
    </row>
    <row r="1578" spans="1:12" x14ac:dyDescent="0.3">
      <c r="A1578" s="2">
        <v>44158</v>
      </c>
      <c r="B1578" s="2" t="str">
        <f t="shared" si="72"/>
        <v>2020</v>
      </c>
      <c r="C1578" s="4" t="s">
        <v>120</v>
      </c>
      <c r="D1578" s="4" t="s">
        <v>107</v>
      </c>
      <c r="E1578" s="4" t="s">
        <v>132</v>
      </c>
      <c r="F1578" s="4" t="s">
        <v>106</v>
      </c>
      <c r="G1578" s="10">
        <v>675</v>
      </c>
      <c r="H1578" s="10">
        <v>20</v>
      </c>
      <c r="I1578" s="8">
        <v>950</v>
      </c>
      <c r="J1578" s="10">
        <v>19000</v>
      </c>
      <c r="K1578" s="10">
        <f t="shared" si="73"/>
        <v>13500</v>
      </c>
      <c r="L1578" s="11">
        <f t="shared" si="74"/>
        <v>5500</v>
      </c>
    </row>
    <row r="1579" spans="1:12" x14ac:dyDescent="0.3">
      <c r="A1579" s="2">
        <v>44268</v>
      </c>
      <c r="B1579" s="2" t="str">
        <f t="shared" si="72"/>
        <v>2021</v>
      </c>
      <c r="C1579" s="4" t="s">
        <v>136</v>
      </c>
      <c r="D1579" s="4" t="s">
        <v>113</v>
      </c>
      <c r="E1579" s="4" t="s">
        <v>132</v>
      </c>
      <c r="F1579" s="4" t="s">
        <v>106</v>
      </c>
      <c r="G1579" s="10">
        <v>675</v>
      </c>
      <c r="H1579" s="10">
        <v>68</v>
      </c>
      <c r="I1579" s="8">
        <v>950</v>
      </c>
      <c r="J1579" s="10">
        <v>64600</v>
      </c>
      <c r="K1579" s="10">
        <f t="shared" si="73"/>
        <v>45900</v>
      </c>
      <c r="L1579" s="11">
        <f t="shared" si="74"/>
        <v>18700</v>
      </c>
    </row>
    <row r="1580" spans="1:12" x14ac:dyDescent="0.3">
      <c r="A1580" s="2">
        <v>43848</v>
      </c>
      <c r="B1580" s="2" t="str">
        <f t="shared" si="72"/>
        <v>2020</v>
      </c>
      <c r="C1580" s="4" t="s">
        <v>121</v>
      </c>
      <c r="D1580" s="4" t="s">
        <v>113</v>
      </c>
      <c r="E1580" s="4" t="s">
        <v>132</v>
      </c>
      <c r="F1580" s="4" t="s">
        <v>106</v>
      </c>
      <c r="G1580" s="10">
        <v>675</v>
      </c>
      <c r="H1580" s="10">
        <v>36</v>
      </c>
      <c r="I1580" s="8">
        <v>950</v>
      </c>
      <c r="J1580" s="10">
        <v>34200</v>
      </c>
      <c r="K1580" s="10">
        <f t="shared" si="73"/>
        <v>24300</v>
      </c>
      <c r="L1580" s="11">
        <f t="shared" si="74"/>
        <v>9900</v>
      </c>
    </row>
    <row r="1581" spans="1:12" x14ac:dyDescent="0.3">
      <c r="A1581" s="2">
        <v>43680</v>
      </c>
      <c r="B1581" s="2" t="str">
        <f t="shared" si="72"/>
        <v>2019</v>
      </c>
      <c r="C1581" s="4" t="s">
        <v>123</v>
      </c>
      <c r="D1581" s="4" t="s">
        <v>117</v>
      </c>
      <c r="E1581" s="4" t="s">
        <v>132</v>
      </c>
      <c r="F1581" s="4" t="s">
        <v>106</v>
      </c>
      <c r="G1581" s="10">
        <v>675</v>
      </c>
      <c r="H1581" s="10">
        <v>26</v>
      </c>
      <c r="I1581" s="8">
        <v>950</v>
      </c>
      <c r="J1581" s="10">
        <v>24700</v>
      </c>
      <c r="K1581" s="10">
        <f t="shared" si="73"/>
        <v>17550</v>
      </c>
      <c r="L1581" s="11">
        <f t="shared" si="74"/>
        <v>7150</v>
      </c>
    </row>
    <row r="1582" spans="1:12" x14ac:dyDescent="0.3">
      <c r="A1582" s="2">
        <v>43303</v>
      </c>
      <c r="B1582" s="2" t="str">
        <f t="shared" si="72"/>
        <v>2018</v>
      </c>
      <c r="C1582" s="4" t="s">
        <v>137</v>
      </c>
      <c r="D1582" s="4" t="s">
        <v>117</v>
      </c>
      <c r="E1582" s="4" t="s">
        <v>132</v>
      </c>
      <c r="F1582" s="4" t="s">
        <v>106</v>
      </c>
      <c r="G1582" s="10">
        <v>675</v>
      </c>
      <c r="H1582" s="10">
        <v>6</v>
      </c>
      <c r="I1582" s="8">
        <v>950</v>
      </c>
      <c r="J1582" s="10">
        <v>5700</v>
      </c>
      <c r="K1582" s="10">
        <f t="shared" si="73"/>
        <v>4050</v>
      </c>
      <c r="L1582" s="11">
        <f t="shared" si="74"/>
        <v>1650</v>
      </c>
    </row>
    <row r="1583" spans="1:12" x14ac:dyDescent="0.3">
      <c r="A1583" s="2">
        <v>44420</v>
      </c>
      <c r="B1583" s="2" t="str">
        <f t="shared" si="72"/>
        <v>2021</v>
      </c>
      <c r="C1583" s="4" t="s">
        <v>108</v>
      </c>
      <c r="D1583" s="4" t="s">
        <v>107</v>
      </c>
      <c r="E1583" s="4" t="s">
        <v>132</v>
      </c>
      <c r="F1583" s="4" t="s">
        <v>106</v>
      </c>
      <c r="G1583" s="10">
        <v>675</v>
      </c>
      <c r="H1583" s="10">
        <v>46</v>
      </c>
      <c r="I1583" s="8">
        <v>950</v>
      </c>
      <c r="J1583" s="10">
        <v>43700</v>
      </c>
      <c r="K1583" s="10">
        <f t="shared" si="73"/>
        <v>31050</v>
      </c>
      <c r="L1583" s="11">
        <f t="shared" si="74"/>
        <v>12650</v>
      </c>
    </row>
    <row r="1584" spans="1:12" x14ac:dyDescent="0.3">
      <c r="A1584" s="2">
        <v>44157</v>
      </c>
      <c r="B1584" s="2" t="str">
        <f t="shared" si="72"/>
        <v>2020</v>
      </c>
      <c r="C1584" s="4" t="s">
        <v>134</v>
      </c>
      <c r="D1584" s="4" t="s">
        <v>110</v>
      </c>
      <c r="E1584" s="4" t="s">
        <v>132</v>
      </c>
      <c r="F1584" s="4" t="s">
        <v>106</v>
      </c>
      <c r="G1584" s="10">
        <v>675</v>
      </c>
      <c r="H1584" s="10">
        <v>13</v>
      </c>
      <c r="I1584" s="8">
        <v>950</v>
      </c>
      <c r="J1584" s="10">
        <v>12350</v>
      </c>
      <c r="K1584" s="10">
        <f t="shared" si="73"/>
        <v>8775</v>
      </c>
      <c r="L1584" s="11">
        <f t="shared" si="74"/>
        <v>3575</v>
      </c>
    </row>
    <row r="1585" spans="1:12" x14ac:dyDescent="0.3">
      <c r="A1585" s="2">
        <v>43526</v>
      </c>
      <c r="B1585" s="2" t="str">
        <f t="shared" si="72"/>
        <v>2019</v>
      </c>
      <c r="C1585" s="4" t="s">
        <v>114</v>
      </c>
      <c r="D1585" s="4" t="s">
        <v>111</v>
      </c>
      <c r="E1585" s="4" t="s">
        <v>132</v>
      </c>
      <c r="F1585" s="4" t="s">
        <v>106</v>
      </c>
      <c r="G1585" s="10">
        <v>675</v>
      </c>
      <c r="H1585" s="10">
        <v>73</v>
      </c>
      <c r="I1585" s="8">
        <v>950</v>
      </c>
      <c r="J1585" s="10">
        <v>69350</v>
      </c>
      <c r="K1585" s="10">
        <f t="shared" si="73"/>
        <v>49275</v>
      </c>
      <c r="L1585" s="11">
        <f t="shared" si="74"/>
        <v>20075</v>
      </c>
    </row>
    <row r="1586" spans="1:12" x14ac:dyDescent="0.3">
      <c r="A1586" s="2">
        <v>44069</v>
      </c>
      <c r="B1586" s="2" t="str">
        <f t="shared" si="72"/>
        <v>2020</v>
      </c>
      <c r="C1586" s="4" t="s">
        <v>143</v>
      </c>
      <c r="D1586" s="4" t="s">
        <v>110</v>
      </c>
      <c r="E1586" s="4" t="s">
        <v>132</v>
      </c>
      <c r="F1586" s="4" t="s">
        <v>106</v>
      </c>
      <c r="G1586" s="10">
        <v>675</v>
      </c>
      <c r="H1586" s="10">
        <v>13</v>
      </c>
      <c r="I1586" s="8">
        <v>950</v>
      </c>
      <c r="J1586" s="10">
        <v>12350</v>
      </c>
      <c r="K1586" s="10">
        <f t="shared" si="73"/>
        <v>8775</v>
      </c>
      <c r="L1586" s="11">
        <f t="shared" si="74"/>
        <v>3575</v>
      </c>
    </row>
    <row r="1587" spans="1:12" x14ac:dyDescent="0.3">
      <c r="A1587" s="2">
        <v>44392</v>
      </c>
      <c r="B1587" s="2" t="str">
        <f t="shared" si="72"/>
        <v>2021</v>
      </c>
      <c r="C1587" s="4" t="s">
        <v>109</v>
      </c>
      <c r="D1587" s="4" t="s">
        <v>117</v>
      </c>
      <c r="E1587" s="4" t="s">
        <v>132</v>
      </c>
      <c r="F1587" s="4" t="s">
        <v>106</v>
      </c>
      <c r="G1587" s="10">
        <v>675</v>
      </c>
      <c r="H1587" s="10">
        <v>60</v>
      </c>
      <c r="I1587" s="8">
        <v>950</v>
      </c>
      <c r="J1587" s="10">
        <v>57000</v>
      </c>
      <c r="K1587" s="10">
        <f t="shared" si="73"/>
        <v>40500</v>
      </c>
      <c r="L1587" s="11">
        <f t="shared" si="74"/>
        <v>16500</v>
      </c>
    </row>
    <row r="1588" spans="1:12" x14ac:dyDescent="0.3">
      <c r="A1588" s="2">
        <v>44524</v>
      </c>
      <c r="B1588" s="2" t="str">
        <f t="shared" si="72"/>
        <v>2021</v>
      </c>
      <c r="C1588" s="4" t="s">
        <v>137</v>
      </c>
      <c r="D1588" s="4" t="s">
        <v>104</v>
      </c>
      <c r="E1588" s="4" t="s">
        <v>132</v>
      </c>
      <c r="F1588" s="4" t="s">
        <v>106</v>
      </c>
      <c r="G1588" s="10">
        <v>675</v>
      </c>
      <c r="H1588" s="10">
        <v>2</v>
      </c>
      <c r="I1588" s="8">
        <v>950</v>
      </c>
      <c r="J1588" s="10">
        <v>1900</v>
      </c>
      <c r="K1588" s="10">
        <f t="shared" si="73"/>
        <v>1350</v>
      </c>
      <c r="L1588" s="11">
        <f t="shared" si="74"/>
        <v>550</v>
      </c>
    </row>
    <row r="1589" spans="1:12" x14ac:dyDescent="0.3">
      <c r="A1589" s="2">
        <v>43967</v>
      </c>
      <c r="B1589" s="2" t="str">
        <f t="shared" si="72"/>
        <v>2020</v>
      </c>
      <c r="C1589" s="4" t="s">
        <v>142</v>
      </c>
      <c r="D1589" s="4" t="s">
        <v>110</v>
      </c>
      <c r="E1589" s="4" t="s">
        <v>132</v>
      </c>
      <c r="F1589" s="4" t="s">
        <v>106</v>
      </c>
      <c r="G1589" s="10">
        <v>675</v>
      </c>
      <c r="H1589" s="10">
        <v>6</v>
      </c>
      <c r="I1589" s="8">
        <v>950</v>
      </c>
      <c r="J1589" s="10">
        <v>5700</v>
      </c>
      <c r="K1589" s="10">
        <f t="shared" si="73"/>
        <v>4050</v>
      </c>
      <c r="L1589" s="11">
        <f t="shared" si="74"/>
        <v>1650</v>
      </c>
    </row>
    <row r="1590" spans="1:12" x14ac:dyDescent="0.3">
      <c r="A1590" s="2">
        <v>43900</v>
      </c>
      <c r="B1590" s="2" t="str">
        <f t="shared" si="72"/>
        <v>2020</v>
      </c>
      <c r="C1590" s="4" t="s">
        <v>142</v>
      </c>
      <c r="D1590" s="4" t="s">
        <v>113</v>
      </c>
      <c r="E1590" s="4" t="s">
        <v>132</v>
      </c>
      <c r="F1590" s="4" t="s">
        <v>106</v>
      </c>
      <c r="G1590" s="10">
        <v>675</v>
      </c>
      <c r="H1590" s="10">
        <v>41</v>
      </c>
      <c r="I1590" s="8">
        <v>950</v>
      </c>
      <c r="J1590" s="10">
        <v>38950</v>
      </c>
      <c r="K1590" s="10">
        <f t="shared" si="73"/>
        <v>27675</v>
      </c>
      <c r="L1590" s="11">
        <f t="shared" si="74"/>
        <v>11275</v>
      </c>
    </row>
    <row r="1591" spans="1:12" x14ac:dyDescent="0.3">
      <c r="A1591" s="2">
        <v>44509</v>
      </c>
      <c r="B1591" s="2" t="str">
        <f t="shared" si="72"/>
        <v>2021</v>
      </c>
      <c r="C1591" s="4" t="s">
        <v>144</v>
      </c>
      <c r="D1591" s="4" t="s">
        <v>107</v>
      </c>
      <c r="E1591" s="4" t="s">
        <v>132</v>
      </c>
      <c r="F1591" s="4" t="s">
        <v>106</v>
      </c>
      <c r="G1591" s="10">
        <v>675</v>
      </c>
      <c r="H1591" s="10">
        <v>16</v>
      </c>
      <c r="I1591" s="8">
        <v>950</v>
      </c>
      <c r="J1591" s="10">
        <v>15200</v>
      </c>
      <c r="K1591" s="10">
        <f t="shared" si="73"/>
        <v>10800</v>
      </c>
      <c r="L1591" s="11">
        <f t="shared" si="74"/>
        <v>4400</v>
      </c>
    </row>
    <row r="1592" spans="1:12" x14ac:dyDescent="0.3">
      <c r="A1592" s="2">
        <v>43704</v>
      </c>
      <c r="B1592" s="2" t="str">
        <f t="shared" si="72"/>
        <v>2019</v>
      </c>
      <c r="C1592" s="4" t="s">
        <v>141</v>
      </c>
      <c r="D1592" s="4" t="s">
        <v>110</v>
      </c>
      <c r="E1592" s="4" t="s">
        <v>132</v>
      </c>
      <c r="F1592" s="4" t="s">
        <v>106</v>
      </c>
      <c r="G1592" s="10">
        <v>675</v>
      </c>
      <c r="H1592" s="10">
        <v>8</v>
      </c>
      <c r="I1592" s="8">
        <v>950</v>
      </c>
      <c r="J1592" s="10">
        <v>7600</v>
      </c>
      <c r="K1592" s="10">
        <f t="shared" si="73"/>
        <v>5400</v>
      </c>
      <c r="L1592" s="11">
        <f t="shared" si="74"/>
        <v>2200</v>
      </c>
    </row>
    <row r="1593" spans="1:12" x14ac:dyDescent="0.3">
      <c r="A1593" s="2">
        <v>44205</v>
      </c>
      <c r="B1593" s="2" t="str">
        <f t="shared" si="72"/>
        <v>2021</v>
      </c>
      <c r="C1593" s="4" t="s">
        <v>140</v>
      </c>
      <c r="D1593" s="4" t="s">
        <v>117</v>
      </c>
      <c r="E1593" s="4" t="s">
        <v>132</v>
      </c>
      <c r="F1593" s="4" t="s">
        <v>106</v>
      </c>
      <c r="G1593" s="10">
        <v>675</v>
      </c>
      <c r="H1593" s="10">
        <v>96</v>
      </c>
      <c r="I1593" s="8">
        <v>950</v>
      </c>
      <c r="J1593" s="10">
        <v>91200</v>
      </c>
      <c r="K1593" s="10">
        <f t="shared" si="73"/>
        <v>64800</v>
      </c>
      <c r="L1593" s="11">
        <f t="shared" si="74"/>
        <v>26400</v>
      </c>
    </row>
    <row r="1594" spans="1:12" x14ac:dyDescent="0.3">
      <c r="A1594" s="2">
        <v>43782</v>
      </c>
      <c r="B1594" s="2" t="str">
        <f t="shared" si="72"/>
        <v>2019</v>
      </c>
      <c r="C1594" s="4" t="s">
        <v>114</v>
      </c>
      <c r="D1594" s="4" t="s">
        <v>110</v>
      </c>
      <c r="E1594" s="4" t="s">
        <v>132</v>
      </c>
      <c r="F1594" s="4" t="s">
        <v>106</v>
      </c>
      <c r="G1594" s="10">
        <v>675</v>
      </c>
      <c r="H1594" s="10">
        <v>6</v>
      </c>
      <c r="I1594" s="8">
        <v>950</v>
      </c>
      <c r="J1594" s="10">
        <v>5700</v>
      </c>
      <c r="K1594" s="10">
        <f t="shared" si="73"/>
        <v>4050</v>
      </c>
      <c r="L1594" s="11">
        <f t="shared" si="74"/>
        <v>1650</v>
      </c>
    </row>
    <row r="1595" spans="1:12" x14ac:dyDescent="0.3">
      <c r="A1595" s="2">
        <v>43488</v>
      </c>
      <c r="B1595" s="2" t="str">
        <f t="shared" si="72"/>
        <v>2019</v>
      </c>
      <c r="C1595" s="4" t="s">
        <v>114</v>
      </c>
      <c r="D1595" s="4" t="s">
        <v>110</v>
      </c>
      <c r="E1595" s="4" t="s">
        <v>132</v>
      </c>
      <c r="F1595" s="4" t="s">
        <v>106</v>
      </c>
      <c r="G1595" s="10">
        <v>675</v>
      </c>
      <c r="H1595" s="10">
        <v>1</v>
      </c>
      <c r="I1595" s="8">
        <v>950</v>
      </c>
      <c r="J1595" s="10">
        <v>950</v>
      </c>
      <c r="K1595" s="10">
        <f t="shared" si="73"/>
        <v>675</v>
      </c>
      <c r="L1595" s="11">
        <f t="shared" si="74"/>
        <v>275</v>
      </c>
    </row>
    <row r="1596" spans="1:12" x14ac:dyDescent="0.3">
      <c r="A1596" s="2">
        <v>44460</v>
      </c>
      <c r="B1596" s="2" t="str">
        <f t="shared" si="72"/>
        <v>2021</v>
      </c>
      <c r="C1596" s="4" t="s">
        <v>143</v>
      </c>
      <c r="D1596" s="4" t="s">
        <v>107</v>
      </c>
      <c r="E1596" s="4" t="s">
        <v>132</v>
      </c>
      <c r="F1596" s="4" t="s">
        <v>106</v>
      </c>
      <c r="G1596" s="10">
        <v>675</v>
      </c>
      <c r="H1596" s="10">
        <v>43</v>
      </c>
      <c r="I1596" s="8">
        <v>950</v>
      </c>
      <c r="J1596" s="10">
        <v>40850</v>
      </c>
      <c r="K1596" s="10">
        <f t="shared" si="73"/>
        <v>29025</v>
      </c>
      <c r="L1596" s="11">
        <f t="shared" si="74"/>
        <v>11825</v>
      </c>
    </row>
    <row r="1597" spans="1:12" x14ac:dyDescent="0.3">
      <c r="A1597" s="2">
        <v>43588</v>
      </c>
      <c r="B1597" s="2" t="str">
        <f t="shared" si="72"/>
        <v>2019</v>
      </c>
      <c r="C1597" s="4" t="s">
        <v>125</v>
      </c>
      <c r="D1597" s="4" t="s">
        <v>110</v>
      </c>
      <c r="E1597" s="4" t="s">
        <v>132</v>
      </c>
      <c r="F1597" s="4" t="s">
        <v>106</v>
      </c>
      <c r="G1597" s="10">
        <v>675</v>
      </c>
      <c r="H1597" s="10">
        <v>16</v>
      </c>
      <c r="I1597" s="8">
        <v>950</v>
      </c>
      <c r="J1597" s="10">
        <v>15200</v>
      </c>
      <c r="K1597" s="10">
        <f t="shared" si="73"/>
        <v>10800</v>
      </c>
      <c r="L1597" s="11">
        <f t="shared" si="74"/>
        <v>4400</v>
      </c>
    </row>
    <row r="1598" spans="1:12" x14ac:dyDescent="0.3">
      <c r="A1598" s="2">
        <v>43918</v>
      </c>
      <c r="B1598" s="2" t="str">
        <f t="shared" si="72"/>
        <v>2020</v>
      </c>
      <c r="C1598" s="4" t="s">
        <v>135</v>
      </c>
      <c r="D1598" s="4" t="s">
        <v>113</v>
      </c>
      <c r="E1598" s="4" t="s">
        <v>132</v>
      </c>
      <c r="F1598" s="4" t="s">
        <v>106</v>
      </c>
      <c r="G1598" s="10">
        <v>675</v>
      </c>
      <c r="H1598" s="10">
        <v>84</v>
      </c>
      <c r="I1598" s="8">
        <v>950</v>
      </c>
      <c r="J1598" s="10">
        <v>79800</v>
      </c>
      <c r="K1598" s="10">
        <f t="shared" si="73"/>
        <v>56700</v>
      </c>
      <c r="L1598" s="11">
        <f t="shared" si="74"/>
        <v>23100</v>
      </c>
    </row>
    <row r="1599" spans="1:12" x14ac:dyDescent="0.3">
      <c r="A1599" s="2">
        <v>44156</v>
      </c>
      <c r="B1599" s="2" t="str">
        <f t="shared" si="72"/>
        <v>2020</v>
      </c>
      <c r="C1599" s="4" t="s">
        <v>137</v>
      </c>
      <c r="D1599" s="4" t="s">
        <v>107</v>
      </c>
      <c r="E1599" s="4" t="s">
        <v>132</v>
      </c>
      <c r="F1599" s="4" t="s">
        <v>106</v>
      </c>
      <c r="G1599" s="10">
        <v>675</v>
      </c>
      <c r="H1599" s="10">
        <v>33</v>
      </c>
      <c r="I1599" s="8">
        <v>950</v>
      </c>
      <c r="J1599" s="10">
        <v>31350</v>
      </c>
      <c r="K1599" s="10">
        <f t="shared" si="73"/>
        <v>22275</v>
      </c>
      <c r="L1599" s="11">
        <f t="shared" si="74"/>
        <v>9075</v>
      </c>
    </row>
    <row r="1600" spans="1:12" x14ac:dyDescent="0.3">
      <c r="A1600" s="2">
        <v>43531</v>
      </c>
      <c r="B1600" s="2" t="str">
        <f t="shared" si="72"/>
        <v>2019</v>
      </c>
      <c r="C1600" s="4" t="s">
        <v>141</v>
      </c>
      <c r="D1600" s="4" t="s">
        <v>117</v>
      </c>
      <c r="E1600" s="4" t="s">
        <v>132</v>
      </c>
      <c r="F1600" s="4" t="s">
        <v>106</v>
      </c>
      <c r="G1600" s="10">
        <v>675</v>
      </c>
      <c r="H1600" s="10">
        <v>84</v>
      </c>
      <c r="I1600" s="8">
        <v>950</v>
      </c>
      <c r="J1600" s="10">
        <v>79800</v>
      </c>
      <c r="K1600" s="10">
        <f t="shared" si="73"/>
        <v>56700</v>
      </c>
      <c r="L1600" s="11">
        <f t="shared" si="74"/>
        <v>23100</v>
      </c>
    </row>
    <row r="1601" spans="1:12" x14ac:dyDescent="0.3">
      <c r="A1601" s="2">
        <v>44340</v>
      </c>
      <c r="B1601" s="2" t="str">
        <f t="shared" si="72"/>
        <v>2021</v>
      </c>
      <c r="C1601" s="4" t="s">
        <v>135</v>
      </c>
      <c r="D1601" s="4" t="s">
        <v>110</v>
      </c>
      <c r="E1601" s="4" t="s">
        <v>132</v>
      </c>
      <c r="F1601" s="4" t="s">
        <v>106</v>
      </c>
      <c r="G1601" s="10">
        <v>675</v>
      </c>
      <c r="H1601" s="10">
        <v>5</v>
      </c>
      <c r="I1601" s="8">
        <v>950</v>
      </c>
      <c r="J1601" s="10">
        <v>4750</v>
      </c>
      <c r="K1601" s="10">
        <f t="shared" si="73"/>
        <v>3375</v>
      </c>
      <c r="L1601" s="11">
        <f t="shared" si="74"/>
        <v>1375</v>
      </c>
    </row>
    <row r="1602" spans="1:12" x14ac:dyDescent="0.3">
      <c r="A1602" s="2">
        <v>44556</v>
      </c>
      <c r="B1602" s="2" t="str">
        <f t="shared" si="72"/>
        <v>2021</v>
      </c>
      <c r="C1602" s="4" t="s">
        <v>109</v>
      </c>
      <c r="D1602" s="4" t="s">
        <v>113</v>
      </c>
      <c r="E1602" s="4" t="s">
        <v>132</v>
      </c>
      <c r="F1602" s="4" t="s">
        <v>106</v>
      </c>
      <c r="G1602" s="10">
        <v>675</v>
      </c>
      <c r="H1602" s="10">
        <v>88</v>
      </c>
      <c r="I1602" s="8">
        <v>950</v>
      </c>
      <c r="J1602" s="10">
        <v>83600</v>
      </c>
      <c r="K1602" s="10">
        <f t="shared" si="73"/>
        <v>59400</v>
      </c>
      <c r="L1602" s="11">
        <f t="shared" si="74"/>
        <v>24200</v>
      </c>
    </row>
    <row r="1603" spans="1:12" x14ac:dyDescent="0.3">
      <c r="A1603" s="2">
        <v>43378</v>
      </c>
      <c r="B1603" s="2" t="str">
        <f t="shared" ref="B1603:B1666" si="75">TEXT(A1603,"yyyy")</f>
        <v>2018</v>
      </c>
      <c r="C1603" s="4" t="s">
        <v>120</v>
      </c>
      <c r="D1603" s="4" t="s">
        <v>110</v>
      </c>
      <c r="E1603" s="4" t="s">
        <v>132</v>
      </c>
      <c r="F1603" s="4" t="s">
        <v>106</v>
      </c>
      <c r="G1603" s="10">
        <v>675</v>
      </c>
      <c r="H1603" s="10">
        <v>6</v>
      </c>
      <c r="I1603" s="8">
        <v>950</v>
      </c>
      <c r="J1603" s="10">
        <v>5700</v>
      </c>
      <c r="K1603" s="10">
        <f t="shared" ref="K1603:K1666" si="76">H1603*G1603</f>
        <v>4050</v>
      </c>
      <c r="L1603" s="11">
        <f t="shared" ref="L1603:L1666" si="77">J1603-K1603</f>
        <v>1650</v>
      </c>
    </row>
    <row r="1604" spans="1:12" x14ac:dyDescent="0.3">
      <c r="A1604" s="2">
        <v>43579</v>
      </c>
      <c r="B1604" s="2" t="str">
        <f t="shared" si="75"/>
        <v>2019</v>
      </c>
      <c r="C1604" s="4" t="s">
        <v>138</v>
      </c>
      <c r="D1604" s="4" t="s">
        <v>107</v>
      </c>
      <c r="E1604" s="4" t="s">
        <v>132</v>
      </c>
      <c r="F1604" s="4" t="s">
        <v>106</v>
      </c>
      <c r="G1604" s="10">
        <v>675</v>
      </c>
      <c r="H1604" s="10">
        <v>17</v>
      </c>
      <c r="I1604" s="8">
        <v>950</v>
      </c>
      <c r="J1604" s="10">
        <v>16150</v>
      </c>
      <c r="K1604" s="10">
        <f t="shared" si="76"/>
        <v>11475</v>
      </c>
      <c r="L1604" s="11">
        <f t="shared" si="77"/>
        <v>4675</v>
      </c>
    </row>
    <row r="1605" spans="1:12" x14ac:dyDescent="0.3">
      <c r="A1605" s="2">
        <v>44401</v>
      </c>
      <c r="B1605" s="2" t="str">
        <f t="shared" si="75"/>
        <v>2021</v>
      </c>
      <c r="C1605" s="4" t="s">
        <v>121</v>
      </c>
      <c r="D1605" s="4" t="s">
        <v>107</v>
      </c>
      <c r="E1605" s="4" t="s">
        <v>132</v>
      </c>
      <c r="F1605" s="4" t="s">
        <v>106</v>
      </c>
      <c r="G1605" s="10">
        <v>675</v>
      </c>
      <c r="H1605" s="10">
        <v>59</v>
      </c>
      <c r="I1605" s="8">
        <v>950</v>
      </c>
      <c r="J1605" s="10">
        <v>56050</v>
      </c>
      <c r="K1605" s="10">
        <f t="shared" si="76"/>
        <v>39825</v>
      </c>
      <c r="L1605" s="11">
        <f t="shared" si="77"/>
        <v>16225</v>
      </c>
    </row>
    <row r="1606" spans="1:12" x14ac:dyDescent="0.3">
      <c r="A1606" s="2">
        <v>43611</v>
      </c>
      <c r="B1606" s="2" t="str">
        <f t="shared" si="75"/>
        <v>2019</v>
      </c>
      <c r="C1606" s="4" t="s">
        <v>144</v>
      </c>
      <c r="D1606" s="4" t="s">
        <v>107</v>
      </c>
      <c r="E1606" s="4" t="s">
        <v>132</v>
      </c>
      <c r="F1606" s="4" t="s">
        <v>106</v>
      </c>
      <c r="G1606" s="10">
        <v>675</v>
      </c>
      <c r="H1606" s="10">
        <v>57</v>
      </c>
      <c r="I1606" s="8">
        <v>950</v>
      </c>
      <c r="J1606" s="10">
        <v>54150</v>
      </c>
      <c r="K1606" s="10">
        <f t="shared" si="76"/>
        <v>38475</v>
      </c>
      <c r="L1606" s="11">
        <f t="shared" si="77"/>
        <v>15675</v>
      </c>
    </row>
    <row r="1607" spans="1:12" x14ac:dyDescent="0.3">
      <c r="A1607" s="2">
        <v>43946</v>
      </c>
      <c r="B1607" s="2" t="str">
        <f t="shared" si="75"/>
        <v>2020</v>
      </c>
      <c r="C1607" s="4" t="s">
        <v>114</v>
      </c>
      <c r="D1607" s="4" t="s">
        <v>117</v>
      </c>
      <c r="E1607" s="4" t="s">
        <v>132</v>
      </c>
      <c r="F1607" s="4" t="s">
        <v>106</v>
      </c>
      <c r="G1607" s="10">
        <v>675</v>
      </c>
      <c r="H1607" s="10">
        <v>83</v>
      </c>
      <c r="I1607" s="8">
        <v>950</v>
      </c>
      <c r="J1607" s="10">
        <v>78850</v>
      </c>
      <c r="K1607" s="10">
        <f t="shared" si="76"/>
        <v>56025</v>
      </c>
      <c r="L1607" s="11">
        <f t="shared" si="77"/>
        <v>22825</v>
      </c>
    </row>
    <row r="1608" spans="1:12" x14ac:dyDescent="0.3">
      <c r="A1608" s="2">
        <v>44403</v>
      </c>
      <c r="B1608" s="2" t="str">
        <f t="shared" si="75"/>
        <v>2021</v>
      </c>
      <c r="C1608" s="4" t="s">
        <v>138</v>
      </c>
      <c r="D1608" s="4" t="s">
        <v>110</v>
      </c>
      <c r="E1608" s="4" t="s">
        <v>132</v>
      </c>
      <c r="F1608" s="4" t="s">
        <v>106</v>
      </c>
      <c r="G1608" s="10">
        <v>675</v>
      </c>
      <c r="H1608" s="10">
        <v>18</v>
      </c>
      <c r="I1608" s="8">
        <v>950</v>
      </c>
      <c r="J1608" s="10">
        <v>17100</v>
      </c>
      <c r="K1608" s="10">
        <f t="shared" si="76"/>
        <v>12150</v>
      </c>
      <c r="L1608" s="11">
        <f t="shared" si="77"/>
        <v>4950</v>
      </c>
    </row>
    <row r="1609" spans="1:12" x14ac:dyDescent="0.3">
      <c r="A1609" s="2">
        <v>43974</v>
      </c>
      <c r="B1609" s="2" t="str">
        <f t="shared" si="75"/>
        <v>2020</v>
      </c>
      <c r="C1609" s="4" t="s">
        <v>135</v>
      </c>
      <c r="D1609" s="4" t="s">
        <v>117</v>
      </c>
      <c r="E1609" s="4" t="s">
        <v>132</v>
      </c>
      <c r="F1609" s="4" t="s">
        <v>106</v>
      </c>
      <c r="G1609" s="10">
        <v>675</v>
      </c>
      <c r="H1609" s="10">
        <v>35</v>
      </c>
      <c r="I1609" s="8">
        <v>950</v>
      </c>
      <c r="J1609" s="10">
        <v>33250</v>
      </c>
      <c r="K1609" s="10">
        <f t="shared" si="76"/>
        <v>23625</v>
      </c>
      <c r="L1609" s="11">
        <f t="shared" si="77"/>
        <v>9625</v>
      </c>
    </row>
    <row r="1610" spans="1:12" x14ac:dyDescent="0.3">
      <c r="A1610" s="2">
        <v>44206</v>
      </c>
      <c r="B1610" s="2" t="str">
        <f t="shared" si="75"/>
        <v>2021</v>
      </c>
      <c r="C1610" s="4" t="s">
        <v>121</v>
      </c>
      <c r="D1610" s="4" t="s">
        <v>107</v>
      </c>
      <c r="E1610" s="4" t="s">
        <v>132</v>
      </c>
      <c r="F1610" s="4" t="s">
        <v>106</v>
      </c>
      <c r="G1610" s="10">
        <v>675</v>
      </c>
      <c r="H1610" s="10">
        <v>50</v>
      </c>
      <c r="I1610" s="8">
        <v>950</v>
      </c>
      <c r="J1610" s="10">
        <v>47500</v>
      </c>
      <c r="K1610" s="10">
        <f t="shared" si="76"/>
        <v>33750</v>
      </c>
      <c r="L1610" s="11">
        <f t="shared" si="77"/>
        <v>13750</v>
      </c>
    </row>
    <row r="1611" spans="1:12" x14ac:dyDescent="0.3">
      <c r="A1611" s="2">
        <v>43573</v>
      </c>
      <c r="B1611" s="2" t="str">
        <f t="shared" si="75"/>
        <v>2019</v>
      </c>
      <c r="C1611" s="4" t="s">
        <v>112</v>
      </c>
      <c r="D1611" s="4" t="s">
        <v>111</v>
      </c>
      <c r="E1611" s="4" t="s">
        <v>132</v>
      </c>
      <c r="F1611" s="4" t="s">
        <v>106</v>
      </c>
      <c r="G1611" s="10">
        <v>675</v>
      </c>
      <c r="H1611" s="10">
        <v>74</v>
      </c>
      <c r="I1611" s="8">
        <v>950</v>
      </c>
      <c r="J1611" s="10">
        <v>70300</v>
      </c>
      <c r="K1611" s="10">
        <f t="shared" si="76"/>
        <v>49950</v>
      </c>
      <c r="L1611" s="11">
        <f t="shared" si="77"/>
        <v>20350</v>
      </c>
    </row>
    <row r="1612" spans="1:12" x14ac:dyDescent="0.3">
      <c r="A1612" s="2">
        <v>43845</v>
      </c>
      <c r="B1612" s="2" t="str">
        <f t="shared" si="75"/>
        <v>2020</v>
      </c>
      <c r="C1612" s="4" t="s">
        <v>139</v>
      </c>
      <c r="D1612" s="4" t="s">
        <v>110</v>
      </c>
      <c r="E1612" s="4" t="s">
        <v>132</v>
      </c>
      <c r="F1612" s="4" t="s">
        <v>106</v>
      </c>
      <c r="G1612" s="10">
        <v>675</v>
      </c>
      <c r="H1612" s="10">
        <v>16</v>
      </c>
      <c r="I1612" s="8">
        <v>950</v>
      </c>
      <c r="J1612" s="10">
        <v>15200</v>
      </c>
      <c r="K1612" s="10">
        <f t="shared" si="76"/>
        <v>10800</v>
      </c>
      <c r="L1612" s="11">
        <f t="shared" si="77"/>
        <v>4400</v>
      </c>
    </row>
    <row r="1613" spans="1:12" x14ac:dyDescent="0.3">
      <c r="A1613" s="2">
        <v>44080</v>
      </c>
      <c r="B1613" s="2" t="str">
        <f t="shared" si="75"/>
        <v>2020</v>
      </c>
      <c r="C1613" s="4" t="s">
        <v>112</v>
      </c>
      <c r="D1613" s="4" t="s">
        <v>113</v>
      </c>
      <c r="E1613" s="4" t="s">
        <v>132</v>
      </c>
      <c r="F1613" s="4" t="s">
        <v>106</v>
      </c>
      <c r="G1613" s="10">
        <v>675</v>
      </c>
      <c r="H1613" s="10">
        <v>56</v>
      </c>
      <c r="I1613" s="8">
        <v>950</v>
      </c>
      <c r="J1613" s="10">
        <v>53200</v>
      </c>
      <c r="K1613" s="10">
        <f t="shared" si="76"/>
        <v>37800</v>
      </c>
      <c r="L1613" s="11">
        <f t="shared" si="77"/>
        <v>15400</v>
      </c>
    </row>
    <row r="1614" spans="1:12" x14ac:dyDescent="0.3">
      <c r="A1614" s="2">
        <v>43801</v>
      </c>
      <c r="B1614" s="2" t="str">
        <f t="shared" si="75"/>
        <v>2019</v>
      </c>
      <c r="C1614" s="4" t="s">
        <v>144</v>
      </c>
      <c r="D1614" s="4" t="s">
        <v>111</v>
      </c>
      <c r="E1614" s="4" t="s">
        <v>132</v>
      </c>
      <c r="F1614" s="4" t="s">
        <v>106</v>
      </c>
      <c r="G1614" s="10">
        <v>675</v>
      </c>
      <c r="H1614" s="10">
        <v>10</v>
      </c>
      <c r="I1614" s="8">
        <v>950</v>
      </c>
      <c r="J1614" s="10">
        <v>9500</v>
      </c>
      <c r="K1614" s="10">
        <f t="shared" si="76"/>
        <v>6750</v>
      </c>
      <c r="L1614" s="11">
        <f t="shared" si="77"/>
        <v>2750</v>
      </c>
    </row>
    <row r="1615" spans="1:12" x14ac:dyDescent="0.3">
      <c r="A1615" s="2">
        <v>43540</v>
      </c>
      <c r="B1615" s="2" t="str">
        <f t="shared" si="75"/>
        <v>2019</v>
      </c>
      <c r="C1615" s="4" t="s">
        <v>136</v>
      </c>
      <c r="D1615" s="4" t="s">
        <v>110</v>
      </c>
      <c r="E1615" s="4" t="s">
        <v>132</v>
      </c>
      <c r="F1615" s="4" t="s">
        <v>106</v>
      </c>
      <c r="G1615" s="10">
        <v>675</v>
      </c>
      <c r="H1615" s="10">
        <v>2</v>
      </c>
      <c r="I1615" s="8">
        <v>950</v>
      </c>
      <c r="J1615" s="10">
        <v>1900</v>
      </c>
      <c r="K1615" s="10">
        <f t="shared" si="76"/>
        <v>1350</v>
      </c>
      <c r="L1615" s="11">
        <f t="shared" si="77"/>
        <v>550</v>
      </c>
    </row>
    <row r="1616" spans="1:12" x14ac:dyDescent="0.3">
      <c r="A1616" s="2">
        <v>43666</v>
      </c>
      <c r="B1616" s="2" t="str">
        <f t="shared" si="75"/>
        <v>2019</v>
      </c>
      <c r="C1616" s="4" t="s">
        <v>108</v>
      </c>
      <c r="D1616" s="4" t="s">
        <v>111</v>
      </c>
      <c r="E1616" s="4" t="s">
        <v>132</v>
      </c>
      <c r="F1616" s="4" t="s">
        <v>106</v>
      </c>
      <c r="G1616" s="10">
        <v>675</v>
      </c>
      <c r="H1616" s="10">
        <v>51</v>
      </c>
      <c r="I1616" s="8">
        <v>950</v>
      </c>
      <c r="J1616" s="10">
        <v>48450</v>
      </c>
      <c r="K1616" s="10">
        <f t="shared" si="76"/>
        <v>34425</v>
      </c>
      <c r="L1616" s="11">
        <f t="shared" si="77"/>
        <v>14025</v>
      </c>
    </row>
    <row r="1617" spans="1:12" x14ac:dyDescent="0.3">
      <c r="A1617" s="2">
        <v>44409</v>
      </c>
      <c r="B1617" s="2" t="str">
        <f t="shared" si="75"/>
        <v>2021</v>
      </c>
      <c r="C1617" s="4" t="s">
        <v>123</v>
      </c>
      <c r="D1617" s="4" t="s">
        <v>113</v>
      </c>
      <c r="E1617" s="4" t="s">
        <v>132</v>
      </c>
      <c r="F1617" s="4" t="s">
        <v>106</v>
      </c>
      <c r="G1617" s="10">
        <v>675</v>
      </c>
      <c r="H1617" s="10">
        <v>78</v>
      </c>
      <c r="I1617" s="8">
        <v>950</v>
      </c>
      <c r="J1617" s="10">
        <v>74100</v>
      </c>
      <c r="K1617" s="10">
        <f t="shared" si="76"/>
        <v>52650</v>
      </c>
      <c r="L1617" s="11">
        <f t="shared" si="77"/>
        <v>21450</v>
      </c>
    </row>
    <row r="1618" spans="1:12" x14ac:dyDescent="0.3">
      <c r="A1618" s="2">
        <v>43307</v>
      </c>
      <c r="B1618" s="2" t="str">
        <f t="shared" si="75"/>
        <v>2018</v>
      </c>
      <c r="C1618" s="4" t="s">
        <v>112</v>
      </c>
      <c r="D1618" s="4" t="s">
        <v>117</v>
      </c>
      <c r="E1618" s="4" t="s">
        <v>132</v>
      </c>
      <c r="F1618" s="4" t="s">
        <v>106</v>
      </c>
      <c r="G1618" s="10">
        <v>675</v>
      </c>
      <c r="H1618" s="10">
        <v>83</v>
      </c>
      <c r="I1618" s="8">
        <v>950</v>
      </c>
      <c r="J1618" s="10">
        <v>78850</v>
      </c>
      <c r="K1618" s="10">
        <f t="shared" si="76"/>
        <v>56025</v>
      </c>
      <c r="L1618" s="11">
        <f t="shared" si="77"/>
        <v>22825</v>
      </c>
    </row>
    <row r="1619" spans="1:12" x14ac:dyDescent="0.3">
      <c r="A1619" s="2">
        <v>43964</v>
      </c>
      <c r="B1619" s="2" t="str">
        <f t="shared" si="75"/>
        <v>2020</v>
      </c>
      <c r="C1619" s="4" t="s">
        <v>115</v>
      </c>
      <c r="D1619" s="4" t="s">
        <v>110</v>
      </c>
      <c r="E1619" s="4" t="s">
        <v>132</v>
      </c>
      <c r="F1619" s="4" t="s">
        <v>106</v>
      </c>
      <c r="G1619" s="10">
        <v>675</v>
      </c>
      <c r="H1619" s="10">
        <v>15</v>
      </c>
      <c r="I1619" s="8">
        <v>950</v>
      </c>
      <c r="J1619" s="10">
        <v>14250</v>
      </c>
      <c r="K1619" s="10">
        <f t="shared" si="76"/>
        <v>10125</v>
      </c>
      <c r="L1619" s="11">
        <f t="shared" si="77"/>
        <v>4125</v>
      </c>
    </row>
    <row r="1620" spans="1:12" x14ac:dyDescent="0.3">
      <c r="A1620" s="2">
        <v>44099</v>
      </c>
      <c r="B1620" s="2" t="str">
        <f t="shared" si="75"/>
        <v>2020</v>
      </c>
      <c r="C1620" s="4" t="s">
        <v>114</v>
      </c>
      <c r="D1620" s="4" t="s">
        <v>111</v>
      </c>
      <c r="E1620" s="4" t="s">
        <v>132</v>
      </c>
      <c r="F1620" s="4" t="s">
        <v>106</v>
      </c>
      <c r="G1620" s="10">
        <v>675</v>
      </c>
      <c r="H1620" s="10">
        <v>61</v>
      </c>
      <c r="I1620" s="8">
        <v>950</v>
      </c>
      <c r="J1620" s="10">
        <v>57950</v>
      </c>
      <c r="K1620" s="10">
        <f t="shared" si="76"/>
        <v>41175</v>
      </c>
      <c r="L1620" s="11">
        <f t="shared" si="77"/>
        <v>16775</v>
      </c>
    </row>
    <row r="1621" spans="1:12" x14ac:dyDescent="0.3">
      <c r="A1621" s="2">
        <v>44158</v>
      </c>
      <c r="B1621" s="2" t="str">
        <f t="shared" si="75"/>
        <v>2020</v>
      </c>
      <c r="C1621" s="4" t="s">
        <v>120</v>
      </c>
      <c r="D1621" s="4" t="s">
        <v>107</v>
      </c>
      <c r="E1621" s="4" t="s">
        <v>132</v>
      </c>
      <c r="F1621" s="4" t="s">
        <v>106</v>
      </c>
      <c r="G1621" s="10">
        <v>675</v>
      </c>
      <c r="H1621" s="10">
        <v>20</v>
      </c>
      <c r="I1621" s="8">
        <v>950</v>
      </c>
      <c r="J1621" s="10">
        <v>19000</v>
      </c>
      <c r="K1621" s="10">
        <f t="shared" si="76"/>
        <v>13500</v>
      </c>
      <c r="L1621" s="11">
        <f t="shared" si="77"/>
        <v>5500</v>
      </c>
    </row>
    <row r="1622" spans="1:12" x14ac:dyDescent="0.3">
      <c r="A1622" s="2">
        <v>44268</v>
      </c>
      <c r="B1622" s="2" t="str">
        <f t="shared" si="75"/>
        <v>2021</v>
      </c>
      <c r="C1622" s="4" t="s">
        <v>136</v>
      </c>
      <c r="D1622" s="4" t="s">
        <v>113</v>
      </c>
      <c r="E1622" s="4" t="s">
        <v>132</v>
      </c>
      <c r="F1622" s="4" t="s">
        <v>106</v>
      </c>
      <c r="G1622" s="10">
        <v>675</v>
      </c>
      <c r="H1622" s="10">
        <v>68</v>
      </c>
      <c r="I1622" s="8">
        <v>950</v>
      </c>
      <c r="J1622" s="10">
        <v>64600</v>
      </c>
      <c r="K1622" s="10">
        <f t="shared" si="76"/>
        <v>45900</v>
      </c>
      <c r="L1622" s="11">
        <f t="shared" si="77"/>
        <v>18700</v>
      </c>
    </row>
    <row r="1623" spans="1:12" x14ac:dyDescent="0.3">
      <c r="A1623" s="2">
        <v>43848</v>
      </c>
      <c r="B1623" s="2" t="str">
        <f t="shared" si="75"/>
        <v>2020</v>
      </c>
      <c r="C1623" s="4" t="s">
        <v>121</v>
      </c>
      <c r="D1623" s="4" t="s">
        <v>113</v>
      </c>
      <c r="E1623" s="4" t="s">
        <v>132</v>
      </c>
      <c r="F1623" s="4" t="s">
        <v>106</v>
      </c>
      <c r="G1623" s="10">
        <v>675</v>
      </c>
      <c r="H1623" s="10">
        <v>36</v>
      </c>
      <c r="I1623" s="8">
        <v>950</v>
      </c>
      <c r="J1623" s="10">
        <v>34200</v>
      </c>
      <c r="K1623" s="10">
        <f t="shared" si="76"/>
        <v>24300</v>
      </c>
      <c r="L1623" s="11">
        <f t="shared" si="77"/>
        <v>9900</v>
      </c>
    </row>
    <row r="1624" spans="1:12" x14ac:dyDescent="0.3">
      <c r="A1624" s="2">
        <v>43680</v>
      </c>
      <c r="B1624" s="2" t="str">
        <f t="shared" si="75"/>
        <v>2019</v>
      </c>
      <c r="C1624" s="4" t="s">
        <v>123</v>
      </c>
      <c r="D1624" s="4" t="s">
        <v>117</v>
      </c>
      <c r="E1624" s="4" t="s">
        <v>132</v>
      </c>
      <c r="F1624" s="4" t="s">
        <v>106</v>
      </c>
      <c r="G1624" s="10">
        <v>675</v>
      </c>
      <c r="H1624" s="10">
        <v>26</v>
      </c>
      <c r="I1624" s="8">
        <v>950</v>
      </c>
      <c r="J1624" s="10">
        <v>24700</v>
      </c>
      <c r="K1624" s="10">
        <f t="shared" si="76"/>
        <v>17550</v>
      </c>
      <c r="L1624" s="11">
        <f t="shared" si="77"/>
        <v>7150</v>
      </c>
    </row>
    <row r="1625" spans="1:12" x14ac:dyDescent="0.3">
      <c r="A1625" s="2">
        <v>43303</v>
      </c>
      <c r="B1625" s="2" t="str">
        <f t="shared" si="75"/>
        <v>2018</v>
      </c>
      <c r="C1625" s="4" t="s">
        <v>137</v>
      </c>
      <c r="D1625" s="4" t="s">
        <v>117</v>
      </c>
      <c r="E1625" s="4" t="s">
        <v>132</v>
      </c>
      <c r="F1625" s="4" t="s">
        <v>106</v>
      </c>
      <c r="G1625" s="10">
        <v>675</v>
      </c>
      <c r="H1625" s="10">
        <v>6</v>
      </c>
      <c r="I1625" s="8">
        <v>950</v>
      </c>
      <c r="J1625" s="10">
        <v>5700</v>
      </c>
      <c r="K1625" s="10">
        <f t="shared" si="76"/>
        <v>4050</v>
      </c>
      <c r="L1625" s="11">
        <f t="shared" si="77"/>
        <v>1650</v>
      </c>
    </row>
    <row r="1626" spans="1:12" x14ac:dyDescent="0.3">
      <c r="A1626" s="2">
        <v>44420</v>
      </c>
      <c r="B1626" s="2" t="str">
        <f t="shared" si="75"/>
        <v>2021</v>
      </c>
      <c r="C1626" s="4" t="s">
        <v>108</v>
      </c>
      <c r="D1626" s="4" t="s">
        <v>107</v>
      </c>
      <c r="E1626" s="4" t="s">
        <v>132</v>
      </c>
      <c r="F1626" s="4" t="s">
        <v>106</v>
      </c>
      <c r="G1626" s="10">
        <v>675</v>
      </c>
      <c r="H1626" s="10">
        <v>46</v>
      </c>
      <c r="I1626" s="8">
        <v>950</v>
      </c>
      <c r="J1626" s="10">
        <v>43700</v>
      </c>
      <c r="K1626" s="10">
        <f t="shared" si="76"/>
        <v>31050</v>
      </c>
      <c r="L1626" s="11">
        <f t="shared" si="77"/>
        <v>12650</v>
      </c>
    </row>
    <row r="1627" spans="1:12" x14ac:dyDescent="0.3">
      <c r="A1627" s="2">
        <v>44157</v>
      </c>
      <c r="B1627" s="2" t="str">
        <f t="shared" si="75"/>
        <v>2020</v>
      </c>
      <c r="C1627" s="4" t="s">
        <v>134</v>
      </c>
      <c r="D1627" s="4" t="s">
        <v>110</v>
      </c>
      <c r="E1627" s="4" t="s">
        <v>132</v>
      </c>
      <c r="F1627" s="4" t="s">
        <v>106</v>
      </c>
      <c r="G1627" s="10">
        <v>675</v>
      </c>
      <c r="H1627" s="10">
        <v>13</v>
      </c>
      <c r="I1627" s="8">
        <v>950</v>
      </c>
      <c r="J1627" s="10">
        <v>12350</v>
      </c>
      <c r="K1627" s="10">
        <f t="shared" si="76"/>
        <v>8775</v>
      </c>
      <c r="L1627" s="11">
        <f t="shared" si="77"/>
        <v>3575</v>
      </c>
    </row>
    <row r="1628" spans="1:12" x14ac:dyDescent="0.3">
      <c r="A1628" s="2">
        <v>43526</v>
      </c>
      <c r="B1628" s="2" t="str">
        <f t="shared" si="75"/>
        <v>2019</v>
      </c>
      <c r="C1628" s="4" t="s">
        <v>114</v>
      </c>
      <c r="D1628" s="4" t="s">
        <v>111</v>
      </c>
      <c r="E1628" s="4" t="s">
        <v>132</v>
      </c>
      <c r="F1628" s="4" t="s">
        <v>106</v>
      </c>
      <c r="G1628" s="10">
        <v>675</v>
      </c>
      <c r="H1628" s="10">
        <v>73</v>
      </c>
      <c r="I1628" s="8">
        <v>950</v>
      </c>
      <c r="J1628" s="10">
        <v>69350</v>
      </c>
      <c r="K1628" s="10">
        <f t="shared" si="76"/>
        <v>49275</v>
      </c>
      <c r="L1628" s="11">
        <f t="shared" si="77"/>
        <v>20075</v>
      </c>
    </row>
    <row r="1629" spans="1:12" x14ac:dyDescent="0.3">
      <c r="A1629" s="2">
        <v>44069</v>
      </c>
      <c r="B1629" s="2" t="str">
        <f t="shared" si="75"/>
        <v>2020</v>
      </c>
      <c r="C1629" s="4" t="s">
        <v>143</v>
      </c>
      <c r="D1629" s="4" t="s">
        <v>110</v>
      </c>
      <c r="E1629" s="4" t="s">
        <v>132</v>
      </c>
      <c r="F1629" s="4" t="s">
        <v>106</v>
      </c>
      <c r="G1629" s="10">
        <v>675</v>
      </c>
      <c r="H1629" s="10">
        <v>13</v>
      </c>
      <c r="I1629" s="8">
        <v>950</v>
      </c>
      <c r="J1629" s="10">
        <v>12350</v>
      </c>
      <c r="K1629" s="10">
        <f t="shared" si="76"/>
        <v>8775</v>
      </c>
      <c r="L1629" s="11">
        <f t="shared" si="77"/>
        <v>3575</v>
      </c>
    </row>
    <row r="1630" spans="1:12" x14ac:dyDescent="0.3">
      <c r="A1630" s="2">
        <v>44392</v>
      </c>
      <c r="B1630" s="2" t="str">
        <f t="shared" si="75"/>
        <v>2021</v>
      </c>
      <c r="C1630" s="4" t="s">
        <v>109</v>
      </c>
      <c r="D1630" s="4" t="s">
        <v>117</v>
      </c>
      <c r="E1630" s="4" t="s">
        <v>132</v>
      </c>
      <c r="F1630" s="4" t="s">
        <v>106</v>
      </c>
      <c r="G1630" s="10">
        <v>675</v>
      </c>
      <c r="H1630" s="10">
        <v>60</v>
      </c>
      <c r="I1630" s="8">
        <v>950</v>
      </c>
      <c r="J1630" s="10">
        <v>57000</v>
      </c>
      <c r="K1630" s="10">
        <f t="shared" si="76"/>
        <v>40500</v>
      </c>
      <c r="L1630" s="11">
        <f t="shared" si="77"/>
        <v>16500</v>
      </c>
    </row>
    <row r="1631" spans="1:12" x14ac:dyDescent="0.3">
      <c r="A1631" s="2">
        <v>44524</v>
      </c>
      <c r="B1631" s="2" t="str">
        <f t="shared" si="75"/>
        <v>2021</v>
      </c>
      <c r="C1631" s="4" t="s">
        <v>137</v>
      </c>
      <c r="D1631" s="4" t="s">
        <v>104</v>
      </c>
      <c r="E1631" s="4" t="s">
        <v>132</v>
      </c>
      <c r="F1631" s="4" t="s">
        <v>106</v>
      </c>
      <c r="G1631" s="10">
        <v>675</v>
      </c>
      <c r="H1631" s="10">
        <v>2</v>
      </c>
      <c r="I1631" s="8">
        <v>950</v>
      </c>
      <c r="J1631" s="10">
        <v>1900</v>
      </c>
      <c r="K1631" s="10">
        <f t="shared" si="76"/>
        <v>1350</v>
      </c>
      <c r="L1631" s="11">
        <f t="shared" si="77"/>
        <v>550</v>
      </c>
    </row>
    <row r="1632" spans="1:12" x14ac:dyDescent="0.3">
      <c r="A1632" s="2">
        <v>43967</v>
      </c>
      <c r="B1632" s="2" t="str">
        <f t="shared" si="75"/>
        <v>2020</v>
      </c>
      <c r="C1632" s="4" t="s">
        <v>142</v>
      </c>
      <c r="D1632" s="4" t="s">
        <v>110</v>
      </c>
      <c r="E1632" s="4" t="s">
        <v>132</v>
      </c>
      <c r="F1632" s="4" t="s">
        <v>106</v>
      </c>
      <c r="G1632" s="10">
        <v>675</v>
      </c>
      <c r="H1632" s="10">
        <v>6</v>
      </c>
      <c r="I1632" s="8">
        <v>950</v>
      </c>
      <c r="J1632" s="10">
        <v>5700</v>
      </c>
      <c r="K1632" s="10">
        <f t="shared" si="76"/>
        <v>4050</v>
      </c>
      <c r="L1632" s="11">
        <f t="shared" si="77"/>
        <v>1650</v>
      </c>
    </row>
    <row r="1633" spans="1:12" x14ac:dyDescent="0.3">
      <c r="A1633" s="2">
        <v>43900</v>
      </c>
      <c r="B1633" s="2" t="str">
        <f t="shared" si="75"/>
        <v>2020</v>
      </c>
      <c r="C1633" s="4" t="s">
        <v>142</v>
      </c>
      <c r="D1633" s="4" t="s">
        <v>113</v>
      </c>
      <c r="E1633" s="4" t="s">
        <v>132</v>
      </c>
      <c r="F1633" s="4" t="s">
        <v>106</v>
      </c>
      <c r="G1633" s="10">
        <v>675</v>
      </c>
      <c r="H1633" s="10">
        <v>41</v>
      </c>
      <c r="I1633" s="8">
        <v>950</v>
      </c>
      <c r="J1633" s="10">
        <v>38950</v>
      </c>
      <c r="K1633" s="10">
        <f t="shared" si="76"/>
        <v>27675</v>
      </c>
      <c r="L1633" s="11">
        <f t="shared" si="77"/>
        <v>11275</v>
      </c>
    </row>
    <row r="1634" spans="1:12" x14ac:dyDescent="0.3">
      <c r="A1634" s="2">
        <v>44509</v>
      </c>
      <c r="B1634" s="2" t="str">
        <f t="shared" si="75"/>
        <v>2021</v>
      </c>
      <c r="C1634" s="4" t="s">
        <v>144</v>
      </c>
      <c r="D1634" s="4" t="s">
        <v>107</v>
      </c>
      <c r="E1634" s="4" t="s">
        <v>132</v>
      </c>
      <c r="F1634" s="4" t="s">
        <v>106</v>
      </c>
      <c r="G1634" s="10">
        <v>675</v>
      </c>
      <c r="H1634" s="10">
        <v>16</v>
      </c>
      <c r="I1634" s="8">
        <v>950</v>
      </c>
      <c r="J1634" s="10">
        <v>15200</v>
      </c>
      <c r="K1634" s="10">
        <f t="shared" si="76"/>
        <v>10800</v>
      </c>
      <c r="L1634" s="11">
        <f t="shared" si="77"/>
        <v>4400</v>
      </c>
    </row>
    <row r="1635" spans="1:12" x14ac:dyDescent="0.3">
      <c r="A1635" s="2">
        <v>43704</v>
      </c>
      <c r="B1635" s="2" t="str">
        <f t="shared" si="75"/>
        <v>2019</v>
      </c>
      <c r="C1635" s="4" t="s">
        <v>141</v>
      </c>
      <c r="D1635" s="4" t="s">
        <v>110</v>
      </c>
      <c r="E1635" s="4" t="s">
        <v>132</v>
      </c>
      <c r="F1635" s="4" t="s">
        <v>106</v>
      </c>
      <c r="G1635" s="10">
        <v>675</v>
      </c>
      <c r="H1635" s="10">
        <v>8</v>
      </c>
      <c r="I1635" s="8">
        <v>950</v>
      </c>
      <c r="J1635" s="10">
        <v>7600</v>
      </c>
      <c r="K1635" s="10">
        <f t="shared" si="76"/>
        <v>5400</v>
      </c>
      <c r="L1635" s="11">
        <f t="shared" si="77"/>
        <v>2200</v>
      </c>
    </row>
    <row r="1636" spans="1:12" x14ac:dyDescent="0.3">
      <c r="A1636" s="2">
        <v>44205</v>
      </c>
      <c r="B1636" s="2" t="str">
        <f t="shared" si="75"/>
        <v>2021</v>
      </c>
      <c r="C1636" s="4" t="s">
        <v>140</v>
      </c>
      <c r="D1636" s="4" t="s">
        <v>117</v>
      </c>
      <c r="E1636" s="4" t="s">
        <v>132</v>
      </c>
      <c r="F1636" s="4" t="s">
        <v>106</v>
      </c>
      <c r="G1636" s="10">
        <v>675</v>
      </c>
      <c r="H1636" s="10">
        <v>96</v>
      </c>
      <c r="I1636" s="8">
        <v>950</v>
      </c>
      <c r="J1636" s="10">
        <v>91200</v>
      </c>
      <c r="K1636" s="10">
        <f t="shared" si="76"/>
        <v>64800</v>
      </c>
      <c r="L1636" s="11">
        <f t="shared" si="77"/>
        <v>26400</v>
      </c>
    </row>
    <row r="1637" spans="1:12" x14ac:dyDescent="0.3">
      <c r="A1637" s="2">
        <v>43782</v>
      </c>
      <c r="B1637" s="2" t="str">
        <f t="shared" si="75"/>
        <v>2019</v>
      </c>
      <c r="C1637" s="4" t="s">
        <v>114</v>
      </c>
      <c r="D1637" s="4" t="s">
        <v>110</v>
      </c>
      <c r="E1637" s="4" t="s">
        <v>132</v>
      </c>
      <c r="F1637" s="4" t="s">
        <v>106</v>
      </c>
      <c r="G1637" s="10">
        <v>675</v>
      </c>
      <c r="H1637" s="10">
        <v>6</v>
      </c>
      <c r="I1637" s="8">
        <v>950</v>
      </c>
      <c r="J1637" s="10">
        <v>5700</v>
      </c>
      <c r="K1637" s="10">
        <f t="shared" si="76"/>
        <v>4050</v>
      </c>
      <c r="L1637" s="11">
        <f t="shared" si="77"/>
        <v>1650</v>
      </c>
    </row>
    <row r="1638" spans="1:12" x14ac:dyDescent="0.3">
      <c r="A1638" s="2">
        <v>43488</v>
      </c>
      <c r="B1638" s="2" t="str">
        <f t="shared" si="75"/>
        <v>2019</v>
      </c>
      <c r="C1638" s="4" t="s">
        <v>114</v>
      </c>
      <c r="D1638" s="4" t="s">
        <v>110</v>
      </c>
      <c r="E1638" s="4" t="s">
        <v>132</v>
      </c>
      <c r="F1638" s="4" t="s">
        <v>106</v>
      </c>
      <c r="G1638" s="10">
        <v>675</v>
      </c>
      <c r="H1638" s="10">
        <v>1</v>
      </c>
      <c r="I1638" s="8">
        <v>950</v>
      </c>
      <c r="J1638" s="10">
        <v>950</v>
      </c>
      <c r="K1638" s="10">
        <f t="shared" si="76"/>
        <v>675</v>
      </c>
      <c r="L1638" s="11">
        <f t="shared" si="77"/>
        <v>275</v>
      </c>
    </row>
    <row r="1639" spans="1:12" x14ac:dyDescent="0.3">
      <c r="A1639" s="2">
        <v>44460</v>
      </c>
      <c r="B1639" s="2" t="str">
        <f t="shared" si="75"/>
        <v>2021</v>
      </c>
      <c r="C1639" s="4" t="s">
        <v>143</v>
      </c>
      <c r="D1639" s="4" t="s">
        <v>107</v>
      </c>
      <c r="E1639" s="4" t="s">
        <v>132</v>
      </c>
      <c r="F1639" s="4" t="s">
        <v>106</v>
      </c>
      <c r="G1639" s="10">
        <v>675</v>
      </c>
      <c r="H1639" s="10">
        <v>43</v>
      </c>
      <c r="I1639" s="8">
        <v>950</v>
      </c>
      <c r="J1639" s="10">
        <v>40850</v>
      </c>
      <c r="K1639" s="10">
        <f t="shared" si="76"/>
        <v>29025</v>
      </c>
      <c r="L1639" s="11">
        <f t="shared" si="77"/>
        <v>11825</v>
      </c>
    </row>
    <row r="1640" spans="1:12" x14ac:dyDescent="0.3">
      <c r="A1640" s="2">
        <v>43588</v>
      </c>
      <c r="B1640" s="2" t="str">
        <f t="shared" si="75"/>
        <v>2019</v>
      </c>
      <c r="C1640" s="4" t="s">
        <v>125</v>
      </c>
      <c r="D1640" s="4" t="s">
        <v>110</v>
      </c>
      <c r="E1640" s="4" t="s">
        <v>132</v>
      </c>
      <c r="F1640" s="4" t="s">
        <v>106</v>
      </c>
      <c r="G1640" s="10">
        <v>675</v>
      </c>
      <c r="H1640" s="10">
        <v>16</v>
      </c>
      <c r="I1640" s="8">
        <v>950</v>
      </c>
      <c r="J1640" s="10">
        <v>15200</v>
      </c>
      <c r="K1640" s="10">
        <f t="shared" si="76"/>
        <v>10800</v>
      </c>
      <c r="L1640" s="11">
        <f t="shared" si="77"/>
        <v>4400</v>
      </c>
    </row>
    <row r="1641" spans="1:12" x14ac:dyDescent="0.3">
      <c r="A1641" s="2">
        <v>43918</v>
      </c>
      <c r="B1641" s="2" t="str">
        <f t="shared" si="75"/>
        <v>2020</v>
      </c>
      <c r="C1641" s="4" t="s">
        <v>135</v>
      </c>
      <c r="D1641" s="4" t="s">
        <v>113</v>
      </c>
      <c r="E1641" s="4" t="s">
        <v>132</v>
      </c>
      <c r="F1641" s="4" t="s">
        <v>106</v>
      </c>
      <c r="G1641" s="10">
        <v>675</v>
      </c>
      <c r="H1641" s="10">
        <v>84</v>
      </c>
      <c r="I1641" s="8">
        <v>950</v>
      </c>
      <c r="J1641" s="10">
        <v>79800</v>
      </c>
      <c r="K1641" s="10">
        <f t="shared" si="76"/>
        <v>56700</v>
      </c>
      <c r="L1641" s="11">
        <f t="shared" si="77"/>
        <v>23100</v>
      </c>
    </row>
    <row r="1642" spans="1:12" x14ac:dyDescent="0.3">
      <c r="A1642" s="2">
        <v>44156</v>
      </c>
      <c r="B1642" s="2" t="str">
        <f t="shared" si="75"/>
        <v>2020</v>
      </c>
      <c r="C1642" s="4" t="s">
        <v>137</v>
      </c>
      <c r="D1642" s="4" t="s">
        <v>107</v>
      </c>
      <c r="E1642" s="4" t="s">
        <v>132</v>
      </c>
      <c r="F1642" s="4" t="s">
        <v>106</v>
      </c>
      <c r="G1642" s="10">
        <v>675</v>
      </c>
      <c r="H1642" s="10">
        <v>33</v>
      </c>
      <c r="I1642" s="8">
        <v>950</v>
      </c>
      <c r="J1642" s="10">
        <v>31350</v>
      </c>
      <c r="K1642" s="10">
        <f t="shared" si="76"/>
        <v>22275</v>
      </c>
      <c r="L1642" s="11">
        <f t="shared" si="77"/>
        <v>9075</v>
      </c>
    </row>
    <row r="1643" spans="1:12" x14ac:dyDescent="0.3">
      <c r="A1643" s="2">
        <v>43531</v>
      </c>
      <c r="B1643" s="2" t="str">
        <f t="shared" si="75"/>
        <v>2019</v>
      </c>
      <c r="C1643" s="4" t="s">
        <v>141</v>
      </c>
      <c r="D1643" s="4" t="s">
        <v>117</v>
      </c>
      <c r="E1643" s="4" t="s">
        <v>132</v>
      </c>
      <c r="F1643" s="4" t="s">
        <v>106</v>
      </c>
      <c r="G1643" s="10">
        <v>675</v>
      </c>
      <c r="H1643" s="10">
        <v>84</v>
      </c>
      <c r="I1643" s="8">
        <v>950</v>
      </c>
      <c r="J1643" s="10">
        <v>79800</v>
      </c>
      <c r="K1643" s="10">
        <f t="shared" si="76"/>
        <v>56700</v>
      </c>
      <c r="L1643" s="11">
        <f t="shared" si="77"/>
        <v>23100</v>
      </c>
    </row>
    <row r="1644" spans="1:12" x14ac:dyDescent="0.3">
      <c r="A1644" s="2">
        <v>44340</v>
      </c>
      <c r="B1644" s="2" t="str">
        <f t="shared" si="75"/>
        <v>2021</v>
      </c>
      <c r="C1644" s="4" t="s">
        <v>135</v>
      </c>
      <c r="D1644" s="4" t="s">
        <v>110</v>
      </c>
      <c r="E1644" s="4" t="s">
        <v>132</v>
      </c>
      <c r="F1644" s="4" t="s">
        <v>106</v>
      </c>
      <c r="G1644" s="10">
        <v>675</v>
      </c>
      <c r="H1644" s="10">
        <v>5</v>
      </c>
      <c r="I1644" s="8">
        <v>950</v>
      </c>
      <c r="J1644" s="10">
        <v>4750</v>
      </c>
      <c r="K1644" s="10">
        <f t="shared" si="76"/>
        <v>3375</v>
      </c>
      <c r="L1644" s="11">
        <f t="shared" si="77"/>
        <v>1375</v>
      </c>
    </row>
    <row r="1645" spans="1:12" x14ac:dyDescent="0.3">
      <c r="A1645" s="2">
        <v>44556</v>
      </c>
      <c r="B1645" s="2" t="str">
        <f t="shared" si="75"/>
        <v>2021</v>
      </c>
      <c r="C1645" s="4" t="s">
        <v>109</v>
      </c>
      <c r="D1645" s="4" t="s">
        <v>113</v>
      </c>
      <c r="E1645" s="4" t="s">
        <v>132</v>
      </c>
      <c r="F1645" s="4" t="s">
        <v>106</v>
      </c>
      <c r="G1645" s="10">
        <v>675</v>
      </c>
      <c r="H1645" s="10">
        <v>88</v>
      </c>
      <c r="I1645" s="8">
        <v>950</v>
      </c>
      <c r="J1645" s="10">
        <v>83600</v>
      </c>
      <c r="K1645" s="10">
        <f t="shared" si="76"/>
        <v>59400</v>
      </c>
      <c r="L1645" s="11">
        <f t="shared" si="77"/>
        <v>24200</v>
      </c>
    </row>
    <row r="1646" spans="1:12" x14ac:dyDescent="0.3">
      <c r="A1646" s="2">
        <v>43378</v>
      </c>
      <c r="B1646" s="2" t="str">
        <f t="shared" si="75"/>
        <v>2018</v>
      </c>
      <c r="C1646" s="4" t="s">
        <v>120</v>
      </c>
      <c r="D1646" s="4" t="s">
        <v>110</v>
      </c>
      <c r="E1646" s="4" t="s">
        <v>132</v>
      </c>
      <c r="F1646" s="4" t="s">
        <v>106</v>
      </c>
      <c r="G1646" s="10">
        <v>675</v>
      </c>
      <c r="H1646" s="10">
        <v>6</v>
      </c>
      <c r="I1646" s="8">
        <v>950</v>
      </c>
      <c r="J1646" s="10">
        <v>5700</v>
      </c>
      <c r="K1646" s="10">
        <f t="shared" si="76"/>
        <v>4050</v>
      </c>
      <c r="L1646" s="11">
        <f t="shared" si="77"/>
        <v>1650</v>
      </c>
    </row>
    <row r="1647" spans="1:12" x14ac:dyDescent="0.3">
      <c r="A1647" s="2">
        <v>43579</v>
      </c>
      <c r="B1647" s="2" t="str">
        <f t="shared" si="75"/>
        <v>2019</v>
      </c>
      <c r="C1647" s="4" t="s">
        <v>138</v>
      </c>
      <c r="D1647" s="4" t="s">
        <v>107</v>
      </c>
      <c r="E1647" s="4" t="s">
        <v>132</v>
      </c>
      <c r="F1647" s="4" t="s">
        <v>106</v>
      </c>
      <c r="G1647" s="10">
        <v>675</v>
      </c>
      <c r="H1647" s="10">
        <v>17</v>
      </c>
      <c r="I1647" s="8">
        <v>950</v>
      </c>
      <c r="J1647" s="10">
        <v>16150</v>
      </c>
      <c r="K1647" s="10">
        <f t="shared" si="76"/>
        <v>11475</v>
      </c>
      <c r="L1647" s="11">
        <f t="shared" si="77"/>
        <v>4675</v>
      </c>
    </row>
    <row r="1648" spans="1:12" x14ac:dyDescent="0.3">
      <c r="A1648" s="2">
        <v>44401</v>
      </c>
      <c r="B1648" s="2" t="str">
        <f t="shared" si="75"/>
        <v>2021</v>
      </c>
      <c r="C1648" s="4" t="s">
        <v>121</v>
      </c>
      <c r="D1648" s="4" t="s">
        <v>107</v>
      </c>
      <c r="E1648" s="4" t="s">
        <v>132</v>
      </c>
      <c r="F1648" s="4" t="s">
        <v>106</v>
      </c>
      <c r="G1648" s="10">
        <v>675</v>
      </c>
      <c r="H1648" s="10">
        <v>59</v>
      </c>
      <c r="I1648" s="8">
        <v>950</v>
      </c>
      <c r="J1648" s="10">
        <v>56050</v>
      </c>
      <c r="K1648" s="10">
        <f t="shared" si="76"/>
        <v>39825</v>
      </c>
      <c r="L1648" s="11">
        <f t="shared" si="77"/>
        <v>16225</v>
      </c>
    </row>
    <row r="1649" spans="1:12" x14ac:dyDescent="0.3">
      <c r="A1649" s="2">
        <v>43611</v>
      </c>
      <c r="B1649" s="2" t="str">
        <f t="shared" si="75"/>
        <v>2019</v>
      </c>
      <c r="C1649" s="4" t="s">
        <v>144</v>
      </c>
      <c r="D1649" s="4" t="s">
        <v>107</v>
      </c>
      <c r="E1649" s="4" t="s">
        <v>132</v>
      </c>
      <c r="F1649" s="4" t="s">
        <v>106</v>
      </c>
      <c r="G1649" s="10">
        <v>675</v>
      </c>
      <c r="H1649" s="10">
        <v>57</v>
      </c>
      <c r="I1649" s="8">
        <v>950</v>
      </c>
      <c r="J1649" s="10">
        <v>54150</v>
      </c>
      <c r="K1649" s="10">
        <f t="shared" si="76"/>
        <v>38475</v>
      </c>
      <c r="L1649" s="11">
        <f t="shared" si="77"/>
        <v>15675</v>
      </c>
    </row>
    <row r="1650" spans="1:12" x14ac:dyDescent="0.3">
      <c r="A1650" s="2">
        <v>43946</v>
      </c>
      <c r="B1650" s="2" t="str">
        <f t="shared" si="75"/>
        <v>2020</v>
      </c>
      <c r="C1650" s="4" t="s">
        <v>114</v>
      </c>
      <c r="D1650" s="4" t="s">
        <v>117</v>
      </c>
      <c r="E1650" s="4" t="s">
        <v>132</v>
      </c>
      <c r="F1650" s="4" t="s">
        <v>106</v>
      </c>
      <c r="G1650" s="10">
        <v>675</v>
      </c>
      <c r="H1650" s="10">
        <v>83</v>
      </c>
      <c r="I1650" s="8">
        <v>950</v>
      </c>
      <c r="J1650" s="10">
        <v>78850</v>
      </c>
      <c r="K1650" s="10">
        <f t="shared" si="76"/>
        <v>56025</v>
      </c>
      <c r="L1650" s="11">
        <f t="shared" si="77"/>
        <v>22825</v>
      </c>
    </row>
    <row r="1651" spans="1:12" x14ac:dyDescent="0.3">
      <c r="A1651" s="2">
        <v>44403</v>
      </c>
      <c r="B1651" s="2" t="str">
        <f t="shared" si="75"/>
        <v>2021</v>
      </c>
      <c r="C1651" s="4" t="s">
        <v>138</v>
      </c>
      <c r="D1651" s="4" t="s">
        <v>110</v>
      </c>
      <c r="E1651" s="4" t="s">
        <v>132</v>
      </c>
      <c r="F1651" s="4" t="s">
        <v>106</v>
      </c>
      <c r="G1651" s="10">
        <v>675</v>
      </c>
      <c r="H1651" s="10">
        <v>18</v>
      </c>
      <c r="I1651" s="8">
        <v>950</v>
      </c>
      <c r="J1651" s="10">
        <v>17100</v>
      </c>
      <c r="K1651" s="10">
        <f t="shared" si="76"/>
        <v>12150</v>
      </c>
      <c r="L1651" s="11">
        <f t="shared" si="77"/>
        <v>4950</v>
      </c>
    </row>
    <row r="1652" spans="1:12" x14ac:dyDescent="0.3">
      <c r="A1652" s="2">
        <v>43974</v>
      </c>
      <c r="B1652" s="2" t="str">
        <f t="shared" si="75"/>
        <v>2020</v>
      </c>
      <c r="C1652" s="4" t="s">
        <v>135</v>
      </c>
      <c r="D1652" s="4" t="s">
        <v>117</v>
      </c>
      <c r="E1652" s="4" t="s">
        <v>132</v>
      </c>
      <c r="F1652" s="4" t="s">
        <v>106</v>
      </c>
      <c r="G1652" s="10">
        <v>675</v>
      </c>
      <c r="H1652" s="10">
        <v>35</v>
      </c>
      <c r="I1652" s="8">
        <v>950</v>
      </c>
      <c r="J1652" s="10">
        <v>33250</v>
      </c>
      <c r="K1652" s="10">
        <f t="shared" si="76"/>
        <v>23625</v>
      </c>
      <c r="L1652" s="11">
        <f t="shared" si="77"/>
        <v>9625</v>
      </c>
    </row>
    <row r="1653" spans="1:12" x14ac:dyDescent="0.3">
      <c r="A1653" s="2">
        <v>44206</v>
      </c>
      <c r="B1653" s="2" t="str">
        <f t="shared" si="75"/>
        <v>2021</v>
      </c>
      <c r="C1653" s="4" t="s">
        <v>121</v>
      </c>
      <c r="D1653" s="4" t="s">
        <v>107</v>
      </c>
      <c r="E1653" s="4" t="s">
        <v>132</v>
      </c>
      <c r="F1653" s="4" t="s">
        <v>106</v>
      </c>
      <c r="G1653" s="10">
        <v>675</v>
      </c>
      <c r="H1653" s="10">
        <v>50</v>
      </c>
      <c r="I1653" s="8">
        <v>950</v>
      </c>
      <c r="J1653" s="10">
        <v>47500</v>
      </c>
      <c r="K1653" s="10">
        <f t="shared" si="76"/>
        <v>33750</v>
      </c>
      <c r="L1653" s="11">
        <f t="shared" si="77"/>
        <v>13750</v>
      </c>
    </row>
    <row r="1654" spans="1:12" x14ac:dyDescent="0.3">
      <c r="A1654" s="2">
        <v>43573</v>
      </c>
      <c r="B1654" s="2" t="str">
        <f t="shared" si="75"/>
        <v>2019</v>
      </c>
      <c r="C1654" s="4" t="s">
        <v>112</v>
      </c>
      <c r="D1654" s="4" t="s">
        <v>111</v>
      </c>
      <c r="E1654" s="4" t="s">
        <v>132</v>
      </c>
      <c r="F1654" s="4" t="s">
        <v>106</v>
      </c>
      <c r="G1654" s="10">
        <v>675</v>
      </c>
      <c r="H1654" s="10">
        <v>74</v>
      </c>
      <c r="I1654" s="8">
        <v>950</v>
      </c>
      <c r="J1654" s="10">
        <v>70300</v>
      </c>
      <c r="K1654" s="10">
        <f t="shared" si="76"/>
        <v>49950</v>
      </c>
      <c r="L1654" s="11">
        <f t="shared" si="77"/>
        <v>20350</v>
      </c>
    </row>
    <row r="1655" spans="1:12" x14ac:dyDescent="0.3">
      <c r="A1655" s="2">
        <v>43845</v>
      </c>
      <c r="B1655" s="2" t="str">
        <f t="shared" si="75"/>
        <v>2020</v>
      </c>
      <c r="C1655" s="4" t="s">
        <v>139</v>
      </c>
      <c r="D1655" s="4" t="s">
        <v>110</v>
      </c>
      <c r="E1655" s="4" t="s">
        <v>132</v>
      </c>
      <c r="F1655" s="4" t="s">
        <v>106</v>
      </c>
      <c r="G1655" s="10">
        <v>675</v>
      </c>
      <c r="H1655" s="10">
        <v>16</v>
      </c>
      <c r="I1655" s="8">
        <v>950</v>
      </c>
      <c r="J1655" s="10">
        <v>15200</v>
      </c>
      <c r="K1655" s="10">
        <f t="shared" si="76"/>
        <v>10800</v>
      </c>
      <c r="L1655" s="11">
        <f t="shared" si="77"/>
        <v>4400</v>
      </c>
    </row>
    <row r="1656" spans="1:12" x14ac:dyDescent="0.3">
      <c r="A1656" s="2">
        <v>44080</v>
      </c>
      <c r="B1656" s="2" t="str">
        <f t="shared" si="75"/>
        <v>2020</v>
      </c>
      <c r="C1656" s="4" t="s">
        <v>112</v>
      </c>
      <c r="D1656" s="4" t="s">
        <v>113</v>
      </c>
      <c r="E1656" s="4" t="s">
        <v>132</v>
      </c>
      <c r="F1656" s="4" t="s">
        <v>106</v>
      </c>
      <c r="G1656" s="10">
        <v>675</v>
      </c>
      <c r="H1656" s="10">
        <v>56</v>
      </c>
      <c r="I1656" s="8">
        <v>950</v>
      </c>
      <c r="J1656" s="10">
        <v>53200</v>
      </c>
      <c r="K1656" s="10">
        <f t="shared" si="76"/>
        <v>37800</v>
      </c>
      <c r="L1656" s="11">
        <f t="shared" si="77"/>
        <v>15400</v>
      </c>
    </row>
    <row r="1657" spans="1:12" x14ac:dyDescent="0.3">
      <c r="A1657" s="2">
        <v>43801</v>
      </c>
      <c r="B1657" s="2" t="str">
        <f t="shared" si="75"/>
        <v>2019</v>
      </c>
      <c r="C1657" s="4" t="s">
        <v>144</v>
      </c>
      <c r="D1657" s="4" t="s">
        <v>111</v>
      </c>
      <c r="E1657" s="4" t="s">
        <v>132</v>
      </c>
      <c r="F1657" s="4" t="s">
        <v>106</v>
      </c>
      <c r="G1657" s="10">
        <v>675</v>
      </c>
      <c r="H1657" s="10">
        <v>10</v>
      </c>
      <c r="I1657" s="8">
        <v>950</v>
      </c>
      <c r="J1657" s="10">
        <v>9500</v>
      </c>
      <c r="K1657" s="10">
        <f t="shared" si="76"/>
        <v>6750</v>
      </c>
      <c r="L1657" s="11">
        <f t="shared" si="77"/>
        <v>2750</v>
      </c>
    </row>
    <row r="1658" spans="1:12" x14ac:dyDescent="0.3">
      <c r="A1658" s="2">
        <v>43540</v>
      </c>
      <c r="B1658" s="2" t="str">
        <f t="shared" si="75"/>
        <v>2019</v>
      </c>
      <c r="C1658" s="4" t="s">
        <v>136</v>
      </c>
      <c r="D1658" s="4" t="s">
        <v>110</v>
      </c>
      <c r="E1658" s="4" t="s">
        <v>132</v>
      </c>
      <c r="F1658" s="4" t="s">
        <v>106</v>
      </c>
      <c r="G1658" s="10">
        <v>675</v>
      </c>
      <c r="H1658" s="10">
        <v>2</v>
      </c>
      <c r="I1658" s="8">
        <v>950</v>
      </c>
      <c r="J1658" s="10">
        <v>1900</v>
      </c>
      <c r="K1658" s="10">
        <f t="shared" si="76"/>
        <v>1350</v>
      </c>
      <c r="L1658" s="11">
        <f t="shared" si="77"/>
        <v>550</v>
      </c>
    </row>
    <row r="1659" spans="1:12" x14ac:dyDescent="0.3">
      <c r="A1659" s="2">
        <v>43666</v>
      </c>
      <c r="B1659" s="2" t="str">
        <f t="shared" si="75"/>
        <v>2019</v>
      </c>
      <c r="C1659" s="4" t="s">
        <v>108</v>
      </c>
      <c r="D1659" s="4" t="s">
        <v>111</v>
      </c>
      <c r="E1659" s="4" t="s">
        <v>132</v>
      </c>
      <c r="F1659" s="4" t="s">
        <v>106</v>
      </c>
      <c r="G1659" s="10">
        <v>675</v>
      </c>
      <c r="H1659" s="10">
        <v>51</v>
      </c>
      <c r="I1659" s="8">
        <v>950</v>
      </c>
      <c r="J1659" s="10">
        <v>48450</v>
      </c>
      <c r="K1659" s="10">
        <f t="shared" si="76"/>
        <v>34425</v>
      </c>
      <c r="L1659" s="11">
        <f t="shared" si="77"/>
        <v>14025</v>
      </c>
    </row>
    <row r="1660" spans="1:12" x14ac:dyDescent="0.3">
      <c r="A1660" s="2">
        <v>44409</v>
      </c>
      <c r="B1660" s="2" t="str">
        <f t="shared" si="75"/>
        <v>2021</v>
      </c>
      <c r="C1660" s="4" t="s">
        <v>123</v>
      </c>
      <c r="D1660" s="4" t="s">
        <v>113</v>
      </c>
      <c r="E1660" s="4" t="s">
        <v>132</v>
      </c>
      <c r="F1660" s="4" t="s">
        <v>106</v>
      </c>
      <c r="G1660" s="10">
        <v>675</v>
      </c>
      <c r="H1660" s="10">
        <v>78</v>
      </c>
      <c r="I1660" s="8">
        <v>950</v>
      </c>
      <c r="J1660" s="10">
        <v>74100</v>
      </c>
      <c r="K1660" s="10">
        <f t="shared" si="76"/>
        <v>52650</v>
      </c>
      <c r="L1660" s="11">
        <f t="shared" si="77"/>
        <v>21450</v>
      </c>
    </row>
    <row r="1661" spans="1:12" x14ac:dyDescent="0.3">
      <c r="A1661" s="2">
        <v>43307</v>
      </c>
      <c r="B1661" s="2" t="str">
        <f t="shared" si="75"/>
        <v>2018</v>
      </c>
      <c r="C1661" s="4" t="s">
        <v>112</v>
      </c>
      <c r="D1661" s="4" t="s">
        <v>117</v>
      </c>
      <c r="E1661" s="4" t="s">
        <v>132</v>
      </c>
      <c r="F1661" s="4" t="s">
        <v>106</v>
      </c>
      <c r="G1661" s="10">
        <v>675</v>
      </c>
      <c r="H1661" s="10">
        <v>83</v>
      </c>
      <c r="I1661" s="8">
        <v>950</v>
      </c>
      <c r="J1661" s="10">
        <v>78850</v>
      </c>
      <c r="K1661" s="10">
        <f t="shared" si="76"/>
        <v>56025</v>
      </c>
      <c r="L1661" s="11">
        <f t="shared" si="77"/>
        <v>22825</v>
      </c>
    </row>
    <row r="1662" spans="1:12" x14ac:dyDescent="0.3">
      <c r="A1662" s="2">
        <v>43964</v>
      </c>
      <c r="B1662" s="2" t="str">
        <f t="shared" si="75"/>
        <v>2020</v>
      </c>
      <c r="C1662" s="4" t="s">
        <v>115</v>
      </c>
      <c r="D1662" s="4" t="s">
        <v>110</v>
      </c>
      <c r="E1662" s="4" t="s">
        <v>132</v>
      </c>
      <c r="F1662" s="4" t="s">
        <v>106</v>
      </c>
      <c r="G1662" s="10">
        <v>675</v>
      </c>
      <c r="H1662" s="10">
        <v>15</v>
      </c>
      <c r="I1662" s="8">
        <v>950</v>
      </c>
      <c r="J1662" s="10">
        <v>14250</v>
      </c>
      <c r="K1662" s="10">
        <f t="shared" si="76"/>
        <v>10125</v>
      </c>
      <c r="L1662" s="11">
        <f t="shared" si="77"/>
        <v>4125</v>
      </c>
    </row>
    <row r="1663" spans="1:12" x14ac:dyDescent="0.3">
      <c r="A1663" s="2">
        <v>44099</v>
      </c>
      <c r="B1663" s="2" t="str">
        <f t="shared" si="75"/>
        <v>2020</v>
      </c>
      <c r="C1663" s="4" t="s">
        <v>114</v>
      </c>
      <c r="D1663" s="4" t="s">
        <v>111</v>
      </c>
      <c r="E1663" s="4" t="s">
        <v>132</v>
      </c>
      <c r="F1663" s="4" t="s">
        <v>106</v>
      </c>
      <c r="G1663" s="10">
        <v>675</v>
      </c>
      <c r="H1663" s="10">
        <v>61</v>
      </c>
      <c r="I1663" s="8">
        <v>950</v>
      </c>
      <c r="J1663" s="10">
        <v>57950</v>
      </c>
      <c r="K1663" s="10">
        <f t="shared" si="76"/>
        <v>41175</v>
      </c>
      <c r="L1663" s="11">
        <f t="shared" si="77"/>
        <v>16775</v>
      </c>
    </row>
    <row r="1664" spans="1:12" x14ac:dyDescent="0.3">
      <c r="A1664" s="2">
        <v>44451</v>
      </c>
      <c r="B1664" s="2" t="str">
        <f t="shared" si="75"/>
        <v>2021</v>
      </c>
      <c r="C1664" s="4" t="s">
        <v>115</v>
      </c>
      <c r="D1664" s="4" t="s">
        <v>110</v>
      </c>
      <c r="E1664" s="4" t="s">
        <v>132</v>
      </c>
      <c r="F1664" s="4" t="s">
        <v>128</v>
      </c>
      <c r="G1664" s="10">
        <v>675</v>
      </c>
      <c r="H1664" s="10">
        <v>4</v>
      </c>
      <c r="I1664" s="8">
        <v>950</v>
      </c>
      <c r="J1664" s="10">
        <v>3800</v>
      </c>
      <c r="K1664" s="10">
        <f t="shared" si="76"/>
        <v>2700</v>
      </c>
      <c r="L1664" s="11">
        <f t="shared" si="77"/>
        <v>1100</v>
      </c>
    </row>
    <row r="1665" spans="1:12" x14ac:dyDescent="0.3">
      <c r="A1665" s="2">
        <v>43900</v>
      </c>
      <c r="B1665" s="2" t="str">
        <f t="shared" si="75"/>
        <v>2020</v>
      </c>
      <c r="C1665" s="4" t="s">
        <v>109</v>
      </c>
      <c r="D1665" s="4" t="s">
        <v>110</v>
      </c>
      <c r="E1665" s="4" t="s">
        <v>132</v>
      </c>
      <c r="F1665" s="4" t="s">
        <v>128</v>
      </c>
      <c r="G1665" s="10">
        <v>675</v>
      </c>
      <c r="H1665" s="10">
        <v>2</v>
      </c>
      <c r="I1665" s="8">
        <v>950</v>
      </c>
      <c r="J1665" s="10">
        <v>1900</v>
      </c>
      <c r="K1665" s="10">
        <f t="shared" si="76"/>
        <v>1350</v>
      </c>
      <c r="L1665" s="11">
        <f t="shared" si="77"/>
        <v>550</v>
      </c>
    </row>
    <row r="1666" spans="1:12" x14ac:dyDescent="0.3">
      <c r="A1666" s="2">
        <v>44254</v>
      </c>
      <c r="B1666" s="2" t="str">
        <f t="shared" si="75"/>
        <v>2021</v>
      </c>
      <c r="C1666" s="4" t="s">
        <v>134</v>
      </c>
      <c r="D1666" s="4" t="s">
        <v>110</v>
      </c>
      <c r="E1666" s="4" t="s">
        <v>132</v>
      </c>
      <c r="F1666" s="4" t="s">
        <v>128</v>
      </c>
      <c r="G1666" s="10">
        <v>675</v>
      </c>
      <c r="H1666" s="10">
        <v>9</v>
      </c>
      <c r="I1666" s="8">
        <v>950</v>
      </c>
      <c r="J1666" s="10">
        <v>8550</v>
      </c>
      <c r="K1666" s="10">
        <f t="shared" si="76"/>
        <v>6075</v>
      </c>
      <c r="L1666" s="11">
        <f t="shared" si="77"/>
        <v>2475</v>
      </c>
    </row>
    <row r="1667" spans="1:12" x14ac:dyDescent="0.3">
      <c r="A1667" s="2">
        <v>44326</v>
      </c>
      <c r="B1667" s="2" t="str">
        <f t="shared" ref="B1667:B1730" si="78">TEXT(A1667,"yyyy")</f>
        <v>2021</v>
      </c>
      <c r="C1667" s="4" t="s">
        <v>139</v>
      </c>
      <c r="D1667" s="4" t="s">
        <v>104</v>
      </c>
      <c r="E1667" s="4" t="s">
        <v>132</v>
      </c>
      <c r="F1667" s="4" t="s">
        <v>128</v>
      </c>
      <c r="G1667" s="10">
        <v>675</v>
      </c>
      <c r="H1667" s="10">
        <v>9</v>
      </c>
      <c r="I1667" s="8">
        <v>950</v>
      </c>
      <c r="J1667" s="10">
        <v>8550</v>
      </c>
      <c r="K1667" s="10">
        <f t="shared" ref="K1667:K1730" si="79">H1667*G1667</f>
        <v>6075</v>
      </c>
      <c r="L1667" s="11">
        <f t="shared" ref="L1667:L1730" si="80">J1667-K1667</f>
        <v>2475</v>
      </c>
    </row>
    <row r="1668" spans="1:12" x14ac:dyDescent="0.3">
      <c r="A1668" s="2">
        <v>43246</v>
      </c>
      <c r="B1668" s="2" t="str">
        <f t="shared" si="78"/>
        <v>2018</v>
      </c>
      <c r="C1668" s="4" t="s">
        <v>142</v>
      </c>
      <c r="D1668" s="4" t="s">
        <v>104</v>
      </c>
      <c r="E1668" s="4" t="s">
        <v>132</v>
      </c>
      <c r="F1668" s="4" t="s">
        <v>128</v>
      </c>
      <c r="G1668" s="10">
        <v>675</v>
      </c>
      <c r="H1668" s="10">
        <v>2</v>
      </c>
      <c r="I1668" s="8">
        <v>950</v>
      </c>
      <c r="J1668" s="10">
        <v>1900</v>
      </c>
      <c r="K1668" s="10">
        <f t="shared" si="79"/>
        <v>1350</v>
      </c>
      <c r="L1668" s="11">
        <f t="shared" si="80"/>
        <v>550</v>
      </c>
    </row>
    <row r="1669" spans="1:12" x14ac:dyDescent="0.3">
      <c r="A1669" s="2">
        <v>43194</v>
      </c>
      <c r="B1669" s="2" t="str">
        <f t="shared" si="78"/>
        <v>2018</v>
      </c>
      <c r="C1669" s="4" t="s">
        <v>144</v>
      </c>
      <c r="D1669" s="4" t="s">
        <v>111</v>
      </c>
      <c r="E1669" s="4" t="s">
        <v>132</v>
      </c>
      <c r="F1669" s="4" t="s">
        <v>128</v>
      </c>
      <c r="G1669" s="10">
        <v>675</v>
      </c>
      <c r="H1669" s="10">
        <v>8</v>
      </c>
      <c r="I1669" s="8">
        <v>950</v>
      </c>
      <c r="J1669" s="10">
        <v>7600</v>
      </c>
      <c r="K1669" s="10">
        <f t="shared" si="79"/>
        <v>5400</v>
      </c>
      <c r="L1669" s="11">
        <f t="shared" si="80"/>
        <v>2200</v>
      </c>
    </row>
    <row r="1670" spans="1:12" x14ac:dyDescent="0.3">
      <c r="A1670" s="2">
        <v>44279</v>
      </c>
      <c r="B1670" s="2" t="str">
        <f t="shared" si="78"/>
        <v>2021</v>
      </c>
      <c r="C1670" s="4" t="s">
        <v>141</v>
      </c>
      <c r="D1670" s="4" t="s">
        <v>113</v>
      </c>
      <c r="E1670" s="4" t="s">
        <v>132</v>
      </c>
      <c r="F1670" s="4" t="s">
        <v>128</v>
      </c>
      <c r="G1670" s="10">
        <v>675</v>
      </c>
      <c r="H1670" s="10">
        <v>5</v>
      </c>
      <c r="I1670" s="8">
        <v>950</v>
      </c>
      <c r="J1670" s="10">
        <v>4750</v>
      </c>
      <c r="K1670" s="10">
        <f t="shared" si="79"/>
        <v>3375</v>
      </c>
      <c r="L1670" s="11">
        <f t="shared" si="80"/>
        <v>1375</v>
      </c>
    </row>
    <row r="1671" spans="1:12" x14ac:dyDescent="0.3">
      <c r="A1671" s="2">
        <v>44313</v>
      </c>
      <c r="B1671" s="2" t="str">
        <f t="shared" si="78"/>
        <v>2021</v>
      </c>
      <c r="C1671" s="4" t="s">
        <v>125</v>
      </c>
      <c r="D1671" s="4" t="s">
        <v>107</v>
      </c>
      <c r="E1671" s="4" t="s">
        <v>132</v>
      </c>
      <c r="F1671" s="4" t="s">
        <v>128</v>
      </c>
      <c r="G1671" s="10">
        <v>675</v>
      </c>
      <c r="H1671" s="10">
        <v>3</v>
      </c>
      <c r="I1671" s="8">
        <v>950</v>
      </c>
      <c r="J1671" s="10">
        <v>2850</v>
      </c>
      <c r="K1671" s="10">
        <f t="shared" si="79"/>
        <v>2025</v>
      </c>
      <c r="L1671" s="11">
        <f t="shared" si="80"/>
        <v>825</v>
      </c>
    </row>
    <row r="1672" spans="1:12" x14ac:dyDescent="0.3">
      <c r="A1672" s="2">
        <v>43144</v>
      </c>
      <c r="B1672" s="2" t="str">
        <f t="shared" si="78"/>
        <v>2018</v>
      </c>
      <c r="C1672" s="4" t="s">
        <v>125</v>
      </c>
      <c r="D1672" s="4" t="s">
        <v>117</v>
      </c>
      <c r="E1672" s="4" t="s">
        <v>132</v>
      </c>
      <c r="F1672" s="4" t="s">
        <v>128</v>
      </c>
      <c r="G1672" s="10">
        <v>675</v>
      </c>
      <c r="H1672" s="10">
        <v>4</v>
      </c>
      <c r="I1672" s="8">
        <v>950</v>
      </c>
      <c r="J1672" s="10">
        <v>3800</v>
      </c>
      <c r="K1672" s="10">
        <f t="shared" si="79"/>
        <v>2700</v>
      </c>
      <c r="L1672" s="11">
        <f t="shared" si="80"/>
        <v>1100</v>
      </c>
    </row>
    <row r="1673" spans="1:12" x14ac:dyDescent="0.3">
      <c r="A1673" s="2">
        <v>44330</v>
      </c>
      <c r="B1673" s="2" t="str">
        <f t="shared" si="78"/>
        <v>2021</v>
      </c>
      <c r="C1673" s="4" t="s">
        <v>141</v>
      </c>
      <c r="D1673" s="4" t="s">
        <v>111</v>
      </c>
      <c r="E1673" s="4" t="s">
        <v>132</v>
      </c>
      <c r="F1673" s="4" t="s">
        <v>128</v>
      </c>
      <c r="G1673" s="10">
        <v>675</v>
      </c>
      <c r="H1673" s="10">
        <v>6</v>
      </c>
      <c r="I1673" s="8">
        <v>950</v>
      </c>
      <c r="J1673" s="10">
        <v>5700</v>
      </c>
      <c r="K1673" s="10">
        <f t="shared" si="79"/>
        <v>4050</v>
      </c>
      <c r="L1673" s="11">
        <f t="shared" si="80"/>
        <v>1650</v>
      </c>
    </row>
    <row r="1674" spans="1:12" x14ac:dyDescent="0.3">
      <c r="A1674" s="2">
        <v>43853</v>
      </c>
      <c r="B1674" s="2" t="str">
        <f t="shared" si="78"/>
        <v>2020</v>
      </c>
      <c r="C1674" s="4" t="s">
        <v>135</v>
      </c>
      <c r="D1674" s="4" t="s">
        <v>117</v>
      </c>
      <c r="E1674" s="4" t="s">
        <v>132</v>
      </c>
      <c r="F1674" s="4" t="s">
        <v>128</v>
      </c>
      <c r="G1674" s="10">
        <v>675</v>
      </c>
      <c r="H1674" s="10">
        <v>21</v>
      </c>
      <c r="I1674" s="8">
        <v>950</v>
      </c>
      <c r="J1674" s="10">
        <v>19950</v>
      </c>
      <c r="K1674" s="10">
        <f t="shared" si="79"/>
        <v>14175</v>
      </c>
      <c r="L1674" s="11">
        <f t="shared" si="80"/>
        <v>5775</v>
      </c>
    </row>
    <row r="1675" spans="1:12" x14ac:dyDescent="0.3">
      <c r="A1675" s="2">
        <v>43279</v>
      </c>
      <c r="B1675" s="2" t="str">
        <f t="shared" si="78"/>
        <v>2018</v>
      </c>
      <c r="C1675" s="4" t="s">
        <v>116</v>
      </c>
      <c r="D1675" s="4" t="s">
        <v>117</v>
      </c>
      <c r="E1675" s="4" t="s">
        <v>132</v>
      </c>
      <c r="F1675" s="4" t="s">
        <v>128</v>
      </c>
      <c r="G1675" s="10">
        <v>675</v>
      </c>
      <c r="H1675" s="10">
        <v>20</v>
      </c>
      <c r="I1675" s="8">
        <v>950</v>
      </c>
      <c r="J1675" s="10">
        <v>19000</v>
      </c>
      <c r="K1675" s="10">
        <f t="shared" si="79"/>
        <v>13500</v>
      </c>
      <c r="L1675" s="11">
        <f t="shared" si="80"/>
        <v>5500</v>
      </c>
    </row>
    <row r="1676" spans="1:12" x14ac:dyDescent="0.3">
      <c r="A1676" s="2">
        <v>44343</v>
      </c>
      <c r="B1676" s="2" t="str">
        <f t="shared" si="78"/>
        <v>2021</v>
      </c>
      <c r="C1676" s="4" t="s">
        <v>115</v>
      </c>
      <c r="D1676" s="4" t="s">
        <v>110</v>
      </c>
      <c r="E1676" s="4" t="s">
        <v>132</v>
      </c>
      <c r="F1676" s="4" t="s">
        <v>128</v>
      </c>
      <c r="G1676" s="10">
        <v>675</v>
      </c>
      <c r="H1676" s="10">
        <v>6</v>
      </c>
      <c r="I1676" s="8">
        <v>950</v>
      </c>
      <c r="J1676" s="10">
        <v>5700</v>
      </c>
      <c r="K1676" s="10">
        <f t="shared" si="79"/>
        <v>4050</v>
      </c>
      <c r="L1676" s="11">
        <f t="shared" si="80"/>
        <v>1650</v>
      </c>
    </row>
    <row r="1677" spans="1:12" x14ac:dyDescent="0.3">
      <c r="A1677" s="2">
        <v>44008</v>
      </c>
      <c r="B1677" s="2" t="str">
        <f t="shared" si="78"/>
        <v>2020</v>
      </c>
      <c r="C1677" s="4" t="s">
        <v>143</v>
      </c>
      <c r="D1677" s="4" t="s">
        <v>110</v>
      </c>
      <c r="E1677" s="4" t="s">
        <v>132</v>
      </c>
      <c r="F1677" s="4" t="s">
        <v>128</v>
      </c>
      <c r="G1677" s="10">
        <v>675</v>
      </c>
      <c r="H1677" s="10">
        <v>9</v>
      </c>
      <c r="I1677" s="8">
        <v>950</v>
      </c>
      <c r="J1677" s="10">
        <v>8550</v>
      </c>
      <c r="K1677" s="10">
        <f t="shared" si="79"/>
        <v>6075</v>
      </c>
      <c r="L1677" s="11">
        <f t="shared" si="80"/>
        <v>2475</v>
      </c>
    </row>
    <row r="1678" spans="1:12" x14ac:dyDescent="0.3">
      <c r="A1678" s="2">
        <v>44468</v>
      </c>
      <c r="B1678" s="2" t="str">
        <f t="shared" si="78"/>
        <v>2021</v>
      </c>
      <c r="C1678" s="4" t="s">
        <v>139</v>
      </c>
      <c r="D1678" s="4" t="s">
        <v>107</v>
      </c>
      <c r="E1678" s="4" t="s">
        <v>132</v>
      </c>
      <c r="F1678" s="4" t="s">
        <v>128</v>
      </c>
      <c r="G1678" s="10">
        <v>675</v>
      </c>
      <c r="H1678" s="10">
        <v>18</v>
      </c>
      <c r="I1678" s="8">
        <v>950</v>
      </c>
      <c r="J1678" s="10">
        <v>17100</v>
      </c>
      <c r="K1678" s="10">
        <f t="shared" si="79"/>
        <v>12150</v>
      </c>
      <c r="L1678" s="11">
        <f t="shared" si="80"/>
        <v>4950</v>
      </c>
    </row>
    <row r="1679" spans="1:12" x14ac:dyDescent="0.3">
      <c r="A1679" s="2">
        <v>43366</v>
      </c>
      <c r="B1679" s="2" t="str">
        <f t="shared" si="78"/>
        <v>2018</v>
      </c>
      <c r="C1679" s="4" t="s">
        <v>140</v>
      </c>
      <c r="D1679" s="4" t="s">
        <v>107</v>
      </c>
      <c r="E1679" s="4" t="s">
        <v>132</v>
      </c>
      <c r="F1679" s="4" t="s">
        <v>128</v>
      </c>
      <c r="G1679" s="10">
        <v>675</v>
      </c>
      <c r="H1679" s="10">
        <v>28</v>
      </c>
      <c r="I1679" s="8">
        <v>950</v>
      </c>
      <c r="J1679" s="10">
        <v>26600</v>
      </c>
      <c r="K1679" s="10">
        <f t="shared" si="79"/>
        <v>18900</v>
      </c>
      <c r="L1679" s="11">
        <f t="shared" si="80"/>
        <v>7700</v>
      </c>
    </row>
    <row r="1680" spans="1:12" x14ac:dyDescent="0.3">
      <c r="A1680" s="2">
        <v>43427</v>
      </c>
      <c r="B1680" s="2" t="str">
        <f t="shared" si="78"/>
        <v>2018</v>
      </c>
      <c r="C1680" s="4" t="s">
        <v>136</v>
      </c>
      <c r="D1680" s="4" t="s">
        <v>113</v>
      </c>
      <c r="E1680" s="4" t="s">
        <v>132</v>
      </c>
      <c r="F1680" s="4" t="s">
        <v>128</v>
      </c>
      <c r="G1680" s="10">
        <v>675</v>
      </c>
      <c r="H1680" s="10">
        <v>21</v>
      </c>
      <c r="I1680" s="8">
        <v>950</v>
      </c>
      <c r="J1680" s="10">
        <v>19950</v>
      </c>
      <c r="K1680" s="10">
        <f t="shared" si="79"/>
        <v>14175</v>
      </c>
      <c r="L1680" s="11">
        <f t="shared" si="80"/>
        <v>5775</v>
      </c>
    </row>
    <row r="1681" spans="1:12" x14ac:dyDescent="0.3">
      <c r="A1681" s="2">
        <v>44404</v>
      </c>
      <c r="B1681" s="2" t="str">
        <f t="shared" si="78"/>
        <v>2021</v>
      </c>
      <c r="C1681" s="4" t="s">
        <v>141</v>
      </c>
      <c r="D1681" s="4" t="s">
        <v>107</v>
      </c>
      <c r="E1681" s="4" t="s">
        <v>132</v>
      </c>
      <c r="F1681" s="4" t="s">
        <v>128</v>
      </c>
      <c r="G1681" s="10">
        <v>675</v>
      </c>
      <c r="H1681" s="10">
        <v>18</v>
      </c>
      <c r="I1681" s="8">
        <v>950</v>
      </c>
      <c r="J1681" s="10">
        <v>17100</v>
      </c>
      <c r="K1681" s="10">
        <f t="shared" si="79"/>
        <v>12150</v>
      </c>
      <c r="L1681" s="11">
        <f t="shared" si="80"/>
        <v>4950</v>
      </c>
    </row>
    <row r="1682" spans="1:12" x14ac:dyDescent="0.3">
      <c r="A1682" s="2">
        <v>44501</v>
      </c>
      <c r="B1682" s="2" t="str">
        <f t="shared" si="78"/>
        <v>2021</v>
      </c>
      <c r="C1682" s="4" t="s">
        <v>115</v>
      </c>
      <c r="D1682" s="4" t="s">
        <v>111</v>
      </c>
      <c r="E1682" s="4" t="s">
        <v>132</v>
      </c>
      <c r="F1682" s="4" t="s">
        <v>128</v>
      </c>
      <c r="G1682" s="10">
        <v>675</v>
      </c>
      <c r="H1682" s="10">
        <v>35</v>
      </c>
      <c r="I1682" s="8">
        <v>950</v>
      </c>
      <c r="J1682" s="10">
        <v>33250</v>
      </c>
      <c r="K1682" s="10">
        <f t="shared" si="79"/>
        <v>23625</v>
      </c>
      <c r="L1682" s="11">
        <f t="shared" si="80"/>
        <v>9625</v>
      </c>
    </row>
    <row r="1683" spans="1:12" x14ac:dyDescent="0.3">
      <c r="A1683" s="2">
        <v>44368</v>
      </c>
      <c r="B1683" s="2" t="str">
        <f t="shared" si="78"/>
        <v>2021</v>
      </c>
      <c r="C1683" s="4" t="s">
        <v>119</v>
      </c>
      <c r="D1683" s="4" t="s">
        <v>107</v>
      </c>
      <c r="E1683" s="4" t="s">
        <v>132</v>
      </c>
      <c r="F1683" s="4" t="s">
        <v>128</v>
      </c>
      <c r="G1683" s="10">
        <v>675</v>
      </c>
      <c r="H1683" s="10">
        <v>17</v>
      </c>
      <c r="I1683" s="8">
        <v>950</v>
      </c>
      <c r="J1683" s="10">
        <v>16150</v>
      </c>
      <c r="K1683" s="10">
        <f t="shared" si="79"/>
        <v>11475</v>
      </c>
      <c r="L1683" s="11">
        <f t="shared" si="80"/>
        <v>4675</v>
      </c>
    </row>
    <row r="1684" spans="1:12" x14ac:dyDescent="0.3">
      <c r="A1684" s="2">
        <v>44254</v>
      </c>
      <c r="B1684" s="2" t="str">
        <f t="shared" si="78"/>
        <v>2021</v>
      </c>
      <c r="C1684" s="4" t="s">
        <v>141</v>
      </c>
      <c r="D1684" s="4" t="s">
        <v>113</v>
      </c>
      <c r="E1684" s="4" t="s">
        <v>132</v>
      </c>
      <c r="F1684" s="4" t="s">
        <v>128</v>
      </c>
      <c r="G1684" s="10">
        <v>675</v>
      </c>
      <c r="H1684" s="10">
        <v>26</v>
      </c>
      <c r="I1684" s="8">
        <v>950</v>
      </c>
      <c r="J1684" s="10">
        <v>24700</v>
      </c>
      <c r="K1684" s="10">
        <f t="shared" si="79"/>
        <v>17550</v>
      </c>
      <c r="L1684" s="11">
        <f t="shared" si="80"/>
        <v>7150</v>
      </c>
    </row>
    <row r="1685" spans="1:12" x14ac:dyDescent="0.3">
      <c r="A1685" s="2">
        <v>44453</v>
      </c>
      <c r="B1685" s="2" t="str">
        <f t="shared" si="78"/>
        <v>2021</v>
      </c>
      <c r="C1685" s="4" t="s">
        <v>142</v>
      </c>
      <c r="D1685" s="4" t="s">
        <v>111</v>
      </c>
      <c r="E1685" s="4" t="s">
        <v>132</v>
      </c>
      <c r="F1685" s="4" t="s">
        <v>128</v>
      </c>
      <c r="G1685" s="10">
        <v>675</v>
      </c>
      <c r="H1685" s="10">
        <v>13</v>
      </c>
      <c r="I1685" s="8">
        <v>950</v>
      </c>
      <c r="J1685" s="10">
        <v>12350</v>
      </c>
      <c r="K1685" s="10">
        <f t="shared" si="79"/>
        <v>8775</v>
      </c>
      <c r="L1685" s="11">
        <f t="shared" si="80"/>
        <v>3575</v>
      </c>
    </row>
    <row r="1686" spans="1:12" x14ac:dyDescent="0.3">
      <c r="A1686" s="2">
        <v>43159</v>
      </c>
      <c r="B1686" s="2" t="str">
        <f t="shared" si="78"/>
        <v>2018</v>
      </c>
      <c r="C1686" s="4" t="s">
        <v>122</v>
      </c>
      <c r="D1686" s="4" t="s">
        <v>113</v>
      </c>
      <c r="E1686" s="4" t="s">
        <v>132</v>
      </c>
      <c r="F1686" s="4" t="s">
        <v>128</v>
      </c>
      <c r="G1686" s="10">
        <v>675</v>
      </c>
      <c r="H1686" s="10">
        <v>22</v>
      </c>
      <c r="I1686" s="8">
        <v>950</v>
      </c>
      <c r="J1686" s="10">
        <v>20900</v>
      </c>
      <c r="K1686" s="10">
        <f t="shared" si="79"/>
        <v>14850</v>
      </c>
      <c r="L1686" s="11">
        <f t="shared" si="80"/>
        <v>6050</v>
      </c>
    </row>
    <row r="1687" spans="1:12" x14ac:dyDescent="0.3">
      <c r="A1687" s="2">
        <v>43949</v>
      </c>
      <c r="B1687" s="2" t="str">
        <f t="shared" si="78"/>
        <v>2020</v>
      </c>
      <c r="C1687" s="4" t="s">
        <v>115</v>
      </c>
      <c r="D1687" s="4" t="s">
        <v>111</v>
      </c>
      <c r="E1687" s="4" t="s">
        <v>132</v>
      </c>
      <c r="F1687" s="4" t="s">
        <v>128</v>
      </c>
      <c r="G1687" s="10">
        <v>675</v>
      </c>
      <c r="H1687" s="10">
        <v>1</v>
      </c>
      <c r="I1687" s="8">
        <v>950</v>
      </c>
      <c r="J1687" s="10">
        <v>950</v>
      </c>
      <c r="K1687" s="10">
        <f t="shared" si="79"/>
        <v>675</v>
      </c>
      <c r="L1687" s="11">
        <f t="shared" si="80"/>
        <v>275</v>
      </c>
    </row>
    <row r="1688" spans="1:12" x14ac:dyDescent="0.3">
      <c r="A1688" s="2">
        <v>43971</v>
      </c>
      <c r="B1688" s="2" t="str">
        <f t="shared" si="78"/>
        <v>2020</v>
      </c>
      <c r="C1688" s="4" t="s">
        <v>123</v>
      </c>
      <c r="D1688" s="4" t="s">
        <v>104</v>
      </c>
      <c r="E1688" s="4" t="s">
        <v>132</v>
      </c>
      <c r="F1688" s="4" t="s">
        <v>128</v>
      </c>
      <c r="G1688" s="10">
        <v>675</v>
      </c>
      <c r="H1688" s="10">
        <v>7</v>
      </c>
      <c r="I1688" s="8">
        <v>950</v>
      </c>
      <c r="J1688" s="10">
        <v>6650</v>
      </c>
      <c r="K1688" s="10">
        <f t="shared" si="79"/>
        <v>4725</v>
      </c>
      <c r="L1688" s="11">
        <f t="shared" si="80"/>
        <v>1925</v>
      </c>
    </row>
    <row r="1689" spans="1:12" x14ac:dyDescent="0.3">
      <c r="A1689" s="2">
        <v>44535</v>
      </c>
      <c r="B1689" s="2" t="str">
        <f t="shared" si="78"/>
        <v>2021</v>
      </c>
      <c r="C1689" s="4" t="s">
        <v>142</v>
      </c>
      <c r="D1689" s="4" t="s">
        <v>107</v>
      </c>
      <c r="E1689" s="4" t="s">
        <v>132</v>
      </c>
      <c r="F1689" s="4" t="s">
        <v>128</v>
      </c>
      <c r="G1689" s="10">
        <v>675</v>
      </c>
      <c r="H1689" s="10">
        <v>24</v>
      </c>
      <c r="I1689" s="8">
        <v>950</v>
      </c>
      <c r="J1689" s="10">
        <v>22800</v>
      </c>
      <c r="K1689" s="10">
        <f t="shared" si="79"/>
        <v>16200</v>
      </c>
      <c r="L1689" s="11">
        <f t="shared" si="80"/>
        <v>6600</v>
      </c>
    </row>
    <row r="1690" spans="1:12" x14ac:dyDescent="0.3">
      <c r="A1690" s="2">
        <v>43669</v>
      </c>
      <c r="B1690" s="2" t="str">
        <f t="shared" si="78"/>
        <v>2019</v>
      </c>
      <c r="C1690" s="4" t="s">
        <v>121</v>
      </c>
      <c r="D1690" s="4" t="s">
        <v>104</v>
      </c>
      <c r="E1690" s="4" t="s">
        <v>132</v>
      </c>
      <c r="F1690" s="4" t="s">
        <v>128</v>
      </c>
      <c r="G1690" s="10">
        <v>675</v>
      </c>
      <c r="H1690" s="10">
        <v>16</v>
      </c>
      <c r="I1690" s="8">
        <v>950</v>
      </c>
      <c r="J1690" s="10">
        <v>15200</v>
      </c>
      <c r="K1690" s="10">
        <f t="shared" si="79"/>
        <v>10800</v>
      </c>
      <c r="L1690" s="11">
        <f t="shared" si="80"/>
        <v>4400</v>
      </c>
    </row>
    <row r="1691" spans="1:12" x14ac:dyDescent="0.3">
      <c r="A1691" s="2">
        <v>44338</v>
      </c>
      <c r="B1691" s="2" t="str">
        <f t="shared" si="78"/>
        <v>2021</v>
      </c>
      <c r="C1691" s="4" t="s">
        <v>134</v>
      </c>
      <c r="D1691" s="4" t="s">
        <v>111</v>
      </c>
      <c r="E1691" s="4" t="s">
        <v>132</v>
      </c>
      <c r="F1691" s="4" t="s">
        <v>128</v>
      </c>
      <c r="G1691" s="10">
        <v>675</v>
      </c>
      <c r="H1691" s="10">
        <v>13</v>
      </c>
      <c r="I1691" s="8">
        <v>950</v>
      </c>
      <c r="J1691" s="10">
        <v>12350</v>
      </c>
      <c r="K1691" s="10">
        <f t="shared" si="79"/>
        <v>8775</v>
      </c>
      <c r="L1691" s="11">
        <f t="shared" si="80"/>
        <v>3575</v>
      </c>
    </row>
    <row r="1692" spans="1:12" x14ac:dyDescent="0.3">
      <c r="A1692" s="2">
        <v>44202</v>
      </c>
      <c r="B1692" s="2" t="str">
        <f t="shared" si="78"/>
        <v>2021</v>
      </c>
      <c r="C1692" s="4" t="s">
        <v>114</v>
      </c>
      <c r="D1692" s="4" t="s">
        <v>110</v>
      </c>
      <c r="E1692" s="4" t="s">
        <v>132</v>
      </c>
      <c r="F1692" s="4" t="s">
        <v>128</v>
      </c>
      <c r="G1692" s="10">
        <v>675</v>
      </c>
      <c r="H1692" s="10">
        <v>6</v>
      </c>
      <c r="I1692" s="8">
        <v>950</v>
      </c>
      <c r="J1692" s="10">
        <v>5700</v>
      </c>
      <c r="K1692" s="10">
        <f t="shared" si="79"/>
        <v>4050</v>
      </c>
      <c r="L1692" s="11">
        <f t="shared" si="80"/>
        <v>1650</v>
      </c>
    </row>
    <row r="1693" spans="1:12" x14ac:dyDescent="0.3">
      <c r="A1693" s="2">
        <v>43890</v>
      </c>
      <c r="B1693" s="2" t="str">
        <f t="shared" si="78"/>
        <v>2020</v>
      </c>
      <c r="C1693" s="4" t="s">
        <v>136</v>
      </c>
      <c r="D1693" s="4" t="s">
        <v>110</v>
      </c>
      <c r="E1693" s="4" t="s">
        <v>132</v>
      </c>
      <c r="F1693" s="4" t="s">
        <v>128</v>
      </c>
      <c r="G1693" s="10">
        <v>675</v>
      </c>
      <c r="H1693" s="10">
        <v>8</v>
      </c>
      <c r="I1693" s="8">
        <v>950</v>
      </c>
      <c r="J1693" s="10">
        <v>7600</v>
      </c>
      <c r="K1693" s="10">
        <f t="shared" si="79"/>
        <v>5400</v>
      </c>
      <c r="L1693" s="11">
        <f t="shared" si="80"/>
        <v>2200</v>
      </c>
    </row>
    <row r="1694" spans="1:12" x14ac:dyDescent="0.3">
      <c r="A1694" s="2">
        <v>44071</v>
      </c>
      <c r="B1694" s="2" t="str">
        <f t="shared" si="78"/>
        <v>2020</v>
      </c>
      <c r="C1694" s="4" t="s">
        <v>119</v>
      </c>
      <c r="D1694" s="4" t="s">
        <v>104</v>
      </c>
      <c r="E1694" s="4" t="s">
        <v>132</v>
      </c>
      <c r="F1694" s="4" t="s">
        <v>128</v>
      </c>
      <c r="G1694" s="10">
        <v>675</v>
      </c>
      <c r="H1694" s="10">
        <v>6</v>
      </c>
      <c r="I1694" s="8">
        <v>950</v>
      </c>
      <c r="J1694" s="10">
        <v>5700</v>
      </c>
      <c r="K1694" s="10">
        <f t="shared" si="79"/>
        <v>4050</v>
      </c>
      <c r="L1694" s="11">
        <f t="shared" si="80"/>
        <v>1650</v>
      </c>
    </row>
    <row r="1695" spans="1:12" x14ac:dyDescent="0.3">
      <c r="A1695" s="2">
        <v>44272</v>
      </c>
      <c r="B1695" s="2" t="str">
        <f t="shared" si="78"/>
        <v>2021</v>
      </c>
      <c r="C1695" s="4" t="s">
        <v>137</v>
      </c>
      <c r="D1695" s="4" t="s">
        <v>113</v>
      </c>
      <c r="E1695" s="4" t="s">
        <v>132</v>
      </c>
      <c r="F1695" s="4" t="s">
        <v>128</v>
      </c>
      <c r="G1695" s="10">
        <v>675</v>
      </c>
      <c r="H1695" s="10">
        <v>4</v>
      </c>
      <c r="I1695" s="8">
        <v>950</v>
      </c>
      <c r="J1695" s="10">
        <v>3800</v>
      </c>
      <c r="K1695" s="10">
        <f t="shared" si="79"/>
        <v>2700</v>
      </c>
      <c r="L1695" s="11">
        <f t="shared" si="80"/>
        <v>1100</v>
      </c>
    </row>
    <row r="1696" spans="1:12" x14ac:dyDescent="0.3">
      <c r="A1696" s="2">
        <v>43921</v>
      </c>
      <c r="B1696" s="2" t="str">
        <f t="shared" si="78"/>
        <v>2020</v>
      </c>
      <c r="C1696" s="4" t="s">
        <v>120</v>
      </c>
      <c r="D1696" s="4" t="s">
        <v>117</v>
      </c>
      <c r="E1696" s="4" t="s">
        <v>132</v>
      </c>
      <c r="F1696" s="4" t="s">
        <v>128</v>
      </c>
      <c r="G1696" s="10">
        <v>675</v>
      </c>
      <c r="H1696" s="10">
        <v>48</v>
      </c>
      <c r="I1696" s="8">
        <v>950</v>
      </c>
      <c r="J1696" s="10">
        <v>45600</v>
      </c>
      <c r="K1696" s="10">
        <f t="shared" si="79"/>
        <v>32400</v>
      </c>
      <c r="L1696" s="11">
        <f t="shared" si="80"/>
        <v>13200</v>
      </c>
    </row>
    <row r="1697" spans="1:12" x14ac:dyDescent="0.3">
      <c r="A1697" s="2">
        <v>43421</v>
      </c>
      <c r="B1697" s="2" t="str">
        <f t="shared" si="78"/>
        <v>2018</v>
      </c>
      <c r="C1697" s="4" t="s">
        <v>137</v>
      </c>
      <c r="D1697" s="4" t="s">
        <v>117</v>
      </c>
      <c r="E1697" s="4" t="s">
        <v>132</v>
      </c>
      <c r="F1697" s="4" t="s">
        <v>128</v>
      </c>
      <c r="G1697" s="10">
        <v>675</v>
      </c>
      <c r="H1697" s="10">
        <v>18</v>
      </c>
      <c r="I1697" s="8">
        <v>950</v>
      </c>
      <c r="J1697" s="10">
        <v>17100</v>
      </c>
      <c r="K1697" s="10">
        <f t="shared" si="79"/>
        <v>12150</v>
      </c>
      <c r="L1697" s="11">
        <f t="shared" si="80"/>
        <v>4950</v>
      </c>
    </row>
    <row r="1698" spans="1:12" x14ac:dyDescent="0.3">
      <c r="A1698" s="2">
        <v>44092</v>
      </c>
      <c r="B1698" s="2" t="str">
        <f t="shared" si="78"/>
        <v>2020</v>
      </c>
      <c r="C1698" s="4" t="s">
        <v>118</v>
      </c>
      <c r="D1698" s="4" t="s">
        <v>117</v>
      </c>
      <c r="E1698" s="4" t="s">
        <v>132</v>
      </c>
      <c r="F1698" s="4" t="s">
        <v>128</v>
      </c>
      <c r="G1698" s="10">
        <v>675</v>
      </c>
      <c r="H1698" s="10">
        <v>3</v>
      </c>
      <c r="I1698" s="8">
        <v>950</v>
      </c>
      <c r="J1698" s="10">
        <v>2850</v>
      </c>
      <c r="K1698" s="10">
        <f t="shared" si="79"/>
        <v>2025</v>
      </c>
      <c r="L1698" s="11">
        <f t="shared" si="80"/>
        <v>825</v>
      </c>
    </row>
    <row r="1699" spans="1:12" x14ac:dyDescent="0.3">
      <c r="A1699" s="2">
        <v>43557</v>
      </c>
      <c r="B1699" s="2" t="str">
        <f t="shared" si="78"/>
        <v>2019</v>
      </c>
      <c r="C1699" s="4" t="s">
        <v>125</v>
      </c>
      <c r="D1699" s="4" t="s">
        <v>111</v>
      </c>
      <c r="E1699" s="4" t="s">
        <v>132</v>
      </c>
      <c r="F1699" s="4" t="s">
        <v>128</v>
      </c>
      <c r="G1699" s="10">
        <v>675</v>
      </c>
      <c r="H1699" s="10">
        <v>1</v>
      </c>
      <c r="I1699" s="8">
        <v>950</v>
      </c>
      <c r="J1699" s="10">
        <v>950</v>
      </c>
      <c r="K1699" s="10">
        <f t="shared" si="79"/>
        <v>675</v>
      </c>
      <c r="L1699" s="11">
        <f t="shared" si="80"/>
        <v>275</v>
      </c>
    </row>
    <row r="1700" spans="1:12" x14ac:dyDescent="0.3">
      <c r="A1700" s="2">
        <v>44391</v>
      </c>
      <c r="B1700" s="2" t="str">
        <f t="shared" si="78"/>
        <v>2021</v>
      </c>
      <c r="C1700" s="4" t="s">
        <v>112</v>
      </c>
      <c r="D1700" s="4" t="s">
        <v>111</v>
      </c>
      <c r="E1700" s="4" t="s">
        <v>132</v>
      </c>
      <c r="F1700" s="4" t="s">
        <v>128</v>
      </c>
      <c r="G1700" s="10">
        <v>675</v>
      </c>
      <c r="H1700" s="10">
        <v>27</v>
      </c>
      <c r="I1700" s="8">
        <v>950</v>
      </c>
      <c r="J1700" s="10">
        <v>25650</v>
      </c>
      <c r="K1700" s="10">
        <f t="shared" si="79"/>
        <v>18225</v>
      </c>
      <c r="L1700" s="11">
        <f t="shared" si="80"/>
        <v>7425</v>
      </c>
    </row>
    <row r="1701" spans="1:12" x14ac:dyDescent="0.3">
      <c r="A1701" s="2">
        <v>43862</v>
      </c>
      <c r="B1701" s="2" t="str">
        <f t="shared" si="78"/>
        <v>2020</v>
      </c>
      <c r="C1701" s="4" t="s">
        <v>122</v>
      </c>
      <c r="D1701" s="4" t="s">
        <v>110</v>
      </c>
      <c r="E1701" s="4" t="s">
        <v>132</v>
      </c>
      <c r="F1701" s="4" t="s">
        <v>128</v>
      </c>
      <c r="G1701" s="10">
        <v>675</v>
      </c>
      <c r="H1701" s="10">
        <v>4</v>
      </c>
      <c r="I1701" s="8">
        <v>950</v>
      </c>
      <c r="J1701" s="10">
        <v>3800</v>
      </c>
      <c r="K1701" s="10">
        <f t="shared" si="79"/>
        <v>2700</v>
      </c>
      <c r="L1701" s="11">
        <f t="shared" si="80"/>
        <v>1100</v>
      </c>
    </row>
    <row r="1702" spans="1:12" x14ac:dyDescent="0.3">
      <c r="A1702" s="2">
        <v>44271</v>
      </c>
      <c r="B1702" s="2" t="str">
        <f t="shared" si="78"/>
        <v>2021</v>
      </c>
      <c r="C1702" s="4" t="s">
        <v>139</v>
      </c>
      <c r="D1702" s="4" t="s">
        <v>104</v>
      </c>
      <c r="E1702" s="4" t="s">
        <v>132</v>
      </c>
      <c r="F1702" s="4" t="s">
        <v>128</v>
      </c>
      <c r="G1702" s="10">
        <v>675</v>
      </c>
      <c r="H1702" s="10">
        <v>14</v>
      </c>
      <c r="I1702" s="8">
        <v>950</v>
      </c>
      <c r="J1702" s="10">
        <v>13300</v>
      </c>
      <c r="K1702" s="10">
        <f t="shared" si="79"/>
        <v>9450</v>
      </c>
      <c r="L1702" s="11">
        <f t="shared" si="80"/>
        <v>3850</v>
      </c>
    </row>
    <row r="1703" spans="1:12" x14ac:dyDescent="0.3">
      <c r="A1703" s="2">
        <v>43501</v>
      </c>
      <c r="B1703" s="2" t="str">
        <f t="shared" si="78"/>
        <v>2019</v>
      </c>
      <c r="C1703" s="4" t="s">
        <v>115</v>
      </c>
      <c r="D1703" s="4" t="s">
        <v>107</v>
      </c>
      <c r="E1703" s="4" t="s">
        <v>132</v>
      </c>
      <c r="F1703" s="4" t="s">
        <v>128</v>
      </c>
      <c r="G1703" s="10">
        <v>675</v>
      </c>
      <c r="H1703" s="10">
        <v>17</v>
      </c>
      <c r="I1703" s="8">
        <v>950</v>
      </c>
      <c r="J1703" s="10">
        <v>16150</v>
      </c>
      <c r="K1703" s="10">
        <f t="shared" si="79"/>
        <v>11475</v>
      </c>
      <c r="L1703" s="11">
        <f t="shared" si="80"/>
        <v>4675</v>
      </c>
    </row>
    <row r="1704" spans="1:12" x14ac:dyDescent="0.3">
      <c r="A1704" s="2">
        <v>44501</v>
      </c>
      <c r="B1704" s="2" t="str">
        <f t="shared" si="78"/>
        <v>2021</v>
      </c>
      <c r="C1704" s="4" t="s">
        <v>134</v>
      </c>
      <c r="D1704" s="4" t="s">
        <v>111</v>
      </c>
      <c r="E1704" s="4" t="s">
        <v>132</v>
      </c>
      <c r="F1704" s="4" t="s">
        <v>128</v>
      </c>
      <c r="G1704" s="10">
        <v>675</v>
      </c>
      <c r="H1704" s="10">
        <v>18</v>
      </c>
      <c r="I1704" s="8">
        <v>950</v>
      </c>
      <c r="J1704" s="10">
        <v>17100</v>
      </c>
      <c r="K1704" s="10">
        <f t="shared" si="79"/>
        <v>12150</v>
      </c>
      <c r="L1704" s="11">
        <f t="shared" si="80"/>
        <v>4950</v>
      </c>
    </row>
    <row r="1705" spans="1:12" x14ac:dyDescent="0.3">
      <c r="A1705" s="2">
        <v>44451</v>
      </c>
      <c r="B1705" s="2" t="str">
        <f t="shared" si="78"/>
        <v>2021</v>
      </c>
      <c r="C1705" s="4" t="s">
        <v>115</v>
      </c>
      <c r="D1705" s="4" t="s">
        <v>110</v>
      </c>
      <c r="E1705" s="4" t="s">
        <v>132</v>
      </c>
      <c r="F1705" s="4" t="s">
        <v>128</v>
      </c>
      <c r="G1705" s="10">
        <v>675</v>
      </c>
      <c r="H1705" s="10">
        <v>4</v>
      </c>
      <c r="I1705" s="8">
        <v>950</v>
      </c>
      <c r="J1705" s="10">
        <v>3800</v>
      </c>
      <c r="K1705" s="10">
        <f t="shared" si="79"/>
        <v>2700</v>
      </c>
      <c r="L1705" s="11">
        <f t="shared" si="80"/>
        <v>1100</v>
      </c>
    </row>
    <row r="1706" spans="1:12" x14ac:dyDescent="0.3">
      <c r="A1706" s="2">
        <v>43900</v>
      </c>
      <c r="B1706" s="2" t="str">
        <f t="shared" si="78"/>
        <v>2020</v>
      </c>
      <c r="C1706" s="4" t="s">
        <v>109</v>
      </c>
      <c r="D1706" s="4" t="s">
        <v>110</v>
      </c>
      <c r="E1706" s="4" t="s">
        <v>132</v>
      </c>
      <c r="F1706" s="4" t="s">
        <v>128</v>
      </c>
      <c r="G1706" s="10">
        <v>675</v>
      </c>
      <c r="H1706" s="10">
        <v>2</v>
      </c>
      <c r="I1706" s="8">
        <v>950</v>
      </c>
      <c r="J1706" s="10">
        <v>1900</v>
      </c>
      <c r="K1706" s="10">
        <f t="shared" si="79"/>
        <v>1350</v>
      </c>
      <c r="L1706" s="11">
        <f t="shared" si="80"/>
        <v>550</v>
      </c>
    </row>
    <row r="1707" spans="1:12" x14ac:dyDescent="0.3">
      <c r="A1707" s="2">
        <v>44254</v>
      </c>
      <c r="B1707" s="2" t="str">
        <f t="shared" si="78"/>
        <v>2021</v>
      </c>
      <c r="C1707" s="4" t="s">
        <v>134</v>
      </c>
      <c r="D1707" s="4" t="s">
        <v>110</v>
      </c>
      <c r="E1707" s="4" t="s">
        <v>132</v>
      </c>
      <c r="F1707" s="4" t="s">
        <v>128</v>
      </c>
      <c r="G1707" s="10">
        <v>675</v>
      </c>
      <c r="H1707" s="10">
        <v>9</v>
      </c>
      <c r="I1707" s="8">
        <v>950</v>
      </c>
      <c r="J1707" s="10">
        <v>8550</v>
      </c>
      <c r="K1707" s="10">
        <f t="shared" si="79"/>
        <v>6075</v>
      </c>
      <c r="L1707" s="11">
        <f t="shared" si="80"/>
        <v>2475</v>
      </c>
    </row>
    <row r="1708" spans="1:12" x14ac:dyDescent="0.3">
      <c r="A1708" s="2">
        <v>44326</v>
      </c>
      <c r="B1708" s="2" t="str">
        <f t="shared" si="78"/>
        <v>2021</v>
      </c>
      <c r="C1708" s="4" t="s">
        <v>139</v>
      </c>
      <c r="D1708" s="4" t="s">
        <v>104</v>
      </c>
      <c r="E1708" s="4" t="s">
        <v>132</v>
      </c>
      <c r="F1708" s="4" t="s">
        <v>128</v>
      </c>
      <c r="G1708" s="10">
        <v>675</v>
      </c>
      <c r="H1708" s="10">
        <v>9</v>
      </c>
      <c r="I1708" s="8">
        <v>950</v>
      </c>
      <c r="J1708" s="10">
        <v>8550</v>
      </c>
      <c r="K1708" s="10">
        <f t="shared" si="79"/>
        <v>6075</v>
      </c>
      <c r="L1708" s="11">
        <f t="shared" si="80"/>
        <v>2475</v>
      </c>
    </row>
    <row r="1709" spans="1:12" x14ac:dyDescent="0.3">
      <c r="A1709" s="2">
        <v>43246</v>
      </c>
      <c r="B1709" s="2" t="str">
        <f t="shared" si="78"/>
        <v>2018</v>
      </c>
      <c r="C1709" s="4" t="s">
        <v>142</v>
      </c>
      <c r="D1709" s="4" t="s">
        <v>104</v>
      </c>
      <c r="E1709" s="4" t="s">
        <v>132</v>
      </c>
      <c r="F1709" s="4" t="s">
        <v>128</v>
      </c>
      <c r="G1709" s="10">
        <v>675</v>
      </c>
      <c r="H1709" s="10">
        <v>2</v>
      </c>
      <c r="I1709" s="8">
        <v>950</v>
      </c>
      <c r="J1709" s="10">
        <v>1900</v>
      </c>
      <c r="K1709" s="10">
        <f t="shared" si="79"/>
        <v>1350</v>
      </c>
      <c r="L1709" s="11">
        <f t="shared" si="80"/>
        <v>550</v>
      </c>
    </row>
    <row r="1710" spans="1:12" x14ac:dyDescent="0.3">
      <c r="A1710" s="2">
        <v>43194</v>
      </c>
      <c r="B1710" s="2" t="str">
        <f t="shared" si="78"/>
        <v>2018</v>
      </c>
      <c r="C1710" s="4" t="s">
        <v>144</v>
      </c>
      <c r="D1710" s="4" t="s">
        <v>111</v>
      </c>
      <c r="E1710" s="4" t="s">
        <v>132</v>
      </c>
      <c r="F1710" s="4" t="s">
        <v>128</v>
      </c>
      <c r="G1710" s="10">
        <v>675</v>
      </c>
      <c r="H1710" s="10">
        <v>8</v>
      </c>
      <c r="I1710" s="8">
        <v>950</v>
      </c>
      <c r="J1710" s="10">
        <v>7600</v>
      </c>
      <c r="K1710" s="10">
        <f t="shared" si="79"/>
        <v>5400</v>
      </c>
      <c r="L1710" s="11">
        <f t="shared" si="80"/>
        <v>2200</v>
      </c>
    </row>
    <row r="1711" spans="1:12" x14ac:dyDescent="0.3">
      <c r="A1711" s="2">
        <v>44279</v>
      </c>
      <c r="B1711" s="2" t="str">
        <f t="shared" si="78"/>
        <v>2021</v>
      </c>
      <c r="C1711" s="4" t="s">
        <v>141</v>
      </c>
      <c r="D1711" s="4" t="s">
        <v>113</v>
      </c>
      <c r="E1711" s="4" t="s">
        <v>132</v>
      </c>
      <c r="F1711" s="4" t="s">
        <v>128</v>
      </c>
      <c r="G1711" s="10">
        <v>675</v>
      </c>
      <c r="H1711" s="10">
        <v>5</v>
      </c>
      <c r="I1711" s="8">
        <v>950</v>
      </c>
      <c r="J1711" s="10">
        <v>4750</v>
      </c>
      <c r="K1711" s="10">
        <f t="shared" si="79"/>
        <v>3375</v>
      </c>
      <c r="L1711" s="11">
        <f t="shared" si="80"/>
        <v>1375</v>
      </c>
    </row>
    <row r="1712" spans="1:12" x14ac:dyDescent="0.3">
      <c r="A1712" s="2">
        <v>44313</v>
      </c>
      <c r="B1712" s="2" t="str">
        <f t="shared" si="78"/>
        <v>2021</v>
      </c>
      <c r="C1712" s="4" t="s">
        <v>125</v>
      </c>
      <c r="D1712" s="4" t="s">
        <v>107</v>
      </c>
      <c r="E1712" s="4" t="s">
        <v>132</v>
      </c>
      <c r="F1712" s="4" t="s">
        <v>128</v>
      </c>
      <c r="G1712" s="10">
        <v>675</v>
      </c>
      <c r="H1712" s="10">
        <v>3</v>
      </c>
      <c r="I1712" s="8">
        <v>950</v>
      </c>
      <c r="J1712" s="10">
        <v>2850</v>
      </c>
      <c r="K1712" s="10">
        <f t="shared" si="79"/>
        <v>2025</v>
      </c>
      <c r="L1712" s="11">
        <f t="shared" si="80"/>
        <v>825</v>
      </c>
    </row>
    <row r="1713" spans="1:12" x14ac:dyDescent="0.3">
      <c r="A1713" s="2">
        <v>43144</v>
      </c>
      <c r="B1713" s="2" t="str">
        <f t="shared" si="78"/>
        <v>2018</v>
      </c>
      <c r="C1713" s="4" t="s">
        <v>125</v>
      </c>
      <c r="D1713" s="4" t="s">
        <v>117</v>
      </c>
      <c r="E1713" s="4" t="s">
        <v>132</v>
      </c>
      <c r="F1713" s="4" t="s">
        <v>128</v>
      </c>
      <c r="G1713" s="10">
        <v>675</v>
      </c>
      <c r="H1713" s="10">
        <v>4</v>
      </c>
      <c r="I1713" s="8">
        <v>950</v>
      </c>
      <c r="J1713" s="10">
        <v>3800</v>
      </c>
      <c r="K1713" s="10">
        <f t="shared" si="79"/>
        <v>2700</v>
      </c>
      <c r="L1713" s="11">
        <f t="shared" si="80"/>
        <v>1100</v>
      </c>
    </row>
    <row r="1714" spans="1:12" x14ac:dyDescent="0.3">
      <c r="A1714" s="2">
        <v>44330</v>
      </c>
      <c r="B1714" s="2" t="str">
        <f t="shared" si="78"/>
        <v>2021</v>
      </c>
      <c r="C1714" s="4" t="s">
        <v>141</v>
      </c>
      <c r="D1714" s="4" t="s">
        <v>111</v>
      </c>
      <c r="E1714" s="4" t="s">
        <v>132</v>
      </c>
      <c r="F1714" s="4" t="s">
        <v>128</v>
      </c>
      <c r="G1714" s="10">
        <v>675</v>
      </c>
      <c r="H1714" s="10">
        <v>6</v>
      </c>
      <c r="I1714" s="8">
        <v>950</v>
      </c>
      <c r="J1714" s="10">
        <v>5700</v>
      </c>
      <c r="K1714" s="10">
        <f t="shared" si="79"/>
        <v>4050</v>
      </c>
      <c r="L1714" s="11">
        <f t="shared" si="80"/>
        <v>1650</v>
      </c>
    </row>
    <row r="1715" spans="1:12" x14ac:dyDescent="0.3">
      <c r="A1715" s="2">
        <v>43853</v>
      </c>
      <c r="B1715" s="2" t="str">
        <f t="shared" si="78"/>
        <v>2020</v>
      </c>
      <c r="C1715" s="4" t="s">
        <v>135</v>
      </c>
      <c r="D1715" s="4" t="s">
        <v>117</v>
      </c>
      <c r="E1715" s="4" t="s">
        <v>132</v>
      </c>
      <c r="F1715" s="4" t="s">
        <v>128</v>
      </c>
      <c r="G1715" s="10">
        <v>675</v>
      </c>
      <c r="H1715" s="10">
        <v>21</v>
      </c>
      <c r="I1715" s="8">
        <v>950</v>
      </c>
      <c r="J1715" s="10">
        <v>19950</v>
      </c>
      <c r="K1715" s="10">
        <f t="shared" si="79"/>
        <v>14175</v>
      </c>
      <c r="L1715" s="11">
        <f t="shared" si="80"/>
        <v>5775</v>
      </c>
    </row>
    <row r="1716" spans="1:12" x14ac:dyDescent="0.3">
      <c r="A1716" s="2">
        <v>43279</v>
      </c>
      <c r="B1716" s="2" t="str">
        <f t="shared" si="78"/>
        <v>2018</v>
      </c>
      <c r="C1716" s="4" t="s">
        <v>116</v>
      </c>
      <c r="D1716" s="4" t="s">
        <v>117</v>
      </c>
      <c r="E1716" s="4" t="s">
        <v>132</v>
      </c>
      <c r="F1716" s="4" t="s">
        <v>128</v>
      </c>
      <c r="G1716" s="10">
        <v>675</v>
      </c>
      <c r="H1716" s="10">
        <v>20</v>
      </c>
      <c r="I1716" s="8">
        <v>950</v>
      </c>
      <c r="J1716" s="10">
        <v>19000</v>
      </c>
      <c r="K1716" s="10">
        <f t="shared" si="79"/>
        <v>13500</v>
      </c>
      <c r="L1716" s="11">
        <f t="shared" si="80"/>
        <v>5500</v>
      </c>
    </row>
    <row r="1717" spans="1:12" x14ac:dyDescent="0.3">
      <c r="A1717" s="2">
        <v>44343</v>
      </c>
      <c r="B1717" s="2" t="str">
        <f t="shared" si="78"/>
        <v>2021</v>
      </c>
      <c r="C1717" s="4" t="s">
        <v>115</v>
      </c>
      <c r="D1717" s="4" t="s">
        <v>110</v>
      </c>
      <c r="E1717" s="4" t="s">
        <v>132</v>
      </c>
      <c r="F1717" s="4" t="s">
        <v>128</v>
      </c>
      <c r="G1717" s="10">
        <v>675</v>
      </c>
      <c r="H1717" s="10">
        <v>6</v>
      </c>
      <c r="I1717" s="8">
        <v>950</v>
      </c>
      <c r="J1717" s="10">
        <v>5700</v>
      </c>
      <c r="K1717" s="10">
        <f t="shared" si="79"/>
        <v>4050</v>
      </c>
      <c r="L1717" s="11">
        <f t="shared" si="80"/>
        <v>1650</v>
      </c>
    </row>
    <row r="1718" spans="1:12" x14ac:dyDescent="0.3">
      <c r="A1718" s="2">
        <v>44008</v>
      </c>
      <c r="B1718" s="2" t="str">
        <f t="shared" si="78"/>
        <v>2020</v>
      </c>
      <c r="C1718" s="4" t="s">
        <v>143</v>
      </c>
      <c r="D1718" s="4" t="s">
        <v>110</v>
      </c>
      <c r="E1718" s="4" t="s">
        <v>132</v>
      </c>
      <c r="F1718" s="4" t="s">
        <v>128</v>
      </c>
      <c r="G1718" s="10">
        <v>675</v>
      </c>
      <c r="H1718" s="10">
        <v>9</v>
      </c>
      <c r="I1718" s="8">
        <v>950</v>
      </c>
      <c r="J1718" s="10">
        <v>8550</v>
      </c>
      <c r="K1718" s="10">
        <f t="shared" si="79"/>
        <v>6075</v>
      </c>
      <c r="L1718" s="11">
        <f t="shared" si="80"/>
        <v>2475</v>
      </c>
    </row>
    <row r="1719" spans="1:12" x14ac:dyDescent="0.3">
      <c r="A1719" s="2">
        <v>44468</v>
      </c>
      <c r="B1719" s="2" t="str">
        <f t="shared" si="78"/>
        <v>2021</v>
      </c>
      <c r="C1719" s="4" t="s">
        <v>139</v>
      </c>
      <c r="D1719" s="4" t="s">
        <v>107</v>
      </c>
      <c r="E1719" s="4" t="s">
        <v>132</v>
      </c>
      <c r="F1719" s="4" t="s">
        <v>128</v>
      </c>
      <c r="G1719" s="10">
        <v>675</v>
      </c>
      <c r="H1719" s="10">
        <v>18</v>
      </c>
      <c r="I1719" s="8">
        <v>950</v>
      </c>
      <c r="J1719" s="10">
        <v>17100</v>
      </c>
      <c r="K1719" s="10">
        <f t="shared" si="79"/>
        <v>12150</v>
      </c>
      <c r="L1719" s="11">
        <f t="shared" si="80"/>
        <v>4950</v>
      </c>
    </row>
    <row r="1720" spans="1:12" x14ac:dyDescent="0.3">
      <c r="A1720" s="2">
        <v>43366</v>
      </c>
      <c r="B1720" s="2" t="str">
        <f t="shared" si="78"/>
        <v>2018</v>
      </c>
      <c r="C1720" s="4" t="s">
        <v>140</v>
      </c>
      <c r="D1720" s="4" t="s">
        <v>107</v>
      </c>
      <c r="E1720" s="4" t="s">
        <v>132</v>
      </c>
      <c r="F1720" s="4" t="s">
        <v>128</v>
      </c>
      <c r="G1720" s="10">
        <v>675</v>
      </c>
      <c r="H1720" s="10">
        <v>28</v>
      </c>
      <c r="I1720" s="8">
        <v>950</v>
      </c>
      <c r="J1720" s="10">
        <v>26600</v>
      </c>
      <c r="K1720" s="10">
        <f t="shared" si="79"/>
        <v>18900</v>
      </c>
      <c r="L1720" s="11">
        <f t="shared" si="80"/>
        <v>7700</v>
      </c>
    </row>
    <row r="1721" spans="1:12" x14ac:dyDescent="0.3">
      <c r="A1721" s="2">
        <v>43427</v>
      </c>
      <c r="B1721" s="2" t="str">
        <f t="shared" si="78"/>
        <v>2018</v>
      </c>
      <c r="C1721" s="4" t="s">
        <v>136</v>
      </c>
      <c r="D1721" s="4" t="s">
        <v>113</v>
      </c>
      <c r="E1721" s="4" t="s">
        <v>132</v>
      </c>
      <c r="F1721" s="4" t="s">
        <v>128</v>
      </c>
      <c r="G1721" s="10">
        <v>675</v>
      </c>
      <c r="H1721" s="10">
        <v>21</v>
      </c>
      <c r="I1721" s="8">
        <v>950</v>
      </c>
      <c r="J1721" s="10">
        <v>19950</v>
      </c>
      <c r="K1721" s="10">
        <f t="shared" si="79"/>
        <v>14175</v>
      </c>
      <c r="L1721" s="11">
        <f t="shared" si="80"/>
        <v>5775</v>
      </c>
    </row>
    <row r="1722" spans="1:12" x14ac:dyDescent="0.3">
      <c r="A1722" s="2">
        <v>44404</v>
      </c>
      <c r="B1722" s="2" t="str">
        <f t="shared" si="78"/>
        <v>2021</v>
      </c>
      <c r="C1722" s="4" t="s">
        <v>141</v>
      </c>
      <c r="D1722" s="4" t="s">
        <v>107</v>
      </c>
      <c r="E1722" s="4" t="s">
        <v>132</v>
      </c>
      <c r="F1722" s="4" t="s">
        <v>128</v>
      </c>
      <c r="G1722" s="10">
        <v>675</v>
      </c>
      <c r="H1722" s="10">
        <v>18</v>
      </c>
      <c r="I1722" s="8">
        <v>950</v>
      </c>
      <c r="J1722" s="10">
        <v>17100</v>
      </c>
      <c r="K1722" s="10">
        <f t="shared" si="79"/>
        <v>12150</v>
      </c>
      <c r="L1722" s="11">
        <f t="shared" si="80"/>
        <v>4950</v>
      </c>
    </row>
    <row r="1723" spans="1:12" x14ac:dyDescent="0.3">
      <c r="A1723" s="2">
        <v>44501</v>
      </c>
      <c r="B1723" s="2" t="str">
        <f t="shared" si="78"/>
        <v>2021</v>
      </c>
      <c r="C1723" s="4" t="s">
        <v>115</v>
      </c>
      <c r="D1723" s="4" t="s">
        <v>111</v>
      </c>
      <c r="E1723" s="4" t="s">
        <v>132</v>
      </c>
      <c r="F1723" s="4" t="s">
        <v>128</v>
      </c>
      <c r="G1723" s="10">
        <v>675</v>
      </c>
      <c r="H1723" s="10">
        <v>35</v>
      </c>
      <c r="I1723" s="8">
        <v>950</v>
      </c>
      <c r="J1723" s="10">
        <v>33250</v>
      </c>
      <c r="K1723" s="10">
        <f t="shared" si="79"/>
        <v>23625</v>
      </c>
      <c r="L1723" s="11">
        <f t="shared" si="80"/>
        <v>9625</v>
      </c>
    </row>
    <row r="1724" spans="1:12" x14ac:dyDescent="0.3">
      <c r="A1724" s="2">
        <v>44368</v>
      </c>
      <c r="B1724" s="2" t="str">
        <f t="shared" si="78"/>
        <v>2021</v>
      </c>
      <c r="C1724" s="4" t="s">
        <v>119</v>
      </c>
      <c r="D1724" s="4" t="s">
        <v>107</v>
      </c>
      <c r="E1724" s="4" t="s">
        <v>132</v>
      </c>
      <c r="F1724" s="4" t="s">
        <v>128</v>
      </c>
      <c r="G1724" s="10">
        <v>675</v>
      </c>
      <c r="H1724" s="10">
        <v>17</v>
      </c>
      <c r="I1724" s="8">
        <v>950</v>
      </c>
      <c r="J1724" s="10">
        <v>16150</v>
      </c>
      <c r="K1724" s="10">
        <f t="shared" si="79"/>
        <v>11475</v>
      </c>
      <c r="L1724" s="11">
        <f t="shared" si="80"/>
        <v>4675</v>
      </c>
    </row>
    <row r="1725" spans="1:12" x14ac:dyDescent="0.3">
      <c r="A1725" s="2">
        <v>44254</v>
      </c>
      <c r="B1725" s="2" t="str">
        <f t="shared" si="78"/>
        <v>2021</v>
      </c>
      <c r="C1725" s="4" t="s">
        <v>141</v>
      </c>
      <c r="D1725" s="4" t="s">
        <v>113</v>
      </c>
      <c r="E1725" s="4" t="s">
        <v>132</v>
      </c>
      <c r="F1725" s="4" t="s">
        <v>128</v>
      </c>
      <c r="G1725" s="10">
        <v>675</v>
      </c>
      <c r="H1725" s="10">
        <v>26</v>
      </c>
      <c r="I1725" s="8">
        <v>950</v>
      </c>
      <c r="J1725" s="10">
        <v>24700</v>
      </c>
      <c r="K1725" s="10">
        <f t="shared" si="79"/>
        <v>17550</v>
      </c>
      <c r="L1725" s="11">
        <f t="shared" si="80"/>
        <v>7150</v>
      </c>
    </row>
    <row r="1726" spans="1:12" x14ac:dyDescent="0.3">
      <c r="A1726" s="2">
        <v>44453</v>
      </c>
      <c r="B1726" s="2" t="str">
        <f t="shared" si="78"/>
        <v>2021</v>
      </c>
      <c r="C1726" s="4" t="s">
        <v>142</v>
      </c>
      <c r="D1726" s="4" t="s">
        <v>111</v>
      </c>
      <c r="E1726" s="4" t="s">
        <v>132</v>
      </c>
      <c r="F1726" s="4" t="s">
        <v>128</v>
      </c>
      <c r="G1726" s="10">
        <v>675</v>
      </c>
      <c r="H1726" s="10">
        <v>13</v>
      </c>
      <c r="I1726" s="8">
        <v>950</v>
      </c>
      <c r="J1726" s="10">
        <v>12350</v>
      </c>
      <c r="K1726" s="10">
        <f t="shared" si="79"/>
        <v>8775</v>
      </c>
      <c r="L1726" s="11">
        <f t="shared" si="80"/>
        <v>3575</v>
      </c>
    </row>
    <row r="1727" spans="1:12" x14ac:dyDescent="0.3">
      <c r="A1727" s="2">
        <v>43159</v>
      </c>
      <c r="B1727" s="2" t="str">
        <f t="shared" si="78"/>
        <v>2018</v>
      </c>
      <c r="C1727" s="4" t="s">
        <v>122</v>
      </c>
      <c r="D1727" s="4" t="s">
        <v>113</v>
      </c>
      <c r="E1727" s="4" t="s">
        <v>132</v>
      </c>
      <c r="F1727" s="4" t="s">
        <v>128</v>
      </c>
      <c r="G1727" s="10">
        <v>675</v>
      </c>
      <c r="H1727" s="10">
        <v>22</v>
      </c>
      <c r="I1727" s="8">
        <v>950</v>
      </c>
      <c r="J1727" s="10">
        <v>20900</v>
      </c>
      <c r="K1727" s="10">
        <f t="shared" si="79"/>
        <v>14850</v>
      </c>
      <c r="L1727" s="11">
        <f t="shared" si="80"/>
        <v>6050</v>
      </c>
    </row>
    <row r="1728" spans="1:12" x14ac:dyDescent="0.3">
      <c r="A1728" s="2">
        <v>43949</v>
      </c>
      <c r="B1728" s="2" t="str">
        <f t="shared" si="78"/>
        <v>2020</v>
      </c>
      <c r="C1728" s="4" t="s">
        <v>115</v>
      </c>
      <c r="D1728" s="4" t="s">
        <v>111</v>
      </c>
      <c r="E1728" s="4" t="s">
        <v>132</v>
      </c>
      <c r="F1728" s="4" t="s">
        <v>128</v>
      </c>
      <c r="G1728" s="10">
        <v>675</v>
      </c>
      <c r="H1728" s="10">
        <v>1</v>
      </c>
      <c r="I1728" s="8">
        <v>950</v>
      </c>
      <c r="J1728" s="10">
        <v>950</v>
      </c>
      <c r="K1728" s="10">
        <f t="shared" si="79"/>
        <v>675</v>
      </c>
      <c r="L1728" s="11">
        <f t="shared" si="80"/>
        <v>275</v>
      </c>
    </row>
    <row r="1729" spans="1:12" x14ac:dyDescent="0.3">
      <c r="A1729" s="2">
        <v>43971</v>
      </c>
      <c r="B1729" s="2" t="str">
        <f t="shared" si="78"/>
        <v>2020</v>
      </c>
      <c r="C1729" s="4" t="s">
        <v>123</v>
      </c>
      <c r="D1729" s="4" t="s">
        <v>104</v>
      </c>
      <c r="E1729" s="4" t="s">
        <v>132</v>
      </c>
      <c r="F1729" s="4" t="s">
        <v>128</v>
      </c>
      <c r="G1729" s="10">
        <v>675</v>
      </c>
      <c r="H1729" s="10">
        <v>7</v>
      </c>
      <c r="I1729" s="8">
        <v>950</v>
      </c>
      <c r="J1729" s="10">
        <v>6650</v>
      </c>
      <c r="K1729" s="10">
        <f t="shared" si="79"/>
        <v>4725</v>
      </c>
      <c r="L1729" s="11">
        <f t="shared" si="80"/>
        <v>1925</v>
      </c>
    </row>
    <row r="1730" spans="1:12" x14ac:dyDescent="0.3">
      <c r="A1730" s="2">
        <v>44535</v>
      </c>
      <c r="B1730" s="2" t="str">
        <f t="shared" si="78"/>
        <v>2021</v>
      </c>
      <c r="C1730" s="4" t="s">
        <v>142</v>
      </c>
      <c r="D1730" s="4" t="s">
        <v>107</v>
      </c>
      <c r="E1730" s="4" t="s">
        <v>132</v>
      </c>
      <c r="F1730" s="4" t="s">
        <v>128</v>
      </c>
      <c r="G1730" s="10">
        <v>675</v>
      </c>
      <c r="H1730" s="10">
        <v>24</v>
      </c>
      <c r="I1730" s="8">
        <v>950</v>
      </c>
      <c r="J1730" s="10">
        <v>22800</v>
      </c>
      <c r="K1730" s="10">
        <f t="shared" si="79"/>
        <v>16200</v>
      </c>
      <c r="L1730" s="11">
        <f t="shared" si="80"/>
        <v>6600</v>
      </c>
    </row>
    <row r="1731" spans="1:12" x14ac:dyDescent="0.3">
      <c r="A1731" s="2">
        <v>43669</v>
      </c>
      <c r="B1731" s="2" t="str">
        <f t="shared" ref="B1731:B1794" si="81">TEXT(A1731,"yyyy")</f>
        <v>2019</v>
      </c>
      <c r="C1731" s="4" t="s">
        <v>121</v>
      </c>
      <c r="D1731" s="4" t="s">
        <v>104</v>
      </c>
      <c r="E1731" s="4" t="s">
        <v>132</v>
      </c>
      <c r="F1731" s="4" t="s">
        <v>128</v>
      </c>
      <c r="G1731" s="10">
        <v>675</v>
      </c>
      <c r="H1731" s="10">
        <v>16</v>
      </c>
      <c r="I1731" s="8">
        <v>950</v>
      </c>
      <c r="J1731" s="10">
        <v>15200</v>
      </c>
      <c r="K1731" s="10">
        <f t="shared" ref="K1731:K1794" si="82">H1731*G1731</f>
        <v>10800</v>
      </c>
      <c r="L1731" s="11">
        <f t="shared" ref="L1731:L1794" si="83">J1731-K1731</f>
        <v>4400</v>
      </c>
    </row>
    <row r="1732" spans="1:12" x14ac:dyDescent="0.3">
      <c r="A1732" s="2">
        <v>44338</v>
      </c>
      <c r="B1732" s="2" t="str">
        <f t="shared" si="81"/>
        <v>2021</v>
      </c>
      <c r="C1732" s="4" t="s">
        <v>134</v>
      </c>
      <c r="D1732" s="4" t="s">
        <v>111</v>
      </c>
      <c r="E1732" s="4" t="s">
        <v>132</v>
      </c>
      <c r="F1732" s="4" t="s">
        <v>128</v>
      </c>
      <c r="G1732" s="10">
        <v>675</v>
      </c>
      <c r="H1732" s="10">
        <v>13</v>
      </c>
      <c r="I1732" s="8">
        <v>950</v>
      </c>
      <c r="J1732" s="10">
        <v>12350</v>
      </c>
      <c r="K1732" s="10">
        <f t="shared" si="82"/>
        <v>8775</v>
      </c>
      <c r="L1732" s="11">
        <f t="shared" si="83"/>
        <v>3575</v>
      </c>
    </row>
    <row r="1733" spans="1:12" x14ac:dyDescent="0.3">
      <c r="A1733" s="2">
        <v>44202</v>
      </c>
      <c r="B1733" s="2" t="str">
        <f t="shared" si="81"/>
        <v>2021</v>
      </c>
      <c r="C1733" s="4" t="s">
        <v>114</v>
      </c>
      <c r="D1733" s="4" t="s">
        <v>110</v>
      </c>
      <c r="E1733" s="4" t="s">
        <v>132</v>
      </c>
      <c r="F1733" s="4" t="s">
        <v>128</v>
      </c>
      <c r="G1733" s="10">
        <v>675</v>
      </c>
      <c r="H1733" s="10">
        <v>6</v>
      </c>
      <c r="I1733" s="8">
        <v>950</v>
      </c>
      <c r="J1733" s="10">
        <v>5700</v>
      </c>
      <c r="K1733" s="10">
        <f t="shared" si="82"/>
        <v>4050</v>
      </c>
      <c r="L1733" s="11">
        <f t="shared" si="83"/>
        <v>1650</v>
      </c>
    </row>
    <row r="1734" spans="1:12" x14ac:dyDescent="0.3">
      <c r="A1734" s="2">
        <v>43890</v>
      </c>
      <c r="B1734" s="2" t="str">
        <f t="shared" si="81"/>
        <v>2020</v>
      </c>
      <c r="C1734" s="4" t="s">
        <v>136</v>
      </c>
      <c r="D1734" s="4" t="s">
        <v>110</v>
      </c>
      <c r="E1734" s="4" t="s">
        <v>132</v>
      </c>
      <c r="F1734" s="4" t="s">
        <v>128</v>
      </c>
      <c r="G1734" s="10">
        <v>675</v>
      </c>
      <c r="H1734" s="10">
        <v>8</v>
      </c>
      <c r="I1734" s="8">
        <v>950</v>
      </c>
      <c r="J1734" s="10">
        <v>7600</v>
      </c>
      <c r="K1734" s="10">
        <f t="shared" si="82"/>
        <v>5400</v>
      </c>
      <c r="L1734" s="11">
        <f t="shared" si="83"/>
        <v>2200</v>
      </c>
    </row>
    <row r="1735" spans="1:12" x14ac:dyDescent="0.3">
      <c r="A1735" s="2">
        <v>44071</v>
      </c>
      <c r="B1735" s="2" t="str">
        <f t="shared" si="81"/>
        <v>2020</v>
      </c>
      <c r="C1735" s="4" t="s">
        <v>119</v>
      </c>
      <c r="D1735" s="4" t="s">
        <v>104</v>
      </c>
      <c r="E1735" s="4" t="s">
        <v>132</v>
      </c>
      <c r="F1735" s="4" t="s">
        <v>128</v>
      </c>
      <c r="G1735" s="10">
        <v>675</v>
      </c>
      <c r="H1735" s="10">
        <v>6</v>
      </c>
      <c r="I1735" s="8">
        <v>950</v>
      </c>
      <c r="J1735" s="10">
        <v>5700</v>
      </c>
      <c r="K1735" s="10">
        <f t="shared" si="82"/>
        <v>4050</v>
      </c>
      <c r="L1735" s="11">
        <f t="shared" si="83"/>
        <v>1650</v>
      </c>
    </row>
    <row r="1736" spans="1:12" x14ac:dyDescent="0.3">
      <c r="A1736" s="2">
        <v>44272</v>
      </c>
      <c r="B1736" s="2" t="str">
        <f t="shared" si="81"/>
        <v>2021</v>
      </c>
      <c r="C1736" s="4" t="s">
        <v>137</v>
      </c>
      <c r="D1736" s="4" t="s">
        <v>113</v>
      </c>
      <c r="E1736" s="4" t="s">
        <v>132</v>
      </c>
      <c r="F1736" s="4" t="s">
        <v>128</v>
      </c>
      <c r="G1736" s="10">
        <v>675</v>
      </c>
      <c r="H1736" s="10">
        <v>4</v>
      </c>
      <c r="I1736" s="8">
        <v>950</v>
      </c>
      <c r="J1736" s="10">
        <v>3800</v>
      </c>
      <c r="K1736" s="10">
        <f t="shared" si="82"/>
        <v>2700</v>
      </c>
      <c r="L1736" s="11">
        <f t="shared" si="83"/>
        <v>1100</v>
      </c>
    </row>
    <row r="1737" spans="1:12" x14ac:dyDescent="0.3">
      <c r="A1737" s="2">
        <v>43921</v>
      </c>
      <c r="B1737" s="2" t="str">
        <f t="shared" si="81"/>
        <v>2020</v>
      </c>
      <c r="C1737" s="4" t="s">
        <v>120</v>
      </c>
      <c r="D1737" s="4" t="s">
        <v>117</v>
      </c>
      <c r="E1737" s="4" t="s">
        <v>132</v>
      </c>
      <c r="F1737" s="4" t="s">
        <v>128</v>
      </c>
      <c r="G1737" s="10">
        <v>675</v>
      </c>
      <c r="H1737" s="10">
        <v>48</v>
      </c>
      <c r="I1737" s="8">
        <v>950</v>
      </c>
      <c r="J1737" s="10">
        <v>45600</v>
      </c>
      <c r="K1737" s="10">
        <f t="shared" si="82"/>
        <v>32400</v>
      </c>
      <c r="L1737" s="11">
        <f t="shared" si="83"/>
        <v>13200</v>
      </c>
    </row>
    <row r="1738" spans="1:12" x14ac:dyDescent="0.3">
      <c r="A1738" s="2">
        <v>43421</v>
      </c>
      <c r="B1738" s="2" t="str">
        <f t="shared" si="81"/>
        <v>2018</v>
      </c>
      <c r="C1738" s="4" t="s">
        <v>137</v>
      </c>
      <c r="D1738" s="4" t="s">
        <v>117</v>
      </c>
      <c r="E1738" s="4" t="s">
        <v>132</v>
      </c>
      <c r="F1738" s="4" t="s">
        <v>128</v>
      </c>
      <c r="G1738" s="10">
        <v>675</v>
      </c>
      <c r="H1738" s="10">
        <v>18</v>
      </c>
      <c r="I1738" s="8">
        <v>950</v>
      </c>
      <c r="J1738" s="10">
        <v>17100</v>
      </c>
      <c r="K1738" s="10">
        <f t="shared" si="82"/>
        <v>12150</v>
      </c>
      <c r="L1738" s="11">
        <f t="shared" si="83"/>
        <v>4950</v>
      </c>
    </row>
    <row r="1739" spans="1:12" x14ac:dyDescent="0.3">
      <c r="A1739" s="2">
        <v>44092</v>
      </c>
      <c r="B1739" s="2" t="str">
        <f t="shared" si="81"/>
        <v>2020</v>
      </c>
      <c r="C1739" s="4" t="s">
        <v>118</v>
      </c>
      <c r="D1739" s="4" t="s">
        <v>117</v>
      </c>
      <c r="E1739" s="4" t="s">
        <v>132</v>
      </c>
      <c r="F1739" s="4" t="s">
        <v>128</v>
      </c>
      <c r="G1739" s="10">
        <v>675</v>
      </c>
      <c r="H1739" s="10">
        <v>3</v>
      </c>
      <c r="I1739" s="8">
        <v>950</v>
      </c>
      <c r="J1739" s="10">
        <v>2850</v>
      </c>
      <c r="K1739" s="10">
        <f t="shared" si="82"/>
        <v>2025</v>
      </c>
      <c r="L1739" s="11">
        <f t="shared" si="83"/>
        <v>825</v>
      </c>
    </row>
    <row r="1740" spans="1:12" x14ac:dyDescent="0.3">
      <c r="A1740" s="2">
        <v>43557</v>
      </c>
      <c r="B1740" s="2" t="str">
        <f t="shared" si="81"/>
        <v>2019</v>
      </c>
      <c r="C1740" s="4" t="s">
        <v>125</v>
      </c>
      <c r="D1740" s="4" t="s">
        <v>111</v>
      </c>
      <c r="E1740" s="4" t="s">
        <v>132</v>
      </c>
      <c r="F1740" s="4" t="s">
        <v>128</v>
      </c>
      <c r="G1740" s="10">
        <v>675</v>
      </c>
      <c r="H1740" s="10">
        <v>1</v>
      </c>
      <c r="I1740" s="8">
        <v>950</v>
      </c>
      <c r="J1740" s="10">
        <v>950</v>
      </c>
      <c r="K1740" s="10">
        <f t="shared" si="82"/>
        <v>675</v>
      </c>
      <c r="L1740" s="11">
        <f t="shared" si="83"/>
        <v>275</v>
      </c>
    </row>
    <row r="1741" spans="1:12" x14ac:dyDescent="0.3">
      <c r="A1741" s="2">
        <v>44391</v>
      </c>
      <c r="B1741" s="2" t="str">
        <f t="shared" si="81"/>
        <v>2021</v>
      </c>
      <c r="C1741" s="4" t="s">
        <v>112</v>
      </c>
      <c r="D1741" s="4" t="s">
        <v>111</v>
      </c>
      <c r="E1741" s="4" t="s">
        <v>132</v>
      </c>
      <c r="F1741" s="4" t="s">
        <v>128</v>
      </c>
      <c r="G1741" s="10">
        <v>675</v>
      </c>
      <c r="H1741" s="10">
        <v>27</v>
      </c>
      <c r="I1741" s="8">
        <v>950</v>
      </c>
      <c r="J1741" s="10">
        <v>25650</v>
      </c>
      <c r="K1741" s="10">
        <f t="shared" si="82"/>
        <v>18225</v>
      </c>
      <c r="L1741" s="11">
        <f t="shared" si="83"/>
        <v>7425</v>
      </c>
    </row>
    <row r="1742" spans="1:12" x14ac:dyDescent="0.3">
      <c r="A1742" s="2">
        <v>43862</v>
      </c>
      <c r="B1742" s="2" t="str">
        <f t="shared" si="81"/>
        <v>2020</v>
      </c>
      <c r="C1742" s="4" t="s">
        <v>122</v>
      </c>
      <c r="D1742" s="4" t="s">
        <v>110</v>
      </c>
      <c r="E1742" s="4" t="s">
        <v>132</v>
      </c>
      <c r="F1742" s="4" t="s">
        <v>128</v>
      </c>
      <c r="G1742" s="10">
        <v>675</v>
      </c>
      <c r="H1742" s="10">
        <v>4</v>
      </c>
      <c r="I1742" s="8">
        <v>950</v>
      </c>
      <c r="J1742" s="10">
        <v>3800</v>
      </c>
      <c r="K1742" s="10">
        <f t="shared" si="82"/>
        <v>2700</v>
      </c>
      <c r="L1742" s="11">
        <f t="shared" si="83"/>
        <v>1100</v>
      </c>
    </row>
    <row r="1743" spans="1:12" x14ac:dyDescent="0.3">
      <c r="A1743" s="2">
        <v>44271</v>
      </c>
      <c r="B1743" s="2" t="str">
        <f t="shared" si="81"/>
        <v>2021</v>
      </c>
      <c r="C1743" s="4" t="s">
        <v>139</v>
      </c>
      <c r="D1743" s="4" t="s">
        <v>104</v>
      </c>
      <c r="E1743" s="4" t="s">
        <v>132</v>
      </c>
      <c r="F1743" s="4" t="s">
        <v>128</v>
      </c>
      <c r="G1743" s="10">
        <v>675</v>
      </c>
      <c r="H1743" s="10">
        <v>14</v>
      </c>
      <c r="I1743" s="8">
        <v>950</v>
      </c>
      <c r="J1743" s="10">
        <v>13300</v>
      </c>
      <c r="K1743" s="10">
        <f t="shared" si="82"/>
        <v>9450</v>
      </c>
      <c r="L1743" s="11">
        <f t="shared" si="83"/>
        <v>3850</v>
      </c>
    </row>
    <row r="1744" spans="1:12" x14ac:dyDescent="0.3">
      <c r="A1744" s="2">
        <v>43501</v>
      </c>
      <c r="B1744" s="2" t="str">
        <f t="shared" si="81"/>
        <v>2019</v>
      </c>
      <c r="C1744" s="4" t="s">
        <v>115</v>
      </c>
      <c r="D1744" s="4" t="s">
        <v>107</v>
      </c>
      <c r="E1744" s="4" t="s">
        <v>132</v>
      </c>
      <c r="F1744" s="4" t="s">
        <v>128</v>
      </c>
      <c r="G1744" s="10">
        <v>675</v>
      </c>
      <c r="H1744" s="10">
        <v>17</v>
      </c>
      <c r="I1744" s="8">
        <v>950</v>
      </c>
      <c r="J1744" s="10">
        <v>16150</v>
      </c>
      <c r="K1744" s="10">
        <f t="shared" si="82"/>
        <v>11475</v>
      </c>
      <c r="L1744" s="11">
        <f t="shared" si="83"/>
        <v>4675</v>
      </c>
    </row>
    <row r="1745" spans="1:12" x14ac:dyDescent="0.3">
      <c r="A1745" s="2">
        <v>44501</v>
      </c>
      <c r="B1745" s="2" t="str">
        <f t="shared" si="81"/>
        <v>2021</v>
      </c>
      <c r="C1745" s="4" t="s">
        <v>134</v>
      </c>
      <c r="D1745" s="4" t="s">
        <v>111</v>
      </c>
      <c r="E1745" s="4" t="s">
        <v>132</v>
      </c>
      <c r="F1745" s="4" t="s">
        <v>128</v>
      </c>
      <c r="G1745" s="10">
        <v>675</v>
      </c>
      <c r="H1745" s="10">
        <v>18</v>
      </c>
      <c r="I1745" s="8">
        <v>950</v>
      </c>
      <c r="J1745" s="10">
        <v>17100</v>
      </c>
      <c r="K1745" s="10">
        <f t="shared" si="82"/>
        <v>12150</v>
      </c>
      <c r="L1745" s="11">
        <f t="shared" si="83"/>
        <v>4950</v>
      </c>
    </row>
    <row r="1746" spans="1:12" x14ac:dyDescent="0.3">
      <c r="A1746" s="2">
        <v>43144</v>
      </c>
      <c r="B1746" s="2" t="str">
        <f t="shared" si="81"/>
        <v>2018</v>
      </c>
      <c r="C1746" s="4" t="s">
        <v>139</v>
      </c>
      <c r="D1746" s="4" t="s">
        <v>110</v>
      </c>
      <c r="E1746" s="4" t="s">
        <v>132</v>
      </c>
      <c r="F1746" s="4" t="s">
        <v>124</v>
      </c>
      <c r="G1746" s="10">
        <v>675</v>
      </c>
      <c r="H1746" s="10">
        <v>24</v>
      </c>
      <c r="I1746" s="8">
        <v>950</v>
      </c>
      <c r="J1746" s="10">
        <v>22800</v>
      </c>
      <c r="K1746" s="10">
        <f t="shared" si="82"/>
        <v>16200</v>
      </c>
      <c r="L1746" s="11">
        <f t="shared" si="83"/>
        <v>6600</v>
      </c>
    </row>
    <row r="1747" spans="1:12" x14ac:dyDescent="0.3">
      <c r="A1747" s="2">
        <v>43188</v>
      </c>
      <c r="B1747" s="2" t="str">
        <f t="shared" si="81"/>
        <v>2018</v>
      </c>
      <c r="C1747" s="4" t="s">
        <v>137</v>
      </c>
      <c r="D1747" s="4" t="s">
        <v>113</v>
      </c>
      <c r="E1747" s="4" t="s">
        <v>132</v>
      </c>
      <c r="F1747" s="4" t="s">
        <v>124</v>
      </c>
      <c r="G1747" s="10">
        <v>675</v>
      </c>
      <c r="H1747" s="10">
        <v>24</v>
      </c>
      <c r="I1747" s="8">
        <v>950</v>
      </c>
      <c r="J1747" s="10">
        <v>22800</v>
      </c>
      <c r="K1747" s="10">
        <f t="shared" si="82"/>
        <v>16200</v>
      </c>
      <c r="L1747" s="11">
        <f t="shared" si="83"/>
        <v>6600</v>
      </c>
    </row>
    <row r="1748" spans="1:12" x14ac:dyDescent="0.3">
      <c r="A1748" s="2">
        <v>43909</v>
      </c>
      <c r="B1748" s="2" t="str">
        <f t="shared" si="81"/>
        <v>2020</v>
      </c>
      <c r="C1748" s="4" t="s">
        <v>138</v>
      </c>
      <c r="D1748" s="4" t="s">
        <v>113</v>
      </c>
      <c r="E1748" s="4" t="s">
        <v>132</v>
      </c>
      <c r="F1748" s="4" t="s">
        <v>124</v>
      </c>
      <c r="G1748" s="10">
        <v>675</v>
      </c>
      <c r="H1748" s="10">
        <v>172</v>
      </c>
      <c r="I1748" s="8">
        <v>950</v>
      </c>
      <c r="J1748" s="10">
        <v>163400</v>
      </c>
      <c r="K1748" s="10">
        <f t="shared" si="82"/>
        <v>116100</v>
      </c>
      <c r="L1748" s="11">
        <f t="shared" si="83"/>
        <v>47300</v>
      </c>
    </row>
    <row r="1749" spans="1:12" x14ac:dyDescent="0.3">
      <c r="A1749" s="2">
        <v>43835</v>
      </c>
      <c r="B1749" s="2" t="str">
        <f t="shared" si="81"/>
        <v>2020</v>
      </c>
      <c r="C1749" s="4" t="s">
        <v>121</v>
      </c>
      <c r="D1749" s="4" t="s">
        <v>107</v>
      </c>
      <c r="E1749" s="4" t="s">
        <v>132</v>
      </c>
      <c r="F1749" s="4" t="s">
        <v>124</v>
      </c>
      <c r="G1749" s="10">
        <v>675</v>
      </c>
      <c r="H1749" s="10">
        <v>21</v>
      </c>
      <c r="I1749" s="8">
        <v>950</v>
      </c>
      <c r="J1749" s="10">
        <v>19950</v>
      </c>
      <c r="K1749" s="10">
        <f t="shared" si="82"/>
        <v>14175</v>
      </c>
      <c r="L1749" s="11">
        <f t="shared" si="83"/>
        <v>5775</v>
      </c>
    </row>
    <row r="1750" spans="1:12" x14ac:dyDescent="0.3">
      <c r="A1750" s="2">
        <v>44025</v>
      </c>
      <c r="B1750" s="2" t="str">
        <f t="shared" si="81"/>
        <v>2020</v>
      </c>
      <c r="C1750" s="4" t="s">
        <v>139</v>
      </c>
      <c r="D1750" s="4" t="s">
        <v>104</v>
      </c>
      <c r="E1750" s="4" t="s">
        <v>132</v>
      </c>
      <c r="F1750" s="4" t="s">
        <v>124</v>
      </c>
      <c r="G1750" s="10">
        <v>675</v>
      </c>
      <c r="H1750" s="10">
        <v>15</v>
      </c>
      <c r="I1750" s="8">
        <v>950</v>
      </c>
      <c r="J1750" s="10">
        <v>14250</v>
      </c>
      <c r="K1750" s="10">
        <f t="shared" si="82"/>
        <v>10125</v>
      </c>
      <c r="L1750" s="11">
        <f t="shared" si="83"/>
        <v>4125</v>
      </c>
    </row>
    <row r="1751" spans="1:12" x14ac:dyDescent="0.3">
      <c r="A1751" s="2">
        <v>44237</v>
      </c>
      <c r="B1751" s="2" t="str">
        <f t="shared" si="81"/>
        <v>2021</v>
      </c>
      <c r="C1751" s="4" t="s">
        <v>109</v>
      </c>
      <c r="D1751" s="4" t="s">
        <v>107</v>
      </c>
      <c r="E1751" s="4" t="s">
        <v>132</v>
      </c>
      <c r="F1751" s="4" t="s">
        <v>124</v>
      </c>
      <c r="G1751" s="10">
        <v>675</v>
      </c>
      <c r="H1751" s="10">
        <v>9</v>
      </c>
      <c r="I1751" s="8">
        <v>950</v>
      </c>
      <c r="J1751" s="10">
        <v>8550</v>
      </c>
      <c r="K1751" s="10">
        <f t="shared" si="82"/>
        <v>6075</v>
      </c>
      <c r="L1751" s="11">
        <f t="shared" si="83"/>
        <v>2475</v>
      </c>
    </row>
    <row r="1752" spans="1:12" x14ac:dyDescent="0.3">
      <c r="A1752" s="2">
        <v>44426</v>
      </c>
      <c r="B1752" s="2" t="str">
        <f t="shared" si="81"/>
        <v>2021</v>
      </c>
      <c r="C1752" s="4" t="s">
        <v>144</v>
      </c>
      <c r="D1752" s="4" t="s">
        <v>110</v>
      </c>
      <c r="E1752" s="4" t="s">
        <v>132</v>
      </c>
      <c r="F1752" s="4" t="s">
        <v>124</v>
      </c>
      <c r="G1752" s="10">
        <v>675</v>
      </c>
      <c r="H1752" s="10">
        <v>23</v>
      </c>
      <c r="I1752" s="8">
        <v>950</v>
      </c>
      <c r="J1752" s="10">
        <v>21850</v>
      </c>
      <c r="K1752" s="10">
        <f t="shared" si="82"/>
        <v>15525</v>
      </c>
      <c r="L1752" s="11">
        <f t="shared" si="83"/>
        <v>6325</v>
      </c>
    </row>
    <row r="1753" spans="1:12" x14ac:dyDescent="0.3">
      <c r="A1753" s="2">
        <v>44085</v>
      </c>
      <c r="B1753" s="2" t="str">
        <f t="shared" si="81"/>
        <v>2020</v>
      </c>
      <c r="C1753" s="4" t="s">
        <v>123</v>
      </c>
      <c r="D1753" s="4" t="s">
        <v>113</v>
      </c>
      <c r="E1753" s="4" t="s">
        <v>132</v>
      </c>
      <c r="F1753" s="4" t="s">
        <v>124</v>
      </c>
      <c r="G1753" s="10">
        <v>675</v>
      </c>
      <c r="H1753" s="10">
        <v>178</v>
      </c>
      <c r="I1753" s="8">
        <v>950</v>
      </c>
      <c r="J1753" s="10">
        <v>169100</v>
      </c>
      <c r="K1753" s="10">
        <f t="shared" si="82"/>
        <v>120150</v>
      </c>
      <c r="L1753" s="11">
        <f t="shared" si="83"/>
        <v>48950</v>
      </c>
    </row>
    <row r="1754" spans="1:12" x14ac:dyDescent="0.3">
      <c r="A1754" s="2">
        <v>43391</v>
      </c>
      <c r="B1754" s="2" t="str">
        <f t="shared" si="81"/>
        <v>2018</v>
      </c>
      <c r="C1754" s="4" t="s">
        <v>138</v>
      </c>
      <c r="D1754" s="4" t="s">
        <v>113</v>
      </c>
      <c r="E1754" s="4" t="s">
        <v>132</v>
      </c>
      <c r="F1754" s="4" t="s">
        <v>124</v>
      </c>
      <c r="G1754" s="10">
        <v>675</v>
      </c>
      <c r="H1754" s="10">
        <v>173</v>
      </c>
      <c r="I1754" s="8">
        <v>950</v>
      </c>
      <c r="J1754" s="10">
        <v>164350</v>
      </c>
      <c r="K1754" s="10">
        <f t="shared" si="82"/>
        <v>116775</v>
      </c>
      <c r="L1754" s="11">
        <f t="shared" si="83"/>
        <v>47575</v>
      </c>
    </row>
    <row r="1755" spans="1:12" x14ac:dyDescent="0.3">
      <c r="A1755" s="2">
        <v>43140</v>
      </c>
      <c r="B1755" s="2" t="str">
        <f t="shared" si="81"/>
        <v>2018</v>
      </c>
      <c r="C1755" s="4" t="s">
        <v>108</v>
      </c>
      <c r="D1755" s="4" t="s">
        <v>117</v>
      </c>
      <c r="E1755" s="4" t="s">
        <v>132</v>
      </c>
      <c r="F1755" s="4" t="s">
        <v>124</v>
      </c>
      <c r="G1755" s="10">
        <v>675</v>
      </c>
      <c r="H1755" s="10">
        <v>149</v>
      </c>
      <c r="I1755" s="8">
        <v>950</v>
      </c>
      <c r="J1755" s="10">
        <v>141550</v>
      </c>
      <c r="K1755" s="10">
        <f t="shared" si="82"/>
        <v>100575</v>
      </c>
      <c r="L1755" s="11">
        <f t="shared" si="83"/>
        <v>40975</v>
      </c>
    </row>
    <row r="1756" spans="1:12" x14ac:dyDescent="0.3">
      <c r="A1756" s="2">
        <v>44337</v>
      </c>
      <c r="B1756" s="2" t="str">
        <f t="shared" si="81"/>
        <v>2021</v>
      </c>
      <c r="C1756" s="4" t="s">
        <v>137</v>
      </c>
      <c r="D1756" s="4" t="s">
        <v>104</v>
      </c>
      <c r="E1756" s="4" t="s">
        <v>132</v>
      </c>
      <c r="F1756" s="4" t="s">
        <v>124</v>
      </c>
      <c r="G1756" s="10">
        <v>675</v>
      </c>
      <c r="H1756" s="10">
        <v>56</v>
      </c>
      <c r="I1756" s="8">
        <v>950</v>
      </c>
      <c r="J1756" s="10">
        <v>53200</v>
      </c>
      <c r="K1756" s="10">
        <f t="shared" si="82"/>
        <v>37800</v>
      </c>
      <c r="L1756" s="11">
        <f t="shared" si="83"/>
        <v>15400</v>
      </c>
    </row>
    <row r="1757" spans="1:12" x14ac:dyDescent="0.3">
      <c r="A1757" s="2">
        <v>43559</v>
      </c>
      <c r="B1757" s="2" t="str">
        <f t="shared" si="81"/>
        <v>2019</v>
      </c>
      <c r="C1757" s="4" t="s">
        <v>114</v>
      </c>
      <c r="D1757" s="4" t="s">
        <v>111</v>
      </c>
      <c r="E1757" s="4" t="s">
        <v>132</v>
      </c>
      <c r="F1757" s="4" t="s">
        <v>124</v>
      </c>
      <c r="G1757" s="10">
        <v>675</v>
      </c>
      <c r="H1757" s="10">
        <v>107</v>
      </c>
      <c r="I1757" s="8">
        <v>950</v>
      </c>
      <c r="J1757" s="10">
        <v>101650</v>
      </c>
      <c r="K1757" s="10">
        <f t="shared" si="82"/>
        <v>72225</v>
      </c>
      <c r="L1757" s="11">
        <f t="shared" si="83"/>
        <v>29425</v>
      </c>
    </row>
    <row r="1758" spans="1:12" x14ac:dyDescent="0.3">
      <c r="A1758" s="2">
        <v>44444</v>
      </c>
      <c r="B1758" s="2" t="str">
        <f t="shared" si="81"/>
        <v>2021</v>
      </c>
      <c r="C1758" s="4" t="s">
        <v>120</v>
      </c>
      <c r="D1758" s="4" t="s">
        <v>110</v>
      </c>
      <c r="E1758" s="4" t="s">
        <v>132</v>
      </c>
      <c r="F1758" s="4" t="s">
        <v>124</v>
      </c>
      <c r="G1758" s="10">
        <v>675</v>
      </c>
      <c r="H1758" s="10">
        <v>21</v>
      </c>
      <c r="I1758" s="8">
        <v>950</v>
      </c>
      <c r="J1758" s="10">
        <v>19950</v>
      </c>
      <c r="K1758" s="10">
        <f t="shared" si="82"/>
        <v>14175</v>
      </c>
      <c r="L1758" s="11">
        <f t="shared" si="83"/>
        <v>5775</v>
      </c>
    </row>
    <row r="1759" spans="1:12" x14ac:dyDescent="0.3">
      <c r="A1759" s="2">
        <v>43268</v>
      </c>
      <c r="B1759" s="2" t="str">
        <f t="shared" si="81"/>
        <v>2018</v>
      </c>
      <c r="C1759" s="4" t="s">
        <v>134</v>
      </c>
      <c r="D1759" s="4" t="s">
        <v>107</v>
      </c>
      <c r="E1759" s="4" t="s">
        <v>132</v>
      </c>
      <c r="F1759" s="4" t="s">
        <v>124</v>
      </c>
      <c r="G1759" s="10">
        <v>675</v>
      </c>
      <c r="H1759" s="10">
        <v>41</v>
      </c>
      <c r="I1759" s="8">
        <v>950</v>
      </c>
      <c r="J1759" s="10">
        <v>38950</v>
      </c>
      <c r="K1759" s="10">
        <f t="shared" si="82"/>
        <v>27675</v>
      </c>
      <c r="L1759" s="11">
        <f t="shared" si="83"/>
        <v>11275</v>
      </c>
    </row>
    <row r="1760" spans="1:12" x14ac:dyDescent="0.3">
      <c r="A1760" s="2">
        <v>43160</v>
      </c>
      <c r="B1760" s="2" t="str">
        <f t="shared" si="81"/>
        <v>2018</v>
      </c>
      <c r="C1760" s="4" t="s">
        <v>139</v>
      </c>
      <c r="D1760" s="4" t="s">
        <v>111</v>
      </c>
      <c r="E1760" s="4" t="s">
        <v>132</v>
      </c>
      <c r="F1760" s="4" t="s">
        <v>124</v>
      </c>
      <c r="G1760" s="10">
        <v>675</v>
      </c>
      <c r="H1760" s="10">
        <v>9</v>
      </c>
      <c r="I1760" s="8">
        <v>950</v>
      </c>
      <c r="J1760" s="10">
        <v>8550</v>
      </c>
      <c r="K1760" s="10">
        <f t="shared" si="82"/>
        <v>6075</v>
      </c>
      <c r="L1760" s="11">
        <f t="shared" si="83"/>
        <v>2475</v>
      </c>
    </row>
    <row r="1761" spans="1:12" x14ac:dyDescent="0.3">
      <c r="A1761" s="2">
        <v>44181</v>
      </c>
      <c r="B1761" s="2" t="str">
        <f t="shared" si="81"/>
        <v>2020</v>
      </c>
      <c r="C1761" s="4" t="s">
        <v>116</v>
      </c>
      <c r="D1761" s="4" t="s">
        <v>107</v>
      </c>
      <c r="E1761" s="4" t="s">
        <v>132</v>
      </c>
      <c r="F1761" s="4" t="s">
        <v>124</v>
      </c>
      <c r="G1761" s="10">
        <v>675</v>
      </c>
      <c r="H1761" s="10">
        <v>19</v>
      </c>
      <c r="I1761" s="8">
        <v>950</v>
      </c>
      <c r="J1761" s="10">
        <v>18050</v>
      </c>
      <c r="K1761" s="10">
        <f t="shared" si="82"/>
        <v>12825</v>
      </c>
      <c r="L1761" s="11">
        <f t="shared" si="83"/>
        <v>5225</v>
      </c>
    </row>
    <row r="1762" spans="1:12" x14ac:dyDescent="0.3">
      <c r="A1762" s="2">
        <v>44006</v>
      </c>
      <c r="B1762" s="2" t="str">
        <f t="shared" si="81"/>
        <v>2020</v>
      </c>
      <c r="C1762" s="4" t="s">
        <v>143</v>
      </c>
      <c r="D1762" s="4" t="s">
        <v>110</v>
      </c>
      <c r="E1762" s="4" t="s">
        <v>132</v>
      </c>
      <c r="F1762" s="4" t="s">
        <v>124</v>
      </c>
      <c r="G1762" s="10">
        <v>675</v>
      </c>
      <c r="H1762" s="10">
        <v>16</v>
      </c>
      <c r="I1762" s="8">
        <v>950</v>
      </c>
      <c r="J1762" s="10">
        <v>15200</v>
      </c>
      <c r="K1762" s="10">
        <f t="shared" si="82"/>
        <v>10800</v>
      </c>
      <c r="L1762" s="11">
        <f t="shared" si="83"/>
        <v>4400</v>
      </c>
    </row>
    <row r="1763" spans="1:12" x14ac:dyDescent="0.3">
      <c r="A1763" s="2">
        <v>43399</v>
      </c>
      <c r="B1763" s="2" t="str">
        <f t="shared" si="81"/>
        <v>2018</v>
      </c>
      <c r="C1763" s="4" t="s">
        <v>141</v>
      </c>
      <c r="D1763" s="4" t="s">
        <v>111</v>
      </c>
      <c r="E1763" s="4" t="s">
        <v>132</v>
      </c>
      <c r="F1763" s="4" t="s">
        <v>124</v>
      </c>
      <c r="G1763" s="10">
        <v>675</v>
      </c>
      <c r="H1763" s="10">
        <v>32</v>
      </c>
      <c r="I1763" s="8">
        <v>950</v>
      </c>
      <c r="J1763" s="10">
        <v>30400</v>
      </c>
      <c r="K1763" s="10">
        <f t="shared" si="82"/>
        <v>21600</v>
      </c>
      <c r="L1763" s="11">
        <f t="shared" si="83"/>
        <v>8800</v>
      </c>
    </row>
    <row r="1764" spans="1:12" x14ac:dyDescent="0.3">
      <c r="A1764" s="2">
        <v>44181</v>
      </c>
      <c r="B1764" s="2" t="str">
        <f t="shared" si="81"/>
        <v>2020</v>
      </c>
      <c r="C1764" s="4" t="s">
        <v>138</v>
      </c>
      <c r="D1764" s="4" t="s">
        <v>113</v>
      </c>
      <c r="E1764" s="4" t="s">
        <v>132</v>
      </c>
      <c r="F1764" s="4" t="s">
        <v>124</v>
      </c>
      <c r="G1764" s="10">
        <v>675</v>
      </c>
      <c r="H1764" s="10">
        <v>59</v>
      </c>
      <c r="I1764" s="8">
        <v>950</v>
      </c>
      <c r="J1764" s="10">
        <v>56050</v>
      </c>
      <c r="K1764" s="10">
        <f t="shared" si="82"/>
        <v>39825</v>
      </c>
      <c r="L1764" s="11">
        <f t="shared" si="83"/>
        <v>16225</v>
      </c>
    </row>
    <row r="1765" spans="1:12" x14ac:dyDescent="0.3">
      <c r="A1765" s="2">
        <v>43696</v>
      </c>
      <c r="B1765" s="2" t="str">
        <f t="shared" si="81"/>
        <v>2019</v>
      </c>
      <c r="C1765" s="4" t="s">
        <v>125</v>
      </c>
      <c r="D1765" s="4" t="s">
        <v>117</v>
      </c>
      <c r="E1765" s="4" t="s">
        <v>132</v>
      </c>
      <c r="F1765" s="4" t="s">
        <v>124</v>
      </c>
      <c r="G1765" s="10">
        <v>675</v>
      </c>
      <c r="H1765" s="10">
        <v>121</v>
      </c>
      <c r="I1765" s="8">
        <v>950</v>
      </c>
      <c r="J1765" s="10">
        <v>114950</v>
      </c>
      <c r="K1765" s="10">
        <f t="shared" si="82"/>
        <v>81675</v>
      </c>
      <c r="L1765" s="11">
        <f t="shared" si="83"/>
        <v>33275</v>
      </c>
    </row>
    <row r="1766" spans="1:12" x14ac:dyDescent="0.3">
      <c r="A1766" s="2">
        <v>43555</v>
      </c>
      <c r="B1766" s="2" t="str">
        <f t="shared" si="81"/>
        <v>2019</v>
      </c>
      <c r="C1766" s="4" t="s">
        <v>115</v>
      </c>
      <c r="D1766" s="4" t="s">
        <v>104</v>
      </c>
      <c r="E1766" s="4" t="s">
        <v>132</v>
      </c>
      <c r="F1766" s="4" t="s">
        <v>124</v>
      </c>
      <c r="G1766" s="10">
        <v>675</v>
      </c>
      <c r="H1766" s="10">
        <v>31</v>
      </c>
      <c r="I1766" s="8">
        <v>950</v>
      </c>
      <c r="J1766" s="10">
        <v>29450</v>
      </c>
      <c r="K1766" s="10">
        <f t="shared" si="82"/>
        <v>20925</v>
      </c>
      <c r="L1766" s="11">
        <f t="shared" si="83"/>
        <v>8525</v>
      </c>
    </row>
    <row r="1767" spans="1:12" x14ac:dyDescent="0.3">
      <c r="A1767" s="2">
        <v>44451</v>
      </c>
      <c r="B1767" s="2" t="str">
        <f t="shared" si="81"/>
        <v>2021</v>
      </c>
      <c r="C1767" s="4" t="s">
        <v>116</v>
      </c>
      <c r="D1767" s="4" t="s">
        <v>107</v>
      </c>
      <c r="E1767" s="4" t="s">
        <v>132</v>
      </c>
      <c r="F1767" s="4" t="s">
        <v>124</v>
      </c>
      <c r="G1767" s="10">
        <v>675</v>
      </c>
      <c r="H1767" s="10">
        <v>9</v>
      </c>
      <c r="I1767" s="8">
        <v>950</v>
      </c>
      <c r="J1767" s="10">
        <v>8550</v>
      </c>
      <c r="K1767" s="10">
        <f t="shared" si="82"/>
        <v>6075</v>
      </c>
      <c r="L1767" s="11">
        <f t="shared" si="83"/>
        <v>2475</v>
      </c>
    </row>
    <row r="1768" spans="1:12" x14ac:dyDescent="0.3">
      <c r="A1768" s="2">
        <v>44254</v>
      </c>
      <c r="B1768" s="2" t="str">
        <f t="shared" si="81"/>
        <v>2021</v>
      </c>
      <c r="C1768" s="4" t="s">
        <v>108</v>
      </c>
      <c r="D1768" s="4" t="s">
        <v>117</v>
      </c>
      <c r="E1768" s="4" t="s">
        <v>132</v>
      </c>
      <c r="F1768" s="4" t="s">
        <v>124</v>
      </c>
      <c r="G1768" s="10">
        <v>675</v>
      </c>
      <c r="H1768" s="10">
        <v>27</v>
      </c>
      <c r="I1768" s="8">
        <v>950</v>
      </c>
      <c r="J1768" s="10">
        <v>25650</v>
      </c>
      <c r="K1768" s="10">
        <f t="shared" si="82"/>
        <v>18225</v>
      </c>
      <c r="L1768" s="11">
        <f t="shared" si="83"/>
        <v>7425</v>
      </c>
    </row>
    <row r="1769" spans="1:12" x14ac:dyDescent="0.3">
      <c r="A1769" s="2">
        <v>43304</v>
      </c>
      <c r="B1769" s="2" t="str">
        <f t="shared" si="81"/>
        <v>2018</v>
      </c>
      <c r="C1769" s="4" t="s">
        <v>140</v>
      </c>
      <c r="D1769" s="4" t="s">
        <v>111</v>
      </c>
      <c r="E1769" s="4" t="s">
        <v>132</v>
      </c>
      <c r="F1769" s="4" t="s">
        <v>124</v>
      </c>
      <c r="G1769" s="10">
        <v>675</v>
      </c>
      <c r="H1769" s="10">
        <v>44</v>
      </c>
      <c r="I1769" s="8">
        <v>950</v>
      </c>
      <c r="J1769" s="10">
        <v>41800</v>
      </c>
      <c r="K1769" s="10">
        <f t="shared" si="82"/>
        <v>29700</v>
      </c>
      <c r="L1769" s="11">
        <f t="shared" si="83"/>
        <v>12100</v>
      </c>
    </row>
    <row r="1770" spans="1:12" x14ac:dyDescent="0.3">
      <c r="A1770" s="2">
        <v>44555</v>
      </c>
      <c r="B1770" s="2" t="str">
        <f t="shared" si="81"/>
        <v>2021</v>
      </c>
      <c r="C1770" s="4" t="s">
        <v>141</v>
      </c>
      <c r="D1770" s="4" t="s">
        <v>104</v>
      </c>
      <c r="E1770" s="4" t="s">
        <v>132</v>
      </c>
      <c r="F1770" s="4" t="s">
        <v>124</v>
      </c>
      <c r="G1770" s="10">
        <v>675</v>
      </c>
      <c r="H1770" s="10">
        <v>27</v>
      </c>
      <c r="I1770" s="8">
        <v>950</v>
      </c>
      <c r="J1770" s="10">
        <v>25650</v>
      </c>
      <c r="K1770" s="10">
        <f t="shared" si="82"/>
        <v>18225</v>
      </c>
      <c r="L1770" s="11">
        <f t="shared" si="83"/>
        <v>7425</v>
      </c>
    </row>
    <row r="1771" spans="1:12" x14ac:dyDescent="0.3">
      <c r="A1771" s="2">
        <v>44211</v>
      </c>
      <c r="B1771" s="2" t="str">
        <f t="shared" si="81"/>
        <v>2021</v>
      </c>
      <c r="C1771" s="4" t="s">
        <v>123</v>
      </c>
      <c r="D1771" s="4" t="s">
        <v>111</v>
      </c>
      <c r="E1771" s="4" t="s">
        <v>132</v>
      </c>
      <c r="F1771" s="4" t="s">
        <v>124</v>
      </c>
      <c r="G1771" s="10">
        <v>675</v>
      </c>
      <c r="H1771" s="10">
        <v>56</v>
      </c>
      <c r="I1771" s="8">
        <v>950</v>
      </c>
      <c r="J1771" s="10">
        <v>53200</v>
      </c>
      <c r="K1771" s="10">
        <f t="shared" si="82"/>
        <v>37800</v>
      </c>
      <c r="L1771" s="11">
        <f t="shared" si="83"/>
        <v>15400</v>
      </c>
    </row>
    <row r="1772" spans="1:12" x14ac:dyDescent="0.3">
      <c r="A1772" s="2">
        <v>43972</v>
      </c>
      <c r="B1772" s="2" t="str">
        <f t="shared" si="81"/>
        <v>2020</v>
      </c>
      <c r="C1772" s="4" t="s">
        <v>142</v>
      </c>
      <c r="D1772" s="4" t="s">
        <v>117</v>
      </c>
      <c r="E1772" s="4" t="s">
        <v>132</v>
      </c>
      <c r="F1772" s="4" t="s">
        <v>124</v>
      </c>
      <c r="G1772" s="10">
        <v>675</v>
      </c>
      <c r="H1772" s="10">
        <v>123</v>
      </c>
      <c r="I1772" s="8">
        <v>950</v>
      </c>
      <c r="J1772" s="10">
        <v>116850</v>
      </c>
      <c r="K1772" s="10">
        <f t="shared" si="82"/>
        <v>83025</v>
      </c>
      <c r="L1772" s="11">
        <f t="shared" si="83"/>
        <v>33825</v>
      </c>
    </row>
    <row r="1773" spans="1:12" x14ac:dyDescent="0.3">
      <c r="A1773" s="2">
        <v>43971</v>
      </c>
      <c r="B1773" s="2" t="str">
        <f t="shared" si="81"/>
        <v>2020</v>
      </c>
      <c r="C1773" s="4" t="s">
        <v>139</v>
      </c>
      <c r="D1773" s="4" t="s">
        <v>111</v>
      </c>
      <c r="E1773" s="4" t="s">
        <v>132</v>
      </c>
      <c r="F1773" s="4" t="s">
        <v>124</v>
      </c>
      <c r="G1773" s="10">
        <v>675</v>
      </c>
      <c r="H1773" s="10">
        <v>18</v>
      </c>
      <c r="I1773" s="8">
        <v>950</v>
      </c>
      <c r="J1773" s="10">
        <v>17100</v>
      </c>
      <c r="K1773" s="10">
        <f t="shared" si="82"/>
        <v>12150</v>
      </c>
      <c r="L1773" s="11">
        <f t="shared" si="83"/>
        <v>4950</v>
      </c>
    </row>
    <row r="1774" spans="1:12" x14ac:dyDescent="0.3">
      <c r="A1774" s="2">
        <v>43761</v>
      </c>
      <c r="B1774" s="2" t="str">
        <f t="shared" si="81"/>
        <v>2019</v>
      </c>
      <c r="C1774" s="4" t="s">
        <v>139</v>
      </c>
      <c r="D1774" s="4" t="s">
        <v>104</v>
      </c>
      <c r="E1774" s="4" t="s">
        <v>132</v>
      </c>
      <c r="F1774" s="4" t="s">
        <v>124</v>
      </c>
      <c r="G1774" s="10">
        <v>675</v>
      </c>
      <c r="H1774" s="10">
        <v>27</v>
      </c>
      <c r="I1774" s="8">
        <v>950</v>
      </c>
      <c r="J1774" s="10">
        <v>25650</v>
      </c>
      <c r="K1774" s="10">
        <f t="shared" si="82"/>
        <v>18225</v>
      </c>
      <c r="L1774" s="11">
        <f t="shared" si="83"/>
        <v>7425</v>
      </c>
    </row>
    <row r="1775" spans="1:12" x14ac:dyDescent="0.3">
      <c r="A1775" s="2">
        <v>44301</v>
      </c>
      <c r="B1775" s="2" t="str">
        <f t="shared" si="81"/>
        <v>2021</v>
      </c>
      <c r="C1775" s="4" t="s">
        <v>135</v>
      </c>
      <c r="D1775" s="4" t="s">
        <v>107</v>
      </c>
      <c r="E1775" s="4" t="s">
        <v>132</v>
      </c>
      <c r="F1775" s="4" t="s">
        <v>124</v>
      </c>
      <c r="G1775" s="10">
        <v>675</v>
      </c>
      <c r="H1775" s="10">
        <v>46</v>
      </c>
      <c r="I1775" s="8">
        <v>950</v>
      </c>
      <c r="J1775" s="10">
        <v>43700</v>
      </c>
      <c r="K1775" s="10">
        <f t="shared" si="82"/>
        <v>31050</v>
      </c>
      <c r="L1775" s="11">
        <f t="shared" si="83"/>
        <v>12650</v>
      </c>
    </row>
    <row r="1776" spans="1:12" x14ac:dyDescent="0.3">
      <c r="A1776" s="2">
        <v>44474</v>
      </c>
      <c r="B1776" s="2" t="str">
        <f t="shared" si="81"/>
        <v>2021</v>
      </c>
      <c r="C1776" s="4" t="s">
        <v>143</v>
      </c>
      <c r="D1776" s="4" t="s">
        <v>107</v>
      </c>
      <c r="E1776" s="4" t="s">
        <v>132</v>
      </c>
      <c r="F1776" s="4" t="s">
        <v>124</v>
      </c>
      <c r="G1776" s="10">
        <v>675</v>
      </c>
      <c r="H1776" s="10">
        <v>60</v>
      </c>
      <c r="I1776" s="8">
        <v>950</v>
      </c>
      <c r="J1776" s="10">
        <v>57000</v>
      </c>
      <c r="K1776" s="10">
        <f t="shared" si="82"/>
        <v>40500</v>
      </c>
      <c r="L1776" s="11">
        <f t="shared" si="83"/>
        <v>16500</v>
      </c>
    </row>
    <row r="1777" spans="1:12" x14ac:dyDescent="0.3">
      <c r="A1777" s="2">
        <v>44235</v>
      </c>
      <c r="B1777" s="2" t="str">
        <f t="shared" si="81"/>
        <v>2021</v>
      </c>
      <c r="C1777" s="4" t="s">
        <v>122</v>
      </c>
      <c r="D1777" s="4" t="s">
        <v>104</v>
      </c>
      <c r="E1777" s="4" t="s">
        <v>132</v>
      </c>
      <c r="F1777" s="4" t="s">
        <v>124</v>
      </c>
      <c r="G1777" s="10">
        <v>675</v>
      </c>
      <c r="H1777" s="10">
        <v>55</v>
      </c>
      <c r="I1777" s="8">
        <v>950</v>
      </c>
      <c r="J1777" s="10">
        <v>52250</v>
      </c>
      <c r="K1777" s="10">
        <f t="shared" si="82"/>
        <v>37125</v>
      </c>
      <c r="L1777" s="11">
        <f t="shared" si="83"/>
        <v>15125</v>
      </c>
    </row>
    <row r="1778" spans="1:12" x14ac:dyDescent="0.3">
      <c r="A1778" s="2">
        <v>44458</v>
      </c>
      <c r="B1778" s="2" t="str">
        <f t="shared" si="81"/>
        <v>2021</v>
      </c>
      <c r="C1778" s="4" t="s">
        <v>138</v>
      </c>
      <c r="D1778" s="4" t="s">
        <v>117</v>
      </c>
      <c r="E1778" s="4" t="s">
        <v>132</v>
      </c>
      <c r="F1778" s="4" t="s">
        <v>124</v>
      </c>
      <c r="G1778" s="10">
        <v>675</v>
      </c>
      <c r="H1778" s="10">
        <v>31</v>
      </c>
      <c r="I1778" s="8">
        <v>950</v>
      </c>
      <c r="J1778" s="10">
        <v>29450</v>
      </c>
      <c r="K1778" s="10">
        <f t="shared" si="82"/>
        <v>20925</v>
      </c>
      <c r="L1778" s="11">
        <f t="shared" si="83"/>
        <v>8525</v>
      </c>
    </row>
    <row r="1779" spans="1:12" x14ac:dyDescent="0.3">
      <c r="A1779" s="2">
        <v>44475</v>
      </c>
      <c r="B1779" s="2" t="str">
        <f t="shared" si="81"/>
        <v>2021</v>
      </c>
      <c r="C1779" s="4" t="s">
        <v>135</v>
      </c>
      <c r="D1779" s="4" t="s">
        <v>110</v>
      </c>
      <c r="E1779" s="4" t="s">
        <v>132</v>
      </c>
      <c r="F1779" s="4" t="s">
        <v>124</v>
      </c>
      <c r="G1779" s="10">
        <v>675</v>
      </c>
      <c r="H1779" s="10">
        <v>2</v>
      </c>
      <c r="I1779" s="8">
        <v>950</v>
      </c>
      <c r="J1779" s="10">
        <v>1900</v>
      </c>
      <c r="K1779" s="10">
        <f t="shared" si="82"/>
        <v>1350</v>
      </c>
      <c r="L1779" s="11">
        <f t="shared" si="83"/>
        <v>550</v>
      </c>
    </row>
    <row r="1780" spans="1:12" x14ac:dyDescent="0.3">
      <c r="A1780" s="2">
        <v>44530</v>
      </c>
      <c r="B1780" s="2" t="str">
        <f t="shared" si="81"/>
        <v>2021</v>
      </c>
      <c r="C1780" s="4" t="s">
        <v>144</v>
      </c>
      <c r="D1780" s="4" t="s">
        <v>113</v>
      </c>
      <c r="E1780" s="4" t="s">
        <v>132</v>
      </c>
      <c r="F1780" s="4" t="s">
        <v>124</v>
      </c>
      <c r="G1780" s="10">
        <v>675</v>
      </c>
      <c r="H1780" s="10">
        <v>46</v>
      </c>
      <c r="I1780" s="8">
        <v>950</v>
      </c>
      <c r="J1780" s="10">
        <v>43700</v>
      </c>
      <c r="K1780" s="10">
        <f t="shared" si="82"/>
        <v>31050</v>
      </c>
      <c r="L1780" s="11">
        <f t="shared" si="83"/>
        <v>12650</v>
      </c>
    </row>
    <row r="1781" spans="1:12" x14ac:dyDescent="0.3">
      <c r="A1781" s="2">
        <v>43144</v>
      </c>
      <c r="B1781" s="2" t="str">
        <f t="shared" si="81"/>
        <v>2018</v>
      </c>
      <c r="C1781" s="4" t="s">
        <v>139</v>
      </c>
      <c r="D1781" s="4" t="s">
        <v>110</v>
      </c>
      <c r="E1781" s="4" t="s">
        <v>132</v>
      </c>
      <c r="F1781" s="4" t="s">
        <v>124</v>
      </c>
      <c r="G1781" s="10">
        <v>675</v>
      </c>
      <c r="H1781" s="10">
        <v>24</v>
      </c>
      <c r="I1781" s="8">
        <v>950</v>
      </c>
      <c r="J1781" s="10">
        <v>22800</v>
      </c>
      <c r="K1781" s="10">
        <f t="shared" si="82"/>
        <v>16200</v>
      </c>
      <c r="L1781" s="11">
        <f t="shared" si="83"/>
        <v>6600</v>
      </c>
    </row>
    <row r="1782" spans="1:12" x14ac:dyDescent="0.3">
      <c r="A1782" s="2">
        <v>43188</v>
      </c>
      <c r="B1782" s="2" t="str">
        <f t="shared" si="81"/>
        <v>2018</v>
      </c>
      <c r="C1782" s="4" t="s">
        <v>137</v>
      </c>
      <c r="D1782" s="4" t="s">
        <v>113</v>
      </c>
      <c r="E1782" s="4" t="s">
        <v>132</v>
      </c>
      <c r="F1782" s="4" t="s">
        <v>124</v>
      </c>
      <c r="G1782" s="10">
        <v>675</v>
      </c>
      <c r="H1782" s="10">
        <v>24</v>
      </c>
      <c r="I1782" s="8">
        <v>950</v>
      </c>
      <c r="J1782" s="10">
        <v>22800</v>
      </c>
      <c r="K1782" s="10">
        <f t="shared" si="82"/>
        <v>16200</v>
      </c>
      <c r="L1782" s="11">
        <f t="shared" si="83"/>
        <v>6600</v>
      </c>
    </row>
    <row r="1783" spans="1:12" x14ac:dyDescent="0.3">
      <c r="A1783" s="2">
        <v>43909</v>
      </c>
      <c r="B1783" s="2" t="str">
        <f t="shared" si="81"/>
        <v>2020</v>
      </c>
      <c r="C1783" s="4" t="s">
        <v>138</v>
      </c>
      <c r="D1783" s="4" t="s">
        <v>113</v>
      </c>
      <c r="E1783" s="4" t="s">
        <v>132</v>
      </c>
      <c r="F1783" s="4" t="s">
        <v>124</v>
      </c>
      <c r="G1783" s="10">
        <v>675</v>
      </c>
      <c r="H1783" s="10">
        <v>172</v>
      </c>
      <c r="I1783" s="8">
        <v>950</v>
      </c>
      <c r="J1783" s="10">
        <v>163400</v>
      </c>
      <c r="K1783" s="10">
        <f t="shared" si="82"/>
        <v>116100</v>
      </c>
      <c r="L1783" s="11">
        <f t="shared" si="83"/>
        <v>47300</v>
      </c>
    </row>
    <row r="1784" spans="1:12" x14ac:dyDescent="0.3">
      <c r="A1784" s="2">
        <v>43835</v>
      </c>
      <c r="B1784" s="2" t="str">
        <f t="shared" si="81"/>
        <v>2020</v>
      </c>
      <c r="C1784" s="4" t="s">
        <v>121</v>
      </c>
      <c r="D1784" s="4" t="s">
        <v>107</v>
      </c>
      <c r="E1784" s="4" t="s">
        <v>132</v>
      </c>
      <c r="F1784" s="4" t="s">
        <v>124</v>
      </c>
      <c r="G1784" s="10">
        <v>675</v>
      </c>
      <c r="H1784" s="10">
        <v>21</v>
      </c>
      <c r="I1784" s="8">
        <v>950</v>
      </c>
      <c r="J1784" s="10">
        <v>19950</v>
      </c>
      <c r="K1784" s="10">
        <f t="shared" si="82"/>
        <v>14175</v>
      </c>
      <c r="L1784" s="11">
        <f t="shared" si="83"/>
        <v>5775</v>
      </c>
    </row>
    <row r="1785" spans="1:12" x14ac:dyDescent="0.3">
      <c r="A1785" s="2">
        <v>44025</v>
      </c>
      <c r="B1785" s="2" t="str">
        <f t="shared" si="81"/>
        <v>2020</v>
      </c>
      <c r="C1785" s="4" t="s">
        <v>139</v>
      </c>
      <c r="D1785" s="4" t="s">
        <v>104</v>
      </c>
      <c r="E1785" s="4" t="s">
        <v>132</v>
      </c>
      <c r="F1785" s="4" t="s">
        <v>124</v>
      </c>
      <c r="G1785" s="10">
        <v>675</v>
      </c>
      <c r="H1785" s="10">
        <v>15</v>
      </c>
      <c r="I1785" s="8">
        <v>950</v>
      </c>
      <c r="J1785" s="10">
        <v>14250</v>
      </c>
      <c r="K1785" s="10">
        <f t="shared" si="82"/>
        <v>10125</v>
      </c>
      <c r="L1785" s="11">
        <f t="shared" si="83"/>
        <v>4125</v>
      </c>
    </row>
    <row r="1786" spans="1:12" x14ac:dyDescent="0.3">
      <c r="A1786" s="2">
        <v>44237</v>
      </c>
      <c r="B1786" s="2" t="str">
        <f t="shared" si="81"/>
        <v>2021</v>
      </c>
      <c r="C1786" s="4" t="s">
        <v>109</v>
      </c>
      <c r="D1786" s="4" t="s">
        <v>107</v>
      </c>
      <c r="E1786" s="4" t="s">
        <v>132</v>
      </c>
      <c r="F1786" s="4" t="s">
        <v>124</v>
      </c>
      <c r="G1786" s="10">
        <v>675</v>
      </c>
      <c r="H1786" s="10">
        <v>9</v>
      </c>
      <c r="I1786" s="8">
        <v>950</v>
      </c>
      <c r="J1786" s="10">
        <v>8550</v>
      </c>
      <c r="K1786" s="10">
        <f t="shared" si="82"/>
        <v>6075</v>
      </c>
      <c r="L1786" s="11">
        <f t="shared" si="83"/>
        <v>2475</v>
      </c>
    </row>
    <row r="1787" spans="1:12" x14ac:dyDescent="0.3">
      <c r="A1787" s="2">
        <v>44426</v>
      </c>
      <c r="B1787" s="2" t="str">
        <f t="shared" si="81"/>
        <v>2021</v>
      </c>
      <c r="C1787" s="4" t="s">
        <v>144</v>
      </c>
      <c r="D1787" s="4" t="s">
        <v>110</v>
      </c>
      <c r="E1787" s="4" t="s">
        <v>132</v>
      </c>
      <c r="F1787" s="4" t="s">
        <v>124</v>
      </c>
      <c r="G1787" s="10">
        <v>675</v>
      </c>
      <c r="H1787" s="10">
        <v>23</v>
      </c>
      <c r="I1787" s="8">
        <v>950</v>
      </c>
      <c r="J1787" s="10">
        <v>21850</v>
      </c>
      <c r="K1787" s="10">
        <f t="shared" si="82"/>
        <v>15525</v>
      </c>
      <c r="L1787" s="11">
        <f t="shared" si="83"/>
        <v>6325</v>
      </c>
    </row>
    <row r="1788" spans="1:12" x14ac:dyDescent="0.3">
      <c r="A1788" s="2">
        <v>44085</v>
      </c>
      <c r="B1788" s="2" t="str">
        <f t="shared" si="81"/>
        <v>2020</v>
      </c>
      <c r="C1788" s="4" t="s">
        <v>123</v>
      </c>
      <c r="D1788" s="4" t="s">
        <v>113</v>
      </c>
      <c r="E1788" s="4" t="s">
        <v>132</v>
      </c>
      <c r="F1788" s="4" t="s">
        <v>124</v>
      </c>
      <c r="G1788" s="10">
        <v>675</v>
      </c>
      <c r="H1788" s="10">
        <v>178</v>
      </c>
      <c r="I1788" s="8">
        <v>950</v>
      </c>
      <c r="J1788" s="10">
        <v>169100</v>
      </c>
      <c r="K1788" s="10">
        <f t="shared" si="82"/>
        <v>120150</v>
      </c>
      <c r="L1788" s="11">
        <f t="shared" si="83"/>
        <v>48950</v>
      </c>
    </row>
    <row r="1789" spans="1:12" x14ac:dyDescent="0.3">
      <c r="A1789" s="2">
        <v>43391</v>
      </c>
      <c r="B1789" s="2" t="str">
        <f t="shared" si="81"/>
        <v>2018</v>
      </c>
      <c r="C1789" s="4" t="s">
        <v>138</v>
      </c>
      <c r="D1789" s="4" t="s">
        <v>113</v>
      </c>
      <c r="E1789" s="4" t="s">
        <v>132</v>
      </c>
      <c r="F1789" s="4" t="s">
        <v>124</v>
      </c>
      <c r="G1789" s="10">
        <v>675</v>
      </c>
      <c r="H1789" s="10">
        <v>173</v>
      </c>
      <c r="I1789" s="8">
        <v>950</v>
      </c>
      <c r="J1789" s="10">
        <v>164350</v>
      </c>
      <c r="K1789" s="10">
        <f t="shared" si="82"/>
        <v>116775</v>
      </c>
      <c r="L1789" s="11">
        <f t="shared" si="83"/>
        <v>47575</v>
      </c>
    </row>
    <row r="1790" spans="1:12" x14ac:dyDescent="0.3">
      <c r="A1790" s="2">
        <v>43140</v>
      </c>
      <c r="B1790" s="2" t="str">
        <f t="shared" si="81"/>
        <v>2018</v>
      </c>
      <c r="C1790" s="4" t="s">
        <v>108</v>
      </c>
      <c r="D1790" s="4" t="s">
        <v>117</v>
      </c>
      <c r="E1790" s="4" t="s">
        <v>132</v>
      </c>
      <c r="F1790" s="4" t="s">
        <v>124</v>
      </c>
      <c r="G1790" s="10">
        <v>675</v>
      </c>
      <c r="H1790" s="10">
        <v>149</v>
      </c>
      <c r="I1790" s="8">
        <v>950</v>
      </c>
      <c r="J1790" s="10">
        <v>141550</v>
      </c>
      <c r="K1790" s="10">
        <f t="shared" si="82"/>
        <v>100575</v>
      </c>
      <c r="L1790" s="11">
        <f t="shared" si="83"/>
        <v>40975</v>
      </c>
    </row>
    <row r="1791" spans="1:12" x14ac:dyDescent="0.3">
      <c r="A1791" s="2">
        <v>44337</v>
      </c>
      <c r="B1791" s="2" t="str">
        <f t="shared" si="81"/>
        <v>2021</v>
      </c>
      <c r="C1791" s="4" t="s">
        <v>137</v>
      </c>
      <c r="D1791" s="4" t="s">
        <v>104</v>
      </c>
      <c r="E1791" s="4" t="s">
        <v>132</v>
      </c>
      <c r="F1791" s="4" t="s">
        <v>124</v>
      </c>
      <c r="G1791" s="10">
        <v>675</v>
      </c>
      <c r="H1791" s="10">
        <v>56</v>
      </c>
      <c r="I1791" s="8">
        <v>950</v>
      </c>
      <c r="J1791" s="10">
        <v>53200</v>
      </c>
      <c r="K1791" s="10">
        <f t="shared" si="82"/>
        <v>37800</v>
      </c>
      <c r="L1791" s="11">
        <f t="shared" si="83"/>
        <v>15400</v>
      </c>
    </row>
    <row r="1792" spans="1:12" x14ac:dyDescent="0.3">
      <c r="A1792" s="2">
        <v>43559</v>
      </c>
      <c r="B1792" s="2" t="str">
        <f t="shared" si="81"/>
        <v>2019</v>
      </c>
      <c r="C1792" s="4" t="s">
        <v>114</v>
      </c>
      <c r="D1792" s="4" t="s">
        <v>111</v>
      </c>
      <c r="E1792" s="4" t="s">
        <v>132</v>
      </c>
      <c r="F1792" s="4" t="s">
        <v>124</v>
      </c>
      <c r="G1792" s="10">
        <v>675</v>
      </c>
      <c r="H1792" s="10">
        <v>107</v>
      </c>
      <c r="I1792" s="8">
        <v>950</v>
      </c>
      <c r="J1792" s="10">
        <v>101650</v>
      </c>
      <c r="K1792" s="10">
        <f t="shared" si="82"/>
        <v>72225</v>
      </c>
      <c r="L1792" s="11">
        <f t="shared" si="83"/>
        <v>29425</v>
      </c>
    </row>
    <row r="1793" spans="1:12" x14ac:dyDescent="0.3">
      <c r="A1793" s="2">
        <v>44444</v>
      </c>
      <c r="B1793" s="2" t="str">
        <f t="shared" si="81"/>
        <v>2021</v>
      </c>
      <c r="C1793" s="4" t="s">
        <v>120</v>
      </c>
      <c r="D1793" s="4" t="s">
        <v>110</v>
      </c>
      <c r="E1793" s="4" t="s">
        <v>132</v>
      </c>
      <c r="F1793" s="4" t="s">
        <v>124</v>
      </c>
      <c r="G1793" s="10">
        <v>675</v>
      </c>
      <c r="H1793" s="10">
        <v>21</v>
      </c>
      <c r="I1793" s="8">
        <v>950</v>
      </c>
      <c r="J1793" s="10">
        <v>19950</v>
      </c>
      <c r="K1793" s="10">
        <f t="shared" si="82"/>
        <v>14175</v>
      </c>
      <c r="L1793" s="11">
        <f t="shared" si="83"/>
        <v>5775</v>
      </c>
    </row>
    <row r="1794" spans="1:12" x14ac:dyDescent="0.3">
      <c r="A1794" s="2">
        <v>43268</v>
      </c>
      <c r="B1794" s="2" t="str">
        <f t="shared" si="81"/>
        <v>2018</v>
      </c>
      <c r="C1794" s="4" t="s">
        <v>134</v>
      </c>
      <c r="D1794" s="4" t="s">
        <v>107</v>
      </c>
      <c r="E1794" s="4" t="s">
        <v>132</v>
      </c>
      <c r="F1794" s="4" t="s">
        <v>124</v>
      </c>
      <c r="G1794" s="10">
        <v>675</v>
      </c>
      <c r="H1794" s="10">
        <v>41</v>
      </c>
      <c r="I1794" s="8">
        <v>950</v>
      </c>
      <c r="J1794" s="10">
        <v>38950</v>
      </c>
      <c r="K1794" s="10">
        <f t="shared" si="82"/>
        <v>27675</v>
      </c>
      <c r="L1794" s="11">
        <f t="shared" si="83"/>
        <v>11275</v>
      </c>
    </row>
    <row r="1795" spans="1:12" x14ac:dyDescent="0.3">
      <c r="A1795" s="2">
        <v>43160</v>
      </c>
      <c r="B1795" s="2" t="str">
        <f t="shared" ref="B1795:B1858" si="84">TEXT(A1795,"yyyy")</f>
        <v>2018</v>
      </c>
      <c r="C1795" s="4" t="s">
        <v>139</v>
      </c>
      <c r="D1795" s="4" t="s">
        <v>111</v>
      </c>
      <c r="E1795" s="4" t="s">
        <v>132</v>
      </c>
      <c r="F1795" s="4" t="s">
        <v>124</v>
      </c>
      <c r="G1795" s="10">
        <v>675</v>
      </c>
      <c r="H1795" s="10">
        <v>9</v>
      </c>
      <c r="I1795" s="8">
        <v>950</v>
      </c>
      <c r="J1795" s="10">
        <v>8550</v>
      </c>
      <c r="K1795" s="10">
        <f t="shared" ref="K1795:K1858" si="85">H1795*G1795</f>
        <v>6075</v>
      </c>
      <c r="L1795" s="11">
        <f t="shared" ref="L1795:L1858" si="86">J1795-K1795</f>
        <v>2475</v>
      </c>
    </row>
    <row r="1796" spans="1:12" x14ac:dyDescent="0.3">
      <c r="A1796" s="2">
        <v>44181</v>
      </c>
      <c r="B1796" s="2" t="str">
        <f t="shared" si="84"/>
        <v>2020</v>
      </c>
      <c r="C1796" s="4" t="s">
        <v>116</v>
      </c>
      <c r="D1796" s="4" t="s">
        <v>107</v>
      </c>
      <c r="E1796" s="4" t="s">
        <v>132</v>
      </c>
      <c r="F1796" s="4" t="s">
        <v>124</v>
      </c>
      <c r="G1796" s="10">
        <v>675</v>
      </c>
      <c r="H1796" s="10">
        <v>19</v>
      </c>
      <c r="I1796" s="8">
        <v>950</v>
      </c>
      <c r="J1796" s="10">
        <v>18050</v>
      </c>
      <c r="K1796" s="10">
        <f t="shared" si="85"/>
        <v>12825</v>
      </c>
      <c r="L1796" s="11">
        <f t="shared" si="86"/>
        <v>5225</v>
      </c>
    </row>
    <row r="1797" spans="1:12" x14ac:dyDescent="0.3">
      <c r="A1797" s="2">
        <v>44006</v>
      </c>
      <c r="B1797" s="2" t="str">
        <f t="shared" si="84"/>
        <v>2020</v>
      </c>
      <c r="C1797" s="4" t="s">
        <v>143</v>
      </c>
      <c r="D1797" s="4" t="s">
        <v>110</v>
      </c>
      <c r="E1797" s="4" t="s">
        <v>132</v>
      </c>
      <c r="F1797" s="4" t="s">
        <v>124</v>
      </c>
      <c r="G1797" s="10">
        <v>675</v>
      </c>
      <c r="H1797" s="10">
        <v>16</v>
      </c>
      <c r="I1797" s="8">
        <v>950</v>
      </c>
      <c r="J1797" s="10">
        <v>15200</v>
      </c>
      <c r="K1797" s="10">
        <f t="shared" si="85"/>
        <v>10800</v>
      </c>
      <c r="L1797" s="11">
        <f t="shared" si="86"/>
        <v>4400</v>
      </c>
    </row>
    <row r="1798" spans="1:12" x14ac:dyDescent="0.3">
      <c r="A1798" s="2">
        <v>43399</v>
      </c>
      <c r="B1798" s="2" t="str">
        <f t="shared" si="84"/>
        <v>2018</v>
      </c>
      <c r="C1798" s="4" t="s">
        <v>141</v>
      </c>
      <c r="D1798" s="4" t="s">
        <v>111</v>
      </c>
      <c r="E1798" s="4" t="s">
        <v>132</v>
      </c>
      <c r="F1798" s="4" t="s">
        <v>124</v>
      </c>
      <c r="G1798" s="10">
        <v>675</v>
      </c>
      <c r="H1798" s="10">
        <v>32</v>
      </c>
      <c r="I1798" s="8">
        <v>950</v>
      </c>
      <c r="J1798" s="10">
        <v>30400</v>
      </c>
      <c r="K1798" s="10">
        <f t="shared" si="85"/>
        <v>21600</v>
      </c>
      <c r="L1798" s="11">
        <f t="shared" si="86"/>
        <v>8800</v>
      </c>
    </row>
    <row r="1799" spans="1:12" x14ac:dyDescent="0.3">
      <c r="A1799" s="2">
        <v>44181</v>
      </c>
      <c r="B1799" s="2" t="str">
        <f t="shared" si="84"/>
        <v>2020</v>
      </c>
      <c r="C1799" s="4" t="s">
        <v>138</v>
      </c>
      <c r="D1799" s="4" t="s">
        <v>113</v>
      </c>
      <c r="E1799" s="4" t="s">
        <v>132</v>
      </c>
      <c r="F1799" s="4" t="s">
        <v>124</v>
      </c>
      <c r="G1799" s="10">
        <v>675</v>
      </c>
      <c r="H1799" s="10">
        <v>59</v>
      </c>
      <c r="I1799" s="8">
        <v>950</v>
      </c>
      <c r="J1799" s="10">
        <v>56050</v>
      </c>
      <c r="K1799" s="10">
        <f t="shared" si="85"/>
        <v>39825</v>
      </c>
      <c r="L1799" s="11">
        <f t="shared" si="86"/>
        <v>16225</v>
      </c>
    </row>
    <row r="1800" spans="1:12" x14ac:dyDescent="0.3">
      <c r="A1800" s="2">
        <v>43696</v>
      </c>
      <c r="B1800" s="2" t="str">
        <f t="shared" si="84"/>
        <v>2019</v>
      </c>
      <c r="C1800" s="4" t="s">
        <v>125</v>
      </c>
      <c r="D1800" s="4" t="s">
        <v>117</v>
      </c>
      <c r="E1800" s="4" t="s">
        <v>132</v>
      </c>
      <c r="F1800" s="4" t="s">
        <v>124</v>
      </c>
      <c r="G1800" s="10">
        <v>675</v>
      </c>
      <c r="H1800" s="10">
        <v>121</v>
      </c>
      <c r="I1800" s="8">
        <v>950</v>
      </c>
      <c r="J1800" s="10">
        <v>114950</v>
      </c>
      <c r="K1800" s="10">
        <f t="shared" si="85"/>
        <v>81675</v>
      </c>
      <c r="L1800" s="11">
        <f t="shared" si="86"/>
        <v>33275</v>
      </c>
    </row>
    <row r="1801" spans="1:12" x14ac:dyDescent="0.3">
      <c r="A1801" s="2">
        <v>43555</v>
      </c>
      <c r="B1801" s="2" t="str">
        <f t="shared" si="84"/>
        <v>2019</v>
      </c>
      <c r="C1801" s="4" t="s">
        <v>115</v>
      </c>
      <c r="D1801" s="4" t="s">
        <v>104</v>
      </c>
      <c r="E1801" s="4" t="s">
        <v>132</v>
      </c>
      <c r="F1801" s="4" t="s">
        <v>124</v>
      </c>
      <c r="G1801" s="10">
        <v>675</v>
      </c>
      <c r="H1801" s="10">
        <v>31</v>
      </c>
      <c r="I1801" s="8">
        <v>950</v>
      </c>
      <c r="J1801" s="10">
        <v>29450</v>
      </c>
      <c r="K1801" s="10">
        <f t="shared" si="85"/>
        <v>20925</v>
      </c>
      <c r="L1801" s="11">
        <f t="shared" si="86"/>
        <v>8525</v>
      </c>
    </row>
    <row r="1802" spans="1:12" x14ac:dyDescent="0.3">
      <c r="A1802" s="2">
        <v>44451</v>
      </c>
      <c r="B1802" s="2" t="str">
        <f t="shared" si="84"/>
        <v>2021</v>
      </c>
      <c r="C1802" s="4" t="s">
        <v>116</v>
      </c>
      <c r="D1802" s="4" t="s">
        <v>107</v>
      </c>
      <c r="E1802" s="4" t="s">
        <v>132</v>
      </c>
      <c r="F1802" s="4" t="s">
        <v>124</v>
      </c>
      <c r="G1802" s="10">
        <v>675</v>
      </c>
      <c r="H1802" s="10">
        <v>9</v>
      </c>
      <c r="I1802" s="8">
        <v>950</v>
      </c>
      <c r="J1802" s="10">
        <v>8550</v>
      </c>
      <c r="K1802" s="10">
        <f t="shared" si="85"/>
        <v>6075</v>
      </c>
      <c r="L1802" s="11">
        <f t="shared" si="86"/>
        <v>2475</v>
      </c>
    </row>
    <row r="1803" spans="1:12" x14ac:dyDescent="0.3">
      <c r="A1803" s="2">
        <v>44254</v>
      </c>
      <c r="B1803" s="2" t="str">
        <f t="shared" si="84"/>
        <v>2021</v>
      </c>
      <c r="C1803" s="4" t="s">
        <v>108</v>
      </c>
      <c r="D1803" s="4" t="s">
        <v>117</v>
      </c>
      <c r="E1803" s="4" t="s">
        <v>132</v>
      </c>
      <c r="F1803" s="4" t="s">
        <v>124</v>
      </c>
      <c r="G1803" s="10">
        <v>675</v>
      </c>
      <c r="H1803" s="10">
        <v>27</v>
      </c>
      <c r="I1803" s="8">
        <v>950</v>
      </c>
      <c r="J1803" s="10">
        <v>25650</v>
      </c>
      <c r="K1803" s="10">
        <f t="shared" si="85"/>
        <v>18225</v>
      </c>
      <c r="L1803" s="11">
        <f t="shared" si="86"/>
        <v>7425</v>
      </c>
    </row>
    <row r="1804" spans="1:12" x14ac:dyDescent="0.3">
      <c r="A1804" s="2">
        <v>43304</v>
      </c>
      <c r="B1804" s="2" t="str">
        <f t="shared" si="84"/>
        <v>2018</v>
      </c>
      <c r="C1804" s="4" t="s">
        <v>140</v>
      </c>
      <c r="D1804" s="4" t="s">
        <v>111</v>
      </c>
      <c r="E1804" s="4" t="s">
        <v>132</v>
      </c>
      <c r="F1804" s="4" t="s">
        <v>124</v>
      </c>
      <c r="G1804" s="10">
        <v>675</v>
      </c>
      <c r="H1804" s="10">
        <v>44</v>
      </c>
      <c r="I1804" s="8">
        <v>950</v>
      </c>
      <c r="J1804" s="10">
        <v>41800</v>
      </c>
      <c r="K1804" s="10">
        <f t="shared" si="85"/>
        <v>29700</v>
      </c>
      <c r="L1804" s="11">
        <f t="shared" si="86"/>
        <v>12100</v>
      </c>
    </row>
    <row r="1805" spans="1:12" x14ac:dyDescent="0.3">
      <c r="A1805" s="2">
        <v>44555</v>
      </c>
      <c r="B1805" s="2" t="str">
        <f t="shared" si="84"/>
        <v>2021</v>
      </c>
      <c r="C1805" s="4" t="s">
        <v>141</v>
      </c>
      <c r="D1805" s="4" t="s">
        <v>104</v>
      </c>
      <c r="E1805" s="4" t="s">
        <v>132</v>
      </c>
      <c r="F1805" s="4" t="s">
        <v>124</v>
      </c>
      <c r="G1805" s="10">
        <v>675</v>
      </c>
      <c r="H1805" s="10">
        <v>27</v>
      </c>
      <c r="I1805" s="8">
        <v>950</v>
      </c>
      <c r="J1805" s="10">
        <v>25650</v>
      </c>
      <c r="K1805" s="10">
        <f t="shared" si="85"/>
        <v>18225</v>
      </c>
      <c r="L1805" s="11">
        <f t="shared" si="86"/>
        <v>7425</v>
      </c>
    </row>
    <row r="1806" spans="1:12" x14ac:dyDescent="0.3">
      <c r="A1806" s="2">
        <v>44211</v>
      </c>
      <c r="B1806" s="2" t="str">
        <f t="shared" si="84"/>
        <v>2021</v>
      </c>
      <c r="C1806" s="4" t="s">
        <v>123</v>
      </c>
      <c r="D1806" s="4" t="s">
        <v>111</v>
      </c>
      <c r="E1806" s="4" t="s">
        <v>132</v>
      </c>
      <c r="F1806" s="4" t="s">
        <v>124</v>
      </c>
      <c r="G1806" s="10">
        <v>675</v>
      </c>
      <c r="H1806" s="10">
        <v>56</v>
      </c>
      <c r="I1806" s="8">
        <v>950</v>
      </c>
      <c r="J1806" s="10">
        <v>53200</v>
      </c>
      <c r="K1806" s="10">
        <f t="shared" si="85"/>
        <v>37800</v>
      </c>
      <c r="L1806" s="11">
        <f t="shared" si="86"/>
        <v>15400</v>
      </c>
    </row>
    <row r="1807" spans="1:12" x14ac:dyDescent="0.3">
      <c r="A1807" s="2">
        <v>43972</v>
      </c>
      <c r="B1807" s="2" t="str">
        <f t="shared" si="84"/>
        <v>2020</v>
      </c>
      <c r="C1807" s="4" t="s">
        <v>142</v>
      </c>
      <c r="D1807" s="4" t="s">
        <v>117</v>
      </c>
      <c r="E1807" s="4" t="s">
        <v>132</v>
      </c>
      <c r="F1807" s="4" t="s">
        <v>124</v>
      </c>
      <c r="G1807" s="10">
        <v>675</v>
      </c>
      <c r="H1807" s="10">
        <v>123</v>
      </c>
      <c r="I1807" s="8">
        <v>950</v>
      </c>
      <c r="J1807" s="10">
        <v>116850</v>
      </c>
      <c r="K1807" s="10">
        <f t="shared" si="85"/>
        <v>83025</v>
      </c>
      <c r="L1807" s="11">
        <f t="shared" si="86"/>
        <v>33825</v>
      </c>
    </row>
    <row r="1808" spans="1:12" x14ac:dyDescent="0.3">
      <c r="A1808" s="2">
        <v>43971</v>
      </c>
      <c r="B1808" s="2" t="str">
        <f t="shared" si="84"/>
        <v>2020</v>
      </c>
      <c r="C1808" s="4" t="s">
        <v>139</v>
      </c>
      <c r="D1808" s="4" t="s">
        <v>111</v>
      </c>
      <c r="E1808" s="4" t="s">
        <v>132</v>
      </c>
      <c r="F1808" s="4" t="s">
        <v>124</v>
      </c>
      <c r="G1808" s="10">
        <v>675</v>
      </c>
      <c r="H1808" s="10">
        <v>18</v>
      </c>
      <c r="I1808" s="8">
        <v>950</v>
      </c>
      <c r="J1808" s="10">
        <v>17100</v>
      </c>
      <c r="K1808" s="10">
        <f t="shared" si="85"/>
        <v>12150</v>
      </c>
      <c r="L1808" s="11">
        <f t="shared" si="86"/>
        <v>4950</v>
      </c>
    </row>
    <row r="1809" spans="1:12" x14ac:dyDescent="0.3">
      <c r="A1809" s="2">
        <v>43761</v>
      </c>
      <c r="B1809" s="2" t="str">
        <f t="shared" si="84"/>
        <v>2019</v>
      </c>
      <c r="C1809" s="4" t="s">
        <v>139</v>
      </c>
      <c r="D1809" s="4" t="s">
        <v>104</v>
      </c>
      <c r="E1809" s="4" t="s">
        <v>132</v>
      </c>
      <c r="F1809" s="4" t="s">
        <v>124</v>
      </c>
      <c r="G1809" s="10">
        <v>675</v>
      </c>
      <c r="H1809" s="10">
        <v>27</v>
      </c>
      <c r="I1809" s="8">
        <v>950</v>
      </c>
      <c r="J1809" s="10">
        <v>25650</v>
      </c>
      <c r="K1809" s="10">
        <f t="shared" si="85"/>
        <v>18225</v>
      </c>
      <c r="L1809" s="11">
        <f t="shared" si="86"/>
        <v>7425</v>
      </c>
    </row>
    <row r="1810" spans="1:12" x14ac:dyDescent="0.3">
      <c r="A1810" s="2">
        <v>44301</v>
      </c>
      <c r="B1810" s="2" t="str">
        <f t="shared" si="84"/>
        <v>2021</v>
      </c>
      <c r="C1810" s="4" t="s">
        <v>135</v>
      </c>
      <c r="D1810" s="4" t="s">
        <v>107</v>
      </c>
      <c r="E1810" s="4" t="s">
        <v>132</v>
      </c>
      <c r="F1810" s="4" t="s">
        <v>124</v>
      </c>
      <c r="G1810" s="10">
        <v>675</v>
      </c>
      <c r="H1810" s="10">
        <v>46</v>
      </c>
      <c r="I1810" s="8">
        <v>950</v>
      </c>
      <c r="J1810" s="10">
        <v>43700</v>
      </c>
      <c r="K1810" s="10">
        <f t="shared" si="85"/>
        <v>31050</v>
      </c>
      <c r="L1810" s="11">
        <f t="shared" si="86"/>
        <v>12650</v>
      </c>
    </row>
    <row r="1811" spans="1:12" x14ac:dyDescent="0.3">
      <c r="A1811" s="2">
        <v>44474</v>
      </c>
      <c r="B1811" s="2" t="str">
        <f t="shared" si="84"/>
        <v>2021</v>
      </c>
      <c r="C1811" s="4" t="s">
        <v>143</v>
      </c>
      <c r="D1811" s="4" t="s">
        <v>107</v>
      </c>
      <c r="E1811" s="4" t="s">
        <v>132</v>
      </c>
      <c r="F1811" s="4" t="s">
        <v>124</v>
      </c>
      <c r="G1811" s="10">
        <v>675</v>
      </c>
      <c r="H1811" s="10">
        <v>60</v>
      </c>
      <c r="I1811" s="8">
        <v>950</v>
      </c>
      <c r="J1811" s="10">
        <v>57000</v>
      </c>
      <c r="K1811" s="10">
        <f t="shared" si="85"/>
        <v>40500</v>
      </c>
      <c r="L1811" s="11">
        <f t="shared" si="86"/>
        <v>16500</v>
      </c>
    </row>
    <row r="1812" spans="1:12" x14ac:dyDescent="0.3">
      <c r="A1812" s="2">
        <v>44235</v>
      </c>
      <c r="B1812" s="2" t="str">
        <f t="shared" si="84"/>
        <v>2021</v>
      </c>
      <c r="C1812" s="4" t="s">
        <v>122</v>
      </c>
      <c r="D1812" s="4" t="s">
        <v>104</v>
      </c>
      <c r="E1812" s="4" t="s">
        <v>132</v>
      </c>
      <c r="F1812" s="4" t="s">
        <v>124</v>
      </c>
      <c r="G1812" s="10">
        <v>675</v>
      </c>
      <c r="H1812" s="10">
        <v>55</v>
      </c>
      <c r="I1812" s="8">
        <v>950</v>
      </c>
      <c r="J1812" s="10">
        <v>52250</v>
      </c>
      <c r="K1812" s="10">
        <f t="shared" si="85"/>
        <v>37125</v>
      </c>
      <c r="L1812" s="11">
        <f t="shared" si="86"/>
        <v>15125</v>
      </c>
    </row>
    <row r="1813" spans="1:12" x14ac:dyDescent="0.3">
      <c r="A1813" s="2">
        <v>44458</v>
      </c>
      <c r="B1813" s="2" t="str">
        <f t="shared" si="84"/>
        <v>2021</v>
      </c>
      <c r="C1813" s="4" t="s">
        <v>138</v>
      </c>
      <c r="D1813" s="4" t="s">
        <v>117</v>
      </c>
      <c r="E1813" s="4" t="s">
        <v>132</v>
      </c>
      <c r="F1813" s="4" t="s">
        <v>124</v>
      </c>
      <c r="G1813" s="10">
        <v>675</v>
      </c>
      <c r="H1813" s="10">
        <v>31</v>
      </c>
      <c r="I1813" s="8">
        <v>950</v>
      </c>
      <c r="J1813" s="10">
        <v>29450</v>
      </c>
      <c r="K1813" s="10">
        <f t="shared" si="85"/>
        <v>20925</v>
      </c>
      <c r="L1813" s="11">
        <f t="shared" si="86"/>
        <v>8525</v>
      </c>
    </row>
    <row r="1814" spans="1:12" x14ac:dyDescent="0.3">
      <c r="A1814" s="2">
        <v>44475</v>
      </c>
      <c r="B1814" s="2" t="str">
        <f t="shared" si="84"/>
        <v>2021</v>
      </c>
      <c r="C1814" s="4" t="s">
        <v>135</v>
      </c>
      <c r="D1814" s="4" t="s">
        <v>110</v>
      </c>
      <c r="E1814" s="4" t="s">
        <v>132</v>
      </c>
      <c r="F1814" s="4" t="s">
        <v>124</v>
      </c>
      <c r="G1814" s="10">
        <v>675</v>
      </c>
      <c r="H1814" s="10">
        <v>2</v>
      </c>
      <c r="I1814" s="8">
        <v>950</v>
      </c>
      <c r="J1814" s="10">
        <v>1900</v>
      </c>
      <c r="K1814" s="10">
        <f t="shared" si="85"/>
        <v>1350</v>
      </c>
      <c r="L1814" s="11">
        <f t="shared" si="86"/>
        <v>550</v>
      </c>
    </row>
    <row r="1815" spans="1:12" x14ac:dyDescent="0.3">
      <c r="A1815" s="2">
        <v>44530</v>
      </c>
      <c r="B1815" s="2" t="str">
        <f t="shared" si="84"/>
        <v>2021</v>
      </c>
      <c r="C1815" s="4" t="s">
        <v>144</v>
      </c>
      <c r="D1815" s="4" t="s">
        <v>113</v>
      </c>
      <c r="E1815" s="4" t="s">
        <v>132</v>
      </c>
      <c r="F1815" s="4" t="s">
        <v>124</v>
      </c>
      <c r="G1815" s="10">
        <v>675</v>
      </c>
      <c r="H1815" s="10">
        <v>46</v>
      </c>
      <c r="I1815" s="8">
        <v>950</v>
      </c>
      <c r="J1815" s="10">
        <v>43700</v>
      </c>
      <c r="K1815" s="10">
        <f t="shared" si="85"/>
        <v>31050</v>
      </c>
      <c r="L1815" s="11">
        <f t="shared" si="86"/>
        <v>12650</v>
      </c>
    </row>
    <row r="1816" spans="1:12" x14ac:dyDescent="0.3">
      <c r="A1816" s="2">
        <v>44413</v>
      </c>
      <c r="B1816" s="2" t="str">
        <f t="shared" si="84"/>
        <v>2021</v>
      </c>
      <c r="C1816" s="4" t="s">
        <v>141</v>
      </c>
      <c r="D1816" s="4" t="s">
        <v>117</v>
      </c>
      <c r="E1816" s="4" t="s">
        <v>132</v>
      </c>
      <c r="F1816" s="4" t="s">
        <v>126</v>
      </c>
      <c r="G1816" s="10">
        <v>675</v>
      </c>
      <c r="H1816" s="10">
        <v>131</v>
      </c>
      <c r="I1816" s="8">
        <v>950</v>
      </c>
      <c r="J1816" s="10">
        <v>124450</v>
      </c>
      <c r="K1816" s="10">
        <f t="shared" si="85"/>
        <v>88425</v>
      </c>
      <c r="L1816" s="11">
        <f t="shared" si="86"/>
        <v>36025</v>
      </c>
    </row>
    <row r="1817" spans="1:12" x14ac:dyDescent="0.3">
      <c r="A1817" s="2">
        <v>44258</v>
      </c>
      <c r="B1817" s="2" t="str">
        <f t="shared" si="84"/>
        <v>2021</v>
      </c>
      <c r="C1817" s="4" t="s">
        <v>136</v>
      </c>
      <c r="D1817" s="4" t="s">
        <v>110</v>
      </c>
      <c r="E1817" s="4" t="s">
        <v>132</v>
      </c>
      <c r="F1817" s="4" t="s">
        <v>126</v>
      </c>
      <c r="G1817" s="10">
        <v>675</v>
      </c>
      <c r="H1817" s="10">
        <v>12</v>
      </c>
      <c r="I1817" s="8">
        <v>950</v>
      </c>
      <c r="J1817" s="10">
        <v>11400</v>
      </c>
      <c r="K1817" s="10">
        <f t="shared" si="85"/>
        <v>8100</v>
      </c>
      <c r="L1817" s="11">
        <f t="shared" si="86"/>
        <v>3300</v>
      </c>
    </row>
    <row r="1818" spans="1:12" x14ac:dyDescent="0.3">
      <c r="A1818" s="2">
        <v>44415</v>
      </c>
      <c r="B1818" s="2" t="str">
        <f t="shared" si="84"/>
        <v>2021</v>
      </c>
      <c r="C1818" s="4" t="s">
        <v>108</v>
      </c>
      <c r="D1818" s="4" t="s">
        <v>107</v>
      </c>
      <c r="E1818" s="4" t="s">
        <v>132</v>
      </c>
      <c r="F1818" s="4" t="s">
        <v>126</v>
      </c>
      <c r="G1818" s="10">
        <v>675</v>
      </c>
      <c r="H1818" s="10">
        <v>147</v>
      </c>
      <c r="I1818" s="8">
        <v>950</v>
      </c>
      <c r="J1818" s="10">
        <v>139650</v>
      </c>
      <c r="K1818" s="10">
        <f t="shared" si="85"/>
        <v>99225</v>
      </c>
      <c r="L1818" s="11">
        <f t="shared" si="86"/>
        <v>40425</v>
      </c>
    </row>
    <row r="1819" spans="1:12" x14ac:dyDescent="0.3">
      <c r="A1819" s="2">
        <v>43935</v>
      </c>
      <c r="B1819" s="2" t="str">
        <f t="shared" si="84"/>
        <v>2020</v>
      </c>
      <c r="C1819" s="4" t="s">
        <v>143</v>
      </c>
      <c r="D1819" s="4" t="s">
        <v>111</v>
      </c>
      <c r="E1819" s="4" t="s">
        <v>132</v>
      </c>
      <c r="F1819" s="4" t="s">
        <v>126</v>
      </c>
      <c r="G1819" s="10">
        <v>675</v>
      </c>
      <c r="H1819" s="10">
        <v>1</v>
      </c>
      <c r="I1819" s="8">
        <v>950</v>
      </c>
      <c r="J1819" s="10">
        <v>950</v>
      </c>
      <c r="K1819" s="10">
        <f t="shared" si="85"/>
        <v>675</v>
      </c>
      <c r="L1819" s="11">
        <f t="shared" si="86"/>
        <v>275</v>
      </c>
    </row>
    <row r="1820" spans="1:12" x14ac:dyDescent="0.3">
      <c r="A1820" s="2">
        <v>43756</v>
      </c>
      <c r="B1820" s="2" t="str">
        <f t="shared" si="84"/>
        <v>2019</v>
      </c>
      <c r="C1820" s="4" t="s">
        <v>112</v>
      </c>
      <c r="D1820" s="4" t="s">
        <v>117</v>
      </c>
      <c r="E1820" s="4" t="s">
        <v>132</v>
      </c>
      <c r="F1820" s="4" t="s">
        <v>126</v>
      </c>
      <c r="G1820" s="10">
        <v>675</v>
      </c>
      <c r="H1820" s="10">
        <v>36</v>
      </c>
      <c r="I1820" s="8">
        <v>950</v>
      </c>
      <c r="J1820" s="10">
        <v>34200</v>
      </c>
      <c r="K1820" s="10">
        <f t="shared" si="85"/>
        <v>24300</v>
      </c>
      <c r="L1820" s="11">
        <f t="shared" si="86"/>
        <v>9900</v>
      </c>
    </row>
    <row r="1821" spans="1:12" x14ac:dyDescent="0.3">
      <c r="A1821" s="2">
        <v>43189</v>
      </c>
      <c r="B1821" s="2" t="str">
        <f t="shared" si="84"/>
        <v>2018</v>
      </c>
      <c r="C1821" s="4" t="s">
        <v>112</v>
      </c>
      <c r="D1821" s="4" t="s">
        <v>113</v>
      </c>
      <c r="E1821" s="4" t="s">
        <v>132</v>
      </c>
      <c r="F1821" s="4" t="s">
        <v>126</v>
      </c>
      <c r="G1821" s="10">
        <v>675</v>
      </c>
      <c r="H1821" s="10">
        <v>46</v>
      </c>
      <c r="I1821" s="8">
        <v>950</v>
      </c>
      <c r="J1821" s="10">
        <v>43700</v>
      </c>
      <c r="K1821" s="10">
        <f t="shared" si="85"/>
        <v>31050</v>
      </c>
      <c r="L1821" s="11">
        <f t="shared" si="86"/>
        <v>12650</v>
      </c>
    </row>
    <row r="1822" spans="1:12" x14ac:dyDescent="0.3">
      <c r="A1822" s="2">
        <v>44333</v>
      </c>
      <c r="B1822" s="2" t="str">
        <f t="shared" si="84"/>
        <v>2021</v>
      </c>
      <c r="C1822" s="4" t="s">
        <v>118</v>
      </c>
      <c r="D1822" s="4" t="s">
        <v>117</v>
      </c>
      <c r="E1822" s="4" t="s">
        <v>132</v>
      </c>
      <c r="F1822" s="4" t="s">
        <v>126</v>
      </c>
      <c r="G1822" s="10">
        <v>675</v>
      </c>
      <c r="H1822" s="10">
        <v>119</v>
      </c>
      <c r="I1822" s="8">
        <v>950</v>
      </c>
      <c r="J1822" s="10">
        <v>113050</v>
      </c>
      <c r="K1822" s="10">
        <f t="shared" si="85"/>
        <v>80325</v>
      </c>
      <c r="L1822" s="11">
        <f t="shared" si="86"/>
        <v>32725</v>
      </c>
    </row>
    <row r="1823" spans="1:12" x14ac:dyDescent="0.3">
      <c r="A1823" s="2">
        <v>43347</v>
      </c>
      <c r="B1823" s="2" t="str">
        <f t="shared" si="84"/>
        <v>2018</v>
      </c>
      <c r="C1823" s="4" t="s">
        <v>141</v>
      </c>
      <c r="D1823" s="4" t="s">
        <v>111</v>
      </c>
      <c r="E1823" s="4" t="s">
        <v>132</v>
      </c>
      <c r="F1823" s="4" t="s">
        <v>126</v>
      </c>
      <c r="G1823" s="10">
        <v>675</v>
      </c>
      <c r="H1823" s="10">
        <v>35</v>
      </c>
      <c r="I1823" s="8">
        <v>950</v>
      </c>
      <c r="J1823" s="10">
        <v>33250</v>
      </c>
      <c r="K1823" s="10">
        <f t="shared" si="85"/>
        <v>23625</v>
      </c>
      <c r="L1823" s="11">
        <f t="shared" si="86"/>
        <v>9625</v>
      </c>
    </row>
    <row r="1824" spans="1:12" x14ac:dyDescent="0.3">
      <c r="A1824" s="2">
        <v>44332</v>
      </c>
      <c r="B1824" s="2" t="str">
        <f t="shared" si="84"/>
        <v>2021</v>
      </c>
      <c r="C1824" s="4" t="s">
        <v>119</v>
      </c>
      <c r="D1824" s="4" t="s">
        <v>104</v>
      </c>
      <c r="E1824" s="4" t="s">
        <v>132</v>
      </c>
      <c r="F1824" s="4" t="s">
        <v>126</v>
      </c>
      <c r="G1824" s="10">
        <v>675</v>
      </c>
      <c r="H1824" s="10">
        <v>43</v>
      </c>
      <c r="I1824" s="8">
        <v>950</v>
      </c>
      <c r="J1824" s="10">
        <v>40850</v>
      </c>
      <c r="K1824" s="10">
        <f t="shared" si="85"/>
        <v>29025</v>
      </c>
      <c r="L1824" s="11">
        <f t="shared" si="86"/>
        <v>11825</v>
      </c>
    </row>
    <row r="1825" spans="1:12" x14ac:dyDescent="0.3">
      <c r="A1825" s="2">
        <v>43303</v>
      </c>
      <c r="B1825" s="2" t="str">
        <f t="shared" si="84"/>
        <v>2018</v>
      </c>
      <c r="C1825" s="4" t="s">
        <v>115</v>
      </c>
      <c r="D1825" s="4" t="s">
        <v>111</v>
      </c>
      <c r="E1825" s="4" t="s">
        <v>132</v>
      </c>
      <c r="F1825" s="4" t="s">
        <v>126</v>
      </c>
      <c r="G1825" s="10">
        <v>675</v>
      </c>
      <c r="H1825" s="10">
        <v>111</v>
      </c>
      <c r="I1825" s="8">
        <v>950</v>
      </c>
      <c r="J1825" s="10">
        <v>105450</v>
      </c>
      <c r="K1825" s="10">
        <f t="shared" si="85"/>
        <v>74925</v>
      </c>
      <c r="L1825" s="11">
        <f t="shared" si="86"/>
        <v>30525</v>
      </c>
    </row>
    <row r="1826" spans="1:12" x14ac:dyDescent="0.3">
      <c r="A1826" s="2">
        <v>44027</v>
      </c>
      <c r="B1826" s="2" t="str">
        <f t="shared" si="84"/>
        <v>2020</v>
      </c>
      <c r="C1826" s="4" t="s">
        <v>122</v>
      </c>
      <c r="D1826" s="4" t="s">
        <v>111</v>
      </c>
      <c r="E1826" s="4" t="s">
        <v>132</v>
      </c>
      <c r="F1826" s="4" t="s">
        <v>126</v>
      </c>
      <c r="G1826" s="10">
        <v>675</v>
      </c>
      <c r="H1826" s="10">
        <v>62</v>
      </c>
      <c r="I1826" s="8">
        <v>950</v>
      </c>
      <c r="J1826" s="10">
        <v>58900</v>
      </c>
      <c r="K1826" s="10">
        <f t="shared" si="85"/>
        <v>41850</v>
      </c>
      <c r="L1826" s="11">
        <f t="shared" si="86"/>
        <v>17050</v>
      </c>
    </row>
    <row r="1827" spans="1:12" x14ac:dyDescent="0.3">
      <c r="A1827" s="2">
        <v>44042</v>
      </c>
      <c r="B1827" s="2" t="str">
        <f t="shared" si="84"/>
        <v>2020</v>
      </c>
      <c r="C1827" s="4" t="s">
        <v>115</v>
      </c>
      <c r="D1827" s="4" t="s">
        <v>110</v>
      </c>
      <c r="E1827" s="4" t="s">
        <v>132</v>
      </c>
      <c r="F1827" s="4" t="s">
        <v>126</v>
      </c>
      <c r="G1827" s="10">
        <v>675</v>
      </c>
      <c r="H1827" s="10">
        <v>2</v>
      </c>
      <c r="I1827" s="8">
        <v>950</v>
      </c>
      <c r="J1827" s="10">
        <v>1900</v>
      </c>
      <c r="K1827" s="10">
        <f t="shared" si="85"/>
        <v>1350</v>
      </c>
      <c r="L1827" s="11">
        <f t="shared" si="86"/>
        <v>550</v>
      </c>
    </row>
    <row r="1828" spans="1:12" x14ac:dyDescent="0.3">
      <c r="A1828" s="2">
        <v>43436</v>
      </c>
      <c r="B1828" s="2" t="str">
        <f t="shared" si="84"/>
        <v>2018</v>
      </c>
      <c r="C1828" s="4" t="s">
        <v>109</v>
      </c>
      <c r="D1828" s="4" t="s">
        <v>117</v>
      </c>
      <c r="E1828" s="4" t="s">
        <v>132</v>
      </c>
      <c r="F1828" s="4" t="s">
        <v>126</v>
      </c>
      <c r="G1828" s="10">
        <v>675</v>
      </c>
      <c r="H1828" s="10">
        <v>75</v>
      </c>
      <c r="I1828" s="8">
        <v>950</v>
      </c>
      <c r="J1828" s="10">
        <v>71250</v>
      </c>
      <c r="K1828" s="10">
        <f t="shared" si="85"/>
        <v>50625</v>
      </c>
      <c r="L1828" s="11">
        <f t="shared" si="86"/>
        <v>20625</v>
      </c>
    </row>
    <row r="1829" spans="1:12" x14ac:dyDescent="0.3">
      <c r="A1829" s="2">
        <v>43473</v>
      </c>
      <c r="B1829" s="2" t="str">
        <f t="shared" si="84"/>
        <v>2019</v>
      </c>
      <c r="C1829" s="4" t="s">
        <v>138</v>
      </c>
      <c r="D1829" s="4" t="s">
        <v>111</v>
      </c>
      <c r="E1829" s="4" t="s">
        <v>132</v>
      </c>
      <c r="F1829" s="4" t="s">
        <v>126</v>
      </c>
      <c r="G1829" s="10">
        <v>675</v>
      </c>
      <c r="H1829" s="10">
        <v>107</v>
      </c>
      <c r="I1829" s="8">
        <v>950</v>
      </c>
      <c r="J1829" s="10">
        <v>101650</v>
      </c>
      <c r="K1829" s="10">
        <f t="shared" si="85"/>
        <v>72225</v>
      </c>
      <c r="L1829" s="11">
        <f t="shared" si="86"/>
        <v>29425</v>
      </c>
    </row>
    <row r="1830" spans="1:12" x14ac:dyDescent="0.3">
      <c r="A1830" s="2">
        <v>43217</v>
      </c>
      <c r="B1830" s="2" t="str">
        <f t="shared" si="84"/>
        <v>2018</v>
      </c>
      <c r="C1830" s="4" t="s">
        <v>141</v>
      </c>
      <c r="D1830" s="4" t="s">
        <v>117</v>
      </c>
      <c r="E1830" s="4" t="s">
        <v>132</v>
      </c>
      <c r="F1830" s="4" t="s">
        <v>126</v>
      </c>
      <c r="G1830" s="10">
        <v>675</v>
      </c>
      <c r="H1830" s="10">
        <v>17</v>
      </c>
      <c r="I1830" s="8">
        <v>950</v>
      </c>
      <c r="J1830" s="10">
        <v>16150</v>
      </c>
      <c r="K1830" s="10">
        <f t="shared" si="85"/>
        <v>11475</v>
      </c>
      <c r="L1830" s="11">
        <f t="shared" si="86"/>
        <v>4675</v>
      </c>
    </row>
    <row r="1831" spans="1:12" x14ac:dyDescent="0.3">
      <c r="A1831" s="2">
        <v>44336</v>
      </c>
      <c r="B1831" s="2" t="str">
        <f t="shared" si="84"/>
        <v>2021</v>
      </c>
      <c r="C1831" s="4" t="s">
        <v>116</v>
      </c>
      <c r="D1831" s="4" t="s">
        <v>111</v>
      </c>
      <c r="E1831" s="4" t="s">
        <v>132</v>
      </c>
      <c r="F1831" s="4" t="s">
        <v>126</v>
      </c>
      <c r="G1831" s="10">
        <v>675</v>
      </c>
      <c r="H1831" s="10">
        <v>46</v>
      </c>
      <c r="I1831" s="8">
        <v>950</v>
      </c>
      <c r="J1831" s="10">
        <v>43700</v>
      </c>
      <c r="K1831" s="10">
        <f t="shared" si="85"/>
        <v>31050</v>
      </c>
      <c r="L1831" s="11">
        <f t="shared" si="86"/>
        <v>12650</v>
      </c>
    </row>
    <row r="1832" spans="1:12" x14ac:dyDescent="0.3">
      <c r="A1832" s="2">
        <v>43463</v>
      </c>
      <c r="B1832" s="2" t="str">
        <f t="shared" si="84"/>
        <v>2018</v>
      </c>
      <c r="C1832" s="4" t="s">
        <v>140</v>
      </c>
      <c r="D1832" s="4" t="s">
        <v>111</v>
      </c>
      <c r="E1832" s="4" t="s">
        <v>132</v>
      </c>
      <c r="F1832" s="4" t="s">
        <v>126</v>
      </c>
      <c r="G1832" s="10">
        <v>675</v>
      </c>
      <c r="H1832" s="10">
        <v>166</v>
      </c>
      <c r="I1832" s="8">
        <v>950</v>
      </c>
      <c r="J1832" s="10">
        <v>157700</v>
      </c>
      <c r="K1832" s="10">
        <f t="shared" si="85"/>
        <v>112050</v>
      </c>
      <c r="L1832" s="11">
        <f t="shared" si="86"/>
        <v>45650</v>
      </c>
    </row>
    <row r="1833" spans="1:12" x14ac:dyDescent="0.3">
      <c r="A1833" s="2">
        <v>44433</v>
      </c>
      <c r="B1833" s="2" t="str">
        <f t="shared" si="84"/>
        <v>2021</v>
      </c>
      <c r="C1833" s="4" t="s">
        <v>142</v>
      </c>
      <c r="D1833" s="4" t="s">
        <v>113</v>
      </c>
      <c r="E1833" s="4" t="s">
        <v>132</v>
      </c>
      <c r="F1833" s="4" t="s">
        <v>126</v>
      </c>
      <c r="G1833" s="10">
        <v>675</v>
      </c>
      <c r="H1833" s="10">
        <v>273</v>
      </c>
      <c r="I1833" s="8">
        <v>950</v>
      </c>
      <c r="J1833" s="10">
        <v>259350</v>
      </c>
      <c r="K1833" s="10">
        <f t="shared" si="85"/>
        <v>184275</v>
      </c>
      <c r="L1833" s="11">
        <f t="shared" si="86"/>
        <v>75075</v>
      </c>
    </row>
    <row r="1834" spans="1:12" x14ac:dyDescent="0.3">
      <c r="A1834" s="2">
        <v>44282</v>
      </c>
      <c r="B1834" s="2" t="str">
        <f t="shared" si="84"/>
        <v>2021</v>
      </c>
      <c r="C1834" s="4" t="s">
        <v>119</v>
      </c>
      <c r="D1834" s="4" t="s">
        <v>104</v>
      </c>
      <c r="E1834" s="4" t="s">
        <v>132</v>
      </c>
      <c r="F1834" s="4" t="s">
        <v>126</v>
      </c>
      <c r="G1834" s="10">
        <v>675</v>
      </c>
      <c r="H1834" s="10">
        <v>86</v>
      </c>
      <c r="I1834" s="8">
        <v>950</v>
      </c>
      <c r="J1834" s="10">
        <v>81700</v>
      </c>
      <c r="K1834" s="10">
        <f t="shared" si="85"/>
        <v>58050</v>
      </c>
      <c r="L1834" s="11">
        <f t="shared" si="86"/>
        <v>23650</v>
      </c>
    </row>
    <row r="1835" spans="1:12" x14ac:dyDescent="0.3">
      <c r="A1835" s="2">
        <v>44156</v>
      </c>
      <c r="B1835" s="2" t="str">
        <f t="shared" si="84"/>
        <v>2020</v>
      </c>
      <c r="C1835" s="4" t="s">
        <v>112</v>
      </c>
      <c r="D1835" s="4" t="s">
        <v>110</v>
      </c>
      <c r="E1835" s="4" t="s">
        <v>132</v>
      </c>
      <c r="F1835" s="4" t="s">
        <v>126</v>
      </c>
      <c r="G1835" s="10">
        <v>675</v>
      </c>
      <c r="H1835" s="10">
        <v>1</v>
      </c>
      <c r="I1835" s="8">
        <v>950</v>
      </c>
      <c r="J1835" s="10">
        <v>950</v>
      </c>
      <c r="K1835" s="10">
        <f t="shared" si="85"/>
        <v>675</v>
      </c>
      <c r="L1835" s="11">
        <f t="shared" si="86"/>
        <v>275</v>
      </c>
    </row>
    <row r="1836" spans="1:12" x14ac:dyDescent="0.3">
      <c r="A1836" s="2">
        <v>43509</v>
      </c>
      <c r="B1836" s="2" t="str">
        <f t="shared" si="84"/>
        <v>2019</v>
      </c>
      <c r="C1836" s="4" t="s">
        <v>136</v>
      </c>
      <c r="D1836" s="4" t="s">
        <v>113</v>
      </c>
      <c r="E1836" s="4" t="s">
        <v>132</v>
      </c>
      <c r="F1836" s="4" t="s">
        <v>126</v>
      </c>
      <c r="G1836" s="10">
        <v>675</v>
      </c>
      <c r="H1836" s="10">
        <v>283</v>
      </c>
      <c r="I1836" s="8">
        <v>950</v>
      </c>
      <c r="J1836" s="10">
        <v>268850</v>
      </c>
      <c r="K1836" s="10">
        <f t="shared" si="85"/>
        <v>191025</v>
      </c>
      <c r="L1836" s="11">
        <f t="shared" si="86"/>
        <v>77825</v>
      </c>
    </row>
    <row r="1837" spans="1:12" x14ac:dyDescent="0.3">
      <c r="A1837" s="2">
        <v>44212</v>
      </c>
      <c r="B1837" s="2" t="str">
        <f t="shared" si="84"/>
        <v>2021</v>
      </c>
      <c r="C1837" s="4" t="s">
        <v>112</v>
      </c>
      <c r="D1837" s="4" t="s">
        <v>104</v>
      </c>
      <c r="E1837" s="4" t="s">
        <v>132</v>
      </c>
      <c r="F1837" s="4" t="s">
        <v>126</v>
      </c>
      <c r="G1837" s="10">
        <v>675</v>
      </c>
      <c r="H1837" s="10">
        <v>49</v>
      </c>
      <c r="I1837" s="8">
        <v>950</v>
      </c>
      <c r="J1837" s="10">
        <v>46550</v>
      </c>
      <c r="K1837" s="10">
        <f t="shared" si="85"/>
        <v>33075</v>
      </c>
      <c r="L1837" s="11">
        <f t="shared" si="86"/>
        <v>13475</v>
      </c>
    </row>
    <row r="1838" spans="1:12" x14ac:dyDescent="0.3">
      <c r="A1838" s="2">
        <v>43420</v>
      </c>
      <c r="B1838" s="2" t="str">
        <f t="shared" si="84"/>
        <v>2018</v>
      </c>
      <c r="C1838" s="4" t="s">
        <v>112</v>
      </c>
      <c r="D1838" s="4" t="s">
        <v>117</v>
      </c>
      <c r="E1838" s="4" t="s">
        <v>132</v>
      </c>
      <c r="F1838" s="4" t="s">
        <v>126</v>
      </c>
      <c r="G1838" s="10">
        <v>675</v>
      </c>
      <c r="H1838" s="10">
        <v>10</v>
      </c>
      <c r="I1838" s="8">
        <v>950</v>
      </c>
      <c r="J1838" s="10">
        <v>9500</v>
      </c>
      <c r="K1838" s="10">
        <f t="shared" si="85"/>
        <v>6750</v>
      </c>
      <c r="L1838" s="11">
        <f t="shared" si="86"/>
        <v>2750</v>
      </c>
    </row>
    <row r="1839" spans="1:12" x14ac:dyDescent="0.3">
      <c r="A1839" s="2">
        <v>44103</v>
      </c>
      <c r="B1839" s="2" t="str">
        <f t="shared" si="84"/>
        <v>2020</v>
      </c>
      <c r="C1839" s="4" t="s">
        <v>115</v>
      </c>
      <c r="D1839" s="4" t="s">
        <v>113</v>
      </c>
      <c r="E1839" s="4" t="s">
        <v>132</v>
      </c>
      <c r="F1839" s="4" t="s">
        <v>126</v>
      </c>
      <c r="G1839" s="10">
        <v>675</v>
      </c>
      <c r="H1839" s="10">
        <v>125</v>
      </c>
      <c r="I1839" s="8">
        <v>950</v>
      </c>
      <c r="J1839" s="10">
        <v>118750</v>
      </c>
      <c r="K1839" s="10">
        <f t="shared" si="85"/>
        <v>84375</v>
      </c>
      <c r="L1839" s="11">
        <f t="shared" si="86"/>
        <v>34375</v>
      </c>
    </row>
    <row r="1840" spans="1:12" x14ac:dyDescent="0.3">
      <c r="A1840" s="2">
        <v>44139</v>
      </c>
      <c r="B1840" s="2" t="str">
        <f t="shared" si="84"/>
        <v>2020</v>
      </c>
      <c r="C1840" s="4" t="s">
        <v>141</v>
      </c>
      <c r="D1840" s="4" t="s">
        <v>107</v>
      </c>
      <c r="E1840" s="4" t="s">
        <v>132</v>
      </c>
      <c r="F1840" s="4" t="s">
        <v>126</v>
      </c>
      <c r="G1840" s="10">
        <v>675</v>
      </c>
      <c r="H1840" s="10">
        <v>122</v>
      </c>
      <c r="I1840" s="8">
        <v>950</v>
      </c>
      <c r="J1840" s="10">
        <v>115900</v>
      </c>
      <c r="K1840" s="10">
        <f t="shared" si="85"/>
        <v>82350</v>
      </c>
      <c r="L1840" s="11">
        <f t="shared" si="86"/>
        <v>33550</v>
      </c>
    </row>
    <row r="1841" spans="1:12" x14ac:dyDescent="0.3">
      <c r="A1841" s="2">
        <v>43934</v>
      </c>
      <c r="B1841" s="2" t="str">
        <f t="shared" si="84"/>
        <v>2020</v>
      </c>
      <c r="C1841" s="4" t="s">
        <v>112</v>
      </c>
      <c r="D1841" s="4" t="s">
        <v>110</v>
      </c>
      <c r="E1841" s="4" t="s">
        <v>132</v>
      </c>
      <c r="F1841" s="4" t="s">
        <v>126</v>
      </c>
      <c r="G1841" s="10">
        <v>675</v>
      </c>
      <c r="H1841" s="10">
        <v>5</v>
      </c>
      <c r="I1841" s="8">
        <v>950</v>
      </c>
      <c r="J1841" s="10">
        <v>4750</v>
      </c>
      <c r="K1841" s="10">
        <f t="shared" si="85"/>
        <v>3375</v>
      </c>
      <c r="L1841" s="11">
        <f t="shared" si="86"/>
        <v>1375</v>
      </c>
    </row>
    <row r="1842" spans="1:12" x14ac:dyDescent="0.3">
      <c r="A1842" s="2">
        <v>43504</v>
      </c>
      <c r="B1842" s="2" t="str">
        <f t="shared" si="84"/>
        <v>2019</v>
      </c>
      <c r="C1842" s="4" t="s">
        <v>139</v>
      </c>
      <c r="D1842" s="4" t="s">
        <v>117</v>
      </c>
      <c r="E1842" s="4" t="s">
        <v>132</v>
      </c>
      <c r="F1842" s="4" t="s">
        <v>126</v>
      </c>
      <c r="G1842" s="10">
        <v>675</v>
      </c>
      <c r="H1842" s="10">
        <v>73</v>
      </c>
      <c r="I1842" s="8">
        <v>950</v>
      </c>
      <c r="J1842" s="10">
        <v>69350</v>
      </c>
      <c r="K1842" s="10">
        <f t="shared" si="85"/>
        <v>49275</v>
      </c>
      <c r="L1842" s="11">
        <f t="shared" si="86"/>
        <v>20075</v>
      </c>
    </row>
    <row r="1843" spans="1:12" x14ac:dyDescent="0.3">
      <c r="A1843" s="2">
        <v>44309</v>
      </c>
      <c r="B1843" s="2" t="str">
        <f t="shared" si="84"/>
        <v>2021</v>
      </c>
      <c r="C1843" s="4" t="s">
        <v>109</v>
      </c>
      <c r="D1843" s="4" t="s">
        <v>111</v>
      </c>
      <c r="E1843" s="4" t="s">
        <v>132</v>
      </c>
      <c r="F1843" s="4" t="s">
        <v>126</v>
      </c>
      <c r="G1843" s="10">
        <v>675</v>
      </c>
      <c r="H1843" s="10">
        <v>40</v>
      </c>
      <c r="I1843" s="8">
        <v>950</v>
      </c>
      <c r="J1843" s="10">
        <v>38000</v>
      </c>
      <c r="K1843" s="10">
        <f t="shared" si="85"/>
        <v>27000</v>
      </c>
      <c r="L1843" s="11">
        <f t="shared" si="86"/>
        <v>11000</v>
      </c>
    </row>
    <row r="1844" spans="1:12" x14ac:dyDescent="0.3">
      <c r="A1844" s="2">
        <v>44407</v>
      </c>
      <c r="B1844" s="2" t="str">
        <f t="shared" si="84"/>
        <v>2021</v>
      </c>
      <c r="C1844" s="4" t="s">
        <v>118</v>
      </c>
      <c r="D1844" s="4" t="s">
        <v>104</v>
      </c>
      <c r="E1844" s="4" t="s">
        <v>132</v>
      </c>
      <c r="F1844" s="4" t="s">
        <v>126</v>
      </c>
      <c r="G1844" s="10">
        <v>675</v>
      </c>
      <c r="H1844" s="10">
        <v>38</v>
      </c>
      <c r="I1844" s="8">
        <v>950</v>
      </c>
      <c r="J1844" s="10">
        <v>36100</v>
      </c>
      <c r="K1844" s="10">
        <f t="shared" si="85"/>
        <v>25650</v>
      </c>
      <c r="L1844" s="11">
        <f t="shared" si="86"/>
        <v>10450</v>
      </c>
    </row>
    <row r="1845" spans="1:12" x14ac:dyDescent="0.3">
      <c r="A1845" s="2">
        <v>44426</v>
      </c>
      <c r="B1845" s="2" t="str">
        <f t="shared" si="84"/>
        <v>2021</v>
      </c>
      <c r="C1845" s="4" t="s">
        <v>112</v>
      </c>
      <c r="D1845" s="4" t="s">
        <v>111</v>
      </c>
      <c r="E1845" s="4" t="s">
        <v>132</v>
      </c>
      <c r="F1845" s="4" t="s">
        <v>126</v>
      </c>
      <c r="G1845" s="10">
        <v>675</v>
      </c>
      <c r="H1845" s="10">
        <v>53</v>
      </c>
      <c r="I1845" s="8">
        <v>950</v>
      </c>
      <c r="J1845" s="10">
        <v>50350</v>
      </c>
      <c r="K1845" s="10">
        <f t="shared" si="85"/>
        <v>35775</v>
      </c>
      <c r="L1845" s="11">
        <f t="shared" si="86"/>
        <v>14575</v>
      </c>
    </row>
    <row r="1846" spans="1:12" x14ac:dyDescent="0.3">
      <c r="A1846" s="2">
        <v>44548</v>
      </c>
      <c r="B1846" s="2" t="str">
        <f t="shared" si="84"/>
        <v>2021</v>
      </c>
      <c r="C1846" s="4" t="s">
        <v>121</v>
      </c>
      <c r="D1846" s="4" t="s">
        <v>104</v>
      </c>
      <c r="E1846" s="4" t="s">
        <v>132</v>
      </c>
      <c r="F1846" s="4" t="s">
        <v>126</v>
      </c>
      <c r="G1846" s="10">
        <v>675</v>
      </c>
      <c r="H1846" s="10">
        <v>31</v>
      </c>
      <c r="I1846" s="8">
        <v>950</v>
      </c>
      <c r="J1846" s="10">
        <v>29450</v>
      </c>
      <c r="K1846" s="10">
        <f t="shared" si="85"/>
        <v>20925</v>
      </c>
      <c r="L1846" s="11">
        <f t="shared" si="86"/>
        <v>8525</v>
      </c>
    </row>
    <row r="1847" spans="1:12" x14ac:dyDescent="0.3">
      <c r="A1847" s="2">
        <v>44495</v>
      </c>
      <c r="B1847" s="2" t="str">
        <f t="shared" si="84"/>
        <v>2021</v>
      </c>
      <c r="C1847" s="4" t="s">
        <v>114</v>
      </c>
      <c r="D1847" s="4" t="s">
        <v>107</v>
      </c>
      <c r="E1847" s="4" t="s">
        <v>132</v>
      </c>
      <c r="F1847" s="4" t="s">
        <v>126</v>
      </c>
      <c r="G1847" s="10">
        <v>675</v>
      </c>
      <c r="H1847" s="10">
        <v>93</v>
      </c>
      <c r="I1847" s="8">
        <v>950</v>
      </c>
      <c r="J1847" s="10">
        <v>88350</v>
      </c>
      <c r="K1847" s="10">
        <f t="shared" si="85"/>
        <v>62775</v>
      </c>
      <c r="L1847" s="11">
        <f t="shared" si="86"/>
        <v>25575</v>
      </c>
    </row>
    <row r="1848" spans="1:12" x14ac:dyDescent="0.3">
      <c r="A1848" s="2">
        <v>44366</v>
      </c>
      <c r="B1848" s="2" t="str">
        <f t="shared" si="84"/>
        <v>2021</v>
      </c>
      <c r="C1848" s="4" t="s">
        <v>139</v>
      </c>
      <c r="D1848" s="4" t="s">
        <v>111</v>
      </c>
      <c r="E1848" s="4" t="s">
        <v>132</v>
      </c>
      <c r="F1848" s="4" t="s">
        <v>126</v>
      </c>
      <c r="G1848" s="10">
        <v>675</v>
      </c>
      <c r="H1848" s="10">
        <v>56</v>
      </c>
      <c r="I1848" s="8">
        <v>950</v>
      </c>
      <c r="J1848" s="10">
        <v>53200</v>
      </c>
      <c r="K1848" s="10">
        <f t="shared" si="85"/>
        <v>37800</v>
      </c>
      <c r="L1848" s="11">
        <f t="shared" si="86"/>
        <v>15400</v>
      </c>
    </row>
    <row r="1849" spans="1:12" x14ac:dyDescent="0.3">
      <c r="A1849" s="2">
        <v>44413</v>
      </c>
      <c r="B1849" s="2" t="str">
        <f t="shared" si="84"/>
        <v>2021</v>
      </c>
      <c r="C1849" s="4" t="s">
        <v>141</v>
      </c>
      <c r="D1849" s="4" t="s">
        <v>117</v>
      </c>
      <c r="E1849" s="4" t="s">
        <v>132</v>
      </c>
      <c r="F1849" s="4" t="s">
        <v>126</v>
      </c>
      <c r="G1849" s="10">
        <v>675</v>
      </c>
      <c r="H1849" s="10">
        <v>131</v>
      </c>
      <c r="I1849" s="8">
        <v>950</v>
      </c>
      <c r="J1849" s="10">
        <v>124450</v>
      </c>
      <c r="K1849" s="10">
        <f t="shared" si="85"/>
        <v>88425</v>
      </c>
      <c r="L1849" s="11">
        <f t="shared" si="86"/>
        <v>36025</v>
      </c>
    </row>
    <row r="1850" spans="1:12" x14ac:dyDescent="0.3">
      <c r="A1850" s="2">
        <v>44258</v>
      </c>
      <c r="B1850" s="2" t="str">
        <f t="shared" si="84"/>
        <v>2021</v>
      </c>
      <c r="C1850" s="4" t="s">
        <v>136</v>
      </c>
      <c r="D1850" s="4" t="s">
        <v>110</v>
      </c>
      <c r="E1850" s="4" t="s">
        <v>132</v>
      </c>
      <c r="F1850" s="4" t="s">
        <v>126</v>
      </c>
      <c r="G1850" s="10">
        <v>675</v>
      </c>
      <c r="H1850" s="10">
        <v>12</v>
      </c>
      <c r="I1850" s="8">
        <v>950</v>
      </c>
      <c r="J1850" s="10">
        <v>11400</v>
      </c>
      <c r="K1850" s="10">
        <f t="shared" si="85"/>
        <v>8100</v>
      </c>
      <c r="L1850" s="11">
        <f t="shared" si="86"/>
        <v>3300</v>
      </c>
    </row>
    <row r="1851" spans="1:12" x14ac:dyDescent="0.3">
      <c r="A1851" s="2">
        <v>44415</v>
      </c>
      <c r="B1851" s="2" t="str">
        <f t="shared" si="84"/>
        <v>2021</v>
      </c>
      <c r="C1851" s="4" t="s">
        <v>108</v>
      </c>
      <c r="D1851" s="4" t="s">
        <v>107</v>
      </c>
      <c r="E1851" s="4" t="s">
        <v>132</v>
      </c>
      <c r="F1851" s="4" t="s">
        <v>126</v>
      </c>
      <c r="G1851" s="10">
        <v>675</v>
      </c>
      <c r="H1851" s="10">
        <v>147</v>
      </c>
      <c r="I1851" s="8">
        <v>950</v>
      </c>
      <c r="J1851" s="10">
        <v>139650</v>
      </c>
      <c r="K1851" s="10">
        <f t="shared" si="85"/>
        <v>99225</v>
      </c>
      <c r="L1851" s="11">
        <f t="shared" si="86"/>
        <v>40425</v>
      </c>
    </row>
    <row r="1852" spans="1:12" x14ac:dyDescent="0.3">
      <c r="A1852" s="2">
        <v>43935</v>
      </c>
      <c r="B1852" s="2" t="str">
        <f t="shared" si="84"/>
        <v>2020</v>
      </c>
      <c r="C1852" s="4" t="s">
        <v>143</v>
      </c>
      <c r="D1852" s="4" t="s">
        <v>111</v>
      </c>
      <c r="E1852" s="4" t="s">
        <v>132</v>
      </c>
      <c r="F1852" s="4" t="s">
        <v>126</v>
      </c>
      <c r="G1852" s="10">
        <v>675</v>
      </c>
      <c r="H1852" s="10">
        <v>1</v>
      </c>
      <c r="I1852" s="8">
        <v>950</v>
      </c>
      <c r="J1852" s="10">
        <v>950</v>
      </c>
      <c r="K1852" s="10">
        <f t="shared" si="85"/>
        <v>675</v>
      </c>
      <c r="L1852" s="11">
        <f t="shared" si="86"/>
        <v>275</v>
      </c>
    </row>
    <row r="1853" spans="1:12" x14ac:dyDescent="0.3">
      <c r="A1853" s="2">
        <v>43756</v>
      </c>
      <c r="B1853" s="2" t="str">
        <f t="shared" si="84"/>
        <v>2019</v>
      </c>
      <c r="C1853" s="4" t="s">
        <v>112</v>
      </c>
      <c r="D1853" s="4" t="s">
        <v>117</v>
      </c>
      <c r="E1853" s="4" t="s">
        <v>132</v>
      </c>
      <c r="F1853" s="4" t="s">
        <v>126</v>
      </c>
      <c r="G1853" s="10">
        <v>675</v>
      </c>
      <c r="H1853" s="10">
        <v>36</v>
      </c>
      <c r="I1853" s="8">
        <v>950</v>
      </c>
      <c r="J1853" s="10">
        <v>34200</v>
      </c>
      <c r="K1853" s="10">
        <f t="shared" si="85"/>
        <v>24300</v>
      </c>
      <c r="L1853" s="11">
        <f t="shared" si="86"/>
        <v>9900</v>
      </c>
    </row>
    <row r="1854" spans="1:12" x14ac:dyDescent="0.3">
      <c r="A1854" s="2">
        <v>43189</v>
      </c>
      <c r="B1854" s="2" t="str">
        <f t="shared" si="84"/>
        <v>2018</v>
      </c>
      <c r="C1854" s="4" t="s">
        <v>112</v>
      </c>
      <c r="D1854" s="4" t="s">
        <v>113</v>
      </c>
      <c r="E1854" s="4" t="s">
        <v>132</v>
      </c>
      <c r="F1854" s="4" t="s">
        <v>126</v>
      </c>
      <c r="G1854" s="10">
        <v>675</v>
      </c>
      <c r="H1854" s="10">
        <v>46</v>
      </c>
      <c r="I1854" s="8">
        <v>950</v>
      </c>
      <c r="J1854" s="10">
        <v>43700</v>
      </c>
      <c r="K1854" s="10">
        <f t="shared" si="85"/>
        <v>31050</v>
      </c>
      <c r="L1854" s="11">
        <f t="shared" si="86"/>
        <v>12650</v>
      </c>
    </row>
    <row r="1855" spans="1:12" x14ac:dyDescent="0.3">
      <c r="A1855" s="2">
        <v>44333</v>
      </c>
      <c r="B1855" s="2" t="str">
        <f t="shared" si="84"/>
        <v>2021</v>
      </c>
      <c r="C1855" s="4" t="s">
        <v>118</v>
      </c>
      <c r="D1855" s="4" t="s">
        <v>117</v>
      </c>
      <c r="E1855" s="4" t="s">
        <v>132</v>
      </c>
      <c r="F1855" s="4" t="s">
        <v>126</v>
      </c>
      <c r="G1855" s="10">
        <v>675</v>
      </c>
      <c r="H1855" s="10">
        <v>119</v>
      </c>
      <c r="I1855" s="8">
        <v>950</v>
      </c>
      <c r="J1855" s="10">
        <v>113050</v>
      </c>
      <c r="K1855" s="10">
        <f t="shared" si="85"/>
        <v>80325</v>
      </c>
      <c r="L1855" s="11">
        <f t="shared" si="86"/>
        <v>32725</v>
      </c>
    </row>
    <row r="1856" spans="1:12" x14ac:dyDescent="0.3">
      <c r="A1856" s="2">
        <v>43347</v>
      </c>
      <c r="B1856" s="2" t="str">
        <f t="shared" si="84"/>
        <v>2018</v>
      </c>
      <c r="C1856" s="4" t="s">
        <v>141</v>
      </c>
      <c r="D1856" s="4" t="s">
        <v>111</v>
      </c>
      <c r="E1856" s="4" t="s">
        <v>132</v>
      </c>
      <c r="F1856" s="4" t="s">
        <v>126</v>
      </c>
      <c r="G1856" s="10">
        <v>675</v>
      </c>
      <c r="H1856" s="10">
        <v>35</v>
      </c>
      <c r="I1856" s="8">
        <v>950</v>
      </c>
      <c r="J1856" s="10">
        <v>33250</v>
      </c>
      <c r="K1856" s="10">
        <f t="shared" si="85"/>
        <v>23625</v>
      </c>
      <c r="L1856" s="11">
        <f t="shared" si="86"/>
        <v>9625</v>
      </c>
    </row>
    <row r="1857" spans="1:12" x14ac:dyDescent="0.3">
      <c r="A1857" s="2">
        <v>44332</v>
      </c>
      <c r="B1857" s="2" t="str">
        <f t="shared" si="84"/>
        <v>2021</v>
      </c>
      <c r="C1857" s="4" t="s">
        <v>119</v>
      </c>
      <c r="D1857" s="4" t="s">
        <v>104</v>
      </c>
      <c r="E1857" s="4" t="s">
        <v>132</v>
      </c>
      <c r="F1857" s="4" t="s">
        <v>126</v>
      </c>
      <c r="G1857" s="10">
        <v>675</v>
      </c>
      <c r="H1857" s="10">
        <v>43</v>
      </c>
      <c r="I1857" s="8">
        <v>950</v>
      </c>
      <c r="J1857" s="10">
        <v>40850</v>
      </c>
      <c r="K1857" s="10">
        <f t="shared" si="85"/>
        <v>29025</v>
      </c>
      <c r="L1857" s="11">
        <f t="shared" si="86"/>
        <v>11825</v>
      </c>
    </row>
    <row r="1858" spans="1:12" x14ac:dyDescent="0.3">
      <c r="A1858" s="2">
        <v>43303</v>
      </c>
      <c r="B1858" s="2" t="str">
        <f t="shared" si="84"/>
        <v>2018</v>
      </c>
      <c r="C1858" s="4" t="s">
        <v>115</v>
      </c>
      <c r="D1858" s="4" t="s">
        <v>111</v>
      </c>
      <c r="E1858" s="4" t="s">
        <v>132</v>
      </c>
      <c r="F1858" s="4" t="s">
        <v>126</v>
      </c>
      <c r="G1858" s="10">
        <v>675</v>
      </c>
      <c r="H1858" s="10">
        <v>111</v>
      </c>
      <c r="I1858" s="8">
        <v>950</v>
      </c>
      <c r="J1858" s="10">
        <v>105450</v>
      </c>
      <c r="K1858" s="10">
        <f t="shared" si="85"/>
        <v>74925</v>
      </c>
      <c r="L1858" s="11">
        <f t="shared" si="86"/>
        <v>30525</v>
      </c>
    </row>
    <row r="1859" spans="1:12" x14ac:dyDescent="0.3">
      <c r="A1859" s="2">
        <v>44027</v>
      </c>
      <c r="B1859" s="2" t="str">
        <f t="shared" ref="B1859:B1922" si="87">TEXT(A1859,"yyyy")</f>
        <v>2020</v>
      </c>
      <c r="C1859" s="4" t="s">
        <v>122</v>
      </c>
      <c r="D1859" s="4" t="s">
        <v>111</v>
      </c>
      <c r="E1859" s="4" t="s">
        <v>132</v>
      </c>
      <c r="F1859" s="4" t="s">
        <v>126</v>
      </c>
      <c r="G1859" s="10">
        <v>675</v>
      </c>
      <c r="H1859" s="10">
        <v>62</v>
      </c>
      <c r="I1859" s="8">
        <v>950</v>
      </c>
      <c r="J1859" s="10">
        <v>58900</v>
      </c>
      <c r="K1859" s="10">
        <f t="shared" ref="K1859:K1922" si="88">H1859*G1859</f>
        <v>41850</v>
      </c>
      <c r="L1859" s="11">
        <f t="shared" ref="L1859:L1922" si="89">J1859-K1859</f>
        <v>17050</v>
      </c>
    </row>
    <row r="1860" spans="1:12" x14ac:dyDescent="0.3">
      <c r="A1860" s="2">
        <v>44042</v>
      </c>
      <c r="B1860" s="2" t="str">
        <f t="shared" si="87"/>
        <v>2020</v>
      </c>
      <c r="C1860" s="4" t="s">
        <v>115</v>
      </c>
      <c r="D1860" s="4" t="s">
        <v>110</v>
      </c>
      <c r="E1860" s="4" t="s">
        <v>132</v>
      </c>
      <c r="F1860" s="4" t="s">
        <v>126</v>
      </c>
      <c r="G1860" s="10">
        <v>675</v>
      </c>
      <c r="H1860" s="10">
        <v>2</v>
      </c>
      <c r="I1860" s="8">
        <v>950</v>
      </c>
      <c r="J1860" s="10">
        <v>1900</v>
      </c>
      <c r="K1860" s="10">
        <f t="shared" si="88"/>
        <v>1350</v>
      </c>
      <c r="L1860" s="11">
        <f t="shared" si="89"/>
        <v>550</v>
      </c>
    </row>
    <row r="1861" spans="1:12" x14ac:dyDescent="0.3">
      <c r="A1861" s="2">
        <v>43436</v>
      </c>
      <c r="B1861" s="2" t="str">
        <f t="shared" si="87"/>
        <v>2018</v>
      </c>
      <c r="C1861" s="4" t="s">
        <v>109</v>
      </c>
      <c r="D1861" s="4" t="s">
        <v>117</v>
      </c>
      <c r="E1861" s="4" t="s">
        <v>132</v>
      </c>
      <c r="F1861" s="4" t="s">
        <v>126</v>
      </c>
      <c r="G1861" s="10">
        <v>675</v>
      </c>
      <c r="H1861" s="10">
        <v>75</v>
      </c>
      <c r="I1861" s="8">
        <v>950</v>
      </c>
      <c r="J1861" s="10">
        <v>71250</v>
      </c>
      <c r="K1861" s="10">
        <f t="shared" si="88"/>
        <v>50625</v>
      </c>
      <c r="L1861" s="11">
        <f t="shared" si="89"/>
        <v>20625</v>
      </c>
    </row>
    <row r="1862" spans="1:12" x14ac:dyDescent="0.3">
      <c r="A1862" s="2">
        <v>43473</v>
      </c>
      <c r="B1862" s="2" t="str">
        <f t="shared" si="87"/>
        <v>2019</v>
      </c>
      <c r="C1862" s="4" t="s">
        <v>138</v>
      </c>
      <c r="D1862" s="4" t="s">
        <v>111</v>
      </c>
      <c r="E1862" s="4" t="s">
        <v>132</v>
      </c>
      <c r="F1862" s="4" t="s">
        <v>126</v>
      </c>
      <c r="G1862" s="10">
        <v>675</v>
      </c>
      <c r="H1862" s="10">
        <v>107</v>
      </c>
      <c r="I1862" s="8">
        <v>950</v>
      </c>
      <c r="J1862" s="10">
        <v>101650</v>
      </c>
      <c r="K1862" s="10">
        <f t="shared" si="88"/>
        <v>72225</v>
      </c>
      <c r="L1862" s="11">
        <f t="shared" si="89"/>
        <v>29425</v>
      </c>
    </row>
    <row r="1863" spans="1:12" x14ac:dyDescent="0.3">
      <c r="A1863" s="2">
        <v>43217</v>
      </c>
      <c r="B1863" s="2" t="str">
        <f t="shared" si="87"/>
        <v>2018</v>
      </c>
      <c r="C1863" s="4" t="s">
        <v>141</v>
      </c>
      <c r="D1863" s="4" t="s">
        <v>117</v>
      </c>
      <c r="E1863" s="4" t="s">
        <v>132</v>
      </c>
      <c r="F1863" s="4" t="s">
        <v>126</v>
      </c>
      <c r="G1863" s="10">
        <v>675</v>
      </c>
      <c r="H1863" s="10">
        <v>17</v>
      </c>
      <c r="I1863" s="8">
        <v>950</v>
      </c>
      <c r="J1863" s="10">
        <v>16150</v>
      </c>
      <c r="K1863" s="10">
        <f t="shared" si="88"/>
        <v>11475</v>
      </c>
      <c r="L1863" s="11">
        <f t="shared" si="89"/>
        <v>4675</v>
      </c>
    </row>
    <row r="1864" spans="1:12" x14ac:dyDescent="0.3">
      <c r="A1864" s="2">
        <v>44336</v>
      </c>
      <c r="B1864" s="2" t="str">
        <f t="shared" si="87"/>
        <v>2021</v>
      </c>
      <c r="C1864" s="4" t="s">
        <v>116</v>
      </c>
      <c r="D1864" s="4" t="s">
        <v>111</v>
      </c>
      <c r="E1864" s="4" t="s">
        <v>132</v>
      </c>
      <c r="F1864" s="4" t="s">
        <v>126</v>
      </c>
      <c r="G1864" s="10">
        <v>675</v>
      </c>
      <c r="H1864" s="10">
        <v>46</v>
      </c>
      <c r="I1864" s="8">
        <v>950</v>
      </c>
      <c r="J1864" s="10">
        <v>43700</v>
      </c>
      <c r="K1864" s="10">
        <f t="shared" si="88"/>
        <v>31050</v>
      </c>
      <c r="L1864" s="11">
        <f t="shared" si="89"/>
        <v>12650</v>
      </c>
    </row>
    <row r="1865" spans="1:12" x14ac:dyDescent="0.3">
      <c r="A1865" s="2">
        <v>43463</v>
      </c>
      <c r="B1865" s="2" t="str">
        <f t="shared" si="87"/>
        <v>2018</v>
      </c>
      <c r="C1865" s="4" t="s">
        <v>140</v>
      </c>
      <c r="D1865" s="4" t="s">
        <v>111</v>
      </c>
      <c r="E1865" s="4" t="s">
        <v>132</v>
      </c>
      <c r="F1865" s="4" t="s">
        <v>126</v>
      </c>
      <c r="G1865" s="10">
        <v>675</v>
      </c>
      <c r="H1865" s="10">
        <v>166</v>
      </c>
      <c r="I1865" s="8">
        <v>950</v>
      </c>
      <c r="J1865" s="10">
        <v>157700</v>
      </c>
      <c r="K1865" s="10">
        <f t="shared" si="88"/>
        <v>112050</v>
      </c>
      <c r="L1865" s="11">
        <f t="shared" si="89"/>
        <v>45650</v>
      </c>
    </row>
    <row r="1866" spans="1:12" x14ac:dyDescent="0.3">
      <c r="A1866" s="2">
        <v>44433</v>
      </c>
      <c r="B1866" s="2" t="str">
        <f t="shared" si="87"/>
        <v>2021</v>
      </c>
      <c r="C1866" s="4" t="s">
        <v>142</v>
      </c>
      <c r="D1866" s="4" t="s">
        <v>113</v>
      </c>
      <c r="E1866" s="4" t="s">
        <v>132</v>
      </c>
      <c r="F1866" s="4" t="s">
        <v>126</v>
      </c>
      <c r="G1866" s="10">
        <v>675</v>
      </c>
      <c r="H1866" s="10">
        <v>273</v>
      </c>
      <c r="I1866" s="8">
        <v>950</v>
      </c>
      <c r="J1866" s="10">
        <v>259350</v>
      </c>
      <c r="K1866" s="10">
        <f t="shared" si="88"/>
        <v>184275</v>
      </c>
      <c r="L1866" s="11">
        <f t="shared" si="89"/>
        <v>75075</v>
      </c>
    </row>
    <row r="1867" spans="1:12" x14ac:dyDescent="0.3">
      <c r="A1867" s="2">
        <v>44282</v>
      </c>
      <c r="B1867" s="2" t="str">
        <f t="shared" si="87"/>
        <v>2021</v>
      </c>
      <c r="C1867" s="4" t="s">
        <v>119</v>
      </c>
      <c r="D1867" s="4" t="s">
        <v>104</v>
      </c>
      <c r="E1867" s="4" t="s">
        <v>132</v>
      </c>
      <c r="F1867" s="4" t="s">
        <v>126</v>
      </c>
      <c r="G1867" s="10">
        <v>675</v>
      </c>
      <c r="H1867" s="10">
        <v>86</v>
      </c>
      <c r="I1867" s="8">
        <v>950</v>
      </c>
      <c r="J1867" s="10">
        <v>81700</v>
      </c>
      <c r="K1867" s="10">
        <f t="shared" si="88"/>
        <v>58050</v>
      </c>
      <c r="L1867" s="11">
        <f t="shared" si="89"/>
        <v>23650</v>
      </c>
    </row>
    <row r="1868" spans="1:12" x14ac:dyDescent="0.3">
      <c r="A1868" s="2">
        <v>44156</v>
      </c>
      <c r="B1868" s="2" t="str">
        <f t="shared" si="87"/>
        <v>2020</v>
      </c>
      <c r="C1868" s="4" t="s">
        <v>112</v>
      </c>
      <c r="D1868" s="4" t="s">
        <v>110</v>
      </c>
      <c r="E1868" s="4" t="s">
        <v>132</v>
      </c>
      <c r="F1868" s="4" t="s">
        <v>126</v>
      </c>
      <c r="G1868" s="10">
        <v>675</v>
      </c>
      <c r="H1868" s="10">
        <v>1</v>
      </c>
      <c r="I1868" s="8">
        <v>950</v>
      </c>
      <c r="J1868" s="10">
        <v>950</v>
      </c>
      <c r="K1868" s="10">
        <f t="shared" si="88"/>
        <v>675</v>
      </c>
      <c r="L1868" s="11">
        <f t="shared" si="89"/>
        <v>275</v>
      </c>
    </row>
    <row r="1869" spans="1:12" x14ac:dyDescent="0.3">
      <c r="A1869" s="2">
        <v>43509</v>
      </c>
      <c r="B1869" s="2" t="str">
        <f t="shared" si="87"/>
        <v>2019</v>
      </c>
      <c r="C1869" s="4" t="s">
        <v>136</v>
      </c>
      <c r="D1869" s="4" t="s">
        <v>113</v>
      </c>
      <c r="E1869" s="4" t="s">
        <v>132</v>
      </c>
      <c r="F1869" s="4" t="s">
        <v>126</v>
      </c>
      <c r="G1869" s="10">
        <v>675</v>
      </c>
      <c r="H1869" s="10">
        <v>283</v>
      </c>
      <c r="I1869" s="8">
        <v>950</v>
      </c>
      <c r="J1869" s="10">
        <v>268850</v>
      </c>
      <c r="K1869" s="10">
        <f t="shared" si="88"/>
        <v>191025</v>
      </c>
      <c r="L1869" s="11">
        <f t="shared" si="89"/>
        <v>77825</v>
      </c>
    </row>
    <row r="1870" spans="1:12" x14ac:dyDescent="0.3">
      <c r="A1870" s="2">
        <v>44212</v>
      </c>
      <c r="B1870" s="2" t="str">
        <f t="shared" si="87"/>
        <v>2021</v>
      </c>
      <c r="C1870" s="4" t="s">
        <v>112</v>
      </c>
      <c r="D1870" s="4" t="s">
        <v>104</v>
      </c>
      <c r="E1870" s="4" t="s">
        <v>132</v>
      </c>
      <c r="F1870" s="4" t="s">
        <v>126</v>
      </c>
      <c r="G1870" s="10">
        <v>675</v>
      </c>
      <c r="H1870" s="10">
        <v>49</v>
      </c>
      <c r="I1870" s="8">
        <v>950</v>
      </c>
      <c r="J1870" s="10">
        <v>46550</v>
      </c>
      <c r="K1870" s="10">
        <f t="shared" si="88"/>
        <v>33075</v>
      </c>
      <c r="L1870" s="11">
        <f t="shared" si="89"/>
        <v>13475</v>
      </c>
    </row>
    <row r="1871" spans="1:12" x14ac:dyDescent="0.3">
      <c r="A1871" s="2">
        <v>43420</v>
      </c>
      <c r="B1871" s="2" t="str">
        <f t="shared" si="87"/>
        <v>2018</v>
      </c>
      <c r="C1871" s="4" t="s">
        <v>112</v>
      </c>
      <c r="D1871" s="4" t="s">
        <v>117</v>
      </c>
      <c r="E1871" s="4" t="s">
        <v>132</v>
      </c>
      <c r="F1871" s="4" t="s">
        <v>126</v>
      </c>
      <c r="G1871" s="10">
        <v>675</v>
      </c>
      <c r="H1871" s="10">
        <v>10</v>
      </c>
      <c r="I1871" s="8">
        <v>950</v>
      </c>
      <c r="J1871" s="10">
        <v>9500</v>
      </c>
      <c r="K1871" s="10">
        <f t="shared" si="88"/>
        <v>6750</v>
      </c>
      <c r="L1871" s="11">
        <f t="shared" si="89"/>
        <v>2750</v>
      </c>
    </row>
    <row r="1872" spans="1:12" x14ac:dyDescent="0.3">
      <c r="A1872" s="2">
        <v>44103</v>
      </c>
      <c r="B1872" s="2" t="str">
        <f t="shared" si="87"/>
        <v>2020</v>
      </c>
      <c r="C1872" s="4" t="s">
        <v>115</v>
      </c>
      <c r="D1872" s="4" t="s">
        <v>113</v>
      </c>
      <c r="E1872" s="4" t="s">
        <v>132</v>
      </c>
      <c r="F1872" s="4" t="s">
        <v>126</v>
      </c>
      <c r="G1872" s="10">
        <v>675</v>
      </c>
      <c r="H1872" s="10">
        <v>125</v>
      </c>
      <c r="I1872" s="8">
        <v>950</v>
      </c>
      <c r="J1872" s="10">
        <v>118750</v>
      </c>
      <c r="K1872" s="10">
        <f t="shared" si="88"/>
        <v>84375</v>
      </c>
      <c r="L1872" s="11">
        <f t="shared" si="89"/>
        <v>34375</v>
      </c>
    </row>
    <row r="1873" spans="1:12" x14ac:dyDescent="0.3">
      <c r="A1873" s="2">
        <v>44139</v>
      </c>
      <c r="B1873" s="2" t="str">
        <f t="shared" si="87"/>
        <v>2020</v>
      </c>
      <c r="C1873" s="4" t="s">
        <v>141</v>
      </c>
      <c r="D1873" s="4" t="s">
        <v>107</v>
      </c>
      <c r="E1873" s="4" t="s">
        <v>132</v>
      </c>
      <c r="F1873" s="4" t="s">
        <v>126</v>
      </c>
      <c r="G1873" s="10">
        <v>675</v>
      </c>
      <c r="H1873" s="10">
        <v>122</v>
      </c>
      <c r="I1873" s="8">
        <v>950</v>
      </c>
      <c r="J1873" s="10">
        <v>115900</v>
      </c>
      <c r="K1873" s="10">
        <f t="shared" si="88"/>
        <v>82350</v>
      </c>
      <c r="L1873" s="11">
        <f t="shared" si="89"/>
        <v>33550</v>
      </c>
    </row>
    <row r="1874" spans="1:12" x14ac:dyDescent="0.3">
      <c r="A1874" s="2">
        <v>43934</v>
      </c>
      <c r="B1874" s="2" t="str">
        <f t="shared" si="87"/>
        <v>2020</v>
      </c>
      <c r="C1874" s="4" t="s">
        <v>112</v>
      </c>
      <c r="D1874" s="4" t="s">
        <v>110</v>
      </c>
      <c r="E1874" s="4" t="s">
        <v>132</v>
      </c>
      <c r="F1874" s="4" t="s">
        <v>126</v>
      </c>
      <c r="G1874" s="10">
        <v>675</v>
      </c>
      <c r="H1874" s="10">
        <v>5</v>
      </c>
      <c r="I1874" s="8">
        <v>950</v>
      </c>
      <c r="J1874" s="10">
        <v>4750</v>
      </c>
      <c r="K1874" s="10">
        <f t="shared" si="88"/>
        <v>3375</v>
      </c>
      <c r="L1874" s="11">
        <f t="shared" si="89"/>
        <v>1375</v>
      </c>
    </row>
    <row r="1875" spans="1:12" x14ac:dyDescent="0.3">
      <c r="A1875" s="2">
        <v>43504</v>
      </c>
      <c r="B1875" s="2" t="str">
        <f t="shared" si="87"/>
        <v>2019</v>
      </c>
      <c r="C1875" s="4" t="s">
        <v>139</v>
      </c>
      <c r="D1875" s="4" t="s">
        <v>117</v>
      </c>
      <c r="E1875" s="4" t="s">
        <v>132</v>
      </c>
      <c r="F1875" s="4" t="s">
        <v>126</v>
      </c>
      <c r="G1875" s="10">
        <v>675</v>
      </c>
      <c r="H1875" s="10">
        <v>73</v>
      </c>
      <c r="I1875" s="8">
        <v>950</v>
      </c>
      <c r="J1875" s="10">
        <v>69350</v>
      </c>
      <c r="K1875" s="10">
        <f t="shared" si="88"/>
        <v>49275</v>
      </c>
      <c r="L1875" s="11">
        <f t="shared" si="89"/>
        <v>20075</v>
      </c>
    </row>
    <row r="1876" spans="1:12" x14ac:dyDescent="0.3">
      <c r="A1876" s="2">
        <v>44309</v>
      </c>
      <c r="B1876" s="2" t="str">
        <f t="shared" si="87"/>
        <v>2021</v>
      </c>
      <c r="C1876" s="4" t="s">
        <v>109</v>
      </c>
      <c r="D1876" s="4" t="s">
        <v>111</v>
      </c>
      <c r="E1876" s="4" t="s">
        <v>132</v>
      </c>
      <c r="F1876" s="4" t="s">
        <v>126</v>
      </c>
      <c r="G1876" s="10">
        <v>675</v>
      </c>
      <c r="H1876" s="10">
        <v>40</v>
      </c>
      <c r="I1876" s="8">
        <v>950</v>
      </c>
      <c r="J1876" s="10">
        <v>38000</v>
      </c>
      <c r="K1876" s="10">
        <f t="shared" si="88"/>
        <v>27000</v>
      </c>
      <c r="L1876" s="11">
        <f t="shared" si="89"/>
        <v>11000</v>
      </c>
    </row>
    <row r="1877" spans="1:12" x14ac:dyDescent="0.3">
      <c r="A1877" s="2">
        <v>44407</v>
      </c>
      <c r="B1877" s="2" t="str">
        <f t="shared" si="87"/>
        <v>2021</v>
      </c>
      <c r="C1877" s="4" t="s">
        <v>118</v>
      </c>
      <c r="D1877" s="4" t="s">
        <v>104</v>
      </c>
      <c r="E1877" s="4" t="s">
        <v>132</v>
      </c>
      <c r="F1877" s="4" t="s">
        <v>126</v>
      </c>
      <c r="G1877" s="10">
        <v>675</v>
      </c>
      <c r="H1877" s="10">
        <v>38</v>
      </c>
      <c r="I1877" s="8">
        <v>950</v>
      </c>
      <c r="J1877" s="10">
        <v>36100</v>
      </c>
      <c r="K1877" s="10">
        <f t="shared" si="88"/>
        <v>25650</v>
      </c>
      <c r="L1877" s="11">
        <f t="shared" si="89"/>
        <v>10450</v>
      </c>
    </row>
    <row r="1878" spans="1:12" x14ac:dyDescent="0.3">
      <c r="A1878" s="2">
        <v>44426</v>
      </c>
      <c r="B1878" s="2" t="str">
        <f t="shared" si="87"/>
        <v>2021</v>
      </c>
      <c r="C1878" s="4" t="s">
        <v>112</v>
      </c>
      <c r="D1878" s="4" t="s">
        <v>111</v>
      </c>
      <c r="E1878" s="4" t="s">
        <v>132</v>
      </c>
      <c r="F1878" s="4" t="s">
        <v>126</v>
      </c>
      <c r="G1878" s="10">
        <v>675</v>
      </c>
      <c r="H1878" s="10">
        <v>53</v>
      </c>
      <c r="I1878" s="8">
        <v>950</v>
      </c>
      <c r="J1878" s="10">
        <v>50350</v>
      </c>
      <c r="K1878" s="10">
        <f t="shared" si="88"/>
        <v>35775</v>
      </c>
      <c r="L1878" s="11">
        <f t="shared" si="89"/>
        <v>14575</v>
      </c>
    </row>
    <row r="1879" spans="1:12" x14ac:dyDescent="0.3">
      <c r="A1879" s="2">
        <v>44548</v>
      </c>
      <c r="B1879" s="2" t="str">
        <f t="shared" si="87"/>
        <v>2021</v>
      </c>
      <c r="C1879" s="4" t="s">
        <v>121</v>
      </c>
      <c r="D1879" s="4" t="s">
        <v>104</v>
      </c>
      <c r="E1879" s="4" t="s">
        <v>132</v>
      </c>
      <c r="F1879" s="4" t="s">
        <v>126</v>
      </c>
      <c r="G1879" s="10">
        <v>675</v>
      </c>
      <c r="H1879" s="10">
        <v>31</v>
      </c>
      <c r="I1879" s="8">
        <v>950</v>
      </c>
      <c r="J1879" s="10">
        <v>29450</v>
      </c>
      <c r="K1879" s="10">
        <f t="shared" si="88"/>
        <v>20925</v>
      </c>
      <c r="L1879" s="11">
        <f t="shared" si="89"/>
        <v>8525</v>
      </c>
    </row>
    <row r="1880" spans="1:12" x14ac:dyDescent="0.3">
      <c r="A1880" s="2">
        <v>44495</v>
      </c>
      <c r="B1880" s="2" t="str">
        <f t="shared" si="87"/>
        <v>2021</v>
      </c>
      <c r="C1880" s="4" t="s">
        <v>114</v>
      </c>
      <c r="D1880" s="4" t="s">
        <v>107</v>
      </c>
      <c r="E1880" s="4" t="s">
        <v>132</v>
      </c>
      <c r="F1880" s="4" t="s">
        <v>126</v>
      </c>
      <c r="G1880" s="10">
        <v>675</v>
      </c>
      <c r="H1880" s="10">
        <v>93</v>
      </c>
      <c r="I1880" s="8">
        <v>950</v>
      </c>
      <c r="J1880" s="10">
        <v>88350</v>
      </c>
      <c r="K1880" s="10">
        <f t="shared" si="88"/>
        <v>62775</v>
      </c>
      <c r="L1880" s="11">
        <f t="shared" si="89"/>
        <v>25575</v>
      </c>
    </row>
    <row r="1881" spans="1:12" x14ac:dyDescent="0.3">
      <c r="A1881" s="2">
        <v>44366</v>
      </c>
      <c r="B1881" s="2" t="str">
        <f t="shared" si="87"/>
        <v>2021</v>
      </c>
      <c r="C1881" s="4" t="s">
        <v>139</v>
      </c>
      <c r="D1881" s="4" t="s">
        <v>111</v>
      </c>
      <c r="E1881" s="4" t="s">
        <v>132</v>
      </c>
      <c r="F1881" s="4" t="s">
        <v>126</v>
      </c>
      <c r="G1881" s="10">
        <v>675</v>
      </c>
      <c r="H1881" s="10">
        <v>56</v>
      </c>
      <c r="I1881" s="8">
        <v>950</v>
      </c>
      <c r="J1881" s="10">
        <v>53200</v>
      </c>
      <c r="K1881" s="10">
        <f t="shared" si="88"/>
        <v>37800</v>
      </c>
      <c r="L1881" s="11">
        <f t="shared" si="89"/>
        <v>15400</v>
      </c>
    </row>
    <row r="1882" spans="1:12" x14ac:dyDescent="0.3">
      <c r="A1882" s="2">
        <v>43628</v>
      </c>
      <c r="B1882" s="2" t="str">
        <f t="shared" si="87"/>
        <v>2019</v>
      </c>
      <c r="C1882" s="4" t="s">
        <v>135</v>
      </c>
      <c r="D1882" s="4" t="s">
        <v>113</v>
      </c>
      <c r="E1882" s="4" t="s">
        <v>132</v>
      </c>
      <c r="F1882" s="4" t="s">
        <v>127</v>
      </c>
      <c r="G1882" s="10">
        <v>675</v>
      </c>
      <c r="H1882" s="10">
        <v>138</v>
      </c>
      <c r="I1882" s="8">
        <v>950</v>
      </c>
      <c r="J1882" s="10">
        <v>131100</v>
      </c>
      <c r="K1882" s="10">
        <f t="shared" si="88"/>
        <v>93150</v>
      </c>
      <c r="L1882" s="11">
        <f t="shared" si="89"/>
        <v>37950</v>
      </c>
    </row>
    <row r="1883" spans="1:12" x14ac:dyDescent="0.3">
      <c r="A1883" s="2">
        <v>44370</v>
      </c>
      <c r="B1883" s="2" t="str">
        <f t="shared" si="87"/>
        <v>2021</v>
      </c>
      <c r="C1883" s="4" t="s">
        <v>135</v>
      </c>
      <c r="D1883" s="4" t="s">
        <v>107</v>
      </c>
      <c r="E1883" s="4" t="s">
        <v>132</v>
      </c>
      <c r="F1883" s="4" t="s">
        <v>127</v>
      </c>
      <c r="G1883" s="10">
        <v>675</v>
      </c>
      <c r="H1883" s="10">
        <v>69</v>
      </c>
      <c r="I1883" s="8">
        <v>950</v>
      </c>
      <c r="J1883" s="10">
        <v>65550</v>
      </c>
      <c r="K1883" s="10">
        <f t="shared" si="88"/>
        <v>46575</v>
      </c>
      <c r="L1883" s="11">
        <f t="shared" si="89"/>
        <v>18975</v>
      </c>
    </row>
    <row r="1884" spans="1:12" x14ac:dyDescent="0.3">
      <c r="A1884" s="2">
        <v>43690</v>
      </c>
      <c r="B1884" s="2" t="str">
        <f t="shared" si="87"/>
        <v>2019</v>
      </c>
      <c r="C1884" s="4" t="s">
        <v>139</v>
      </c>
      <c r="D1884" s="4" t="s">
        <v>117</v>
      </c>
      <c r="E1884" s="4" t="s">
        <v>132</v>
      </c>
      <c r="F1884" s="4" t="s">
        <v>127</v>
      </c>
      <c r="G1884" s="10">
        <v>675</v>
      </c>
      <c r="H1884" s="10">
        <v>159</v>
      </c>
      <c r="I1884" s="8">
        <v>950</v>
      </c>
      <c r="J1884" s="10">
        <v>151050</v>
      </c>
      <c r="K1884" s="10">
        <f t="shared" si="88"/>
        <v>107325</v>
      </c>
      <c r="L1884" s="11">
        <f t="shared" si="89"/>
        <v>43725</v>
      </c>
    </row>
    <row r="1885" spans="1:12" x14ac:dyDescent="0.3">
      <c r="A1885" s="2">
        <v>43750</v>
      </c>
      <c r="B1885" s="2" t="str">
        <f t="shared" si="87"/>
        <v>2019</v>
      </c>
      <c r="C1885" s="4" t="s">
        <v>125</v>
      </c>
      <c r="D1885" s="4" t="s">
        <v>111</v>
      </c>
      <c r="E1885" s="4" t="s">
        <v>132</v>
      </c>
      <c r="F1885" s="4" t="s">
        <v>127</v>
      </c>
      <c r="G1885" s="10">
        <v>675</v>
      </c>
      <c r="H1885" s="10">
        <v>148</v>
      </c>
      <c r="I1885" s="8">
        <v>950</v>
      </c>
      <c r="J1885" s="10">
        <v>140600</v>
      </c>
      <c r="K1885" s="10">
        <f t="shared" si="88"/>
        <v>99900</v>
      </c>
      <c r="L1885" s="11">
        <f t="shared" si="89"/>
        <v>40700</v>
      </c>
    </row>
    <row r="1886" spans="1:12" x14ac:dyDescent="0.3">
      <c r="A1886" s="2">
        <v>44477</v>
      </c>
      <c r="B1886" s="2" t="str">
        <f t="shared" si="87"/>
        <v>2021</v>
      </c>
      <c r="C1886" s="4" t="s">
        <v>118</v>
      </c>
      <c r="D1886" s="4" t="s">
        <v>110</v>
      </c>
      <c r="E1886" s="4" t="s">
        <v>132</v>
      </c>
      <c r="F1886" s="4" t="s">
        <v>127</v>
      </c>
      <c r="G1886" s="10">
        <v>675</v>
      </c>
      <c r="H1886" s="10">
        <v>38</v>
      </c>
      <c r="I1886" s="8">
        <v>950</v>
      </c>
      <c r="J1886" s="10">
        <v>36100</v>
      </c>
      <c r="K1886" s="10">
        <f t="shared" si="88"/>
        <v>25650</v>
      </c>
      <c r="L1886" s="11">
        <f t="shared" si="89"/>
        <v>10450</v>
      </c>
    </row>
    <row r="1887" spans="1:12" x14ac:dyDescent="0.3">
      <c r="A1887" s="2">
        <v>44407</v>
      </c>
      <c r="B1887" s="2" t="str">
        <f t="shared" si="87"/>
        <v>2021</v>
      </c>
      <c r="C1887" s="4" t="s">
        <v>108</v>
      </c>
      <c r="D1887" s="4" t="s">
        <v>107</v>
      </c>
      <c r="E1887" s="4" t="s">
        <v>132</v>
      </c>
      <c r="F1887" s="4" t="s">
        <v>127</v>
      </c>
      <c r="G1887" s="10">
        <v>675</v>
      </c>
      <c r="H1887" s="10">
        <v>51</v>
      </c>
      <c r="I1887" s="8">
        <v>950</v>
      </c>
      <c r="J1887" s="10">
        <v>48450</v>
      </c>
      <c r="K1887" s="10">
        <f t="shared" si="88"/>
        <v>34425</v>
      </c>
      <c r="L1887" s="11">
        <f t="shared" si="89"/>
        <v>14025</v>
      </c>
    </row>
    <row r="1888" spans="1:12" x14ac:dyDescent="0.3">
      <c r="A1888" s="2">
        <v>44346</v>
      </c>
      <c r="B1888" s="2" t="str">
        <f t="shared" si="87"/>
        <v>2021</v>
      </c>
      <c r="C1888" s="4" t="s">
        <v>121</v>
      </c>
      <c r="D1888" s="4" t="s">
        <v>113</v>
      </c>
      <c r="E1888" s="4" t="s">
        <v>132</v>
      </c>
      <c r="F1888" s="4" t="s">
        <v>127</v>
      </c>
      <c r="G1888" s="10">
        <v>675</v>
      </c>
      <c r="H1888" s="10">
        <v>233</v>
      </c>
      <c r="I1888" s="8">
        <v>950</v>
      </c>
      <c r="J1888" s="10">
        <v>221350</v>
      </c>
      <c r="K1888" s="10">
        <f t="shared" si="88"/>
        <v>157275</v>
      </c>
      <c r="L1888" s="11">
        <f t="shared" si="89"/>
        <v>64075</v>
      </c>
    </row>
    <row r="1889" spans="1:12" x14ac:dyDescent="0.3">
      <c r="A1889" s="2">
        <v>44231</v>
      </c>
      <c r="B1889" s="2" t="str">
        <f t="shared" si="87"/>
        <v>2021</v>
      </c>
      <c r="C1889" s="4" t="s">
        <v>137</v>
      </c>
      <c r="D1889" s="4" t="s">
        <v>113</v>
      </c>
      <c r="E1889" s="4" t="s">
        <v>132</v>
      </c>
      <c r="F1889" s="4" t="s">
        <v>127</v>
      </c>
      <c r="G1889" s="10">
        <v>675</v>
      </c>
      <c r="H1889" s="10">
        <v>236</v>
      </c>
      <c r="I1889" s="8">
        <v>950</v>
      </c>
      <c r="J1889" s="10">
        <v>224200</v>
      </c>
      <c r="K1889" s="10">
        <f t="shared" si="88"/>
        <v>159300</v>
      </c>
      <c r="L1889" s="11">
        <f t="shared" si="89"/>
        <v>64900</v>
      </c>
    </row>
    <row r="1890" spans="1:12" x14ac:dyDescent="0.3">
      <c r="A1890" s="2">
        <v>44145</v>
      </c>
      <c r="B1890" s="2" t="str">
        <f t="shared" si="87"/>
        <v>2020</v>
      </c>
      <c r="C1890" s="4" t="s">
        <v>134</v>
      </c>
      <c r="D1890" s="4" t="s">
        <v>107</v>
      </c>
      <c r="E1890" s="4" t="s">
        <v>132</v>
      </c>
      <c r="F1890" s="4" t="s">
        <v>127</v>
      </c>
      <c r="G1890" s="10">
        <v>675</v>
      </c>
      <c r="H1890" s="10">
        <v>27</v>
      </c>
      <c r="I1890" s="8">
        <v>950</v>
      </c>
      <c r="J1890" s="10">
        <v>25650</v>
      </c>
      <c r="K1890" s="10">
        <f t="shared" si="88"/>
        <v>18225</v>
      </c>
      <c r="L1890" s="11">
        <f t="shared" si="89"/>
        <v>7425</v>
      </c>
    </row>
    <row r="1891" spans="1:12" x14ac:dyDescent="0.3">
      <c r="A1891" s="2">
        <v>43442</v>
      </c>
      <c r="B1891" s="2" t="str">
        <f t="shared" si="87"/>
        <v>2018</v>
      </c>
      <c r="C1891" s="4" t="s">
        <v>134</v>
      </c>
      <c r="D1891" s="4" t="s">
        <v>107</v>
      </c>
      <c r="E1891" s="4" t="s">
        <v>132</v>
      </c>
      <c r="F1891" s="4" t="s">
        <v>127</v>
      </c>
      <c r="G1891" s="10">
        <v>675</v>
      </c>
      <c r="H1891" s="10">
        <v>116</v>
      </c>
      <c r="I1891" s="8">
        <v>950</v>
      </c>
      <c r="J1891" s="10">
        <v>110200</v>
      </c>
      <c r="K1891" s="10">
        <f t="shared" si="88"/>
        <v>78300</v>
      </c>
      <c r="L1891" s="11">
        <f t="shared" si="89"/>
        <v>31900</v>
      </c>
    </row>
    <row r="1892" spans="1:12" x14ac:dyDescent="0.3">
      <c r="A1892" s="2">
        <v>43909</v>
      </c>
      <c r="B1892" s="2" t="str">
        <f t="shared" si="87"/>
        <v>2020</v>
      </c>
      <c r="C1892" s="4" t="s">
        <v>135</v>
      </c>
      <c r="D1892" s="4" t="s">
        <v>107</v>
      </c>
      <c r="E1892" s="4" t="s">
        <v>132</v>
      </c>
      <c r="F1892" s="4" t="s">
        <v>127</v>
      </c>
      <c r="G1892" s="10">
        <v>675</v>
      </c>
      <c r="H1892" s="10">
        <v>76</v>
      </c>
      <c r="I1892" s="8">
        <v>950</v>
      </c>
      <c r="J1892" s="10">
        <v>72200</v>
      </c>
      <c r="K1892" s="10">
        <f t="shared" si="88"/>
        <v>51300</v>
      </c>
      <c r="L1892" s="11">
        <f t="shared" si="89"/>
        <v>20900</v>
      </c>
    </row>
    <row r="1893" spans="1:12" x14ac:dyDescent="0.3">
      <c r="A1893" s="2">
        <v>44097</v>
      </c>
      <c r="B1893" s="2" t="str">
        <f t="shared" si="87"/>
        <v>2020</v>
      </c>
      <c r="C1893" s="4" t="s">
        <v>116</v>
      </c>
      <c r="D1893" s="4" t="s">
        <v>107</v>
      </c>
      <c r="E1893" s="4" t="s">
        <v>132</v>
      </c>
      <c r="F1893" s="4" t="s">
        <v>127</v>
      </c>
      <c r="G1893" s="10">
        <v>675</v>
      </c>
      <c r="H1893" s="10">
        <v>86</v>
      </c>
      <c r="I1893" s="8">
        <v>950</v>
      </c>
      <c r="J1893" s="10">
        <v>81700</v>
      </c>
      <c r="K1893" s="10">
        <f t="shared" si="88"/>
        <v>58050</v>
      </c>
      <c r="L1893" s="11">
        <f t="shared" si="89"/>
        <v>23650</v>
      </c>
    </row>
    <row r="1894" spans="1:12" x14ac:dyDescent="0.3">
      <c r="A1894" s="2">
        <v>44090</v>
      </c>
      <c r="B1894" s="2" t="str">
        <f t="shared" si="87"/>
        <v>2020</v>
      </c>
      <c r="C1894" s="4" t="s">
        <v>135</v>
      </c>
      <c r="D1894" s="4" t="s">
        <v>111</v>
      </c>
      <c r="E1894" s="4" t="s">
        <v>132</v>
      </c>
      <c r="F1894" s="4" t="s">
        <v>127</v>
      </c>
      <c r="G1894" s="10">
        <v>675</v>
      </c>
      <c r="H1894" s="10">
        <v>121</v>
      </c>
      <c r="I1894" s="8">
        <v>950</v>
      </c>
      <c r="J1894" s="10">
        <v>114950</v>
      </c>
      <c r="K1894" s="10">
        <f t="shared" si="88"/>
        <v>81675</v>
      </c>
      <c r="L1894" s="11">
        <f t="shared" si="89"/>
        <v>33275</v>
      </c>
    </row>
    <row r="1895" spans="1:12" x14ac:dyDescent="0.3">
      <c r="A1895" s="2">
        <v>44225</v>
      </c>
      <c r="B1895" s="2" t="str">
        <f t="shared" si="87"/>
        <v>2021</v>
      </c>
      <c r="C1895" s="4" t="s">
        <v>119</v>
      </c>
      <c r="D1895" s="4" t="s">
        <v>107</v>
      </c>
      <c r="E1895" s="4" t="s">
        <v>132</v>
      </c>
      <c r="F1895" s="4" t="s">
        <v>127</v>
      </c>
      <c r="G1895" s="10">
        <v>675</v>
      </c>
      <c r="H1895" s="10">
        <v>92</v>
      </c>
      <c r="I1895" s="8">
        <v>950</v>
      </c>
      <c r="J1895" s="10">
        <v>87400</v>
      </c>
      <c r="K1895" s="10">
        <f t="shared" si="88"/>
        <v>62100</v>
      </c>
      <c r="L1895" s="11">
        <f t="shared" si="89"/>
        <v>25300</v>
      </c>
    </row>
    <row r="1896" spans="1:12" x14ac:dyDescent="0.3">
      <c r="A1896" s="2">
        <v>44235</v>
      </c>
      <c r="B1896" s="2" t="str">
        <f t="shared" si="87"/>
        <v>2021</v>
      </c>
      <c r="C1896" s="4" t="s">
        <v>116</v>
      </c>
      <c r="D1896" s="4" t="s">
        <v>107</v>
      </c>
      <c r="E1896" s="4" t="s">
        <v>132</v>
      </c>
      <c r="F1896" s="4" t="s">
        <v>127</v>
      </c>
      <c r="G1896" s="10">
        <v>675</v>
      </c>
      <c r="H1896" s="10">
        <v>108</v>
      </c>
      <c r="I1896" s="8">
        <v>950</v>
      </c>
      <c r="J1896" s="10">
        <v>102600</v>
      </c>
      <c r="K1896" s="10">
        <f t="shared" si="88"/>
        <v>72900</v>
      </c>
      <c r="L1896" s="11">
        <f t="shared" si="89"/>
        <v>29700</v>
      </c>
    </row>
    <row r="1897" spans="1:12" x14ac:dyDescent="0.3">
      <c r="A1897" s="2">
        <v>43550</v>
      </c>
      <c r="B1897" s="2" t="str">
        <f t="shared" si="87"/>
        <v>2019</v>
      </c>
      <c r="C1897" s="4" t="s">
        <v>137</v>
      </c>
      <c r="D1897" s="4" t="s">
        <v>117</v>
      </c>
      <c r="E1897" s="4" t="s">
        <v>132</v>
      </c>
      <c r="F1897" s="4" t="s">
        <v>127</v>
      </c>
      <c r="G1897" s="10">
        <v>675</v>
      </c>
      <c r="H1897" s="10">
        <v>132</v>
      </c>
      <c r="I1897" s="8">
        <v>950</v>
      </c>
      <c r="J1897" s="10">
        <v>125400</v>
      </c>
      <c r="K1897" s="10">
        <f t="shared" si="88"/>
        <v>89100</v>
      </c>
      <c r="L1897" s="11">
        <f t="shared" si="89"/>
        <v>36300</v>
      </c>
    </row>
    <row r="1898" spans="1:12" x14ac:dyDescent="0.3">
      <c r="A1898" s="2">
        <v>43396</v>
      </c>
      <c r="B1898" s="2" t="str">
        <f t="shared" si="87"/>
        <v>2018</v>
      </c>
      <c r="C1898" s="4" t="s">
        <v>136</v>
      </c>
      <c r="D1898" s="4" t="s">
        <v>113</v>
      </c>
      <c r="E1898" s="4" t="s">
        <v>132</v>
      </c>
      <c r="F1898" s="4" t="s">
        <v>127</v>
      </c>
      <c r="G1898" s="10">
        <v>675</v>
      </c>
      <c r="H1898" s="10">
        <v>173</v>
      </c>
      <c r="I1898" s="8">
        <v>950</v>
      </c>
      <c r="J1898" s="10">
        <v>164350</v>
      </c>
      <c r="K1898" s="10">
        <f t="shared" si="88"/>
        <v>116775</v>
      </c>
      <c r="L1898" s="11">
        <f t="shared" si="89"/>
        <v>47575</v>
      </c>
    </row>
    <row r="1899" spans="1:12" x14ac:dyDescent="0.3">
      <c r="A1899" s="2">
        <v>43179</v>
      </c>
      <c r="B1899" s="2" t="str">
        <f t="shared" si="87"/>
        <v>2018</v>
      </c>
      <c r="C1899" s="4" t="s">
        <v>142</v>
      </c>
      <c r="D1899" s="4" t="s">
        <v>110</v>
      </c>
      <c r="E1899" s="4" t="s">
        <v>132</v>
      </c>
      <c r="F1899" s="4" t="s">
        <v>127</v>
      </c>
      <c r="G1899" s="10">
        <v>675</v>
      </c>
      <c r="H1899" s="10">
        <v>22</v>
      </c>
      <c r="I1899" s="8">
        <v>950</v>
      </c>
      <c r="J1899" s="10">
        <v>20900</v>
      </c>
      <c r="K1899" s="10">
        <f t="shared" si="88"/>
        <v>14850</v>
      </c>
      <c r="L1899" s="11">
        <f t="shared" si="89"/>
        <v>6050</v>
      </c>
    </row>
    <row r="1900" spans="1:12" x14ac:dyDescent="0.3">
      <c r="A1900" s="2">
        <v>44203</v>
      </c>
      <c r="B1900" s="2" t="str">
        <f t="shared" si="87"/>
        <v>2021</v>
      </c>
      <c r="C1900" s="4" t="s">
        <v>143</v>
      </c>
      <c r="D1900" s="4" t="s">
        <v>111</v>
      </c>
      <c r="E1900" s="4" t="s">
        <v>132</v>
      </c>
      <c r="F1900" s="4" t="s">
        <v>127</v>
      </c>
      <c r="G1900" s="10">
        <v>675</v>
      </c>
      <c r="H1900" s="10">
        <v>112</v>
      </c>
      <c r="I1900" s="8">
        <v>950</v>
      </c>
      <c r="J1900" s="10">
        <v>106400</v>
      </c>
      <c r="K1900" s="10">
        <f t="shared" si="88"/>
        <v>75600</v>
      </c>
      <c r="L1900" s="11">
        <f t="shared" si="89"/>
        <v>30800</v>
      </c>
    </row>
    <row r="1901" spans="1:12" x14ac:dyDescent="0.3">
      <c r="A1901" s="2">
        <v>43879</v>
      </c>
      <c r="B1901" s="2" t="str">
        <f t="shared" si="87"/>
        <v>2020</v>
      </c>
      <c r="C1901" s="4" t="s">
        <v>137</v>
      </c>
      <c r="D1901" s="4" t="s">
        <v>110</v>
      </c>
      <c r="E1901" s="4" t="s">
        <v>132</v>
      </c>
      <c r="F1901" s="4" t="s">
        <v>127</v>
      </c>
      <c r="G1901" s="10">
        <v>675</v>
      </c>
      <c r="H1901" s="10">
        <v>37</v>
      </c>
      <c r="I1901" s="8">
        <v>950</v>
      </c>
      <c r="J1901" s="10">
        <v>35150</v>
      </c>
      <c r="K1901" s="10">
        <f t="shared" si="88"/>
        <v>24975</v>
      </c>
      <c r="L1901" s="11">
        <f t="shared" si="89"/>
        <v>10175</v>
      </c>
    </row>
    <row r="1902" spans="1:12" x14ac:dyDescent="0.3">
      <c r="A1902" s="2">
        <v>43820</v>
      </c>
      <c r="B1902" s="2" t="str">
        <f t="shared" si="87"/>
        <v>2019</v>
      </c>
      <c r="C1902" s="4" t="s">
        <v>114</v>
      </c>
      <c r="D1902" s="4" t="s">
        <v>113</v>
      </c>
      <c r="E1902" s="4" t="s">
        <v>132</v>
      </c>
      <c r="F1902" s="4" t="s">
        <v>127</v>
      </c>
      <c r="G1902" s="10">
        <v>675</v>
      </c>
      <c r="H1902" s="10">
        <v>41</v>
      </c>
      <c r="I1902" s="8">
        <v>950</v>
      </c>
      <c r="J1902" s="10">
        <v>38950</v>
      </c>
      <c r="K1902" s="10">
        <f t="shared" si="88"/>
        <v>27675</v>
      </c>
      <c r="L1902" s="11">
        <f t="shared" si="89"/>
        <v>11275</v>
      </c>
    </row>
    <row r="1903" spans="1:12" x14ac:dyDescent="0.3">
      <c r="A1903" s="2">
        <v>43825</v>
      </c>
      <c r="B1903" s="2" t="str">
        <f t="shared" si="87"/>
        <v>2019</v>
      </c>
      <c r="C1903" s="4" t="s">
        <v>140</v>
      </c>
      <c r="D1903" s="4" t="s">
        <v>104</v>
      </c>
      <c r="E1903" s="4" t="s">
        <v>132</v>
      </c>
      <c r="F1903" s="4" t="s">
        <v>127</v>
      </c>
      <c r="G1903" s="10">
        <v>675</v>
      </c>
      <c r="H1903" s="10">
        <v>44</v>
      </c>
      <c r="I1903" s="8">
        <v>950</v>
      </c>
      <c r="J1903" s="10">
        <v>41800</v>
      </c>
      <c r="K1903" s="10">
        <f t="shared" si="88"/>
        <v>29700</v>
      </c>
      <c r="L1903" s="11">
        <f t="shared" si="89"/>
        <v>12100</v>
      </c>
    </row>
    <row r="1904" spans="1:12" x14ac:dyDescent="0.3">
      <c r="A1904" s="2">
        <v>43482</v>
      </c>
      <c r="B1904" s="2" t="str">
        <f t="shared" si="87"/>
        <v>2019</v>
      </c>
      <c r="C1904" s="4" t="s">
        <v>141</v>
      </c>
      <c r="D1904" s="4" t="s">
        <v>107</v>
      </c>
      <c r="E1904" s="4" t="s">
        <v>132</v>
      </c>
      <c r="F1904" s="4" t="s">
        <v>127</v>
      </c>
      <c r="G1904" s="10">
        <v>675</v>
      </c>
      <c r="H1904" s="10">
        <v>24</v>
      </c>
      <c r="I1904" s="8">
        <v>950</v>
      </c>
      <c r="J1904" s="10">
        <v>22800</v>
      </c>
      <c r="K1904" s="10">
        <f t="shared" si="88"/>
        <v>16200</v>
      </c>
      <c r="L1904" s="11">
        <f t="shared" si="89"/>
        <v>6600</v>
      </c>
    </row>
    <row r="1905" spans="1:12" x14ac:dyDescent="0.3">
      <c r="A1905" s="2">
        <v>43866</v>
      </c>
      <c r="B1905" s="2" t="str">
        <f t="shared" si="87"/>
        <v>2020</v>
      </c>
      <c r="C1905" s="4" t="s">
        <v>141</v>
      </c>
      <c r="D1905" s="4" t="s">
        <v>110</v>
      </c>
      <c r="E1905" s="4" t="s">
        <v>132</v>
      </c>
      <c r="F1905" s="4" t="s">
        <v>127</v>
      </c>
      <c r="G1905" s="10">
        <v>675</v>
      </c>
      <c r="H1905" s="10">
        <v>37</v>
      </c>
      <c r="I1905" s="8">
        <v>950</v>
      </c>
      <c r="J1905" s="10">
        <v>35150</v>
      </c>
      <c r="K1905" s="10">
        <f t="shared" si="88"/>
        <v>24975</v>
      </c>
      <c r="L1905" s="11">
        <f t="shared" si="89"/>
        <v>10175</v>
      </c>
    </row>
    <row r="1906" spans="1:12" x14ac:dyDescent="0.3">
      <c r="A1906" s="2">
        <v>44357</v>
      </c>
      <c r="B1906" s="2" t="str">
        <f t="shared" si="87"/>
        <v>2021</v>
      </c>
      <c r="C1906" s="4" t="s">
        <v>142</v>
      </c>
      <c r="D1906" s="4" t="s">
        <v>113</v>
      </c>
      <c r="E1906" s="4" t="s">
        <v>132</v>
      </c>
      <c r="F1906" s="4" t="s">
        <v>127</v>
      </c>
      <c r="G1906" s="10">
        <v>675</v>
      </c>
      <c r="H1906" s="10">
        <v>27</v>
      </c>
      <c r="I1906" s="8">
        <v>950</v>
      </c>
      <c r="J1906" s="10">
        <v>25650</v>
      </c>
      <c r="K1906" s="10">
        <f t="shared" si="88"/>
        <v>18225</v>
      </c>
      <c r="L1906" s="11">
        <f t="shared" si="89"/>
        <v>7425</v>
      </c>
    </row>
    <row r="1907" spans="1:12" x14ac:dyDescent="0.3">
      <c r="A1907" s="2">
        <v>44243</v>
      </c>
      <c r="B1907" s="2" t="str">
        <f t="shared" si="87"/>
        <v>2021</v>
      </c>
      <c r="C1907" s="4" t="s">
        <v>120</v>
      </c>
      <c r="D1907" s="4" t="s">
        <v>113</v>
      </c>
      <c r="E1907" s="4" t="s">
        <v>132</v>
      </c>
      <c r="F1907" s="4" t="s">
        <v>127</v>
      </c>
      <c r="G1907" s="10">
        <v>675</v>
      </c>
      <c r="H1907" s="10">
        <v>175</v>
      </c>
      <c r="I1907" s="8">
        <v>950</v>
      </c>
      <c r="J1907" s="10">
        <v>166250</v>
      </c>
      <c r="K1907" s="10">
        <f t="shared" si="88"/>
        <v>118125</v>
      </c>
      <c r="L1907" s="11">
        <f t="shared" si="89"/>
        <v>48125</v>
      </c>
    </row>
    <row r="1908" spans="1:12" x14ac:dyDescent="0.3">
      <c r="A1908" s="2">
        <v>44165</v>
      </c>
      <c r="B1908" s="2" t="str">
        <f t="shared" si="87"/>
        <v>2020</v>
      </c>
      <c r="C1908" s="4" t="s">
        <v>140</v>
      </c>
      <c r="D1908" s="4" t="s">
        <v>104</v>
      </c>
      <c r="E1908" s="4" t="s">
        <v>132</v>
      </c>
      <c r="F1908" s="4" t="s">
        <v>127</v>
      </c>
      <c r="G1908" s="10">
        <v>675</v>
      </c>
      <c r="H1908" s="10">
        <v>9</v>
      </c>
      <c r="I1908" s="8">
        <v>950</v>
      </c>
      <c r="J1908" s="10">
        <v>8550</v>
      </c>
      <c r="K1908" s="10">
        <f t="shared" si="88"/>
        <v>6075</v>
      </c>
      <c r="L1908" s="11">
        <f t="shared" si="89"/>
        <v>2475</v>
      </c>
    </row>
    <row r="1909" spans="1:12" x14ac:dyDescent="0.3">
      <c r="A1909" s="2">
        <v>44183</v>
      </c>
      <c r="B1909" s="2" t="str">
        <f t="shared" si="87"/>
        <v>2020</v>
      </c>
      <c r="C1909" s="4" t="s">
        <v>142</v>
      </c>
      <c r="D1909" s="4" t="s">
        <v>110</v>
      </c>
      <c r="E1909" s="4" t="s">
        <v>132</v>
      </c>
      <c r="F1909" s="4" t="s">
        <v>127</v>
      </c>
      <c r="G1909" s="10">
        <v>675</v>
      </c>
      <c r="H1909" s="10">
        <v>20</v>
      </c>
      <c r="I1909" s="8">
        <v>950</v>
      </c>
      <c r="J1909" s="10">
        <v>19000</v>
      </c>
      <c r="K1909" s="10">
        <f t="shared" si="88"/>
        <v>13500</v>
      </c>
      <c r="L1909" s="11">
        <f t="shared" si="89"/>
        <v>5500</v>
      </c>
    </row>
    <row r="1910" spans="1:12" x14ac:dyDescent="0.3">
      <c r="A1910" s="2">
        <v>44192</v>
      </c>
      <c r="B1910" s="2" t="str">
        <f t="shared" si="87"/>
        <v>2020</v>
      </c>
      <c r="C1910" s="4" t="s">
        <v>114</v>
      </c>
      <c r="D1910" s="4" t="s">
        <v>110</v>
      </c>
      <c r="E1910" s="4" t="s">
        <v>132</v>
      </c>
      <c r="F1910" s="4" t="s">
        <v>127</v>
      </c>
      <c r="G1910" s="10">
        <v>675</v>
      </c>
      <c r="H1910" s="10">
        <v>13</v>
      </c>
      <c r="I1910" s="8">
        <v>950</v>
      </c>
      <c r="J1910" s="10">
        <v>12350</v>
      </c>
      <c r="K1910" s="10">
        <f t="shared" si="88"/>
        <v>8775</v>
      </c>
      <c r="L1910" s="11">
        <f t="shared" si="89"/>
        <v>3575</v>
      </c>
    </row>
    <row r="1911" spans="1:12" x14ac:dyDescent="0.3">
      <c r="A1911" s="2">
        <v>44439</v>
      </c>
      <c r="B1911" s="2" t="str">
        <f t="shared" si="87"/>
        <v>2021</v>
      </c>
      <c r="C1911" s="4" t="s">
        <v>140</v>
      </c>
      <c r="D1911" s="4" t="s">
        <v>111</v>
      </c>
      <c r="E1911" s="4" t="s">
        <v>132</v>
      </c>
      <c r="F1911" s="4" t="s">
        <v>127</v>
      </c>
      <c r="G1911" s="10">
        <v>675</v>
      </c>
      <c r="H1911" s="10">
        <v>19</v>
      </c>
      <c r="I1911" s="8">
        <v>950</v>
      </c>
      <c r="J1911" s="10">
        <v>18050</v>
      </c>
      <c r="K1911" s="10">
        <f t="shared" si="88"/>
        <v>12825</v>
      </c>
      <c r="L1911" s="11">
        <f t="shared" si="89"/>
        <v>5225</v>
      </c>
    </row>
    <row r="1912" spans="1:12" x14ac:dyDescent="0.3">
      <c r="A1912" s="2">
        <v>43628</v>
      </c>
      <c r="B1912" s="2" t="str">
        <f t="shared" si="87"/>
        <v>2019</v>
      </c>
      <c r="C1912" s="4" t="s">
        <v>135</v>
      </c>
      <c r="D1912" s="4" t="s">
        <v>113</v>
      </c>
      <c r="E1912" s="4" t="s">
        <v>132</v>
      </c>
      <c r="F1912" s="4" t="s">
        <v>127</v>
      </c>
      <c r="G1912" s="10">
        <v>675</v>
      </c>
      <c r="H1912" s="10">
        <v>138</v>
      </c>
      <c r="I1912" s="8">
        <v>950</v>
      </c>
      <c r="J1912" s="10">
        <v>131100</v>
      </c>
      <c r="K1912" s="10">
        <f t="shared" si="88"/>
        <v>93150</v>
      </c>
      <c r="L1912" s="11">
        <f t="shared" si="89"/>
        <v>37950</v>
      </c>
    </row>
    <row r="1913" spans="1:12" x14ac:dyDescent="0.3">
      <c r="A1913" s="2">
        <v>44370</v>
      </c>
      <c r="B1913" s="2" t="str">
        <f t="shared" si="87"/>
        <v>2021</v>
      </c>
      <c r="C1913" s="4" t="s">
        <v>135</v>
      </c>
      <c r="D1913" s="4" t="s">
        <v>107</v>
      </c>
      <c r="E1913" s="4" t="s">
        <v>132</v>
      </c>
      <c r="F1913" s="4" t="s">
        <v>127</v>
      </c>
      <c r="G1913" s="10">
        <v>675</v>
      </c>
      <c r="H1913" s="10">
        <v>69</v>
      </c>
      <c r="I1913" s="8">
        <v>950</v>
      </c>
      <c r="J1913" s="10">
        <v>65550</v>
      </c>
      <c r="K1913" s="10">
        <f t="shared" si="88"/>
        <v>46575</v>
      </c>
      <c r="L1913" s="11">
        <f t="shared" si="89"/>
        <v>18975</v>
      </c>
    </row>
    <row r="1914" spans="1:12" x14ac:dyDescent="0.3">
      <c r="A1914" s="2">
        <v>43690</v>
      </c>
      <c r="B1914" s="2" t="str">
        <f t="shared" si="87"/>
        <v>2019</v>
      </c>
      <c r="C1914" s="4" t="s">
        <v>139</v>
      </c>
      <c r="D1914" s="4" t="s">
        <v>117</v>
      </c>
      <c r="E1914" s="4" t="s">
        <v>132</v>
      </c>
      <c r="F1914" s="4" t="s">
        <v>127</v>
      </c>
      <c r="G1914" s="10">
        <v>675</v>
      </c>
      <c r="H1914" s="10">
        <v>159</v>
      </c>
      <c r="I1914" s="8">
        <v>950</v>
      </c>
      <c r="J1914" s="10">
        <v>151050</v>
      </c>
      <c r="K1914" s="10">
        <f t="shared" si="88"/>
        <v>107325</v>
      </c>
      <c r="L1914" s="11">
        <f t="shared" si="89"/>
        <v>43725</v>
      </c>
    </row>
    <row r="1915" spans="1:12" x14ac:dyDescent="0.3">
      <c r="A1915" s="2">
        <v>43750</v>
      </c>
      <c r="B1915" s="2" t="str">
        <f t="shared" si="87"/>
        <v>2019</v>
      </c>
      <c r="C1915" s="4" t="s">
        <v>125</v>
      </c>
      <c r="D1915" s="4" t="s">
        <v>111</v>
      </c>
      <c r="E1915" s="4" t="s">
        <v>132</v>
      </c>
      <c r="F1915" s="4" t="s">
        <v>127</v>
      </c>
      <c r="G1915" s="10">
        <v>675</v>
      </c>
      <c r="H1915" s="10">
        <v>148</v>
      </c>
      <c r="I1915" s="8">
        <v>950</v>
      </c>
      <c r="J1915" s="10">
        <v>140600</v>
      </c>
      <c r="K1915" s="10">
        <f t="shared" si="88"/>
        <v>99900</v>
      </c>
      <c r="L1915" s="11">
        <f t="shared" si="89"/>
        <v>40700</v>
      </c>
    </row>
    <row r="1916" spans="1:12" x14ac:dyDescent="0.3">
      <c r="A1916" s="2">
        <v>44477</v>
      </c>
      <c r="B1916" s="2" t="str">
        <f t="shared" si="87"/>
        <v>2021</v>
      </c>
      <c r="C1916" s="4" t="s">
        <v>118</v>
      </c>
      <c r="D1916" s="4" t="s">
        <v>110</v>
      </c>
      <c r="E1916" s="4" t="s">
        <v>132</v>
      </c>
      <c r="F1916" s="4" t="s">
        <v>127</v>
      </c>
      <c r="G1916" s="10">
        <v>675</v>
      </c>
      <c r="H1916" s="10">
        <v>38</v>
      </c>
      <c r="I1916" s="8">
        <v>950</v>
      </c>
      <c r="J1916" s="10">
        <v>36100</v>
      </c>
      <c r="K1916" s="10">
        <f t="shared" si="88"/>
        <v>25650</v>
      </c>
      <c r="L1916" s="11">
        <f t="shared" si="89"/>
        <v>10450</v>
      </c>
    </row>
    <row r="1917" spans="1:12" x14ac:dyDescent="0.3">
      <c r="A1917" s="2">
        <v>44407</v>
      </c>
      <c r="B1917" s="2" t="str">
        <f t="shared" si="87"/>
        <v>2021</v>
      </c>
      <c r="C1917" s="4" t="s">
        <v>108</v>
      </c>
      <c r="D1917" s="4" t="s">
        <v>107</v>
      </c>
      <c r="E1917" s="4" t="s">
        <v>132</v>
      </c>
      <c r="F1917" s="4" t="s">
        <v>127</v>
      </c>
      <c r="G1917" s="10">
        <v>675</v>
      </c>
      <c r="H1917" s="10">
        <v>51</v>
      </c>
      <c r="I1917" s="8">
        <v>950</v>
      </c>
      <c r="J1917" s="10">
        <v>48450</v>
      </c>
      <c r="K1917" s="10">
        <f t="shared" si="88"/>
        <v>34425</v>
      </c>
      <c r="L1917" s="11">
        <f t="shared" si="89"/>
        <v>14025</v>
      </c>
    </row>
    <row r="1918" spans="1:12" x14ac:dyDescent="0.3">
      <c r="A1918" s="2">
        <v>44346</v>
      </c>
      <c r="B1918" s="2" t="str">
        <f t="shared" si="87"/>
        <v>2021</v>
      </c>
      <c r="C1918" s="4" t="s">
        <v>121</v>
      </c>
      <c r="D1918" s="4" t="s">
        <v>113</v>
      </c>
      <c r="E1918" s="4" t="s">
        <v>132</v>
      </c>
      <c r="F1918" s="4" t="s">
        <v>127</v>
      </c>
      <c r="G1918" s="10">
        <v>675</v>
      </c>
      <c r="H1918" s="10">
        <v>233</v>
      </c>
      <c r="I1918" s="8">
        <v>950</v>
      </c>
      <c r="J1918" s="10">
        <v>221350</v>
      </c>
      <c r="K1918" s="10">
        <f t="shared" si="88"/>
        <v>157275</v>
      </c>
      <c r="L1918" s="11">
        <f t="shared" si="89"/>
        <v>64075</v>
      </c>
    </row>
    <row r="1919" spans="1:12" x14ac:dyDescent="0.3">
      <c r="A1919" s="2">
        <v>44231</v>
      </c>
      <c r="B1919" s="2" t="str">
        <f t="shared" si="87"/>
        <v>2021</v>
      </c>
      <c r="C1919" s="4" t="s">
        <v>137</v>
      </c>
      <c r="D1919" s="4" t="s">
        <v>113</v>
      </c>
      <c r="E1919" s="4" t="s">
        <v>132</v>
      </c>
      <c r="F1919" s="4" t="s">
        <v>127</v>
      </c>
      <c r="G1919" s="10">
        <v>675</v>
      </c>
      <c r="H1919" s="10">
        <v>236</v>
      </c>
      <c r="I1919" s="8">
        <v>950</v>
      </c>
      <c r="J1919" s="10">
        <v>224200</v>
      </c>
      <c r="K1919" s="10">
        <f t="shared" si="88"/>
        <v>159300</v>
      </c>
      <c r="L1919" s="11">
        <f t="shared" si="89"/>
        <v>64900</v>
      </c>
    </row>
    <row r="1920" spans="1:12" x14ac:dyDescent="0.3">
      <c r="A1920" s="2">
        <v>44145</v>
      </c>
      <c r="B1920" s="2" t="str">
        <f t="shared" si="87"/>
        <v>2020</v>
      </c>
      <c r="C1920" s="4" t="s">
        <v>134</v>
      </c>
      <c r="D1920" s="4" t="s">
        <v>107</v>
      </c>
      <c r="E1920" s="4" t="s">
        <v>132</v>
      </c>
      <c r="F1920" s="4" t="s">
        <v>127</v>
      </c>
      <c r="G1920" s="10">
        <v>675</v>
      </c>
      <c r="H1920" s="10">
        <v>27</v>
      </c>
      <c r="I1920" s="8">
        <v>950</v>
      </c>
      <c r="J1920" s="10">
        <v>25650</v>
      </c>
      <c r="K1920" s="10">
        <f t="shared" si="88"/>
        <v>18225</v>
      </c>
      <c r="L1920" s="11">
        <f t="shared" si="89"/>
        <v>7425</v>
      </c>
    </row>
    <row r="1921" spans="1:12" x14ac:dyDescent="0.3">
      <c r="A1921" s="2">
        <v>43442</v>
      </c>
      <c r="B1921" s="2" t="str">
        <f t="shared" si="87"/>
        <v>2018</v>
      </c>
      <c r="C1921" s="4" t="s">
        <v>134</v>
      </c>
      <c r="D1921" s="4" t="s">
        <v>107</v>
      </c>
      <c r="E1921" s="4" t="s">
        <v>132</v>
      </c>
      <c r="F1921" s="4" t="s">
        <v>127</v>
      </c>
      <c r="G1921" s="10">
        <v>675</v>
      </c>
      <c r="H1921" s="10">
        <v>116</v>
      </c>
      <c r="I1921" s="8">
        <v>950</v>
      </c>
      <c r="J1921" s="10">
        <v>110200</v>
      </c>
      <c r="K1921" s="10">
        <f t="shared" si="88"/>
        <v>78300</v>
      </c>
      <c r="L1921" s="11">
        <f t="shared" si="89"/>
        <v>31900</v>
      </c>
    </row>
    <row r="1922" spans="1:12" x14ac:dyDescent="0.3">
      <c r="A1922" s="2">
        <v>43909</v>
      </c>
      <c r="B1922" s="2" t="str">
        <f t="shared" si="87"/>
        <v>2020</v>
      </c>
      <c r="C1922" s="4" t="s">
        <v>135</v>
      </c>
      <c r="D1922" s="4" t="s">
        <v>107</v>
      </c>
      <c r="E1922" s="4" t="s">
        <v>132</v>
      </c>
      <c r="F1922" s="4" t="s">
        <v>127</v>
      </c>
      <c r="G1922" s="10">
        <v>675</v>
      </c>
      <c r="H1922" s="10">
        <v>76</v>
      </c>
      <c r="I1922" s="8">
        <v>950</v>
      </c>
      <c r="J1922" s="10">
        <v>72200</v>
      </c>
      <c r="K1922" s="10">
        <f t="shared" si="88"/>
        <v>51300</v>
      </c>
      <c r="L1922" s="11">
        <f t="shared" si="89"/>
        <v>20900</v>
      </c>
    </row>
    <row r="1923" spans="1:12" x14ac:dyDescent="0.3">
      <c r="A1923" s="2">
        <v>44097</v>
      </c>
      <c r="B1923" s="2" t="str">
        <f t="shared" ref="B1923:B1986" si="90">TEXT(A1923,"yyyy")</f>
        <v>2020</v>
      </c>
      <c r="C1923" s="4" t="s">
        <v>116</v>
      </c>
      <c r="D1923" s="4" t="s">
        <v>107</v>
      </c>
      <c r="E1923" s="4" t="s">
        <v>132</v>
      </c>
      <c r="F1923" s="4" t="s">
        <v>127</v>
      </c>
      <c r="G1923" s="10">
        <v>675</v>
      </c>
      <c r="H1923" s="10">
        <v>86</v>
      </c>
      <c r="I1923" s="8">
        <v>950</v>
      </c>
      <c r="J1923" s="10">
        <v>81700</v>
      </c>
      <c r="K1923" s="10">
        <f t="shared" ref="K1923:K1986" si="91">H1923*G1923</f>
        <v>58050</v>
      </c>
      <c r="L1923" s="11">
        <f t="shared" ref="L1923:L1986" si="92">J1923-K1923</f>
        <v>23650</v>
      </c>
    </row>
    <row r="1924" spans="1:12" x14ac:dyDescent="0.3">
      <c r="A1924" s="2">
        <v>44090</v>
      </c>
      <c r="B1924" s="2" t="str">
        <f t="shared" si="90"/>
        <v>2020</v>
      </c>
      <c r="C1924" s="4" t="s">
        <v>135</v>
      </c>
      <c r="D1924" s="4" t="s">
        <v>111</v>
      </c>
      <c r="E1924" s="4" t="s">
        <v>132</v>
      </c>
      <c r="F1924" s="4" t="s">
        <v>127</v>
      </c>
      <c r="G1924" s="10">
        <v>675</v>
      </c>
      <c r="H1924" s="10">
        <v>121</v>
      </c>
      <c r="I1924" s="8">
        <v>950</v>
      </c>
      <c r="J1924" s="10">
        <v>114950</v>
      </c>
      <c r="K1924" s="10">
        <f t="shared" si="91"/>
        <v>81675</v>
      </c>
      <c r="L1924" s="11">
        <f t="shared" si="92"/>
        <v>33275</v>
      </c>
    </row>
    <row r="1925" spans="1:12" x14ac:dyDescent="0.3">
      <c r="A1925" s="2">
        <v>44225</v>
      </c>
      <c r="B1925" s="2" t="str">
        <f t="shared" si="90"/>
        <v>2021</v>
      </c>
      <c r="C1925" s="4" t="s">
        <v>119</v>
      </c>
      <c r="D1925" s="4" t="s">
        <v>107</v>
      </c>
      <c r="E1925" s="4" t="s">
        <v>132</v>
      </c>
      <c r="F1925" s="4" t="s">
        <v>127</v>
      </c>
      <c r="G1925" s="10">
        <v>675</v>
      </c>
      <c r="H1925" s="10">
        <v>92</v>
      </c>
      <c r="I1925" s="8">
        <v>950</v>
      </c>
      <c r="J1925" s="10">
        <v>87400</v>
      </c>
      <c r="K1925" s="10">
        <f t="shared" si="91"/>
        <v>62100</v>
      </c>
      <c r="L1925" s="11">
        <f t="shared" si="92"/>
        <v>25300</v>
      </c>
    </row>
    <row r="1926" spans="1:12" x14ac:dyDescent="0.3">
      <c r="A1926" s="2">
        <v>44235</v>
      </c>
      <c r="B1926" s="2" t="str">
        <f t="shared" si="90"/>
        <v>2021</v>
      </c>
      <c r="C1926" s="4" t="s">
        <v>116</v>
      </c>
      <c r="D1926" s="4" t="s">
        <v>107</v>
      </c>
      <c r="E1926" s="4" t="s">
        <v>132</v>
      </c>
      <c r="F1926" s="4" t="s">
        <v>127</v>
      </c>
      <c r="G1926" s="10">
        <v>675</v>
      </c>
      <c r="H1926" s="10">
        <v>108</v>
      </c>
      <c r="I1926" s="8">
        <v>950</v>
      </c>
      <c r="J1926" s="10">
        <v>102600</v>
      </c>
      <c r="K1926" s="10">
        <f t="shared" si="91"/>
        <v>72900</v>
      </c>
      <c r="L1926" s="11">
        <f t="shared" si="92"/>
        <v>29700</v>
      </c>
    </row>
    <row r="1927" spans="1:12" x14ac:dyDescent="0.3">
      <c r="A1927" s="2">
        <v>43550</v>
      </c>
      <c r="B1927" s="2" t="str">
        <f t="shared" si="90"/>
        <v>2019</v>
      </c>
      <c r="C1927" s="4" t="s">
        <v>137</v>
      </c>
      <c r="D1927" s="4" t="s">
        <v>117</v>
      </c>
      <c r="E1927" s="4" t="s">
        <v>132</v>
      </c>
      <c r="F1927" s="4" t="s">
        <v>127</v>
      </c>
      <c r="G1927" s="10">
        <v>675</v>
      </c>
      <c r="H1927" s="10">
        <v>132</v>
      </c>
      <c r="I1927" s="8">
        <v>950</v>
      </c>
      <c r="J1927" s="10">
        <v>125400</v>
      </c>
      <c r="K1927" s="10">
        <f t="shared" si="91"/>
        <v>89100</v>
      </c>
      <c r="L1927" s="11">
        <f t="shared" si="92"/>
        <v>36300</v>
      </c>
    </row>
    <row r="1928" spans="1:12" x14ac:dyDescent="0.3">
      <c r="A1928" s="2">
        <v>43396</v>
      </c>
      <c r="B1928" s="2" t="str">
        <f t="shared" si="90"/>
        <v>2018</v>
      </c>
      <c r="C1928" s="4" t="s">
        <v>136</v>
      </c>
      <c r="D1928" s="4" t="s">
        <v>113</v>
      </c>
      <c r="E1928" s="4" t="s">
        <v>132</v>
      </c>
      <c r="F1928" s="4" t="s">
        <v>127</v>
      </c>
      <c r="G1928" s="10">
        <v>675</v>
      </c>
      <c r="H1928" s="10">
        <v>173</v>
      </c>
      <c r="I1928" s="8">
        <v>950</v>
      </c>
      <c r="J1928" s="10">
        <v>164350</v>
      </c>
      <c r="K1928" s="10">
        <f t="shared" si="91"/>
        <v>116775</v>
      </c>
      <c r="L1928" s="11">
        <f t="shared" si="92"/>
        <v>47575</v>
      </c>
    </row>
    <row r="1929" spans="1:12" x14ac:dyDescent="0.3">
      <c r="A1929" s="2">
        <v>43179</v>
      </c>
      <c r="B1929" s="2" t="str">
        <f t="shared" si="90"/>
        <v>2018</v>
      </c>
      <c r="C1929" s="4" t="s">
        <v>142</v>
      </c>
      <c r="D1929" s="4" t="s">
        <v>110</v>
      </c>
      <c r="E1929" s="4" t="s">
        <v>132</v>
      </c>
      <c r="F1929" s="4" t="s">
        <v>127</v>
      </c>
      <c r="G1929" s="10">
        <v>675</v>
      </c>
      <c r="H1929" s="10">
        <v>22</v>
      </c>
      <c r="I1929" s="8">
        <v>950</v>
      </c>
      <c r="J1929" s="10">
        <v>20900</v>
      </c>
      <c r="K1929" s="10">
        <f t="shared" si="91"/>
        <v>14850</v>
      </c>
      <c r="L1929" s="11">
        <f t="shared" si="92"/>
        <v>6050</v>
      </c>
    </row>
    <row r="1930" spans="1:12" x14ac:dyDescent="0.3">
      <c r="A1930" s="2">
        <v>44203</v>
      </c>
      <c r="B1930" s="2" t="str">
        <f t="shared" si="90"/>
        <v>2021</v>
      </c>
      <c r="C1930" s="4" t="s">
        <v>143</v>
      </c>
      <c r="D1930" s="4" t="s">
        <v>111</v>
      </c>
      <c r="E1930" s="4" t="s">
        <v>132</v>
      </c>
      <c r="F1930" s="4" t="s">
        <v>127</v>
      </c>
      <c r="G1930" s="10">
        <v>675</v>
      </c>
      <c r="H1930" s="10">
        <v>112</v>
      </c>
      <c r="I1930" s="8">
        <v>950</v>
      </c>
      <c r="J1930" s="10">
        <v>106400</v>
      </c>
      <c r="K1930" s="10">
        <f t="shared" si="91"/>
        <v>75600</v>
      </c>
      <c r="L1930" s="11">
        <f t="shared" si="92"/>
        <v>30800</v>
      </c>
    </row>
    <row r="1931" spans="1:12" x14ac:dyDescent="0.3">
      <c r="A1931" s="2">
        <v>43879</v>
      </c>
      <c r="B1931" s="2" t="str">
        <f t="shared" si="90"/>
        <v>2020</v>
      </c>
      <c r="C1931" s="4" t="s">
        <v>137</v>
      </c>
      <c r="D1931" s="4" t="s">
        <v>110</v>
      </c>
      <c r="E1931" s="4" t="s">
        <v>132</v>
      </c>
      <c r="F1931" s="4" t="s">
        <v>127</v>
      </c>
      <c r="G1931" s="10">
        <v>675</v>
      </c>
      <c r="H1931" s="10">
        <v>37</v>
      </c>
      <c r="I1931" s="8">
        <v>950</v>
      </c>
      <c r="J1931" s="10">
        <v>35150</v>
      </c>
      <c r="K1931" s="10">
        <f t="shared" si="91"/>
        <v>24975</v>
      </c>
      <c r="L1931" s="11">
        <f t="shared" si="92"/>
        <v>10175</v>
      </c>
    </row>
    <row r="1932" spans="1:12" x14ac:dyDescent="0.3">
      <c r="A1932" s="2">
        <v>43820</v>
      </c>
      <c r="B1932" s="2" t="str">
        <f t="shared" si="90"/>
        <v>2019</v>
      </c>
      <c r="C1932" s="4" t="s">
        <v>114</v>
      </c>
      <c r="D1932" s="4" t="s">
        <v>113</v>
      </c>
      <c r="E1932" s="4" t="s">
        <v>132</v>
      </c>
      <c r="F1932" s="4" t="s">
        <v>127</v>
      </c>
      <c r="G1932" s="10">
        <v>675</v>
      </c>
      <c r="H1932" s="10">
        <v>41</v>
      </c>
      <c r="I1932" s="8">
        <v>950</v>
      </c>
      <c r="J1932" s="10">
        <v>38950</v>
      </c>
      <c r="K1932" s="10">
        <f t="shared" si="91"/>
        <v>27675</v>
      </c>
      <c r="L1932" s="11">
        <f t="shared" si="92"/>
        <v>11275</v>
      </c>
    </row>
    <row r="1933" spans="1:12" x14ac:dyDescent="0.3">
      <c r="A1933" s="2">
        <v>43825</v>
      </c>
      <c r="B1933" s="2" t="str">
        <f t="shared" si="90"/>
        <v>2019</v>
      </c>
      <c r="C1933" s="4" t="s">
        <v>140</v>
      </c>
      <c r="D1933" s="4" t="s">
        <v>104</v>
      </c>
      <c r="E1933" s="4" t="s">
        <v>132</v>
      </c>
      <c r="F1933" s="4" t="s">
        <v>127</v>
      </c>
      <c r="G1933" s="10">
        <v>675</v>
      </c>
      <c r="H1933" s="10">
        <v>44</v>
      </c>
      <c r="I1933" s="8">
        <v>950</v>
      </c>
      <c r="J1933" s="10">
        <v>41800</v>
      </c>
      <c r="K1933" s="10">
        <f t="shared" si="91"/>
        <v>29700</v>
      </c>
      <c r="L1933" s="11">
        <f t="shared" si="92"/>
        <v>12100</v>
      </c>
    </row>
    <row r="1934" spans="1:12" x14ac:dyDescent="0.3">
      <c r="A1934" s="2">
        <v>43482</v>
      </c>
      <c r="B1934" s="2" t="str">
        <f t="shared" si="90"/>
        <v>2019</v>
      </c>
      <c r="C1934" s="4" t="s">
        <v>141</v>
      </c>
      <c r="D1934" s="4" t="s">
        <v>107</v>
      </c>
      <c r="E1934" s="4" t="s">
        <v>132</v>
      </c>
      <c r="F1934" s="4" t="s">
        <v>127</v>
      </c>
      <c r="G1934" s="10">
        <v>675</v>
      </c>
      <c r="H1934" s="10">
        <v>24</v>
      </c>
      <c r="I1934" s="8">
        <v>950</v>
      </c>
      <c r="J1934" s="10">
        <v>22800</v>
      </c>
      <c r="K1934" s="10">
        <f t="shared" si="91"/>
        <v>16200</v>
      </c>
      <c r="L1934" s="11">
        <f t="shared" si="92"/>
        <v>6600</v>
      </c>
    </row>
    <row r="1935" spans="1:12" x14ac:dyDescent="0.3">
      <c r="A1935" s="2">
        <v>43866</v>
      </c>
      <c r="B1935" s="2" t="str">
        <f t="shared" si="90"/>
        <v>2020</v>
      </c>
      <c r="C1935" s="4" t="s">
        <v>141</v>
      </c>
      <c r="D1935" s="4" t="s">
        <v>110</v>
      </c>
      <c r="E1935" s="4" t="s">
        <v>132</v>
      </c>
      <c r="F1935" s="4" t="s">
        <v>127</v>
      </c>
      <c r="G1935" s="10">
        <v>675</v>
      </c>
      <c r="H1935" s="10">
        <v>37</v>
      </c>
      <c r="I1935" s="8">
        <v>950</v>
      </c>
      <c r="J1935" s="10">
        <v>35150</v>
      </c>
      <c r="K1935" s="10">
        <f t="shared" si="91"/>
        <v>24975</v>
      </c>
      <c r="L1935" s="11">
        <f t="shared" si="92"/>
        <v>10175</v>
      </c>
    </row>
    <row r="1936" spans="1:12" x14ac:dyDescent="0.3">
      <c r="A1936" s="2">
        <v>44357</v>
      </c>
      <c r="B1936" s="2" t="str">
        <f t="shared" si="90"/>
        <v>2021</v>
      </c>
      <c r="C1936" s="4" t="s">
        <v>142</v>
      </c>
      <c r="D1936" s="4" t="s">
        <v>113</v>
      </c>
      <c r="E1936" s="4" t="s">
        <v>132</v>
      </c>
      <c r="F1936" s="4" t="s">
        <v>127</v>
      </c>
      <c r="G1936" s="10">
        <v>675</v>
      </c>
      <c r="H1936" s="10">
        <v>27</v>
      </c>
      <c r="I1936" s="8">
        <v>950</v>
      </c>
      <c r="J1936" s="10">
        <v>25650</v>
      </c>
      <c r="K1936" s="10">
        <f t="shared" si="91"/>
        <v>18225</v>
      </c>
      <c r="L1936" s="11">
        <f t="shared" si="92"/>
        <v>7425</v>
      </c>
    </row>
    <row r="1937" spans="1:12" x14ac:dyDescent="0.3">
      <c r="A1937" s="2">
        <v>44243</v>
      </c>
      <c r="B1937" s="2" t="str">
        <f t="shared" si="90"/>
        <v>2021</v>
      </c>
      <c r="C1937" s="4" t="s">
        <v>120</v>
      </c>
      <c r="D1937" s="4" t="s">
        <v>113</v>
      </c>
      <c r="E1937" s="4" t="s">
        <v>132</v>
      </c>
      <c r="F1937" s="4" t="s">
        <v>127</v>
      </c>
      <c r="G1937" s="10">
        <v>675</v>
      </c>
      <c r="H1937" s="10">
        <v>175</v>
      </c>
      <c r="I1937" s="8">
        <v>950</v>
      </c>
      <c r="J1937" s="10">
        <v>166250</v>
      </c>
      <c r="K1937" s="10">
        <f t="shared" si="91"/>
        <v>118125</v>
      </c>
      <c r="L1937" s="11">
        <f t="shared" si="92"/>
        <v>48125</v>
      </c>
    </row>
    <row r="1938" spans="1:12" x14ac:dyDescent="0.3">
      <c r="A1938" s="2">
        <v>44165</v>
      </c>
      <c r="B1938" s="2" t="str">
        <f t="shared" si="90"/>
        <v>2020</v>
      </c>
      <c r="C1938" s="4" t="s">
        <v>140</v>
      </c>
      <c r="D1938" s="4" t="s">
        <v>104</v>
      </c>
      <c r="E1938" s="4" t="s">
        <v>132</v>
      </c>
      <c r="F1938" s="4" t="s">
        <v>127</v>
      </c>
      <c r="G1938" s="10">
        <v>675</v>
      </c>
      <c r="H1938" s="10">
        <v>9</v>
      </c>
      <c r="I1938" s="8">
        <v>950</v>
      </c>
      <c r="J1938" s="10">
        <v>8550</v>
      </c>
      <c r="K1938" s="10">
        <f t="shared" si="91"/>
        <v>6075</v>
      </c>
      <c r="L1938" s="11">
        <f t="shared" si="92"/>
        <v>2475</v>
      </c>
    </row>
    <row r="1939" spans="1:12" x14ac:dyDescent="0.3">
      <c r="A1939" s="2">
        <v>44183</v>
      </c>
      <c r="B1939" s="2" t="str">
        <f t="shared" si="90"/>
        <v>2020</v>
      </c>
      <c r="C1939" s="4" t="s">
        <v>142</v>
      </c>
      <c r="D1939" s="4" t="s">
        <v>110</v>
      </c>
      <c r="E1939" s="4" t="s">
        <v>132</v>
      </c>
      <c r="F1939" s="4" t="s">
        <v>127</v>
      </c>
      <c r="G1939" s="10">
        <v>675</v>
      </c>
      <c r="H1939" s="10">
        <v>20</v>
      </c>
      <c r="I1939" s="8">
        <v>950</v>
      </c>
      <c r="J1939" s="10">
        <v>19000</v>
      </c>
      <c r="K1939" s="10">
        <f t="shared" si="91"/>
        <v>13500</v>
      </c>
      <c r="L1939" s="11">
        <f t="shared" si="92"/>
        <v>5500</v>
      </c>
    </row>
    <row r="1940" spans="1:12" x14ac:dyDescent="0.3">
      <c r="A1940" s="2">
        <v>44192</v>
      </c>
      <c r="B1940" s="2" t="str">
        <f t="shared" si="90"/>
        <v>2020</v>
      </c>
      <c r="C1940" s="4" t="s">
        <v>114</v>
      </c>
      <c r="D1940" s="4" t="s">
        <v>110</v>
      </c>
      <c r="E1940" s="4" t="s">
        <v>132</v>
      </c>
      <c r="F1940" s="4" t="s">
        <v>127</v>
      </c>
      <c r="G1940" s="10">
        <v>675</v>
      </c>
      <c r="H1940" s="10">
        <v>13</v>
      </c>
      <c r="I1940" s="8">
        <v>950</v>
      </c>
      <c r="J1940" s="10">
        <v>12350</v>
      </c>
      <c r="K1940" s="10">
        <f t="shared" si="91"/>
        <v>8775</v>
      </c>
      <c r="L1940" s="11">
        <f t="shared" si="92"/>
        <v>3575</v>
      </c>
    </row>
    <row r="1941" spans="1:12" x14ac:dyDescent="0.3">
      <c r="A1941" s="2">
        <v>44439</v>
      </c>
      <c r="B1941" s="2" t="str">
        <f t="shared" si="90"/>
        <v>2021</v>
      </c>
      <c r="C1941" s="4" t="s">
        <v>140</v>
      </c>
      <c r="D1941" s="4" t="s">
        <v>111</v>
      </c>
      <c r="E1941" s="4" t="s">
        <v>132</v>
      </c>
      <c r="F1941" s="4" t="s">
        <v>127</v>
      </c>
      <c r="G1941" s="10">
        <v>675</v>
      </c>
      <c r="H1941" s="10">
        <v>19</v>
      </c>
      <c r="I1941" s="8">
        <v>950</v>
      </c>
      <c r="J1941" s="10">
        <v>18050</v>
      </c>
      <c r="K1941" s="10">
        <f t="shared" si="91"/>
        <v>12825</v>
      </c>
      <c r="L1941" s="11">
        <f t="shared" si="92"/>
        <v>5225</v>
      </c>
    </row>
    <row r="1942" spans="1:12" x14ac:dyDescent="0.3">
      <c r="A1942" s="2">
        <v>43735</v>
      </c>
      <c r="B1942" s="2" t="str">
        <f t="shared" si="90"/>
        <v>2019</v>
      </c>
      <c r="C1942" s="4" t="s">
        <v>120</v>
      </c>
      <c r="D1942" s="4" t="s">
        <v>117</v>
      </c>
      <c r="E1942" s="4" t="s">
        <v>131</v>
      </c>
      <c r="F1942" s="4" t="s">
        <v>126</v>
      </c>
      <c r="G1942" s="10">
        <v>365</v>
      </c>
      <c r="H1942" s="10">
        <v>143</v>
      </c>
      <c r="I1942" s="8">
        <v>650</v>
      </c>
      <c r="J1942" s="10">
        <v>92950</v>
      </c>
      <c r="K1942" s="10">
        <f t="shared" si="91"/>
        <v>52195</v>
      </c>
      <c r="L1942" s="11">
        <f t="shared" si="92"/>
        <v>40755</v>
      </c>
    </row>
    <row r="1943" spans="1:12" x14ac:dyDescent="0.3">
      <c r="A1943" s="2">
        <v>43450</v>
      </c>
      <c r="B1943" s="2" t="str">
        <f t="shared" si="90"/>
        <v>2018</v>
      </c>
      <c r="C1943" s="4" t="s">
        <v>123</v>
      </c>
      <c r="D1943" s="4" t="s">
        <v>104</v>
      </c>
      <c r="E1943" s="4" t="s">
        <v>131</v>
      </c>
      <c r="F1943" s="4" t="s">
        <v>126</v>
      </c>
      <c r="G1943" s="10">
        <v>365</v>
      </c>
      <c r="H1943" s="10">
        <v>65</v>
      </c>
      <c r="I1943" s="8">
        <v>650</v>
      </c>
      <c r="J1943" s="10">
        <v>42250</v>
      </c>
      <c r="K1943" s="10">
        <f t="shared" si="91"/>
        <v>23725</v>
      </c>
      <c r="L1943" s="11">
        <f t="shared" si="92"/>
        <v>18525</v>
      </c>
    </row>
    <row r="1944" spans="1:12" x14ac:dyDescent="0.3">
      <c r="A1944" s="2">
        <v>44147</v>
      </c>
      <c r="B1944" s="2" t="str">
        <f t="shared" si="90"/>
        <v>2020</v>
      </c>
      <c r="C1944" s="4" t="s">
        <v>114</v>
      </c>
      <c r="D1944" s="4" t="s">
        <v>104</v>
      </c>
      <c r="E1944" s="4" t="s">
        <v>131</v>
      </c>
      <c r="F1944" s="4" t="s">
        <v>126</v>
      </c>
      <c r="G1944" s="10">
        <v>365</v>
      </c>
      <c r="H1944" s="10">
        <v>24</v>
      </c>
      <c r="I1944" s="8">
        <v>650</v>
      </c>
      <c r="J1944" s="10">
        <v>15600</v>
      </c>
      <c r="K1944" s="10">
        <f t="shared" si="91"/>
        <v>8760</v>
      </c>
      <c r="L1944" s="11">
        <f t="shared" si="92"/>
        <v>6840</v>
      </c>
    </row>
    <row r="1945" spans="1:12" x14ac:dyDescent="0.3">
      <c r="A1945" s="2">
        <v>43930</v>
      </c>
      <c r="B1945" s="2" t="str">
        <f t="shared" si="90"/>
        <v>2020</v>
      </c>
      <c r="C1945" s="4" t="s">
        <v>119</v>
      </c>
      <c r="D1945" s="4" t="s">
        <v>117</v>
      </c>
      <c r="E1945" s="4" t="s">
        <v>131</v>
      </c>
      <c r="F1945" s="4" t="s">
        <v>126</v>
      </c>
      <c r="G1945" s="10">
        <v>365</v>
      </c>
      <c r="H1945" s="10">
        <v>40</v>
      </c>
      <c r="I1945" s="8">
        <v>650</v>
      </c>
      <c r="J1945" s="10">
        <v>26000</v>
      </c>
      <c r="K1945" s="10">
        <f t="shared" si="91"/>
        <v>14600</v>
      </c>
      <c r="L1945" s="11">
        <f t="shared" si="92"/>
        <v>11400</v>
      </c>
    </row>
    <row r="1946" spans="1:12" x14ac:dyDescent="0.3">
      <c r="A1946" s="2">
        <v>44460</v>
      </c>
      <c r="B1946" s="2" t="str">
        <f t="shared" si="90"/>
        <v>2021</v>
      </c>
      <c r="C1946" s="4" t="s">
        <v>141</v>
      </c>
      <c r="D1946" s="4" t="s">
        <v>117</v>
      </c>
      <c r="E1946" s="4" t="s">
        <v>131</v>
      </c>
      <c r="F1946" s="4" t="s">
        <v>126</v>
      </c>
      <c r="G1946" s="10">
        <v>365</v>
      </c>
      <c r="H1946" s="10">
        <v>192</v>
      </c>
      <c r="I1946" s="8">
        <v>650</v>
      </c>
      <c r="J1946" s="10">
        <v>124800</v>
      </c>
      <c r="K1946" s="10">
        <f t="shared" si="91"/>
        <v>70080</v>
      </c>
      <c r="L1946" s="11">
        <f t="shared" si="92"/>
        <v>54720</v>
      </c>
    </row>
    <row r="1947" spans="1:12" x14ac:dyDescent="0.3">
      <c r="A1947" s="2">
        <v>43379</v>
      </c>
      <c r="B1947" s="2" t="str">
        <f t="shared" si="90"/>
        <v>2018</v>
      </c>
      <c r="C1947" s="4" t="s">
        <v>137</v>
      </c>
      <c r="D1947" s="4" t="s">
        <v>104</v>
      </c>
      <c r="E1947" s="4" t="s">
        <v>131</v>
      </c>
      <c r="F1947" s="4" t="s">
        <v>126</v>
      </c>
      <c r="G1947" s="10">
        <v>365</v>
      </c>
      <c r="H1947" s="10">
        <v>3</v>
      </c>
      <c r="I1947" s="8">
        <v>650</v>
      </c>
      <c r="J1947" s="10">
        <v>1950</v>
      </c>
      <c r="K1947" s="10">
        <f t="shared" si="91"/>
        <v>1095</v>
      </c>
      <c r="L1947" s="11">
        <f t="shared" si="92"/>
        <v>855</v>
      </c>
    </row>
    <row r="1948" spans="1:12" x14ac:dyDescent="0.3">
      <c r="A1948" s="2">
        <v>44381</v>
      </c>
      <c r="B1948" s="2" t="str">
        <f t="shared" si="90"/>
        <v>2021</v>
      </c>
      <c r="C1948" s="4" t="s">
        <v>125</v>
      </c>
      <c r="D1948" s="4" t="s">
        <v>117</v>
      </c>
      <c r="E1948" s="4" t="s">
        <v>131</v>
      </c>
      <c r="F1948" s="4" t="s">
        <v>126</v>
      </c>
      <c r="G1948" s="10">
        <v>365</v>
      </c>
      <c r="H1948" s="10">
        <v>186</v>
      </c>
      <c r="I1948" s="8">
        <v>650</v>
      </c>
      <c r="J1948" s="10">
        <v>120900</v>
      </c>
      <c r="K1948" s="10">
        <f t="shared" si="91"/>
        <v>67890</v>
      </c>
      <c r="L1948" s="11">
        <f t="shared" si="92"/>
        <v>53010</v>
      </c>
    </row>
    <row r="1949" spans="1:12" x14ac:dyDescent="0.3">
      <c r="A1949" s="2">
        <v>44333</v>
      </c>
      <c r="B1949" s="2" t="str">
        <f t="shared" si="90"/>
        <v>2021</v>
      </c>
      <c r="C1949" s="4" t="s">
        <v>123</v>
      </c>
      <c r="D1949" s="4" t="s">
        <v>107</v>
      </c>
      <c r="E1949" s="4" t="s">
        <v>131</v>
      </c>
      <c r="F1949" s="4" t="s">
        <v>126</v>
      </c>
      <c r="G1949" s="10">
        <v>365</v>
      </c>
      <c r="H1949" s="10">
        <v>102</v>
      </c>
      <c r="I1949" s="8">
        <v>650</v>
      </c>
      <c r="J1949" s="10">
        <v>66300</v>
      </c>
      <c r="K1949" s="10">
        <f t="shared" si="91"/>
        <v>37230</v>
      </c>
      <c r="L1949" s="11">
        <f t="shared" si="92"/>
        <v>29070</v>
      </c>
    </row>
    <row r="1950" spans="1:12" x14ac:dyDescent="0.3">
      <c r="A1950" s="2">
        <v>43959</v>
      </c>
      <c r="B1950" s="2" t="str">
        <f t="shared" si="90"/>
        <v>2020</v>
      </c>
      <c r="C1950" s="4" t="s">
        <v>138</v>
      </c>
      <c r="D1950" s="4" t="s">
        <v>107</v>
      </c>
      <c r="E1950" s="4" t="s">
        <v>131</v>
      </c>
      <c r="F1950" s="4" t="s">
        <v>126</v>
      </c>
      <c r="G1950" s="10">
        <v>365</v>
      </c>
      <c r="H1950" s="10">
        <v>43</v>
      </c>
      <c r="I1950" s="8">
        <v>650</v>
      </c>
      <c r="J1950" s="10">
        <v>27950</v>
      </c>
      <c r="K1950" s="10">
        <f t="shared" si="91"/>
        <v>15695</v>
      </c>
      <c r="L1950" s="11">
        <f t="shared" si="92"/>
        <v>12255</v>
      </c>
    </row>
    <row r="1951" spans="1:12" x14ac:dyDescent="0.3">
      <c r="A1951" s="2">
        <v>44228</v>
      </c>
      <c r="B1951" s="2" t="str">
        <f t="shared" si="90"/>
        <v>2021</v>
      </c>
      <c r="C1951" s="4" t="s">
        <v>112</v>
      </c>
      <c r="D1951" s="4" t="s">
        <v>110</v>
      </c>
      <c r="E1951" s="4" t="s">
        <v>131</v>
      </c>
      <c r="F1951" s="4" t="s">
        <v>126</v>
      </c>
      <c r="G1951" s="10">
        <v>365</v>
      </c>
      <c r="H1951" s="10">
        <v>23</v>
      </c>
      <c r="I1951" s="8">
        <v>650</v>
      </c>
      <c r="J1951" s="10">
        <v>14950</v>
      </c>
      <c r="K1951" s="10">
        <f t="shared" si="91"/>
        <v>8395</v>
      </c>
      <c r="L1951" s="11">
        <f t="shared" si="92"/>
        <v>6555</v>
      </c>
    </row>
    <row r="1952" spans="1:12" x14ac:dyDescent="0.3">
      <c r="A1952" s="2">
        <v>44315</v>
      </c>
      <c r="B1952" s="2" t="str">
        <f t="shared" si="90"/>
        <v>2021</v>
      </c>
      <c r="C1952" s="4" t="s">
        <v>118</v>
      </c>
      <c r="D1952" s="4" t="s">
        <v>107</v>
      </c>
      <c r="E1952" s="4" t="s">
        <v>131</v>
      </c>
      <c r="F1952" s="4" t="s">
        <v>126</v>
      </c>
      <c r="G1952" s="10">
        <v>365</v>
      </c>
      <c r="H1952" s="10">
        <v>36</v>
      </c>
      <c r="I1952" s="8">
        <v>650</v>
      </c>
      <c r="J1952" s="10">
        <v>23400</v>
      </c>
      <c r="K1952" s="10">
        <f t="shared" si="91"/>
        <v>13140</v>
      </c>
      <c r="L1952" s="11">
        <f t="shared" si="92"/>
        <v>10260</v>
      </c>
    </row>
    <row r="1953" spans="1:12" x14ac:dyDescent="0.3">
      <c r="A1953" s="2">
        <v>44504</v>
      </c>
      <c r="B1953" s="2" t="str">
        <f t="shared" si="90"/>
        <v>2021</v>
      </c>
      <c r="C1953" s="4" t="s">
        <v>142</v>
      </c>
      <c r="D1953" s="4" t="s">
        <v>117</v>
      </c>
      <c r="E1953" s="4" t="s">
        <v>131</v>
      </c>
      <c r="F1953" s="4" t="s">
        <v>126</v>
      </c>
      <c r="G1953" s="10">
        <v>365</v>
      </c>
      <c r="H1953" s="10">
        <v>82</v>
      </c>
      <c r="I1953" s="8">
        <v>650</v>
      </c>
      <c r="J1953" s="10">
        <v>53300</v>
      </c>
      <c r="K1953" s="10">
        <f t="shared" si="91"/>
        <v>29930</v>
      </c>
      <c r="L1953" s="11">
        <f t="shared" si="92"/>
        <v>23370</v>
      </c>
    </row>
    <row r="1954" spans="1:12" x14ac:dyDescent="0.3">
      <c r="A1954" s="2">
        <v>43648</v>
      </c>
      <c r="B1954" s="2" t="str">
        <f t="shared" si="90"/>
        <v>2019</v>
      </c>
      <c r="C1954" s="4" t="s">
        <v>118</v>
      </c>
      <c r="D1954" s="4" t="s">
        <v>113</v>
      </c>
      <c r="E1954" s="4" t="s">
        <v>131</v>
      </c>
      <c r="F1954" s="4" t="s">
        <v>126</v>
      </c>
      <c r="G1954" s="10">
        <v>365</v>
      </c>
      <c r="H1954" s="10">
        <v>274</v>
      </c>
      <c r="I1954" s="8">
        <v>650</v>
      </c>
      <c r="J1954" s="10">
        <v>178100</v>
      </c>
      <c r="K1954" s="10">
        <f t="shared" si="91"/>
        <v>100010</v>
      </c>
      <c r="L1954" s="11">
        <f t="shared" si="92"/>
        <v>78090</v>
      </c>
    </row>
    <row r="1955" spans="1:12" x14ac:dyDescent="0.3">
      <c r="A1955" s="2">
        <v>44321</v>
      </c>
      <c r="B1955" s="2" t="str">
        <f t="shared" si="90"/>
        <v>2021</v>
      </c>
      <c r="C1955" s="4" t="s">
        <v>136</v>
      </c>
      <c r="D1955" s="4" t="s">
        <v>107</v>
      </c>
      <c r="E1955" s="4" t="s">
        <v>131</v>
      </c>
      <c r="F1955" s="4" t="s">
        <v>126</v>
      </c>
      <c r="G1955" s="10">
        <v>365</v>
      </c>
      <c r="H1955" s="10">
        <v>10</v>
      </c>
      <c r="I1955" s="8">
        <v>650</v>
      </c>
      <c r="J1955" s="10">
        <v>6500</v>
      </c>
      <c r="K1955" s="10">
        <f t="shared" si="91"/>
        <v>3650</v>
      </c>
      <c r="L1955" s="11">
        <f t="shared" si="92"/>
        <v>2850</v>
      </c>
    </row>
    <row r="1956" spans="1:12" x14ac:dyDescent="0.3">
      <c r="A1956" s="2">
        <v>44468</v>
      </c>
      <c r="B1956" s="2" t="str">
        <f t="shared" si="90"/>
        <v>2021</v>
      </c>
      <c r="C1956" s="4" t="s">
        <v>141</v>
      </c>
      <c r="D1956" s="4" t="s">
        <v>111</v>
      </c>
      <c r="E1956" s="4" t="s">
        <v>131</v>
      </c>
      <c r="F1956" s="4" t="s">
        <v>126</v>
      </c>
      <c r="G1956" s="10">
        <v>365</v>
      </c>
      <c r="H1956" s="10">
        <v>68</v>
      </c>
      <c r="I1956" s="8">
        <v>650</v>
      </c>
      <c r="J1956" s="10">
        <v>44200</v>
      </c>
      <c r="K1956" s="10">
        <f t="shared" si="91"/>
        <v>24820</v>
      </c>
      <c r="L1956" s="11">
        <f t="shared" si="92"/>
        <v>19380</v>
      </c>
    </row>
    <row r="1957" spans="1:12" x14ac:dyDescent="0.3">
      <c r="A1957" s="2">
        <v>43202</v>
      </c>
      <c r="B1957" s="2" t="str">
        <f t="shared" si="90"/>
        <v>2018</v>
      </c>
      <c r="C1957" s="4" t="s">
        <v>116</v>
      </c>
      <c r="D1957" s="4" t="s">
        <v>111</v>
      </c>
      <c r="E1957" s="4" t="s">
        <v>131</v>
      </c>
      <c r="F1957" s="4" t="s">
        <v>126</v>
      </c>
      <c r="G1957" s="10">
        <v>365</v>
      </c>
      <c r="H1957" s="10">
        <v>132</v>
      </c>
      <c r="I1957" s="8">
        <v>650</v>
      </c>
      <c r="J1957" s="10">
        <v>85800</v>
      </c>
      <c r="K1957" s="10">
        <f t="shared" si="91"/>
        <v>48180</v>
      </c>
      <c r="L1957" s="11">
        <f t="shared" si="92"/>
        <v>37620</v>
      </c>
    </row>
    <row r="1958" spans="1:12" x14ac:dyDescent="0.3">
      <c r="A1958" s="2">
        <v>43378</v>
      </c>
      <c r="B1958" s="2" t="str">
        <f t="shared" si="90"/>
        <v>2018</v>
      </c>
      <c r="C1958" s="4" t="s">
        <v>137</v>
      </c>
      <c r="D1958" s="4" t="s">
        <v>117</v>
      </c>
      <c r="E1958" s="4" t="s">
        <v>131</v>
      </c>
      <c r="F1958" s="4" t="s">
        <v>126</v>
      </c>
      <c r="G1958" s="10">
        <v>365</v>
      </c>
      <c r="H1958" s="10">
        <v>145</v>
      </c>
      <c r="I1958" s="8">
        <v>650</v>
      </c>
      <c r="J1958" s="10">
        <v>94250</v>
      </c>
      <c r="K1958" s="10">
        <f t="shared" si="91"/>
        <v>52925</v>
      </c>
      <c r="L1958" s="11">
        <f t="shared" si="92"/>
        <v>41325</v>
      </c>
    </row>
    <row r="1959" spans="1:12" x14ac:dyDescent="0.3">
      <c r="A1959" s="2">
        <v>43704</v>
      </c>
      <c r="B1959" s="2" t="str">
        <f t="shared" si="90"/>
        <v>2019</v>
      </c>
      <c r="C1959" s="4" t="s">
        <v>142</v>
      </c>
      <c r="D1959" s="4" t="s">
        <v>117</v>
      </c>
      <c r="E1959" s="4" t="s">
        <v>131</v>
      </c>
      <c r="F1959" s="4" t="s">
        <v>126</v>
      </c>
      <c r="G1959" s="10">
        <v>365</v>
      </c>
      <c r="H1959" s="10">
        <v>149</v>
      </c>
      <c r="I1959" s="8">
        <v>650</v>
      </c>
      <c r="J1959" s="10">
        <v>96850</v>
      </c>
      <c r="K1959" s="10">
        <f t="shared" si="91"/>
        <v>54385</v>
      </c>
      <c r="L1959" s="11">
        <f t="shared" si="92"/>
        <v>42465</v>
      </c>
    </row>
    <row r="1960" spans="1:12" x14ac:dyDescent="0.3">
      <c r="A1960" s="2">
        <v>43731</v>
      </c>
      <c r="B1960" s="2" t="str">
        <f t="shared" si="90"/>
        <v>2019</v>
      </c>
      <c r="C1960" s="4" t="s">
        <v>140</v>
      </c>
      <c r="D1960" s="4" t="s">
        <v>104</v>
      </c>
      <c r="E1960" s="4" t="s">
        <v>131</v>
      </c>
      <c r="F1960" s="4" t="s">
        <v>126</v>
      </c>
      <c r="G1960" s="10">
        <v>365</v>
      </c>
      <c r="H1960" s="10">
        <v>46</v>
      </c>
      <c r="I1960" s="8">
        <v>650</v>
      </c>
      <c r="J1960" s="10">
        <v>29900</v>
      </c>
      <c r="K1960" s="10">
        <f t="shared" si="91"/>
        <v>16790</v>
      </c>
      <c r="L1960" s="11">
        <f t="shared" si="92"/>
        <v>13110</v>
      </c>
    </row>
    <row r="1961" spans="1:12" x14ac:dyDescent="0.3">
      <c r="A1961" s="2">
        <v>44518</v>
      </c>
      <c r="B1961" s="2" t="str">
        <f t="shared" si="90"/>
        <v>2021</v>
      </c>
      <c r="C1961" s="4" t="s">
        <v>143</v>
      </c>
      <c r="D1961" s="4" t="s">
        <v>104</v>
      </c>
      <c r="E1961" s="4" t="s">
        <v>131</v>
      </c>
      <c r="F1961" s="4" t="s">
        <v>126</v>
      </c>
      <c r="G1961" s="10">
        <v>365</v>
      </c>
      <c r="H1961" s="10">
        <v>31</v>
      </c>
      <c r="I1961" s="8">
        <v>650</v>
      </c>
      <c r="J1961" s="10">
        <v>20150</v>
      </c>
      <c r="K1961" s="10">
        <f t="shared" si="91"/>
        <v>11315</v>
      </c>
      <c r="L1961" s="11">
        <f t="shared" si="92"/>
        <v>8835</v>
      </c>
    </row>
    <row r="1962" spans="1:12" x14ac:dyDescent="0.3">
      <c r="A1962" s="2">
        <v>43404</v>
      </c>
      <c r="B1962" s="2" t="str">
        <f t="shared" si="90"/>
        <v>2018</v>
      </c>
      <c r="C1962" s="4" t="s">
        <v>119</v>
      </c>
      <c r="D1962" s="4" t="s">
        <v>107</v>
      </c>
      <c r="E1962" s="4" t="s">
        <v>131</v>
      </c>
      <c r="F1962" s="4" t="s">
        <v>126</v>
      </c>
      <c r="G1962" s="10">
        <v>365</v>
      </c>
      <c r="H1962" s="10">
        <v>24</v>
      </c>
      <c r="I1962" s="8">
        <v>650</v>
      </c>
      <c r="J1962" s="10">
        <v>15600</v>
      </c>
      <c r="K1962" s="10">
        <f t="shared" si="91"/>
        <v>8760</v>
      </c>
      <c r="L1962" s="11">
        <f t="shared" si="92"/>
        <v>6840</v>
      </c>
    </row>
    <row r="1963" spans="1:12" x14ac:dyDescent="0.3">
      <c r="A1963" s="2">
        <v>43644</v>
      </c>
      <c r="B1963" s="2" t="str">
        <f t="shared" si="90"/>
        <v>2019</v>
      </c>
      <c r="C1963" s="4" t="s">
        <v>123</v>
      </c>
      <c r="D1963" s="4" t="s">
        <v>104</v>
      </c>
      <c r="E1963" s="4" t="s">
        <v>131</v>
      </c>
      <c r="F1963" s="4" t="s">
        <v>126</v>
      </c>
      <c r="G1963" s="10">
        <v>365</v>
      </c>
      <c r="H1963" s="10">
        <v>1</v>
      </c>
      <c r="I1963" s="8">
        <v>650</v>
      </c>
      <c r="J1963" s="10">
        <v>650</v>
      </c>
      <c r="K1963" s="10">
        <f t="shared" si="91"/>
        <v>365</v>
      </c>
      <c r="L1963" s="11">
        <f t="shared" si="92"/>
        <v>285</v>
      </c>
    </row>
    <row r="1964" spans="1:12" x14ac:dyDescent="0.3">
      <c r="A1964" s="2">
        <v>44540</v>
      </c>
      <c r="B1964" s="2" t="str">
        <f t="shared" si="90"/>
        <v>2021</v>
      </c>
      <c r="C1964" s="4" t="s">
        <v>108</v>
      </c>
      <c r="D1964" s="4" t="s">
        <v>104</v>
      </c>
      <c r="E1964" s="4" t="s">
        <v>131</v>
      </c>
      <c r="F1964" s="4" t="s">
        <v>126</v>
      </c>
      <c r="G1964" s="10">
        <v>365</v>
      </c>
      <c r="H1964" s="10">
        <v>54</v>
      </c>
      <c r="I1964" s="8">
        <v>650</v>
      </c>
      <c r="J1964" s="10">
        <v>35100</v>
      </c>
      <c r="K1964" s="10">
        <f t="shared" si="91"/>
        <v>19710</v>
      </c>
      <c r="L1964" s="11">
        <f t="shared" si="92"/>
        <v>15390</v>
      </c>
    </row>
    <row r="1965" spans="1:12" x14ac:dyDescent="0.3">
      <c r="A1965" s="2">
        <v>43352</v>
      </c>
      <c r="B1965" s="2" t="str">
        <f t="shared" si="90"/>
        <v>2018</v>
      </c>
      <c r="C1965" s="4" t="s">
        <v>116</v>
      </c>
      <c r="D1965" s="4" t="s">
        <v>104</v>
      </c>
      <c r="E1965" s="4" t="s">
        <v>131</v>
      </c>
      <c r="F1965" s="4" t="s">
        <v>126</v>
      </c>
      <c r="G1965" s="10">
        <v>365</v>
      </c>
      <c r="H1965" s="10">
        <v>90</v>
      </c>
      <c r="I1965" s="8">
        <v>650</v>
      </c>
      <c r="J1965" s="10">
        <v>58500</v>
      </c>
      <c r="K1965" s="10">
        <f t="shared" si="91"/>
        <v>32850</v>
      </c>
      <c r="L1965" s="11">
        <f t="shared" si="92"/>
        <v>25650</v>
      </c>
    </row>
    <row r="1966" spans="1:12" x14ac:dyDescent="0.3">
      <c r="A1966" s="2">
        <v>43825</v>
      </c>
      <c r="B1966" s="2" t="str">
        <f t="shared" si="90"/>
        <v>2019</v>
      </c>
      <c r="C1966" s="4" t="s">
        <v>139</v>
      </c>
      <c r="D1966" s="4" t="s">
        <v>117</v>
      </c>
      <c r="E1966" s="4" t="s">
        <v>131</v>
      </c>
      <c r="F1966" s="4" t="s">
        <v>126</v>
      </c>
      <c r="G1966" s="10">
        <v>365</v>
      </c>
      <c r="H1966" s="10">
        <v>226</v>
      </c>
      <c r="I1966" s="8">
        <v>650</v>
      </c>
      <c r="J1966" s="10">
        <v>146900</v>
      </c>
      <c r="K1966" s="10">
        <f t="shared" si="91"/>
        <v>82490</v>
      </c>
      <c r="L1966" s="11">
        <f t="shared" si="92"/>
        <v>64410</v>
      </c>
    </row>
    <row r="1967" spans="1:12" x14ac:dyDescent="0.3">
      <c r="A1967" s="2">
        <v>44441</v>
      </c>
      <c r="B1967" s="2" t="str">
        <f t="shared" si="90"/>
        <v>2021</v>
      </c>
      <c r="C1967" s="4" t="s">
        <v>125</v>
      </c>
      <c r="D1967" s="4" t="s">
        <v>111</v>
      </c>
      <c r="E1967" s="4" t="s">
        <v>131</v>
      </c>
      <c r="F1967" s="4" t="s">
        <v>126</v>
      </c>
      <c r="G1967" s="10">
        <v>365</v>
      </c>
      <c r="H1967" s="10">
        <v>74</v>
      </c>
      <c r="I1967" s="8">
        <v>650</v>
      </c>
      <c r="J1967" s="10">
        <v>48100</v>
      </c>
      <c r="K1967" s="10">
        <f t="shared" si="91"/>
        <v>27010</v>
      </c>
      <c r="L1967" s="11">
        <f t="shared" si="92"/>
        <v>21090</v>
      </c>
    </row>
    <row r="1968" spans="1:12" x14ac:dyDescent="0.3">
      <c r="A1968" s="2">
        <v>43867</v>
      </c>
      <c r="B1968" s="2" t="str">
        <f t="shared" si="90"/>
        <v>2020</v>
      </c>
      <c r="C1968" s="4" t="s">
        <v>134</v>
      </c>
      <c r="D1968" s="4" t="s">
        <v>117</v>
      </c>
      <c r="E1968" s="4" t="s">
        <v>131</v>
      </c>
      <c r="F1968" s="4" t="s">
        <v>126</v>
      </c>
      <c r="G1968" s="10">
        <v>365</v>
      </c>
      <c r="H1968" s="10">
        <v>226</v>
      </c>
      <c r="I1968" s="8">
        <v>650</v>
      </c>
      <c r="J1968" s="10">
        <v>146900</v>
      </c>
      <c r="K1968" s="10">
        <f t="shared" si="91"/>
        <v>82490</v>
      </c>
      <c r="L1968" s="11">
        <f t="shared" si="92"/>
        <v>64410</v>
      </c>
    </row>
    <row r="1969" spans="1:12" x14ac:dyDescent="0.3">
      <c r="A1969" s="2">
        <v>43819</v>
      </c>
      <c r="B1969" s="2" t="str">
        <f t="shared" si="90"/>
        <v>2019</v>
      </c>
      <c r="C1969" s="4" t="s">
        <v>114</v>
      </c>
      <c r="D1969" s="4" t="s">
        <v>107</v>
      </c>
      <c r="E1969" s="4" t="s">
        <v>131</v>
      </c>
      <c r="F1969" s="4" t="s">
        <v>126</v>
      </c>
      <c r="G1969" s="10">
        <v>365</v>
      </c>
      <c r="H1969" s="10">
        <v>33</v>
      </c>
      <c r="I1969" s="8">
        <v>650</v>
      </c>
      <c r="J1969" s="10">
        <v>21450</v>
      </c>
      <c r="K1969" s="10">
        <f t="shared" si="91"/>
        <v>12045</v>
      </c>
      <c r="L1969" s="11">
        <f t="shared" si="92"/>
        <v>9405</v>
      </c>
    </row>
    <row r="1970" spans="1:12" x14ac:dyDescent="0.3">
      <c r="A1970" s="2">
        <v>44253</v>
      </c>
      <c r="B1970" s="2" t="str">
        <f t="shared" si="90"/>
        <v>2021</v>
      </c>
      <c r="C1970" s="4" t="s">
        <v>141</v>
      </c>
      <c r="D1970" s="4" t="s">
        <v>110</v>
      </c>
      <c r="E1970" s="4" t="s">
        <v>131</v>
      </c>
      <c r="F1970" s="4" t="s">
        <v>126</v>
      </c>
      <c r="G1970" s="10">
        <v>365</v>
      </c>
      <c r="H1970" s="10">
        <v>36</v>
      </c>
      <c r="I1970" s="8">
        <v>650</v>
      </c>
      <c r="J1970" s="10">
        <v>23400</v>
      </c>
      <c r="K1970" s="10">
        <f t="shared" si="91"/>
        <v>13140</v>
      </c>
      <c r="L1970" s="11">
        <f t="shared" si="92"/>
        <v>10260</v>
      </c>
    </row>
    <row r="1971" spans="1:12" x14ac:dyDescent="0.3">
      <c r="A1971" s="2">
        <v>43116</v>
      </c>
      <c r="B1971" s="2" t="str">
        <f t="shared" si="90"/>
        <v>2018</v>
      </c>
      <c r="C1971" s="4" t="s">
        <v>136</v>
      </c>
      <c r="D1971" s="4" t="s">
        <v>107</v>
      </c>
      <c r="E1971" s="4" t="s">
        <v>131</v>
      </c>
      <c r="F1971" s="4" t="s">
        <v>126</v>
      </c>
      <c r="G1971" s="10">
        <v>365</v>
      </c>
      <c r="H1971" s="10">
        <v>1</v>
      </c>
      <c r="I1971" s="8">
        <v>650</v>
      </c>
      <c r="J1971" s="10">
        <v>650</v>
      </c>
      <c r="K1971" s="10">
        <f t="shared" si="91"/>
        <v>365</v>
      </c>
      <c r="L1971" s="11">
        <f t="shared" si="92"/>
        <v>285</v>
      </c>
    </row>
    <row r="1972" spans="1:12" x14ac:dyDescent="0.3">
      <c r="A1972" s="2">
        <v>43586</v>
      </c>
      <c r="B1972" s="2" t="str">
        <f t="shared" si="90"/>
        <v>2019</v>
      </c>
      <c r="C1972" s="4" t="s">
        <v>139</v>
      </c>
      <c r="D1972" s="4" t="s">
        <v>107</v>
      </c>
      <c r="E1972" s="4" t="s">
        <v>131</v>
      </c>
      <c r="F1972" s="4" t="s">
        <v>126</v>
      </c>
      <c r="G1972" s="10">
        <v>365</v>
      </c>
      <c r="H1972" s="10">
        <v>54</v>
      </c>
      <c r="I1972" s="8">
        <v>650</v>
      </c>
      <c r="J1972" s="10">
        <v>35100</v>
      </c>
      <c r="K1972" s="10">
        <f t="shared" si="91"/>
        <v>19710</v>
      </c>
      <c r="L1972" s="11">
        <f t="shared" si="92"/>
        <v>15390</v>
      </c>
    </row>
    <row r="1973" spans="1:12" x14ac:dyDescent="0.3">
      <c r="A1973" s="2">
        <v>44301</v>
      </c>
      <c r="B1973" s="2" t="str">
        <f t="shared" si="90"/>
        <v>2021</v>
      </c>
      <c r="C1973" s="4" t="s">
        <v>135</v>
      </c>
      <c r="D1973" s="4" t="s">
        <v>107</v>
      </c>
      <c r="E1973" s="4" t="s">
        <v>131</v>
      </c>
      <c r="F1973" s="4" t="s">
        <v>126</v>
      </c>
      <c r="G1973" s="10">
        <v>365</v>
      </c>
      <c r="H1973" s="10">
        <v>146</v>
      </c>
      <c r="I1973" s="8">
        <v>650</v>
      </c>
      <c r="J1973" s="10">
        <v>94900</v>
      </c>
      <c r="K1973" s="10">
        <f t="shared" si="91"/>
        <v>53290</v>
      </c>
      <c r="L1973" s="11">
        <f t="shared" si="92"/>
        <v>41610</v>
      </c>
    </row>
    <row r="1974" spans="1:12" x14ac:dyDescent="0.3">
      <c r="A1974" s="2">
        <v>43433</v>
      </c>
      <c r="B1974" s="2" t="str">
        <f t="shared" si="90"/>
        <v>2018</v>
      </c>
      <c r="C1974" s="4" t="s">
        <v>137</v>
      </c>
      <c r="D1974" s="4" t="s">
        <v>117</v>
      </c>
      <c r="E1974" s="4" t="s">
        <v>131</v>
      </c>
      <c r="F1974" s="4" t="s">
        <v>126</v>
      </c>
      <c r="G1974" s="10">
        <v>365</v>
      </c>
      <c r="H1974" s="10">
        <v>249</v>
      </c>
      <c r="I1974" s="8">
        <v>650</v>
      </c>
      <c r="J1974" s="10">
        <v>161850</v>
      </c>
      <c r="K1974" s="10">
        <f t="shared" si="91"/>
        <v>90885</v>
      </c>
      <c r="L1974" s="11">
        <f t="shared" si="92"/>
        <v>70965</v>
      </c>
    </row>
    <row r="1975" spans="1:12" x14ac:dyDescent="0.3">
      <c r="A1975" s="2">
        <v>44462</v>
      </c>
      <c r="B1975" s="2" t="str">
        <f t="shared" si="90"/>
        <v>2021</v>
      </c>
      <c r="C1975" s="4" t="s">
        <v>144</v>
      </c>
      <c r="D1975" s="4" t="s">
        <v>107</v>
      </c>
      <c r="E1975" s="4" t="s">
        <v>131</v>
      </c>
      <c r="F1975" s="4" t="s">
        <v>126</v>
      </c>
      <c r="G1975" s="10">
        <v>365</v>
      </c>
      <c r="H1975" s="10">
        <v>64</v>
      </c>
      <c r="I1975" s="8">
        <v>650</v>
      </c>
      <c r="J1975" s="10">
        <v>41600</v>
      </c>
      <c r="K1975" s="10">
        <f t="shared" si="91"/>
        <v>23360</v>
      </c>
      <c r="L1975" s="11">
        <f t="shared" si="92"/>
        <v>18240</v>
      </c>
    </row>
    <row r="1976" spans="1:12" x14ac:dyDescent="0.3">
      <c r="A1976" s="2">
        <v>43462</v>
      </c>
      <c r="B1976" s="2" t="str">
        <f t="shared" si="90"/>
        <v>2018</v>
      </c>
      <c r="C1976" s="4" t="s">
        <v>139</v>
      </c>
      <c r="D1976" s="4" t="s">
        <v>107</v>
      </c>
      <c r="E1976" s="4" t="s">
        <v>131</v>
      </c>
      <c r="F1976" s="4" t="s">
        <v>126</v>
      </c>
      <c r="G1976" s="10">
        <v>365</v>
      </c>
      <c r="H1976" s="10">
        <v>11</v>
      </c>
      <c r="I1976" s="8">
        <v>650</v>
      </c>
      <c r="J1976" s="10">
        <v>7150</v>
      </c>
      <c r="K1976" s="10">
        <f t="shared" si="91"/>
        <v>4015</v>
      </c>
      <c r="L1976" s="11">
        <f t="shared" si="92"/>
        <v>3135</v>
      </c>
    </row>
    <row r="1977" spans="1:12" x14ac:dyDescent="0.3">
      <c r="A1977" s="2">
        <v>44526</v>
      </c>
      <c r="B1977" s="2" t="str">
        <f t="shared" si="90"/>
        <v>2021</v>
      </c>
      <c r="C1977" s="4" t="s">
        <v>108</v>
      </c>
      <c r="D1977" s="4" t="s">
        <v>113</v>
      </c>
      <c r="E1977" s="4" t="s">
        <v>131</v>
      </c>
      <c r="F1977" s="4" t="s">
        <v>126</v>
      </c>
      <c r="G1977" s="10">
        <v>365</v>
      </c>
      <c r="H1977" s="10">
        <v>286</v>
      </c>
      <c r="I1977" s="8">
        <v>650</v>
      </c>
      <c r="J1977" s="10">
        <v>185900</v>
      </c>
      <c r="K1977" s="10">
        <f t="shared" si="91"/>
        <v>104390</v>
      </c>
      <c r="L1977" s="11">
        <f t="shared" si="92"/>
        <v>81510</v>
      </c>
    </row>
    <row r="1978" spans="1:12" x14ac:dyDescent="0.3">
      <c r="A1978" s="2">
        <v>43735</v>
      </c>
      <c r="B1978" s="2" t="str">
        <f t="shared" si="90"/>
        <v>2019</v>
      </c>
      <c r="C1978" s="4" t="s">
        <v>120</v>
      </c>
      <c r="D1978" s="4" t="s">
        <v>117</v>
      </c>
      <c r="E1978" s="4" t="s">
        <v>131</v>
      </c>
      <c r="F1978" s="4" t="s">
        <v>126</v>
      </c>
      <c r="G1978" s="10">
        <v>365</v>
      </c>
      <c r="H1978" s="10">
        <v>143</v>
      </c>
      <c r="I1978" s="8">
        <v>650</v>
      </c>
      <c r="J1978" s="10">
        <v>92950</v>
      </c>
      <c r="K1978" s="10">
        <f t="shared" si="91"/>
        <v>52195</v>
      </c>
      <c r="L1978" s="11">
        <f t="shared" si="92"/>
        <v>40755</v>
      </c>
    </row>
    <row r="1979" spans="1:12" x14ac:dyDescent="0.3">
      <c r="A1979" s="2">
        <v>43450</v>
      </c>
      <c r="B1979" s="2" t="str">
        <f t="shared" si="90"/>
        <v>2018</v>
      </c>
      <c r="C1979" s="4" t="s">
        <v>123</v>
      </c>
      <c r="D1979" s="4" t="s">
        <v>104</v>
      </c>
      <c r="E1979" s="4" t="s">
        <v>131</v>
      </c>
      <c r="F1979" s="4" t="s">
        <v>126</v>
      </c>
      <c r="G1979" s="10">
        <v>365</v>
      </c>
      <c r="H1979" s="10">
        <v>65</v>
      </c>
      <c r="I1979" s="8">
        <v>650</v>
      </c>
      <c r="J1979" s="10">
        <v>42250</v>
      </c>
      <c r="K1979" s="10">
        <f t="shared" si="91"/>
        <v>23725</v>
      </c>
      <c r="L1979" s="11">
        <f t="shared" si="92"/>
        <v>18525</v>
      </c>
    </row>
    <row r="1980" spans="1:12" x14ac:dyDescent="0.3">
      <c r="A1980" s="2">
        <v>44147</v>
      </c>
      <c r="B1980" s="2" t="str">
        <f t="shared" si="90"/>
        <v>2020</v>
      </c>
      <c r="C1980" s="4" t="s">
        <v>114</v>
      </c>
      <c r="D1980" s="4" t="s">
        <v>104</v>
      </c>
      <c r="E1980" s="4" t="s">
        <v>131</v>
      </c>
      <c r="F1980" s="4" t="s">
        <v>126</v>
      </c>
      <c r="G1980" s="10">
        <v>365</v>
      </c>
      <c r="H1980" s="10">
        <v>24</v>
      </c>
      <c r="I1980" s="8">
        <v>650</v>
      </c>
      <c r="J1980" s="10">
        <v>15600</v>
      </c>
      <c r="K1980" s="10">
        <f t="shared" si="91"/>
        <v>8760</v>
      </c>
      <c r="L1980" s="11">
        <f t="shared" si="92"/>
        <v>6840</v>
      </c>
    </row>
    <row r="1981" spans="1:12" x14ac:dyDescent="0.3">
      <c r="A1981" s="2">
        <v>43930</v>
      </c>
      <c r="B1981" s="2" t="str">
        <f t="shared" si="90"/>
        <v>2020</v>
      </c>
      <c r="C1981" s="4" t="s">
        <v>119</v>
      </c>
      <c r="D1981" s="4" t="s">
        <v>117</v>
      </c>
      <c r="E1981" s="4" t="s">
        <v>131</v>
      </c>
      <c r="F1981" s="4" t="s">
        <v>126</v>
      </c>
      <c r="G1981" s="10">
        <v>365</v>
      </c>
      <c r="H1981" s="10">
        <v>40</v>
      </c>
      <c r="I1981" s="8">
        <v>650</v>
      </c>
      <c r="J1981" s="10">
        <v>26000</v>
      </c>
      <c r="K1981" s="10">
        <f t="shared" si="91"/>
        <v>14600</v>
      </c>
      <c r="L1981" s="11">
        <f t="shared" si="92"/>
        <v>11400</v>
      </c>
    </row>
    <row r="1982" spans="1:12" x14ac:dyDescent="0.3">
      <c r="A1982" s="2">
        <v>44460</v>
      </c>
      <c r="B1982" s="2" t="str">
        <f t="shared" si="90"/>
        <v>2021</v>
      </c>
      <c r="C1982" s="4" t="s">
        <v>141</v>
      </c>
      <c r="D1982" s="4" t="s">
        <v>117</v>
      </c>
      <c r="E1982" s="4" t="s">
        <v>131</v>
      </c>
      <c r="F1982" s="4" t="s">
        <v>126</v>
      </c>
      <c r="G1982" s="10">
        <v>365</v>
      </c>
      <c r="H1982" s="10">
        <v>192</v>
      </c>
      <c r="I1982" s="8">
        <v>650</v>
      </c>
      <c r="J1982" s="10">
        <v>124800</v>
      </c>
      <c r="K1982" s="10">
        <f t="shared" si="91"/>
        <v>70080</v>
      </c>
      <c r="L1982" s="11">
        <f t="shared" si="92"/>
        <v>54720</v>
      </c>
    </row>
    <row r="1983" spans="1:12" x14ac:dyDescent="0.3">
      <c r="A1983" s="2">
        <v>43379</v>
      </c>
      <c r="B1983" s="2" t="str">
        <f t="shared" si="90"/>
        <v>2018</v>
      </c>
      <c r="C1983" s="4" t="s">
        <v>137</v>
      </c>
      <c r="D1983" s="4" t="s">
        <v>104</v>
      </c>
      <c r="E1983" s="4" t="s">
        <v>131</v>
      </c>
      <c r="F1983" s="4" t="s">
        <v>126</v>
      </c>
      <c r="G1983" s="10">
        <v>365</v>
      </c>
      <c r="H1983" s="10">
        <v>3</v>
      </c>
      <c r="I1983" s="8">
        <v>650</v>
      </c>
      <c r="J1983" s="10">
        <v>1950</v>
      </c>
      <c r="K1983" s="10">
        <f t="shared" si="91"/>
        <v>1095</v>
      </c>
      <c r="L1983" s="11">
        <f t="shared" si="92"/>
        <v>855</v>
      </c>
    </row>
    <row r="1984" spans="1:12" x14ac:dyDescent="0.3">
      <c r="A1984" s="2">
        <v>44381</v>
      </c>
      <c r="B1984" s="2" t="str">
        <f t="shared" si="90"/>
        <v>2021</v>
      </c>
      <c r="C1984" s="4" t="s">
        <v>125</v>
      </c>
      <c r="D1984" s="4" t="s">
        <v>117</v>
      </c>
      <c r="E1984" s="4" t="s">
        <v>131</v>
      </c>
      <c r="F1984" s="4" t="s">
        <v>126</v>
      </c>
      <c r="G1984" s="10">
        <v>365</v>
      </c>
      <c r="H1984" s="10">
        <v>186</v>
      </c>
      <c r="I1984" s="8">
        <v>650</v>
      </c>
      <c r="J1984" s="10">
        <v>120900</v>
      </c>
      <c r="K1984" s="10">
        <f t="shared" si="91"/>
        <v>67890</v>
      </c>
      <c r="L1984" s="11">
        <f t="shared" si="92"/>
        <v>53010</v>
      </c>
    </row>
    <row r="1985" spans="1:12" x14ac:dyDescent="0.3">
      <c r="A1985" s="2">
        <v>44333</v>
      </c>
      <c r="B1985" s="2" t="str">
        <f t="shared" si="90"/>
        <v>2021</v>
      </c>
      <c r="C1985" s="4" t="s">
        <v>123</v>
      </c>
      <c r="D1985" s="4" t="s">
        <v>107</v>
      </c>
      <c r="E1985" s="4" t="s">
        <v>131</v>
      </c>
      <c r="F1985" s="4" t="s">
        <v>126</v>
      </c>
      <c r="G1985" s="10">
        <v>365</v>
      </c>
      <c r="H1985" s="10">
        <v>102</v>
      </c>
      <c r="I1985" s="8">
        <v>650</v>
      </c>
      <c r="J1985" s="10">
        <v>66300</v>
      </c>
      <c r="K1985" s="10">
        <f t="shared" si="91"/>
        <v>37230</v>
      </c>
      <c r="L1985" s="11">
        <f t="shared" si="92"/>
        <v>29070</v>
      </c>
    </row>
    <row r="1986" spans="1:12" x14ac:dyDescent="0.3">
      <c r="A1986" s="2">
        <v>43959</v>
      </c>
      <c r="B1986" s="2" t="str">
        <f t="shared" si="90"/>
        <v>2020</v>
      </c>
      <c r="C1986" s="4" t="s">
        <v>138</v>
      </c>
      <c r="D1986" s="4" t="s">
        <v>107</v>
      </c>
      <c r="E1986" s="4" t="s">
        <v>131</v>
      </c>
      <c r="F1986" s="4" t="s">
        <v>126</v>
      </c>
      <c r="G1986" s="10">
        <v>365</v>
      </c>
      <c r="H1986" s="10">
        <v>43</v>
      </c>
      <c r="I1986" s="8">
        <v>650</v>
      </c>
      <c r="J1986" s="10">
        <v>27950</v>
      </c>
      <c r="K1986" s="10">
        <f t="shared" si="91"/>
        <v>15695</v>
      </c>
      <c r="L1986" s="11">
        <f t="shared" si="92"/>
        <v>12255</v>
      </c>
    </row>
    <row r="1987" spans="1:12" x14ac:dyDescent="0.3">
      <c r="A1987" s="2">
        <v>44228</v>
      </c>
      <c r="B1987" s="2" t="str">
        <f t="shared" ref="B1987:B2050" si="93">TEXT(A1987,"yyyy")</f>
        <v>2021</v>
      </c>
      <c r="C1987" s="4" t="s">
        <v>112</v>
      </c>
      <c r="D1987" s="4" t="s">
        <v>110</v>
      </c>
      <c r="E1987" s="4" t="s">
        <v>131</v>
      </c>
      <c r="F1987" s="4" t="s">
        <v>126</v>
      </c>
      <c r="G1987" s="10">
        <v>365</v>
      </c>
      <c r="H1987" s="10">
        <v>23</v>
      </c>
      <c r="I1987" s="8">
        <v>650</v>
      </c>
      <c r="J1987" s="10">
        <v>14950</v>
      </c>
      <c r="K1987" s="10">
        <f t="shared" ref="K1987:K2050" si="94">H1987*G1987</f>
        <v>8395</v>
      </c>
      <c r="L1987" s="11">
        <f t="shared" ref="L1987:L2050" si="95">J1987-K1987</f>
        <v>6555</v>
      </c>
    </row>
    <row r="1988" spans="1:12" x14ac:dyDescent="0.3">
      <c r="A1988" s="2">
        <v>44315</v>
      </c>
      <c r="B1988" s="2" t="str">
        <f t="shared" si="93"/>
        <v>2021</v>
      </c>
      <c r="C1988" s="4" t="s">
        <v>118</v>
      </c>
      <c r="D1988" s="4" t="s">
        <v>107</v>
      </c>
      <c r="E1988" s="4" t="s">
        <v>131</v>
      </c>
      <c r="F1988" s="4" t="s">
        <v>126</v>
      </c>
      <c r="G1988" s="10">
        <v>365</v>
      </c>
      <c r="H1988" s="10">
        <v>36</v>
      </c>
      <c r="I1988" s="8">
        <v>650</v>
      </c>
      <c r="J1988" s="10">
        <v>23400</v>
      </c>
      <c r="K1988" s="10">
        <f t="shared" si="94"/>
        <v>13140</v>
      </c>
      <c r="L1988" s="11">
        <f t="shared" si="95"/>
        <v>10260</v>
      </c>
    </row>
    <row r="1989" spans="1:12" x14ac:dyDescent="0.3">
      <c r="A1989" s="2">
        <v>44504</v>
      </c>
      <c r="B1989" s="2" t="str">
        <f t="shared" si="93"/>
        <v>2021</v>
      </c>
      <c r="C1989" s="4" t="s">
        <v>142</v>
      </c>
      <c r="D1989" s="4" t="s">
        <v>117</v>
      </c>
      <c r="E1989" s="4" t="s">
        <v>131</v>
      </c>
      <c r="F1989" s="4" t="s">
        <v>126</v>
      </c>
      <c r="G1989" s="10">
        <v>365</v>
      </c>
      <c r="H1989" s="10">
        <v>82</v>
      </c>
      <c r="I1989" s="8">
        <v>650</v>
      </c>
      <c r="J1989" s="10">
        <v>53300</v>
      </c>
      <c r="K1989" s="10">
        <f t="shared" si="94"/>
        <v>29930</v>
      </c>
      <c r="L1989" s="11">
        <f t="shared" si="95"/>
        <v>23370</v>
      </c>
    </row>
    <row r="1990" spans="1:12" x14ac:dyDescent="0.3">
      <c r="A1990" s="2">
        <v>43648</v>
      </c>
      <c r="B1990" s="2" t="str">
        <f t="shared" si="93"/>
        <v>2019</v>
      </c>
      <c r="C1990" s="4" t="s">
        <v>118</v>
      </c>
      <c r="D1990" s="4" t="s">
        <v>113</v>
      </c>
      <c r="E1990" s="4" t="s">
        <v>131</v>
      </c>
      <c r="F1990" s="4" t="s">
        <v>126</v>
      </c>
      <c r="G1990" s="10">
        <v>365</v>
      </c>
      <c r="H1990" s="10">
        <v>274</v>
      </c>
      <c r="I1990" s="8">
        <v>650</v>
      </c>
      <c r="J1990" s="10">
        <v>178100</v>
      </c>
      <c r="K1990" s="10">
        <f t="shared" si="94"/>
        <v>100010</v>
      </c>
      <c r="L1990" s="11">
        <f t="shared" si="95"/>
        <v>78090</v>
      </c>
    </row>
    <row r="1991" spans="1:12" x14ac:dyDescent="0.3">
      <c r="A1991" s="2">
        <v>44321</v>
      </c>
      <c r="B1991" s="2" t="str">
        <f t="shared" si="93"/>
        <v>2021</v>
      </c>
      <c r="C1991" s="4" t="s">
        <v>136</v>
      </c>
      <c r="D1991" s="4" t="s">
        <v>107</v>
      </c>
      <c r="E1991" s="4" t="s">
        <v>131</v>
      </c>
      <c r="F1991" s="4" t="s">
        <v>126</v>
      </c>
      <c r="G1991" s="10">
        <v>365</v>
      </c>
      <c r="H1991" s="10">
        <v>10</v>
      </c>
      <c r="I1991" s="8">
        <v>650</v>
      </c>
      <c r="J1991" s="10">
        <v>6500</v>
      </c>
      <c r="K1991" s="10">
        <f t="shared" si="94"/>
        <v>3650</v>
      </c>
      <c r="L1991" s="11">
        <f t="shared" si="95"/>
        <v>2850</v>
      </c>
    </row>
    <row r="1992" spans="1:12" x14ac:dyDescent="0.3">
      <c r="A1992" s="2">
        <v>44468</v>
      </c>
      <c r="B1992" s="2" t="str">
        <f t="shared" si="93"/>
        <v>2021</v>
      </c>
      <c r="C1992" s="4" t="s">
        <v>141</v>
      </c>
      <c r="D1992" s="4" t="s">
        <v>111</v>
      </c>
      <c r="E1992" s="4" t="s">
        <v>131</v>
      </c>
      <c r="F1992" s="4" t="s">
        <v>126</v>
      </c>
      <c r="G1992" s="10">
        <v>365</v>
      </c>
      <c r="H1992" s="10">
        <v>68</v>
      </c>
      <c r="I1992" s="8">
        <v>650</v>
      </c>
      <c r="J1992" s="10">
        <v>44200</v>
      </c>
      <c r="K1992" s="10">
        <f t="shared" si="94"/>
        <v>24820</v>
      </c>
      <c r="L1992" s="11">
        <f t="shared" si="95"/>
        <v>19380</v>
      </c>
    </row>
    <row r="1993" spans="1:12" x14ac:dyDescent="0.3">
      <c r="A1993" s="2">
        <v>43202</v>
      </c>
      <c r="B1993" s="2" t="str">
        <f t="shared" si="93"/>
        <v>2018</v>
      </c>
      <c r="C1993" s="4" t="s">
        <v>116</v>
      </c>
      <c r="D1993" s="4" t="s">
        <v>111</v>
      </c>
      <c r="E1993" s="4" t="s">
        <v>131</v>
      </c>
      <c r="F1993" s="4" t="s">
        <v>126</v>
      </c>
      <c r="G1993" s="10">
        <v>365</v>
      </c>
      <c r="H1993" s="10">
        <v>132</v>
      </c>
      <c r="I1993" s="8">
        <v>650</v>
      </c>
      <c r="J1993" s="10">
        <v>85800</v>
      </c>
      <c r="K1993" s="10">
        <f t="shared" si="94"/>
        <v>48180</v>
      </c>
      <c r="L1993" s="11">
        <f t="shared" si="95"/>
        <v>37620</v>
      </c>
    </row>
    <row r="1994" spans="1:12" x14ac:dyDescent="0.3">
      <c r="A1994" s="2">
        <v>43378</v>
      </c>
      <c r="B1994" s="2" t="str">
        <f t="shared" si="93"/>
        <v>2018</v>
      </c>
      <c r="C1994" s="4" t="s">
        <v>137</v>
      </c>
      <c r="D1994" s="4" t="s">
        <v>117</v>
      </c>
      <c r="E1994" s="4" t="s">
        <v>131</v>
      </c>
      <c r="F1994" s="4" t="s">
        <v>126</v>
      </c>
      <c r="G1994" s="10">
        <v>365</v>
      </c>
      <c r="H1994" s="10">
        <v>145</v>
      </c>
      <c r="I1994" s="8">
        <v>650</v>
      </c>
      <c r="J1994" s="10">
        <v>94250</v>
      </c>
      <c r="K1994" s="10">
        <f t="shared" si="94"/>
        <v>52925</v>
      </c>
      <c r="L1994" s="11">
        <f t="shared" si="95"/>
        <v>41325</v>
      </c>
    </row>
    <row r="1995" spans="1:12" x14ac:dyDescent="0.3">
      <c r="A1995" s="2">
        <v>43704</v>
      </c>
      <c r="B1995" s="2" t="str">
        <f t="shared" si="93"/>
        <v>2019</v>
      </c>
      <c r="C1995" s="4" t="s">
        <v>142</v>
      </c>
      <c r="D1995" s="4" t="s">
        <v>117</v>
      </c>
      <c r="E1995" s="4" t="s">
        <v>131</v>
      </c>
      <c r="F1995" s="4" t="s">
        <v>126</v>
      </c>
      <c r="G1995" s="10">
        <v>365</v>
      </c>
      <c r="H1995" s="10">
        <v>149</v>
      </c>
      <c r="I1995" s="8">
        <v>650</v>
      </c>
      <c r="J1995" s="10">
        <v>96850</v>
      </c>
      <c r="K1995" s="10">
        <f t="shared" si="94"/>
        <v>54385</v>
      </c>
      <c r="L1995" s="11">
        <f t="shared" si="95"/>
        <v>42465</v>
      </c>
    </row>
    <row r="1996" spans="1:12" x14ac:dyDescent="0.3">
      <c r="A1996" s="2">
        <v>43731</v>
      </c>
      <c r="B1996" s="2" t="str">
        <f t="shared" si="93"/>
        <v>2019</v>
      </c>
      <c r="C1996" s="4" t="s">
        <v>140</v>
      </c>
      <c r="D1996" s="4" t="s">
        <v>104</v>
      </c>
      <c r="E1996" s="4" t="s">
        <v>131</v>
      </c>
      <c r="F1996" s="4" t="s">
        <v>126</v>
      </c>
      <c r="G1996" s="10">
        <v>365</v>
      </c>
      <c r="H1996" s="10">
        <v>46</v>
      </c>
      <c r="I1996" s="8">
        <v>650</v>
      </c>
      <c r="J1996" s="10">
        <v>29900</v>
      </c>
      <c r="K1996" s="10">
        <f t="shared" si="94"/>
        <v>16790</v>
      </c>
      <c r="L1996" s="11">
        <f t="shared" si="95"/>
        <v>13110</v>
      </c>
    </row>
    <row r="1997" spans="1:12" x14ac:dyDescent="0.3">
      <c r="A1997" s="2">
        <v>44518</v>
      </c>
      <c r="B1997" s="2" t="str">
        <f t="shared" si="93"/>
        <v>2021</v>
      </c>
      <c r="C1997" s="4" t="s">
        <v>143</v>
      </c>
      <c r="D1997" s="4" t="s">
        <v>104</v>
      </c>
      <c r="E1997" s="4" t="s">
        <v>131</v>
      </c>
      <c r="F1997" s="4" t="s">
        <v>126</v>
      </c>
      <c r="G1997" s="10">
        <v>365</v>
      </c>
      <c r="H1997" s="10">
        <v>31</v>
      </c>
      <c r="I1997" s="8">
        <v>650</v>
      </c>
      <c r="J1997" s="10">
        <v>20150</v>
      </c>
      <c r="K1997" s="10">
        <f t="shared" si="94"/>
        <v>11315</v>
      </c>
      <c r="L1997" s="11">
        <f t="shared" si="95"/>
        <v>8835</v>
      </c>
    </row>
    <row r="1998" spans="1:12" x14ac:dyDescent="0.3">
      <c r="A1998" s="2">
        <v>43404</v>
      </c>
      <c r="B1998" s="2" t="str">
        <f t="shared" si="93"/>
        <v>2018</v>
      </c>
      <c r="C1998" s="4" t="s">
        <v>119</v>
      </c>
      <c r="D1998" s="4" t="s">
        <v>107</v>
      </c>
      <c r="E1998" s="4" t="s">
        <v>131</v>
      </c>
      <c r="F1998" s="4" t="s">
        <v>126</v>
      </c>
      <c r="G1998" s="10">
        <v>365</v>
      </c>
      <c r="H1998" s="10">
        <v>24</v>
      </c>
      <c r="I1998" s="8">
        <v>650</v>
      </c>
      <c r="J1998" s="10">
        <v>15600</v>
      </c>
      <c r="K1998" s="10">
        <f t="shared" si="94"/>
        <v>8760</v>
      </c>
      <c r="L1998" s="11">
        <f t="shared" si="95"/>
        <v>6840</v>
      </c>
    </row>
    <row r="1999" spans="1:12" x14ac:dyDescent="0.3">
      <c r="A1999" s="2">
        <v>43644</v>
      </c>
      <c r="B1999" s="2" t="str">
        <f t="shared" si="93"/>
        <v>2019</v>
      </c>
      <c r="C1999" s="4" t="s">
        <v>123</v>
      </c>
      <c r="D1999" s="4" t="s">
        <v>104</v>
      </c>
      <c r="E1999" s="4" t="s">
        <v>131</v>
      </c>
      <c r="F1999" s="4" t="s">
        <v>126</v>
      </c>
      <c r="G1999" s="10">
        <v>365</v>
      </c>
      <c r="H1999" s="10">
        <v>1</v>
      </c>
      <c r="I1999" s="8">
        <v>650</v>
      </c>
      <c r="J1999" s="10">
        <v>650</v>
      </c>
      <c r="K1999" s="10">
        <f t="shared" si="94"/>
        <v>365</v>
      </c>
      <c r="L1999" s="11">
        <f t="shared" si="95"/>
        <v>285</v>
      </c>
    </row>
    <row r="2000" spans="1:12" x14ac:dyDescent="0.3">
      <c r="A2000" s="2">
        <v>44540</v>
      </c>
      <c r="B2000" s="2" t="str">
        <f t="shared" si="93"/>
        <v>2021</v>
      </c>
      <c r="C2000" s="4" t="s">
        <v>108</v>
      </c>
      <c r="D2000" s="4" t="s">
        <v>104</v>
      </c>
      <c r="E2000" s="4" t="s">
        <v>131</v>
      </c>
      <c r="F2000" s="4" t="s">
        <v>126</v>
      </c>
      <c r="G2000" s="10">
        <v>365</v>
      </c>
      <c r="H2000" s="10">
        <v>54</v>
      </c>
      <c r="I2000" s="8">
        <v>650</v>
      </c>
      <c r="J2000" s="10">
        <v>35100</v>
      </c>
      <c r="K2000" s="10">
        <f t="shared" si="94"/>
        <v>19710</v>
      </c>
      <c r="L2000" s="11">
        <f t="shared" si="95"/>
        <v>15390</v>
      </c>
    </row>
    <row r="2001" spans="1:12" x14ac:dyDescent="0.3">
      <c r="A2001" s="2">
        <v>43352</v>
      </c>
      <c r="B2001" s="2" t="str">
        <f t="shared" si="93"/>
        <v>2018</v>
      </c>
      <c r="C2001" s="4" t="s">
        <v>116</v>
      </c>
      <c r="D2001" s="4" t="s">
        <v>104</v>
      </c>
      <c r="E2001" s="4" t="s">
        <v>131</v>
      </c>
      <c r="F2001" s="4" t="s">
        <v>126</v>
      </c>
      <c r="G2001" s="10">
        <v>365</v>
      </c>
      <c r="H2001" s="10">
        <v>90</v>
      </c>
      <c r="I2001" s="8">
        <v>650</v>
      </c>
      <c r="J2001" s="10">
        <v>58500</v>
      </c>
      <c r="K2001" s="10">
        <f t="shared" si="94"/>
        <v>32850</v>
      </c>
      <c r="L2001" s="11">
        <f t="shared" si="95"/>
        <v>25650</v>
      </c>
    </row>
    <row r="2002" spans="1:12" x14ac:dyDescent="0.3">
      <c r="A2002" s="2">
        <v>43825</v>
      </c>
      <c r="B2002" s="2" t="str">
        <f t="shared" si="93"/>
        <v>2019</v>
      </c>
      <c r="C2002" s="4" t="s">
        <v>139</v>
      </c>
      <c r="D2002" s="4" t="s">
        <v>117</v>
      </c>
      <c r="E2002" s="4" t="s">
        <v>131</v>
      </c>
      <c r="F2002" s="4" t="s">
        <v>126</v>
      </c>
      <c r="G2002" s="10">
        <v>365</v>
      </c>
      <c r="H2002" s="10">
        <v>226</v>
      </c>
      <c r="I2002" s="8">
        <v>650</v>
      </c>
      <c r="J2002" s="10">
        <v>146900</v>
      </c>
      <c r="K2002" s="10">
        <f t="shared" si="94"/>
        <v>82490</v>
      </c>
      <c r="L2002" s="11">
        <f t="shared" si="95"/>
        <v>64410</v>
      </c>
    </row>
    <row r="2003" spans="1:12" x14ac:dyDescent="0.3">
      <c r="A2003" s="2">
        <v>44441</v>
      </c>
      <c r="B2003" s="2" t="str">
        <f t="shared" si="93"/>
        <v>2021</v>
      </c>
      <c r="C2003" s="4" t="s">
        <v>125</v>
      </c>
      <c r="D2003" s="4" t="s">
        <v>111</v>
      </c>
      <c r="E2003" s="4" t="s">
        <v>131</v>
      </c>
      <c r="F2003" s="4" t="s">
        <v>126</v>
      </c>
      <c r="G2003" s="10">
        <v>365</v>
      </c>
      <c r="H2003" s="10">
        <v>74</v>
      </c>
      <c r="I2003" s="8">
        <v>650</v>
      </c>
      <c r="J2003" s="10">
        <v>48100</v>
      </c>
      <c r="K2003" s="10">
        <f t="shared" si="94"/>
        <v>27010</v>
      </c>
      <c r="L2003" s="11">
        <f t="shared" si="95"/>
        <v>21090</v>
      </c>
    </row>
    <row r="2004" spans="1:12" x14ac:dyDescent="0.3">
      <c r="A2004" s="2">
        <v>43867</v>
      </c>
      <c r="B2004" s="2" t="str">
        <f t="shared" si="93"/>
        <v>2020</v>
      </c>
      <c r="C2004" s="4" t="s">
        <v>134</v>
      </c>
      <c r="D2004" s="4" t="s">
        <v>117</v>
      </c>
      <c r="E2004" s="4" t="s">
        <v>131</v>
      </c>
      <c r="F2004" s="4" t="s">
        <v>126</v>
      </c>
      <c r="G2004" s="10">
        <v>365</v>
      </c>
      <c r="H2004" s="10">
        <v>226</v>
      </c>
      <c r="I2004" s="8">
        <v>650</v>
      </c>
      <c r="J2004" s="10">
        <v>146900</v>
      </c>
      <c r="K2004" s="10">
        <f t="shared" si="94"/>
        <v>82490</v>
      </c>
      <c r="L2004" s="11">
        <f t="shared" si="95"/>
        <v>64410</v>
      </c>
    </row>
    <row r="2005" spans="1:12" x14ac:dyDescent="0.3">
      <c r="A2005" s="2">
        <v>43819</v>
      </c>
      <c r="B2005" s="2" t="str">
        <f t="shared" si="93"/>
        <v>2019</v>
      </c>
      <c r="C2005" s="4" t="s">
        <v>114</v>
      </c>
      <c r="D2005" s="4" t="s">
        <v>107</v>
      </c>
      <c r="E2005" s="4" t="s">
        <v>131</v>
      </c>
      <c r="F2005" s="4" t="s">
        <v>126</v>
      </c>
      <c r="G2005" s="10">
        <v>365</v>
      </c>
      <c r="H2005" s="10">
        <v>33</v>
      </c>
      <c r="I2005" s="8">
        <v>650</v>
      </c>
      <c r="J2005" s="10">
        <v>21450</v>
      </c>
      <c r="K2005" s="10">
        <f t="shared" si="94"/>
        <v>12045</v>
      </c>
      <c r="L2005" s="11">
        <f t="shared" si="95"/>
        <v>9405</v>
      </c>
    </row>
    <row r="2006" spans="1:12" x14ac:dyDescent="0.3">
      <c r="A2006" s="2">
        <v>44253</v>
      </c>
      <c r="B2006" s="2" t="str">
        <f t="shared" si="93"/>
        <v>2021</v>
      </c>
      <c r="C2006" s="4" t="s">
        <v>141</v>
      </c>
      <c r="D2006" s="4" t="s">
        <v>110</v>
      </c>
      <c r="E2006" s="4" t="s">
        <v>131</v>
      </c>
      <c r="F2006" s="4" t="s">
        <v>126</v>
      </c>
      <c r="G2006" s="10">
        <v>365</v>
      </c>
      <c r="H2006" s="10">
        <v>36</v>
      </c>
      <c r="I2006" s="8">
        <v>650</v>
      </c>
      <c r="J2006" s="10">
        <v>23400</v>
      </c>
      <c r="K2006" s="10">
        <f t="shared" si="94"/>
        <v>13140</v>
      </c>
      <c r="L2006" s="11">
        <f t="shared" si="95"/>
        <v>10260</v>
      </c>
    </row>
    <row r="2007" spans="1:12" x14ac:dyDescent="0.3">
      <c r="A2007" s="2">
        <v>43116</v>
      </c>
      <c r="B2007" s="2" t="str">
        <f t="shared" si="93"/>
        <v>2018</v>
      </c>
      <c r="C2007" s="4" t="s">
        <v>136</v>
      </c>
      <c r="D2007" s="4" t="s">
        <v>107</v>
      </c>
      <c r="E2007" s="4" t="s">
        <v>131</v>
      </c>
      <c r="F2007" s="4" t="s">
        <v>126</v>
      </c>
      <c r="G2007" s="10">
        <v>365</v>
      </c>
      <c r="H2007" s="10">
        <v>1</v>
      </c>
      <c r="I2007" s="8">
        <v>650</v>
      </c>
      <c r="J2007" s="10">
        <v>650</v>
      </c>
      <c r="K2007" s="10">
        <f t="shared" si="94"/>
        <v>365</v>
      </c>
      <c r="L2007" s="11">
        <f t="shared" si="95"/>
        <v>285</v>
      </c>
    </row>
    <row r="2008" spans="1:12" x14ac:dyDescent="0.3">
      <c r="A2008" s="2">
        <v>43586</v>
      </c>
      <c r="B2008" s="2" t="str">
        <f t="shared" si="93"/>
        <v>2019</v>
      </c>
      <c r="C2008" s="4" t="s">
        <v>139</v>
      </c>
      <c r="D2008" s="4" t="s">
        <v>107</v>
      </c>
      <c r="E2008" s="4" t="s">
        <v>131</v>
      </c>
      <c r="F2008" s="4" t="s">
        <v>126</v>
      </c>
      <c r="G2008" s="10">
        <v>365</v>
      </c>
      <c r="H2008" s="10">
        <v>54</v>
      </c>
      <c r="I2008" s="8">
        <v>650</v>
      </c>
      <c r="J2008" s="10">
        <v>35100</v>
      </c>
      <c r="K2008" s="10">
        <f t="shared" si="94"/>
        <v>19710</v>
      </c>
      <c r="L2008" s="11">
        <f t="shared" si="95"/>
        <v>15390</v>
      </c>
    </row>
    <row r="2009" spans="1:12" x14ac:dyDescent="0.3">
      <c r="A2009" s="2">
        <v>44301</v>
      </c>
      <c r="B2009" s="2" t="str">
        <f t="shared" si="93"/>
        <v>2021</v>
      </c>
      <c r="C2009" s="4" t="s">
        <v>135</v>
      </c>
      <c r="D2009" s="4" t="s">
        <v>107</v>
      </c>
      <c r="E2009" s="4" t="s">
        <v>131</v>
      </c>
      <c r="F2009" s="4" t="s">
        <v>126</v>
      </c>
      <c r="G2009" s="10">
        <v>365</v>
      </c>
      <c r="H2009" s="10">
        <v>146</v>
      </c>
      <c r="I2009" s="8">
        <v>650</v>
      </c>
      <c r="J2009" s="10">
        <v>94900</v>
      </c>
      <c r="K2009" s="10">
        <f t="shared" si="94"/>
        <v>53290</v>
      </c>
      <c r="L2009" s="11">
        <f t="shared" si="95"/>
        <v>41610</v>
      </c>
    </row>
    <row r="2010" spans="1:12" x14ac:dyDescent="0.3">
      <c r="A2010" s="2">
        <v>43433</v>
      </c>
      <c r="B2010" s="2" t="str">
        <f t="shared" si="93"/>
        <v>2018</v>
      </c>
      <c r="C2010" s="4" t="s">
        <v>137</v>
      </c>
      <c r="D2010" s="4" t="s">
        <v>117</v>
      </c>
      <c r="E2010" s="4" t="s">
        <v>131</v>
      </c>
      <c r="F2010" s="4" t="s">
        <v>126</v>
      </c>
      <c r="G2010" s="10">
        <v>365</v>
      </c>
      <c r="H2010" s="10">
        <v>249</v>
      </c>
      <c r="I2010" s="8">
        <v>650</v>
      </c>
      <c r="J2010" s="10">
        <v>161850</v>
      </c>
      <c r="K2010" s="10">
        <f t="shared" si="94"/>
        <v>90885</v>
      </c>
      <c r="L2010" s="11">
        <f t="shared" si="95"/>
        <v>70965</v>
      </c>
    </row>
    <row r="2011" spans="1:12" x14ac:dyDescent="0.3">
      <c r="A2011" s="2">
        <v>44462</v>
      </c>
      <c r="B2011" s="2" t="str">
        <f t="shared" si="93"/>
        <v>2021</v>
      </c>
      <c r="C2011" s="4" t="s">
        <v>144</v>
      </c>
      <c r="D2011" s="4" t="s">
        <v>107</v>
      </c>
      <c r="E2011" s="4" t="s">
        <v>131</v>
      </c>
      <c r="F2011" s="4" t="s">
        <v>126</v>
      </c>
      <c r="G2011" s="10">
        <v>365</v>
      </c>
      <c r="H2011" s="10">
        <v>64</v>
      </c>
      <c r="I2011" s="8">
        <v>650</v>
      </c>
      <c r="J2011" s="10">
        <v>41600</v>
      </c>
      <c r="K2011" s="10">
        <f t="shared" si="94"/>
        <v>23360</v>
      </c>
      <c r="L2011" s="11">
        <f t="shared" si="95"/>
        <v>18240</v>
      </c>
    </row>
    <row r="2012" spans="1:12" x14ac:dyDescent="0.3">
      <c r="A2012" s="2">
        <v>43462</v>
      </c>
      <c r="B2012" s="2" t="str">
        <f t="shared" si="93"/>
        <v>2018</v>
      </c>
      <c r="C2012" s="4" t="s">
        <v>139</v>
      </c>
      <c r="D2012" s="4" t="s">
        <v>107</v>
      </c>
      <c r="E2012" s="4" t="s">
        <v>131</v>
      </c>
      <c r="F2012" s="4" t="s">
        <v>126</v>
      </c>
      <c r="G2012" s="10">
        <v>365</v>
      </c>
      <c r="H2012" s="10">
        <v>11</v>
      </c>
      <c r="I2012" s="8">
        <v>650</v>
      </c>
      <c r="J2012" s="10">
        <v>7150</v>
      </c>
      <c r="K2012" s="10">
        <f t="shared" si="94"/>
        <v>4015</v>
      </c>
      <c r="L2012" s="11">
        <f t="shared" si="95"/>
        <v>3135</v>
      </c>
    </row>
    <row r="2013" spans="1:12" x14ac:dyDescent="0.3">
      <c r="A2013" s="2">
        <v>44526</v>
      </c>
      <c r="B2013" s="2" t="str">
        <f t="shared" si="93"/>
        <v>2021</v>
      </c>
      <c r="C2013" s="4" t="s">
        <v>108</v>
      </c>
      <c r="D2013" s="4" t="s">
        <v>113</v>
      </c>
      <c r="E2013" s="4" t="s">
        <v>131</v>
      </c>
      <c r="F2013" s="4" t="s">
        <v>126</v>
      </c>
      <c r="G2013" s="10">
        <v>365</v>
      </c>
      <c r="H2013" s="10">
        <v>286</v>
      </c>
      <c r="I2013" s="8">
        <v>650</v>
      </c>
      <c r="J2013" s="10">
        <v>185900</v>
      </c>
      <c r="K2013" s="10">
        <f t="shared" si="94"/>
        <v>104390</v>
      </c>
      <c r="L2013" s="11">
        <f t="shared" si="95"/>
        <v>81510</v>
      </c>
    </row>
    <row r="2014" spans="1:12" x14ac:dyDescent="0.3">
      <c r="A2014" s="2">
        <v>43740</v>
      </c>
      <c r="B2014" s="2" t="str">
        <f t="shared" si="93"/>
        <v>2019</v>
      </c>
      <c r="C2014" s="4" t="s">
        <v>118</v>
      </c>
      <c r="D2014" s="4" t="s">
        <v>111</v>
      </c>
      <c r="E2014" s="4" t="s">
        <v>131</v>
      </c>
      <c r="F2014" s="4" t="s">
        <v>106</v>
      </c>
      <c r="G2014" s="10">
        <v>365</v>
      </c>
      <c r="H2014" s="10">
        <v>76</v>
      </c>
      <c r="I2014" s="8">
        <v>650</v>
      </c>
      <c r="J2014" s="10">
        <v>49400</v>
      </c>
      <c r="K2014" s="10">
        <f t="shared" si="94"/>
        <v>27740</v>
      </c>
      <c r="L2014" s="11">
        <f t="shared" si="95"/>
        <v>21660</v>
      </c>
    </row>
    <row r="2015" spans="1:12" x14ac:dyDescent="0.3">
      <c r="A2015" s="2">
        <v>43148</v>
      </c>
      <c r="B2015" s="2" t="str">
        <f t="shared" si="93"/>
        <v>2018</v>
      </c>
      <c r="C2015" s="4" t="s">
        <v>141</v>
      </c>
      <c r="D2015" s="4" t="s">
        <v>113</v>
      </c>
      <c r="E2015" s="4" t="s">
        <v>131</v>
      </c>
      <c r="F2015" s="4" t="s">
        <v>106</v>
      </c>
      <c r="G2015" s="10">
        <v>365</v>
      </c>
      <c r="H2015" s="10">
        <v>42</v>
      </c>
      <c r="I2015" s="8">
        <v>650</v>
      </c>
      <c r="J2015" s="10">
        <v>27300</v>
      </c>
      <c r="K2015" s="10">
        <f t="shared" si="94"/>
        <v>15330</v>
      </c>
      <c r="L2015" s="11">
        <f t="shared" si="95"/>
        <v>11970</v>
      </c>
    </row>
    <row r="2016" spans="1:12" x14ac:dyDescent="0.3">
      <c r="A2016" s="2">
        <v>43280</v>
      </c>
      <c r="B2016" s="2" t="str">
        <f t="shared" si="93"/>
        <v>2018</v>
      </c>
      <c r="C2016" s="4" t="s">
        <v>138</v>
      </c>
      <c r="D2016" s="4" t="s">
        <v>111</v>
      </c>
      <c r="E2016" s="4" t="s">
        <v>131</v>
      </c>
      <c r="F2016" s="4" t="s">
        <v>106</v>
      </c>
      <c r="G2016" s="10">
        <v>365</v>
      </c>
      <c r="H2016" s="10">
        <v>50</v>
      </c>
      <c r="I2016" s="8">
        <v>650</v>
      </c>
      <c r="J2016" s="10">
        <v>32500</v>
      </c>
      <c r="K2016" s="10">
        <f t="shared" si="94"/>
        <v>18250</v>
      </c>
      <c r="L2016" s="11">
        <f t="shared" si="95"/>
        <v>14250</v>
      </c>
    </row>
    <row r="2017" spans="1:12" x14ac:dyDescent="0.3">
      <c r="A2017" s="2">
        <v>44097</v>
      </c>
      <c r="B2017" s="2" t="str">
        <f t="shared" si="93"/>
        <v>2020</v>
      </c>
      <c r="C2017" s="4" t="s">
        <v>118</v>
      </c>
      <c r="D2017" s="4" t="s">
        <v>107</v>
      </c>
      <c r="E2017" s="4" t="s">
        <v>131</v>
      </c>
      <c r="F2017" s="4" t="s">
        <v>106</v>
      </c>
      <c r="G2017" s="10">
        <v>365</v>
      </c>
      <c r="H2017" s="10">
        <v>29</v>
      </c>
      <c r="I2017" s="8">
        <v>650</v>
      </c>
      <c r="J2017" s="10">
        <v>18850</v>
      </c>
      <c r="K2017" s="10">
        <f t="shared" si="94"/>
        <v>10585</v>
      </c>
      <c r="L2017" s="11">
        <f t="shared" si="95"/>
        <v>8265</v>
      </c>
    </row>
    <row r="2018" spans="1:12" x14ac:dyDescent="0.3">
      <c r="A2018" s="2">
        <v>43140</v>
      </c>
      <c r="B2018" s="2" t="str">
        <f t="shared" si="93"/>
        <v>2018</v>
      </c>
      <c r="C2018" s="4" t="s">
        <v>108</v>
      </c>
      <c r="D2018" s="4" t="s">
        <v>110</v>
      </c>
      <c r="E2018" s="4" t="s">
        <v>131</v>
      </c>
      <c r="F2018" s="4" t="s">
        <v>106</v>
      </c>
      <c r="G2018" s="10">
        <v>365</v>
      </c>
      <c r="H2018" s="10">
        <v>14</v>
      </c>
      <c r="I2018" s="8">
        <v>650</v>
      </c>
      <c r="J2018" s="10">
        <v>9100</v>
      </c>
      <c r="K2018" s="10">
        <f t="shared" si="94"/>
        <v>5110</v>
      </c>
      <c r="L2018" s="11">
        <f t="shared" si="95"/>
        <v>3990</v>
      </c>
    </row>
    <row r="2019" spans="1:12" x14ac:dyDescent="0.3">
      <c r="A2019" s="2">
        <v>43932</v>
      </c>
      <c r="B2019" s="2" t="str">
        <f t="shared" si="93"/>
        <v>2020</v>
      </c>
      <c r="C2019" s="4" t="s">
        <v>116</v>
      </c>
      <c r="D2019" s="4" t="s">
        <v>104</v>
      </c>
      <c r="E2019" s="4" t="s">
        <v>131</v>
      </c>
      <c r="F2019" s="4" t="s">
        <v>106</v>
      </c>
      <c r="G2019" s="10">
        <v>365</v>
      </c>
      <c r="H2019" s="10">
        <v>21</v>
      </c>
      <c r="I2019" s="8">
        <v>650</v>
      </c>
      <c r="J2019" s="10">
        <v>13650</v>
      </c>
      <c r="K2019" s="10">
        <f t="shared" si="94"/>
        <v>7665</v>
      </c>
      <c r="L2019" s="11">
        <f t="shared" si="95"/>
        <v>5985</v>
      </c>
    </row>
    <row r="2020" spans="1:12" x14ac:dyDescent="0.3">
      <c r="A2020" s="2">
        <v>43677</v>
      </c>
      <c r="B2020" s="2" t="str">
        <f t="shared" si="93"/>
        <v>2019</v>
      </c>
      <c r="C2020" s="4" t="s">
        <v>118</v>
      </c>
      <c r="D2020" s="4" t="s">
        <v>117</v>
      </c>
      <c r="E2020" s="4" t="s">
        <v>131</v>
      </c>
      <c r="F2020" s="4" t="s">
        <v>106</v>
      </c>
      <c r="G2020" s="10">
        <v>365</v>
      </c>
      <c r="H2020" s="10">
        <v>6</v>
      </c>
      <c r="I2020" s="8">
        <v>650</v>
      </c>
      <c r="J2020" s="10">
        <v>3900</v>
      </c>
      <c r="K2020" s="10">
        <f t="shared" si="94"/>
        <v>2190</v>
      </c>
      <c r="L2020" s="11">
        <f t="shared" si="95"/>
        <v>1710</v>
      </c>
    </row>
    <row r="2021" spans="1:12" x14ac:dyDescent="0.3">
      <c r="A2021" s="2">
        <v>44547</v>
      </c>
      <c r="B2021" s="2" t="str">
        <f t="shared" si="93"/>
        <v>2021</v>
      </c>
      <c r="C2021" s="4" t="s">
        <v>142</v>
      </c>
      <c r="D2021" s="4" t="s">
        <v>110</v>
      </c>
      <c r="E2021" s="4" t="s">
        <v>131</v>
      </c>
      <c r="F2021" s="4" t="s">
        <v>106</v>
      </c>
      <c r="G2021" s="10">
        <v>365</v>
      </c>
      <c r="H2021" s="10">
        <v>17</v>
      </c>
      <c r="I2021" s="8">
        <v>650</v>
      </c>
      <c r="J2021" s="10">
        <v>11050</v>
      </c>
      <c r="K2021" s="10">
        <f t="shared" si="94"/>
        <v>6205</v>
      </c>
      <c r="L2021" s="11">
        <f t="shared" si="95"/>
        <v>4845</v>
      </c>
    </row>
    <row r="2022" spans="1:12" x14ac:dyDescent="0.3">
      <c r="A2022" s="2">
        <v>43791</v>
      </c>
      <c r="B2022" s="2" t="str">
        <f t="shared" si="93"/>
        <v>2019</v>
      </c>
      <c r="C2022" s="4" t="s">
        <v>140</v>
      </c>
      <c r="D2022" s="4" t="s">
        <v>117</v>
      </c>
      <c r="E2022" s="4" t="s">
        <v>131</v>
      </c>
      <c r="F2022" s="4" t="s">
        <v>106</v>
      </c>
      <c r="G2022" s="10">
        <v>365</v>
      </c>
      <c r="H2022" s="10">
        <v>78</v>
      </c>
      <c r="I2022" s="8">
        <v>650</v>
      </c>
      <c r="J2022" s="10">
        <v>50700</v>
      </c>
      <c r="K2022" s="10">
        <f t="shared" si="94"/>
        <v>28470</v>
      </c>
      <c r="L2022" s="11">
        <f t="shared" si="95"/>
        <v>22230</v>
      </c>
    </row>
    <row r="2023" spans="1:12" x14ac:dyDescent="0.3">
      <c r="A2023" s="2">
        <v>43930</v>
      </c>
      <c r="B2023" s="2" t="str">
        <f t="shared" si="93"/>
        <v>2020</v>
      </c>
      <c r="C2023" s="4" t="s">
        <v>119</v>
      </c>
      <c r="D2023" s="4" t="s">
        <v>113</v>
      </c>
      <c r="E2023" s="4" t="s">
        <v>131</v>
      </c>
      <c r="F2023" s="4" t="s">
        <v>106</v>
      </c>
      <c r="G2023" s="10">
        <v>365</v>
      </c>
      <c r="H2023" s="10">
        <v>107</v>
      </c>
      <c r="I2023" s="8">
        <v>650</v>
      </c>
      <c r="J2023" s="10">
        <v>69550</v>
      </c>
      <c r="K2023" s="10">
        <f t="shared" si="94"/>
        <v>39055</v>
      </c>
      <c r="L2023" s="11">
        <f t="shared" si="95"/>
        <v>30495</v>
      </c>
    </row>
    <row r="2024" spans="1:12" x14ac:dyDescent="0.3">
      <c r="A2024" s="2">
        <v>44538</v>
      </c>
      <c r="B2024" s="2" t="str">
        <f t="shared" si="93"/>
        <v>2021</v>
      </c>
      <c r="C2024" s="4" t="s">
        <v>134</v>
      </c>
      <c r="D2024" s="4" t="s">
        <v>113</v>
      </c>
      <c r="E2024" s="4" t="s">
        <v>131</v>
      </c>
      <c r="F2024" s="4" t="s">
        <v>106</v>
      </c>
      <c r="G2024" s="10">
        <v>365</v>
      </c>
      <c r="H2024" s="10">
        <v>51</v>
      </c>
      <c r="I2024" s="8">
        <v>650</v>
      </c>
      <c r="J2024" s="10">
        <v>33150</v>
      </c>
      <c r="K2024" s="10">
        <f t="shared" si="94"/>
        <v>18615</v>
      </c>
      <c r="L2024" s="11">
        <f t="shared" si="95"/>
        <v>14535</v>
      </c>
    </row>
    <row r="2025" spans="1:12" x14ac:dyDescent="0.3">
      <c r="A2025" s="2">
        <v>44364</v>
      </c>
      <c r="B2025" s="2" t="str">
        <f t="shared" si="93"/>
        <v>2021</v>
      </c>
      <c r="C2025" s="4" t="s">
        <v>142</v>
      </c>
      <c r="D2025" s="4" t="s">
        <v>113</v>
      </c>
      <c r="E2025" s="4" t="s">
        <v>131</v>
      </c>
      <c r="F2025" s="4" t="s">
        <v>106</v>
      </c>
      <c r="G2025" s="10">
        <v>365</v>
      </c>
      <c r="H2025" s="10">
        <v>39</v>
      </c>
      <c r="I2025" s="8">
        <v>650</v>
      </c>
      <c r="J2025" s="10">
        <v>25350</v>
      </c>
      <c r="K2025" s="10">
        <f t="shared" si="94"/>
        <v>14235</v>
      </c>
      <c r="L2025" s="11">
        <f t="shared" si="95"/>
        <v>11115</v>
      </c>
    </row>
    <row r="2026" spans="1:12" x14ac:dyDescent="0.3">
      <c r="A2026" s="2">
        <v>43856</v>
      </c>
      <c r="B2026" s="2" t="str">
        <f t="shared" si="93"/>
        <v>2020</v>
      </c>
      <c r="C2026" s="4" t="s">
        <v>138</v>
      </c>
      <c r="D2026" s="4" t="s">
        <v>104</v>
      </c>
      <c r="E2026" s="4" t="s">
        <v>131</v>
      </c>
      <c r="F2026" s="4" t="s">
        <v>106</v>
      </c>
      <c r="G2026" s="10">
        <v>365</v>
      </c>
      <c r="H2026" s="10">
        <v>31</v>
      </c>
      <c r="I2026" s="8">
        <v>650</v>
      </c>
      <c r="J2026" s="10">
        <v>20150</v>
      </c>
      <c r="K2026" s="10">
        <f t="shared" si="94"/>
        <v>11315</v>
      </c>
      <c r="L2026" s="11">
        <f t="shared" si="95"/>
        <v>8835</v>
      </c>
    </row>
    <row r="2027" spans="1:12" x14ac:dyDescent="0.3">
      <c r="A2027" s="2">
        <v>43688</v>
      </c>
      <c r="B2027" s="2" t="str">
        <f t="shared" si="93"/>
        <v>2019</v>
      </c>
      <c r="C2027" s="4" t="s">
        <v>108</v>
      </c>
      <c r="D2027" s="4" t="s">
        <v>107</v>
      </c>
      <c r="E2027" s="4" t="s">
        <v>131</v>
      </c>
      <c r="F2027" s="4" t="s">
        <v>106</v>
      </c>
      <c r="G2027" s="10">
        <v>365</v>
      </c>
      <c r="H2027" s="10">
        <v>7</v>
      </c>
      <c r="I2027" s="8">
        <v>650</v>
      </c>
      <c r="J2027" s="10">
        <v>4550</v>
      </c>
      <c r="K2027" s="10">
        <f t="shared" si="94"/>
        <v>2555</v>
      </c>
      <c r="L2027" s="11">
        <f t="shared" si="95"/>
        <v>1995</v>
      </c>
    </row>
    <row r="2028" spans="1:12" x14ac:dyDescent="0.3">
      <c r="A2028" s="2">
        <v>44152</v>
      </c>
      <c r="B2028" s="2" t="str">
        <f t="shared" si="93"/>
        <v>2020</v>
      </c>
      <c r="C2028" s="4" t="s">
        <v>143</v>
      </c>
      <c r="D2028" s="4" t="s">
        <v>107</v>
      </c>
      <c r="E2028" s="4" t="s">
        <v>131</v>
      </c>
      <c r="F2028" s="4" t="s">
        <v>106</v>
      </c>
      <c r="G2028" s="10">
        <v>365</v>
      </c>
      <c r="H2028" s="10">
        <v>49</v>
      </c>
      <c r="I2028" s="8">
        <v>650</v>
      </c>
      <c r="J2028" s="10">
        <v>31850</v>
      </c>
      <c r="K2028" s="10">
        <f t="shared" si="94"/>
        <v>17885</v>
      </c>
      <c r="L2028" s="11">
        <f t="shared" si="95"/>
        <v>13965</v>
      </c>
    </row>
    <row r="2029" spans="1:12" x14ac:dyDescent="0.3">
      <c r="A2029" s="2">
        <v>44299</v>
      </c>
      <c r="B2029" s="2" t="str">
        <f t="shared" si="93"/>
        <v>2021</v>
      </c>
      <c r="C2029" s="4" t="s">
        <v>122</v>
      </c>
      <c r="D2029" s="4" t="s">
        <v>104</v>
      </c>
      <c r="E2029" s="4" t="s">
        <v>131</v>
      </c>
      <c r="F2029" s="4" t="s">
        <v>106</v>
      </c>
      <c r="G2029" s="10">
        <v>365</v>
      </c>
      <c r="H2029" s="10">
        <v>23</v>
      </c>
      <c r="I2029" s="8">
        <v>650</v>
      </c>
      <c r="J2029" s="10">
        <v>14950</v>
      </c>
      <c r="K2029" s="10">
        <f t="shared" si="94"/>
        <v>8395</v>
      </c>
      <c r="L2029" s="11">
        <f t="shared" si="95"/>
        <v>6555</v>
      </c>
    </row>
    <row r="2030" spans="1:12" x14ac:dyDescent="0.3">
      <c r="A2030" s="2">
        <v>43619</v>
      </c>
      <c r="B2030" s="2" t="str">
        <f t="shared" si="93"/>
        <v>2019</v>
      </c>
      <c r="C2030" s="4" t="s">
        <v>137</v>
      </c>
      <c r="D2030" s="4" t="s">
        <v>110</v>
      </c>
      <c r="E2030" s="4" t="s">
        <v>131</v>
      </c>
      <c r="F2030" s="4" t="s">
        <v>106</v>
      </c>
      <c r="G2030" s="10">
        <v>365</v>
      </c>
      <c r="H2030" s="10">
        <v>18</v>
      </c>
      <c r="I2030" s="8">
        <v>650</v>
      </c>
      <c r="J2030" s="10">
        <v>11700</v>
      </c>
      <c r="K2030" s="10">
        <f t="shared" si="94"/>
        <v>6570</v>
      </c>
      <c r="L2030" s="11">
        <f t="shared" si="95"/>
        <v>5130</v>
      </c>
    </row>
    <row r="2031" spans="1:12" x14ac:dyDescent="0.3">
      <c r="A2031" s="2">
        <v>43662</v>
      </c>
      <c r="B2031" s="2" t="str">
        <f t="shared" si="93"/>
        <v>2019</v>
      </c>
      <c r="C2031" s="4" t="s">
        <v>115</v>
      </c>
      <c r="D2031" s="4" t="s">
        <v>111</v>
      </c>
      <c r="E2031" s="4" t="s">
        <v>131</v>
      </c>
      <c r="F2031" s="4" t="s">
        <v>106</v>
      </c>
      <c r="G2031" s="10">
        <v>365</v>
      </c>
      <c r="H2031" s="10">
        <v>50</v>
      </c>
      <c r="I2031" s="8">
        <v>650</v>
      </c>
      <c r="J2031" s="10">
        <v>32500</v>
      </c>
      <c r="K2031" s="10">
        <f t="shared" si="94"/>
        <v>18250</v>
      </c>
      <c r="L2031" s="11">
        <f t="shared" si="95"/>
        <v>14250</v>
      </c>
    </row>
    <row r="2032" spans="1:12" x14ac:dyDescent="0.3">
      <c r="A2032" s="2">
        <v>43414</v>
      </c>
      <c r="B2032" s="2" t="str">
        <f t="shared" si="93"/>
        <v>2018</v>
      </c>
      <c r="C2032" s="4" t="s">
        <v>135</v>
      </c>
      <c r="D2032" s="4" t="s">
        <v>107</v>
      </c>
      <c r="E2032" s="4" t="s">
        <v>131</v>
      </c>
      <c r="F2032" s="4" t="s">
        <v>106</v>
      </c>
      <c r="G2032" s="10">
        <v>365</v>
      </c>
      <c r="H2032" s="10">
        <v>29</v>
      </c>
      <c r="I2032" s="8">
        <v>650</v>
      </c>
      <c r="J2032" s="10">
        <v>18850</v>
      </c>
      <c r="K2032" s="10">
        <f t="shared" si="94"/>
        <v>10585</v>
      </c>
      <c r="L2032" s="11">
        <f t="shared" si="95"/>
        <v>8265</v>
      </c>
    </row>
    <row r="2033" spans="1:12" x14ac:dyDescent="0.3">
      <c r="A2033" s="2">
        <v>43905</v>
      </c>
      <c r="B2033" s="2" t="str">
        <f t="shared" si="93"/>
        <v>2020</v>
      </c>
      <c r="C2033" s="4" t="s">
        <v>140</v>
      </c>
      <c r="D2033" s="4" t="s">
        <v>117</v>
      </c>
      <c r="E2033" s="4" t="s">
        <v>131</v>
      </c>
      <c r="F2033" s="4" t="s">
        <v>106</v>
      </c>
      <c r="G2033" s="10">
        <v>365</v>
      </c>
      <c r="H2033" s="10">
        <v>74</v>
      </c>
      <c r="I2033" s="8">
        <v>650</v>
      </c>
      <c r="J2033" s="10">
        <v>48100</v>
      </c>
      <c r="K2033" s="10">
        <f t="shared" si="94"/>
        <v>27010</v>
      </c>
      <c r="L2033" s="11">
        <f t="shared" si="95"/>
        <v>21090</v>
      </c>
    </row>
    <row r="2034" spans="1:12" x14ac:dyDescent="0.3">
      <c r="A2034" s="2">
        <v>43801</v>
      </c>
      <c r="B2034" s="2" t="str">
        <f t="shared" si="93"/>
        <v>2019</v>
      </c>
      <c r="C2034" s="4" t="s">
        <v>118</v>
      </c>
      <c r="D2034" s="4" t="s">
        <v>113</v>
      </c>
      <c r="E2034" s="4" t="s">
        <v>131</v>
      </c>
      <c r="F2034" s="4" t="s">
        <v>106</v>
      </c>
      <c r="G2034" s="10">
        <v>365</v>
      </c>
      <c r="H2034" s="10">
        <v>39</v>
      </c>
      <c r="I2034" s="8">
        <v>650</v>
      </c>
      <c r="J2034" s="10">
        <v>25350</v>
      </c>
      <c r="K2034" s="10">
        <f t="shared" si="94"/>
        <v>14235</v>
      </c>
      <c r="L2034" s="11">
        <f t="shared" si="95"/>
        <v>11115</v>
      </c>
    </row>
    <row r="2035" spans="1:12" x14ac:dyDescent="0.3">
      <c r="A2035" s="2">
        <v>44486</v>
      </c>
      <c r="B2035" s="2" t="str">
        <f t="shared" si="93"/>
        <v>2021</v>
      </c>
      <c r="C2035" s="4" t="s">
        <v>139</v>
      </c>
      <c r="D2035" s="4" t="s">
        <v>117</v>
      </c>
      <c r="E2035" s="4" t="s">
        <v>131</v>
      </c>
      <c r="F2035" s="4" t="s">
        <v>106</v>
      </c>
      <c r="G2035" s="10">
        <v>365</v>
      </c>
      <c r="H2035" s="10">
        <v>94</v>
      </c>
      <c r="I2035" s="8">
        <v>650</v>
      </c>
      <c r="J2035" s="10">
        <v>61100</v>
      </c>
      <c r="K2035" s="10">
        <f t="shared" si="94"/>
        <v>34310</v>
      </c>
      <c r="L2035" s="11">
        <f t="shared" si="95"/>
        <v>26790</v>
      </c>
    </row>
    <row r="2036" spans="1:12" x14ac:dyDescent="0.3">
      <c r="A2036" s="2">
        <v>43404</v>
      </c>
      <c r="B2036" s="2" t="str">
        <f t="shared" si="93"/>
        <v>2018</v>
      </c>
      <c r="C2036" s="4" t="s">
        <v>108</v>
      </c>
      <c r="D2036" s="4" t="s">
        <v>111</v>
      </c>
      <c r="E2036" s="4" t="s">
        <v>131</v>
      </c>
      <c r="F2036" s="4" t="s">
        <v>106</v>
      </c>
      <c r="G2036" s="10">
        <v>365</v>
      </c>
      <c r="H2036" s="10">
        <v>4</v>
      </c>
      <c r="I2036" s="8">
        <v>650</v>
      </c>
      <c r="J2036" s="10">
        <v>2600</v>
      </c>
      <c r="K2036" s="10">
        <f t="shared" si="94"/>
        <v>1460</v>
      </c>
      <c r="L2036" s="11">
        <f t="shared" si="95"/>
        <v>1140</v>
      </c>
    </row>
    <row r="2037" spans="1:12" x14ac:dyDescent="0.3">
      <c r="A2037" s="2">
        <v>43810</v>
      </c>
      <c r="B2037" s="2" t="str">
        <f t="shared" si="93"/>
        <v>2019</v>
      </c>
      <c r="C2037" s="4" t="s">
        <v>144</v>
      </c>
      <c r="D2037" s="4" t="s">
        <v>117</v>
      </c>
      <c r="E2037" s="4" t="s">
        <v>131</v>
      </c>
      <c r="F2037" s="4" t="s">
        <v>106</v>
      </c>
      <c r="G2037" s="10">
        <v>365</v>
      </c>
      <c r="H2037" s="10">
        <v>64</v>
      </c>
      <c r="I2037" s="8">
        <v>650</v>
      </c>
      <c r="J2037" s="10">
        <v>41600</v>
      </c>
      <c r="K2037" s="10">
        <f t="shared" si="94"/>
        <v>23360</v>
      </c>
      <c r="L2037" s="11">
        <f t="shared" si="95"/>
        <v>18240</v>
      </c>
    </row>
    <row r="2038" spans="1:12" x14ac:dyDescent="0.3">
      <c r="A2038" s="2">
        <v>43703</v>
      </c>
      <c r="B2038" s="2" t="str">
        <f t="shared" si="93"/>
        <v>2019</v>
      </c>
      <c r="C2038" s="4" t="s">
        <v>109</v>
      </c>
      <c r="D2038" s="4" t="s">
        <v>110</v>
      </c>
      <c r="E2038" s="4" t="s">
        <v>131</v>
      </c>
      <c r="F2038" s="4" t="s">
        <v>106</v>
      </c>
      <c r="G2038" s="10">
        <v>365</v>
      </c>
      <c r="H2038" s="10">
        <v>18</v>
      </c>
      <c r="I2038" s="8">
        <v>650</v>
      </c>
      <c r="J2038" s="10">
        <v>11700</v>
      </c>
      <c r="K2038" s="10">
        <f t="shared" si="94"/>
        <v>6570</v>
      </c>
      <c r="L2038" s="11">
        <f t="shared" si="95"/>
        <v>5130</v>
      </c>
    </row>
    <row r="2039" spans="1:12" x14ac:dyDescent="0.3">
      <c r="A2039" s="2">
        <v>44333</v>
      </c>
      <c r="B2039" s="2" t="str">
        <f t="shared" si="93"/>
        <v>2021</v>
      </c>
      <c r="C2039" s="4" t="s">
        <v>136</v>
      </c>
      <c r="D2039" s="4" t="s">
        <v>117</v>
      </c>
      <c r="E2039" s="4" t="s">
        <v>131</v>
      </c>
      <c r="F2039" s="4" t="s">
        <v>106</v>
      </c>
      <c r="G2039" s="10">
        <v>365</v>
      </c>
      <c r="H2039" s="10">
        <v>91</v>
      </c>
      <c r="I2039" s="8">
        <v>650</v>
      </c>
      <c r="J2039" s="10">
        <v>59150</v>
      </c>
      <c r="K2039" s="10">
        <f t="shared" si="94"/>
        <v>33215</v>
      </c>
      <c r="L2039" s="11">
        <f t="shared" si="95"/>
        <v>25935</v>
      </c>
    </row>
    <row r="2040" spans="1:12" x14ac:dyDescent="0.3">
      <c r="A2040" s="2">
        <v>44216</v>
      </c>
      <c r="B2040" s="2" t="str">
        <f t="shared" si="93"/>
        <v>2021</v>
      </c>
      <c r="C2040" s="4" t="s">
        <v>120</v>
      </c>
      <c r="D2040" s="4" t="s">
        <v>111</v>
      </c>
      <c r="E2040" s="4" t="s">
        <v>131</v>
      </c>
      <c r="F2040" s="4" t="s">
        <v>106</v>
      </c>
      <c r="G2040" s="10">
        <v>365</v>
      </c>
      <c r="H2040" s="10">
        <v>51</v>
      </c>
      <c r="I2040" s="8">
        <v>650</v>
      </c>
      <c r="J2040" s="10">
        <v>33150</v>
      </c>
      <c r="K2040" s="10">
        <f t="shared" si="94"/>
        <v>18615</v>
      </c>
      <c r="L2040" s="11">
        <f t="shared" si="95"/>
        <v>14535</v>
      </c>
    </row>
    <row r="2041" spans="1:12" x14ac:dyDescent="0.3">
      <c r="A2041" s="2">
        <v>44309</v>
      </c>
      <c r="B2041" s="2" t="str">
        <f t="shared" si="93"/>
        <v>2021</v>
      </c>
      <c r="C2041" s="4" t="s">
        <v>141</v>
      </c>
      <c r="D2041" s="4" t="s">
        <v>113</v>
      </c>
      <c r="E2041" s="4" t="s">
        <v>131</v>
      </c>
      <c r="F2041" s="4" t="s">
        <v>106</v>
      </c>
      <c r="G2041" s="10">
        <v>365</v>
      </c>
      <c r="H2041" s="10">
        <v>66</v>
      </c>
      <c r="I2041" s="8">
        <v>650</v>
      </c>
      <c r="J2041" s="10">
        <v>42900</v>
      </c>
      <c r="K2041" s="10">
        <f t="shared" si="94"/>
        <v>24090</v>
      </c>
      <c r="L2041" s="11">
        <f t="shared" si="95"/>
        <v>18810</v>
      </c>
    </row>
    <row r="2042" spans="1:12" x14ac:dyDescent="0.3">
      <c r="A2042" s="2">
        <v>44466</v>
      </c>
      <c r="B2042" s="2" t="str">
        <f t="shared" si="93"/>
        <v>2021</v>
      </c>
      <c r="C2042" s="4" t="s">
        <v>141</v>
      </c>
      <c r="D2042" s="4" t="s">
        <v>113</v>
      </c>
      <c r="E2042" s="4" t="s">
        <v>131</v>
      </c>
      <c r="F2042" s="4" t="s">
        <v>106</v>
      </c>
      <c r="G2042" s="10">
        <v>365</v>
      </c>
      <c r="H2042" s="10">
        <v>5</v>
      </c>
      <c r="I2042" s="8">
        <v>650</v>
      </c>
      <c r="J2042" s="10">
        <v>3250</v>
      </c>
      <c r="K2042" s="10">
        <f t="shared" si="94"/>
        <v>1825</v>
      </c>
      <c r="L2042" s="11">
        <f t="shared" si="95"/>
        <v>1425</v>
      </c>
    </row>
    <row r="2043" spans="1:12" x14ac:dyDescent="0.3">
      <c r="A2043" s="2">
        <v>43855</v>
      </c>
      <c r="B2043" s="2" t="str">
        <f t="shared" si="93"/>
        <v>2020</v>
      </c>
      <c r="C2043" s="4" t="s">
        <v>119</v>
      </c>
      <c r="D2043" s="4" t="s">
        <v>107</v>
      </c>
      <c r="E2043" s="4" t="s">
        <v>131</v>
      </c>
      <c r="F2043" s="4" t="s">
        <v>106</v>
      </c>
      <c r="G2043" s="10">
        <v>365</v>
      </c>
      <c r="H2043" s="10">
        <v>19</v>
      </c>
      <c r="I2043" s="8">
        <v>650</v>
      </c>
      <c r="J2043" s="10">
        <v>12350</v>
      </c>
      <c r="K2043" s="10">
        <f t="shared" si="94"/>
        <v>6935</v>
      </c>
      <c r="L2043" s="11">
        <f t="shared" si="95"/>
        <v>5415</v>
      </c>
    </row>
    <row r="2044" spans="1:12" x14ac:dyDescent="0.3">
      <c r="A2044" s="2">
        <v>44013</v>
      </c>
      <c r="B2044" s="2" t="str">
        <f t="shared" si="93"/>
        <v>2020</v>
      </c>
      <c r="C2044" s="4" t="s">
        <v>121</v>
      </c>
      <c r="D2044" s="4" t="s">
        <v>110</v>
      </c>
      <c r="E2044" s="4" t="s">
        <v>131</v>
      </c>
      <c r="F2044" s="4" t="s">
        <v>106</v>
      </c>
      <c r="G2044" s="10">
        <v>365</v>
      </c>
      <c r="H2044" s="10">
        <v>19</v>
      </c>
      <c r="I2044" s="8">
        <v>650</v>
      </c>
      <c r="J2044" s="10">
        <v>12350</v>
      </c>
      <c r="K2044" s="10">
        <f t="shared" si="94"/>
        <v>6935</v>
      </c>
      <c r="L2044" s="11">
        <f t="shared" si="95"/>
        <v>5415</v>
      </c>
    </row>
    <row r="2045" spans="1:12" x14ac:dyDescent="0.3">
      <c r="A2045" s="2">
        <v>44491</v>
      </c>
      <c r="B2045" s="2" t="str">
        <f t="shared" si="93"/>
        <v>2021</v>
      </c>
      <c r="C2045" s="4" t="s">
        <v>136</v>
      </c>
      <c r="D2045" s="4" t="s">
        <v>104</v>
      </c>
      <c r="E2045" s="4" t="s">
        <v>131</v>
      </c>
      <c r="F2045" s="4" t="s">
        <v>106</v>
      </c>
      <c r="G2045" s="10">
        <v>365</v>
      </c>
      <c r="H2045" s="10">
        <v>34</v>
      </c>
      <c r="I2045" s="8">
        <v>650</v>
      </c>
      <c r="J2045" s="10">
        <v>22100</v>
      </c>
      <c r="K2045" s="10">
        <f t="shared" si="94"/>
        <v>12410</v>
      </c>
      <c r="L2045" s="11">
        <f t="shared" si="95"/>
        <v>9690</v>
      </c>
    </row>
    <row r="2046" spans="1:12" x14ac:dyDescent="0.3">
      <c r="A2046" s="2">
        <v>43988</v>
      </c>
      <c r="B2046" s="2" t="str">
        <f t="shared" si="93"/>
        <v>2020</v>
      </c>
      <c r="C2046" s="4" t="s">
        <v>134</v>
      </c>
      <c r="D2046" s="4" t="s">
        <v>113</v>
      </c>
      <c r="E2046" s="4" t="s">
        <v>131</v>
      </c>
      <c r="F2046" s="4" t="s">
        <v>106</v>
      </c>
      <c r="G2046" s="10">
        <v>365</v>
      </c>
      <c r="H2046" s="10">
        <v>107</v>
      </c>
      <c r="I2046" s="8">
        <v>650</v>
      </c>
      <c r="J2046" s="10">
        <v>69550</v>
      </c>
      <c r="K2046" s="10">
        <f t="shared" si="94"/>
        <v>39055</v>
      </c>
      <c r="L2046" s="11">
        <f t="shared" si="95"/>
        <v>30495</v>
      </c>
    </row>
    <row r="2047" spans="1:12" x14ac:dyDescent="0.3">
      <c r="A2047" s="2">
        <v>44034</v>
      </c>
      <c r="B2047" s="2" t="str">
        <f t="shared" si="93"/>
        <v>2020</v>
      </c>
      <c r="C2047" s="4" t="s">
        <v>123</v>
      </c>
      <c r="D2047" s="4" t="s">
        <v>111</v>
      </c>
      <c r="E2047" s="4" t="s">
        <v>131</v>
      </c>
      <c r="F2047" s="4" t="s">
        <v>106</v>
      </c>
      <c r="G2047" s="10">
        <v>365</v>
      </c>
      <c r="H2047" s="10">
        <v>14</v>
      </c>
      <c r="I2047" s="8">
        <v>650</v>
      </c>
      <c r="J2047" s="10">
        <v>9100</v>
      </c>
      <c r="K2047" s="10">
        <f t="shared" si="94"/>
        <v>5110</v>
      </c>
      <c r="L2047" s="11">
        <f t="shared" si="95"/>
        <v>3990</v>
      </c>
    </row>
    <row r="2048" spans="1:12" x14ac:dyDescent="0.3">
      <c r="A2048" s="2">
        <v>44248</v>
      </c>
      <c r="B2048" s="2" t="str">
        <f t="shared" si="93"/>
        <v>2021</v>
      </c>
      <c r="C2048" s="4" t="s">
        <v>123</v>
      </c>
      <c r="D2048" s="4" t="s">
        <v>117</v>
      </c>
      <c r="E2048" s="4" t="s">
        <v>131</v>
      </c>
      <c r="F2048" s="4" t="s">
        <v>106</v>
      </c>
      <c r="G2048" s="10">
        <v>365</v>
      </c>
      <c r="H2048" s="10">
        <v>83</v>
      </c>
      <c r="I2048" s="8">
        <v>650</v>
      </c>
      <c r="J2048" s="10">
        <v>53950</v>
      </c>
      <c r="K2048" s="10">
        <f t="shared" si="94"/>
        <v>30295</v>
      </c>
      <c r="L2048" s="11">
        <f t="shared" si="95"/>
        <v>23655</v>
      </c>
    </row>
    <row r="2049" spans="1:12" x14ac:dyDescent="0.3">
      <c r="A2049" s="2">
        <v>43204</v>
      </c>
      <c r="B2049" s="2" t="str">
        <f t="shared" si="93"/>
        <v>2018</v>
      </c>
      <c r="C2049" s="4" t="s">
        <v>121</v>
      </c>
      <c r="D2049" s="4" t="s">
        <v>104</v>
      </c>
      <c r="E2049" s="4" t="s">
        <v>131</v>
      </c>
      <c r="F2049" s="4" t="s">
        <v>106</v>
      </c>
      <c r="G2049" s="10">
        <v>365</v>
      </c>
      <c r="H2049" s="10">
        <v>9</v>
      </c>
      <c r="I2049" s="8">
        <v>650</v>
      </c>
      <c r="J2049" s="10">
        <v>5850</v>
      </c>
      <c r="K2049" s="10">
        <f t="shared" si="94"/>
        <v>3285</v>
      </c>
      <c r="L2049" s="11">
        <f t="shared" si="95"/>
        <v>2565</v>
      </c>
    </row>
    <row r="2050" spans="1:12" x14ac:dyDescent="0.3">
      <c r="A2050" s="2">
        <v>43162</v>
      </c>
      <c r="B2050" s="2" t="str">
        <f t="shared" si="93"/>
        <v>2018</v>
      </c>
      <c r="C2050" s="4" t="s">
        <v>114</v>
      </c>
      <c r="D2050" s="4" t="s">
        <v>111</v>
      </c>
      <c r="E2050" s="4" t="s">
        <v>131</v>
      </c>
      <c r="F2050" s="4" t="s">
        <v>106</v>
      </c>
      <c r="G2050" s="10">
        <v>365</v>
      </c>
      <c r="H2050" s="10">
        <v>40</v>
      </c>
      <c r="I2050" s="8">
        <v>650</v>
      </c>
      <c r="J2050" s="10">
        <v>26000</v>
      </c>
      <c r="K2050" s="10">
        <f t="shared" si="94"/>
        <v>14600</v>
      </c>
      <c r="L2050" s="11">
        <f t="shared" si="95"/>
        <v>11400</v>
      </c>
    </row>
    <row r="2051" spans="1:12" x14ac:dyDescent="0.3">
      <c r="A2051" s="2">
        <v>43818</v>
      </c>
      <c r="B2051" s="2" t="str">
        <f t="shared" ref="B2051:B2114" si="96">TEXT(A2051,"yyyy")</f>
        <v>2019</v>
      </c>
      <c r="C2051" s="4" t="s">
        <v>136</v>
      </c>
      <c r="D2051" s="4" t="s">
        <v>104</v>
      </c>
      <c r="E2051" s="4" t="s">
        <v>131</v>
      </c>
      <c r="F2051" s="4" t="s">
        <v>106</v>
      </c>
      <c r="G2051" s="10">
        <v>365</v>
      </c>
      <c r="H2051" s="10">
        <v>16</v>
      </c>
      <c r="I2051" s="8">
        <v>650</v>
      </c>
      <c r="J2051" s="10">
        <v>10400</v>
      </c>
      <c r="K2051" s="10">
        <f t="shared" ref="K2051:K2114" si="97">H2051*G2051</f>
        <v>5840</v>
      </c>
      <c r="L2051" s="11">
        <f t="shared" ref="L2051:L2114" si="98">J2051-K2051</f>
        <v>4560</v>
      </c>
    </row>
    <row r="2052" spans="1:12" x14ac:dyDescent="0.3">
      <c r="A2052" s="2">
        <v>43740</v>
      </c>
      <c r="B2052" s="2" t="str">
        <f t="shared" si="96"/>
        <v>2019</v>
      </c>
      <c r="C2052" s="4" t="s">
        <v>118</v>
      </c>
      <c r="D2052" s="4" t="s">
        <v>111</v>
      </c>
      <c r="E2052" s="4" t="s">
        <v>131</v>
      </c>
      <c r="F2052" s="4" t="s">
        <v>106</v>
      </c>
      <c r="G2052" s="10">
        <v>365</v>
      </c>
      <c r="H2052" s="10">
        <v>76</v>
      </c>
      <c r="I2052" s="8">
        <v>650</v>
      </c>
      <c r="J2052" s="10">
        <v>49400</v>
      </c>
      <c r="K2052" s="10">
        <f t="shared" si="97"/>
        <v>27740</v>
      </c>
      <c r="L2052" s="11">
        <f t="shared" si="98"/>
        <v>21660</v>
      </c>
    </row>
    <row r="2053" spans="1:12" x14ac:dyDescent="0.3">
      <c r="A2053" s="2">
        <v>43148</v>
      </c>
      <c r="B2053" s="2" t="str">
        <f t="shared" si="96"/>
        <v>2018</v>
      </c>
      <c r="C2053" s="4" t="s">
        <v>141</v>
      </c>
      <c r="D2053" s="4" t="s">
        <v>113</v>
      </c>
      <c r="E2053" s="4" t="s">
        <v>131</v>
      </c>
      <c r="F2053" s="4" t="s">
        <v>106</v>
      </c>
      <c r="G2053" s="10">
        <v>365</v>
      </c>
      <c r="H2053" s="10">
        <v>42</v>
      </c>
      <c r="I2053" s="8">
        <v>650</v>
      </c>
      <c r="J2053" s="10">
        <v>27300</v>
      </c>
      <c r="K2053" s="10">
        <f t="shared" si="97"/>
        <v>15330</v>
      </c>
      <c r="L2053" s="11">
        <f t="shared" si="98"/>
        <v>11970</v>
      </c>
    </row>
    <row r="2054" spans="1:12" x14ac:dyDescent="0.3">
      <c r="A2054" s="2">
        <v>43280</v>
      </c>
      <c r="B2054" s="2" t="str">
        <f t="shared" si="96"/>
        <v>2018</v>
      </c>
      <c r="C2054" s="4" t="s">
        <v>138</v>
      </c>
      <c r="D2054" s="4" t="s">
        <v>111</v>
      </c>
      <c r="E2054" s="4" t="s">
        <v>131</v>
      </c>
      <c r="F2054" s="4" t="s">
        <v>106</v>
      </c>
      <c r="G2054" s="10">
        <v>365</v>
      </c>
      <c r="H2054" s="10">
        <v>50</v>
      </c>
      <c r="I2054" s="8">
        <v>650</v>
      </c>
      <c r="J2054" s="10">
        <v>32500</v>
      </c>
      <c r="K2054" s="10">
        <f t="shared" si="97"/>
        <v>18250</v>
      </c>
      <c r="L2054" s="11">
        <f t="shared" si="98"/>
        <v>14250</v>
      </c>
    </row>
    <row r="2055" spans="1:12" x14ac:dyDescent="0.3">
      <c r="A2055" s="2">
        <v>44097</v>
      </c>
      <c r="B2055" s="2" t="str">
        <f t="shared" si="96"/>
        <v>2020</v>
      </c>
      <c r="C2055" s="4" t="s">
        <v>118</v>
      </c>
      <c r="D2055" s="4" t="s">
        <v>107</v>
      </c>
      <c r="E2055" s="4" t="s">
        <v>131</v>
      </c>
      <c r="F2055" s="4" t="s">
        <v>106</v>
      </c>
      <c r="G2055" s="10">
        <v>365</v>
      </c>
      <c r="H2055" s="10">
        <v>29</v>
      </c>
      <c r="I2055" s="8">
        <v>650</v>
      </c>
      <c r="J2055" s="10">
        <v>18850</v>
      </c>
      <c r="K2055" s="10">
        <f t="shared" si="97"/>
        <v>10585</v>
      </c>
      <c r="L2055" s="11">
        <f t="shared" si="98"/>
        <v>8265</v>
      </c>
    </row>
    <row r="2056" spans="1:12" x14ac:dyDescent="0.3">
      <c r="A2056" s="2">
        <v>43140</v>
      </c>
      <c r="B2056" s="2" t="str">
        <f t="shared" si="96"/>
        <v>2018</v>
      </c>
      <c r="C2056" s="4" t="s">
        <v>108</v>
      </c>
      <c r="D2056" s="4" t="s">
        <v>110</v>
      </c>
      <c r="E2056" s="4" t="s">
        <v>131</v>
      </c>
      <c r="F2056" s="4" t="s">
        <v>106</v>
      </c>
      <c r="G2056" s="10">
        <v>365</v>
      </c>
      <c r="H2056" s="10">
        <v>14</v>
      </c>
      <c r="I2056" s="8">
        <v>650</v>
      </c>
      <c r="J2056" s="10">
        <v>9100</v>
      </c>
      <c r="K2056" s="10">
        <f t="shared" si="97"/>
        <v>5110</v>
      </c>
      <c r="L2056" s="11">
        <f t="shared" si="98"/>
        <v>3990</v>
      </c>
    </row>
    <row r="2057" spans="1:12" x14ac:dyDescent="0.3">
      <c r="A2057" s="2">
        <v>43932</v>
      </c>
      <c r="B2057" s="2" t="str">
        <f t="shared" si="96"/>
        <v>2020</v>
      </c>
      <c r="C2057" s="4" t="s">
        <v>116</v>
      </c>
      <c r="D2057" s="4" t="s">
        <v>104</v>
      </c>
      <c r="E2057" s="4" t="s">
        <v>131</v>
      </c>
      <c r="F2057" s="4" t="s">
        <v>106</v>
      </c>
      <c r="G2057" s="10">
        <v>365</v>
      </c>
      <c r="H2057" s="10">
        <v>21</v>
      </c>
      <c r="I2057" s="8">
        <v>650</v>
      </c>
      <c r="J2057" s="10">
        <v>13650</v>
      </c>
      <c r="K2057" s="10">
        <f t="shared" si="97"/>
        <v>7665</v>
      </c>
      <c r="L2057" s="11">
        <f t="shared" si="98"/>
        <v>5985</v>
      </c>
    </row>
    <row r="2058" spans="1:12" x14ac:dyDescent="0.3">
      <c r="A2058" s="2">
        <v>43677</v>
      </c>
      <c r="B2058" s="2" t="str">
        <f t="shared" si="96"/>
        <v>2019</v>
      </c>
      <c r="C2058" s="4" t="s">
        <v>118</v>
      </c>
      <c r="D2058" s="4" t="s">
        <v>117</v>
      </c>
      <c r="E2058" s="4" t="s">
        <v>131</v>
      </c>
      <c r="F2058" s="4" t="s">
        <v>106</v>
      </c>
      <c r="G2058" s="10">
        <v>365</v>
      </c>
      <c r="H2058" s="10">
        <v>6</v>
      </c>
      <c r="I2058" s="8">
        <v>650</v>
      </c>
      <c r="J2058" s="10">
        <v>3900</v>
      </c>
      <c r="K2058" s="10">
        <f t="shared" si="97"/>
        <v>2190</v>
      </c>
      <c r="L2058" s="11">
        <f t="shared" si="98"/>
        <v>1710</v>
      </c>
    </row>
    <row r="2059" spans="1:12" x14ac:dyDescent="0.3">
      <c r="A2059" s="2">
        <v>44547</v>
      </c>
      <c r="B2059" s="2" t="str">
        <f t="shared" si="96"/>
        <v>2021</v>
      </c>
      <c r="C2059" s="4" t="s">
        <v>142</v>
      </c>
      <c r="D2059" s="4" t="s">
        <v>110</v>
      </c>
      <c r="E2059" s="4" t="s">
        <v>131</v>
      </c>
      <c r="F2059" s="4" t="s">
        <v>106</v>
      </c>
      <c r="G2059" s="10">
        <v>365</v>
      </c>
      <c r="H2059" s="10">
        <v>17</v>
      </c>
      <c r="I2059" s="8">
        <v>650</v>
      </c>
      <c r="J2059" s="10">
        <v>11050</v>
      </c>
      <c r="K2059" s="10">
        <f t="shared" si="97"/>
        <v>6205</v>
      </c>
      <c r="L2059" s="11">
        <f t="shared" si="98"/>
        <v>4845</v>
      </c>
    </row>
    <row r="2060" spans="1:12" x14ac:dyDescent="0.3">
      <c r="A2060" s="2">
        <v>43791</v>
      </c>
      <c r="B2060" s="2" t="str">
        <f t="shared" si="96"/>
        <v>2019</v>
      </c>
      <c r="C2060" s="4" t="s">
        <v>140</v>
      </c>
      <c r="D2060" s="4" t="s">
        <v>117</v>
      </c>
      <c r="E2060" s="4" t="s">
        <v>131</v>
      </c>
      <c r="F2060" s="4" t="s">
        <v>106</v>
      </c>
      <c r="G2060" s="10">
        <v>365</v>
      </c>
      <c r="H2060" s="10">
        <v>78</v>
      </c>
      <c r="I2060" s="8">
        <v>650</v>
      </c>
      <c r="J2060" s="10">
        <v>50700</v>
      </c>
      <c r="K2060" s="10">
        <f t="shared" si="97"/>
        <v>28470</v>
      </c>
      <c r="L2060" s="11">
        <f t="shared" si="98"/>
        <v>22230</v>
      </c>
    </row>
    <row r="2061" spans="1:12" x14ac:dyDescent="0.3">
      <c r="A2061" s="2">
        <v>43930</v>
      </c>
      <c r="B2061" s="2" t="str">
        <f t="shared" si="96"/>
        <v>2020</v>
      </c>
      <c r="C2061" s="4" t="s">
        <v>119</v>
      </c>
      <c r="D2061" s="4" t="s">
        <v>113</v>
      </c>
      <c r="E2061" s="4" t="s">
        <v>131</v>
      </c>
      <c r="F2061" s="4" t="s">
        <v>106</v>
      </c>
      <c r="G2061" s="10">
        <v>365</v>
      </c>
      <c r="H2061" s="10">
        <v>107</v>
      </c>
      <c r="I2061" s="8">
        <v>650</v>
      </c>
      <c r="J2061" s="10">
        <v>69550</v>
      </c>
      <c r="K2061" s="10">
        <f t="shared" si="97"/>
        <v>39055</v>
      </c>
      <c r="L2061" s="11">
        <f t="shared" si="98"/>
        <v>30495</v>
      </c>
    </row>
    <row r="2062" spans="1:12" x14ac:dyDescent="0.3">
      <c r="A2062" s="2">
        <v>44538</v>
      </c>
      <c r="B2062" s="2" t="str">
        <f t="shared" si="96"/>
        <v>2021</v>
      </c>
      <c r="C2062" s="4" t="s">
        <v>134</v>
      </c>
      <c r="D2062" s="4" t="s">
        <v>113</v>
      </c>
      <c r="E2062" s="4" t="s">
        <v>131</v>
      </c>
      <c r="F2062" s="4" t="s">
        <v>106</v>
      </c>
      <c r="G2062" s="10">
        <v>365</v>
      </c>
      <c r="H2062" s="10">
        <v>51</v>
      </c>
      <c r="I2062" s="8">
        <v>650</v>
      </c>
      <c r="J2062" s="10">
        <v>33150</v>
      </c>
      <c r="K2062" s="10">
        <f t="shared" si="97"/>
        <v>18615</v>
      </c>
      <c r="L2062" s="11">
        <f t="shared" si="98"/>
        <v>14535</v>
      </c>
    </row>
    <row r="2063" spans="1:12" x14ac:dyDescent="0.3">
      <c r="A2063" s="2">
        <v>44364</v>
      </c>
      <c r="B2063" s="2" t="str">
        <f t="shared" si="96"/>
        <v>2021</v>
      </c>
      <c r="C2063" s="4" t="s">
        <v>142</v>
      </c>
      <c r="D2063" s="4" t="s">
        <v>113</v>
      </c>
      <c r="E2063" s="4" t="s">
        <v>131</v>
      </c>
      <c r="F2063" s="4" t="s">
        <v>106</v>
      </c>
      <c r="G2063" s="10">
        <v>365</v>
      </c>
      <c r="H2063" s="10">
        <v>39</v>
      </c>
      <c r="I2063" s="8">
        <v>650</v>
      </c>
      <c r="J2063" s="10">
        <v>25350</v>
      </c>
      <c r="K2063" s="10">
        <f t="shared" si="97"/>
        <v>14235</v>
      </c>
      <c r="L2063" s="11">
        <f t="shared" si="98"/>
        <v>11115</v>
      </c>
    </row>
    <row r="2064" spans="1:12" x14ac:dyDescent="0.3">
      <c r="A2064" s="2">
        <v>43856</v>
      </c>
      <c r="B2064" s="2" t="str">
        <f t="shared" si="96"/>
        <v>2020</v>
      </c>
      <c r="C2064" s="4" t="s">
        <v>138</v>
      </c>
      <c r="D2064" s="4" t="s">
        <v>104</v>
      </c>
      <c r="E2064" s="4" t="s">
        <v>131</v>
      </c>
      <c r="F2064" s="4" t="s">
        <v>106</v>
      </c>
      <c r="G2064" s="10">
        <v>365</v>
      </c>
      <c r="H2064" s="10">
        <v>31</v>
      </c>
      <c r="I2064" s="8">
        <v>650</v>
      </c>
      <c r="J2064" s="10">
        <v>20150</v>
      </c>
      <c r="K2064" s="10">
        <f t="shared" si="97"/>
        <v>11315</v>
      </c>
      <c r="L2064" s="11">
        <f t="shared" si="98"/>
        <v>8835</v>
      </c>
    </row>
    <row r="2065" spans="1:12" x14ac:dyDescent="0.3">
      <c r="A2065" s="2">
        <v>43688</v>
      </c>
      <c r="B2065" s="2" t="str">
        <f t="shared" si="96"/>
        <v>2019</v>
      </c>
      <c r="C2065" s="4" t="s">
        <v>108</v>
      </c>
      <c r="D2065" s="4" t="s">
        <v>107</v>
      </c>
      <c r="E2065" s="4" t="s">
        <v>131</v>
      </c>
      <c r="F2065" s="4" t="s">
        <v>106</v>
      </c>
      <c r="G2065" s="10">
        <v>365</v>
      </c>
      <c r="H2065" s="10">
        <v>7</v>
      </c>
      <c r="I2065" s="8">
        <v>650</v>
      </c>
      <c r="J2065" s="10">
        <v>4550</v>
      </c>
      <c r="K2065" s="10">
        <f t="shared" si="97"/>
        <v>2555</v>
      </c>
      <c r="L2065" s="11">
        <f t="shared" si="98"/>
        <v>1995</v>
      </c>
    </row>
    <row r="2066" spans="1:12" x14ac:dyDescent="0.3">
      <c r="A2066" s="2">
        <v>44152</v>
      </c>
      <c r="B2066" s="2" t="str">
        <f t="shared" si="96"/>
        <v>2020</v>
      </c>
      <c r="C2066" s="4" t="s">
        <v>143</v>
      </c>
      <c r="D2066" s="4" t="s">
        <v>107</v>
      </c>
      <c r="E2066" s="4" t="s">
        <v>131</v>
      </c>
      <c r="F2066" s="4" t="s">
        <v>106</v>
      </c>
      <c r="G2066" s="10">
        <v>365</v>
      </c>
      <c r="H2066" s="10">
        <v>49</v>
      </c>
      <c r="I2066" s="8">
        <v>650</v>
      </c>
      <c r="J2066" s="10">
        <v>31850</v>
      </c>
      <c r="K2066" s="10">
        <f t="shared" si="97"/>
        <v>17885</v>
      </c>
      <c r="L2066" s="11">
        <f t="shared" si="98"/>
        <v>13965</v>
      </c>
    </row>
    <row r="2067" spans="1:12" x14ac:dyDescent="0.3">
      <c r="A2067" s="2">
        <v>44299</v>
      </c>
      <c r="B2067" s="2" t="str">
        <f t="shared" si="96"/>
        <v>2021</v>
      </c>
      <c r="C2067" s="4" t="s">
        <v>122</v>
      </c>
      <c r="D2067" s="4" t="s">
        <v>104</v>
      </c>
      <c r="E2067" s="4" t="s">
        <v>131</v>
      </c>
      <c r="F2067" s="4" t="s">
        <v>106</v>
      </c>
      <c r="G2067" s="10">
        <v>365</v>
      </c>
      <c r="H2067" s="10">
        <v>23</v>
      </c>
      <c r="I2067" s="8">
        <v>650</v>
      </c>
      <c r="J2067" s="10">
        <v>14950</v>
      </c>
      <c r="K2067" s="10">
        <f t="shared" si="97"/>
        <v>8395</v>
      </c>
      <c r="L2067" s="11">
        <f t="shared" si="98"/>
        <v>6555</v>
      </c>
    </row>
    <row r="2068" spans="1:12" x14ac:dyDescent="0.3">
      <c r="A2068" s="2">
        <v>43619</v>
      </c>
      <c r="B2068" s="2" t="str">
        <f t="shared" si="96"/>
        <v>2019</v>
      </c>
      <c r="C2068" s="4" t="s">
        <v>137</v>
      </c>
      <c r="D2068" s="4" t="s">
        <v>110</v>
      </c>
      <c r="E2068" s="4" t="s">
        <v>131</v>
      </c>
      <c r="F2068" s="4" t="s">
        <v>106</v>
      </c>
      <c r="G2068" s="10">
        <v>365</v>
      </c>
      <c r="H2068" s="10">
        <v>18</v>
      </c>
      <c r="I2068" s="8">
        <v>650</v>
      </c>
      <c r="J2068" s="10">
        <v>11700</v>
      </c>
      <c r="K2068" s="10">
        <f t="shared" si="97"/>
        <v>6570</v>
      </c>
      <c r="L2068" s="11">
        <f t="shared" si="98"/>
        <v>5130</v>
      </c>
    </row>
    <row r="2069" spans="1:12" x14ac:dyDescent="0.3">
      <c r="A2069" s="2">
        <v>43662</v>
      </c>
      <c r="B2069" s="2" t="str">
        <f t="shared" si="96"/>
        <v>2019</v>
      </c>
      <c r="C2069" s="4" t="s">
        <v>115</v>
      </c>
      <c r="D2069" s="4" t="s">
        <v>111</v>
      </c>
      <c r="E2069" s="4" t="s">
        <v>131</v>
      </c>
      <c r="F2069" s="4" t="s">
        <v>106</v>
      </c>
      <c r="G2069" s="10">
        <v>365</v>
      </c>
      <c r="H2069" s="10">
        <v>50</v>
      </c>
      <c r="I2069" s="8">
        <v>650</v>
      </c>
      <c r="J2069" s="10">
        <v>32500</v>
      </c>
      <c r="K2069" s="10">
        <f t="shared" si="97"/>
        <v>18250</v>
      </c>
      <c r="L2069" s="11">
        <f t="shared" si="98"/>
        <v>14250</v>
      </c>
    </row>
    <row r="2070" spans="1:12" x14ac:dyDescent="0.3">
      <c r="A2070" s="2">
        <v>43414</v>
      </c>
      <c r="B2070" s="2" t="str">
        <f t="shared" si="96"/>
        <v>2018</v>
      </c>
      <c r="C2070" s="4" t="s">
        <v>135</v>
      </c>
      <c r="D2070" s="4" t="s">
        <v>107</v>
      </c>
      <c r="E2070" s="4" t="s">
        <v>131</v>
      </c>
      <c r="F2070" s="4" t="s">
        <v>106</v>
      </c>
      <c r="G2070" s="10">
        <v>365</v>
      </c>
      <c r="H2070" s="10">
        <v>29</v>
      </c>
      <c r="I2070" s="8">
        <v>650</v>
      </c>
      <c r="J2070" s="10">
        <v>18850</v>
      </c>
      <c r="K2070" s="10">
        <f t="shared" si="97"/>
        <v>10585</v>
      </c>
      <c r="L2070" s="11">
        <f t="shared" si="98"/>
        <v>8265</v>
      </c>
    </row>
    <row r="2071" spans="1:12" x14ac:dyDescent="0.3">
      <c r="A2071" s="2">
        <v>43905</v>
      </c>
      <c r="B2071" s="2" t="str">
        <f t="shared" si="96"/>
        <v>2020</v>
      </c>
      <c r="C2071" s="4" t="s">
        <v>140</v>
      </c>
      <c r="D2071" s="4" t="s">
        <v>117</v>
      </c>
      <c r="E2071" s="4" t="s">
        <v>131</v>
      </c>
      <c r="F2071" s="4" t="s">
        <v>106</v>
      </c>
      <c r="G2071" s="10">
        <v>365</v>
      </c>
      <c r="H2071" s="10">
        <v>74</v>
      </c>
      <c r="I2071" s="8">
        <v>650</v>
      </c>
      <c r="J2071" s="10">
        <v>48100</v>
      </c>
      <c r="K2071" s="10">
        <f t="shared" si="97"/>
        <v>27010</v>
      </c>
      <c r="L2071" s="11">
        <f t="shared" si="98"/>
        <v>21090</v>
      </c>
    </row>
    <row r="2072" spans="1:12" x14ac:dyDescent="0.3">
      <c r="A2072" s="2">
        <v>43801</v>
      </c>
      <c r="B2072" s="2" t="str">
        <f t="shared" si="96"/>
        <v>2019</v>
      </c>
      <c r="C2072" s="4" t="s">
        <v>118</v>
      </c>
      <c r="D2072" s="4" t="s">
        <v>113</v>
      </c>
      <c r="E2072" s="4" t="s">
        <v>131</v>
      </c>
      <c r="F2072" s="4" t="s">
        <v>106</v>
      </c>
      <c r="G2072" s="10">
        <v>365</v>
      </c>
      <c r="H2072" s="10">
        <v>39</v>
      </c>
      <c r="I2072" s="8">
        <v>650</v>
      </c>
      <c r="J2072" s="10">
        <v>25350</v>
      </c>
      <c r="K2072" s="10">
        <f t="shared" si="97"/>
        <v>14235</v>
      </c>
      <c r="L2072" s="11">
        <f t="shared" si="98"/>
        <v>11115</v>
      </c>
    </row>
    <row r="2073" spans="1:12" x14ac:dyDescent="0.3">
      <c r="A2073" s="2">
        <v>44486</v>
      </c>
      <c r="B2073" s="2" t="str">
        <f t="shared" si="96"/>
        <v>2021</v>
      </c>
      <c r="C2073" s="4" t="s">
        <v>139</v>
      </c>
      <c r="D2073" s="4" t="s">
        <v>117</v>
      </c>
      <c r="E2073" s="4" t="s">
        <v>131</v>
      </c>
      <c r="F2073" s="4" t="s">
        <v>106</v>
      </c>
      <c r="G2073" s="10">
        <v>365</v>
      </c>
      <c r="H2073" s="10">
        <v>94</v>
      </c>
      <c r="I2073" s="8">
        <v>650</v>
      </c>
      <c r="J2073" s="10">
        <v>61100</v>
      </c>
      <c r="K2073" s="10">
        <f t="shared" si="97"/>
        <v>34310</v>
      </c>
      <c r="L2073" s="11">
        <f t="shared" si="98"/>
        <v>26790</v>
      </c>
    </row>
    <row r="2074" spans="1:12" x14ac:dyDescent="0.3">
      <c r="A2074" s="2">
        <v>43404</v>
      </c>
      <c r="B2074" s="2" t="str">
        <f t="shared" si="96"/>
        <v>2018</v>
      </c>
      <c r="C2074" s="4" t="s">
        <v>108</v>
      </c>
      <c r="D2074" s="4" t="s">
        <v>111</v>
      </c>
      <c r="E2074" s="4" t="s">
        <v>131</v>
      </c>
      <c r="F2074" s="4" t="s">
        <v>106</v>
      </c>
      <c r="G2074" s="10">
        <v>365</v>
      </c>
      <c r="H2074" s="10">
        <v>4</v>
      </c>
      <c r="I2074" s="8">
        <v>650</v>
      </c>
      <c r="J2074" s="10">
        <v>2600</v>
      </c>
      <c r="K2074" s="10">
        <f t="shared" si="97"/>
        <v>1460</v>
      </c>
      <c r="L2074" s="11">
        <f t="shared" si="98"/>
        <v>1140</v>
      </c>
    </row>
    <row r="2075" spans="1:12" x14ac:dyDescent="0.3">
      <c r="A2075" s="2">
        <v>43810</v>
      </c>
      <c r="B2075" s="2" t="str">
        <f t="shared" si="96"/>
        <v>2019</v>
      </c>
      <c r="C2075" s="4" t="s">
        <v>144</v>
      </c>
      <c r="D2075" s="4" t="s">
        <v>117</v>
      </c>
      <c r="E2075" s="4" t="s">
        <v>131</v>
      </c>
      <c r="F2075" s="4" t="s">
        <v>106</v>
      </c>
      <c r="G2075" s="10">
        <v>365</v>
      </c>
      <c r="H2075" s="10">
        <v>64</v>
      </c>
      <c r="I2075" s="8">
        <v>650</v>
      </c>
      <c r="J2075" s="10">
        <v>41600</v>
      </c>
      <c r="K2075" s="10">
        <f t="shared" si="97"/>
        <v>23360</v>
      </c>
      <c r="L2075" s="11">
        <f t="shared" si="98"/>
        <v>18240</v>
      </c>
    </row>
    <row r="2076" spans="1:12" x14ac:dyDescent="0.3">
      <c r="A2076" s="2">
        <v>43703</v>
      </c>
      <c r="B2076" s="2" t="str">
        <f t="shared" si="96"/>
        <v>2019</v>
      </c>
      <c r="C2076" s="4" t="s">
        <v>109</v>
      </c>
      <c r="D2076" s="4" t="s">
        <v>110</v>
      </c>
      <c r="E2076" s="4" t="s">
        <v>131</v>
      </c>
      <c r="F2076" s="4" t="s">
        <v>106</v>
      </c>
      <c r="G2076" s="10">
        <v>365</v>
      </c>
      <c r="H2076" s="10">
        <v>18</v>
      </c>
      <c r="I2076" s="8">
        <v>650</v>
      </c>
      <c r="J2076" s="10">
        <v>11700</v>
      </c>
      <c r="K2076" s="10">
        <f t="shared" si="97"/>
        <v>6570</v>
      </c>
      <c r="L2076" s="11">
        <f t="shared" si="98"/>
        <v>5130</v>
      </c>
    </row>
    <row r="2077" spans="1:12" x14ac:dyDescent="0.3">
      <c r="A2077" s="2">
        <v>44333</v>
      </c>
      <c r="B2077" s="2" t="str">
        <f t="shared" si="96"/>
        <v>2021</v>
      </c>
      <c r="C2077" s="4" t="s">
        <v>136</v>
      </c>
      <c r="D2077" s="4" t="s">
        <v>117</v>
      </c>
      <c r="E2077" s="4" t="s">
        <v>131</v>
      </c>
      <c r="F2077" s="4" t="s">
        <v>106</v>
      </c>
      <c r="G2077" s="10">
        <v>365</v>
      </c>
      <c r="H2077" s="10">
        <v>91</v>
      </c>
      <c r="I2077" s="8">
        <v>650</v>
      </c>
      <c r="J2077" s="10">
        <v>59150</v>
      </c>
      <c r="K2077" s="10">
        <f t="shared" si="97"/>
        <v>33215</v>
      </c>
      <c r="L2077" s="11">
        <f t="shared" si="98"/>
        <v>25935</v>
      </c>
    </row>
    <row r="2078" spans="1:12" x14ac:dyDescent="0.3">
      <c r="A2078" s="2">
        <v>44216</v>
      </c>
      <c r="B2078" s="2" t="str">
        <f t="shared" si="96"/>
        <v>2021</v>
      </c>
      <c r="C2078" s="4" t="s">
        <v>120</v>
      </c>
      <c r="D2078" s="4" t="s">
        <v>111</v>
      </c>
      <c r="E2078" s="4" t="s">
        <v>131</v>
      </c>
      <c r="F2078" s="4" t="s">
        <v>106</v>
      </c>
      <c r="G2078" s="10">
        <v>365</v>
      </c>
      <c r="H2078" s="10">
        <v>51</v>
      </c>
      <c r="I2078" s="8">
        <v>650</v>
      </c>
      <c r="J2078" s="10">
        <v>33150</v>
      </c>
      <c r="K2078" s="10">
        <f t="shared" si="97"/>
        <v>18615</v>
      </c>
      <c r="L2078" s="11">
        <f t="shared" si="98"/>
        <v>14535</v>
      </c>
    </row>
    <row r="2079" spans="1:12" x14ac:dyDescent="0.3">
      <c r="A2079" s="2">
        <v>44309</v>
      </c>
      <c r="B2079" s="2" t="str">
        <f t="shared" si="96"/>
        <v>2021</v>
      </c>
      <c r="C2079" s="4" t="s">
        <v>141</v>
      </c>
      <c r="D2079" s="4" t="s">
        <v>113</v>
      </c>
      <c r="E2079" s="4" t="s">
        <v>131</v>
      </c>
      <c r="F2079" s="4" t="s">
        <v>106</v>
      </c>
      <c r="G2079" s="10">
        <v>365</v>
      </c>
      <c r="H2079" s="10">
        <v>66</v>
      </c>
      <c r="I2079" s="8">
        <v>650</v>
      </c>
      <c r="J2079" s="10">
        <v>42900</v>
      </c>
      <c r="K2079" s="10">
        <f t="shared" si="97"/>
        <v>24090</v>
      </c>
      <c r="L2079" s="11">
        <f t="shared" si="98"/>
        <v>18810</v>
      </c>
    </row>
    <row r="2080" spans="1:12" x14ac:dyDescent="0.3">
      <c r="A2080" s="2">
        <v>44466</v>
      </c>
      <c r="B2080" s="2" t="str">
        <f t="shared" si="96"/>
        <v>2021</v>
      </c>
      <c r="C2080" s="4" t="s">
        <v>141</v>
      </c>
      <c r="D2080" s="4" t="s">
        <v>113</v>
      </c>
      <c r="E2080" s="4" t="s">
        <v>131</v>
      </c>
      <c r="F2080" s="4" t="s">
        <v>106</v>
      </c>
      <c r="G2080" s="10">
        <v>365</v>
      </c>
      <c r="H2080" s="10">
        <v>5</v>
      </c>
      <c r="I2080" s="8">
        <v>650</v>
      </c>
      <c r="J2080" s="10">
        <v>3250</v>
      </c>
      <c r="K2080" s="10">
        <f t="shared" si="97"/>
        <v>1825</v>
      </c>
      <c r="L2080" s="11">
        <f t="shared" si="98"/>
        <v>1425</v>
      </c>
    </row>
    <row r="2081" spans="1:12" x14ac:dyDescent="0.3">
      <c r="A2081" s="2">
        <v>43855</v>
      </c>
      <c r="B2081" s="2" t="str">
        <f t="shared" si="96"/>
        <v>2020</v>
      </c>
      <c r="C2081" s="4" t="s">
        <v>119</v>
      </c>
      <c r="D2081" s="4" t="s">
        <v>107</v>
      </c>
      <c r="E2081" s="4" t="s">
        <v>131</v>
      </c>
      <c r="F2081" s="4" t="s">
        <v>106</v>
      </c>
      <c r="G2081" s="10">
        <v>365</v>
      </c>
      <c r="H2081" s="10">
        <v>19</v>
      </c>
      <c r="I2081" s="8">
        <v>650</v>
      </c>
      <c r="J2081" s="10">
        <v>12350</v>
      </c>
      <c r="K2081" s="10">
        <f t="shared" si="97"/>
        <v>6935</v>
      </c>
      <c r="L2081" s="11">
        <f t="shared" si="98"/>
        <v>5415</v>
      </c>
    </row>
    <row r="2082" spans="1:12" x14ac:dyDescent="0.3">
      <c r="A2082" s="2">
        <v>44013</v>
      </c>
      <c r="B2082" s="2" t="str">
        <f t="shared" si="96"/>
        <v>2020</v>
      </c>
      <c r="C2082" s="4" t="s">
        <v>121</v>
      </c>
      <c r="D2082" s="4" t="s">
        <v>110</v>
      </c>
      <c r="E2082" s="4" t="s">
        <v>131</v>
      </c>
      <c r="F2082" s="4" t="s">
        <v>106</v>
      </c>
      <c r="G2082" s="10">
        <v>365</v>
      </c>
      <c r="H2082" s="10">
        <v>19</v>
      </c>
      <c r="I2082" s="8">
        <v>650</v>
      </c>
      <c r="J2082" s="10">
        <v>12350</v>
      </c>
      <c r="K2082" s="10">
        <f t="shared" si="97"/>
        <v>6935</v>
      </c>
      <c r="L2082" s="11">
        <f t="shared" si="98"/>
        <v>5415</v>
      </c>
    </row>
    <row r="2083" spans="1:12" x14ac:dyDescent="0.3">
      <c r="A2083" s="2">
        <v>44491</v>
      </c>
      <c r="B2083" s="2" t="str">
        <f t="shared" si="96"/>
        <v>2021</v>
      </c>
      <c r="C2083" s="4" t="s">
        <v>136</v>
      </c>
      <c r="D2083" s="4" t="s">
        <v>104</v>
      </c>
      <c r="E2083" s="4" t="s">
        <v>131</v>
      </c>
      <c r="F2083" s="4" t="s">
        <v>106</v>
      </c>
      <c r="G2083" s="10">
        <v>365</v>
      </c>
      <c r="H2083" s="10">
        <v>34</v>
      </c>
      <c r="I2083" s="8">
        <v>650</v>
      </c>
      <c r="J2083" s="10">
        <v>22100</v>
      </c>
      <c r="K2083" s="10">
        <f t="shared" si="97"/>
        <v>12410</v>
      </c>
      <c r="L2083" s="11">
        <f t="shared" si="98"/>
        <v>9690</v>
      </c>
    </row>
    <row r="2084" spans="1:12" x14ac:dyDescent="0.3">
      <c r="A2084" s="2">
        <v>43988</v>
      </c>
      <c r="B2084" s="2" t="str">
        <f t="shared" si="96"/>
        <v>2020</v>
      </c>
      <c r="C2084" s="4" t="s">
        <v>134</v>
      </c>
      <c r="D2084" s="4" t="s">
        <v>113</v>
      </c>
      <c r="E2084" s="4" t="s">
        <v>131</v>
      </c>
      <c r="F2084" s="4" t="s">
        <v>106</v>
      </c>
      <c r="G2084" s="10">
        <v>365</v>
      </c>
      <c r="H2084" s="10">
        <v>107</v>
      </c>
      <c r="I2084" s="8">
        <v>650</v>
      </c>
      <c r="J2084" s="10">
        <v>69550</v>
      </c>
      <c r="K2084" s="10">
        <f t="shared" si="97"/>
        <v>39055</v>
      </c>
      <c r="L2084" s="11">
        <f t="shared" si="98"/>
        <v>30495</v>
      </c>
    </row>
    <row r="2085" spans="1:12" x14ac:dyDescent="0.3">
      <c r="A2085" s="2">
        <v>44034</v>
      </c>
      <c r="B2085" s="2" t="str">
        <f t="shared" si="96"/>
        <v>2020</v>
      </c>
      <c r="C2085" s="4" t="s">
        <v>123</v>
      </c>
      <c r="D2085" s="4" t="s">
        <v>111</v>
      </c>
      <c r="E2085" s="4" t="s">
        <v>131</v>
      </c>
      <c r="F2085" s="4" t="s">
        <v>106</v>
      </c>
      <c r="G2085" s="10">
        <v>365</v>
      </c>
      <c r="H2085" s="10">
        <v>14</v>
      </c>
      <c r="I2085" s="8">
        <v>650</v>
      </c>
      <c r="J2085" s="10">
        <v>9100</v>
      </c>
      <c r="K2085" s="10">
        <f t="shared" si="97"/>
        <v>5110</v>
      </c>
      <c r="L2085" s="11">
        <f t="shared" si="98"/>
        <v>3990</v>
      </c>
    </row>
    <row r="2086" spans="1:12" x14ac:dyDescent="0.3">
      <c r="A2086" s="2">
        <v>44248</v>
      </c>
      <c r="B2086" s="2" t="str">
        <f t="shared" si="96"/>
        <v>2021</v>
      </c>
      <c r="C2086" s="4" t="s">
        <v>123</v>
      </c>
      <c r="D2086" s="4" t="s">
        <v>117</v>
      </c>
      <c r="E2086" s="4" t="s">
        <v>131</v>
      </c>
      <c r="F2086" s="4" t="s">
        <v>106</v>
      </c>
      <c r="G2086" s="10">
        <v>365</v>
      </c>
      <c r="H2086" s="10">
        <v>83</v>
      </c>
      <c r="I2086" s="8">
        <v>650</v>
      </c>
      <c r="J2086" s="10">
        <v>53950</v>
      </c>
      <c r="K2086" s="10">
        <f t="shared" si="97"/>
        <v>30295</v>
      </c>
      <c r="L2086" s="11">
        <f t="shared" si="98"/>
        <v>23655</v>
      </c>
    </row>
    <row r="2087" spans="1:12" x14ac:dyDescent="0.3">
      <c r="A2087" s="2">
        <v>43204</v>
      </c>
      <c r="B2087" s="2" t="str">
        <f t="shared" si="96"/>
        <v>2018</v>
      </c>
      <c r="C2087" s="4" t="s">
        <v>121</v>
      </c>
      <c r="D2087" s="4" t="s">
        <v>104</v>
      </c>
      <c r="E2087" s="4" t="s">
        <v>131</v>
      </c>
      <c r="F2087" s="4" t="s">
        <v>106</v>
      </c>
      <c r="G2087" s="10">
        <v>365</v>
      </c>
      <c r="H2087" s="10">
        <v>9</v>
      </c>
      <c r="I2087" s="8">
        <v>650</v>
      </c>
      <c r="J2087" s="10">
        <v>5850</v>
      </c>
      <c r="K2087" s="10">
        <f t="shared" si="97"/>
        <v>3285</v>
      </c>
      <c r="L2087" s="11">
        <f t="shared" si="98"/>
        <v>2565</v>
      </c>
    </row>
    <row r="2088" spans="1:12" x14ac:dyDescent="0.3">
      <c r="A2088" s="2">
        <v>43162</v>
      </c>
      <c r="B2088" s="2" t="str">
        <f t="shared" si="96"/>
        <v>2018</v>
      </c>
      <c r="C2088" s="4" t="s">
        <v>114</v>
      </c>
      <c r="D2088" s="4" t="s">
        <v>111</v>
      </c>
      <c r="E2088" s="4" t="s">
        <v>131</v>
      </c>
      <c r="F2088" s="4" t="s">
        <v>106</v>
      </c>
      <c r="G2088" s="10">
        <v>365</v>
      </c>
      <c r="H2088" s="10">
        <v>40</v>
      </c>
      <c r="I2088" s="8">
        <v>650</v>
      </c>
      <c r="J2088" s="10">
        <v>26000</v>
      </c>
      <c r="K2088" s="10">
        <f t="shared" si="97"/>
        <v>14600</v>
      </c>
      <c r="L2088" s="11">
        <f t="shared" si="98"/>
        <v>11400</v>
      </c>
    </row>
    <row r="2089" spans="1:12" x14ac:dyDescent="0.3">
      <c r="A2089" s="2">
        <v>43818</v>
      </c>
      <c r="B2089" s="2" t="str">
        <f t="shared" si="96"/>
        <v>2019</v>
      </c>
      <c r="C2089" s="4" t="s">
        <v>136</v>
      </c>
      <c r="D2089" s="4" t="s">
        <v>104</v>
      </c>
      <c r="E2089" s="4" t="s">
        <v>131</v>
      </c>
      <c r="F2089" s="4" t="s">
        <v>106</v>
      </c>
      <c r="G2089" s="10">
        <v>365</v>
      </c>
      <c r="H2089" s="10">
        <v>16</v>
      </c>
      <c r="I2089" s="8">
        <v>650</v>
      </c>
      <c r="J2089" s="10">
        <v>10400</v>
      </c>
      <c r="K2089" s="10">
        <f t="shared" si="97"/>
        <v>5840</v>
      </c>
      <c r="L2089" s="11">
        <f t="shared" si="98"/>
        <v>4560</v>
      </c>
    </row>
    <row r="2090" spans="1:12" x14ac:dyDescent="0.3">
      <c r="A2090" s="2">
        <v>44213</v>
      </c>
      <c r="B2090" s="2" t="str">
        <f t="shared" si="96"/>
        <v>2021</v>
      </c>
      <c r="C2090" s="4" t="s">
        <v>136</v>
      </c>
      <c r="D2090" s="4" t="s">
        <v>104</v>
      </c>
      <c r="E2090" s="4" t="s">
        <v>131</v>
      </c>
      <c r="F2090" s="4" t="s">
        <v>124</v>
      </c>
      <c r="G2090" s="10">
        <v>365</v>
      </c>
      <c r="H2090" s="10">
        <v>31</v>
      </c>
      <c r="I2090" s="8">
        <v>650</v>
      </c>
      <c r="J2090" s="10">
        <v>20150</v>
      </c>
      <c r="K2090" s="10">
        <f t="shared" si="97"/>
        <v>11315</v>
      </c>
      <c r="L2090" s="11">
        <f t="shared" si="98"/>
        <v>8835</v>
      </c>
    </row>
    <row r="2091" spans="1:12" x14ac:dyDescent="0.3">
      <c r="A2091" s="2">
        <v>43227</v>
      </c>
      <c r="B2091" s="2" t="str">
        <f t="shared" si="96"/>
        <v>2018</v>
      </c>
      <c r="C2091" s="4" t="s">
        <v>112</v>
      </c>
      <c r="D2091" s="4" t="s">
        <v>104</v>
      </c>
      <c r="E2091" s="4" t="s">
        <v>131</v>
      </c>
      <c r="F2091" s="4" t="s">
        <v>124</v>
      </c>
      <c r="G2091" s="10">
        <v>365</v>
      </c>
      <c r="H2091" s="10">
        <v>54</v>
      </c>
      <c r="I2091" s="8">
        <v>650</v>
      </c>
      <c r="J2091" s="10">
        <v>35100</v>
      </c>
      <c r="K2091" s="10">
        <f t="shared" si="97"/>
        <v>19710</v>
      </c>
      <c r="L2091" s="11">
        <f t="shared" si="98"/>
        <v>15390</v>
      </c>
    </row>
    <row r="2092" spans="1:12" x14ac:dyDescent="0.3">
      <c r="A2092" s="2">
        <v>43956</v>
      </c>
      <c r="B2092" s="2" t="str">
        <f t="shared" si="96"/>
        <v>2020</v>
      </c>
      <c r="C2092" s="4" t="s">
        <v>136</v>
      </c>
      <c r="D2092" s="4" t="s">
        <v>117</v>
      </c>
      <c r="E2092" s="4" t="s">
        <v>131</v>
      </c>
      <c r="F2092" s="4" t="s">
        <v>124</v>
      </c>
      <c r="G2092" s="10">
        <v>365</v>
      </c>
      <c r="H2092" s="10">
        <v>76</v>
      </c>
      <c r="I2092" s="8">
        <v>650</v>
      </c>
      <c r="J2092" s="10">
        <v>49400</v>
      </c>
      <c r="K2092" s="10">
        <f t="shared" si="97"/>
        <v>27740</v>
      </c>
      <c r="L2092" s="11">
        <f t="shared" si="98"/>
        <v>21660</v>
      </c>
    </row>
    <row r="2093" spans="1:12" x14ac:dyDescent="0.3">
      <c r="A2093" s="2">
        <v>43664</v>
      </c>
      <c r="B2093" s="2" t="str">
        <f t="shared" si="96"/>
        <v>2019</v>
      </c>
      <c r="C2093" s="4" t="s">
        <v>136</v>
      </c>
      <c r="D2093" s="4" t="s">
        <v>113</v>
      </c>
      <c r="E2093" s="4" t="s">
        <v>131</v>
      </c>
      <c r="F2093" s="4" t="s">
        <v>124</v>
      </c>
      <c r="G2093" s="10">
        <v>365</v>
      </c>
      <c r="H2093" s="10">
        <v>14</v>
      </c>
      <c r="I2093" s="8">
        <v>650</v>
      </c>
      <c r="J2093" s="10">
        <v>9100</v>
      </c>
      <c r="K2093" s="10">
        <f t="shared" si="97"/>
        <v>5110</v>
      </c>
      <c r="L2093" s="11">
        <f t="shared" si="98"/>
        <v>3990</v>
      </c>
    </row>
    <row r="2094" spans="1:12" x14ac:dyDescent="0.3">
      <c r="A2094" s="2">
        <v>44228</v>
      </c>
      <c r="B2094" s="2" t="str">
        <f t="shared" si="96"/>
        <v>2021</v>
      </c>
      <c r="C2094" s="4" t="s">
        <v>135</v>
      </c>
      <c r="D2094" s="4" t="s">
        <v>111</v>
      </c>
      <c r="E2094" s="4" t="s">
        <v>131</v>
      </c>
      <c r="F2094" s="4" t="s">
        <v>124</v>
      </c>
      <c r="G2094" s="10">
        <v>365</v>
      </c>
      <c r="H2094" s="10">
        <v>107</v>
      </c>
      <c r="I2094" s="8">
        <v>650</v>
      </c>
      <c r="J2094" s="10">
        <v>69550</v>
      </c>
      <c r="K2094" s="10">
        <f t="shared" si="97"/>
        <v>39055</v>
      </c>
      <c r="L2094" s="11">
        <f t="shared" si="98"/>
        <v>30495</v>
      </c>
    </row>
    <row r="2095" spans="1:12" x14ac:dyDescent="0.3">
      <c r="A2095" s="2">
        <v>43732</v>
      </c>
      <c r="B2095" s="2" t="str">
        <f t="shared" si="96"/>
        <v>2019</v>
      </c>
      <c r="C2095" s="4" t="s">
        <v>120</v>
      </c>
      <c r="D2095" s="4" t="s">
        <v>104</v>
      </c>
      <c r="E2095" s="4" t="s">
        <v>131</v>
      </c>
      <c r="F2095" s="4" t="s">
        <v>124</v>
      </c>
      <c r="G2095" s="10">
        <v>365</v>
      </c>
      <c r="H2095" s="10">
        <v>14</v>
      </c>
      <c r="I2095" s="8">
        <v>650</v>
      </c>
      <c r="J2095" s="10">
        <v>9100</v>
      </c>
      <c r="K2095" s="10">
        <f t="shared" si="97"/>
        <v>5110</v>
      </c>
      <c r="L2095" s="11">
        <f t="shared" si="98"/>
        <v>3990</v>
      </c>
    </row>
    <row r="2096" spans="1:12" x14ac:dyDescent="0.3">
      <c r="A2096" s="2">
        <v>43683</v>
      </c>
      <c r="B2096" s="2" t="str">
        <f t="shared" si="96"/>
        <v>2019</v>
      </c>
      <c r="C2096" s="4" t="s">
        <v>143</v>
      </c>
      <c r="D2096" s="4" t="s">
        <v>117</v>
      </c>
      <c r="E2096" s="4" t="s">
        <v>131</v>
      </c>
      <c r="F2096" s="4" t="s">
        <v>124</v>
      </c>
      <c r="G2096" s="10">
        <v>365</v>
      </c>
      <c r="H2096" s="10">
        <v>61</v>
      </c>
      <c r="I2096" s="8">
        <v>650</v>
      </c>
      <c r="J2096" s="10">
        <v>39650</v>
      </c>
      <c r="K2096" s="10">
        <f t="shared" si="97"/>
        <v>22265</v>
      </c>
      <c r="L2096" s="11">
        <f t="shared" si="98"/>
        <v>17385</v>
      </c>
    </row>
    <row r="2097" spans="1:12" x14ac:dyDescent="0.3">
      <c r="A2097" s="2">
        <v>43598</v>
      </c>
      <c r="B2097" s="2" t="str">
        <f t="shared" si="96"/>
        <v>2019</v>
      </c>
      <c r="C2097" s="4" t="s">
        <v>123</v>
      </c>
      <c r="D2097" s="4" t="s">
        <v>111</v>
      </c>
      <c r="E2097" s="4" t="s">
        <v>131</v>
      </c>
      <c r="F2097" s="4" t="s">
        <v>124</v>
      </c>
      <c r="G2097" s="10">
        <v>365</v>
      </c>
      <c r="H2097" s="10">
        <v>95</v>
      </c>
      <c r="I2097" s="8">
        <v>650</v>
      </c>
      <c r="J2097" s="10">
        <v>61750</v>
      </c>
      <c r="K2097" s="10">
        <f t="shared" si="97"/>
        <v>34675</v>
      </c>
      <c r="L2097" s="11">
        <f t="shared" si="98"/>
        <v>27075</v>
      </c>
    </row>
    <row r="2098" spans="1:12" x14ac:dyDescent="0.3">
      <c r="A2098" s="2">
        <v>44165</v>
      </c>
      <c r="B2098" s="2" t="str">
        <f t="shared" si="96"/>
        <v>2020</v>
      </c>
      <c r="C2098" s="4" t="s">
        <v>108</v>
      </c>
      <c r="D2098" s="4" t="s">
        <v>117</v>
      </c>
      <c r="E2098" s="4" t="s">
        <v>131</v>
      </c>
      <c r="F2098" s="4" t="s">
        <v>124</v>
      </c>
      <c r="G2098" s="10">
        <v>365</v>
      </c>
      <c r="H2098" s="10">
        <v>116</v>
      </c>
      <c r="I2098" s="8">
        <v>650</v>
      </c>
      <c r="J2098" s="10">
        <v>75400</v>
      </c>
      <c r="K2098" s="10">
        <f t="shared" si="97"/>
        <v>42340</v>
      </c>
      <c r="L2098" s="11">
        <f t="shared" si="98"/>
        <v>33060</v>
      </c>
    </row>
    <row r="2099" spans="1:12" x14ac:dyDescent="0.3">
      <c r="A2099" s="2">
        <v>44434</v>
      </c>
      <c r="B2099" s="2" t="str">
        <f t="shared" si="96"/>
        <v>2021</v>
      </c>
      <c r="C2099" s="4" t="s">
        <v>121</v>
      </c>
      <c r="D2099" s="4" t="s">
        <v>111</v>
      </c>
      <c r="E2099" s="4" t="s">
        <v>131</v>
      </c>
      <c r="F2099" s="4" t="s">
        <v>124</v>
      </c>
      <c r="G2099" s="10">
        <v>365</v>
      </c>
      <c r="H2099" s="10">
        <v>44</v>
      </c>
      <c r="I2099" s="8">
        <v>650</v>
      </c>
      <c r="J2099" s="10">
        <v>28600</v>
      </c>
      <c r="K2099" s="10">
        <f t="shared" si="97"/>
        <v>16060</v>
      </c>
      <c r="L2099" s="11">
        <f t="shared" si="98"/>
        <v>12540</v>
      </c>
    </row>
    <row r="2100" spans="1:12" x14ac:dyDescent="0.3">
      <c r="A2100" s="2">
        <v>44382</v>
      </c>
      <c r="B2100" s="2" t="str">
        <f t="shared" si="96"/>
        <v>2021</v>
      </c>
      <c r="C2100" s="4" t="s">
        <v>142</v>
      </c>
      <c r="D2100" s="4" t="s">
        <v>104</v>
      </c>
      <c r="E2100" s="4" t="s">
        <v>131</v>
      </c>
      <c r="F2100" s="4" t="s">
        <v>124</v>
      </c>
      <c r="G2100" s="10">
        <v>365</v>
      </c>
      <c r="H2100" s="10">
        <v>30</v>
      </c>
      <c r="I2100" s="8">
        <v>650</v>
      </c>
      <c r="J2100" s="10">
        <v>19500</v>
      </c>
      <c r="K2100" s="10">
        <f t="shared" si="97"/>
        <v>10950</v>
      </c>
      <c r="L2100" s="11">
        <f t="shared" si="98"/>
        <v>8550</v>
      </c>
    </row>
    <row r="2101" spans="1:12" x14ac:dyDescent="0.3">
      <c r="A2101" s="2">
        <v>44198</v>
      </c>
      <c r="B2101" s="2" t="str">
        <f t="shared" si="96"/>
        <v>2021</v>
      </c>
      <c r="C2101" s="4" t="s">
        <v>118</v>
      </c>
      <c r="D2101" s="4" t="s">
        <v>107</v>
      </c>
      <c r="E2101" s="4" t="s">
        <v>131</v>
      </c>
      <c r="F2101" s="4" t="s">
        <v>124</v>
      </c>
      <c r="G2101" s="10">
        <v>365</v>
      </c>
      <c r="H2101" s="10">
        <v>22</v>
      </c>
      <c r="I2101" s="8">
        <v>650</v>
      </c>
      <c r="J2101" s="10">
        <v>14300</v>
      </c>
      <c r="K2101" s="10">
        <f t="shared" si="97"/>
        <v>8030</v>
      </c>
      <c r="L2101" s="11">
        <f t="shared" si="98"/>
        <v>6270</v>
      </c>
    </row>
    <row r="2102" spans="1:12" x14ac:dyDescent="0.3">
      <c r="A2102" s="2">
        <v>43390</v>
      </c>
      <c r="B2102" s="2" t="str">
        <f t="shared" si="96"/>
        <v>2018</v>
      </c>
      <c r="C2102" s="4" t="s">
        <v>112</v>
      </c>
      <c r="D2102" s="4" t="s">
        <v>111</v>
      </c>
      <c r="E2102" s="4" t="s">
        <v>131</v>
      </c>
      <c r="F2102" s="4" t="s">
        <v>124</v>
      </c>
      <c r="G2102" s="10">
        <v>365</v>
      </c>
      <c r="H2102" s="10">
        <v>18</v>
      </c>
      <c r="I2102" s="8">
        <v>650</v>
      </c>
      <c r="J2102" s="10">
        <v>11700</v>
      </c>
      <c r="K2102" s="10">
        <f t="shared" si="97"/>
        <v>6570</v>
      </c>
      <c r="L2102" s="11">
        <f t="shared" si="98"/>
        <v>5130</v>
      </c>
    </row>
    <row r="2103" spans="1:12" x14ac:dyDescent="0.3">
      <c r="A2103" s="2">
        <v>44268</v>
      </c>
      <c r="B2103" s="2" t="str">
        <f t="shared" si="96"/>
        <v>2021</v>
      </c>
      <c r="C2103" s="4" t="s">
        <v>121</v>
      </c>
      <c r="D2103" s="4" t="s">
        <v>111</v>
      </c>
      <c r="E2103" s="4" t="s">
        <v>131</v>
      </c>
      <c r="F2103" s="4" t="s">
        <v>124</v>
      </c>
      <c r="G2103" s="10">
        <v>365</v>
      </c>
      <c r="H2103" s="10">
        <v>36</v>
      </c>
      <c r="I2103" s="8">
        <v>650</v>
      </c>
      <c r="J2103" s="10">
        <v>23400</v>
      </c>
      <c r="K2103" s="10">
        <f t="shared" si="97"/>
        <v>13140</v>
      </c>
      <c r="L2103" s="11">
        <f t="shared" si="98"/>
        <v>10260</v>
      </c>
    </row>
    <row r="2104" spans="1:12" x14ac:dyDescent="0.3">
      <c r="A2104" s="2">
        <v>43498</v>
      </c>
      <c r="B2104" s="2" t="str">
        <f t="shared" si="96"/>
        <v>2019</v>
      </c>
      <c r="C2104" s="4" t="s">
        <v>141</v>
      </c>
      <c r="D2104" s="4" t="s">
        <v>110</v>
      </c>
      <c r="E2104" s="4" t="s">
        <v>131</v>
      </c>
      <c r="F2104" s="4" t="s">
        <v>124</v>
      </c>
      <c r="G2104" s="10">
        <v>365</v>
      </c>
      <c r="H2104" s="10">
        <v>11</v>
      </c>
      <c r="I2104" s="8">
        <v>650</v>
      </c>
      <c r="J2104" s="10">
        <v>7150</v>
      </c>
      <c r="K2104" s="10">
        <f t="shared" si="97"/>
        <v>4015</v>
      </c>
      <c r="L2104" s="11">
        <f t="shared" si="98"/>
        <v>3135</v>
      </c>
    </row>
    <row r="2105" spans="1:12" x14ac:dyDescent="0.3">
      <c r="A2105" s="2">
        <v>43827</v>
      </c>
      <c r="B2105" s="2" t="str">
        <f t="shared" si="96"/>
        <v>2019</v>
      </c>
      <c r="C2105" s="4" t="s">
        <v>136</v>
      </c>
      <c r="D2105" s="4" t="s">
        <v>107</v>
      </c>
      <c r="E2105" s="4" t="s">
        <v>131</v>
      </c>
      <c r="F2105" s="4" t="s">
        <v>124</v>
      </c>
      <c r="G2105" s="10">
        <v>365</v>
      </c>
      <c r="H2105" s="10">
        <v>68</v>
      </c>
      <c r="I2105" s="8">
        <v>650</v>
      </c>
      <c r="J2105" s="10">
        <v>44200</v>
      </c>
      <c r="K2105" s="10">
        <f t="shared" si="97"/>
        <v>24820</v>
      </c>
      <c r="L2105" s="11">
        <f t="shared" si="98"/>
        <v>19380</v>
      </c>
    </row>
    <row r="2106" spans="1:12" x14ac:dyDescent="0.3">
      <c r="A2106" s="2">
        <v>44205</v>
      </c>
      <c r="B2106" s="2" t="str">
        <f t="shared" si="96"/>
        <v>2021</v>
      </c>
      <c r="C2106" s="4" t="s">
        <v>109</v>
      </c>
      <c r="D2106" s="4" t="s">
        <v>104</v>
      </c>
      <c r="E2106" s="4" t="s">
        <v>131</v>
      </c>
      <c r="F2106" s="4" t="s">
        <v>124</v>
      </c>
      <c r="G2106" s="10">
        <v>365</v>
      </c>
      <c r="H2106" s="10">
        <v>12</v>
      </c>
      <c r="I2106" s="8">
        <v>650</v>
      </c>
      <c r="J2106" s="10">
        <v>7800</v>
      </c>
      <c r="K2106" s="10">
        <f t="shared" si="97"/>
        <v>4380</v>
      </c>
      <c r="L2106" s="11">
        <f t="shared" si="98"/>
        <v>3420</v>
      </c>
    </row>
    <row r="2107" spans="1:12" x14ac:dyDescent="0.3">
      <c r="A2107" s="2">
        <v>43461</v>
      </c>
      <c r="B2107" s="2" t="str">
        <f t="shared" si="96"/>
        <v>2018</v>
      </c>
      <c r="C2107" s="4" t="s">
        <v>134</v>
      </c>
      <c r="D2107" s="4" t="s">
        <v>107</v>
      </c>
      <c r="E2107" s="4" t="s">
        <v>131</v>
      </c>
      <c r="F2107" s="4" t="s">
        <v>124</v>
      </c>
      <c r="G2107" s="10">
        <v>365</v>
      </c>
      <c r="H2107" s="10">
        <v>69</v>
      </c>
      <c r="I2107" s="8">
        <v>650</v>
      </c>
      <c r="J2107" s="10">
        <v>44850</v>
      </c>
      <c r="K2107" s="10">
        <f t="shared" si="97"/>
        <v>25185</v>
      </c>
      <c r="L2107" s="11">
        <f t="shared" si="98"/>
        <v>19665</v>
      </c>
    </row>
    <row r="2108" spans="1:12" x14ac:dyDescent="0.3">
      <c r="A2108" s="2">
        <v>44208</v>
      </c>
      <c r="B2108" s="2" t="str">
        <f t="shared" si="96"/>
        <v>2021</v>
      </c>
      <c r="C2108" s="4" t="s">
        <v>108</v>
      </c>
      <c r="D2108" s="4" t="s">
        <v>117</v>
      </c>
      <c r="E2108" s="4" t="s">
        <v>131</v>
      </c>
      <c r="F2108" s="4" t="s">
        <v>124</v>
      </c>
      <c r="G2108" s="10">
        <v>365</v>
      </c>
      <c r="H2108" s="10">
        <v>134</v>
      </c>
      <c r="I2108" s="8">
        <v>650</v>
      </c>
      <c r="J2108" s="10">
        <v>87100</v>
      </c>
      <c r="K2108" s="10">
        <f t="shared" si="97"/>
        <v>48910</v>
      </c>
      <c r="L2108" s="11">
        <f t="shared" si="98"/>
        <v>38190</v>
      </c>
    </row>
    <row r="2109" spans="1:12" x14ac:dyDescent="0.3">
      <c r="A2109" s="2">
        <v>44289</v>
      </c>
      <c r="B2109" s="2" t="str">
        <f t="shared" si="96"/>
        <v>2021</v>
      </c>
      <c r="C2109" s="4" t="s">
        <v>120</v>
      </c>
      <c r="D2109" s="4" t="s">
        <v>113</v>
      </c>
      <c r="E2109" s="4" t="s">
        <v>131</v>
      </c>
      <c r="F2109" s="4" t="s">
        <v>124</v>
      </c>
      <c r="G2109" s="10">
        <v>365</v>
      </c>
      <c r="H2109" s="10">
        <v>136</v>
      </c>
      <c r="I2109" s="8">
        <v>650</v>
      </c>
      <c r="J2109" s="10">
        <v>88400</v>
      </c>
      <c r="K2109" s="10">
        <f t="shared" si="97"/>
        <v>49640</v>
      </c>
      <c r="L2109" s="11">
        <f t="shared" si="98"/>
        <v>38760</v>
      </c>
    </row>
    <row r="2110" spans="1:12" x14ac:dyDescent="0.3">
      <c r="A2110" s="2">
        <v>43433</v>
      </c>
      <c r="B2110" s="2" t="str">
        <f t="shared" si="96"/>
        <v>2018</v>
      </c>
      <c r="C2110" s="4" t="s">
        <v>142</v>
      </c>
      <c r="D2110" s="4" t="s">
        <v>107</v>
      </c>
      <c r="E2110" s="4" t="s">
        <v>131</v>
      </c>
      <c r="F2110" s="4" t="s">
        <v>124</v>
      </c>
      <c r="G2110" s="10">
        <v>365</v>
      </c>
      <c r="H2110" s="10">
        <v>41</v>
      </c>
      <c r="I2110" s="8">
        <v>650</v>
      </c>
      <c r="J2110" s="10">
        <v>26650</v>
      </c>
      <c r="K2110" s="10">
        <f t="shared" si="97"/>
        <v>14965</v>
      </c>
      <c r="L2110" s="11">
        <f t="shared" si="98"/>
        <v>11685</v>
      </c>
    </row>
    <row r="2111" spans="1:12" x14ac:dyDescent="0.3">
      <c r="A2111" s="2">
        <v>43657</v>
      </c>
      <c r="B2111" s="2" t="str">
        <f t="shared" si="96"/>
        <v>2019</v>
      </c>
      <c r="C2111" s="4" t="s">
        <v>139</v>
      </c>
      <c r="D2111" s="4" t="s">
        <v>113</v>
      </c>
      <c r="E2111" s="4" t="s">
        <v>131</v>
      </c>
      <c r="F2111" s="4" t="s">
        <v>124</v>
      </c>
      <c r="G2111" s="10">
        <v>365</v>
      </c>
      <c r="H2111" s="10">
        <v>83</v>
      </c>
      <c r="I2111" s="8">
        <v>650</v>
      </c>
      <c r="J2111" s="10">
        <v>53950</v>
      </c>
      <c r="K2111" s="10">
        <f t="shared" si="97"/>
        <v>30295</v>
      </c>
      <c r="L2111" s="11">
        <f t="shared" si="98"/>
        <v>23655</v>
      </c>
    </row>
    <row r="2112" spans="1:12" x14ac:dyDescent="0.3">
      <c r="A2112" s="2">
        <v>43587</v>
      </c>
      <c r="B2112" s="2" t="str">
        <f t="shared" si="96"/>
        <v>2019</v>
      </c>
      <c r="C2112" s="4" t="s">
        <v>108</v>
      </c>
      <c r="D2112" s="4" t="s">
        <v>113</v>
      </c>
      <c r="E2112" s="4" t="s">
        <v>131</v>
      </c>
      <c r="F2112" s="4" t="s">
        <v>124</v>
      </c>
      <c r="G2112" s="10">
        <v>365</v>
      </c>
      <c r="H2112" s="10">
        <v>175</v>
      </c>
      <c r="I2112" s="8">
        <v>650</v>
      </c>
      <c r="J2112" s="10">
        <v>113750</v>
      </c>
      <c r="K2112" s="10">
        <f t="shared" si="97"/>
        <v>63875</v>
      </c>
      <c r="L2112" s="11">
        <f t="shared" si="98"/>
        <v>49875</v>
      </c>
    </row>
    <row r="2113" spans="1:12" x14ac:dyDescent="0.3">
      <c r="A2113" s="2">
        <v>44464</v>
      </c>
      <c r="B2113" s="2" t="str">
        <f t="shared" si="96"/>
        <v>2021</v>
      </c>
      <c r="C2113" s="4" t="s">
        <v>136</v>
      </c>
      <c r="D2113" s="4" t="s">
        <v>104</v>
      </c>
      <c r="E2113" s="4" t="s">
        <v>131</v>
      </c>
      <c r="F2113" s="4" t="s">
        <v>124</v>
      </c>
      <c r="G2113" s="10">
        <v>365</v>
      </c>
      <c r="H2113" s="10">
        <v>51</v>
      </c>
      <c r="I2113" s="8">
        <v>650</v>
      </c>
      <c r="J2113" s="10">
        <v>33150</v>
      </c>
      <c r="K2113" s="10">
        <f t="shared" si="97"/>
        <v>18615</v>
      </c>
      <c r="L2113" s="11">
        <f t="shared" si="98"/>
        <v>14535</v>
      </c>
    </row>
    <row r="2114" spans="1:12" x14ac:dyDescent="0.3">
      <c r="A2114" s="2">
        <v>43878</v>
      </c>
      <c r="B2114" s="2" t="str">
        <f t="shared" si="96"/>
        <v>2020</v>
      </c>
      <c r="C2114" s="4" t="s">
        <v>121</v>
      </c>
      <c r="D2114" s="4" t="s">
        <v>113</v>
      </c>
      <c r="E2114" s="4" t="s">
        <v>131</v>
      </c>
      <c r="F2114" s="4" t="s">
        <v>124</v>
      </c>
      <c r="G2114" s="10">
        <v>365</v>
      </c>
      <c r="H2114" s="10">
        <v>9</v>
      </c>
      <c r="I2114" s="8">
        <v>650</v>
      </c>
      <c r="J2114" s="10">
        <v>5850</v>
      </c>
      <c r="K2114" s="10">
        <f t="shared" si="97"/>
        <v>3285</v>
      </c>
      <c r="L2114" s="11">
        <f t="shared" si="98"/>
        <v>2565</v>
      </c>
    </row>
    <row r="2115" spans="1:12" x14ac:dyDescent="0.3">
      <c r="A2115" s="2">
        <v>43194</v>
      </c>
      <c r="B2115" s="2" t="str">
        <f t="shared" ref="B2115:B2178" si="99">TEXT(A2115,"yyyy")</f>
        <v>2018</v>
      </c>
      <c r="C2115" s="4" t="s">
        <v>121</v>
      </c>
      <c r="D2115" s="4" t="s">
        <v>104</v>
      </c>
      <c r="E2115" s="4" t="s">
        <v>131</v>
      </c>
      <c r="F2115" s="4" t="s">
        <v>124</v>
      </c>
      <c r="G2115" s="10">
        <v>365</v>
      </c>
      <c r="H2115" s="10">
        <v>6</v>
      </c>
      <c r="I2115" s="8">
        <v>650</v>
      </c>
      <c r="J2115" s="10">
        <v>3900</v>
      </c>
      <c r="K2115" s="10">
        <f t="shared" ref="K2115:K2178" si="100">H2115*G2115</f>
        <v>2190</v>
      </c>
      <c r="L2115" s="11">
        <f t="shared" ref="L2115:L2178" si="101">J2115-K2115</f>
        <v>1710</v>
      </c>
    </row>
    <row r="2116" spans="1:12" x14ac:dyDescent="0.3">
      <c r="A2116" s="2">
        <v>44328</v>
      </c>
      <c r="B2116" s="2" t="str">
        <f t="shared" si="99"/>
        <v>2021</v>
      </c>
      <c r="C2116" s="4" t="s">
        <v>135</v>
      </c>
      <c r="D2116" s="4" t="s">
        <v>110</v>
      </c>
      <c r="E2116" s="4" t="s">
        <v>131</v>
      </c>
      <c r="F2116" s="4" t="s">
        <v>124</v>
      </c>
      <c r="G2116" s="10">
        <v>365</v>
      </c>
      <c r="H2116" s="10">
        <v>4</v>
      </c>
      <c r="I2116" s="8">
        <v>650</v>
      </c>
      <c r="J2116" s="10">
        <v>2600</v>
      </c>
      <c r="K2116" s="10">
        <f t="shared" si="100"/>
        <v>1460</v>
      </c>
      <c r="L2116" s="11">
        <f t="shared" si="101"/>
        <v>1140</v>
      </c>
    </row>
    <row r="2117" spans="1:12" x14ac:dyDescent="0.3">
      <c r="A2117" s="2">
        <v>44458</v>
      </c>
      <c r="B2117" s="2" t="str">
        <f t="shared" si="99"/>
        <v>2021</v>
      </c>
      <c r="C2117" s="4" t="s">
        <v>123</v>
      </c>
      <c r="D2117" s="4" t="s">
        <v>117</v>
      </c>
      <c r="E2117" s="4" t="s">
        <v>131</v>
      </c>
      <c r="F2117" s="4" t="s">
        <v>124</v>
      </c>
      <c r="G2117" s="10">
        <v>365</v>
      </c>
      <c r="H2117" s="10">
        <v>132</v>
      </c>
      <c r="I2117" s="8">
        <v>650</v>
      </c>
      <c r="J2117" s="10">
        <v>85800</v>
      </c>
      <c r="K2117" s="10">
        <f t="shared" si="100"/>
        <v>48180</v>
      </c>
      <c r="L2117" s="11">
        <f t="shared" si="101"/>
        <v>37620</v>
      </c>
    </row>
    <row r="2118" spans="1:12" x14ac:dyDescent="0.3">
      <c r="A2118" s="2">
        <v>43702</v>
      </c>
      <c r="B2118" s="2" t="str">
        <f t="shared" si="99"/>
        <v>2019</v>
      </c>
      <c r="C2118" s="4" t="s">
        <v>136</v>
      </c>
      <c r="D2118" s="4" t="s">
        <v>117</v>
      </c>
      <c r="E2118" s="4" t="s">
        <v>131</v>
      </c>
      <c r="F2118" s="4" t="s">
        <v>124</v>
      </c>
      <c r="G2118" s="10">
        <v>365</v>
      </c>
      <c r="H2118" s="10">
        <v>113</v>
      </c>
      <c r="I2118" s="8">
        <v>650</v>
      </c>
      <c r="J2118" s="10">
        <v>73450</v>
      </c>
      <c r="K2118" s="10">
        <f t="shared" si="100"/>
        <v>41245</v>
      </c>
      <c r="L2118" s="11">
        <f t="shared" si="101"/>
        <v>32205</v>
      </c>
    </row>
    <row r="2119" spans="1:12" x14ac:dyDescent="0.3">
      <c r="A2119" s="2">
        <v>43466</v>
      </c>
      <c r="B2119" s="2" t="str">
        <f t="shared" si="99"/>
        <v>2019</v>
      </c>
      <c r="C2119" s="4" t="s">
        <v>143</v>
      </c>
      <c r="D2119" s="4" t="s">
        <v>107</v>
      </c>
      <c r="E2119" s="4" t="s">
        <v>131</v>
      </c>
      <c r="F2119" s="4" t="s">
        <v>124</v>
      </c>
      <c r="G2119" s="10">
        <v>365</v>
      </c>
      <c r="H2119" s="10">
        <v>70</v>
      </c>
      <c r="I2119" s="8">
        <v>650</v>
      </c>
      <c r="J2119" s="10">
        <v>45500</v>
      </c>
      <c r="K2119" s="10">
        <f t="shared" si="100"/>
        <v>25550</v>
      </c>
      <c r="L2119" s="11">
        <f t="shared" si="101"/>
        <v>19950</v>
      </c>
    </row>
    <row r="2120" spans="1:12" x14ac:dyDescent="0.3">
      <c r="A2120" s="2">
        <v>43735</v>
      </c>
      <c r="B2120" s="2" t="str">
        <f t="shared" si="99"/>
        <v>2019</v>
      </c>
      <c r="C2120" s="4" t="s">
        <v>116</v>
      </c>
      <c r="D2120" s="4" t="s">
        <v>110</v>
      </c>
      <c r="E2120" s="4" t="s">
        <v>131</v>
      </c>
      <c r="F2120" s="4" t="s">
        <v>124</v>
      </c>
      <c r="G2120" s="10">
        <v>365</v>
      </c>
      <c r="H2120" s="10">
        <v>27</v>
      </c>
      <c r="I2120" s="8">
        <v>650</v>
      </c>
      <c r="J2120" s="10">
        <v>17550</v>
      </c>
      <c r="K2120" s="10">
        <f t="shared" si="100"/>
        <v>9855</v>
      </c>
      <c r="L2120" s="11">
        <f t="shared" si="101"/>
        <v>7695</v>
      </c>
    </row>
    <row r="2121" spans="1:12" x14ac:dyDescent="0.3">
      <c r="A2121" s="2">
        <v>43714</v>
      </c>
      <c r="B2121" s="2" t="str">
        <f t="shared" si="99"/>
        <v>2019</v>
      </c>
      <c r="C2121" s="4" t="s">
        <v>135</v>
      </c>
      <c r="D2121" s="4" t="s">
        <v>110</v>
      </c>
      <c r="E2121" s="4" t="s">
        <v>131</v>
      </c>
      <c r="F2121" s="4" t="s">
        <v>124</v>
      </c>
      <c r="G2121" s="10">
        <v>365</v>
      </c>
      <c r="H2121" s="10">
        <v>20</v>
      </c>
      <c r="I2121" s="8">
        <v>650</v>
      </c>
      <c r="J2121" s="10">
        <v>13000</v>
      </c>
      <c r="K2121" s="10">
        <f t="shared" si="100"/>
        <v>7300</v>
      </c>
      <c r="L2121" s="11">
        <f t="shared" si="101"/>
        <v>5700</v>
      </c>
    </row>
    <row r="2122" spans="1:12" x14ac:dyDescent="0.3">
      <c r="A2122" s="2">
        <v>44505</v>
      </c>
      <c r="B2122" s="2" t="str">
        <f t="shared" si="99"/>
        <v>2021</v>
      </c>
      <c r="C2122" s="4" t="s">
        <v>119</v>
      </c>
      <c r="D2122" s="4" t="s">
        <v>104</v>
      </c>
      <c r="E2122" s="4" t="s">
        <v>131</v>
      </c>
      <c r="F2122" s="4" t="s">
        <v>124</v>
      </c>
      <c r="G2122" s="10">
        <v>365</v>
      </c>
      <c r="H2122" s="10">
        <v>18</v>
      </c>
      <c r="I2122" s="8">
        <v>650</v>
      </c>
      <c r="J2122" s="10">
        <v>11700</v>
      </c>
      <c r="K2122" s="10">
        <f t="shared" si="100"/>
        <v>6570</v>
      </c>
      <c r="L2122" s="11">
        <f t="shared" si="101"/>
        <v>5130</v>
      </c>
    </row>
    <row r="2123" spans="1:12" x14ac:dyDescent="0.3">
      <c r="A2123" s="2">
        <v>44286</v>
      </c>
      <c r="B2123" s="2" t="str">
        <f t="shared" si="99"/>
        <v>2021</v>
      </c>
      <c r="C2123" s="4" t="s">
        <v>136</v>
      </c>
      <c r="D2123" s="4" t="s">
        <v>107</v>
      </c>
      <c r="E2123" s="4" t="s">
        <v>131</v>
      </c>
      <c r="F2123" s="4" t="s">
        <v>124</v>
      </c>
      <c r="G2123" s="10">
        <v>365</v>
      </c>
      <c r="H2123" s="10">
        <v>33</v>
      </c>
      <c r="I2123" s="8">
        <v>650</v>
      </c>
      <c r="J2123" s="10">
        <v>21450</v>
      </c>
      <c r="K2123" s="10">
        <f t="shared" si="100"/>
        <v>12045</v>
      </c>
      <c r="L2123" s="11">
        <f t="shared" si="101"/>
        <v>9405</v>
      </c>
    </row>
    <row r="2124" spans="1:12" x14ac:dyDescent="0.3">
      <c r="A2124" s="2">
        <v>43432</v>
      </c>
      <c r="B2124" s="2" t="str">
        <f t="shared" si="99"/>
        <v>2018</v>
      </c>
      <c r="C2124" s="4" t="s">
        <v>140</v>
      </c>
      <c r="D2124" s="4" t="s">
        <v>104</v>
      </c>
      <c r="E2124" s="4" t="s">
        <v>131</v>
      </c>
      <c r="F2124" s="4" t="s">
        <v>124</v>
      </c>
      <c r="G2124" s="10">
        <v>365</v>
      </c>
      <c r="H2124" s="10">
        <v>1</v>
      </c>
      <c r="I2124" s="8">
        <v>650</v>
      </c>
      <c r="J2124" s="10">
        <v>650</v>
      </c>
      <c r="K2124" s="10">
        <f t="shared" si="100"/>
        <v>365</v>
      </c>
      <c r="L2124" s="11">
        <f t="shared" si="101"/>
        <v>285</v>
      </c>
    </row>
    <row r="2125" spans="1:12" x14ac:dyDescent="0.3">
      <c r="A2125" s="2">
        <v>44239</v>
      </c>
      <c r="B2125" s="2" t="str">
        <f t="shared" si="99"/>
        <v>2021</v>
      </c>
      <c r="C2125" s="4" t="s">
        <v>125</v>
      </c>
      <c r="D2125" s="4" t="s">
        <v>111</v>
      </c>
      <c r="E2125" s="4" t="s">
        <v>131</v>
      </c>
      <c r="F2125" s="4" t="s">
        <v>124</v>
      </c>
      <c r="G2125" s="10">
        <v>365</v>
      </c>
      <c r="H2125" s="10">
        <v>72</v>
      </c>
      <c r="I2125" s="8">
        <v>650</v>
      </c>
      <c r="J2125" s="10">
        <v>46800</v>
      </c>
      <c r="K2125" s="10">
        <f t="shared" si="100"/>
        <v>26280</v>
      </c>
      <c r="L2125" s="11">
        <f t="shared" si="101"/>
        <v>20520</v>
      </c>
    </row>
    <row r="2126" spans="1:12" x14ac:dyDescent="0.3">
      <c r="A2126" s="2">
        <v>44309</v>
      </c>
      <c r="B2126" s="2" t="str">
        <f t="shared" si="99"/>
        <v>2021</v>
      </c>
      <c r="C2126" s="4" t="s">
        <v>112</v>
      </c>
      <c r="D2126" s="4" t="s">
        <v>110</v>
      </c>
      <c r="E2126" s="4" t="s">
        <v>131</v>
      </c>
      <c r="F2126" s="4" t="s">
        <v>124</v>
      </c>
      <c r="G2126" s="10">
        <v>365</v>
      </c>
      <c r="H2126" s="10">
        <v>17</v>
      </c>
      <c r="I2126" s="8">
        <v>650</v>
      </c>
      <c r="J2126" s="10">
        <v>11050</v>
      </c>
      <c r="K2126" s="10">
        <f t="shared" si="100"/>
        <v>6205</v>
      </c>
      <c r="L2126" s="11">
        <f t="shared" si="101"/>
        <v>4845</v>
      </c>
    </row>
    <row r="2127" spans="1:12" x14ac:dyDescent="0.3">
      <c r="A2127" s="2">
        <v>43788</v>
      </c>
      <c r="B2127" s="2" t="str">
        <f t="shared" si="99"/>
        <v>2019</v>
      </c>
      <c r="C2127" s="4" t="s">
        <v>108</v>
      </c>
      <c r="D2127" s="4" t="s">
        <v>111</v>
      </c>
      <c r="E2127" s="4" t="s">
        <v>131</v>
      </c>
      <c r="F2127" s="4" t="s">
        <v>124</v>
      </c>
      <c r="G2127" s="10">
        <v>365</v>
      </c>
      <c r="H2127" s="10">
        <v>27</v>
      </c>
      <c r="I2127" s="8">
        <v>650</v>
      </c>
      <c r="J2127" s="10">
        <v>17550</v>
      </c>
      <c r="K2127" s="10">
        <f t="shared" si="100"/>
        <v>9855</v>
      </c>
      <c r="L2127" s="11">
        <f t="shared" si="101"/>
        <v>7695</v>
      </c>
    </row>
    <row r="2128" spans="1:12" x14ac:dyDescent="0.3">
      <c r="A2128" s="2">
        <v>43621</v>
      </c>
      <c r="B2128" s="2" t="str">
        <f t="shared" si="99"/>
        <v>2019</v>
      </c>
      <c r="C2128" s="4" t="s">
        <v>115</v>
      </c>
      <c r="D2128" s="4" t="s">
        <v>110</v>
      </c>
      <c r="E2128" s="4" t="s">
        <v>131</v>
      </c>
      <c r="F2128" s="4" t="s">
        <v>124</v>
      </c>
      <c r="G2128" s="10">
        <v>365</v>
      </c>
      <c r="H2128" s="10">
        <v>29</v>
      </c>
      <c r="I2128" s="8">
        <v>650</v>
      </c>
      <c r="J2128" s="10">
        <v>18850</v>
      </c>
      <c r="K2128" s="10">
        <f t="shared" si="100"/>
        <v>10585</v>
      </c>
      <c r="L2128" s="11">
        <f t="shared" si="101"/>
        <v>8265</v>
      </c>
    </row>
    <row r="2129" spans="1:12" x14ac:dyDescent="0.3">
      <c r="A2129" s="2">
        <v>44213</v>
      </c>
      <c r="B2129" s="2" t="str">
        <f t="shared" si="99"/>
        <v>2021</v>
      </c>
      <c r="C2129" s="4" t="s">
        <v>136</v>
      </c>
      <c r="D2129" s="4" t="s">
        <v>104</v>
      </c>
      <c r="E2129" s="4" t="s">
        <v>131</v>
      </c>
      <c r="F2129" s="4" t="s">
        <v>124</v>
      </c>
      <c r="G2129" s="10">
        <v>365</v>
      </c>
      <c r="H2129" s="10">
        <v>31</v>
      </c>
      <c r="I2129" s="8">
        <v>650</v>
      </c>
      <c r="J2129" s="10">
        <v>20150</v>
      </c>
      <c r="K2129" s="10">
        <f t="shared" si="100"/>
        <v>11315</v>
      </c>
      <c r="L2129" s="11">
        <f t="shared" si="101"/>
        <v>8835</v>
      </c>
    </row>
    <row r="2130" spans="1:12" x14ac:dyDescent="0.3">
      <c r="A2130" s="2">
        <v>43227</v>
      </c>
      <c r="B2130" s="2" t="str">
        <f t="shared" si="99"/>
        <v>2018</v>
      </c>
      <c r="C2130" s="4" t="s">
        <v>112</v>
      </c>
      <c r="D2130" s="4" t="s">
        <v>104</v>
      </c>
      <c r="E2130" s="4" t="s">
        <v>131</v>
      </c>
      <c r="F2130" s="4" t="s">
        <v>124</v>
      </c>
      <c r="G2130" s="10">
        <v>365</v>
      </c>
      <c r="H2130" s="10">
        <v>54</v>
      </c>
      <c r="I2130" s="8">
        <v>650</v>
      </c>
      <c r="J2130" s="10">
        <v>35100</v>
      </c>
      <c r="K2130" s="10">
        <f t="shared" si="100"/>
        <v>19710</v>
      </c>
      <c r="L2130" s="11">
        <f t="shared" si="101"/>
        <v>15390</v>
      </c>
    </row>
    <row r="2131" spans="1:12" x14ac:dyDescent="0.3">
      <c r="A2131" s="2">
        <v>43956</v>
      </c>
      <c r="B2131" s="2" t="str">
        <f t="shared" si="99"/>
        <v>2020</v>
      </c>
      <c r="C2131" s="4" t="s">
        <v>136</v>
      </c>
      <c r="D2131" s="4" t="s">
        <v>117</v>
      </c>
      <c r="E2131" s="4" t="s">
        <v>131</v>
      </c>
      <c r="F2131" s="4" t="s">
        <v>124</v>
      </c>
      <c r="G2131" s="10">
        <v>365</v>
      </c>
      <c r="H2131" s="10">
        <v>76</v>
      </c>
      <c r="I2131" s="8">
        <v>650</v>
      </c>
      <c r="J2131" s="10">
        <v>49400</v>
      </c>
      <c r="K2131" s="10">
        <f t="shared" si="100"/>
        <v>27740</v>
      </c>
      <c r="L2131" s="11">
        <f t="shared" si="101"/>
        <v>21660</v>
      </c>
    </row>
    <row r="2132" spans="1:12" x14ac:dyDescent="0.3">
      <c r="A2132" s="2">
        <v>43664</v>
      </c>
      <c r="B2132" s="2" t="str">
        <f t="shared" si="99"/>
        <v>2019</v>
      </c>
      <c r="C2132" s="4" t="s">
        <v>136</v>
      </c>
      <c r="D2132" s="4" t="s">
        <v>113</v>
      </c>
      <c r="E2132" s="4" t="s">
        <v>131</v>
      </c>
      <c r="F2132" s="4" t="s">
        <v>124</v>
      </c>
      <c r="G2132" s="10">
        <v>365</v>
      </c>
      <c r="H2132" s="10">
        <v>14</v>
      </c>
      <c r="I2132" s="8">
        <v>650</v>
      </c>
      <c r="J2132" s="10">
        <v>9100</v>
      </c>
      <c r="K2132" s="10">
        <f t="shared" si="100"/>
        <v>5110</v>
      </c>
      <c r="L2132" s="11">
        <f t="shared" si="101"/>
        <v>3990</v>
      </c>
    </row>
    <row r="2133" spans="1:12" x14ac:dyDescent="0.3">
      <c r="A2133" s="2">
        <v>44228</v>
      </c>
      <c r="B2133" s="2" t="str">
        <f t="shared" si="99"/>
        <v>2021</v>
      </c>
      <c r="C2133" s="4" t="s">
        <v>135</v>
      </c>
      <c r="D2133" s="4" t="s">
        <v>111</v>
      </c>
      <c r="E2133" s="4" t="s">
        <v>131</v>
      </c>
      <c r="F2133" s="4" t="s">
        <v>124</v>
      </c>
      <c r="G2133" s="10">
        <v>365</v>
      </c>
      <c r="H2133" s="10">
        <v>107</v>
      </c>
      <c r="I2133" s="8">
        <v>650</v>
      </c>
      <c r="J2133" s="10">
        <v>69550</v>
      </c>
      <c r="K2133" s="10">
        <f t="shared" si="100"/>
        <v>39055</v>
      </c>
      <c r="L2133" s="11">
        <f t="shared" si="101"/>
        <v>30495</v>
      </c>
    </row>
    <row r="2134" spans="1:12" x14ac:dyDescent="0.3">
      <c r="A2134" s="2">
        <v>43732</v>
      </c>
      <c r="B2134" s="2" t="str">
        <f t="shared" si="99"/>
        <v>2019</v>
      </c>
      <c r="C2134" s="4" t="s">
        <v>120</v>
      </c>
      <c r="D2134" s="4" t="s">
        <v>104</v>
      </c>
      <c r="E2134" s="4" t="s">
        <v>131</v>
      </c>
      <c r="F2134" s="4" t="s">
        <v>124</v>
      </c>
      <c r="G2134" s="10">
        <v>365</v>
      </c>
      <c r="H2134" s="10">
        <v>14</v>
      </c>
      <c r="I2134" s="8">
        <v>650</v>
      </c>
      <c r="J2134" s="10">
        <v>9100</v>
      </c>
      <c r="K2134" s="10">
        <f t="shared" si="100"/>
        <v>5110</v>
      </c>
      <c r="L2134" s="11">
        <f t="shared" si="101"/>
        <v>3990</v>
      </c>
    </row>
    <row r="2135" spans="1:12" x14ac:dyDescent="0.3">
      <c r="A2135" s="2">
        <v>43683</v>
      </c>
      <c r="B2135" s="2" t="str">
        <f t="shared" si="99"/>
        <v>2019</v>
      </c>
      <c r="C2135" s="4" t="s">
        <v>143</v>
      </c>
      <c r="D2135" s="4" t="s">
        <v>117</v>
      </c>
      <c r="E2135" s="4" t="s">
        <v>131</v>
      </c>
      <c r="F2135" s="4" t="s">
        <v>124</v>
      </c>
      <c r="G2135" s="10">
        <v>365</v>
      </c>
      <c r="H2135" s="10">
        <v>61</v>
      </c>
      <c r="I2135" s="8">
        <v>650</v>
      </c>
      <c r="J2135" s="10">
        <v>39650</v>
      </c>
      <c r="K2135" s="10">
        <f t="shared" si="100"/>
        <v>22265</v>
      </c>
      <c r="L2135" s="11">
        <f t="shared" si="101"/>
        <v>17385</v>
      </c>
    </row>
    <row r="2136" spans="1:12" x14ac:dyDescent="0.3">
      <c r="A2136" s="2">
        <v>43598</v>
      </c>
      <c r="B2136" s="2" t="str">
        <f t="shared" si="99"/>
        <v>2019</v>
      </c>
      <c r="C2136" s="4" t="s">
        <v>123</v>
      </c>
      <c r="D2136" s="4" t="s">
        <v>111</v>
      </c>
      <c r="E2136" s="4" t="s">
        <v>131</v>
      </c>
      <c r="F2136" s="4" t="s">
        <v>124</v>
      </c>
      <c r="G2136" s="10">
        <v>365</v>
      </c>
      <c r="H2136" s="10">
        <v>95</v>
      </c>
      <c r="I2136" s="8">
        <v>650</v>
      </c>
      <c r="J2136" s="10">
        <v>61750</v>
      </c>
      <c r="K2136" s="10">
        <f t="shared" si="100"/>
        <v>34675</v>
      </c>
      <c r="L2136" s="11">
        <f t="shared" si="101"/>
        <v>27075</v>
      </c>
    </row>
    <row r="2137" spans="1:12" x14ac:dyDescent="0.3">
      <c r="A2137" s="2">
        <v>44165</v>
      </c>
      <c r="B2137" s="2" t="str">
        <f t="shared" si="99"/>
        <v>2020</v>
      </c>
      <c r="C2137" s="4" t="s">
        <v>108</v>
      </c>
      <c r="D2137" s="4" t="s">
        <v>117</v>
      </c>
      <c r="E2137" s="4" t="s">
        <v>131</v>
      </c>
      <c r="F2137" s="4" t="s">
        <v>124</v>
      </c>
      <c r="G2137" s="10">
        <v>365</v>
      </c>
      <c r="H2137" s="10">
        <v>116</v>
      </c>
      <c r="I2137" s="8">
        <v>650</v>
      </c>
      <c r="J2137" s="10">
        <v>75400</v>
      </c>
      <c r="K2137" s="10">
        <f t="shared" si="100"/>
        <v>42340</v>
      </c>
      <c r="L2137" s="11">
        <f t="shared" si="101"/>
        <v>33060</v>
      </c>
    </row>
    <row r="2138" spans="1:12" x14ac:dyDescent="0.3">
      <c r="A2138" s="2">
        <v>44434</v>
      </c>
      <c r="B2138" s="2" t="str">
        <f t="shared" si="99"/>
        <v>2021</v>
      </c>
      <c r="C2138" s="4" t="s">
        <v>121</v>
      </c>
      <c r="D2138" s="4" t="s">
        <v>111</v>
      </c>
      <c r="E2138" s="4" t="s">
        <v>131</v>
      </c>
      <c r="F2138" s="4" t="s">
        <v>124</v>
      </c>
      <c r="G2138" s="10">
        <v>365</v>
      </c>
      <c r="H2138" s="10">
        <v>44</v>
      </c>
      <c r="I2138" s="8">
        <v>650</v>
      </c>
      <c r="J2138" s="10">
        <v>28600</v>
      </c>
      <c r="K2138" s="10">
        <f t="shared" si="100"/>
        <v>16060</v>
      </c>
      <c r="L2138" s="11">
        <f t="shared" si="101"/>
        <v>12540</v>
      </c>
    </row>
    <row r="2139" spans="1:12" x14ac:dyDescent="0.3">
      <c r="A2139" s="2">
        <v>44382</v>
      </c>
      <c r="B2139" s="2" t="str">
        <f t="shared" si="99"/>
        <v>2021</v>
      </c>
      <c r="C2139" s="4" t="s">
        <v>142</v>
      </c>
      <c r="D2139" s="4" t="s">
        <v>104</v>
      </c>
      <c r="E2139" s="4" t="s">
        <v>131</v>
      </c>
      <c r="F2139" s="4" t="s">
        <v>124</v>
      </c>
      <c r="G2139" s="10">
        <v>365</v>
      </c>
      <c r="H2139" s="10">
        <v>30</v>
      </c>
      <c r="I2139" s="8">
        <v>650</v>
      </c>
      <c r="J2139" s="10">
        <v>19500</v>
      </c>
      <c r="K2139" s="10">
        <f t="shared" si="100"/>
        <v>10950</v>
      </c>
      <c r="L2139" s="11">
        <f t="shared" si="101"/>
        <v>8550</v>
      </c>
    </row>
    <row r="2140" spans="1:12" x14ac:dyDescent="0.3">
      <c r="A2140" s="2">
        <v>44198</v>
      </c>
      <c r="B2140" s="2" t="str">
        <f t="shared" si="99"/>
        <v>2021</v>
      </c>
      <c r="C2140" s="4" t="s">
        <v>118</v>
      </c>
      <c r="D2140" s="4" t="s">
        <v>107</v>
      </c>
      <c r="E2140" s="4" t="s">
        <v>131</v>
      </c>
      <c r="F2140" s="4" t="s">
        <v>124</v>
      </c>
      <c r="G2140" s="10">
        <v>365</v>
      </c>
      <c r="H2140" s="10">
        <v>22</v>
      </c>
      <c r="I2140" s="8">
        <v>650</v>
      </c>
      <c r="J2140" s="10">
        <v>14300</v>
      </c>
      <c r="K2140" s="10">
        <f t="shared" si="100"/>
        <v>8030</v>
      </c>
      <c r="L2140" s="11">
        <f t="shared" si="101"/>
        <v>6270</v>
      </c>
    </row>
    <row r="2141" spans="1:12" x14ac:dyDescent="0.3">
      <c r="A2141" s="2">
        <v>43390</v>
      </c>
      <c r="B2141" s="2" t="str">
        <f t="shared" si="99"/>
        <v>2018</v>
      </c>
      <c r="C2141" s="4" t="s">
        <v>112</v>
      </c>
      <c r="D2141" s="4" t="s">
        <v>111</v>
      </c>
      <c r="E2141" s="4" t="s">
        <v>131</v>
      </c>
      <c r="F2141" s="4" t="s">
        <v>124</v>
      </c>
      <c r="G2141" s="10">
        <v>365</v>
      </c>
      <c r="H2141" s="10">
        <v>18</v>
      </c>
      <c r="I2141" s="8">
        <v>650</v>
      </c>
      <c r="J2141" s="10">
        <v>11700</v>
      </c>
      <c r="K2141" s="10">
        <f t="shared" si="100"/>
        <v>6570</v>
      </c>
      <c r="L2141" s="11">
        <f t="shared" si="101"/>
        <v>5130</v>
      </c>
    </row>
    <row r="2142" spans="1:12" x14ac:dyDescent="0.3">
      <c r="A2142" s="2">
        <v>44268</v>
      </c>
      <c r="B2142" s="2" t="str">
        <f t="shared" si="99"/>
        <v>2021</v>
      </c>
      <c r="C2142" s="4" t="s">
        <v>121</v>
      </c>
      <c r="D2142" s="4" t="s">
        <v>111</v>
      </c>
      <c r="E2142" s="4" t="s">
        <v>131</v>
      </c>
      <c r="F2142" s="4" t="s">
        <v>124</v>
      </c>
      <c r="G2142" s="10">
        <v>365</v>
      </c>
      <c r="H2142" s="10">
        <v>36</v>
      </c>
      <c r="I2142" s="8">
        <v>650</v>
      </c>
      <c r="J2142" s="10">
        <v>23400</v>
      </c>
      <c r="K2142" s="10">
        <f t="shared" si="100"/>
        <v>13140</v>
      </c>
      <c r="L2142" s="11">
        <f t="shared" si="101"/>
        <v>10260</v>
      </c>
    </row>
    <row r="2143" spans="1:12" x14ac:dyDescent="0.3">
      <c r="A2143" s="2">
        <v>43498</v>
      </c>
      <c r="B2143" s="2" t="str">
        <f t="shared" si="99"/>
        <v>2019</v>
      </c>
      <c r="C2143" s="4" t="s">
        <v>141</v>
      </c>
      <c r="D2143" s="4" t="s">
        <v>110</v>
      </c>
      <c r="E2143" s="4" t="s">
        <v>131</v>
      </c>
      <c r="F2143" s="4" t="s">
        <v>124</v>
      </c>
      <c r="G2143" s="10">
        <v>365</v>
      </c>
      <c r="H2143" s="10">
        <v>11</v>
      </c>
      <c r="I2143" s="8">
        <v>650</v>
      </c>
      <c r="J2143" s="10">
        <v>7150</v>
      </c>
      <c r="K2143" s="10">
        <f t="shared" si="100"/>
        <v>4015</v>
      </c>
      <c r="L2143" s="11">
        <f t="shared" si="101"/>
        <v>3135</v>
      </c>
    </row>
    <row r="2144" spans="1:12" x14ac:dyDescent="0.3">
      <c r="A2144" s="2">
        <v>43827</v>
      </c>
      <c r="B2144" s="2" t="str">
        <f t="shared" si="99"/>
        <v>2019</v>
      </c>
      <c r="C2144" s="4" t="s">
        <v>136</v>
      </c>
      <c r="D2144" s="4" t="s">
        <v>107</v>
      </c>
      <c r="E2144" s="4" t="s">
        <v>131</v>
      </c>
      <c r="F2144" s="4" t="s">
        <v>124</v>
      </c>
      <c r="G2144" s="10">
        <v>365</v>
      </c>
      <c r="H2144" s="10">
        <v>68</v>
      </c>
      <c r="I2144" s="8">
        <v>650</v>
      </c>
      <c r="J2144" s="10">
        <v>44200</v>
      </c>
      <c r="K2144" s="10">
        <f t="shared" si="100"/>
        <v>24820</v>
      </c>
      <c r="L2144" s="11">
        <f t="shared" si="101"/>
        <v>19380</v>
      </c>
    </row>
    <row r="2145" spans="1:12" x14ac:dyDescent="0.3">
      <c r="A2145" s="2">
        <v>44205</v>
      </c>
      <c r="B2145" s="2" t="str">
        <f t="shared" si="99"/>
        <v>2021</v>
      </c>
      <c r="C2145" s="4" t="s">
        <v>109</v>
      </c>
      <c r="D2145" s="4" t="s">
        <v>104</v>
      </c>
      <c r="E2145" s="4" t="s">
        <v>131</v>
      </c>
      <c r="F2145" s="4" t="s">
        <v>124</v>
      </c>
      <c r="G2145" s="10">
        <v>365</v>
      </c>
      <c r="H2145" s="10">
        <v>12</v>
      </c>
      <c r="I2145" s="8">
        <v>650</v>
      </c>
      <c r="J2145" s="10">
        <v>7800</v>
      </c>
      <c r="K2145" s="10">
        <f t="shared" si="100"/>
        <v>4380</v>
      </c>
      <c r="L2145" s="11">
        <f t="shared" si="101"/>
        <v>3420</v>
      </c>
    </row>
    <row r="2146" spans="1:12" x14ac:dyDescent="0.3">
      <c r="A2146" s="2">
        <v>43461</v>
      </c>
      <c r="B2146" s="2" t="str">
        <f t="shared" si="99"/>
        <v>2018</v>
      </c>
      <c r="C2146" s="4" t="s">
        <v>134</v>
      </c>
      <c r="D2146" s="4" t="s">
        <v>107</v>
      </c>
      <c r="E2146" s="4" t="s">
        <v>131</v>
      </c>
      <c r="F2146" s="4" t="s">
        <v>124</v>
      </c>
      <c r="G2146" s="10">
        <v>365</v>
      </c>
      <c r="H2146" s="10">
        <v>69</v>
      </c>
      <c r="I2146" s="8">
        <v>650</v>
      </c>
      <c r="J2146" s="10">
        <v>44850</v>
      </c>
      <c r="K2146" s="10">
        <f t="shared" si="100"/>
        <v>25185</v>
      </c>
      <c r="L2146" s="11">
        <f t="shared" si="101"/>
        <v>19665</v>
      </c>
    </row>
    <row r="2147" spans="1:12" x14ac:dyDescent="0.3">
      <c r="A2147" s="2">
        <v>44208</v>
      </c>
      <c r="B2147" s="2" t="str">
        <f t="shared" si="99"/>
        <v>2021</v>
      </c>
      <c r="C2147" s="4" t="s">
        <v>108</v>
      </c>
      <c r="D2147" s="4" t="s">
        <v>117</v>
      </c>
      <c r="E2147" s="4" t="s">
        <v>131</v>
      </c>
      <c r="F2147" s="4" t="s">
        <v>124</v>
      </c>
      <c r="G2147" s="10">
        <v>365</v>
      </c>
      <c r="H2147" s="10">
        <v>134</v>
      </c>
      <c r="I2147" s="8">
        <v>650</v>
      </c>
      <c r="J2147" s="10">
        <v>87100</v>
      </c>
      <c r="K2147" s="10">
        <f t="shared" si="100"/>
        <v>48910</v>
      </c>
      <c r="L2147" s="11">
        <f t="shared" si="101"/>
        <v>38190</v>
      </c>
    </row>
    <row r="2148" spans="1:12" x14ac:dyDescent="0.3">
      <c r="A2148" s="2">
        <v>44289</v>
      </c>
      <c r="B2148" s="2" t="str">
        <f t="shared" si="99"/>
        <v>2021</v>
      </c>
      <c r="C2148" s="4" t="s">
        <v>120</v>
      </c>
      <c r="D2148" s="4" t="s">
        <v>113</v>
      </c>
      <c r="E2148" s="4" t="s">
        <v>131</v>
      </c>
      <c r="F2148" s="4" t="s">
        <v>124</v>
      </c>
      <c r="G2148" s="10">
        <v>365</v>
      </c>
      <c r="H2148" s="10">
        <v>136</v>
      </c>
      <c r="I2148" s="8">
        <v>650</v>
      </c>
      <c r="J2148" s="10">
        <v>88400</v>
      </c>
      <c r="K2148" s="10">
        <f t="shared" si="100"/>
        <v>49640</v>
      </c>
      <c r="L2148" s="11">
        <f t="shared" si="101"/>
        <v>38760</v>
      </c>
    </row>
    <row r="2149" spans="1:12" x14ac:dyDescent="0.3">
      <c r="A2149" s="2">
        <v>43433</v>
      </c>
      <c r="B2149" s="2" t="str">
        <f t="shared" si="99"/>
        <v>2018</v>
      </c>
      <c r="C2149" s="4" t="s">
        <v>142</v>
      </c>
      <c r="D2149" s="4" t="s">
        <v>107</v>
      </c>
      <c r="E2149" s="4" t="s">
        <v>131</v>
      </c>
      <c r="F2149" s="4" t="s">
        <v>124</v>
      </c>
      <c r="G2149" s="10">
        <v>365</v>
      </c>
      <c r="H2149" s="10">
        <v>41</v>
      </c>
      <c r="I2149" s="8">
        <v>650</v>
      </c>
      <c r="J2149" s="10">
        <v>26650</v>
      </c>
      <c r="K2149" s="10">
        <f t="shared" si="100"/>
        <v>14965</v>
      </c>
      <c r="L2149" s="11">
        <f t="shared" si="101"/>
        <v>11685</v>
      </c>
    </row>
    <row r="2150" spans="1:12" x14ac:dyDescent="0.3">
      <c r="A2150" s="2">
        <v>43657</v>
      </c>
      <c r="B2150" s="2" t="str">
        <f t="shared" si="99"/>
        <v>2019</v>
      </c>
      <c r="C2150" s="4" t="s">
        <v>139</v>
      </c>
      <c r="D2150" s="4" t="s">
        <v>113</v>
      </c>
      <c r="E2150" s="4" t="s">
        <v>131</v>
      </c>
      <c r="F2150" s="4" t="s">
        <v>124</v>
      </c>
      <c r="G2150" s="10">
        <v>365</v>
      </c>
      <c r="H2150" s="10">
        <v>83</v>
      </c>
      <c r="I2150" s="8">
        <v>650</v>
      </c>
      <c r="J2150" s="10">
        <v>53950</v>
      </c>
      <c r="K2150" s="10">
        <f t="shared" si="100"/>
        <v>30295</v>
      </c>
      <c r="L2150" s="11">
        <f t="shared" si="101"/>
        <v>23655</v>
      </c>
    </row>
    <row r="2151" spans="1:12" x14ac:dyDescent="0.3">
      <c r="A2151" s="2">
        <v>43587</v>
      </c>
      <c r="B2151" s="2" t="str">
        <f t="shared" si="99"/>
        <v>2019</v>
      </c>
      <c r="C2151" s="4" t="s">
        <v>108</v>
      </c>
      <c r="D2151" s="4" t="s">
        <v>113</v>
      </c>
      <c r="E2151" s="4" t="s">
        <v>131</v>
      </c>
      <c r="F2151" s="4" t="s">
        <v>124</v>
      </c>
      <c r="G2151" s="10">
        <v>365</v>
      </c>
      <c r="H2151" s="10">
        <v>175</v>
      </c>
      <c r="I2151" s="8">
        <v>650</v>
      </c>
      <c r="J2151" s="10">
        <v>113750</v>
      </c>
      <c r="K2151" s="10">
        <f t="shared" si="100"/>
        <v>63875</v>
      </c>
      <c r="L2151" s="11">
        <f t="shared" si="101"/>
        <v>49875</v>
      </c>
    </row>
    <row r="2152" spans="1:12" x14ac:dyDescent="0.3">
      <c r="A2152" s="2">
        <v>44464</v>
      </c>
      <c r="B2152" s="2" t="str">
        <f t="shared" si="99"/>
        <v>2021</v>
      </c>
      <c r="C2152" s="4" t="s">
        <v>136</v>
      </c>
      <c r="D2152" s="4" t="s">
        <v>104</v>
      </c>
      <c r="E2152" s="4" t="s">
        <v>131</v>
      </c>
      <c r="F2152" s="4" t="s">
        <v>124</v>
      </c>
      <c r="G2152" s="10">
        <v>365</v>
      </c>
      <c r="H2152" s="10">
        <v>51</v>
      </c>
      <c r="I2152" s="8">
        <v>650</v>
      </c>
      <c r="J2152" s="10">
        <v>33150</v>
      </c>
      <c r="K2152" s="10">
        <f t="shared" si="100"/>
        <v>18615</v>
      </c>
      <c r="L2152" s="11">
        <f t="shared" si="101"/>
        <v>14535</v>
      </c>
    </row>
    <row r="2153" spans="1:12" x14ac:dyDescent="0.3">
      <c r="A2153" s="2">
        <v>43878</v>
      </c>
      <c r="B2153" s="2" t="str">
        <f t="shared" si="99"/>
        <v>2020</v>
      </c>
      <c r="C2153" s="4" t="s">
        <v>121</v>
      </c>
      <c r="D2153" s="4" t="s">
        <v>113</v>
      </c>
      <c r="E2153" s="4" t="s">
        <v>131</v>
      </c>
      <c r="F2153" s="4" t="s">
        <v>124</v>
      </c>
      <c r="G2153" s="10">
        <v>365</v>
      </c>
      <c r="H2153" s="10">
        <v>9</v>
      </c>
      <c r="I2153" s="8">
        <v>650</v>
      </c>
      <c r="J2153" s="10">
        <v>5850</v>
      </c>
      <c r="K2153" s="10">
        <f t="shared" si="100"/>
        <v>3285</v>
      </c>
      <c r="L2153" s="11">
        <f t="shared" si="101"/>
        <v>2565</v>
      </c>
    </row>
    <row r="2154" spans="1:12" x14ac:dyDescent="0.3">
      <c r="A2154" s="2">
        <v>43194</v>
      </c>
      <c r="B2154" s="2" t="str">
        <f t="shared" si="99"/>
        <v>2018</v>
      </c>
      <c r="C2154" s="4" t="s">
        <v>121</v>
      </c>
      <c r="D2154" s="4" t="s">
        <v>104</v>
      </c>
      <c r="E2154" s="4" t="s">
        <v>131</v>
      </c>
      <c r="F2154" s="4" t="s">
        <v>124</v>
      </c>
      <c r="G2154" s="10">
        <v>365</v>
      </c>
      <c r="H2154" s="10">
        <v>6</v>
      </c>
      <c r="I2154" s="8">
        <v>650</v>
      </c>
      <c r="J2154" s="10">
        <v>3900</v>
      </c>
      <c r="K2154" s="10">
        <f t="shared" si="100"/>
        <v>2190</v>
      </c>
      <c r="L2154" s="11">
        <f t="shared" si="101"/>
        <v>1710</v>
      </c>
    </row>
    <row r="2155" spans="1:12" x14ac:dyDescent="0.3">
      <c r="A2155" s="2">
        <v>44328</v>
      </c>
      <c r="B2155" s="2" t="str">
        <f t="shared" si="99"/>
        <v>2021</v>
      </c>
      <c r="C2155" s="4" t="s">
        <v>135</v>
      </c>
      <c r="D2155" s="4" t="s">
        <v>110</v>
      </c>
      <c r="E2155" s="4" t="s">
        <v>131</v>
      </c>
      <c r="F2155" s="4" t="s">
        <v>124</v>
      </c>
      <c r="G2155" s="10">
        <v>365</v>
      </c>
      <c r="H2155" s="10">
        <v>4</v>
      </c>
      <c r="I2155" s="8">
        <v>650</v>
      </c>
      <c r="J2155" s="10">
        <v>2600</v>
      </c>
      <c r="K2155" s="10">
        <f t="shared" si="100"/>
        <v>1460</v>
      </c>
      <c r="L2155" s="11">
        <f t="shared" si="101"/>
        <v>1140</v>
      </c>
    </row>
    <row r="2156" spans="1:12" x14ac:dyDescent="0.3">
      <c r="A2156" s="2">
        <v>44458</v>
      </c>
      <c r="B2156" s="2" t="str">
        <f t="shared" si="99"/>
        <v>2021</v>
      </c>
      <c r="C2156" s="4" t="s">
        <v>123</v>
      </c>
      <c r="D2156" s="4" t="s">
        <v>117</v>
      </c>
      <c r="E2156" s="4" t="s">
        <v>131</v>
      </c>
      <c r="F2156" s="4" t="s">
        <v>124</v>
      </c>
      <c r="G2156" s="10">
        <v>365</v>
      </c>
      <c r="H2156" s="10">
        <v>132</v>
      </c>
      <c r="I2156" s="8">
        <v>650</v>
      </c>
      <c r="J2156" s="10">
        <v>85800</v>
      </c>
      <c r="K2156" s="10">
        <f t="shared" si="100"/>
        <v>48180</v>
      </c>
      <c r="L2156" s="11">
        <f t="shared" si="101"/>
        <v>37620</v>
      </c>
    </row>
    <row r="2157" spans="1:12" x14ac:dyDescent="0.3">
      <c r="A2157" s="2">
        <v>43702</v>
      </c>
      <c r="B2157" s="2" t="str">
        <f t="shared" si="99"/>
        <v>2019</v>
      </c>
      <c r="C2157" s="4" t="s">
        <v>136</v>
      </c>
      <c r="D2157" s="4" t="s">
        <v>117</v>
      </c>
      <c r="E2157" s="4" t="s">
        <v>131</v>
      </c>
      <c r="F2157" s="4" t="s">
        <v>124</v>
      </c>
      <c r="G2157" s="10">
        <v>365</v>
      </c>
      <c r="H2157" s="10">
        <v>113</v>
      </c>
      <c r="I2157" s="8">
        <v>650</v>
      </c>
      <c r="J2157" s="10">
        <v>73450</v>
      </c>
      <c r="K2157" s="10">
        <f t="shared" si="100"/>
        <v>41245</v>
      </c>
      <c r="L2157" s="11">
        <f t="shared" si="101"/>
        <v>32205</v>
      </c>
    </row>
    <row r="2158" spans="1:12" x14ac:dyDescent="0.3">
      <c r="A2158" s="2">
        <v>43466</v>
      </c>
      <c r="B2158" s="2" t="str">
        <f t="shared" si="99"/>
        <v>2019</v>
      </c>
      <c r="C2158" s="4" t="s">
        <v>143</v>
      </c>
      <c r="D2158" s="4" t="s">
        <v>107</v>
      </c>
      <c r="E2158" s="4" t="s">
        <v>131</v>
      </c>
      <c r="F2158" s="4" t="s">
        <v>124</v>
      </c>
      <c r="G2158" s="10">
        <v>365</v>
      </c>
      <c r="H2158" s="10">
        <v>70</v>
      </c>
      <c r="I2158" s="8">
        <v>650</v>
      </c>
      <c r="J2158" s="10">
        <v>45500</v>
      </c>
      <c r="K2158" s="10">
        <f t="shared" si="100"/>
        <v>25550</v>
      </c>
      <c r="L2158" s="11">
        <f t="shared" si="101"/>
        <v>19950</v>
      </c>
    </row>
    <row r="2159" spans="1:12" x14ac:dyDescent="0.3">
      <c r="A2159" s="2">
        <v>43735</v>
      </c>
      <c r="B2159" s="2" t="str">
        <f t="shared" si="99"/>
        <v>2019</v>
      </c>
      <c r="C2159" s="4" t="s">
        <v>116</v>
      </c>
      <c r="D2159" s="4" t="s">
        <v>110</v>
      </c>
      <c r="E2159" s="4" t="s">
        <v>131</v>
      </c>
      <c r="F2159" s="4" t="s">
        <v>124</v>
      </c>
      <c r="G2159" s="10">
        <v>365</v>
      </c>
      <c r="H2159" s="10">
        <v>27</v>
      </c>
      <c r="I2159" s="8">
        <v>650</v>
      </c>
      <c r="J2159" s="10">
        <v>17550</v>
      </c>
      <c r="K2159" s="10">
        <f t="shared" si="100"/>
        <v>9855</v>
      </c>
      <c r="L2159" s="11">
        <f t="shared" si="101"/>
        <v>7695</v>
      </c>
    </row>
    <row r="2160" spans="1:12" x14ac:dyDescent="0.3">
      <c r="A2160" s="2">
        <v>43714</v>
      </c>
      <c r="B2160" s="2" t="str">
        <f t="shared" si="99"/>
        <v>2019</v>
      </c>
      <c r="C2160" s="4" t="s">
        <v>135</v>
      </c>
      <c r="D2160" s="4" t="s">
        <v>110</v>
      </c>
      <c r="E2160" s="4" t="s">
        <v>131</v>
      </c>
      <c r="F2160" s="4" t="s">
        <v>124</v>
      </c>
      <c r="G2160" s="10">
        <v>365</v>
      </c>
      <c r="H2160" s="10">
        <v>20</v>
      </c>
      <c r="I2160" s="8">
        <v>650</v>
      </c>
      <c r="J2160" s="10">
        <v>13000</v>
      </c>
      <c r="K2160" s="10">
        <f t="shared" si="100"/>
        <v>7300</v>
      </c>
      <c r="L2160" s="11">
        <f t="shared" si="101"/>
        <v>5700</v>
      </c>
    </row>
    <row r="2161" spans="1:12" x14ac:dyDescent="0.3">
      <c r="A2161" s="2">
        <v>44505</v>
      </c>
      <c r="B2161" s="2" t="str">
        <f t="shared" si="99"/>
        <v>2021</v>
      </c>
      <c r="C2161" s="4" t="s">
        <v>119</v>
      </c>
      <c r="D2161" s="4" t="s">
        <v>104</v>
      </c>
      <c r="E2161" s="4" t="s">
        <v>131</v>
      </c>
      <c r="F2161" s="4" t="s">
        <v>124</v>
      </c>
      <c r="G2161" s="10">
        <v>365</v>
      </c>
      <c r="H2161" s="10">
        <v>18</v>
      </c>
      <c r="I2161" s="8">
        <v>650</v>
      </c>
      <c r="J2161" s="10">
        <v>11700</v>
      </c>
      <c r="K2161" s="10">
        <f t="shared" si="100"/>
        <v>6570</v>
      </c>
      <c r="L2161" s="11">
        <f t="shared" si="101"/>
        <v>5130</v>
      </c>
    </row>
    <row r="2162" spans="1:12" x14ac:dyDescent="0.3">
      <c r="A2162" s="2">
        <v>44286</v>
      </c>
      <c r="B2162" s="2" t="str">
        <f t="shared" si="99"/>
        <v>2021</v>
      </c>
      <c r="C2162" s="4" t="s">
        <v>136</v>
      </c>
      <c r="D2162" s="4" t="s">
        <v>107</v>
      </c>
      <c r="E2162" s="4" t="s">
        <v>131</v>
      </c>
      <c r="F2162" s="4" t="s">
        <v>124</v>
      </c>
      <c r="G2162" s="10">
        <v>365</v>
      </c>
      <c r="H2162" s="10">
        <v>33</v>
      </c>
      <c r="I2162" s="8">
        <v>650</v>
      </c>
      <c r="J2162" s="10">
        <v>21450</v>
      </c>
      <c r="K2162" s="10">
        <f t="shared" si="100"/>
        <v>12045</v>
      </c>
      <c r="L2162" s="11">
        <f t="shared" si="101"/>
        <v>9405</v>
      </c>
    </row>
    <row r="2163" spans="1:12" x14ac:dyDescent="0.3">
      <c r="A2163" s="2">
        <v>43432</v>
      </c>
      <c r="B2163" s="2" t="str">
        <f t="shared" si="99"/>
        <v>2018</v>
      </c>
      <c r="C2163" s="4" t="s">
        <v>140</v>
      </c>
      <c r="D2163" s="4" t="s">
        <v>104</v>
      </c>
      <c r="E2163" s="4" t="s">
        <v>131</v>
      </c>
      <c r="F2163" s="4" t="s">
        <v>124</v>
      </c>
      <c r="G2163" s="10">
        <v>365</v>
      </c>
      <c r="H2163" s="10">
        <v>1</v>
      </c>
      <c r="I2163" s="8">
        <v>650</v>
      </c>
      <c r="J2163" s="10">
        <v>650</v>
      </c>
      <c r="K2163" s="10">
        <f t="shared" si="100"/>
        <v>365</v>
      </c>
      <c r="L2163" s="11">
        <f t="shared" si="101"/>
        <v>285</v>
      </c>
    </row>
    <row r="2164" spans="1:12" x14ac:dyDescent="0.3">
      <c r="A2164" s="2">
        <v>44239</v>
      </c>
      <c r="B2164" s="2" t="str">
        <f t="shared" si="99"/>
        <v>2021</v>
      </c>
      <c r="C2164" s="4" t="s">
        <v>125</v>
      </c>
      <c r="D2164" s="4" t="s">
        <v>111</v>
      </c>
      <c r="E2164" s="4" t="s">
        <v>131</v>
      </c>
      <c r="F2164" s="4" t="s">
        <v>124</v>
      </c>
      <c r="G2164" s="10">
        <v>365</v>
      </c>
      <c r="H2164" s="10">
        <v>72</v>
      </c>
      <c r="I2164" s="8">
        <v>650</v>
      </c>
      <c r="J2164" s="10">
        <v>46800</v>
      </c>
      <c r="K2164" s="10">
        <f t="shared" si="100"/>
        <v>26280</v>
      </c>
      <c r="L2164" s="11">
        <f t="shared" si="101"/>
        <v>20520</v>
      </c>
    </row>
    <row r="2165" spans="1:12" x14ac:dyDescent="0.3">
      <c r="A2165" s="2">
        <v>44309</v>
      </c>
      <c r="B2165" s="2" t="str">
        <f t="shared" si="99"/>
        <v>2021</v>
      </c>
      <c r="C2165" s="4" t="s">
        <v>112</v>
      </c>
      <c r="D2165" s="4" t="s">
        <v>110</v>
      </c>
      <c r="E2165" s="4" t="s">
        <v>131</v>
      </c>
      <c r="F2165" s="4" t="s">
        <v>124</v>
      </c>
      <c r="G2165" s="10">
        <v>365</v>
      </c>
      <c r="H2165" s="10">
        <v>17</v>
      </c>
      <c r="I2165" s="8">
        <v>650</v>
      </c>
      <c r="J2165" s="10">
        <v>11050</v>
      </c>
      <c r="K2165" s="10">
        <f t="shared" si="100"/>
        <v>6205</v>
      </c>
      <c r="L2165" s="11">
        <f t="shared" si="101"/>
        <v>4845</v>
      </c>
    </row>
    <row r="2166" spans="1:12" x14ac:dyDescent="0.3">
      <c r="A2166" s="2">
        <v>43788</v>
      </c>
      <c r="B2166" s="2" t="str">
        <f t="shared" si="99"/>
        <v>2019</v>
      </c>
      <c r="C2166" s="4" t="s">
        <v>108</v>
      </c>
      <c r="D2166" s="4" t="s">
        <v>111</v>
      </c>
      <c r="E2166" s="4" t="s">
        <v>131</v>
      </c>
      <c r="F2166" s="4" t="s">
        <v>124</v>
      </c>
      <c r="G2166" s="10">
        <v>365</v>
      </c>
      <c r="H2166" s="10">
        <v>27</v>
      </c>
      <c r="I2166" s="8">
        <v>650</v>
      </c>
      <c r="J2166" s="10">
        <v>17550</v>
      </c>
      <c r="K2166" s="10">
        <f t="shared" si="100"/>
        <v>9855</v>
      </c>
      <c r="L2166" s="11">
        <f t="shared" si="101"/>
        <v>7695</v>
      </c>
    </row>
    <row r="2167" spans="1:12" x14ac:dyDescent="0.3">
      <c r="A2167" s="2">
        <v>43621</v>
      </c>
      <c r="B2167" s="2" t="str">
        <f t="shared" si="99"/>
        <v>2019</v>
      </c>
      <c r="C2167" s="4" t="s">
        <v>115</v>
      </c>
      <c r="D2167" s="4" t="s">
        <v>110</v>
      </c>
      <c r="E2167" s="4" t="s">
        <v>131</v>
      </c>
      <c r="F2167" s="4" t="s">
        <v>124</v>
      </c>
      <c r="G2167" s="10">
        <v>365</v>
      </c>
      <c r="H2167" s="10">
        <v>29</v>
      </c>
      <c r="I2167" s="8">
        <v>650</v>
      </c>
      <c r="J2167" s="10">
        <v>18850</v>
      </c>
      <c r="K2167" s="10">
        <f t="shared" si="100"/>
        <v>10585</v>
      </c>
      <c r="L2167" s="11">
        <f t="shared" si="101"/>
        <v>8265</v>
      </c>
    </row>
    <row r="2168" spans="1:12" x14ac:dyDescent="0.3">
      <c r="A2168" s="2">
        <v>43277</v>
      </c>
      <c r="B2168" s="2" t="str">
        <f t="shared" si="99"/>
        <v>2018</v>
      </c>
      <c r="C2168" s="4" t="s">
        <v>136</v>
      </c>
      <c r="D2168" s="4" t="s">
        <v>104</v>
      </c>
      <c r="E2168" s="4" t="s">
        <v>131</v>
      </c>
      <c r="F2168" s="4" t="s">
        <v>127</v>
      </c>
      <c r="G2168" s="10">
        <v>365</v>
      </c>
      <c r="H2168" s="10">
        <v>53</v>
      </c>
      <c r="I2168" s="8">
        <v>650</v>
      </c>
      <c r="J2168" s="10">
        <v>34450</v>
      </c>
      <c r="K2168" s="10">
        <f t="shared" si="100"/>
        <v>19345</v>
      </c>
      <c r="L2168" s="11">
        <f t="shared" si="101"/>
        <v>15105</v>
      </c>
    </row>
    <row r="2169" spans="1:12" x14ac:dyDescent="0.3">
      <c r="A2169" s="2">
        <v>43114</v>
      </c>
      <c r="B2169" s="2" t="str">
        <f t="shared" si="99"/>
        <v>2018</v>
      </c>
      <c r="C2169" s="4" t="s">
        <v>123</v>
      </c>
      <c r="D2169" s="4" t="s">
        <v>110</v>
      </c>
      <c r="E2169" s="4" t="s">
        <v>131</v>
      </c>
      <c r="F2169" s="4" t="s">
        <v>127</v>
      </c>
      <c r="G2169" s="10">
        <v>365</v>
      </c>
      <c r="H2169" s="10">
        <v>39</v>
      </c>
      <c r="I2169" s="8">
        <v>650</v>
      </c>
      <c r="J2169" s="10">
        <v>25350</v>
      </c>
      <c r="K2169" s="10">
        <f t="shared" si="100"/>
        <v>14235</v>
      </c>
      <c r="L2169" s="11">
        <f t="shared" si="101"/>
        <v>11115</v>
      </c>
    </row>
    <row r="2170" spans="1:12" x14ac:dyDescent="0.3">
      <c r="A2170" s="2">
        <v>43354</v>
      </c>
      <c r="B2170" s="2" t="str">
        <f t="shared" si="99"/>
        <v>2018</v>
      </c>
      <c r="C2170" s="4" t="s">
        <v>138</v>
      </c>
      <c r="D2170" s="4" t="s">
        <v>104</v>
      </c>
      <c r="E2170" s="4" t="s">
        <v>131</v>
      </c>
      <c r="F2170" s="4" t="s">
        <v>127</v>
      </c>
      <c r="G2170" s="10">
        <v>365</v>
      </c>
      <c r="H2170" s="10">
        <v>42</v>
      </c>
      <c r="I2170" s="8">
        <v>650</v>
      </c>
      <c r="J2170" s="10">
        <v>27300</v>
      </c>
      <c r="K2170" s="10">
        <f t="shared" si="100"/>
        <v>15330</v>
      </c>
      <c r="L2170" s="11">
        <f t="shared" si="101"/>
        <v>11970</v>
      </c>
    </row>
    <row r="2171" spans="1:12" x14ac:dyDescent="0.3">
      <c r="A2171" s="2">
        <v>43483</v>
      </c>
      <c r="B2171" s="2" t="str">
        <f t="shared" si="99"/>
        <v>2019</v>
      </c>
      <c r="C2171" s="4" t="s">
        <v>121</v>
      </c>
      <c r="D2171" s="4" t="s">
        <v>107</v>
      </c>
      <c r="E2171" s="4" t="s">
        <v>131</v>
      </c>
      <c r="F2171" s="4" t="s">
        <v>127</v>
      </c>
      <c r="G2171" s="10">
        <v>365</v>
      </c>
      <c r="H2171" s="10">
        <v>83</v>
      </c>
      <c r="I2171" s="8">
        <v>650</v>
      </c>
      <c r="J2171" s="10">
        <v>53950</v>
      </c>
      <c r="K2171" s="10">
        <f t="shared" si="100"/>
        <v>30295</v>
      </c>
      <c r="L2171" s="11">
        <f t="shared" si="101"/>
        <v>23655</v>
      </c>
    </row>
    <row r="2172" spans="1:12" x14ac:dyDescent="0.3">
      <c r="A2172" s="2">
        <v>43752</v>
      </c>
      <c r="B2172" s="2" t="str">
        <f t="shared" si="99"/>
        <v>2019</v>
      </c>
      <c r="C2172" s="4" t="s">
        <v>108</v>
      </c>
      <c r="D2172" s="4" t="s">
        <v>117</v>
      </c>
      <c r="E2172" s="4" t="s">
        <v>131</v>
      </c>
      <c r="F2172" s="4" t="s">
        <v>127</v>
      </c>
      <c r="G2172" s="10">
        <v>365</v>
      </c>
      <c r="H2172" s="10">
        <v>88</v>
      </c>
      <c r="I2172" s="8">
        <v>650</v>
      </c>
      <c r="J2172" s="10">
        <v>57200</v>
      </c>
      <c r="K2172" s="10">
        <f t="shared" si="100"/>
        <v>32120</v>
      </c>
      <c r="L2172" s="11">
        <f t="shared" si="101"/>
        <v>25080</v>
      </c>
    </row>
    <row r="2173" spans="1:12" x14ac:dyDescent="0.3">
      <c r="A2173" s="2">
        <v>44304</v>
      </c>
      <c r="B2173" s="2" t="str">
        <f t="shared" si="99"/>
        <v>2021</v>
      </c>
      <c r="C2173" s="4" t="s">
        <v>116</v>
      </c>
      <c r="D2173" s="4" t="s">
        <v>104</v>
      </c>
      <c r="E2173" s="4" t="s">
        <v>131</v>
      </c>
      <c r="F2173" s="4" t="s">
        <v>127</v>
      </c>
      <c r="G2173" s="10">
        <v>365</v>
      </c>
      <c r="H2173" s="10">
        <v>22</v>
      </c>
      <c r="I2173" s="8">
        <v>650</v>
      </c>
      <c r="J2173" s="10">
        <v>14300</v>
      </c>
      <c r="K2173" s="10">
        <f t="shared" si="100"/>
        <v>8030</v>
      </c>
      <c r="L2173" s="11">
        <f t="shared" si="101"/>
        <v>6270</v>
      </c>
    </row>
    <row r="2174" spans="1:12" x14ac:dyDescent="0.3">
      <c r="A2174" s="2">
        <v>44412</v>
      </c>
      <c r="B2174" s="2" t="str">
        <f t="shared" si="99"/>
        <v>2021</v>
      </c>
      <c r="C2174" s="4" t="s">
        <v>115</v>
      </c>
      <c r="D2174" s="4" t="s">
        <v>113</v>
      </c>
      <c r="E2174" s="4" t="s">
        <v>131</v>
      </c>
      <c r="F2174" s="4" t="s">
        <v>127</v>
      </c>
      <c r="G2174" s="10">
        <v>365</v>
      </c>
      <c r="H2174" s="10">
        <v>234</v>
      </c>
      <c r="I2174" s="8">
        <v>650</v>
      </c>
      <c r="J2174" s="10">
        <v>152100</v>
      </c>
      <c r="K2174" s="10">
        <f t="shared" si="100"/>
        <v>85410</v>
      </c>
      <c r="L2174" s="11">
        <f t="shared" si="101"/>
        <v>66690</v>
      </c>
    </row>
    <row r="2175" spans="1:12" x14ac:dyDescent="0.3">
      <c r="A2175" s="2">
        <v>43324</v>
      </c>
      <c r="B2175" s="2" t="str">
        <f t="shared" si="99"/>
        <v>2018</v>
      </c>
      <c r="C2175" s="4" t="s">
        <v>122</v>
      </c>
      <c r="D2175" s="4" t="s">
        <v>107</v>
      </c>
      <c r="E2175" s="4" t="s">
        <v>131</v>
      </c>
      <c r="F2175" s="4" t="s">
        <v>127</v>
      </c>
      <c r="G2175" s="10">
        <v>365</v>
      </c>
      <c r="H2175" s="10">
        <v>78</v>
      </c>
      <c r="I2175" s="8">
        <v>650</v>
      </c>
      <c r="J2175" s="10">
        <v>50700</v>
      </c>
      <c r="K2175" s="10">
        <f t="shared" si="100"/>
        <v>28470</v>
      </c>
      <c r="L2175" s="11">
        <f t="shared" si="101"/>
        <v>22230</v>
      </c>
    </row>
    <row r="2176" spans="1:12" x14ac:dyDescent="0.3">
      <c r="A2176" s="2">
        <v>43623</v>
      </c>
      <c r="B2176" s="2" t="str">
        <f t="shared" si="99"/>
        <v>2019</v>
      </c>
      <c r="C2176" s="4" t="s">
        <v>116</v>
      </c>
      <c r="D2176" s="4" t="s">
        <v>117</v>
      </c>
      <c r="E2176" s="4" t="s">
        <v>131</v>
      </c>
      <c r="F2176" s="4" t="s">
        <v>127</v>
      </c>
      <c r="G2176" s="10">
        <v>365</v>
      </c>
      <c r="H2176" s="10">
        <v>88</v>
      </c>
      <c r="I2176" s="8">
        <v>650</v>
      </c>
      <c r="J2176" s="10">
        <v>57200</v>
      </c>
      <c r="K2176" s="10">
        <f t="shared" si="100"/>
        <v>32120</v>
      </c>
      <c r="L2176" s="11">
        <f t="shared" si="101"/>
        <v>25080</v>
      </c>
    </row>
    <row r="2177" spans="1:12" x14ac:dyDescent="0.3">
      <c r="A2177" s="2">
        <v>44521</v>
      </c>
      <c r="B2177" s="2" t="str">
        <f t="shared" si="99"/>
        <v>2021</v>
      </c>
      <c r="C2177" s="4" t="s">
        <v>108</v>
      </c>
      <c r="D2177" s="4" t="s">
        <v>107</v>
      </c>
      <c r="E2177" s="4" t="s">
        <v>131</v>
      </c>
      <c r="F2177" s="4" t="s">
        <v>127</v>
      </c>
      <c r="G2177" s="10">
        <v>365</v>
      </c>
      <c r="H2177" s="10">
        <v>89</v>
      </c>
      <c r="I2177" s="8">
        <v>650</v>
      </c>
      <c r="J2177" s="10">
        <v>57850</v>
      </c>
      <c r="K2177" s="10">
        <f t="shared" si="100"/>
        <v>32485</v>
      </c>
      <c r="L2177" s="11">
        <f t="shared" si="101"/>
        <v>25365</v>
      </c>
    </row>
    <row r="2178" spans="1:12" x14ac:dyDescent="0.3">
      <c r="A2178" s="2">
        <v>43121</v>
      </c>
      <c r="B2178" s="2" t="str">
        <f t="shared" si="99"/>
        <v>2018</v>
      </c>
      <c r="C2178" s="4" t="s">
        <v>140</v>
      </c>
      <c r="D2178" s="4" t="s">
        <v>117</v>
      </c>
      <c r="E2178" s="4" t="s">
        <v>131</v>
      </c>
      <c r="F2178" s="4" t="s">
        <v>127</v>
      </c>
      <c r="G2178" s="10">
        <v>365</v>
      </c>
      <c r="H2178" s="10">
        <v>188</v>
      </c>
      <c r="I2178" s="8">
        <v>650</v>
      </c>
      <c r="J2178" s="10">
        <v>122200</v>
      </c>
      <c r="K2178" s="10">
        <f t="shared" si="100"/>
        <v>68620</v>
      </c>
      <c r="L2178" s="11">
        <f t="shared" si="101"/>
        <v>53580</v>
      </c>
    </row>
    <row r="2179" spans="1:12" x14ac:dyDescent="0.3">
      <c r="A2179" s="2">
        <v>43664</v>
      </c>
      <c r="B2179" s="2" t="str">
        <f t="shared" ref="B2179:B2242" si="102">TEXT(A2179,"yyyy")</f>
        <v>2019</v>
      </c>
      <c r="C2179" s="4" t="s">
        <v>119</v>
      </c>
      <c r="D2179" s="4" t="s">
        <v>110</v>
      </c>
      <c r="E2179" s="4" t="s">
        <v>131</v>
      </c>
      <c r="F2179" s="4" t="s">
        <v>127</v>
      </c>
      <c r="G2179" s="10">
        <v>365</v>
      </c>
      <c r="H2179" s="10">
        <v>1</v>
      </c>
      <c r="I2179" s="8">
        <v>650</v>
      </c>
      <c r="J2179" s="10">
        <v>650</v>
      </c>
      <c r="K2179" s="10">
        <f t="shared" ref="K2179:K2242" si="103">H2179*G2179</f>
        <v>365</v>
      </c>
      <c r="L2179" s="11">
        <f t="shared" ref="L2179:L2242" si="104">J2179-K2179</f>
        <v>285</v>
      </c>
    </row>
    <row r="2180" spans="1:12" x14ac:dyDescent="0.3">
      <c r="A2180" s="2">
        <v>44213</v>
      </c>
      <c r="B2180" s="2" t="str">
        <f t="shared" si="102"/>
        <v>2021</v>
      </c>
      <c r="C2180" s="4" t="s">
        <v>114</v>
      </c>
      <c r="D2180" s="4" t="s">
        <v>113</v>
      </c>
      <c r="E2180" s="4" t="s">
        <v>131</v>
      </c>
      <c r="F2180" s="4" t="s">
        <v>127</v>
      </c>
      <c r="G2180" s="10">
        <v>365</v>
      </c>
      <c r="H2180" s="10">
        <v>209</v>
      </c>
      <c r="I2180" s="8">
        <v>650</v>
      </c>
      <c r="J2180" s="10">
        <v>135850</v>
      </c>
      <c r="K2180" s="10">
        <f t="shared" si="103"/>
        <v>76285</v>
      </c>
      <c r="L2180" s="11">
        <f t="shared" si="104"/>
        <v>59565</v>
      </c>
    </row>
    <row r="2181" spans="1:12" x14ac:dyDescent="0.3">
      <c r="A2181" s="2">
        <v>43705</v>
      </c>
      <c r="B2181" s="2" t="str">
        <f t="shared" si="102"/>
        <v>2019</v>
      </c>
      <c r="C2181" s="4" t="s">
        <v>109</v>
      </c>
      <c r="D2181" s="4" t="s">
        <v>111</v>
      </c>
      <c r="E2181" s="4" t="s">
        <v>131</v>
      </c>
      <c r="F2181" s="4" t="s">
        <v>127</v>
      </c>
      <c r="G2181" s="10">
        <v>365</v>
      </c>
      <c r="H2181" s="10">
        <v>72</v>
      </c>
      <c r="I2181" s="8">
        <v>650</v>
      </c>
      <c r="J2181" s="10">
        <v>46800</v>
      </c>
      <c r="K2181" s="10">
        <f t="shared" si="103"/>
        <v>26280</v>
      </c>
      <c r="L2181" s="11">
        <f t="shared" si="104"/>
        <v>20520</v>
      </c>
    </row>
    <row r="2182" spans="1:12" x14ac:dyDescent="0.3">
      <c r="A2182" s="2">
        <v>44046</v>
      </c>
      <c r="B2182" s="2" t="str">
        <f t="shared" si="102"/>
        <v>2020</v>
      </c>
      <c r="C2182" s="4" t="s">
        <v>136</v>
      </c>
      <c r="D2182" s="4" t="s">
        <v>107</v>
      </c>
      <c r="E2182" s="4" t="s">
        <v>131</v>
      </c>
      <c r="F2182" s="4" t="s">
        <v>127</v>
      </c>
      <c r="G2182" s="10">
        <v>365</v>
      </c>
      <c r="H2182" s="10">
        <v>70</v>
      </c>
      <c r="I2182" s="8">
        <v>650</v>
      </c>
      <c r="J2182" s="10">
        <v>45500</v>
      </c>
      <c r="K2182" s="10">
        <f t="shared" si="103"/>
        <v>25550</v>
      </c>
      <c r="L2182" s="11">
        <f t="shared" si="104"/>
        <v>19950</v>
      </c>
    </row>
    <row r="2183" spans="1:12" x14ac:dyDescent="0.3">
      <c r="A2183" s="2">
        <v>44093</v>
      </c>
      <c r="B2183" s="2" t="str">
        <f t="shared" si="102"/>
        <v>2020</v>
      </c>
      <c r="C2183" s="4" t="s">
        <v>108</v>
      </c>
      <c r="D2183" s="4" t="s">
        <v>113</v>
      </c>
      <c r="E2183" s="4" t="s">
        <v>131</v>
      </c>
      <c r="F2183" s="4" t="s">
        <v>127</v>
      </c>
      <c r="G2183" s="10">
        <v>365</v>
      </c>
      <c r="H2183" s="10">
        <v>19</v>
      </c>
      <c r="I2183" s="8">
        <v>650</v>
      </c>
      <c r="J2183" s="10">
        <v>12350</v>
      </c>
      <c r="K2183" s="10">
        <f t="shared" si="103"/>
        <v>6935</v>
      </c>
      <c r="L2183" s="11">
        <f t="shared" si="104"/>
        <v>5415</v>
      </c>
    </row>
    <row r="2184" spans="1:12" x14ac:dyDescent="0.3">
      <c r="A2184" s="2">
        <v>44199</v>
      </c>
      <c r="B2184" s="2" t="str">
        <f t="shared" si="102"/>
        <v>2021</v>
      </c>
      <c r="C2184" s="4" t="s">
        <v>108</v>
      </c>
      <c r="D2184" s="4" t="s">
        <v>111</v>
      </c>
      <c r="E2184" s="4" t="s">
        <v>131</v>
      </c>
      <c r="F2184" s="4" t="s">
        <v>127</v>
      </c>
      <c r="G2184" s="10">
        <v>365</v>
      </c>
      <c r="H2184" s="10">
        <v>18</v>
      </c>
      <c r="I2184" s="8">
        <v>650</v>
      </c>
      <c r="J2184" s="10">
        <v>11700</v>
      </c>
      <c r="K2184" s="10">
        <f t="shared" si="103"/>
        <v>6570</v>
      </c>
      <c r="L2184" s="11">
        <f t="shared" si="104"/>
        <v>5130</v>
      </c>
    </row>
    <row r="2185" spans="1:12" x14ac:dyDescent="0.3">
      <c r="A2185" s="2">
        <v>43138</v>
      </c>
      <c r="B2185" s="2" t="str">
        <f t="shared" si="102"/>
        <v>2018</v>
      </c>
      <c r="C2185" s="4" t="s">
        <v>121</v>
      </c>
      <c r="D2185" s="4" t="s">
        <v>104</v>
      </c>
      <c r="E2185" s="4" t="s">
        <v>131</v>
      </c>
      <c r="F2185" s="4" t="s">
        <v>127</v>
      </c>
      <c r="G2185" s="10">
        <v>365</v>
      </c>
      <c r="H2185" s="10">
        <v>48</v>
      </c>
      <c r="I2185" s="8">
        <v>650</v>
      </c>
      <c r="J2185" s="10">
        <v>31200</v>
      </c>
      <c r="K2185" s="10">
        <f t="shared" si="103"/>
        <v>17520</v>
      </c>
      <c r="L2185" s="11">
        <f t="shared" si="104"/>
        <v>13680</v>
      </c>
    </row>
    <row r="2186" spans="1:12" x14ac:dyDescent="0.3">
      <c r="A2186" s="2">
        <v>43513</v>
      </c>
      <c r="B2186" s="2" t="str">
        <f t="shared" si="102"/>
        <v>2019</v>
      </c>
      <c r="C2186" s="4" t="s">
        <v>141</v>
      </c>
      <c r="D2186" s="4" t="s">
        <v>111</v>
      </c>
      <c r="E2186" s="4" t="s">
        <v>131</v>
      </c>
      <c r="F2186" s="4" t="s">
        <v>127</v>
      </c>
      <c r="G2186" s="10">
        <v>365</v>
      </c>
      <c r="H2186" s="10">
        <v>68</v>
      </c>
      <c r="I2186" s="8">
        <v>650</v>
      </c>
      <c r="J2186" s="10">
        <v>44200</v>
      </c>
      <c r="K2186" s="10">
        <f t="shared" si="103"/>
        <v>24820</v>
      </c>
      <c r="L2186" s="11">
        <f t="shared" si="104"/>
        <v>19380</v>
      </c>
    </row>
    <row r="2187" spans="1:12" x14ac:dyDescent="0.3">
      <c r="A2187" s="2">
        <v>43590</v>
      </c>
      <c r="B2187" s="2" t="str">
        <f t="shared" si="102"/>
        <v>2019</v>
      </c>
      <c r="C2187" s="4" t="s">
        <v>109</v>
      </c>
      <c r="D2187" s="4" t="s">
        <v>117</v>
      </c>
      <c r="E2187" s="4" t="s">
        <v>131</v>
      </c>
      <c r="F2187" s="4" t="s">
        <v>127</v>
      </c>
      <c r="G2187" s="10">
        <v>365</v>
      </c>
      <c r="H2187" s="10">
        <v>138</v>
      </c>
      <c r="I2187" s="8">
        <v>650</v>
      </c>
      <c r="J2187" s="10">
        <v>89700</v>
      </c>
      <c r="K2187" s="10">
        <f t="shared" si="103"/>
        <v>50370</v>
      </c>
      <c r="L2187" s="11">
        <f t="shared" si="104"/>
        <v>39330</v>
      </c>
    </row>
    <row r="2188" spans="1:12" x14ac:dyDescent="0.3">
      <c r="A2188" s="2">
        <v>44352</v>
      </c>
      <c r="B2188" s="2" t="str">
        <f t="shared" si="102"/>
        <v>2021</v>
      </c>
      <c r="C2188" s="4" t="s">
        <v>120</v>
      </c>
      <c r="D2188" s="4" t="s">
        <v>111</v>
      </c>
      <c r="E2188" s="4" t="s">
        <v>131</v>
      </c>
      <c r="F2188" s="4" t="s">
        <v>127</v>
      </c>
      <c r="G2188" s="10">
        <v>365</v>
      </c>
      <c r="H2188" s="10">
        <v>64</v>
      </c>
      <c r="I2188" s="8">
        <v>650</v>
      </c>
      <c r="J2188" s="10">
        <v>41600</v>
      </c>
      <c r="K2188" s="10">
        <f t="shared" si="103"/>
        <v>23360</v>
      </c>
      <c r="L2188" s="11">
        <f t="shared" si="104"/>
        <v>18240</v>
      </c>
    </row>
    <row r="2189" spans="1:12" x14ac:dyDescent="0.3">
      <c r="A2189" s="2">
        <v>43310</v>
      </c>
      <c r="B2189" s="2" t="str">
        <f t="shared" si="102"/>
        <v>2018</v>
      </c>
      <c r="C2189" s="4" t="s">
        <v>118</v>
      </c>
      <c r="D2189" s="4" t="s">
        <v>113</v>
      </c>
      <c r="E2189" s="4" t="s">
        <v>131</v>
      </c>
      <c r="F2189" s="4" t="s">
        <v>127</v>
      </c>
      <c r="G2189" s="10">
        <v>365</v>
      </c>
      <c r="H2189" s="10">
        <v>57</v>
      </c>
      <c r="I2189" s="8">
        <v>650</v>
      </c>
      <c r="J2189" s="10">
        <v>37050</v>
      </c>
      <c r="K2189" s="10">
        <f t="shared" si="103"/>
        <v>20805</v>
      </c>
      <c r="L2189" s="11">
        <f t="shared" si="104"/>
        <v>16245</v>
      </c>
    </row>
    <row r="2190" spans="1:12" x14ac:dyDescent="0.3">
      <c r="A2190" s="2">
        <v>44533</v>
      </c>
      <c r="B2190" s="2" t="str">
        <f t="shared" si="102"/>
        <v>2021</v>
      </c>
      <c r="C2190" s="4" t="s">
        <v>121</v>
      </c>
      <c r="D2190" s="4" t="s">
        <v>110</v>
      </c>
      <c r="E2190" s="4" t="s">
        <v>131</v>
      </c>
      <c r="F2190" s="4" t="s">
        <v>127</v>
      </c>
      <c r="G2190" s="10">
        <v>365</v>
      </c>
      <c r="H2190" s="10">
        <v>1</v>
      </c>
      <c r="I2190" s="8">
        <v>650</v>
      </c>
      <c r="J2190" s="10">
        <v>650</v>
      </c>
      <c r="K2190" s="10">
        <f t="shared" si="103"/>
        <v>365</v>
      </c>
      <c r="L2190" s="11">
        <f t="shared" si="104"/>
        <v>285</v>
      </c>
    </row>
    <row r="2191" spans="1:12" x14ac:dyDescent="0.3">
      <c r="A2191" s="2">
        <v>43476</v>
      </c>
      <c r="B2191" s="2" t="str">
        <f t="shared" si="102"/>
        <v>2019</v>
      </c>
      <c r="C2191" s="4" t="s">
        <v>144</v>
      </c>
      <c r="D2191" s="4" t="s">
        <v>104</v>
      </c>
      <c r="E2191" s="4" t="s">
        <v>131</v>
      </c>
      <c r="F2191" s="4" t="s">
        <v>127</v>
      </c>
      <c r="G2191" s="10">
        <v>365</v>
      </c>
      <c r="H2191" s="10">
        <v>46</v>
      </c>
      <c r="I2191" s="8">
        <v>650</v>
      </c>
      <c r="J2191" s="10">
        <v>29900</v>
      </c>
      <c r="K2191" s="10">
        <f t="shared" si="103"/>
        <v>16790</v>
      </c>
      <c r="L2191" s="11">
        <f t="shared" si="104"/>
        <v>13110</v>
      </c>
    </row>
    <row r="2192" spans="1:12" x14ac:dyDescent="0.3">
      <c r="A2192" s="2">
        <v>43136</v>
      </c>
      <c r="B2192" s="2" t="str">
        <f t="shared" si="102"/>
        <v>2018</v>
      </c>
      <c r="C2192" s="4" t="s">
        <v>123</v>
      </c>
      <c r="D2192" s="4" t="s">
        <v>110</v>
      </c>
      <c r="E2192" s="4" t="s">
        <v>131</v>
      </c>
      <c r="F2192" s="4" t="s">
        <v>127</v>
      </c>
      <c r="G2192" s="10">
        <v>365</v>
      </c>
      <c r="H2192" s="10">
        <v>8</v>
      </c>
      <c r="I2192" s="8">
        <v>650</v>
      </c>
      <c r="J2192" s="10">
        <v>5200</v>
      </c>
      <c r="K2192" s="10">
        <f t="shared" si="103"/>
        <v>2920</v>
      </c>
      <c r="L2192" s="11">
        <f t="shared" si="104"/>
        <v>2280</v>
      </c>
    </row>
    <row r="2193" spans="1:12" x14ac:dyDescent="0.3">
      <c r="A2193" s="2">
        <v>43125</v>
      </c>
      <c r="B2193" s="2" t="str">
        <f t="shared" si="102"/>
        <v>2018</v>
      </c>
      <c r="C2193" s="4" t="s">
        <v>135</v>
      </c>
      <c r="D2193" s="4" t="s">
        <v>113</v>
      </c>
      <c r="E2193" s="4" t="s">
        <v>131</v>
      </c>
      <c r="F2193" s="4" t="s">
        <v>127</v>
      </c>
      <c r="G2193" s="10">
        <v>365</v>
      </c>
      <c r="H2193" s="10">
        <v>10</v>
      </c>
      <c r="I2193" s="8">
        <v>650</v>
      </c>
      <c r="J2193" s="10">
        <v>6500</v>
      </c>
      <c r="K2193" s="10">
        <f t="shared" si="103"/>
        <v>3650</v>
      </c>
      <c r="L2193" s="11">
        <f t="shared" si="104"/>
        <v>2850</v>
      </c>
    </row>
    <row r="2194" spans="1:12" x14ac:dyDescent="0.3">
      <c r="A2194" s="2">
        <v>43107</v>
      </c>
      <c r="B2194" s="2" t="str">
        <f t="shared" si="102"/>
        <v>2018</v>
      </c>
      <c r="C2194" s="4" t="s">
        <v>125</v>
      </c>
      <c r="D2194" s="4" t="s">
        <v>107</v>
      </c>
      <c r="E2194" s="4" t="s">
        <v>131</v>
      </c>
      <c r="F2194" s="4" t="s">
        <v>127</v>
      </c>
      <c r="G2194" s="10">
        <v>365</v>
      </c>
      <c r="H2194" s="10">
        <v>111</v>
      </c>
      <c r="I2194" s="8">
        <v>650</v>
      </c>
      <c r="J2194" s="10">
        <v>72150</v>
      </c>
      <c r="K2194" s="10">
        <f t="shared" si="103"/>
        <v>40515</v>
      </c>
      <c r="L2194" s="11">
        <f t="shared" si="104"/>
        <v>31635</v>
      </c>
    </row>
    <row r="2195" spans="1:12" x14ac:dyDescent="0.3">
      <c r="A2195" s="2">
        <v>44415</v>
      </c>
      <c r="B2195" s="2" t="str">
        <f t="shared" si="102"/>
        <v>2021</v>
      </c>
      <c r="C2195" s="4" t="s">
        <v>143</v>
      </c>
      <c r="D2195" s="4" t="s">
        <v>107</v>
      </c>
      <c r="E2195" s="4" t="s">
        <v>131</v>
      </c>
      <c r="F2195" s="4" t="s">
        <v>127</v>
      </c>
      <c r="G2195" s="10">
        <v>365</v>
      </c>
      <c r="H2195" s="10">
        <v>8</v>
      </c>
      <c r="I2195" s="8">
        <v>650</v>
      </c>
      <c r="J2195" s="10">
        <v>5200</v>
      </c>
      <c r="K2195" s="10">
        <f t="shared" si="103"/>
        <v>2920</v>
      </c>
      <c r="L2195" s="11">
        <f t="shared" si="104"/>
        <v>2280</v>
      </c>
    </row>
    <row r="2196" spans="1:12" x14ac:dyDescent="0.3">
      <c r="A2196" s="2">
        <v>44131</v>
      </c>
      <c r="B2196" s="2" t="str">
        <f t="shared" si="102"/>
        <v>2020</v>
      </c>
      <c r="C2196" s="4" t="s">
        <v>109</v>
      </c>
      <c r="D2196" s="4" t="s">
        <v>110</v>
      </c>
      <c r="E2196" s="4" t="s">
        <v>131</v>
      </c>
      <c r="F2196" s="4" t="s">
        <v>127</v>
      </c>
      <c r="G2196" s="10">
        <v>365</v>
      </c>
      <c r="H2196" s="10">
        <v>31</v>
      </c>
      <c r="I2196" s="8">
        <v>650</v>
      </c>
      <c r="J2196" s="10">
        <v>20150</v>
      </c>
      <c r="K2196" s="10">
        <f t="shared" si="103"/>
        <v>11315</v>
      </c>
      <c r="L2196" s="11">
        <f t="shared" si="104"/>
        <v>8835</v>
      </c>
    </row>
    <row r="2197" spans="1:12" x14ac:dyDescent="0.3">
      <c r="A2197" s="2">
        <v>44442</v>
      </c>
      <c r="B2197" s="2" t="str">
        <f t="shared" si="102"/>
        <v>2021</v>
      </c>
      <c r="C2197" s="4" t="s">
        <v>120</v>
      </c>
      <c r="D2197" s="4" t="s">
        <v>110</v>
      </c>
      <c r="E2197" s="4" t="s">
        <v>131</v>
      </c>
      <c r="F2197" s="4" t="s">
        <v>127</v>
      </c>
      <c r="G2197" s="10">
        <v>365</v>
      </c>
      <c r="H2197" s="10">
        <v>7</v>
      </c>
      <c r="I2197" s="8">
        <v>650</v>
      </c>
      <c r="J2197" s="10">
        <v>4550</v>
      </c>
      <c r="K2197" s="10">
        <f t="shared" si="103"/>
        <v>2555</v>
      </c>
      <c r="L2197" s="11">
        <f t="shared" si="104"/>
        <v>1995</v>
      </c>
    </row>
    <row r="2198" spans="1:12" x14ac:dyDescent="0.3">
      <c r="A2198" s="2">
        <v>43781</v>
      </c>
      <c r="B2198" s="2" t="str">
        <f t="shared" si="102"/>
        <v>2019</v>
      </c>
      <c r="C2198" s="4" t="s">
        <v>142</v>
      </c>
      <c r="D2198" s="4" t="s">
        <v>110</v>
      </c>
      <c r="E2198" s="4" t="s">
        <v>131</v>
      </c>
      <c r="F2198" s="4" t="s">
        <v>127</v>
      </c>
      <c r="G2198" s="10">
        <v>365</v>
      </c>
      <c r="H2198" s="10">
        <v>7</v>
      </c>
      <c r="I2198" s="8">
        <v>650</v>
      </c>
      <c r="J2198" s="10">
        <v>4550</v>
      </c>
      <c r="K2198" s="10">
        <f t="shared" si="103"/>
        <v>2555</v>
      </c>
      <c r="L2198" s="11">
        <f t="shared" si="104"/>
        <v>1995</v>
      </c>
    </row>
    <row r="2199" spans="1:12" x14ac:dyDescent="0.3">
      <c r="A2199" s="2">
        <v>44228</v>
      </c>
      <c r="B2199" s="2" t="str">
        <f t="shared" si="102"/>
        <v>2021</v>
      </c>
      <c r="C2199" s="4" t="s">
        <v>120</v>
      </c>
      <c r="D2199" s="4" t="s">
        <v>111</v>
      </c>
      <c r="E2199" s="4" t="s">
        <v>131</v>
      </c>
      <c r="F2199" s="4" t="s">
        <v>127</v>
      </c>
      <c r="G2199" s="10">
        <v>365</v>
      </c>
      <c r="H2199" s="10">
        <v>157</v>
      </c>
      <c r="I2199" s="8">
        <v>650</v>
      </c>
      <c r="J2199" s="10">
        <v>102050</v>
      </c>
      <c r="K2199" s="10">
        <f t="shared" si="103"/>
        <v>57305</v>
      </c>
      <c r="L2199" s="11">
        <f t="shared" si="104"/>
        <v>44745</v>
      </c>
    </row>
    <row r="2200" spans="1:12" x14ac:dyDescent="0.3">
      <c r="A2200" s="2">
        <v>44294</v>
      </c>
      <c r="B2200" s="2" t="str">
        <f t="shared" si="102"/>
        <v>2021</v>
      </c>
      <c r="C2200" s="4" t="s">
        <v>125</v>
      </c>
      <c r="D2200" s="4" t="s">
        <v>104</v>
      </c>
      <c r="E2200" s="4" t="s">
        <v>131</v>
      </c>
      <c r="F2200" s="4" t="s">
        <v>127</v>
      </c>
      <c r="G2200" s="10">
        <v>365</v>
      </c>
      <c r="H2200" s="10">
        <v>42</v>
      </c>
      <c r="I2200" s="8">
        <v>650</v>
      </c>
      <c r="J2200" s="10">
        <v>27300</v>
      </c>
      <c r="K2200" s="10">
        <f t="shared" si="103"/>
        <v>15330</v>
      </c>
      <c r="L2200" s="11">
        <f t="shared" si="104"/>
        <v>11970</v>
      </c>
    </row>
    <row r="2201" spans="1:12" x14ac:dyDescent="0.3">
      <c r="A2201" s="2">
        <v>43873</v>
      </c>
      <c r="B2201" s="2" t="str">
        <f t="shared" si="102"/>
        <v>2020</v>
      </c>
      <c r="C2201" s="4" t="s">
        <v>135</v>
      </c>
      <c r="D2201" s="4" t="s">
        <v>113</v>
      </c>
      <c r="E2201" s="4" t="s">
        <v>131</v>
      </c>
      <c r="F2201" s="4" t="s">
        <v>127</v>
      </c>
      <c r="G2201" s="10">
        <v>365</v>
      </c>
      <c r="H2201" s="10">
        <v>17</v>
      </c>
      <c r="I2201" s="8">
        <v>650</v>
      </c>
      <c r="J2201" s="10">
        <v>11050</v>
      </c>
      <c r="K2201" s="10">
        <f t="shared" si="103"/>
        <v>6205</v>
      </c>
      <c r="L2201" s="11">
        <f t="shared" si="104"/>
        <v>4845</v>
      </c>
    </row>
    <row r="2202" spans="1:12" x14ac:dyDescent="0.3">
      <c r="A2202" s="2">
        <v>43928</v>
      </c>
      <c r="B2202" s="2" t="str">
        <f t="shared" si="102"/>
        <v>2020</v>
      </c>
      <c r="C2202" s="4" t="s">
        <v>143</v>
      </c>
      <c r="D2202" s="4" t="s">
        <v>111</v>
      </c>
      <c r="E2202" s="4" t="s">
        <v>131</v>
      </c>
      <c r="F2202" s="4" t="s">
        <v>127</v>
      </c>
      <c r="G2202" s="10">
        <v>365</v>
      </c>
      <c r="H2202" s="10">
        <v>154</v>
      </c>
      <c r="I2202" s="8">
        <v>650</v>
      </c>
      <c r="J2202" s="10">
        <v>100100</v>
      </c>
      <c r="K2202" s="10">
        <f t="shared" si="103"/>
        <v>56210</v>
      </c>
      <c r="L2202" s="11">
        <f t="shared" si="104"/>
        <v>43890</v>
      </c>
    </row>
    <row r="2203" spans="1:12" x14ac:dyDescent="0.3">
      <c r="A2203" s="2">
        <v>43938</v>
      </c>
      <c r="B2203" s="2" t="str">
        <f t="shared" si="102"/>
        <v>2020</v>
      </c>
      <c r="C2203" s="4" t="s">
        <v>122</v>
      </c>
      <c r="D2203" s="4" t="s">
        <v>104</v>
      </c>
      <c r="E2203" s="4" t="s">
        <v>131</v>
      </c>
      <c r="F2203" s="4" t="s">
        <v>127</v>
      </c>
      <c r="G2203" s="10">
        <v>365</v>
      </c>
      <c r="H2203" s="10">
        <v>21</v>
      </c>
      <c r="I2203" s="8">
        <v>650</v>
      </c>
      <c r="J2203" s="10">
        <v>13650</v>
      </c>
      <c r="K2203" s="10">
        <f t="shared" si="103"/>
        <v>7665</v>
      </c>
      <c r="L2203" s="11">
        <f t="shared" si="104"/>
        <v>5985</v>
      </c>
    </row>
    <row r="2204" spans="1:12" x14ac:dyDescent="0.3">
      <c r="A2204" s="2">
        <v>44480</v>
      </c>
      <c r="B2204" s="2" t="str">
        <f t="shared" si="102"/>
        <v>2021</v>
      </c>
      <c r="C2204" s="4" t="s">
        <v>123</v>
      </c>
      <c r="D2204" s="4" t="s">
        <v>117</v>
      </c>
      <c r="E2204" s="4" t="s">
        <v>131</v>
      </c>
      <c r="F2204" s="4" t="s">
        <v>127</v>
      </c>
      <c r="G2204" s="10">
        <v>365</v>
      </c>
      <c r="H2204" s="10">
        <v>124</v>
      </c>
      <c r="I2204" s="8">
        <v>650</v>
      </c>
      <c r="J2204" s="10">
        <v>80600</v>
      </c>
      <c r="K2204" s="10">
        <f t="shared" si="103"/>
        <v>45260</v>
      </c>
      <c r="L2204" s="11">
        <f t="shared" si="104"/>
        <v>35340</v>
      </c>
    </row>
    <row r="2205" spans="1:12" x14ac:dyDescent="0.3">
      <c r="A2205" s="2">
        <v>43783</v>
      </c>
      <c r="B2205" s="2" t="str">
        <f t="shared" si="102"/>
        <v>2019</v>
      </c>
      <c r="C2205" s="4" t="s">
        <v>143</v>
      </c>
      <c r="D2205" s="4" t="s">
        <v>107</v>
      </c>
      <c r="E2205" s="4" t="s">
        <v>131</v>
      </c>
      <c r="F2205" s="4" t="s">
        <v>127</v>
      </c>
      <c r="G2205" s="10">
        <v>365</v>
      </c>
      <c r="H2205" s="10">
        <v>85</v>
      </c>
      <c r="I2205" s="8">
        <v>650</v>
      </c>
      <c r="J2205" s="10">
        <v>55250</v>
      </c>
      <c r="K2205" s="10">
        <f t="shared" si="103"/>
        <v>31025</v>
      </c>
      <c r="L2205" s="11">
        <f t="shared" si="104"/>
        <v>24225</v>
      </c>
    </row>
    <row r="2206" spans="1:12" x14ac:dyDescent="0.3">
      <c r="A2206" s="2">
        <v>44510</v>
      </c>
      <c r="B2206" s="2" t="str">
        <f t="shared" si="102"/>
        <v>2021</v>
      </c>
      <c r="C2206" s="4" t="s">
        <v>136</v>
      </c>
      <c r="D2206" s="4" t="s">
        <v>113</v>
      </c>
      <c r="E2206" s="4" t="s">
        <v>131</v>
      </c>
      <c r="F2206" s="4" t="s">
        <v>127</v>
      </c>
      <c r="G2206" s="10">
        <v>365</v>
      </c>
      <c r="H2206" s="10">
        <v>46</v>
      </c>
      <c r="I2206" s="8">
        <v>650</v>
      </c>
      <c r="J2206" s="10">
        <v>29900</v>
      </c>
      <c r="K2206" s="10">
        <f t="shared" si="103"/>
        <v>16790</v>
      </c>
      <c r="L2206" s="11">
        <f t="shared" si="104"/>
        <v>13110</v>
      </c>
    </row>
    <row r="2207" spans="1:12" x14ac:dyDescent="0.3">
      <c r="A2207" s="2">
        <v>44234</v>
      </c>
      <c r="B2207" s="2" t="str">
        <f t="shared" si="102"/>
        <v>2021</v>
      </c>
      <c r="C2207" s="4" t="s">
        <v>108</v>
      </c>
      <c r="D2207" s="4" t="s">
        <v>111</v>
      </c>
      <c r="E2207" s="4" t="s">
        <v>131</v>
      </c>
      <c r="F2207" s="4" t="s">
        <v>127</v>
      </c>
      <c r="G2207" s="10">
        <v>365</v>
      </c>
      <c r="H2207" s="10">
        <v>76</v>
      </c>
      <c r="I2207" s="8">
        <v>650</v>
      </c>
      <c r="J2207" s="10">
        <v>49400</v>
      </c>
      <c r="K2207" s="10">
        <f t="shared" si="103"/>
        <v>27740</v>
      </c>
      <c r="L2207" s="11">
        <f t="shared" si="104"/>
        <v>21660</v>
      </c>
    </row>
    <row r="2208" spans="1:12" x14ac:dyDescent="0.3">
      <c r="A2208" s="2">
        <v>43277</v>
      </c>
      <c r="B2208" s="2" t="str">
        <f t="shared" si="102"/>
        <v>2018</v>
      </c>
      <c r="C2208" s="4" t="s">
        <v>136</v>
      </c>
      <c r="D2208" s="4" t="s">
        <v>104</v>
      </c>
      <c r="E2208" s="4" t="s">
        <v>131</v>
      </c>
      <c r="F2208" s="4" t="s">
        <v>127</v>
      </c>
      <c r="G2208" s="10">
        <v>365</v>
      </c>
      <c r="H2208" s="10">
        <v>53</v>
      </c>
      <c r="I2208" s="8">
        <v>650</v>
      </c>
      <c r="J2208" s="10">
        <v>34450</v>
      </c>
      <c r="K2208" s="10">
        <f t="shared" si="103"/>
        <v>19345</v>
      </c>
      <c r="L2208" s="11">
        <f t="shared" si="104"/>
        <v>15105</v>
      </c>
    </row>
    <row r="2209" spans="1:12" x14ac:dyDescent="0.3">
      <c r="A2209" s="2">
        <v>43114</v>
      </c>
      <c r="B2209" s="2" t="str">
        <f t="shared" si="102"/>
        <v>2018</v>
      </c>
      <c r="C2209" s="4" t="s">
        <v>123</v>
      </c>
      <c r="D2209" s="4" t="s">
        <v>110</v>
      </c>
      <c r="E2209" s="4" t="s">
        <v>131</v>
      </c>
      <c r="F2209" s="4" t="s">
        <v>127</v>
      </c>
      <c r="G2209" s="10">
        <v>365</v>
      </c>
      <c r="H2209" s="10">
        <v>39</v>
      </c>
      <c r="I2209" s="8">
        <v>650</v>
      </c>
      <c r="J2209" s="10">
        <v>25350</v>
      </c>
      <c r="K2209" s="10">
        <f t="shared" si="103"/>
        <v>14235</v>
      </c>
      <c r="L2209" s="11">
        <f t="shared" si="104"/>
        <v>11115</v>
      </c>
    </row>
    <row r="2210" spans="1:12" x14ac:dyDescent="0.3">
      <c r="A2210" s="2">
        <v>43354</v>
      </c>
      <c r="B2210" s="2" t="str">
        <f t="shared" si="102"/>
        <v>2018</v>
      </c>
      <c r="C2210" s="4" t="s">
        <v>138</v>
      </c>
      <c r="D2210" s="4" t="s">
        <v>104</v>
      </c>
      <c r="E2210" s="4" t="s">
        <v>131</v>
      </c>
      <c r="F2210" s="4" t="s">
        <v>127</v>
      </c>
      <c r="G2210" s="10">
        <v>365</v>
      </c>
      <c r="H2210" s="10">
        <v>42</v>
      </c>
      <c r="I2210" s="8">
        <v>650</v>
      </c>
      <c r="J2210" s="10">
        <v>27300</v>
      </c>
      <c r="K2210" s="10">
        <f t="shared" si="103"/>
        <v>15330</v>
      </c>
      <c r="L2210" s="11">
        <f t="shared" si="104"/>
        <v>11970</v>
      </c>
    </row>
    <row r="2211" spans="1:12" x14ac:dyDescent="0.3">
      <c r="A2211" s="2">
        <v>43483</v>
      </c>
      <c r="B2211" s="2" t="str">
        <f t="shared" si="102"/>
        <v>2019</v>
      </c>
      <c r="C2211" s="4" t="s">
        <v>121</v>
      </c>
      <c r="D2211" s="4" t="s">
        <v>107</v>
      </c>
      <c r="E2211" s="4" t="s">
        <v>131</v>
      </c>
      <c r="F2211" s="4" t="s">
        <v>127</v>
      </c>
      <c r="G2211" s="10">
        <v>365</v>
      </c>
      <c r="H2211" s="10">
        <v>83</v>
      </c>
      <c r="I2211" s="8">
        <v>650</v>
      </c>
      <c r="J2211" s="10">
        <v>53950</v>
      </c>
      <c r="K2211" s="10">
        <f t="shared" si="103"/>
        <v>30295</v>
      </c>
      <c r="L2211" s="11">
        <f t="shared" si="104"/>
        <v>23655</v>
      </c>
    </row>
    <row r="2212" spans="1:12" x14ac:dyDescent="0.3">
      <c r="A2212" s="2">
        <v>43752</v>
      </c>
      <c r="B2212" s="2" t="str">
        <f t="shared" si="102"/>
        <v>2019</v>
      </c>
      <c r="C2212" s="4" t="s">
        <v>108</v>
      </c>
      <c r="D2212" s="4" t="s">
        <v>117</v>
      </c>
      <c r="E2212" s="4" t="s">
        <v>131</v>
      </c>
      <c r="F2212" s="4" t="s">
        <v>127</v>
      </c>
      <c r="G2212" s="10">
        <v>365</v>
      </c>
      <c r="H2212" s="10">
        <v>88</v>
      </c>
      <c r="I2212" s="8">
        <v>650</v>
      </c>
      <c r="J2212" s="10">
        <v>57200</v>
      </c>
      <c r="K2212" s="10">
        <f t="shared" si="103"/>
        <v>32120</v>
      </c>
      <c r="L2212" s="11">
        <f t="shared" si="104"/>
        <v>25080</v>
      </c>
    </row>
    <row r="2213" spans="1:12" x14ac:dyDescent="0.3">
      <c r="A2213" s="2">
        <v>44304</v>
      </c>
      <c r="B2213" s="2" t="str">
        <f t="shared" si="102"/>
        <v>2021</v>
      </c>
      <c r="C2213" s="4" t="s">
        <v>116</v>
      </c>
      <c r="D2213" s="4" t="s">
        <v>104</v>
      </c>
      <c r="E2213" s="4" t="s">
        <v>131</v>
      </c>
      <c r="F2213" s="4" t="s">
        <v>127</v>
      </c>
      <c r="G2213" s="10">
        <v>365</v>
      </c>
      <c r="H2213" s="10">
        <v>22</v>
      </c>
      <c r="I2213" s="8">
        <v>650</v>
      </c>
      <c r="J2213" s="10">
        <v>14300</v>
      </c>
      <c r="K2213" s="10">
        <f t="shared" si="103"/>
        <v>8030</v>
      </c>
      <c r="L2213" s="11">
        <f t="shared" si="104"/>
        <v>6270</v>
      </c>
    </row>
    <row r="2214" spans="1:12" x14ac:dyDescent="0.3">
      <c r="A2214" s="2">
        <v>44412</v>
      </c>
      <c r="B2214" s="2" t="str">
        <f t="shared" si="102"/>
        <v>2021</v>
      </c>
      <c r="C2214" s="4" t="s">
        <v>115</v>
      </c>
      <c r="D2214" s="4" t="s">
        <v>113</v>
      </c>
      <c r="E2214" s="4" t="s">
        <v>131</v>
      </c>
      <c r="F2214" s="4" t="s">
        <v>127</v>
      </c>
      <c r="G2214" s="10">
        <v>365</v>
      </c>
      <c r="H2214" s="10">
        <v>234</v>
      </c>
      <c r="I2214" s="8">
        <v>650</v>
      </c>
      <c r="J2214" s="10">
        <v>152100</v>
      </c>
      <c r="K2214" s="10">
        <f t="shared" si="103"/>
        <v>85410</v>
      </c>
      <c r="L2214" s="11">
        <f t="shared" si="104"/>
        <v>66690</v>
      </c>
    </row>
    <row r="2215" spans="1:12" x14ac:dyDescent="0.3">
      <c r="A2215" s="2">
        <v>43324</v>
      </c>
      <c r="B2215" s="2" t="str">
        <f t="shared" si="102"/>
        <v>2018</v>
      </c>
      <c r="C2215" s="4" t="s">
        <v>122</v>
      </c>
      <c r="D2215" s="4" t="s">
        <v>107</v>
      </c>
      <c r="E2215" s="4" t="s">
        <v>131</v>
      </c>
      <c r="F2215" s="4" t="s">
        <v>127</v>
      </c>
      <c r="G2215" s="10">
        <v>365</v>
      </c>
      <c r="H2215" s="10">
        <v>78</v>
      </c>
      <c r="I2215" s="8">
        <v>650</v>
      </c>
      <c r="J2215" s="10">
        <v>50700</v>
      </c>
      <c r="K2215" s="10">
        <f t="shared" si="103"/>
        <v>28470</v>
      </c>
      <c r="L2215" s="11">
        <f t="shared" si="104"/>
        <v>22230</v>
      </c>
    </row>
    <row r="2216" spans="1:12" x14ac:dyDescent="0.3">
      <c r="A2216" s="2">
        <v>43623</v>
      </c>
      <c r="B2216" s="2" t="str">
        <f t="shared" si="102"/>
        <v>2019</v>
      </c>
      <c r="C2216" s="4" t="s">
        <v>116</v>
      </c>
      <c r="D2216" s="4" t="s">
        <v>117</v>
      </c>
      <c r="E2216" s="4" t="s">
        <v>131</v>
      </c>
      <c r="F2216" s="4" t="s">
        <v>127</v>
      </c>
      <c r="G2216" s="10">
        <v>365</v>
      </c>
      <c r="H2216" s="10">
        <v>88</v>
      </c>
      <c r="I2216" s="8">
        <v>650</v>
      </c>
      <c r="J2216" s="10">
        <v>57200</v>
      </c>
      <c r="K2216" s="10">
        <f t="shared" si="103"/>
        <v>32120</v>
      </c>
      <c r="L2216" s="11">
        <f t="shared" si="104"/>
        <v>25080</v>
      </c>
    </row>
    <row r="2217" spans="1:12" x14ac:dyDescent="0.3">
      <c r="A2217" s="2">
        <v>44521</v>
      </c>
      <c r="B2217" s="2" t="str">
        <f t="shared" si="102"/>
        <v>2021</v>
      </c>
      <c r="C2217" s="4" t="s">
        <v>108</v>
      </c>
      <c r="D2217" s="4" t="s">
        <v>107</v>
      </c>
      <c r="E2217" s="4" t="s">
        <v>131</v>
      </c>
      <c r="F2217" s="4" t="s">
        <v>127</v>
      </c>
      <c r="G2217" s="10">
        <v>365</v>
      </c>
      <c r="H2217" s="10">
        <v>89</v>
      </c>
      <c r="I2217" s="8">
        <v>650</v>
      </c>
      <c r="J2217" s="10">
        <v>57850</v>
      </c>
      <c r="K2217" s="10">
        <f t="shared" si="103"/>
        <v>32485</v>
      </c>
      <c r="L2217" s="11">
        <f t="shared" si="104"/>
        <v>25365</v>
      </c>
    </row>
    <row r="2218" spans="1:12" x14ac:dyDescent="0.3">
      <c r="A2218" s="2">
        <v>43121</v>
      </c>
      <c r="B2218" s="2" t="str">
        <f t="shared" si="102"/>
        <v>2018</v>
      </c>
      <c r="C2218" s="4" t="s">
        <v>140</v>
      </c>
      <c r="D2218" s="4" t="s">
        <v>117</v>
      </c>
      <c r="E2218" s="4" t="s">
        <v>131</v>
      </c>
      <c r="F2218" s="4" t="s">
        <v>127</v>
      </c>
      <c r="G2218" s="10">
        <v>365</v>
      </c>
      <c r="H2218" s="10">
        <v>188</v>
      </c>
      <c r="I2218" s="8">
        <v>650</v>
      </c>
      <c r="J2218" s="10">
        <v>122200</v>
      </c>
      <c r="K2218" s="10">
        <f t="shared" si="103"/>
        <v>68620</v>
      </c>
      <c r="L2218" s="11">
        <f t="shared" si="104"/>
        <v>53580</v>
      </c>
    </row>
    <row r="2219" spans="1:12" x14ac:dyDescent="0.3">
      <c r="A2219" s="2">
        <v>43664</v>
      </c>
      <c r="B2219" s="2" t="str">
        <f t="shared" si="102"/>
        <v>2019</v>
      </c>
      <c r="C2219" s="4" t="s">
        <v>119</v>
      </c>
      <c r="D2219" s="4" t="s">
        <v>110</v>
      </c>
      <c r="E2219" s="4" t="s">
        <v>131</v>
      </c>
      <c r="F2219" s="4" t="s">
        <v>127</v>
      </c>
      <c r="G2219" s="10">
        <v>365</v>
      </c>
      <c r="H2219" s="10">
        <v>1</v>
      </c>
      <c r="I2219" s="8">
        <v>650</v>
      </c>
      <c r="J2219" s="10">
        <v>650</v>
      </c>
      <c r="K2219" s="10">
        <f t="shared" si="103"/>
        <v>365</v>
      </c>
      <c r="L2219" s="11">
        <f t="shared" si="104"/>
        <v>285</v>
      </c>
    </row>
    <row r="2220" spans="1:12" x14ac:dyDescent="0.3">
      <c r="A2220" s="2">
        <v>44213</v>
      </c>
      <c r="B2220" s="2" t="str">
        <f t="shared" si="102"/>
        <v>2021</v>
      </c>
      <c r="C2220" s="4" t="s">
        <v>114</v>
      </c>
      <c r="D2220" s="4" t="s">
        <v>113</v>
      </c>
      <c r="E2220" s="4" t="s">
        <v>131</v>
      </c>
      <c r="F2220" s="4" t="s">
        <v>127</v>
      </c>
      <c r="G2220" s="10">
        <v>365</v>
      </c>
      <c r="H2220" s="10">
        <v>209</v>
      </c>
      <c r="I2220" s="8">
        <v>650</v>
      </c>
      <c r="J2220" s="10">
        <v>135850</v>
      </c>
      <c r="K2220" s="10">
        <f t="shared" si="103"/>
        <v>76285</v>
      </c>
      <c r="L2220" s="11">
        <f t="shared" si="104"/>
        <v>59565</v>
      </c>
    </row>
    <row r="2221" spans="1:12" x14ac:dyDescent="0.3">
      <c r="A2221" s="2">
        <v>43705</v>
      </c>
      <c r="B2221" s="2" t="str">
        <f t="shared" si="102"/>
        <v>2019</v>
      </c>
      <c r="C2221" s="4" t="s">
        <v>109</v>
      </c>
      <c r="D2221" s="4" t="s">
        <v>111</v>
      </c>
      <c r="E2221" s="4" t="s">
        <v>131</v>
      </c>
      <c r="F2221" s="4" t="s">
        <v>127</v>
      </c>
      <c r="G2221" s="10">
        <v>365</v>
      </c>
      <c r="H2221" s="10">
        <v>72</v>
      </c>
      <c r="I2221" s="8">
        <v>650</v>
      </c>
      <c r="J2221" s="10">
        <v>46800</v>
      </c>
      <c r="K2221" s="10">
        <f t="shared" si="103"/>
        <v>26280</v>
      </c>
      <c r="L2221" s="11">
        <f t="shared" si="104"/>
        <v>20520</v>
      </c>
    </row>
    <row r="2222" spans="1:12" x14ac:dyDescent="0.3">
      <c r="A2222" s="2">
        <v>44046</v>
      </c>
      <c r="B2222" s="2" t="str">
        <f t="shared" si="102"/>
        <v>2020</v>
      </c>
      <c r="C2222" s="4" t="s">
        <v>136</v>
      </c>
      <c r="D2222" s="4" t="s">
        <v>107</v>
      </c>
      <c r="E2222" s="4" t="s">
        <v>131</v>
      </c>
      <c r="F2222" s="4" t="s">
        <v>127</v>
      </c>
      <c r="G2222" s="10">
        <v>365</v>
      </c>
      <c r="H2222" s="10">
        <v>70</v>
      </c>
      <c r="I2222" s="8">
        <v>650</v>
      </c>
      <c r="J2222" s="10">
        <v>45500</v>
      </c>
      <c r="K2222" s="10">
        <f t="shared" si="103"/>
        <v>25550</v>
      </c>
      <c r="L2222" s="11">
        <f t="shared" si="104"/>
        <v>19950</v>
      </c>
    </row>
    <row r="2223" spans="1:12" x14ac:dyDescent="0.3">
      <c r="A2223" s="2">
        <v>44093</v>
      </c>
      <c r="B2223" s="2" t="str">
        <f t="shared" si="102"/>
        <v>2020</v>
      </c>
      <c r="C2223" s="4" t="s">
        <v>108</v>
      </c>
      <c r="D2223" s="4" t="s">
        <v>113</v>
      </c>
      <c r="E2223" s="4" t="s">
        <v>131</v>
      </c>
      <c r="F2223" s="4" t="s">
        <v>127</v>
      </c>
      <c r="G2223" s="10">
        <v>365</v>
      </c>
      <c r="H2223" s="10">
        <v>19</v>
      </c>
      <c r="I2223" s="8">
        <v>650</v>
      </c>
      <c r="J2223" s="10">
        <v>12350</v>
      </c>
      <c r="K2223" s="10">
        <f t="shared" si="103"/>
        <v>6935</v>
      </c>
      <c r="L2223" s="11">
        <f t="shared" si="104"/>
        <v>5415</v>
      </c>
    </row>
    <row r="2224" spans="1:12" x14ac:dyDescent="0.3">
      <c r="A2224" s="2">
        <v>44199</v>
      </c>
      <c r="B2224" s="2" t="str">
        <f t="shared" si="102"/>
        <v>2021</v>
      </c>
      <c r="C2224" s="4" t="s">
        <v>108</v>
      </c>
      <c r="D2224" s="4" t="s">
        <v>111</v>
      </c>
      <c r="E2224" s="4" t="s">
        <v>131</v>
      </c>
      <c r="F2224" s="4" t="s">
        <v>127</v>
      </c>
      <c r="G2224" s="10">
        <v>365</v>
      </c>
      <c r="H2224" s="10">
        <v>18</v>
      </c>
      <c r="I2224" s="8">
        <v>650</v>
      </c>
      <c r="J2224" s="10">
        <v>11700</v>
      </c>
      <c r="K2224" s="10">
        <f t="shared" si="103"/>
        <v>6570</v>
      </c>
      <c r="L2224" s="11">
        <f t="shared" si="104"/>
        <v>5130</v>
      </c>
    </row>
    <row r="2225" spans="1:12" x14ac:dyDescent="0.3">
      <c r="A2225" s="2">
        <v>43138</v>
      </c>
      <c r="B2225" s="2" t="str">
        <f t="shared" si="102"/>
        <v>2018</v>
      </c>
      <c r="C2225" s="4" t="s">
        <v>121</v>
      </c>
      <c r="D2225" s="4" t="s">
        <v>104</v>
      </c>
      <c r="E2225" s="4" t="s">
        <v>131</v>
      </c>
      <c r="F2225" s="4" t="s">
        <v>127</v>
      </c>
      <c r="G2225" s="10">
        <v>365</v>
      </c>
      <c r="H2225" s="10">
        <v>48</v>
      </c>
      <c r="I2225" s="8">
        <v>650</v>
      </c>
      <c r="J2225" s="10">
        <v>31200</v>
      </c>
      <c r="K2225" s="10">
        <f t="shared" si="103"/>
        <v>17520</v>
      </c>
      <c r="L2225" s="11">
        <f t="shared" si="104"/>
        <v>13680</v>
      </c>
    </row>
    <row r="2226" spans="1:12" x14ac:dyDescent="0.3">
      <c r="A2226" s="2">
        <v>43513</v>
      </c>
      <c r="B2226" s="2" t="str">
        <f t="shared" si="102"/>
        <v>2019</v>
      </c>
      <c r="C2226" s="4" t="s">
        <v>141</v>
      </c>
      <c r="D2226" s="4" t="s">
        <v>111</v>
      </c>
      <c r="E2226" s="4" t="s">
        <v>131</v>
      </c>
      <c r="F2226" s="4" t="s">
        <v>127</v>
      </c>
      <c r="G2226" s="10">
        <v>365</v>
      </c>
      <c r="H2226" s="10">
        <v>68</v>
      </c>
      <c r="I2226" s="8">
        <v>650</v>
      </c>
      <c r="J2226" s="10">
        <v>44200</v>
      </c>
      <c r="K2226" s="10">
        <f t="shared" si="103"/>
        <v>24820</v>
      </c>
      <c r="L2226" s="11">
        <f t="shared" si="104"/>
        <v>19380</v>
      </c>
    </row>
    <row r="2227" spans="1:12" x14ac:dyDescent="0.3">
      <c r="A2227" s="2">
        <v>43590</v>
      </c>
      <c r="B2227" s="2" t="str">
        <f t="shared" si="102"/>
        <v>2019</v>
      </c>
      <c r="C2227" s="4" t="s">
        <v>109</v>
      </c>
      <c r="D2227" s="4" t="s">
        <v>117</v>
      </c>
      <c r="E2227" s="4" t="s">
        <v>131</v>
      </c>
      <c r="F2227" s="4" t="s">
        <v>127</v>
      </c>
      <c r="G2227" s="10">
        <v>365</v>
      </c>
      <c r="H2227" s="10">
        <v>138</v>
      </c>
      <c r="I2227" s="8">
        <v>650</v>
      </c>
      <c r="J2227" s="10">
        <v>89700</v>
      </c>
      <c r="K2227" s="10">
        <f t="shared" si="103"/>
        <v>50370</v>
      </c>
      <c r="L2227" s="11">
        <f t="shared" si="104"/>
        <v>39330</v>
      </c>
    </row>
    <row r="2228" spans="1:12" x14ac:dyDescent="0.3">
      <c r="A2228" s="2">
        <v>44352</v>
      </c>
      <c r="B2228" s="2" t="str">
        <f t="shared" si="102"/>
        <v>2021</v>
      </c>
      <c r="C2228" s="4" t="s">
        <v>120</v>
      </c>
      <c r="D2228" s="4" t="s">
        <v>111</v>
      </c>
      <c r="E2228" s="4" t="s">
        <v>131</v>
      </c>
      <c r="F2228" s="4" t="s">
        <v>127</v>
      </c>
      <c r="G2228" s="10">
        <v>365</v>
      </c>
      <c r="H2228" s="10">
        <v>64</v>
      </c>
      <c r="I2228" s="8">
        <v>650</v>
      </c>
      <c r="J2228" s="10">
        <v>41600</v>
      </c>
      <c r="K2228" s="10">
        <f t="shared" si="103"/>
        <v>23360</v>
      </c>
      <c r="L2228" s="11">
        <f t="shared" si="104"/>
        <v>18240</v>
      </c>
    </row>
    <row r="2229" spans="1:12" x14ac:dyDescent="0.3">
      <c r="A2229" s="2">
        <v>43310</v>
      </c>
      <c r="B2229" s="2" t="str">
        <f t="shared" si="102"/>
        <v>2018</v>
      </c>
      <c r="C2229" s="4" t="s">
        <v>118</v>
      </c>
      <c r="D2229" s="4" t="s">
        <v>113</v>
      </c>
      <c r="E2229" s="4" t="s">
        <v>131</v>
      </c>
      <c r="F2229" s="4" t="s">
        <v>127</v>
      </c>
      <c r="G2229" s="10">
        <v>365</v>
      </c>
      <c r="H2229" s="10">
        <v>57</v>
      </c>
      <c r="I2229" s="8">
        <v>650</v>
      </c>
      <c r="J2229" s="10">
        <v>37050</v>
      </c>
      <c r="K2229" s="10">
        <f t="shared" si="103"/>
        <v>20805</v>
      </c>
      <c r="L2229" s="11">
        <f t="shared" si="104"/>
        <v>16245</v>
      </c>
    </row>
    <row r="2230" spans="1:12" x14ac:dyDescent="0.3">
      <c r="A2230" s="2">
        <v>44533</v>
      </c>
      <c r="B2230" s="2" t="str">
        <f t="shared" si="102"/>
        <v>2021</v>
      </c>
      <c r="C2230" s="4" t="s">
        <v>121</v>
      </c>
      <c r="D2230" s="4" t="s">
        <v>110</v>
      </c>
      <c r="E2230" s="4" t="s">
        <v>131</v>
      </c>
      <c r="F2230" s="4" t="s">
        <v>127</v>
      </c>
      <c r="G2230" s="10">
        <v>365</v>
      </c>
      <c r="H2230" s="10">
        <v>1</v>
      </c>
      <c r="I2230" s="8">
        <v>650</v>
      </c>
      <c r="J2230" s="10">
        <v>650</v>
      </c>
      <c r="K2230" s="10">
        <f t="shared" si="103"/>
        <v>365</v>
      </c>
      <c r="L2230" s="11">
        <f t="shared" si="104"/>
        <v>285</v>
      </c>
    </row>
    <row r="2231" spans="1:12" x14ac:dyDescent="0.3">
      <c r="A2231" s="2">
        <v>43476</v>
      </c>
      <c r="B2231" s="2" t="str">
        <f t="shared" si="102"/>
        <v>2019</v>
      </c>
      <c r="C2231" s="4" t="s">
        <v>144</v>
      </c>
      <c r="D2231" s="4" t="s">
        <v>104</v>
      </c>
      <c r="E2231" s="4" t="s">
        <v>131</v>
      </c>
      <c r="F2231" s="4" t="s">
        <v>127</v>
      </c>
      <c r="G2231" s="10">
        <v>365</v>
      </c>
      <c r="H2231" s="10">
        <v>46</v>
      </c>
      <c r="I2231" s="8">
        <v>650</v>
      </c>
      <c r="J2231" s="10">
        <v>29900</v>
      </c>
      <c r="K2231" s="10">
        <f t="shared" si="103"/>
        <v>16790</v>
      </c>
      <c r="L2231" s="11">
        <f t="shared" si="104"/>
        <v>13110</v>
      </c>
    </row>
    <row r="2232" spans="1:12" x14ac:dyDescent="0.3">
      <c r="A2232" s="2">
        <v>43136</v>
      </c>
      <c r="B2232" s="2" t="str">
        <f t="shared" si="102"/>
        <v>2018</v>
      </c>
      <c r="C2232" s="4" t="s">
        <v>123</v>
      </c>
      <c r="D2232" s="4" t="s">
        <v>110</v>
      </c>
      <c r="E2232" s="4" t="s">
        <v>131</v>
      </c>
      <c r="F2232" s="4" t="s">
        <v>127</v>
      </c>
      <c r="G2232" s="10">
        <v>365</v>
      </c>
      <c r="H2232" s="10">
        <v>8</v>
      </c>
      <c r="I2232" s="8">
        <v>650</v>
      </c>
      <c r="J2232" s="10">
        <v>5200</v>
      </c>
      <c r="K2232" s="10">
        <f t="shared" si="103"/>
        <v>2920</v>
      </c>
      <c r="L2232" s="11">
        <f t="shared" si="104"/>
        <v>2280</v>
      </c>
    </row>
    <row r="2233" spans="1:12" x14ac:dyDescent="0.3">
      <c r="A2233" s="2">
        <v>43125</v>
      </c>
      <c r="B2233" s="2" t="str">
        <f t="shared" si="102"/>
        <v>2018</v>
      </c>
      <c r="C2233" s="4" t="s">
        <v>135</v>
      </c>
      <c r="D2233" s="4" t="s">
        <v>113</v>
      </c>
      <c r="E2233" s="4" t="s">
        <v>131</v>
      </c>
      <c r="F2233" s="4" t="s">
        <v>127</v>
      </c>
      <c r="G2233" s="10">
        <v>365</v>
      </c>
      <c r="H2233" s="10">
        <v>10</v>
      </c>
      <c r="I2233" s="8">
        <v>650</v>
      </c>
      <c r="J2233" s="10">
        <v>6500</v>
      </c>
      <c r="K2233" s="10">
        <f t="shared" si="103"/>
        <v>3650</v>
      </c>
      <c r="L2233" s="11">
        <f t="shared" si="104"/>
        <v>2850</v>
      </c>
    </row>
    <row r="2234" spans="1:12" x14ac:dyDescent="0.3">
      <c r="A2234" s="2">
        <v>43107</v>
      </c>
      <c r="B2234" s="2" t="str">
        <f t="shared" si="102"/>
        <v>2018</v>
      </c>
      <c r="C2234" s="4" t="s">
        <v>125</v>
      </c>
      <c r="D2234" s="4" t="s">
        <v>107</v>
      </c>
      <c r="E2234" s="4" t="s">
        <v>131</v>
      </c>
      <c r="F2234" s="4" t="s">
        <v>127</v>
      </c>
      <c r="G2234" s="10">
        <v>365</v>
      </c>
      <c r="H2234" s="10">
        <v>111</v>
      </c>
      <c r="I2234" s="8">
        <v>650</v>
      </c>
      <c r="J2234" s="10">
        <v>72150</v>
      </c>
      <c r="K2234" s="10">
        <f t="shared" si="103"/>
        <v>40515</v>
      </c>
      <c r="L2234" s="11">
        <f t="shared" si="104"/>
        <v>31635</v>
      </c>
    </row>
    <row r="2235" spans="1:12" x14ac:dyDescent="0.3">
      <c r="A2235" s="2">
        <v>44415</v>
      </c>
      <c r="B2235" s="2" t="str">
        <f t="shared" si="102"/>
        <v>2021</v>
      </c>
      <c r="C2235" s="4" t="s">
        <v>143</v>
      </c>
      <c r="D2235" s="4" t="s">
        <v>107</v>
      </c>
      <c r="E2235" s="4" t="s">
        <v>131</v>
      </c>
      <c r="F2235" s="4" t="s">
        <v>127</v>
      </c>
      <c r="G2235" s="10">
        <v>365</v>
      </c>
      <c r="H2235" s="10">
        <v>8</v>
      </c>
      <c r="I2235" s="8">
        <v>650</v>
      </c>
      <c r="J2235" s="10">
        <v>5200</v>
      </c>
      <c r="K2235" s="10">
        <f t="shared" si="103"/>
        <v>2920</v>
      </c>
      <c r="L2235" s="11">
        <f t="shared" si="104"/>
        <v>2280</v>
      </c>
    </row>
    <row r="2236" spans="1:12" x14ac:dyDescent="0.3">
      <c r="A2236" s="2">
        <v>44131</v>
      </c>
      <c r="B2236" s="2" t="str">
        <f t="shared" si="102"/>
        <v>2020</v>
      </c>
      <c r="C2236" s="4" t="s">
        <v>109</v>
      </c>
      <c r="D2236" s="4" t="s">
        <v>110</v>
      </c>
      <c r="E2236" s="4" t="s">
        <v>131</v>
      </c>
      <c r="F2236" s="4" t="s">
        <v>127</v>
      </c>
      <c r="G2236" s="10">
        <v>365</v>
      </c>
      <c r="H2236" s="10">
        <v>31</v>
      </c>
      <c r="I2236" s="8">
        <v>650</v>
      </c>
      <c r="J2236" s="10">
        <v>20150</v>
      </c>
      <c r="K2236" s="10">
        <f t="shared" si="103"/>
        <v>11315</v>
      </c>
      <c r="L2236" s="11">
        <f t="shared" si="104"/>
        <v>8835</v>
      </c>
    </row>
    <row r="2237" spans="1:12" x14ac:dyDescent="0.3">
      <c r="A2237" s="2">
        <v>44442</v>
      </c>
      <c r="B2237" s="2" t="str">
        <f t="shared" si="102"/>
        <v>2021</v>
      </c>
      <c r="C2237" s="4" t="s">
        <v>120</v>
      </c>
      <c r="D2237" s="4" t="s">
        <v>110</v>
      </c>
      <c r="E2237" s="4" t="s">
        <v>131</v>
      </c>
      <c r="F2237" s="4" t="s">
        <v>127</v>
      </c>
      <c r="G2237" s="10">
        <v>365</v>
      </c>
      <c r="H2237" s="10">
        <v>7</v>
      </c>
      <c r="I2237" s="8">
        <v>650</v>
      </c>
      <c r="J2237" s="10">
        <v>4550</v>
      </c>
      <c r="K2237" s="10">
        <f t="shared" si="103"/>
        <v>2555</v>
      </c>
      <c r="L2237" s="11">
        <f t="shared" si="104"/>
        <v>1995</v>
      </c>
    </row>
    <row r="2238" spans="1:12" x14ac:dyDescent="0.3">
      <c r="A2238" s="2">
        <v>43781</v>
      </c>
      <c r="B2238" s="2" t="str">
        <f t="shared" si="102"/>
        <v>2019</v>
      </c>
      <c r="C2238" s="4" t="s">
        <v>142</v>
      </c>
      <c r="D2238" s="4" t="s">
        <v>110</v>
      </c>
      <c r="E2238" s="4" t="s">
        <v>131</v>
      </c>
      <c r="F2238" s="4" t="s">
        <v>127</v>
      </c>
      <c r="G2238" s="10">
        <v>365</v>
      </c>
      <c r="H2238" s="10">
        <v>7</v>
      </c>
      <c r="I2238" s="8">
        <v>650</v>
      </c>
      <c r="J2238" s="10">
        <v>4550</v>
      </c>
      <c r="K2238" s="10">
        <f t="shared" si="103"/>
        <v>2555</v>
      </c>
      <c r="L2238" s="11">
        <f t="shared" si="104"/>
        <v>1995</v>
      </c>
    </row>
    <row r="2239" spans="1:12" x14ac:dyDescent="0.3">
      <c r="A2239" s="2">
        <v>44228</v>
      </c>
      <c r="B2239" s="2" t="str">
        <f t="shared" si="102"/>
        <v>2021</v>
      </c>
      <c r="C2239" s="4" t="s">
        <v>120</v>
      </c>
      <c r="D2239" s="4" t="s">
        <v>111</v>
      </c>
      <c r="E2239" s="4" t="s">
        <v>131</v>
      </c>
      <c r="F2239" s="4" t="s">
        <v>127</v>
      </c>
      <c r="G2239" s="10">
        <v>365</v>
      </c>
      <c r="H2239" s="10">
        <v>157</v>
      </c>
      <c r="I2239" s="8">
        <v>650</v>
      </c>
      <c r="J2239" s="10">
        <v>102050</v>
      </c>
      <c r="K2239" s="10">
        <f t="shared" si="103"/>
        <v>57305</v>
      </c>
      <c r="L2239" s="11">
        <f t="shared" si="104"/>
        <v>44745</v>
      </c>
    </row>
    <row r="2240" spans="1:12" x14ac:dyDescent="0.3">
      <c r="A2240" s="2">
        <v>44294</v>
      </c>
      <c r="B2240" s="2" t="str">
        <f t="shared" si="102"/>
        <v>2021</v>
      </c>
      <c r="C2240" s="4" t="s">
        <v>125</v>
      </c>
      <c r="D2240" s="4" t="s">
        <v>104</v>
      </c>
      <c r="E2240" s="4" t="s">
        <v>131</v>
      </c>
      <c r="F2240" s="4" t="s">
        <v>127</v>
      </c>
      <c r="G2240" s="10">
        <v>365</v>
      </c>
      <c r="H2240" s="10">
        <v>42</v>
      </c>
      <c r="I2240" s="8">
        <v>650</v>
      </c>
      <c r="J2240" s="10">
        <v>27300</v>
      </c>
      <c r="K2240" s="10">
        <f t="shared" si="103"/>
        <v>15330</v>
      </c>
      <c r="L2240" s="11">
        <f t="shared" si="104"/>
        <v>11970</v>
      </c>
    </row>
    <row r="2241" spans="1:12" x14ac:dyDescent="0.3">
      <c r="A2241" s="2">
        <v>43873</v>
      </c>
      <c r="B2241" s="2" t="str">
        <f t="shared" si="102"/>
        <v>2020</v>
      </c>
      <c r="C2241" s="4" t="s">
        <v>135</v>
      </c>
      <c r="D2241" s="4" t="s">
        <v>113</v>
      </c>
      <c r="E2241" s="4" t="s">
        <v>131</v>
      </c>
      <c r="F2241" s="4" t="s">
        <v>127</v>
      </c>
      <c r="G2241" s="10">
        <v>365</v>
      </c>
      <c r="H2241" s="10">
        <v>17</v>
      </c>
      <c r="I2241" s="8">
        <v>650</v>
      </c>
      <c r="J2241" s="10">
        <v>11050</v>
      </c>
      <c r="K2241" s="10">
        <f t="shared" si="103"/>
        <v>6205</v>
      </c>
      <c r="L2241" s="11">
        <f t="shared" si="104"/>
        <v>4845</v>
      </c>
    </row>
    <row r="2242" spans="1:12" x14ac:dyDescent="0.3">
      <c r="A2242" s="2">
        <v>43928</v>
      </c>
      <c r="B2242" s="2" t="str">
        <f t="shared" si="102"/>
        <v>2020</v>
      </c>
      <c r="C2242" s="4" t="s">
        <v>143</v>
      </c>
      <c r="D2242" s="4" t="s">
        <v>111</v>
      </c>
      <c r="E2242" s="4" t="s">
        <v>131</v>
      </c>
      <c r="F2242" s="4" t="s">
        <v>127</v>
      </c>
      <c r="G2242" s="10">
        <v>365</v>
      </c>
      <c r="H2242" s="10">
        <v>154</v>
      </c>
      <c r="I2242" s="8">
        <v>650</v>
      </c>
      <c r="J2242" s="10">
        <v>100100</v>
      </c>
      <c r="K2242" s="10">
        <f t="shared" si="103"/>
        <v>56210</v>
      </c>
      <c r="L2242" s="11">
        <f t="shared" si="104"/>
        <v>43890</v>
      </c>
    </row>
    <row r="2243" spans="1:12" x14ac:dyDescent="0.3">
      <c r="A2243" s="2">
        <v>43938</v>
      </c>
      <c r="B2243" s="2" t="str">
        <f t="shared" ref="B2243:B2306" si="105">TEXT(A2243,"yyyy")</f>
        <v>2020</v>
      </c>
      <c r="C2243" s="4" t="s">
        <v>122</v>
      </c>
      <c r="D2243" s="4" t="s">
        <v>104</v>
      </c>
      <c r="E2243" s="4" t="s">
        <v>131</v>
      </c>
      <c r="F2243" s="4" t="s">
        <v>127</v>
      </c>
      <c r="G2243" s="10">
        <v>365</v>
      </c>
      <c r="H2243" s="10">
        <v>21</v>
      </c>
      <c r="I2243" s="8">
        <v>650</v>
      </c>
      <c r="J2243" s="10">
        <v>13650</v>
      </c>
      <c r="K2243" s="10">
        <f t="shared" ref="K2243:K2306" si="106">H2243*G2243</f>
        <v>7665</v>
      </c>
      <c r="L2243" s="11">
        <f t="shared" ref="L2243:L2306" si="107">J2243-K2243</f>
        <v>5985</v>
      </c>
    </row>
    <row r="2244" spans="1:12" x14ac:dyDescent="0.3">
      <c r="A2244" s="2">
        <v>44480</v>
      </c>
      <c r="B2244" s="2" t="str">
        <f t="shared" si="105"/>
        <v>2021</v>
      </c>
      <c r="C2244" s="4" t="s">
        <v>123</v>
      </c>
      <c r="D2244" s="4" t="s">
        <v>117</v>
      </c>
      <c r="E2244" s="4" t="s">
        <v>131</v>
      </c>
      <c r="F2244" s="4" t="s">
        <v>127</v>
      </c>
      <c r="G2244" s="10">
        <v>365</v>
      </c>
      <c r="H2244" s="10">
        <v>124</v>
      </c>
      <c r="I2244" s="8">
        <v>650</v>
      </c>
      <c r="J2244" s="10">
        <v>80600</v>
      </c>
      <c r="K2244" s="10">
        <f t="shared" si="106"/>
        <v>45260</v>
      </c>
      <c r="L2244" s="11">
        <f t="shared" si="107"/>
        <v>35340</v>
      </c>
    </row>
    <row r="2245" spans="1:12" x14ac:dyDescent="0.3">
      <c r="A2245" s="2">
        <v>43783</v>
      </c>
      <c r="B2245" s="2" t="str">
        <f t="shared" si="105"/>
        <v>2019</v>
      </c>
      <c r="C2245" s="4" t="s">
        <v>143</v>
      </c>
      <c r="D2245" s="4" t="s">
        <v>107</v>
      </c>
      <c r="E2245" s="4" t="s">
        <v>131</v>
      </c>
      <c r="F2245" s="4" t="s">
        <v>127</v>
      </c>
      <c r="G2245" s="10">
        <v>365</v>
      </c>
      <c r="H2245" s="10">
        <v>85</v>
      </c>
      <c r="I2245" s="8">
        <v>650</v>
      </c>
      <c r="J2245" s="10">
        <v>55250</v>
      </c>
      <c r="K2245" s="10">
        <f t="shared" si="106"/>
        <v>31025</v>
      </c>
      <c r="L2245" s="11">
        <f t="shared" si="107"/>
        <v>24225</v>
      </c>
    </row>
    <row r="2246" spans="1:12" x14ac:dyDescent="0.3">
      <c r="A2246" s="2">
        <v>44510</v>
      </c>
      <c r="B2246" s="2" t="str">
        <f t="shared" si="105"/>
        <v>2021</v>
      </c>
      <c r="C2246" s="4" t="s">
        <v>136</v>
      </c>
      <c r="D2246" s="4" t="s">
        <v>113</v>
      </c>
      <c r="E2246" s="4" t="s">
        <v>131</v>
      </c>
      <c r="F2246" s="4" t="s">
        <v>127</v>
      </c>
      <c r="G2246" s="10">
        <v>365</v>
      </c>
      <c r="H2246" s="10">
        <v>46</v>
      </c>
      <c r="I2246" s="8">
        <v>650</v>
      </c>
      <c r="J2246" s="10">
        <v>29900</v>
      </c>
      <c r="K2246" s="10">
        <f t="shared" si="106"/>
        <v>16790</v>
      </c>
      <c r="L2246" s="11">
        <f t="shared" si="107"/>
        <v>13110</v>
      </c>
    </row>
    <row r="2247" spans="1:12" x14ac:dyDescent="0.3">
      <c r="A2247" s="2">
        <v>44234</v>
      </c>
      <c r="B2247" s="2" t="str">
        <f t="shared" si="105"/>
        <v>2021</v>
      </c>
      <c r="C2247" s="4" t="s">
        <v>108</v>
      </c>
      <c r="D2247" s="4" t="s">
        <v>111</v>
      </c>
      <c r="E2247" s="4" t="s">
        <v>131</v>
      </c>
      <c r="F2247" s="4" t="s">
        <v>127</v>
      </c>
      <c r="G2247" s="10">
        <v>365</v>
      </c>
      <c r="H2247" s="10">
        <v>76</v>
      </c>
      <c r="I2247" s="8">
        <v>650</v>
      </c>
      <c r="J2247" s="10">
        <v>49400</v>
      </c>
      <c r="K2247" s="10">
        <f t="shared" si="106"/>
        <v>27740</v>
      </c>
      <c r="L2247" s="11">
        <f t="shared" si="107"/>
        <v>21660</v>
      </c>
    </row>
    <row r="2248" spans="1:12" x14ac:dyDescent="0.3">
      <c r="A2248" s="2">
        <v>43930</v>
      </c>
      <c r="B2248" s="2" t="str">
        <f t="shared" si="105"/>
        <v>2020</v>
      </c>
      <c r="C2248" s="4" t="s">
        <v>123</v>
      </c>
      <c r="D2248" s="4" t="s">
        <v>107</v>
      </c>
      <c r="E2248" s="4" t="s">
        <v>131</v>
      </c>
      <c r="F2248" s="4" t="s">
        <v>128</v>
      </c>
      <c r="G2248" s="10">
        <v>365</v>
      </c>
      <c r="H2248" s="10">
        <v>17</v>
      </c>
      <c r="I2248" s="8">
        <v>650</v>
      </c>
      <c r="J2248" s="10">
        <v>11050</v>
      </c>
      <c r="K2248" s="10">
        <f t="shared" si="106"/>
        <v>6205</v>
      </c>
      <c r="L2248" s="11">
        <f t="shared" si="107"/>
        <v>4845</v>
      </c>
    </row>
    <row r="2249" spans="1:12" x14ac:dyDescent="0.3">
      <c r="A2249" s="2">
        <v>43873</v>
      </c>
      <c r="B2249" s="2" t="str">
        <f t="shared" si="105"/>
        <v>2020</v>
      </c>
      <c r="C2249" s="4" t="s">
        <v>116</v>
      </c>
      <c r="D2249" s="4" t="s">
        <v>111</v>
      </c>
      <c r="E2249" s="4" t="s">
        <v>131</v>
      </c>
      <c r="F2249" s="4" t="s">
        <v>128</v>
      </c>
      <c r="G2249" s="10">
        <v>365</v>
      </c>
      <c r="H2249" s="10">
        <v>16</v>
      </c>
      <c r="I2249" s="8">
        <v>650</v>
      </c>
      <c r="J2249" s="10">
        <v>10400</v>
      </c>
      <c r="K2249" s="10">
        <f t="shared" si="106"/>
        <v>5840</v>
      </c>
      <c r="L2249" s="11">
        <f t="shared" si="107"/>
        <v>4560</v>
      </c>
    </row>
    <row r="2250" spans="1:12" x14ac:dyDescent="0.3">
      <c r="A2250" s="2">
        <v>44090</v>
      </c>
      <c r="B2250" s="2" t="str">
        <f t="shared" si="105"/>
        <v>2020</v>
      </c>
      <c r="C2250" s="4" t="s">
        <v>134</v>
      </c>
      <c r="D2250" s="4" t="s">
        <v>107</v>
      </c>
      <c r="E2250" s="4" t="s">
        <v>131</v>
      </c>
      <c r="F2250" s="4" t="s">
        <v>128</v>
      </c>
      <c r="G2250" s="10">
        <v>365</v>
      </c>
      <c r="H2250" s="10">
        <v>13</v>
      </c>
      <c r="I2250" s="8">
        <v>650</v>
      </c>
      <c r="J2250" s="10">
        <v>8450</v>
      </c>
      <c r="K2250" s="10">
        <f t="shared" si="106"/>
        <v>4745</v>
      </c>
      <c r="L2250" s="11">
        <f t="shared" si="107"/>
        <v>3705</v>
      </c>
    </row>
    <row r="2251" spans="1:12" x14ac:dyDescent="0.3">
      <c r="A2251" s="2">
        <v>44404</v>
      </c>
      <c r="B2251" s="2" t="str">
        <f t="shared" si="105"/>
        <v>2021</v>
      </c>
      <c r="C2251" s="4" t="s">
        <v>137</v>
      </c>
      <c r="D2251" s="4" t="s">
        <v>107</v>
      </c>
      <c r="E2251" s="4" t="s">
        <v>131</v>
      </c>
      <c r="F2251" s="4" t="s">
        <v>128</v>
      </c>
      <c r="G2251" s="10">
        <v>365</v>
      </c>
      <c r="H2251" s="10">
        <v>3</v>
      </c>
      <c r="I2251" s="8">
        <v>650</v>
      </c>
      <c r="J2251" s="10">
        <v>1950</v>
      </c>
      <c r="K2251" s="10">
        <f t="shared" si="106"/>
        <v>1095</v>
      </c>
      <c r="L2251" s="11">
        <f t="shared" si="107"/>
        <v>855</v>
      </c>
    </row>
    <row r="2252" spans="1:12" x14ac:dyDescent="0.3">
      <c r="A2252" s="2">
        <v>44380</v>
      </c>
      <c r="B2252" s="2" t="str">
        <f t="shared" si="105"/>
        <v>2021</v>
      </c>
      <c r="C2252" s="4" t="s">
        <v>136</v>
      </c>
      <c r="D2252" s="4" t="s">
        <v>113</v>
      </c>
      <c r="E2252" s="4" t="s">
        <v>131</v>
      </c>
      <c r="F2252" s="4" t="s">
        <v>128</v>
      </c>
      <c r="G2252" s="10">
        <v>365</v>
      </c>
      <c r="H2252" s="10">
        <v>32</v>
      </c>
      <c r="I2252" s="8">
        <v>650</v>
      </c>
      <c r="J2252" s="10">
        <v>20800</v>
      </c>
      <c r="K2252" s="10">
        <f t="shared" si="106"/>
        <v>11680</v>
      </c>
      <c r="L2252" s="11">
        <f t="shared" si="107"/>
        <v>9120</v>
      </c>
    </row>
    <row r="2253" spans="1:12" x14ac:dyDescent="0.3">
      <c r="A2253" s="2">
        <v>44359</v>
      </c>
      <c r="B2253" s="2" t="str">
        <f t="shared" si="105"/>
        <v>2021</v>
      </c>
      <c r="C2253" s="4" t="s">
        <v>119</v>
      </c>
      <c r="D2253" s="4" t="s">
        <v>117</v>
      </c>
      <c r="E2253" s="4" t="s">
        <v>131</v>
      </c>
      <c r="F2253" s="4" t="s">
        <v>128</v>
      </c>
      <c r="G2253" s="10">
        <v>365</v>
      </c>
      <c r="H2253" s="10">
        <v>11</v>
      </c>
      <c r="I2253" s="8">
        <v>650</v>
      </c>
      <c r="J2253" s="10">
        <v>7150</v>
      </c>
      <c r="K2253" s="10">
        <f t="shared" si="106"/>
        <v>4015</v>
      </c>
      <c r="L2253" s="11">
        <f t="shared" si="107"/>
        <v>3135</v>
      </c>
    </row>
    <row r="2254" spans="1:12" x14ac:dyDescent="0.3">
      <c r="A2254" s="2">
        <v>43903</v>
      </c>
      <c r="B2254" s="2" t="str">
        <f t="shared" si="105"/>
        <v>2020</v>
      </c>
      <c r="C2254" s="4" t="s">
        <v>143</v>
      </c>
      <c r="D2254" s="4" t="s">
        <v>110</v>
      </c>
      <c r="E2254" s="4" t="s">
        <v>131</v>
      </c>
      <c r="F2254" s="4" t="s">
        <v>128</v>
      </c>
      <c r="G2254" s="10">
        <v>365</v>
      </c>
      <c r="H2254" s="10">
        <v>1</v>
      </c>
      <c r="I2254" s="8">
        <v>650</v>
      </c>
      <c r="J2254" s="10">
        <v>650</v>
      </c>
      <c r="K2254" s="10">
        <f t="shared" si="106"/>
        <v>365</v>
      </c>
      <c r="L2254" s="11">
        <f t="shared" si="107"/>
        <v>285</v>
      </c>
    </row>
    <row r="2255" spans="1:12" x14ac:dyDescent="0.3">
      <c r="A2255" s="2">
        <v>44389</v>
      </c>
      <c r="B2255" s="2" t="str">
        <f t="shared" si="105"/>
        <v>2021</v>
      </c>
      <c r="C2255" s="4" t="s">
        <v>122</v>
      </c>
      <c r="D2255" s="4" t="s">
        <v>110</v>
      </c>
      <c r="E2255" s="4" t="s">
        <v>131</v>
      </c>
      <c r="F2255" s="4" t="s">
        <v>128</v>
      </c>
      <c r="G2255" s="10">
        <v>365</v>
      </c>
      <c r="H2255" s="10">
        <v>5</v>
      </c>
      <c r="I2255" s="8">
        <v>650</v>
      </c>
      <c r="J2255" s="10">
        <v>3250</v>
      </c>
      <c r="K2255" s="10">
        <f t="shared" si="106"/>
        <v>1825</v>
      </c>
      <c r="L2255" s="11">
        <f t="shared" si="107"/>
        <v>1425</v>
      </c>
    </row>
    <row r="2256" spans="1:12" x14ac:dyDescent="0.3">
      <c r="A2256" s="2">
        <v>43884</v>
      </c>
      <c r="B2256" s="2" t="str">
        <f t="shared" si="105"/>
        <v>2020</v>
      </c>
      <c r="C2256" s="4" t="s">
        <v>140</v>
      </c>
      <c r="D2256" s="4" t="s">
        <v>110</v>
      </c>
      <c r="E2256" s="4" t="s">
        <v>131</v>
      </c>
      <c r="F2256" s="4" t="s">
        <v>128</v>
      </c>
      <c r="G2256" s="10">
        <v>365</v>
      </c>
      <c r="H2256" s="10">
        <v>4</v>
      </c>
      <c r="I2256" s="8">
        <v>650</v>
      </c>
      <c r="J2256" s="10">
        <v>2600</v>
      </c>
      <c r="K2256" s="10">
        <f t="shared" si="106"/>
        <v>1460</v>
      </c>
      <c r="L2256" s="11">
        <f t="shared" si="107"/>
        <v>1140</v>
      </c>
    </row>
    <row r="2257" spans="1:12" x14ac:dyDescent="0.3">
      <c r="A2257" s="2">
        <v>44528</v>
      </c>
      <c r="B2257" s="2" t="str">
        <f t="shared" si="105"/>
        <v>2021</v>
      </c>
      <c r="C2257" s="4" t="s">
        <v>108</v>
      </c>
      <c r="D2257" s="4" t="s">
        <v>110</v>
      </c>
      <c r="E2257" s="4" t="s">
        <v>131</v>
      </c>
      <c r="F2257" s="4" t="s">
        <v>128</v>
      </c>
      <c r="G2257" s="10">
        <v>365</v>
      </c>
      <c r="H2257" s="10">
        <v>5</v>
      </c>
      <c r="I2257" s="8">
        <v>650</v>
      </c>
      <c r="J2257" s="10">
        <v>3250</v>
      </c>
      <c r="K2257" s="10">
        <f t="shared" si="106"/>
        <v>1825</v>
      </c>
      <c r="L2257" s="11">
        <f t="shared" si="107"/>
        <v>1425</v>
      </c>
    </row>
    <row r="2258" spans="1:12" x14ac:dyDescent="0.3">
      <c r="A2258" s="2">
        <v>43823</v>
      </c>
      <c r="B2258" s="2" t="str">
        <f t="shared" si="105"/>
        <v>2019</v>
      </c>
      <c r="C2258" s="4" t="s">
        <v>119</v>
      </c>
      <c r="D2258" s="4" t="s">
        <v>107</v>
      </c>
      <c r="E2258" s="4" t="s">
        <v>131</v>
      </c>
      <c r="F2258" s="4" t="s">
        <v>128</v>
      </c>
      <c r="G2258" s="10">
        <v>365</v>
      </c>
      <c r="H2258" s="10">
        <v>23</v>
      </c>
      <c r="I2258" s="8">
        <v>650</v>
      </c>
      <c r="J2258" s="10">
        <v>14950</v>
      </c>
      <c r="K2258" s="10">
        <f t="shared" si="106"/>
        <v>8395</v>
      </c>
      <c r="L2258" s="11">
        <f t="shared" si="107"/>
        <v>6555</v>
      </c>
    </row>
    <row r="2259" spans="1:12" x14ac:dyDescent="0.3">
      <c r="A2259" s="2">
        <v>44478</v>
      </c>
      <c r="B2259" s="2" t="str">
        <f t="shared" si="105"/>
        <v>2021</v>
      </c>
      <c r="C2259" s="4" t="s">
        <v>116</v>
      </c>
      <c r="D2259" s="4" t="s">
        <v>113</v>
      </c>
      <c r="E2259" s="4" t="s">
        <v>131</v>
      </c>
      <c r="F2259" s="4" t="s">
        <v>128</v>
      </c>
      <c r="G2259" s="10">
        <v>365</v>
      </c>
      <c r="H2259" s="10">
        <v>58</v>
      </c>
      <c r="I2259" s="8">
        <v>650</v>
      </c>
      <c r="J2259" s="10">
        <v>37700</v>
      </c>
      <c r="K2259" s="10">
        <f t="shared" si="106"/>
        <v>21170</v>
      </c>
      <c r="L2259" s="11">
        <f t="shared" si="107"/>
        <v>16530</v>
      </c>
    </row>
    <row r="2260" spans="1:12" x14ac:dyDescent="0.3">
      <c r="A2260" s="2">
        <v>44203</v>
      </c>
      <c r="B2260" s="2" t="str">
        <f t="shared" si="105"/>
        <v>2021</v>
      </c>
      <c r="C2260" s="4" t="s">
        <v>125</v>
      </c>
      <c r="D2260" s="4" t="s">
        <v>111</v>
      </c>
      <c r="E2260" s="4" t="s">
        <v>131</v>
      </c>
      <c r="F2260" s="4" t="s">
        <v>128</v>
      </c>
      <c r="G2260" s="10">
        <v>365</v>
      </c>
      <c r="H2260" s="10">
        <v>38</v>
      </c>
      <c r="I2260" s="8">
        <v>650</v>
      </c>
      <c r="J2260" s="10">
        <v>24700</v>
      </c>
      <c r="K2260" s="10">
        <f t="shared" si="106"/>
        <v>13870</v>
      </c>
      <c r="L2260" s="11">
        <f t="shared" si="107"/>
        <v>10830</v>
      </c>
    </row>
    <row r="2261" spans="1:12" x14ac:dyDescent="0.3">
      <c r="A2261" s="2">
        <v>43580</v>
      </c>
      <c r="B2261" s="2" t="str">
        <f t="shared" si="105"/>
        <v>2019</v>
      </c>
      <c r="C2261" s="4" t="s">
        <v>141</v>
      </c>
      <c r="D2261" s="4" t="s">
        <v>110</v>
      </c>
      <c r="E2261" s="4" t="s">
        <v>131</v>
      </c>
      <c r="F2261" s="4" t="s">
        <v>128</v>
      </c>
      <c r="G2261" s="10">
        <v>365</v>
      </c>
      <c r="H2261" s="10">
        <v>6</v>
      </c>
      <c r="I2261" s="8">
        <v>650</v>
      </c>
      <c r="J2261" s="10">
        <v>3900</v>
      </c>
      <c r="K2261" s="10">
        <f t="shared" si="106"/>
        <v>2190</v>
      </c>
      <c r="L2261" s="11">
        <f t="shared" si="107"/>
        <v>1710</v>
      </c>
    </row>
    <row r="2262" spans="1:12" x14ac:dyDescent="0.3">
      <c r="A2262" s="2">
        <v>44547</v>
      </c>
      <c r="B2262" s="2" t="str">
        <f t="shared" si="105"/>
        <v>2021</v>
      </c>
      <c r="C2262" s="4" t="s">
        <v>108</v>
      </c>
      <c r="D2262" s="4" t="s">
        <v>117</v>
      </c>
      <c r="E2262" s="4" t="s">
        <v>131</v>
      </c>
      <c r="F2262" s="4" t="s">
        <v>128</v>
      </c>
      <c r="G2262" s="10">
        <v>365</v>
      </c>
      <c r="H2262" s="10">
        <v>8</v>
      </c>
      <c r="I2262" s="8">
        <v>650</v>
      </c>
      <c r="J2262" s="10">
        <v>5200</v>
      </c>
      <c r="K2262" s="10">
        <f t="shared" si="106"/>
        <v>2920</v>
      </c>
      <c r="L2262" s="11">
        <f t="shared" si="107"/>
        <v>2280</v>
      </c>
    </row>
    <row r="2263" spans="1:12" x14ac:dyDescent="0.3">
      <c r="A2263" s="2">
        <v>44157</v>
      </c>
      <c r="B2263" s="2" t="str">
        <f t="shared" si="105"/>
        <v>2020</v>
      </c>
      <c r="C2263" s="4" t="s">
        <v>138</v>
      </c>
      <c r="D2263" s="4" t="s">
        <v>104</v>
      </c>
      <c r="E2263" s="4" t="s">
        <v>131</v>
      </c>
      <c r="F2263" s="4" t="s">
        <v>128</v>
      </c>
      <c r="G2263" s="10">
        <v>365</v>
      </c>
      <c r="H2263" s="10">
        <v>3</v>
      </c>
      <c r="I2263" s="8">
        <v>650</v>
      </c>
      <c r="J2263" s="10">
        <v>1950</v>
      </c>
      <c r="K2263" s="10">
        <f t="shared" si="106"/>
        <v>1095</v>
      </c>
      <c r="L2263" s="11">
        <f t="shared" si="107"/>
        <v>855</v>
      </c>
    </row>
    <row r="2264" spans="1:12" x14ac:dyDescent="0.3">
      <c r="A2264" s="2">
        <v>44533</v>
      </c>
      <c r="B2264" s="2" t="str">
        <f t="shared" si="105"/>
        <v>2021</v>
      </c>
      <c r="C2264" s="4" t="s">
        <v>134</v>
      </c>
      <c r="D2264" s="4" t="s">
        <v>117</v>
      </c>
      <c r="E2264" s="4" t="s">
        <v>131</v>
      </c>
      <c r="F2264" s="4" t="s">
        <v>128</v>
      </c>
      <c r="G2264" s="10">
        <v>365</v>
      </c>
      <c r="H2264" s="10">
        <v>42</v>
      </c>
      <c r="I2264" s="8">
        <v>650</v>
      </c>
      <c r="J2264" s="10">
        <v>27300</v>
      </c>
      <c r="K2264" s="10">
        <f t="shared" si="106"/>
        <v>15330</v>
      </c>
      <c r="L2264" s="11">
        <f t="shared" si="107"/>
        <v>11970</v>
      </c>
    </row>
    <row r="2265" spans="1:12" x14ac:dyDescent="0.3">
      <c r="A2265" s="2">
        <v>44439</v>
      </c>
      <c r="B2265" s="2" t="str">
        <f t="shared" si="105"/>
        <v>2021</v>
      </c>
      <c r="C2265" s="4" t="s">
        <v>141</v>
      </c>
      <c r="D2265" s="4" t="s">
        <v>104</v>
      </c>
      <c r="E2265" s="4" t="s">
        <v>131</v>
      </c>
      <c r="F2265" s="4" t="s">
        <v>128</v>
      </c>
      <c r="G2265" s="10">
        <v>365</v>
      </c>
      <c r="H2265" s="10">
        <v>4</v>
      </c>
      <c r="I2265" s="8">
        <v>650</v>
      </c>
      <c r="J2265" s="10">
        <v>2600</v>
      </c>
      <c r="K2265" s="10">
        <f t="shared" si="106"/>
        <v>1460</v>
      </c>
      <c r="L2265" s="11">
        <f t="shared" si="107"/>
        <v>1140</v>
      </c>
    </row>
    <row r="2266" spans="1:12" x14ac:dyDescent="0.3">
      <c r="A2266" s="2">
        <v>43384</v>
      </c>
      <c r="B2266" s="2" t="str">
        <f t="shared" si="105"/>
        <v>2018</v>
      </c>
      <c r="C2266" s="4" t="s">
        <v>119</v>
      </c>
      <c r="D2266" s="4" t="s">
        <v>110</v>
      </c>
      <c r="E2266" s="4" t="s">
        <v>131</v>
      </c>
      <c r="F2266" s="4" t="s">
        <v>128</v>
      </c>
      <c r="G2266" s="10">
        <v>365</v>
      </c>
      <c r="H2266" s="10">
        <v>2</v>
      </c>
      <c r="I2266" s="8">
        <v>650</v>
      </c>
      <c r="J2266" s="10">
        <v>1300</v>
      </c>
      <c r="K2266" s="10">
        <f t="shared" si="106"/>
        <v>730</v>
      </c>
      <c r="L2266" s="11">
        <f t="shared" si="107"/>
        <v>570</v>
      </c>
    </row>
    <row r="2267" spans="1:12" x14ac:dyDescent="0.3">
      <c r="A2267" s="2">
        <v>44460</v>
      </c>
      <c r="B2267" s="2" t="str">
        <f t="shared" si="105"/>
        <v>2021</v>
      </c>
      <c r="C2267" s="4" t="s">
        <v>137</v>
      </c>
      <c r="D2267" s="4" t="s">
        <v>110</v>
      </c>
      <c r="E2267" s="4" t="s">
        <v>131</v>
      </c>
      <c r="F2267" s="4" t="s">
        <v>128</v>
      </c>
      <c r="G2267" s="10">
        <v>365</v>
      </c>
      <c r="H2267" s="10">
        <v>5</v>
      </c>
      <c r="I2267" s="8">
        <v>650</v>
      </c>
      <c r="J2267" s="10">
        <v>3250</v>
      </c>
      <c r="K2267" s="10">
        <f t="shared" si="106"/>
        <v>1825</v>
      </c>
      <c r="L2267" s="11">
        <f t="shared" si="107"/>
        <v>1425</v>
      </c>
    </row>
    <row r="2268" spans="1:12" x14ac:dyDescent="0.3">
      <c r="A2268" s="2">
        <v>44374</v>
      </c>
      <c r="B2268" s="2" t="str">
        <f t="shared" si="105"/>
        <v>2021</v>
      </c>
      <c r="C2268" s="4" t="s">
        <v>116</v>
      </c>
      <c r="D2268" s="4" t="s">
        <v>113</v>
      </c>
      <c r="E2268" s="4" t="s">
        <v>131</v>
      </c>
      <c r="F2268" s="4" t="s">
        <v>128</v>
      </c>
      <c r="G2268" s="10">
        <v>365</v>
      </c>
      <c r="H2268" s="10">
        <v>10</v>
      </c>
      <c r="I2268" s="8">
        <v>650</v>
      </c>
      <c r="J2268" s="10">
        <v>6500</v>
      </c>
      <c r="K2268" s="10">
        <f t="shared" si="106"/>
        <v>3650</v>
      </c>
      <c r="L2268" s="11">
        <f t="shared" si="107"/>
        <v>2850</v>
      </c>
    </row>
    <row r="2269" spans="1:12" x14ac:dyDescent="0.3">
      <c r="A2269" s="2">
        <v>43842</v>
      </c>
      <c r="B2269" s="2" t="str">
        <f t="shared" si="105"/>
        <v>2020</v>
      </c>
      <c r="C2269" s="4" t="s">
        <v>112</v>
      </c>
      <c r="D2269" s="4" t="s">
        <v>107</v>
      </c>
      <c r="E2269" s="4" t="s">
        <v>131</v>
      </c>
      <c r="F2269" s="4" t="s">
        <v>128</v>
      </c>
      <c r="G2269" s="10">
        <v>365</v>
      </c>
      <c r="H2269" s="10">
        <v>21</v>
      </c>
      <c r="I2269" s="8">
        <v>650</v>
      </c>
      <c r="J2269" s="10">
        <v>13650</v>
      </c>
      <c r="K2269" s="10">
        <f t="shared" si="106"/>
        <v>7665</v>
      </c>
      <c r="L2269" s="11">
        <f t="shared" si="107"/>
        <v>5985</v>
      </c>
    </row>
    <row r="2270" spans="1:12" x14ac:dyDescent="0.3">
      <c r="A2270" s="2">
        <v>44508</v>
      </c>
      <c r="B2270" s="2" t="str">
        <f t="shared" si="105"/>
        <v>2021</v>
      </c>
      <c r="C2270" s="4" t="s">
        <v>139</v>
      </c>
      <c r="D2270" s="4" t="s">
        <v>104</v>
      </c>
      <c r="E2270" s="4" t="s">
        <v>131</v>
      </c>
      <c r="F2270" s="4" t="s">
        <v>128</v>
      </c>
      <c r="G2270" s="10">
        <v>365</v>
      </c>
      <c r="H2270" s="10">
        <v>11</v>
      </c>
      <c r="I2270" s="8">
        <v>650</v>
      </c>
      <c r="J2270" s="10">
        <v>7150</v>
      </c>
      <c r="K2270" s="10">
        <f t="shared" si="106"/>
        <v>4015</v>
      </c>
      <c r="L2270" s="11">
        <f t="shared" si="107"/>
        <v>3135</v>
      </c>
    </row>
    <row r="2271" spans="1:12" x14ac:dyDescent="0.3">
      <c r="A2271" s="2">
        <v>44254</v>
      </c>
      <c r="B2271" s="2" t="str">
        <f t="shared" si="105"/>
        <v>2021</v>
      </c>
      <c r="C2271" s="4" t="s">
        <v>122</v>
      </c>
      <c r="D2271" s="4" t="s">
        <v>107</v>
      </c>
      <c r="E2271" s="4" t="s">
        <v>131</v>
      </c>
      <c r="F2271" s="4" t="s">
        <v>128</v>
      </c>
      <c r="G2271" s="10">
        <v>365</v>
      </c>
      <c r="H2271" s="10">
        <v>6</v>
      </c>
      <c r="I2271" s="8">
        <v>650</v>
      </c>
      <c r="J2271" s="10">
        <v>3900</v>
      </c>
      <c r="K2271" s="10">
        <f t="shared" si="106"/>
        <v>2190</v>
      </c>
      <c r="L2271" s="11">
        <f t="shared" si="107"/>
        <v>1710</v>
      </c>
    </row>
    <row r="2272" spans="1:12" x14ac:dyDescent="0.3">
      <c r="A2272" s="2">
        <v>44191</v>
      </c>
      <c r="B2272" s="2" t="str">
        <f t="shared" si="105"/>
        <v>2020</v>
      </c>
      <c r="C2272" s="4" t="s">
        <v>118</v>
      </c>
      <c r="D2272" s="4" t="s">
        <v>104</v>
      </c>
      <c r="E2272" s="4" t="s">
        <v>131</v>
      </c>
      <c r="F2272" s="4" t="s">
        <v>128</v>
      </c>
      <c r="G2272" s="10">
        <v>365</v>
      </c>
      <c r="H2272" s="10">
        <v>3</v>
      </c>
      <c r="I2272" s="8">
        <v>650</v>
      </c>
      <c r="J2272" s="10">
        <v>1950</v>
      </c>
      <c r="K2272" s="10">
        <f t="shared" si="106"/>
        <v>1095</v>
      </c>
      <c r="L2272" s="11">
        <f t="shared" si="107"/>
        <v>855</v>
      </c>
    </row>
    <row r="2273" spans="1:12" x14ac:dyDescent="0.3">
      <c r="A2273" s="2">
        <v>44445</v>
      </c>
      <c r="B2273" s="2" t="str">
        <f t="shared" si="105"/>
        <v>2021</v>
      </c>
      <c r="C2273" s="4" t="s">
        <v>143</v>
      </c>
      <c r="D2273" s="4" t="s">
        <v>113</v>
      </c>
      <c r="E2273" s="4" t="s">
        <v>131</v>
      </c>
      <c r="F2273" s="4" t="s">
        <v>128</v>
      </c>
      <c r="G2273" s="10">
        <v>365</v>
      </c>
      <c r="H2273" s="10">
        <v>47</v>
      </c>
      <c r="I2273" s="8">
        <v>650</v>
      </c>
      <c r="J2273" s="10">
        <v>30550</v>
      </c>
      <c r="K2273" s="10">
        <f t="shared" si="106"/>
        <v>17155</v>
      </c>
      <c r="L2273" s="11">
        <f t="shared" si="107"/>
        <v>13395</v>
      </c>
    </row>
    <row r="2274" spans="1:12" x14ac:dyDescent="0.3">
      <c r="A2274" s="2">
        <v>44480</v>
      </c>
      <c r="B2274" s="2" t="str">
        <f t="shared" si="105"/>
        <v>2021</v>
      </c>
      <c r="C2274" s="4" t="s">
        <v>108</v>
      </c>
      <c r="D2274" s="4" t="s">
        <v>113</v>
      </c>
      <c r="E2274" s="4" t="s">
        <v>131</v>
      </c>
      <c r="F2274" s="4" t="s">
        <v>128</v>
      </c>
      <c r="G2274" s="10">
        <v>365</v>
      </c>
      <c r="H2274" s="10">
        <v>57</v>
      </c>
      <c r="I2274" s="8">
        <v>650</v>
      </c>
      <c r="J2274" s="10">
        <v>37050</v>
      </c>
      <c r="K2274" s="10">
        <f t="shared" si="106"/>
        <v>20805</v>
      </c>
      <c r="L2274" s="11">
        <f t="shared" si="107"/>
        <v>16245</v>
      </c>
    </row>
    <row r="2275" spans="1:12" x14ac:dyDescent="0.3">
      <c r="A2275" s="2">
        <v>43975</v>
      </c>
      <c r="B2275" s="2" t="str">
        <f t="shared" si="105"/>
        <v>2020</v>
      </c>
      <c r="C2275" s="4" t="s">
        <v>120</v>
      </c>
      <c r="D2275" s="4" t="s">
        <v>104</v>
      </c>
      <c r="E2275" s="4" t="s">
        <v>131</v>
      </c>
      <c r="F2275" s="4" t="s">
        <v>128</v>
      </c>
      <c r="G2275" s="10">
        <v>365</v>
      </c>
      <c r="H2275" s="10">
        <v>2</v>
      </c>
      <c r="I2275" s="8">
        <v>650</v>
      </c>
      <c r="J2275" s="10">
        <v>1300</v>
      </c>
      <c r="K2275" s="10">
        <f t="shared" si="106"/>
        <v>730</v>
      </c>
      <c r="L2275" s="11">
        <f t="shared" si="107"/>
        <v>570</v>
      </c>
    </row>
    <row r="2276" spans="1:12" x14ac:dyDescent="0.3">
      <c r="A2276" s="2">
        <v>44355</v>
      </c>
      <c r="B2276" s="2" t="str">
        <f t="shared" si="105"/>
        <v>2021</v>
      </c>
      <c r="C2276" s="4" t="s">
        <v>142</v>
      </c>
      <c r="D2276" s="4" t="s">
        <v>110</v>
      </c>
      <c r="E2276" s="4" t="s">
        <v>131</v>
      </c>
      <c r="F2276" s="4" t="s">
        <v>128</v>
      </c>
      <c r="G2276" s="10">
        <v>365</v>
      </c>
      <c r="H2276" s="10">
        <v>1</v>
      </c>
      <c r="I2276" s="8">
        <v>650</v>
      </c>
      <c r="J2276" s="10">
        <v>650</v>
      </c>
      <c r="K2276" s="10">
        <f t="shared" si="106"/>
        <v>365</v>
      </c>
      <c r="L2276" s="11">
        <f t="shared" si="107"/>
        <v>285</v>
      </c>
    </row>
    <row r="2277" spans="1:12" x14ac:dyDescent="0.3">
      <c r="A2277" s="2">
        <v>44415</v>
      </c>
      <c r="B2277" s="2" t="str">
        <f t="shared" si="105"/>
        <v>2021</v>
      </c>
      <c r="C2277" s="4" t="s">
        <v>109</v>
      </c>
      <c r="D2277" s="4" t="s">
        <v>113</v>
      </c>
      <c r="E2277" s="4" t="s">
        <v>131</v>
      </c>
      <c r="F2277" s="4" t="s">
        <v>128</v>
      </c>
      <c r="G2277" s="10">
        <v>365</v>
      </c>
      <c r="H2277" s="10">
        <v>33</v>
      </c>
      <c r="I2277" s="8">
        <v>650</v>
      </c>
      <c r="J2277" s="10">
        <v>21450</v>
      </c>
      <c r="K2277" s="10">
        <f t="shared" si="106"/>
        <v>12045</v>
      </c>
      <c r="L2277" s="11">
        <f t="shared" si="107"/>
        <v>9405</v>
      </c>
    </row>
    <row r="2278" spans="1:12" x14ac:dyDescent="0.3">
      <c r="A2278" s="2">
        <v>44516</v>
      </c>
      <c r="B2278" s="2" t="str">
        <f t="shared" si="105"/>
        <v>2021</v>
      </c>
      <c r="C2278" s="4" t="s">
        <v>140</v>
      </c>
      <c r="D2278" s="4" t="s">
        <v>107</v>
      </c>
      <c r="E2278" s="4" t="s">
        <v>131</v>
      </c>
      <c r="F2278" s="4" t="s">
        <v>128</v>
      </c>
      <c r="G2278" s="10">
        <v>365</v>
      </c>
      <c r="H2278" s="10">
        <v>11</v>
      </c>
      <c r="I2278" s="8">
        <v>650</v>
      </c>
      <c r="J2278" s="10">
        <v>7150</v>
      </c>
      <c r="K2278" s="10">
        <f t="shared" si="106"/>
        <v>4015</v>
      </c>
      <c r="L2278" s="11">
        <f t="shared" si="107"/>
        <v>3135</v>
      </c>
    </row>
    <row r="2279" spans="1:12" x14ac:dyDescent="0.3">
      <c r="A2279" s="2">
        <v>43562</v>
      </c>
      <c r="B2279" s="2" t="str">
        <f t="shared" si="105"/>
        <v>2019</v>
      </c>
      <c r="C2279" s="4" t="s">
        <v>136</v>
      </c>
      <c r="D2279" s="4" t="s">
        <v>107</v>
      </c>
      <c r="E2279" s="4" t="s">
        <v>131</v>
      </c>
      <c r="F2279" s="4" t="s">
        <v>128</v>
      </c>
      <c r="G2279" s="10">
        <v>365</v>
      </c>
      <c r="H2279" s="10">
        <v>18</v>
      </c>
      <c r="I2279" s="8">
        <v>650</v>
      </c>
      <c r="J2279" s="10">
        <v>11700</v>
      </c>
      <c r="K2279" s="10">
        <f t="shared" si="106"/>
        <v>6570</v>
      </c>
      <c r="L2279" s="11">
        <f t="shared" si="107"/>
        <v>5130</v>
      </c>
    </row>
    <row r="2280" spans="1:12" x14ac:dyDescent="0.3">
      <c r="A2280" s="2">
        <v>43234</v>
      </c>
      <c r="B2280" s="2" t="str">
        <f t="shared" si="105"/>
        <v>2018</v>
      </c>
      <c r="C2280" s="4" t="s">
        <v>125</v>
      </c>
      <c r="D2280" s="4" t="s">
        <v>117</v>
      </c>
      <c r="E2280" s="4" t="s">
        <v>131</v>
      </c>
      <c r="F2280" s="4" t="s">
        <v>128</v>
      </c>
      <c r="G2280" s="10">
        <v>365</v>
      </c>
      <c r="H2280" s="10">
        <v>27</v>
      </c>
      <c r="I2280" s="8">
        <v>650</v>
      </c>
      <c r="J2280" s="10">
        <v>17550</v>
      </c>
      <c r="K2280" s="10">
        <f t="shared" si="106"/>
        <v>9855</v>
      </c>
      <c r="L2280" s="11">
        <f t="shared" si="107"/>
        <v>7695</v>
      </c>
    </row>
    <row r="2281" spans="1:12" x14ac:dyDescent="0.3">
      <c r="A2281" s="2">
        <v>44309</v>
      </c>
      <c r="B2281" s="2" t="str">
        <f t="shared" si="105"/>
        <v>2021</v>
      </c>
      <c r="C2281" s="4" t="s">
        <v>119</v>
      </c>
      <c r="D2281" s="4" t="s">
        <v>111</v>
      </c>
      <c r="E2281" s="4" t="s">
        <v>131</v>
      </c>
      <c r="F2281" s="4" t="s">
        <v>128</v>
      </c>
      <c r="G2281" s="10">
        <v>365</v>
      </c>
      <c r="H2281" s="10">
        <v>26</v>
      </c>
      <c r="I2281" s="8">
        <v>650</v>
      </c>
      <c r="J2281" s="10">
        <v>16900</v>
      </c>
      <c r="K2281" s="10">
        <f t="shared" si="106"/>
        <v>9490</v>
      </c>
      <c r="L2281" s="11">
        <f t="shared" si="107"/>
        <v>7410</v>
      </c>
    </row>
    <row r="2282" spans="1:12" x14ac:dyDescent="0.3">
      <c r="A2282" s="2">
        <v>43615</v>
      </c>
      <c r="B2282" s="2" t="str">
        <f t="shared" si="105"/>
        <v>2019</v>
      </c>
      <c r="C2282" s="4" t="s">
        <v>123</v>
      </c>
      <c r="D2282" s="4" t="s">
        <v>117</v>
      </c>
      <c r="E2282" s="4" t="s">
        <v>131</v>
      </c>
      <c r="F2282" s="4" t="s">
        <v>128</v>
      </c>
      <c r="G2282" s="10">
        <v>365</v>
      </c>
      <c r="H2282" s="10">
        <v>45</v>
      </c>
      <c r="I2282" s="8">
        <v>650</v>
      </c>
      <c r="J2282" s="10">
        <v>29250</v>
      </c>
      <c r="K2282" s="10">
        <f t="shared" si="106"/>
        <v>16425</v>
      </c>
      <c r="L2282" s="11">
        <f t="shared" si="107"/>
        <v>12825</v>
      </c>
    </row>
    <row r="2283" spans="1:12" x14ac:dyDescent="0.3">
      <c r="A2283" s="2">
        <v>44313</v>
      </c>
      <c r="B2283" s="2" t="str">
        <f t="shared" si="105"/>
        <v>2021</v>
      </c>
      <c r="C2283" s="4" t="s">
        <v>141</v>
      </c>
      <c r="D2283" s="4" t="s">
        <v>107</v>
      </c>
      <c r="E2283" s="4" t="s">
        <v>131</v>
      </c>
      <c r="F2283" s="4" t="s">
        <v>128</v>
      </c>
      <c r="G2283" s="10">
        <v>365</v>
      </c>
      <c r="H2283" s="10">
        <v>13</v>
      </c>
      <c r="I2283" s="8">
        <v>650</v>
      </c>
      <c r="J2283" s="10">
        <v>8450</v>
      </c>
      <c r="K2283" s="10">
        <f t="shared" si="106"/>
        <v>4745</v>
      </c>
      <c r="L2283" s="11">
        <f t="shared" si="107"/>
        <v>3705</v>
      </c>
    </row>
    <row r="2284" spans="1:12" x14ac:dyDescent="0.3">
      <c r="A2284" s="2">
        <v>43139</v>
      </c>
      <c r="B2284" s="2" t="str">
        <f t="shared" si="105"/>
        <v>2018</v>
      </c>
      <c r="C2284" s="4" t="s">
        <v>136</v>
      </c>
      <c r="D2284" s="4" t="s">
        <v>111</v>
      </c>
      <c r="E2284" s="4" t="s">
        <v>131</v>
      </c>
      <c r="F2284" s="4" t="s">
        <v>128</v>
      </c>
      <c r="G2284" s="10">
        <v>365</v>
      </c>
      <c r="H2284" s="10">
        <v>21</v>
      </c>
      <c r="I2284" s="8">
        <v>650</v>
      </c>
      <c r="J2284" s="10">
        <v>13650</v>
      </c>
      <c r="K2284" s="10">
        <f t="shared" si="106"/>
        <v>7665</v>
      </c>
      <c r="L2284" s="11">
        <f t="shared" si="107"/>
        <v>5985</v>
      </c>
    </row>
    <row r="2285" spans="1:12" x14ac:dyDescent="0.3">
      <c r="A2285" s="2">
        <v>43243</v>
      </c>
      <c r="B2285" s="2" t="str">
        <f t="shared" si="105"/>
        <v>2018</v>
      </c>
      <c r="C2285" s="4" t="s">
        <v>139</v>
      </c>
      <c r="D2285" s="4" t="s">
        <v>104</v>
      </c>
      <c r="E2285" s="4" t="s">
        <v>131</v>
      </c>
      <c r="F2285" s="4" t="s">
        <v>128</v>
      </c>
      <c r="G2285" s="10">
        <v>365</v>
      </c>
      <c r="H2285" s="10">
        <v>5</v>
      </c>
      <c r="I2285" s="8">
        <v>650</v>
      </c>
      <c r="J2285" s="10">
        <v>3250</v>
      </c>
      <c r="K2285" s="10">
        <f t="shared" si="106"/>
        <v>1825</v>
      </c>
      <c r="L2285" s="11">
        <f t="shared" si="107"/>
        <v>1425</v>
      </c>
    </row>
    <row r="2286" spans="1:12" x14ac:dyDescent="0.3">
      <c r="A2286" s="2">
        <v>43219</v>
      </c>
      <c r="B2286" s="2" t="str">
        <f t="shared" si="105"/>
        <v>2018</v>
      </c>
      <c r="C2286" s="4" t="s">
        <v>118</v>
      </c>
      <c r="D2286" s="4" t="s">
        <v>110</v>
      </c>
      <c r="E2286" s="4" t="s">
        <v>131</v>
      </c>
      <c r="F2286" s="4" t="s">
        <v>128</v>
      </c>
      <c r="G2286" s="10">
        <v>365</v>
      </c>
      <c r="H2286" s="10">
        <v>7</v>
      </c>
      <c r="I2286" s="8">
        <v>650</v>
      </c>
      <c r="J2286" s="10">
        <v>4550</v>
      </c>
      <c r="K2286" s="10">
        <f t="shared" si="106"/>
        <v>2555</v>
      </c>
      <c r="L2286" s="11">
        <f t="shared" si="107"/>
        <v>1995</v>
      </c>
    </row>
    <row r="2287" spans="1:12" x14ac:dyDescent="0.3">
      <c r="A2287" s="2">
        <v>43679</v>
      </c>
      <c r="B2287" s="2" t="str">
        <f t="shared" si="105"/>
        <v>2019</v>
      </c>
      <c r="C2287" s="4" t="s">
        <v>142</v>
      </c>
      <c r="D2287" s="4" t="s">
        <v>104</v>
      </c>
      <c r="E2287" s="4" t="s">
        <v>131</v>
      </c>
      <c r="F2287" s="4" t="s">
        <v>128</v>
      </c>
      <c r="G2287" s="10">
        <v>365</v>
      </c>
      <c r="H2287" s="10">
        <v>3</v>
      </c>
      <c r="I2287" s="8">
        <v>650</v>
      </c>
      <c r="J2287" s="10">
        <v>1950</v>
      </c>
      <c r="K2287" s="10">
        <f t="shared" si="106"/>
        <v>1095</v>
      </c>
      <c r="L2287" s="11">
        <f t="shared" si="107"/>
        <v>855</v>
      </c>
    </row>
    <row r="2288" spans="1:12" x14ac:dyDescent="0.3">
      <c r="A2288" s="2">
        <v>43661</v>
      </c>
      <c r="B2288" s="2" t="str">
        <f t="shared" si="105"/>
        <v>2019</v>
      </c>
      <c r="C2288" s="4" t="s">
        <v>137</v>
      </c>
      <c r="D2288" s="4" t="s">
        <v>113</v>
      </c>
      <c r="E2288" s="4" t="s">
        <v>131</v>
      </c>
      <c r="F2288" s="4" t="s">
        <v>128</v>
      </c>
      <c r="G2288" s="10">
        <v>365</v>
      </c>
      <c r="H2288" s="10">
        <v>36</v>
      </c>
      <c r="I2288" s="8">
        <v>650</v>
      </c>
      <c r="J2288" s="10">
        <v>23400</v>
      </c>
      <c r="K2288" s="10">
        <f t="shared" si="106"/>
        <v>13140</v>
      </c>
      <c r="L2288" s="11">
        <f t="shared" si="107"/>
        <v>10260</v>
      </c>
    </row>
    <row r="2289" spans="1:12" x14ac:dyDescent="0.3">
      <c r="A2289" s="2">
        <v>44174</v>
      </c>
      <c r="B2289" s="2" t="str">
        <f t="shared" si="105"/>
        <v>2020</v>
      </c>
      <c r="C2289" s="4" t="s">
        <v>115</v>
      </c>
      <c r="D2289" s="4" t="s">
        <v>107</v>
      </c>
      <c r="E2289" s="4" t="s">
        <v>131</v>
      </c>
      <c r="F2289" s="4" t="s">
        <v>128</v>
      </c>
      <c r="G2289" s="10">
        <v>365</v>
      </c>
      <c r="H2289" s="10">
        <v>2</v>
      </c>
      <c r="I2289" s="8">
        <v>650</v>
      </c>
      <c r="J2289" s="10">
        <v>1300</v>
      </c>
      <c r="K2289" s="10">
        <f t="shared" si="106"/>
        <v>730</v>
      </c>
      <c r="L2289" s="11">
        <f t="shared" si="107"/>
        <v>570</v>
      </c>
    </row>
    <row r="2290" spans="1:12" x14ac:dyDescent="0.3">
      <c r="A2290" s="2">
        <v>43145</v>
      </c>
      <c r="B2290" s="2" t="str">
        <f t="shared" si="105"/>
        <v>2018</v>
      </c>
      <c r="C2290" s="4" t="s">
        <v>123</v>
      </c>
      <c r="D2290" s="4" t="s">
        <v>104</v>
      </c>
      <c r="E2290" s="4" t="s">
        <v>131</v>
      </c>
      <c r="F2290" s="4" t="s">
        <v>128</v>
      </c>
      <c r="G2290" s="10">
        <v>365</v>
      </c>
      <c r="H2290" s="10">
        <v>2</v>
      </c>
      <c r="I2290" s="8">
        <v>650</v>
      </c>
      <c r="J2290" s="10">
        <v>1300</v>
      </c>
      <c r="K2290" s="10">
        <f t="shared" si="106"/>
        <v>730</v>
      </c>
      <c r="L2290" s="11">
        <f t="shared" si="107"/>
        <v>570</v>
      </c>
    </row>
    <row r="2291" spans="1:12" x14ac:dyDescent="0.3">
      <c r="A2291" s="2">
        <v>43930</v>
      </c>
      <c r="B2291" s="2" t="str">
        <f t="shared" si="105"/>
        <v>2020</v>
      </c>
      <c r="C2291" s="4" t="s">
        <v>123</v>
      </c>
      <c r="D2291" s="4" t="s">
        <v>107</v>
      </c>
      <c r="E2291" s="4" t="s">
        <v>131</v>
      </c>
      <c r="F2291" s="4" t="s">
        <v>128</v>
      </c>
      <c r="G2291" s="10">
        <v>365</v>
      </c>
      <c r="H2291" s="10">
        <v>17</v>
      </c>
      <c r="I2291" s="8">
        <v>650</v>
      </c>
      <c r="J2291" s="10">
        <v>11050</v>
      </c>
      <c r="K2291" s="10">
        <f t="shared" si="106"/>
        <v>6205</v>
      </c>
      <c r="L2291" s="11">
        <f t="shared" si="107"/>
        <v>4845</v>
      </c>
    </row>
    <row r="2292" spans="1:12" x14ac:dyDescent="0.3">
      <c r="A2292" s="2">
        <v>43873</v>
      </c>
      <c r="B2292" s="2" t="str">
        <f t="shared" si="105"/>
        <v>2020</v>
      </c>
      <c r="C2292" s="4" t="s">
        <v>116</v>
      </c>
      <c r="D2292" s="4" t="s">
        <v>111</v>
      </c>
      <c r="E2292" s="4" t="s">
        <v>131</v>
      </c>
      <c r="F2292" s="4" t="s">
        <v>128</v>
      </c>
      <c r="G2292" s="10">
        <v>365</v>
      </c>
      <c r="H2292" s="10">
        <v>16</v>
      </c>
      <c r="I2292" s="8">
        <v>650</v>
      </c>
      <c r="J2292" s="10">
        <v>10400</v>
      </c>
      <c r="K2292" s="10">
        <f t="shared" si="106"/>
        <v>5840</v>
      </c>
      <c r="L2292" s="11">
        <f t="shared" si="107"/>
        <v>4560</v>
      </c>
    </row>
    <row r="2293" spans="1:12" x14ac:dyDescent="0.3">
      <c r="A2293" s="2">
        <v>44090</v>
      </c>
      <c r="B2293" s="2" t="str">
        <f t="shared" si="105"/>
        <v>2020</v>
      </c>
      <c r="C2293" s="4" t="s">
        <v>134</v>
      </c>
      <c r="D2293" s="4" t="s">
        <v>107</v>
      </c>
      <c r="E2293" s="4" t="s">
        <v>131</v>
      </c>
      <c r="F2293" s="4" t="s">
        <v>128</v>
      </c>
      <c r="G2293" s="10">
        <v>365</v>
      </c>
      <c r="H2293" s="10">
        <v>13</v>
      </c>
      <c r="I2293" s="8">
        <v>650</v>
      </c>
      <c r="J2293" s="10">
        <v>8450</v>
      </c>
      <c r="K2293" s="10">
        <f t="shared" si="106"/>
        <v>4745</v>
      </c>
      <c r="L2293" s="11">
        <f t="shared" si="107"/>
        <v>3705</v>
      </c>
    </row>
    <row r="2294" spans="1:12" x14ac:dyDescent="0.3">
      <c r="A2294" s="2">
        <v>44404</v>
      </c>
      <c r="B2294" s="2" t="str">
        <f t="shared" si="105"/>
        <v>2021</v>
      </c>
      <c r="C2294" s="4" t="s">
        <v>137</v>
      </c>
      <c r="D2294" s="4" t="s">
        <v>107</v>
      </c>
      <c r="E2294" s="4" t="s">
        <v>131</v>
      </c>
      <c r="F2294" s="4" t="s">
        <v>128</v>
      </c>
      <c r="G2294" s="10">
        <v>365</v>
      </c>
      <c r="H2294" s="10">
        <v>3</v>
      </c>
      <c r="I2294" s="8">
        <v>650</v>
      </c>
      <c r="J2294" s="10">
        <v>1950</v>
      </c>
      <c r="K2294" s="10">
        <f t="shared" si="106"/>
        <v>1095</v>
      </c>
      <c r="L2294" s="11">
        <f t="shared" si="107"/>
        <v>855</v>
      </c>
    </row>
    <row r="2295" spans="1:12" x14ac:dyDescent="0.3">
      <c r="A2295" s="2">
        <v>44380</v>
      </c>
      <c r="B2295" s="2" t="str">
        <f t="shared" si="105"/>
        <v>2021</v>
      </c>
      <c r="C2295" s="4" t="s">
        <v>136</v>
      </c>
      <c r="D2295" s="4" t="s">
        <v>113</v>
      </c>
      <c r="E2295" s="4" t="s">
        <v>131</v>
      </c>
      <c r="F2295" s="4" t="s">
        <v>128</v>
      </c>
      <c r="G2295" s="10">
        <v>365</v>
      </c>
      <c r="H2295" s="10">
        <v>32</v>
      </c>
      <c r="I2295" s="8">
        <v>650</v>
      </c>
      <c r="J2295" s="10">
        <v>20800</v>
      </c>
      <c r="K2295" s="10">
        <f t="shared" si="106"/>
        <v>11680</v>
      </c>
      <c r="L2295" s="11">
        <f t="shared" si="107"/>
        <v>9120</v>
      </c>
    </row>
    <row r="2296" spans="1:12" x14ac:dyDescent="0.3">
      <c r="A2296" s="2">
        <v>44359</v>
      </c>
      <c r="B2296" s="2" t="str">
        <f t="shared" si="105"/>
        <v>2021</v>
      </c>
      <c r="C2296" s="4" t="s">
        <v>119</v>
      </c>
      <c r="D2296" s="4" t="s">
        <v>117</v>
      </c>
      <c r="E2296" s="4" t="s">
        <v>131</v>
      </c>
      <c r="F2296" s="4" t="s">
        <v>128</v>
      </c>
      <c r="G2296" s="10">
        <v>365</v>
      </c>
      <c r="H2296" s="10">
        <v>11</v>
      </c>
      <c r="I2296" s="8">
        <v>650</v>
      </c>
      <c r="J2296" s="10">
        <v>7150</v>
      </c>
      <c r="K2296" s="10">
        <f t="shared" si="106"/>
        <v>4015</v>
      </c>
      <c r="L2296" s="11">
        <f t="shared" si="107"/>
        <v>3135</v>
      </c>
    </row>
    <row r="2297" spans="1:12" x14ac:dyDescent="0.3">
      <c r="A2297" s="2">
        <v>43903</v>
      </c>
      <c r="B2297" s="2" t="str">
        <f t="shared" si="105"/>
        <v>2020</v>
      </c>
      <c r="C2297" s="4" t="s">
        <v>143</v>
      </c>
      <c r="D2297" s="4" t="s">
        <v>110</v>
      </c>
      <c r="E2297" s="4" t="s">
        <v>131</v>
      </c>
      <c r="F2297" s="4" t="s">
        <v>128</v>
      </c>
      <c r="G2297" s="10">
        <v>365</v>
      </c>
      <c r="H2297" s="10">
        <v>1</v>
      </c>
      <c r="I2297" s="8">
        <v>650</v>
      </c>
      <c r="J2297" s="10">
        <v>650</v>
      </c>
      <c r="K2297" s="10">
        <f t="shared" si="106"/>
        <v>365</v>
      </c>
      <c r="L2297" s="11">
        <f t="shared" si="107"/>
        <v>285</v>
      </c>
    </row>
    <row r="2298" spans="1:12" x14ac:dyDescent="0.3">
      <c r="A2298" s="2">
        <v>44389</v>
      </c>
      <c r="B2298" s="2" t="str">
        <f t="shared" si="105"/>
        <v>2021</v>
      </c>
      <c r="C2298" s="4" t="s">
        <v>122</v>
      </c>
      <c r="D2298" s="4" t="s">
        <v>110</v>
      </c>
      <c r="E2298" s="4" t="s">
        <v>131</v>
      </c>
      <c r="F2298" s="4" t="s">
        <v>128</v>
      </c>
      <c r="G2298" s="10">
        <v>365</v>
      </c>
      <c r="H2298" s="10">
        <v>5</v>
      </c>
      <c r="I2298" s="8">
        <v>650</v>
      </c>
      <c r="J2298" s="10">
        <v>3250</v>
      </c>
      <c r="K2298" s="10">
        <f t="shared" si="106"/>
        <v>1825</v>
      </c>
      <c r="L2298" s="11">
        <f t="shared" si="107"/>
        <v>1425</v>
      </c>
    </row>
    <row r="2299" spans="1:12" x14ac:dyDescent="0.3">
      <c r="A2299" s="2">
        <v>43884</v>
      </c>
      <c r="B2299" s="2" t="str">
        <f t="shared" si="105"/>
        <v>2020</v>
      </c>
      <c r="C2299" s="4" t="s">
        <v>140</v>
      </c>
      <c r="D2299" s="4" t="s">
        <v>110</v>
      </c>
      <c r="E2299" s="4" t="s">
        <v>131</v>
      </c>
      <c r="F2299" s="4" t="s">
        <v>128</v>
      </c>
      <c r="G2299" s="10">
        <v>365</v>
      </c>
      <c r="H2299" s="10">
        <v>4</v>
      </c>
      <c r="I2299" s="8">
        <v>650</v>
      </c>
      <c r="J2299" s="10">
        <v>2600</v>
      </c>
      <c r="K2299" s="10">
        <f t="shared" si="106"/>
        <v>1460</v>
      </c>
      <c r="L2299" s="11">
        <f t="shared" si="107"/>
        <v>1140</v>
      </c>
    </row>
    <row r="2300" spans="1:12" x14ac:dyDescent="0.3">
      <c r="A2300" s="2">
        <v>44528</v>
      </c>
      <c r="B2300" s="2" t="str">
        <f t="shared" si="105"/>
        <v>2021</v>
      </c>
      <c r="C2300" s="4" t="s">
        <v>108</v>
      </c>
      <c r="D2300" s="4" t="s">
        <v>110</v>
      </c>
      <c r="E2300" s="4" t="s">
        <v>131</v>
      </c>
      <c r="F2300" s="4" t="s">
        <v>128</v>
      </c>
      <c r="G2300" s="10">
        <v>365</v>
      </c>
      <c r="H2300" s="10">
        <v>5</v>
      </c>
      <c r="I2300" s="8">
        <v>650</v>
      </c>
      <c r="J2300" s="10">
        <v>3250</v>
      </c>
      <c r="K2300" s="10">
        <f t="shared" si="106"/>
        <v>1825</v>
      </c>
      <c r="L2300" s="11">
        <f t="shared" si="107"/>
        <v>1425</v>
      </c>
    </row>
    <row r="2301" spans="1:12" x14ac:dyDescent="0.3">
      <c r="A2301" s="2">
        <v>43823</v>
      </c>
      <c r="B2301" s="2" t="str">
        <f t="shared" si="105"/>
        <v>2019</v>
      </c>
      <c r="C2301" s="4" t="s">
        <v>119</v>
      </c>
      <c r="D2301" s="4" t="s">
        <v>107</v>
      </c>
      <c r="E2301" s="4" t="s">
        <v>131</v>
      </c>
      <c r="F2301" s="4" t="s">
        <v>128</v>
      </c>
      <c r="G2301" s="10">
        <v>365</v>
      </c>
      <c r="H2301" s="10">
        <v>23</v>
      </c>
      <c r="I2301" s="8">
        <v>650</v>
      </c>
      <c r="J2301" s="10">
        <v>14950</v>
      </c>
      <c r="K2301" s="10">
        <f t="shared" si="106"/>
        <v>8395</v>
      </c>
      <c r="L2301" s="11">
        <f t="shared" si="107"/>
        <v>6555</v>
      </c>
    </row>
    <row r="2302" spans="1:12" x14ac:dyDescent="0.3">
      <c r="A2302" s="2">
        <v>44478</v>
      </c>
      <c r="B2302" s="2" t="str">
        <f t="shared" si="105"/>
        <v>2021</v>
      </c>
      <c r="C2302" s="4" t="s">
        <v>116</v>
      </c>
      <c r="D2302" s="4" t="s">
        <v>113</v>
      </c>
      <c r="E2302" s="4" t="s">
        <v>131</v>
      </c>
      <c r="F2302" s="4" t="s">
        <v>128</v>
      </c>
      <c r="G2302" s="10">
        <v>365</v>
      </c>
      <c r="H2302" s="10">
        <v>58</v>
      </c>
      <c r="I2302" s="8">
        <v>650</v>
      </c>
      <c r="J2302" s="10">
        <v>37700</v>
      </c>
      <c r="K2302" s="10">
        <f t="shared" si="106"/>
        <v>21170</v>
      </c>
      <c r="L2302" s="11">
        <f t="shared" si="107"/>
        <v>16530</v>
      </c>
    </row>
    <row r="2303" spans="1:12" x14ac:dyDescent="0.3">
      <c r="A2303" s="2">
        <v>44203</v>
      </c>
      <c r="B2303" s="2" t="str">
        <f t="shared" si="105"/>
        <v>2021</v>
      </c>
      <c r="C2303" s="4" t="s">
        <v>125</v>
      </c>
      <c r="D2303" s="4" t="s">
        <v>111</v>
      </c>
      <c r="E2303" s="4" t="s">
        <v>131</v>
      </c>
      <c r="F2303" s="4" t="s">
        <v>128</v>
      </c>
      <c r="G2303" s="10">
        <v>365</v>
      </c>
      <c r="H2303" s="10">
        <v>38</v>
      </c>
      <c r="I2303" s="8">
        <v>650</v>
      </c>
      <c r="J2303" s="10">
        <v>24700</v>
      </c>
      <c r="K2303" s="10">
        <f t="shared" si="106"/>
        <v>13870</v>
      </c>
      <c r="L2303" s="11">
        <f t="shared" si="107"/>
        <v>10830</v>
      </c>
    </row>
    <row r="2304" spans="1:12" x14ac:dyDescent="0.3">
      <c r="A2304" s="2">
        <v>43580</v>
      </c>
      <c r="B2304" s="2" t="str">
        <f t="shared" si="105"/>
        <v>2019</v>
      </c>
      <c r="C2304" s="4" t="s">
        <v>141</v>
      </c>
      <c r="D2304" s="4" t="s">
        <v>110</v>
      </c>
      <c r="E2304" s="4" t="s">
        <v>131</v>
      </c>
      <c r="F2304" s="4" t="s">
        <v>128</v>
      </c>
      <c r="G2304" s="10">
        <v>365</v>
      </c>
      <c r="H2304" s="10">
        <v>6</v>
      </c>
      <c r="I2304" s="8">
        <v>650</v>
      </c>
      <c r="J2304" s="10">
        <v>3900</v>
      </c>
      <c r="K2304" s="10">
        <f t="shared" si="106"/>
        <v>2190</v>
      </c>
      <c r="L2304" s="11">
        <f t="shared" si="107"/>
        <v>1710</v>
      </c>
    </row>
    <row r="2305" spans="1:12" x14ac:dyDescent="0.3">
      <c r="A2305" s="2">
        <v>44547</v>
      </c>
      <c r="B2305" s="2" t="str">
        <f t="shared" si="105"/>
        <v>2021</v>
      </c>
      <c r="C2305" s="4" t="s">
        <v>108</v>
      </c>
      <c r="D2305" s="4" t="s">
        <v>117</v>
      </c>
      <c r="E2305" s="4" t="s">
        <v>131</v>
      </c>
      <c r="F2305" s="4" t="s">
        <v>128</v>
      </c>
      <c r="G2305" s="10">
        <v>365</v>
      </c>
      <c r="H2305" s="10">
        <v>8</v>
      </c>
      <c r="I2305" s="8">
        <v>650</v>
      </c>
      <c r="J2305" s="10">
        <v>5200</v>
      </c>
      <c r="K2305" s="10">
        <f t="shared" si="106"/>
        <v>2920</v>
      </c>
      <c r="L2305" s="11">
        <f t="shared" si="107"/>
        <v>2280</v>
      </c>
    </row>
    <row r="2306" spans="1:12" x14ac:dyDescent="0.3">
      <c r="A2306" s="2">
        <v>44157</v>
      </c>
      <c r="B2306" s="2" t="str">
        <f t="shared" si="105"/>
        <v>2020</v>
      </c>
      <c r="C2306" s="4" t="s">
        <v>138</v>
      </c>
      <c r="D2306" s="4" t="s">
        <v>104</v>
      </c>
      <c r="E2306" s="4" t="s">
        <v>131</v>
      </c>
      <c r="F2306" s="4" t="s">
        <v>128</v>
      </c>
      <c r="G2306" s="10">
        <v>365</v>
      </c>
      <c r="H2306" s="10">
        <v>3</v>
      </c>
      <c r="I2306" s="8">
        <v>650</v>
      </c>
      <c r="J2306" s="10">
        <v>1950</v>
      </c>
      <c r="K2306" s="10">
        <f t="shared" si="106"/>
        <v>1095</v>
      </c>
      <c r="L2306" s="11">
        <f t="shared" si="107"/>
        <v>855</v>
      </c>
    </row>
    <row r="2307" spans="1:12" x14ac:dyDescent="0.3">
      <c r="A2307" s="2">
        <v>44533</v>
      </c>
      <c r="B2307" s="2" t="str">
        <f t="shared" ref="B2307:B2370" si="108">TEXT(A2307,"yyyy")</f>
        <v>2021</v>
      </c>
      <c r="C2307" s="4" t="s">
        <v>134</v>
      </c>
      <c r="D2307" s="4" t="s">
        <v>117</v>
      </c>
      <c r="E2307" s="4" t="s">
        <v>131</v>
      </c>
      <c r="F2307" s="4" t="s">
        <v>128</v>
      </c>
      <c r="G2307" s="10">
        <v>365</v>
      </c>
      <c r="H2307" s="10">
        <v>42</v>
      </c>
      <c r="I2307" s="8">
        <v>650</v>
      </c>
      <c r="J2307" s="10">
        <v>27300</v>
      </c>
      <c r="K2307" s="10">
        <f t="shared" ref="K2307:K2370" si="109">H2307*G2307</f>
        <v>15330</v>
      </c>
      <c r="L2307" s="11">
        <f t="shared" ref="L2307:L2370" si="110">J2307-K2307</f>
        <v>11970</v>
      </c>
    </row>
    <row r="2308" spans="1:12" x14ac:dyDescent="0.3">
      <c r="A2308" s="2">
        <v>44439</v>
      </c>
      <c r="B2308" s="2" t="str">
        <f t="shared" si="108"/>
        <v>2021</v>
      </c>
      <c r="C2308" s="4" t="s">
        <v>141</v>
      </c>
      <c r="D2308" s="4" t="s">
        <v>104</v>
      </c>
      <c r="E2308" s="4" t="s">
        <v>131</v>
      </c>
      <c r="F2308" s="4" t="s">
        <v>128</v>
      </c>
      <c r="G2308" s="10">
        <v>365</v>
      </c>
      <c r="H2308" s="10">
        <v>4</v>
      </c>
      <c r="I2308" s="8">
        <v>650</v>
      </c>
      <c r="J2308" s="10">
        <v>2600</v>
      </c>
      <c r="K2308" s="10">
        <f t="shared" si="109"/>
        <v>1460</v>
      </c>
      <c r="L2308" s="11">
        <f t="shared" si="110"/>
        <v>1140</v>
      </c>
    </row>
    <row r="2309" spans="1:12" x14ac:dyDescent="0.3">
      <c r="A2309" s="2">
        <v>43384</v>
      </c>
      <c r="B2309" s="2" t="str">
        <f t="shared" si="108"/>
        <v>2018</v>
      </c>
      <c r="C2309" s="4" t="s">
        <v>119</v>
      </c>
      <c r="D2309" s="4" t="s">
        <v>110</v>
      </c>
      <c r="E2309" s="4" t="s">
        <v>131</v>
      </c>
      <c r="F2309" s="4" t="s">
        <v>128</v>
      </c>
      <c r="G2309" s="10">
        <v>365</v>
      </c>
      <c r="H2309" s="10">
        <v>2</v>
      </c>
      <c r="I2309" s="8">
        <v>650</v>
      </c>
      <c r="J2309" s="10">
        <v>1300</v>
      </c>
      <c r="K2309" s="10">
        <f t="shared" si="109"/>
        <v>730</v>
      </c>
      <c r="L2309" s="11">
        <f t="shared" si="110"/>
        <v>570</v>
      </c>
    </row>
    <row r="2310" spans="1:12" x14ac:dyDescent="0.3">
      <c r="A2310" s="2">
        <v>44460</v>
      </c>
      <c r="B2310" s="2" t="str">
        <f t="shared" si="108"/>
        <v>2021</v>
      </c>
      <c r="C2310" s="4" t="s">
        <v>137</v>
      </c>
      <c r="D2310" s="4" t="s">
        <v>110</v>
      </c>
      <c r="E2310" s="4" t="s">
        <v>131</v>
      </c>
      <c r="F2310" s="4" t="s">
        <v>128</v>
      </c>
      <c r="G2310" s="10">
        <v>365</v>
      </c>
      <c r="H2310" s="10">
        <v>5</v>
      </c>
      <c r="I2310" s="8">
        <v>650</v>
      </c>
      <c r="J2310" s="10">
        <v>3250</v>
      </c>
      <c r="K2310" s="10">
        <f t="shared" si="109"/>
        <v>1825</v>
      </c>
      <c r="L2310" s="11">
        <f t="shared" si="110"/>
        <v>1425</v>
      </c>
    </row>
    <row r="2311" spans="1:12" x14ac:dyDescent="0.3">
      <c r="A2311" s="2">
        <v>44374</v>
      </c>
      <c r="B2311" s="2" t="str">
        <f t="shared" si="108"/>
        <v>2021</v>
      </c>
      <c r="C2311" s="4" t="s">
        <v>116</v>
      </c>
      <c r="D2311" s="4" t="s">
        <v>113</v>
      </c>
      <c r="E2311" s="4" t="s">
        <v>131</v>
      </c>
      <c r="F2311" s="4" t="s">
        <v>128</v>
      </c>
      <c r="G2311" s="10">
        <v>365</v>
      </c>
      <c r="H2311" s="10">
        <v>10</v>
      </c>
      <c r="I2311" s="8">
        <v>650</v>
      </c>
      <c r="J2311" s="10">
        <v>6500</v>
      </c>
      <c r="K2311" s="10">
        <f t="shared" si="109"/>
        <v>3650</v>
      </c>
      <c r="L2311" s="11">
        <f t="shared" si="110"/>
        <v>2850</v>
      </c>
    </row>
    <row r="2312" spans="1:12" x14ac:dyDescent="0.3">
      <c r="A2312" s="2">
        <v>43842</v>
      </c>
      <c r="B2312" s="2" t="str">
        <f t="shared" si="108"/>
        <v>2020</v>
      </c>
      <c r="C2312" s="4" t="s">
        <v>112</v>
      </c>
      <c r="D2312" s="4" t="s">
        <v>107</v>
      </c>
      <c r="E2312" s="4" t="s">
        <v>131</v>
      </c>
      <c r="F2312" s="4" t="s">
        <v>128</v>
      </c>
      <c r="G2312" s="10">
        <v>365</v>
      </c>
      <c r="H2312" s="10">
        <v>21</v>
      </c>
      <c r="I2312" s="8">
        <v>650</v>
      </c>
      <c r="J2312" s="10">
        <v>13650</v>
      </c>
      <c r="K2312" s="10">
        <f t="shared" si="109"/>
        <v>7665</v>
      </c>
      <c r="L2312" s="11">
        <f t="shared" si="110"/>
        <v>5985</v>
      </c>
    </row>
    <row r="2313" spans="1:12" x14ac:dyDescent="0.3">
      <c r="A2313" s="2">
        <v>44508</v>
      </c>
      <c r="B2313" s="2" t="str">
        <f t="shared" si="108"/>
        <v>2021</v>
      </c>
      <c r="C2313" s="4" t="s">
        <v>139</v>
      </c>
      <c r="D2313" s="4" t="s">
        <v>104</v>
      </c>
      <c r="E2313" s="4" t="s">
        <v>131</v>
      </c>
      <c r="F2313" s="4" t="s">
        <v>128</v>
      </c>
      <c r="G2313" s="10">
        <v>365</v>
      </c>
      <c r="H2313" s="10">
        <v>11</v>
      </c>
      <c r="I2313" s="8">
        <v>650</v>
      </c>
      <c r="J2313" s="10">
        <v>7150</v>
      </c>
      <c r="K2313" s="10">
        <f t="shared" si="109"/>
        <v>4015</v>
      </c>
      <c r="L2313" s="11">
        <f t="shared" si="110"/>
        <v>3135</v>
      </c>
    </row>
    <row r="2314" spans="1:12" x14ac:dyDescent="0.3">
      <c r="A2314" s="2">
        <v>44254</v>
      </c>
      <c r="B2314" s="2" t="str">
        <f t="shared" si="108"/>
        <v>2021</v>
      </c>
      <c r="C2314" s="4" t="s">
        <v>122</v>
      </c>
      <c r="D2314" s="4" t="s">
        <v>107</v>
      </c>
      <c r="E2314" s="4" t="s">
        <v>131</v>
      </c>
      <c r="F2314" s="4" t="s">
        <v>128</v>
      </c>
      <c r="G2314" s="10">
        <v>365</v>
      </c>
      <c r="H2314" s="10">
        <v>6</v>
      </c>
      <c r="I2314" s="8">
        <v>650</v>
      </c>
      <c r="J2314" s="10">
        <v>3900</v>
      </c>
      <c r="K2314" s="10">
        <f t="shared" si="109"/>
        <v>2190</v>
      </c>
      <c r="L2314" s="11">
        <f t="shared" si="110"/>
        <v>1710</v>
      </c>
    </row>
    <row r="2315" spans="1:12" x14ac:dyDescent="0.3">
      <c r="A2315" s="2">
        <v>44191</v>
      </c>
      <c r="B2315" s="2" t="str">
        <f t="shared" si="108"/>
        <v>2020</v>
      </c>
      <c r="C2315" s="4" t="s">
        <v>118</v>
      </c>
      <c r="D2315" s="4" t="s">
        <v>104</v>
      </c>
      <c r="E2315" s="4" t="s">
        <v>131</v>
      </c>
      <c r="F2315" s="4" t="s">
        <v>128</v>
      </c>
      <c r="G2315" s="10">
        <v>365</v>
      </c>
      <c r="H2315" s="10">
        <v>3</v>
      </c>
      <c r="I2315" s="8">
        <v>650</v>
      </c>
      <c r="J2315" s="10">
        <v>1950</v>
      </c>
      <c r="K2315" s="10">
        <f t="shared" si="109"/>
        <v>1095</v>
      </c>
      <c r="L2315" s="11">
        <f t="shared" si="110"/>
        <v>855</v>
      </c>
    </row>
    <row r="2316" spans="1:12" x14ac:dyDescent="0.3">
      <c r="A2316" s="2">
        <v>44445</v>
      </c>
      <c r="B2316" s="2" t="str">
        <f t="shared" si="108"/>
        <v>2021</v>
      </c>
      <c r="C2316" s="4" t="s">
        <v>143</v>
      </c>
      <c r="D2316" s="4" t="s">
        <v>113</v>
      </c>
      <c r="E2316" s="4" t="s">
        <v>131</v>
      </c>
      <c r="F2316" s="4" t="s">
        <v>128</v>
      </c>
      <c r="G2316" s="10">
        <v>365</v>
      </c>
      <c r="H2316" s="10">
        <v>47</v>
      </c>
      <c r="I2316" s="8">
        <v>650</v>
      </c>
      <c r="J2316" s="10">
        <v>30550</v>
      </c>
      <c r="K2316" s="10">
        <f t="shared" si="109"/>
        <v>17155</v>
      </c>
      <c r="L2316" s="11">
        <f t="shared" si="110"/>
        <v>13395</v>
      </c>
    </row>
    <row r="2317" spans="1:12" x14ac:dyDescent="0.3">
      <c r="A2317" s="2">
        <v>44480</v>
      </c>
      <c r="B2317" s="2" t="str">
        <f t="shared" si="108"/>
        <v>2021</v>
      </c>
      <c r="C2317" s="4" t="s">
        <v>108</v>
      </c>
      <c r="D2317" s="4" t="s">
        <v>113</v>
      </c>
      <c r="E2317" s="4" t="s">
        <v>131</v>
      </c>
      <c r="F2317" s="4" t="s">
        <v>128</v>
      </c>
      <c r="G2317" s="10">
        <v>365</v>
      </c>
      <c r="H2317" s="10">
        <v>57</v>
      </c>
      <c r="I2317" s="8">
        <v>650</v>
      </c>
      <c r="J2317" s="10">
        <v>37050</v>
      </c>
      <c r="K2317" s="10">
        <f t="shared" si="109"/>
        <v>20805</v>
      </c>
      <c r="L2317" s="11">
        <f t="shared" si="110"/>
        <v>16245</v>
      </c>
    </row>
    <row r="2318" spans="1:12" x14ac:dyDescent="0.3">
      <c r="A2318" s="2">
        <v>43975</v>
      </c>
      <c r="B2318" s="2" t="str">
        <f t="shared" si="108"/>
        <v>2020</v>
      </c>
      <c r="C2318" s="4" t="s">
        <v>120</v>
      </c>
      <c r="D2318" s="4" t="s">
        <v>104</v>
      </c>
      <c r="E2318" s="4" t="s">
        <v>131</v>
      </c>
      <c r="F2318" s="4" t="s">
        <v>128</v>
      </c>
      <c r="G2318" s="10">
        <v>365</v>
      </c>
      <c r="H2318" s="10">
        <v>2</v>
      </c>
      <c r="I2318" s="8">
        <v>650</v>
      </c>
      <c r="J2318" s="10">
        <v>1300</v>
      </c>
      <c r="K2318" s="10">
        <f t="shared" si="109"/>
        <v>730</v>
      </c>
      <c r="L2318" s="11">
        <f t="shared" si="110"/>
        <v>570</v>
      </c>
    </row>
    <row r="2319" spans="1:12" x14ac:dyDescent="0.3">
      <c r="A2319" s="2">
        <v>44355</v>
      </c>
      <c r="B2319" s="2" t="str">
        <f t="shared" si="108"/>
        <v>2021</v>
      </c>
      <c r="C2319" s="4" t="s">
        <v>142</v>
      </c>
      <c r="D2319" s="4" t="s">
        <v>110</v>
      </c>
      <c r="E2319" s="4" t="s">
        <v>131</v>
      </c>
      <c r="F2319" s="4" t="s">
        <v>128</v>
      </c>
      <c r="G2319" s="10">
        <v>365</v>
      </c>
      <c r="H2319" s="10">
        <v>1</v>
      </c>
      <c r="I2319" s="8">
        <v>650</v>
      </c>
      <c r="J2319" s="10">
        <v>650</v>
      </c>
      <c r="K2319" s="10">
        <f t="shared" si="109"/>
        <v>365</v>
      </c>
      <c r="L2319" s="11">
        <f t="shared" si="110"/>
        <v>285</v>
      </c>
    </row>
    <row r="2320" spans="1:12" x14ac:dyDescent="0.3">
      <c r="A2320" s="2">
        <v>44415</v>
      </c>
      <c r="B2320" s="2" t="str">
        <f t="shared" si="108"/>
        <v>2021</v>
      </c>
      <c r="C2320" s="4" t="s">
        <v>109</v>
      </c>
      <c r="D2320" s="4" t="s">
        <v>113</v>
      </c>
      <c r="E2320" s="4" t="s">
        <v>131</v>
      </c>
      <c r="F2320" s="4" t="s">
        <v>128</v>
      </c>
      <c r="G2320" s="10">
        <v>365</v>
      </c>
      <c r="H2320" s="10">
        <v>33</v>
      </c>
      <c r="I2320" s="8">
        <v>650</v>
      </c>
      <c r="J2320" s="10">
        <v>21450</v>
      </c>
      <c r="K2320" s="10">
        <f t="shared" si="109"/>
        <v>12045</v>
      </c>
      <c r="L2320" s="11">
        <f t="shared" si="110"/>
        <v>9405</v>
      </c>
    </row>
    <row r="2321" spans="1:12" x14ac:dyDescent="0.3">
      <c r="A2321" s="2">
        <v>44516</v>
      </c>
      <c r="B2321" s="2" t="str">
        <f t="shared" si="108"/>
        <v>2021</v>
      </c>
      <c r="C2321" s="4" t="s">
        <v>140</v>
      </c>
      <c r="D2321" s="4" t="s">
        <v>107</v>
      </c>
      <c r="E2321" s="4" t="s">
        <v>131</v>
      </c>
      <c r="F2321" s="4" t="s">
        <v>128</v>
      </c>
      <c r="G2321" s="10">
        <v>365</v>
      </c>
      <c r="H2321" s="10">
        <v>11</v>
      </c>
      <c r="I2321" s="8">
        <v>650</v>
      </c>
      <c r="J2321" s="10">
        <v>7150</v>
      </c>
      <c r="K2321" s="10">
        <f t="shared" si="109"/>
        <v>4015</v>
      </c>
      <c r="L2321" s="11">
        <f t="shared" si="110"/>
        <v>3135</v>
      </c>
    </row>
    <row r="2322" spans="1:12" x14ac:dyDescent="0.3">
      <c r="A2322" s="2">
        <v>43562</v>
      </c>
      <c r="B2322" s="2" t="str">
        <f t="shared" si="108"/>
        <v>2019</v>
      </c>
      <c r="C2322" s="4" t="s">
        <v>136</v>
      </c>
      <c r="D2322" s="4" t="s">
        <v>107</v>
      </c>
      <c r="E2322" s="4" t="s">
        <v>131</v>
      </c>
      <c r="F2322" s="4" t="s">
        <v>128</v>
      </c>
      <c r="G2322" s="10">
        <v>365</v>
      </c>
      <c r="H2322" s="10">
        <v>18</v>
      </c>
      <c r="I2322" s="8">
        <v>650</v>
      </c>
      <c r="J2322" s="10">
        <v>11700</v>
      </c>
      <c r="K2322" s="10">
        <f t="shared" si="109"/>
        <v>6570</v>
      </c>
      <c r="L2322" s="11">
        <f t="shared" si="110"/>
        <v>5130</v>
      </c>
    </row>
    <row r="2323" spans="1:12" x14ac:dyDescent="0.3">
      <c r="A2323" s="2">
        <v>43234</v>
      </c>
      <c r="B2323" s="2" t="str">
        <f t="shared" si="108"/>
        <v>2018</v>
      </c>
      <c r="C2323" s="4" t="s">
        <v>125</v>
      </c>
      <c r="D2323" s="4" t="s">
        <v>117</v>
      </c>
      <c r="E2323" s="4" t="s">
        <v>131</v>
      </c>
      <c r="F2323" s="4" t="s">
        <v>128</v>
      </c>
      <c r="G2323" s="10">
        <v>365</v>
      </c>
      <c r="H2323" s="10">
        <v>27</v>
      </c>
      <c r="I2323" s="8">
        <v>650</v>
      </c>
      <c r="J2323" s="10">
        <v>17550</v>
      </c>
      <c r="K2323" s="10">
        <f t="shared" si="109"/>
        <v>9855</v>
      </c>
      <c r="L2323" s="11">
        <f t="shared" si="110"/>
        <v>7695</v>
      </c>
    </row>
    <row r="2324" spans="1:12" x14ac:dyDescent="0.3">
      <c r="A2324" s="2">
        <v>44309</v>
      </c>
      <c r="B2324" s="2" t="str">
        <f t="shared" si="108"/>
        <v>2021</v>
      </c>
      <c r="C2324" s="4" t="s">
        <v>119</v>
      </c>
      <c r="D2324" s="4" t="s">
        <v>111</v>
      </c>
      <c r="E2324" s="4" t="s">
        <v>131</v>
      </c>
      <c r="F2324" s="4" t="s">
        <v>128</v>
      </c>
      <c r="G2324" s="10">
        <v>365</v>
      </c>
      <c r="H2324" s="10">
        <v>26</v>
      </c>
      <c r="I2324" s="8">
        <v>650</v>
      </c>
      <c r="J2324" s="10">
        <v>16900</v>
      </c>
      <c r="K2324" s="10">
        <f t="shared" si="109"/>
        <v>9490</v>
      </c>
      <c r="L2324" s="11">
        <f t="shared" si="110"/>
        <v>7410</v>
      </c>
    </row>
    <row r="2325" spans="1:12" x14ac:dyDescent="0.3">
      <c r="A2325" s="2">
        <v>43615</v>
      </c>
      <c r="B2325" s="2" t="str">
        <f t="shared" si="108"/>
        <v>2019</v>
      </c>
      <c r="C2325" s="4" t="s">
        <v>123</v>
      </c>
      <c r="D2325" s="4" t="s">
        <v>117</v>
      </c>
      <c r="E2325" s="4" t="s">
        <v>131</v>
      </c>
      <c r="F2325" s="4" t="s">
        <v>128</v>
      </c>
      <c r="G2325" s="10">
        <v>365</v>
      </c>
      <c r="H2325" s="10">
        <v>45</v>
      </c>
      <c r="I2325" s="8">
        <v>650</v>
      </c>
      <c r="J2325" s="10">
        <v>29250</v>
      </c>
      <c r="K2325" s="10">
        <f t="shared" si="109"/>
        <v>16425</v>
      </c>
      <c r="L2325" s="11">
        <f t="shared" si="110"/>
        <v>12825</v>
      </c>
    </row>
    <row r="2326" spans="1:12" x14ac:dyDescent="0.3">
      <c r="A2326" s="2">
        <v>44313</v>
      </c>
      <c r="B2326" s="2" t="str">
        <f t="shared" si="108"/>
        <v>2021</v>
      </c>
      <c r="C2326" s="4" t="s">
        <v>141</v>
      </c>
      <c r="D2326" s="4" t="s">
        <v>107</v>
      </c>
      <c r="E2326" s="4" t="s">
        <v>131</v>
      </c>
      <c r="F2326" s="4" t="s">
        <v>128</v>
      </c>
      <c r="G2326" s="10">
        <v>365</v>
      </c>
      <c r="H2326" s="10">
        <v>13</v>
      </c>
      <c r="I2326" s="8">
        <v>650</v>
      </c>
      <c r="J2326" s="10">
        <v>8450</v>
      </c>
      <c r="K2326" s="10">
        <f t="shared" si="109"/>
        <v>4745</v>
      </c>
      <c r="L2326" s="11">
        <f t="shared" si="110"/>
        <v>3705</v>
      </c>
    </row>
    <row r="2327" spans="1:12" x14ac:dyDescent="0.3">
      <c r="A2327" s="2">
        <v>43139</v>
      </c>
      <c r="B2327" s="2" t="str">
        <f t="shared" si="108"/>
        <v>2018</v>
      </c>
      <c r="C2327" s="4" t="s">
        <v>136</v>
      </c>
      <c r="D2327" s="4" t="s">
        <v>111</v>
      </c>
      <c r="E2327" s="4" t="s">
        <v>131</v>
      </c>
      <c r="F2327" s="4" t="s">
        <v>128</v>
      </c>
      <c r="G2327" s="10">
        <v>365</v>
      </c>
      <c r="H2327" s="10">
        <v>21</v>
      </c>
      <c r="I2327" s="8">
        <v>650</v>
      </c>
      <c r="J2327" s="10">
        <v>13650</v>
      </c>
      <c r="K2327" s="10">
        <f t="shared" si="109"/>
        <v>7665</v>
      </c>
      <c r="L2327" s="11">
        <f t="shared" si="110"/>
        <v>5985</v>
      </c>
    </row>
    <row r="2328" spans="1:12" x14ac:dyDescent="0.3">
      <c r="A2328" s="2">
        <v>43243</v>
      </c>
      <c r="B2328" s="2" t="str">
        <f t="shared" si="108"/>
        <v>2018</v>
      </c>
      <c r="C2328" s="4" t="s">
        <v>139</v>
      </c>
      <c r="D2328" s="4" t="s">
        <v>104</v>
      </c>
      <c r="E2328" s="4" t="s">
        <v>131</v>
      </c>
      <c r="F2328" s="4" t="s">
        <v>128</v>
      </c>
      <c r="G2328" s="10">
        <v>365</v>
      </c>
      <c r="H2328" s="10">
        <v>5</v>
      </c>
      <c r="I2328" s="8">
        <v>650</v>
      </c>
      <c r="J2328" s="10">
        <v>3250</v>
      </c>
      <c r="K2328" s="10">
        <f t="shared" si="109"/>
        <v>1825</v>
      </c>
      <c r="L2328" s="11">
        <f t="shared" si="110"/>
        <v>1425</v>
      </c>
    </row>
    <row r="2329" spans="1:12" x14ac:dyDescent="0.3">
      <c r="A2329" s="2">
        <v>43219</v>
      </c>
      <c r="B2329" s="2" t="str">
        <f t="shared" si="108"/>
        <v>2018</v>
      </c>
      <c r="C2329" s="4" t="s">
        <v>118</v>
      </c>
      <c r="D2329" s="4" t="s">
        <v>110</v>
      </c>
      <c r="E2329" s="4" t="s">
        <v>131</v>
      </c>
      <c r="F2329" s="4" t="s">
        <v>128</v>
      </c>
      <c r="G2329" s="10">
        <v>365</v>
      </c>
      <c r="H2329" s="10">
        <v>7</v>
      </c>
      <c r="I2329" s="8">
        <v>650</v>
      </c>
      <c r="J2329" s="10">
        <v>4550</v>
      </c>
      <c r="K2329" s="10">
        <f t="shared" si="109"/>
        <v>2555</v>
      </c>
      <c r="L2329" s="11">
        <f t="shared" si="110"/>
        <v>1995</v>
      </c>
    </row>
    <row r="2330" spans="1:12" x14ac:dyDescent="0.3">
      <c r="A2330" s="2">
        <v>43679</v>
      </c>
      <c r="B2330" s="2" t="str">
        <f t="shared" si="108"/>
        <v>2019</v>
      </c>
      <c r="C2330" s="4" t="s">
        <v>142</v>
      </c>
      <c r="D2330" s="4" t="s">
        <v>104</v>
      </c>
      <c r="E2330" s="4" t="s">
        <v>131</v>
      </c>
      <c r="F2330" s="4" t="s">
        <v>128</v>
      </c>
      <c r="G2330" s="10">
        <v>365</v>
      </c>
      <c r="H2330" s="10">
        <v>3</v>
      </c>
      <c r="I2330" s="8">
        <v>650</v>
      </c>
      <c r="J2330" s="10">
        <v>1950</v>
      </c>
      <c r="K2330" s="10">
        <f t="shared" si="109"/>
        <v>1095</v>
      </c>
      <c r="L2330" s="11">
        <f t="shared" si="110"/>
        <v>855</v>
      </c>
    </row>
    <row r="2331" spans="1:12" x14ac:dyDescent="0.3">
      <c r="A2331" s="2">
        <v>43661</v>
      </c>
      <c r="B2331" s="2" t="str">
        <f t="shared" si="108"/>
        <v>2019</v>
      </c>
      <c r="C2331" s="4" t="s">
        <v>137</v>
      </c>
      <c r="D2331" s="4" t="s">
        <v>113</v>
      </c>
      <c r="E2331" s="4" t="s">
        <v>131</v>
      </c>
      <c r="F2331" s="4" t="s">
        <v>128</v>
      </c>
      <c r="G2331" s="10">
        <v>365</v>
      </c>
      <c r="H2331" s="10">
        <v>36</v>
      </c>
      <c r="I2331" s="8">
        <v>650</v>
      </c>
      <c r="J2331" s="10">
        <v>23400</v>
      </c>
      <c r="K2331" s="10">
        <f t="shared" si="109"/>
        <v>13140</v>
      </c>
      <c r="L2331" s="11">
        <f t="shared" si="110"/>
        <v>10260</v>
      </c>
    </row>
    <row r="2332" spans="1:12" x14ac:dyDescent="0.3">
      <c r="A2332" s="2">
        <v>44174</v>
      </c>
      <c r="B2332" s="2" t="str">
        <f t="shared" si="108"/>
        <v>2020</v>
      </c>
      <c r="C2332" s="4" t="s">
        <v>115</v>
      </c>
      <c r="D2332" s="4" t="s">
        <v>107</v>
      </c>
      <c r="E2332" s="4" t="s">
        <v>131</v>
      </c>
      <c r="F2332" s="4" t="s">
        <v>128</v>
      </c>
      <c r="G2332" s="10">
        <v>365</v>
      </c>
      <c r="H2332" s="10">
        <v>2</v>
      </c>
      <c r="I2332" s="8">
        <v>650</v>
      </c>
      <c r="J2332" s="10">
        <v>1300</v>
      </c>
      <c r="K2332" s="10">
        <f t="shared" si="109"/>
        <v>730</v>
      </c>
      <c r="L2332" s="11">
        <f t="shared" si="110"/>
        <v>570</v>
      </c>
    </row>
    <row r="2333" spans="1:12" x14ac:dyDescent="0.3">
      <c r="A2333" s="2">
        <v>43145</v>
      </c>
      <c r="B2333" s="2" t="str">
        <f t="shared" si="108"/>
        <v>2018</v>
      </c>
      <c r="C2333" s="4" t="s">
        <v>123</v>
      </c>
      <c r="D2333" s="4" t="s">
        <v>104</v>
      </c>
      <c r="E2333" s="4" t="s">
        <v>131</v>
      </c>
      <c r="F2333" s="4" t="s">
        <v>128</v>
      </c>
      <c r="G2333" s="10">
        <v>365</v>
      </c>
      <c r="H2333" s="10">
        <v>2</v>
      </c>
      <c r="I2333" s="8">
        <v>650</v>
      </c>
      <c r="J2333" s="10">
        <v>1300</v>
      </c>
      <c r="K2333" s="10">
        <f t="shared" si="109"/>
        <v>730</v>
      </c>
      <c r="L2333" s="11">
        <f t="shared" si="110"/>
        <v>570</v>
      </c>
    </row>
    <row r="2334" spans="1:12" x14ac:dyDescent="0.3">
      <c r="A2334" s="2">
        <v>43680</v>
      </c>
      <c r="B2334" s="2" t="str">
        <f t="shared" si="108"/>
        <v>2019</v>
      </c>
      <c r="C2334" s="4" t="s">
        <v>138</v>
      </c>
      <c r="D2334" s="4" t="s">
        <v>111</v>
      </c>
      <c r="E2334" s="4" t="s">
        <v>129</v>
      </c>
      <c r="F2334" s="4" t="s">
        <v>124</v>
      </c>
      <c r="G2334" s="10">
        <v>590</v>
      </c>
      <c r="H2334" s="10">
        <v>21</v>
      </c>
      <c r="I2334" s="8">
        <v>820</v>
      </c>
      <c r="J2334" s="10">
        <v>17220</v>
      </c>
      <c r="K2334" s="10">
        <f t="shared" si="109"/>
        <v>12390</v>
      </c>
      <c r="L2334" s="11">
        <f t="shared" si="110"/>
        <v>4830</v>
      </c>
    </row>
    <row r="2335" spans="1:12" x14ac:dyDescent="0.3">
      <c r="A2335" s="2">
        <v>43592</v>
      </c>
      <c r="B2335" s="2" t="str">
        <f t="shared" si="108"/>
        <v>2019</v>
      </c>
      <c r="C2335" s="4" t="s">
        <v>144</v>
      </c>
      <c r="D2335" s="4" t="s">
        <v>113</v>
      </c>
      <c r="E2335" s="4" t="s">
        <v>129</v>
      </c>
      <c r="F2335" s="4" t="s">
        <v>124</v>
      </c>
      <c r="G2335" s="10">
        <v>590</v>
      </c>
      <c r="H2335" s="10">
        <v>125</v>
      </c>
      <c r="I2335" s="8">
        <v>820</v>
      </c>
      <c r="J2335" s="10">
        <v>102500</v>
      </c>
      <c r="K2335" s="10">
        <f t="shared" si="109"/>
        <v>73750</v>
      </c>
      <c r="L2335" s="11">
        <f t="shared" si="110"/>
        <v>28750</v>
      </c>
    </row>
    <row r="2336" spans="1:12" x14ac:dyDescent="0.3">
      <c r="A2336" s="2">
        <v>44230</v>
      </c>
      <c r="B2336" s="2" t="str">
        <f t="shared" si="108"/>
        <v>2021</v>
      </c>
      <c r="C2336" s="4" t="s">
        <v>141</v>
      </c>
      <c r="D2336" s="4" t="s">
        <v>113</v>
      </c>
      <c r="E2336" s="4" t="s">
        <v>129</v>
      </c>
      <c r="F2336" s="4" t="s">
        <v>124</v>
      </c>
      <c r="G2336" s="10">
        <v>590</v>
      </c>
      <c r="H2336" s="10">
        <v>97</v>
      </c>
      <c r="I2336" s="8">
        <v>820</v>
      </c>
      <c r="J2336" s="10">
        <v>79540</v>
      </c>
      <c r="K2336" s="10">
        <f t="shared" si="109"/>
        <v>57230</v>
      </c>
      <c r="L2336" s="11">
        <f t="shared" si="110"/>
        <v>22310</v>
      </c>
    </row>
    <row r="2337" spans="1:12" x14ac:dyDescent="0.3">
      <c r="A2337" s="2">
        <v>44361</v>
      </c>
      <c r="B2337" s="2" t="str">
        <f t="shared" si="108"/>
        <v>2021</v>
      </c>
      <c r="C2337" s="4" t="s">
        <v>125</v>
      </c>
      <c r="D2337" s="4" t="s">
        <v>111</v>
      </c>
      <c r="E2337" s="4" t="s">
        <v>129</v>
      </c>
      <c r="F2337" s="4" t="s">
        <v>124</v>
      </c>
      <c r="G2337" s="10">
        <v>590</v>
      </c>
      <c r="H2337" s="10">
        <v>54</v>
      </c>
      <c r="I2337" s="8">
        <v>820</v>
      </c>
      <c r="J2337" s="10">
        <v>44280</v>
      </c>
      <c r="K2337" s="10">
        <f t="shared" si="109"/>
        <v>31860</v>
      </c>
      <c r="L2337" s="11">
        <f t="shared" si="110"/>
        <v>12420</v>
      </c>
    </row>
    <row r="2338" spans="1:12" x14ac:dyDescent="0.3">
      <c r="A2338" s="2">
        <v>44361</v>
      </c>
      <c r="B2338" s="2" t="str">
        <f t="shared" si="108"/>
        <v>2021</v>
      </c>
      <c r="C2338" s="4" t="s">
        <v>138</v>
      </c>
      <c r="D2338" s="4" t="s">
        <v>104</v>
      </c>
      <c r="E2338" s="4" t="s">
        <v>129</v>
      </c>
      <c r="F2338" s="4" t="s">
        <v>124</v>
      </c>
      <c r="G2338" s="10">
        <v>590</v>
      </c>
      <c r="H2338" s="10">
        <v>42</v>
      </c>
      <c r="I2338" s="8">
        <v>820</v>
      </c>
      <c r="J2338" s="10">
        <v>34440</v>
      </c>
      <c r="K2338" s="10">
        <f t="shared" si="109"/>
        <v>24780</v>
      </c>
      <c r="L2338" s="11">
        <f t="shared" si="110"/>
        <v>9660</v>
      </c>
    </row>
    <row r="2339" spans="1:12" x14ac:dyDescent="0.3">
      <c r="A2339" s="2">
        <v>44406</v>
      </c>
      <c r="B2339" s="2" t="str">
        <f t="shared" si="108"/>
        <v>2021</v>
      </c>
      <c r="C2339" s="4" t="s">
        <v>109</v>
      </c>
      <c r="D2339" s="4" t="s">
        <v>111</v>
      </c>
      <c r="E2339" s="4" t="s">
        <v>129</v>
      </c>
      <c r="F2339" s="4" t="s">
        <v>124</v>
      </c>
      <c r="G2339" s="10">
        <v>590</v>
      </c>
      <c r="H2339" s="10">
        <v>8</v>
      </c>
      <c r="I2339" s="8">
        <v>820</v>
      </c>
      <c r="J2339" s="10">
        <v>6560</v>
      </c>
      <c r="K2339" s="10">
        <f t="shared" si="109"/>
        <v>4720</v>
      </c>
      <c r="L2339" s="11">
        <f t="shared" si="110"/>
        <v>1840</v>
      </c>
    </row>
    <row r="2340" spans="1:12" x14ac:dyDescent="0.3">
      <c r="A2340" s="2">
        <v>43359</v>
      </c>
      <c r="B2340" s="2" t="str">
        <f t="shared" si="108"/>
        <v>2018</v>
      </c>
      <c r="C2340" s="4" t="s">
        <v>120</v>
      </c>
      <c r="D2340" s="4" t="s">
        <v>107</v>
      </c>
      <c r="E2340" s="4" t="s">
        <v>129</v>
      </c>
      <c r="F2340" s="4" t="s">
        <v>124</v>
      </c>
      <c r="G2340" s="10">
        <v>590</v>
      </c>
      <c r="H2340" s="10">
        <v>70</v>
      </c>
      <c r="I2340" s="8">
        <v>820</v>
      </c>
      <c r="J2340" s="10">
        <v>57400</v>
      </c>
      <c r="K2340" s="10">
        <f t="shared" si="109"/>
        <v>41300</v>
      </c>
      <c r="L2340" s="11">
        <f t="shared" si="110"/>
        <v>16100</v>
      </c>
    </row>
    <row r="2341" spans="1:12" x14ac:dyDescent="0.3">
      <c r="A2341" s="2">
        <v>44194</v>
      </c>
      <c r="B2341" s="2" t="str">
        <f t="shared" si="108"/>
        <v>2020</v>
      </c>
      <c r="C2341" s="4" t="s">
        <v>112</v>
      </c>
      <c r="D2341" s="4" t="s">
        <v>113</v>
      </c>
      <c r="E2341" s="4" t="s">
        <v>129</v>
      </c>
      <c r="F2341" s="4" t="s">
        <v>124</v>
      </c>
      <c r="G2341" s="10">
        <v>590</v>
      </c>
      <c r="H2341" s="10">
        <v>15</v>
      </c>
      <c r="I2341" s="8">
        <v>820</v>
      </c>
      <c r="J2341" s="10">
        <v>12300</v>
      </c>
      <c r="K2341" s="10">
        <f t="shared" si="109"/>
        <v>8850</v>
      </c>
      <c r="L2341" s="11">
        <f t="shared" si="110"/>
        <v>3450</v>
      </c>
    </row>
    <row r="2342" spans="1:12" x14ac:dyDescent="0.3">
      <c r="A2342" s="2">
        <v>43878</v>
      </c>
      <c r="B2342" s="2" t="str">
        <f t="shared" si="108"/>
        <v>2020</v>
      </c>
      <c r="C2342" s="4" t="s">
        <v>143</v>
      </c>
      <c r="D2342" s="4" t="s">
        <v>110</v>
      </c>
      <c r="E2342" s="4" t="s">
        <v>129</v>
      </c>
      <c r="F2342" s="4" t="s">
        <v>124</v>
      </c>
      <c r="G2342" s="10">
        <v>590</v>
      </c>
      <c r="H2342" s="10">
        <v>4</v>
      </c>
      <c r="I2342" s="8">
        <v>820</v>
      </c>
      <c r="J2342" s="10">
        <v>3280</v>
      </c>
      <c r="K2342" s="10">
        <f t="shared" si="109"/>
        <v>2360</v>
      </c>
      <c r="L2342" s="11">
        <f t="shared" si="110"/>
        <v>920</v>
      </c>
    </row>
    <row r="2343" spans="1:12" x14ac:dyDescent="0.3">
      <c r="A2343" s="2">
        <v>44199</v>
      </c>
      <c r="B2343" s="2" t="str">
        <f t="shared" si="108"/>
        <v>2021</v>
      </c>
      <c r="C2343" s="4" t="s">
        <v>114</v>
      </c>
      <c r="D2343" s="4" t="s">
        <v>111</v>
      </c>
      <c r="E2343" s="4" t="s">
        <v>129</v>
      </c>
      <c r="F2343" s="4" t="s">
        <v>124</v>
      </c>
      <c r="G2343" s="10">
        <v>590</v>
      </c>
      <c r="H2343" s="10">
        <v>87</v>
      </c>
      <c r="I2343" s="8">
        <v>820</v>
      </c>
      <c r="J2343" s="10">
        <v>71340</v>
      </c>
      <c r="K2343" s="10">
        <f t="shared" si="109"/>
        <v>51330</v>
      </c>
      <c r="L2343" s="11">
        <f t="shared" si="110"/>
        <v>20010</v>
      </c>
    </row>
    <row r="2344" spans="1:12" x14ac:dyDescent="0.3">
      <c r="A2344" s="2">
        <v>43463</v>
      </c>
      <c r="B2344" s="2" t="str">
        <f t="shared" si="108"/>
        <v>2018</v>
      </c>
      <c r="C2344" s="4" t="s">
        <v>114</v>
      </c>
      <c r="D2344" s="4" t="s">
        <v>107</v>
      </c>
      <c r="E2344" s="4" t="s">
        <v>129</v>
      </c>
      <c r="F2344" s="4" t="s">
        <v>124</v>
      </c>
      <c r="G2344" s="10">
        <v>590</v>
      </c>
      <c r="H2344" s="10">
        <v>21</v>
      </c>
      <c r="I2344" s="8">
        <v>820</v>
      </c>
      <c r="J2344" s="10">
        <v>17220</v>
      </c>
      <c r="K2344" s="10">
        <f t="shared" si="109"/>
        <v>12390</v>
      </c>
      <c r="L2344" s="11">
        <f t="shared" si="110"/>
        <v>4830</v>
      </c>
    </row>
    <row r="2345" spans="1:12" x14ac:dyDescent="0.3">
      <c r="A2345" s="2">
        <v>43523</v>
      </c>
      <c r="B2345" s="2" t="str">
        <f t="shared" si="108"/>
        <v>2019</v>
      </c>
      <c r="C2345" s="4" t="s">
        <v>135</v>
      </c>
      <c r="D2345" s="4" t="s">
        <v>113</v>
      </c>
      <c r="E2345" s="4" t="s">
        <v>129</v>
      </c>
      <c r="F2345" s="4" t="s">
        <v>124</v>
      </c>
      <c r="G2345" s="10">
        <v>590</v>
      </c>
      <c r="H2345" s="10">
        <v>65</v>
      </c>
      <c r="I2345" s="8">
        <v>820</v>
      </c>
      <c r="J2345" s="10">
        <v>53300</v>
      </c>
      <c r="K2345" s="10">
        <f t="shared" si="109"/>
        <v>38350</v>
      </c>
      <c r="L2345" s="11">
        <f t="shared" si="110"/>
        <v>14950</v>
      </c>
    </row>
    <row r="2346" spans="1:12" x14ac:dyDescent="0.3">
      <c r="A2346" s="2">
        <v>44528</v>
      </c>
      <c r="B2346" s="2" t="str">
        <f t="shared" si="108"/>
        <v>2021</v>
      </c>
      <c r="C2346" s="4" t="s">
        <v>142</v>
      </c>
      <c r="D2346" s="4" t="s">
        <v>117</v>
      </c>
      <c r="E2346" s="4" t="s">
        <v>129</v>
      </c>
      <c r="F2346" s="4" t="s">
        <v>124</v>
      </c>
      <c r="G2346" s="10">
        <v>590</v>
      </c>
      <c r="H2346" s="10">
        <v>44</v>
      </c>
      <c r="I2346" s="8">
        <v>820</v>
      </c>
      <c r="J2346" s="10">
        <v>36080</v>
      </c>
      <c r="K2346" s="10">
        <f t="shared" si="109"/>
        <v>25960</v>
      </c>
      <c r="L2346" s="11">
        <f t="shared" si="110"/>
        <v>10120</v>
      </c>
    </row>
    <row r="2347" spans="1:12" x14ac:dyDescent="0.3">
      <c r="A2347" s="2">
        <v>44432</v>
      </c>
      <c r="B2347" s="2" t="str">
        <f t="shared" si="108"/>
        <v>2021</v>
      </c>
      <c r="C2347" s="4" t="s">
        <v>137</v>
      </c>
      <c r="D2347" s="4" t="s">
        <v>110</v>
      </c>
      <c r="E2347" s="4" t="s">
        <v>129</v>
      </c>
      <c r="F2347" s="4" t="s">
        <v>124</v>
      </c>
      <c r="G2347" s="10">
        <v>590</v>
      </c>
      <c r="H2347" s="10">
        <v>14</v>
      </c>
      <c r="I2347" s="8">
        <v>820</v>
      </c>
      <c r="J2347" s="10">
        <v>11480</v>
      </c>
      <c r="K2347" s="10">
        <f t="shared" si="109"/>
        <v>8260</v>
      </c>
      <c r="L2347" s="11">
        <f t="shared" si="110"/>
        <v>3220</v>
      </c>
    </row>
    <row r="2348" spans="1:12" x14ac:dyDescent="0.3">
      <c r="A2348" s="2">
        <v>44222</v>
      </c>
      <c r="B2348" s="2" t="str">
        <f t="shared" si="108"/>
        <v>2021</v>
      </c>
      <c r="C2348" s="4" t="s">
        <v>137</v>
      </c>
      <c r="D2348" s="4" t="s">
        <v>110</v>
      </c>
      <c r="E2348" s="4" t="s">
        <v>129</v>
      </c>
      <c r="F2348" s="4" t="s">
        <v>124</v>
      </c>
      <c r="G2348" s="10">
        <v>590</v>
      </c>
      <c r="H2348" s="10">
        <v>25</v>
      </c>
      <c r="I2348" s="8">
        <v>820</v>
      </c>
      <c r="J2348" s="10">
        <v>20500</v>
      </c>
      <c r="K2348" s="10">
        <f t="shared" si="109"/>
        <v>14750</v>
      </c>
      <c r="L2348" s="11">
        <f t="shared" si="110"/>
        <v>5750</v>
      </c>
    </row>
    <row r="2349" spans="1:12" x14ac:dyDescent="0.3">
      <c r="A2349" s="2">
        <v>43511</v>
      </c>
      <c r="B2349" s="2" t="str">
        <f t="shared" si="108"/>
        <v>2019</v>
      </c>
      <c r="C2349" s="4" t="s">
        <v>112</v>
      </c>
      <c r="D2349" s="4" t="s">
        <v>117</v>
      </c>
      <c r="E2349" s="4" t="s">
        <v>129</v>
      </c>
      <c r="F2349" s="4" t="s">
        <v>124</v>
      </c>
      <c r="G2349" s="10">
        <v>590</v>
      </c>
      <c r="H2349" s="10">
        <v>41</v>
      </c>
      <c r="I2349" s="8">
        <v>820</v>
      </c>
      <c r="J2349" s="10">
        <v>33620</v>
      </c>
      <c r="K2349" s="10">
        <f t="shared" si="109"/>
        <v>24190</v>
      </c>
      <c r="L2349" s="11">
        <f t="shared" si="110"/>
        <v>9430</v>
      </c>
    </row>
    <row r="2350" spans="1:12" x14ac:dyDescent="0.3">
      <c r="A2350" s="2">
        <v>44482</v>
      </c>
      <c r="B2350" s="2" t="str">
        <f t="shared" si="108"/>
        <v>2021</v>
      </c>
      <c r="C2350" s="4" t="s">
        <v>140</v>
      </c>
      <c r="D2350" s="4" t="s">
        <v>110</v>
      </c>
      <c r="E2350" s="4" t="s">
        <v>129</v>
      </c>
      <c r="F2350" s="4" t="s">
        <v>124</v>
      </c>
      <c r="G2350" s="10">
        <v>590</v>
      </c>
      <c r="H2350" s="10">
        <v>4</v>
      </c>
      <c r="I2350" s="8">
        <v>820</v>
      </c>
      <c r="J2350" s="10">
        <v>3280</v>
      </c>
      <c r="K2350" s="10">
        <f t="shared" si="109"/>
        <v>2360</v>
      </c>
      <c r="L2350" s="11">
        <f t="shared" si="110"/>
        <v>920</v>
      </c>
    </row>
    <row r="2351" spans="1:12" x14ac:dyDescent="0.3">
      <c r="A2351" s="2">
        <v>43424</v>
      </c>
      <c r="B2351" s="2" t="str">
        <f t="shared" si="108"/>
        <v>2018</v>
      </c>
      <c r="C2351" s="4" t="s">
        <v>139</v>
      </c>
      <c r="D2351" s="4" t="s">
        <v>107</v>
      </c>
      <c r="E2351" s="4" t="s">
        <v>129</v>
      </c>
      <c r="F2351" s="4" t="s">
        <v>124</v>
      </c>
      <c r="G2351" s="10">
        <v>590</v>
      </c>
      <c r="H2351" s="10">
        <v>46</v>
      </c>
      <c r="I2351" s="8">
        <v>820</v>
      </c>
      <c r="J2351" s="10">
        <v>37720</v>
      </c>
      <c r="K2351" s="10">
        <f t="shared" si="109"/>
        <v>27140</v>
      </c>
      <c r="L2351" s="11">
        <f t="shared" si="110"/>
        <v>10580</v>
      </c>
    </row>
    <row r="2352" spans="1:12" x14ac:dyDescent="0.3">
      <c r="A2352" s="2">
        <v>44183</v>
      </c>
      <c r="B2352" s="2" t="str">
        <f t="shared" si="108"/>
        <v>2020</v>
      </c>
      <c r="C2352" s="4" t="s">
        <v>144</v>
      </c>
      <c r="D2352" s="4" t="s">
        <v>104</v>
      </c>
      <c r="E2352" s="4" t="s">
        <v>129</v>
      </c>
      <c r="F2352" s="4" t="s">
        <v>124</v>
      </c>
      <c r="G2352" s="10">
        <v>590</v>
      </c>
      <c r="H2352" s="10">
        <v>26</v>
      </c>
      <c r="I2352" s="8">
        <v>820</v>
      </c>
      <c r="J2352" s="10">
        <v>21320</v>
      </c>
      <c r="K2352" s="10">
        <f t="shared" si="109"/>
        <v>15340</v>
      </c>
      <c r="L2352" s="11">
        <f t="shared" si="110"/>
        <v>5980</v>
      </c>
    </row>
    <row r="2353" spans="1:12" x14ac:dyDescent="0.3">
      <c r="A2353" s="2">
        <v>44508</v>
      </c>
      <c r="B2353" s="2" t="str">
        <f t="shared" si="108"/>
        <v>2021</v>
      </c>
      <c r="C2353" s="4" t="s">
        <v>137</v>
      </c>
      <c r="D2353" s="4" t="s">
        <v>113</v>
      </c>
      <c r="E2353" s="4" t="s">
        <v>129</v>
      </c>
      <c r="F2353" s="4" t="s">
        <v>124</v>
      </c>
      <c r="G2353" s="10">
        <v>590</v>
      </c>
      <c r="H2353" s="10">
        <v>31</v>
      </c>
      <c r="I2353" s="8">
        <v>820</v>
      </c>
      <c r="J2353" s="10">
        <v>25420</v>
      </c>
      <c r="K2353" s="10">
        <f t="shared" si="109"/>
        <v>18290</v>
      </c>
      <c r="L2353" s="11">
        <f t="shared" si="110"/>
        <v>7130</v>
      </c>
    </row>
    <row r="2354" spans="1:12" x14ac:dyDescent="0.3">
      <c r="A2354" s="2">
        <v>43906</v>
      </c>
      <c r="B2354" s="2" t="str">
        <f t="shared" si="108"/>
        <v>2020</v>
      </c>
      <c r="C2354" s="4" t="s">
        <v>123</v>
      </c>
      <c r="D2354" s="4" t="s">
        <v>111</v>
      </c>
      <c r="E2354" s="4" t="s">
        <v>129</v>
      </c>
      <c r="F2354" s="4" t="s">
        <v>124</v>
      </c>
      <c r="G2354" s="10">
        <v>590</v>
      </c>
      <c r="H2354" s="10">
        <v>52</v>
      </c>
      <c r="I2354" s="8">
        <v>820</v>
      </c>
      <c r="J2354" s="10">
        <v>42640</v>
      </c>
      <c r="K2354" s="10">
        <f t="shared" si="109"/>
        <v>30680</v>
      </c>
      <c r="L2354" s="11">
        <f t="shared" si="110"/>
        <v>11960</v>
      </c>
    </row>
    <row r="2355" spans="1:12" x14ac:dyDescent="0.3">
      <c r="A2355" s="2">
        <v>44425</v>
      </c>
      <c r="B2355" s="2" t="str">
        <f t="shared" si="108"/>
        <v>2021</v>
      </c>
      <c r="C2355" s="4" t="s">
        <v>142</v>
      </c>
      <c r="D2355" s="4" t="s">
        <v>110</v>
      </c>
      <c r="E2355" s="4" t="s">
        <v>129</v>
      </c>
      <c r="F2355" s="4" t="s">
        <v>124</v>
      </c>
      <c r="G2355" s="10">
        <v>590</v>
      </c>
      <c r="H2355" s="10">
        <v>22</v>
      </c>
      <c r="I2355" s="8">
        <v>820</v>
      </c>
      <c r="J2355" s="10">
        <v>18040</v>
      </c>
      <c r="K2355" s="10">
        <f t="shared" si="109"/>
        <v>12980</v>
      </c>
      <c r="L2355" s="11">
        <f t="shared" si="110"/>
        <v>5060</v>
      </c>
    </row>
    <row r="2356" spans="1:12" x14ac:dyDescent="0.3">
      <c r="A2356" s="2">
        <v>43639</v>
      </c>
      <c r="B2356" s="2" t="str">
        <f t="shared" si="108"/>
        <v>2019</v>
      </c>
      <c r="C2356" s="4" t="s">
        <v>140</v>
      </c>
      <c r="D2356" s="4" t="s">
        <v>107</v>
      </c>
      <c r="E2356" s="4" t="s">
        <v>129</v>
      </c>
      <c r="F2356" s="4" t="s">
        <v>124</v>
      </c>
      <c r="G2356" s="10">
        <v>590</v>
      </c>
      <c r="H2356" s="10">
        <v>70</v>
      </c>
      <c r="I2356" s="8">
        <v>820</v>
      </c>
      <c r="J2356" s="10">
        <v>57400</v>
      </c>
      <c r="K2356" s="10">
        <f t="shared" si="109"/>
        <v>41300</v>
      </c>
      <c r="L2356" s="11">
        <f t="shared" si="110"/>
        <v>16100</v>
      </c>
    </row>
    <row r="2357" spans="1:12" x14ac:dyDescent="0.3">
      <c r="A2357" s="2">
        <v>43454</v>
      </c>
      <c r="B2357" s="2" t="str">
        <f t="shared" si="108"/>
        <v>2018</v>
      </c>
      <c r="C2357" s="4" t="s">
        <v>123</v>
      </c>
      <c r="D2357" s="4" t="s">
        <v>107</v>
      </c>
      <c r="E2357" s="4" t="s">
        <v>129</v>
      </c>
      <c r="F2357" s="4" t="s">
        <v>124</v>
      </c>
      <c r="G2357" s="10">
        <v>590</v>
      </c>
      <c r="H2357" s="10">
        <v>4</v>
      </c>
      <c r="I2357" s="8">
        <v>820</v>
      </c>
      <c r="J2357" s="10">
        <v>3280</v>
      </c>
      <c r="K2357" s="10">
        <f t="shared" si="109"/>
        <v>2360</v>
      </c>
      <c r="L2357" s="11">
        <f t="shared" si="110"/>
        <v>920</v>
      </c>
    </row>
    <row r="2358" spans="1:12" x14ac:dyDescent="0.3">
      <c r="A2358" s="2">
        <v>43426</v>
      </c>
      <c r="B2358" s="2" t="str">
        <f t="shared" si="108"/>
        <v>2018</v>
      </c>
      <c r="C2358" s="4" t="s">
        <v>108</v>
      </c>
      <c r="D2358" s="4" t="s">
        <v>117</v>
      </c>
      <c r="E2358" s="4" t="s">
        <v>129</v>
      </c>
      <c r="F2358" s="4" t="s">
        <v>124</v>
      </c>
      <c r="G2358" s="10">
        <v>590</v>
      </c>
      <c r="H2358" s="10">
        <v>114</v>
      </c>
      <c r="I2358" s="8">
        <v>820</v>
      </c>
      <c r="J2358" s="10">
        <v>93480</v>
      </c>
      <c r="K2358" s="10">
        <f t="shared" si="109"/>
        <v>67260</v>
      </c>
      <c r="L2358" s="11">
        <f t="shared" si="110"/>
        <v>26220</v>
      </c>
    </row>
    <row r="2359" spans="1:12" x14ac:dyDescent="0.3">
      <c r="A2359" s="2">
        <v>43289</v>
      </c>
      <c r="B2359" s="2" t="str">
        <f t="shared" si="108"/>
        <v>2018</v>
      </c>
      <c r="C2359" s="4" t="s">
        <v>140</v>
      </c>
      <c r="D2359" s="4" t="s">
        <v>104</v>
      </c>
      <c r="E2359" s="4" t="s">
        <v>129</v>
      </c>
      <c r="F2359" s="4" t="s">
        <v>124</v>
      </c>
      <c r="G2359" s="10">
        <v>590</v>
      </c>
      <c r="H2359" s="10">
        <v>40</v>
      </c>
      <c r="I2359" s="8">
        <v>820</v>
      </c>
      <c r="J2359" s="10">
        <v>32800</v>
      </c>
      <c r="K2359" s="10">
        <f t="shared" si="109"/>
        <v>23600</v>
      </c>
      <c r="L2359" s="11">
        <f t="shared" si="110"/>
        <v>9200</v>
      </c>
    </row>
    <row r="2360" spans="1:12" x14ac:dyDescent="0.3">
      <c r="A2360" s="2">
        <v>44202</v>
      </c>
      <c r="B2360" s="2" t="str">
        <f t="shared" si="108"/>
        <v>2021</v>
      </c>
      <c r="C2360" s="4" t="s">
        <v>136</v>
      </c>
      <c r="D2360" s="4" t="s">
        <v>113</v>
      </c>
      <c r="E2360" s="4" t="s">
        <v>129</v>
      </c>
      <c r="F2360" s="4" t="s">
        <v>124</v>
      </c>
      <c r="G2360" s="10">
        <v>590</v>
      </c>
      <c r="H2360" s="10">
        <v>177</v>
      </c>
      <c r="I2360" s="8">
        <v>820</v>
      </c>
      <c r="J2360" s="10">
        <v>145140</v>
      </c>
      <c r="K2360" s="10">
        <f t="shared" si="109"/>
        <v>104430</v>
      </c>
      <c r="L2360" s="11">
        <f t="shared" si="110"/>
        <v>40710</v>
      </c>
    </row>
    <row r="2361" spans="1:12" x14ac:dyDescent="0.3">
      <c r="A2361" s="2">
        <v>44336</v>
      </c>
      <c r="B2361" s="2" t="str">
        <f t="shared" si="108"/>
        <v>2021</v>
      </c>
      <c r="C2361" s="4" t="s">
        <v>138</v>
      </c>
      <c r="D2361" s="4" t="s">
        <v>107</v>
      </c>
      <c r="E2361" s="4" t="s">
        <v>129</v>
      </c>
      <c r="F2361" s="4" t="s">
        <v>124</v>
      </c>
      <c r="G2361" s="10">
        <v>590</v>
      </c>
      <c r="H2361" s="10">
        <v>16</v>
      </c>
      <c r="I2361" s="8">
        <v>820</v>
      </c>
      <c r="J2361" s="10">
        <v>13120</v>
      </c>
      <c r="K2361" s="10">
        <f t="shared" si="109"/>
        <v>9440</v>
      </c>
      <c r="L2361" s="11">
        <f t="shared" si="110"/>
        <v>3680</v>
      </c>
    </row>
    <row r="2362" spans="1:12" x14ac:dyDescent="0.3">
      <c r="A2362" s="2">
        <v>44427</v>
      </c>
      <c r="B2362" s="2" t="str">
        <f t="shared" si="108"/>
        <v>2021</v>
      </c>
      <c r="C2362" s="4" t="s">
        <v>139</v>
      </c>
      <c r="D2362" s="4" t="s">
        <v>113</v>
      </c>
      <c r="E2362" s="4" t="s">
        <v>129</v>
      </c>
      <c r="F2362" s="4" t="s">
        <v>124</v>
      </c>
      <c r="G2362" s="10">
        <v>590</v>
      </c>
      <c r="H2362" s="10">
        <v>136</v>
      </c>
      <c r="I2362" s="8">
        <v>820</v>
      </c>
      <c r="J2362" s="10">
        <v>111520</v>
      </c>
      <c r="K2362" s="10">
        <f t="shared" si="109"/>
        <v>80240</v>
      </c>
      <c r="L2362" s="11">
        <f t="shared" si="110"/>
        <v>31280</v>
      </c>
    </row>
    <row r="2363" spans="1:12" x14ac:dyDescent="0.3">
      <c r="A2363" s="2">
        <v>43231</v>
      </c>
      <c r="B2363" s="2" t="str">
        <f t="shared" si="108"/>
        <v>2018</v>
      </c>
      <c r="C2363" s="4" t="s">
        <v>119</v>
      </c>
      <c r="D2363" s="4" t="s">
        <v>113</v>
      </c>
      <c r="E2363" s="4" t="s">
        <v>129</v>
      </c>
      <c r="F2363" s="4" t="s">
        <v>124</v>
      </c>
      <c r="G2363" s="10">
        <v>590</v>
      </c>
      <c r="H2363" s="10">
        <v>10</v>
      </c>
      <c r="I2363" s="8">
        <v>820</v>
      </c>
      <c r="J2363" s="10">
        <v>8200</v>
      </c>
      <c r="K2363" s="10">
        <f t="shared" si="109"/>
        <v>5900</v>
      </c>
      <c r="L2363" s="11">
        <f t="shared" si="110"/>
        <v>2300</v>
      </c>
    </row>
    <row r="2364" spans="1:12" x14ac:dyDescent="0.3">
      <c r="A2364" s="2">
        <v>43656</v>
      </c>
      <c r="B2364" s="2" t="str">
        <f t="shared" si="108"/>
        <v>2019</v>
      </c>
      <c r="C2364" s="4" t="s">
        <v>112</v>
      </c>
      <c r="D2364" s="4" t="s">
        <v>110</v>
      </c>
      <c r="E2364" s="4" t="s">
        <v>129</v>
      </c>
      <c r="F2364" s="4" t="s">
        <v>124</v>
      </c>
      <c r="G2364" s="10">
        <v>590</v>
      </c>
      <c r="H2364" s="10">
        <v>5</v>
      </c>
      <c r="I2364" s="8">
        <v>820</v>
      </c>
      <c r="J2364" s="10">
        <v>4100</v>
      </c>
      <c r="K2364" s="10">
        <f t="shared" si="109"/>
        <v>2950</v>
      </c>
      <c r="L2364" s="11">
        <f t="shared" si="110"/>
        <v>1150</v>
      </c>
    </row>
    <row r="2365" spans="1:12" x14ac:dyDescent="0.3">
      <c r="A2365" s="2">
        <v>43732</v>
      </c>
      <c r="B2365" s="2" t="str">
        <f t="shared" si="108"/>
        <v>2019</v>
      </c>
      <c r="C2365" s="4" t="s">
        <v>136</v>
      </c>
      <c r="D2365" s="4" t="s">
        <v>107</v>
      </c>
      <c r="E2365" s="4" t="s">
        <v>129</v>
      </c>
      <c r="F2365" s="4" t="s">
        <v>124</v>
      </c>
      <c r="G2365" s="10">
        <v>590</v>
      </c>
      <c r="H2365" s="10">
        <v>77</v>
      </c>
      <c r="I2365" s="8">
        <v>820</v>
      </c>
      <c r="J2365" s="10">
        <v>63140</v>
      </c>
      <c r="K2365" s="10">
        <f t="shared" si="109"/>
        <v>45430</v>
      </c>
      <c r="L2365" s="11">
        <f t="shared" si="110"/>
        <v>17710</v>
      </c>
    </row>
    <row r="2366" spans="1:12" x14ac:dyDescent="0.3">
      <c r="A2366" s="2">
        <v>44155</v>
      </c>
      <c r="B2366" s="2" t="str">
        <f t="shared" si="108"/>
        <v>2020</v>
      </c>
      <c r="C2366" s="4" t="s">
        <v>134</v>
      </c>
      <c r="D2366" s="4" t="s">
        <v>104</v>
      </c>
      <c r="E2366" s="4" t="s">
        <v>129</v>
      </c>
      <c r="F2366" s="4" t="s">
        <v>124</v>
      </c>
      <c r="G2366" s="10">
        <v>590</v>
      </c>
      <c r="H2366" s="10">
        <v>8</v>
      </c>
      <c r="I2366" s="8">
        <v>820</v>
      </c>
      <c r="J2366" s="10">
        <v>6560</v>
      </c>
      <c r="K2366" s="10">
        <f t="shared" si="109"/>
        <v>4720</v>
      </c>
      <c r="L2366" s="11">
        <f t="shared" si="110"/>
        <v>1840</v>
      </c>
    </row>
    <row r="2367" spans="1:12" x14ac:dyDescent="0.3">
      <c r="A2367" s="2">
        <v>43794</v>
      </c>
      <c r="B2367" s="2" t="str">
        <f t="shared" si="108"/>
        <v>2019</v>
      </c>
      <c r="C2367" s="4" t="s">
        <v>122</v>
      </c>
      <c r="D2367" s="4" t="s">
        <v>107</v>
      </c>
      <c r="E2367" s="4" t="s">
        <v>129</v>
      </c>
      <c r="F2367" s="4" t="s">
        <v>124</v>
      </c>
      <c r="G2367" s="10">
        <v>590</v>
      </c>
      <c r="H2367" s="10">
        <v>79</v>
      </c>
      <c r="I2367" s="8">
        <v>820</v>
      </c>
      <c r="J2367" s="10">
        <v>64780</v>
      </c>
      <c r="K2367" s="10">
        <f t="shared" si="109"/>
        <v>46610</v>
      </c>
      <c r="L2367" s="11">
        <f t="shared" si="110"/>
        <v>18170</v>
      </c>
    </row>
    <row r="2368" spans="1:12" x14ac:dyDescent="0.3">
      <c r="A2368" s="2">
        <v>44348</v>
      </c>
      <c r="B2368" s="2" t="str">
        <f t="shared" si="108"/>
        <v>2021</v>
      </c>
      <c r="C2368" s="4" t="s">
        <v>135</v>
      </c>
      <c r="D2368" s="4" t="s">
        <v>110</v>
      </c>
      <c r="E2368" s="4" t="s">
        <v>129</v>
      </c>
      <c r="F2368" s="4" t="s">
        <v>124</v>
      </c>
      <c r="G2368" s="10">
        <v>590</v>
      </c>
      <c r="H2368" s="10">
        <v>27</v>
      </c>
      <c r="I2368" s="8">
        <v>820</v>
      </c>
      <c r="J2368" s="10">
        <v>22140</v>
      </c>
      <c r="K2368" s="10">
        <f t="shared" si="109"/>
        <v>15930</v>
      </c>
      <c r="L2368" s="11">
        <f t="shared" si="110"/>
        <v>6210</v>
      </c>
    </row>
    <row r="2369" spans="1:12" x14ac:dyDescent="0.3">
      <c r="A2369" s="2">
        <v>44081</v>
      </c>
      <c r="B2369" s="2" t="str">
        <f t="shared" si="108"/>
        <v>2020</v>
      </c>
      <c r="C2369" s="4" t="s">
        <v>118</v>
      </c>
      <c r="D2369" s="4" t="s">
        <v>107</v>
      </c>
      <c r="E2369" s="4" t="s">
        <v>129</v>
      </c>
      <c r="F2369" s="4" t="s">
        <v>124</v>
      </c>
      <c r="G2369" s="10">
        <v>590</v>
      </c>
      <c r="H2369" s="10">
        <v>22</v>
      </c>
      <c r="I2369" s="8">
        <v>820</v>
      </c>
      <c r="J2369" s="10">
        <v>18040</v>
      </c>
      <c r="K2369" s="10">
        <f t="shared" si="109"/>
        <v>12980</v>
      </c>
      <c r="L2369" s="11">
        <f t="shared" si="110"/>
        <v>5060</v>
      </c>
    </row>
    <row r="2370" spans="1:12" x14ac:dyDescent="0.3">
      <c r="A2370" s="2">
        <v>43208</v>
      </c>
      <c r="B2370" s="2" t="str">
        <f t="shared" si="108"/>
        <v>2018</v>
      </c>
      <c r="C2370" s="4" t="s">
        <v>135</v>
      </c>
      <c r="D2370" s="4" t="s">
        <v>107</v>
      </c>
      <c r="E2370" s="4" t="s">
        <v>129</v>
      </c>
      <c r="F2370" s="4" t="s">
        <v>124</v>
      </c>
      <c r="G2370" s="10">
        <v>590</v>
      </c>
      <c r="H2370" s="10">
        <v>59</v>
      </c>
      <c r="I2370" s="8">
        <v>820</v>
      </c>
      <c r="J2370" s="10">
        <v>48380</v>
      </c>
      <c r="K2370" s="10">
        <f t="shared" si="109"/>
        <v>34810</v>
      </c>
      <c r="L2370" s="11">
        <f t="shared" si="110"/>
        <v>13570</v>
      </c>
    </row>
    <row r="2371" spans="1:12" x14ac:dyDescent="0.3">
      <c r="A2371" s="2">
        <v>44243</v>
      </c>
      <c r="B2371" s="2" t="str">
        <f t="shared" ref="B2371:B2434" si="111">TEXT(A2371,"yyyy")</f>
        <v>2021</v>
      </c>
      <c r="C2371" s="4" t="s">
        <v>141</v>
      </c>
      <c r="D2371" s="4" t="s">
        <v>117</v>
      </c>
      <c r="E2371" s="4" t="s">
        <v>129</v>
      </c>
      <c r="F2371" s="4" t="s">
        <v>124</v>
      </c>
      <c r="G2371" s="10">
        <v>590</v>
      </c>
      <c r="H2371" s="10">
        <v>121</v>
      </c>
      <c r="I2371" s="8">
        <v>820</v>
      </c>
      <c r="J2371" s="10">
        <v>99220</v>
      </c>
      <c r="K2371" s="10">
        <f t="shared" ref="K2371:K2434" si="112">H2371*G2371</f>
        <v>71390</v>
      </c>
      <c r="L2371" s="11">
        <f t="shared" ref="L2371:L2434" si="113">J2371-K2371</f>
        <v>27830</v>
      </c>
    </row>
    <row r="2372" spans="1:12" x14ac:dyDescent="0.3">
      <c r="A2372" s="2">
        <v>43264</v>
      </c>
      <c r="B2372" s="2" t="str">
        <f t="shared" si="111"/>
        <v>2018</v>
      </c>
      <c r="C2372" s="4" t="s">
        <v>140</v>
      </c>
      <c r="D2372" s="4" t="s">
        <v>110</v>
      </c>
      <c r="E2372" s="4" t="s">
        <v>129</v>
      </c>
      <c r="F2372" s="4" t="s">
        <v>124</v>
      </c>
      <c r="G2372" s="10">
        <v>590</v>
      </c>
      <c r="H2372" s="10">
        <v>29</v>
      </c>
      <c r="I2372" s="8">
        <v>820</v>
      </c>
      <c r="J2372" s="10">
        <v>23780</v>
      </c>
      <c r="K2372" s="10">
        <f t="shared" si="112"/>
        <v>17110</v>
      </c>
      <c r="L2372" s="11">
        <f t="shared" si="113"/>
        <v>6670</v>
      </c>
    </row>
    <row r="2373" spans="1:12" x14ac:dyDescent="0.3">
      <c r="A2373" s="2">
        <v>43981</v>
      </c>
      <c r="B2373" s="2" t="str">
        <f t="shared" si="111"/>
        <v>2020</v>
      </c>
      <c r="C2373" s="4" t="s">
        <v>118</v>
      </c>
      <c r="D2373" s="4" t="s">
        <v>110</v>
      </c>
      <c r="E2373" s="4" t="s">
        <v>129</v>
      </c>
      <c r="F2373" s="4" t="s">
        <v>124</v>
      </c>
      <c r="G2373" s="10">
        <v>590</v>
      </c>
      <c r="H2373" s="10">
        <v>3</v>
      </c>
      <c r="I2373" s="8">
        <v>820</v>
      </c>
      <c r="J2373" s="10">
        <v>2460</v>
      </c>
      <c r="K2373" s="10">
        <f t="shared" si="112"/>
        <v>1770</v>
      </c>
      <c r="L2373" s="11">
        <f t="shared" si="113"/>
        <v>690</v>
      </c>
    </row>
    <row r="2374" spans="1:12" x14ac:dyDescent="0.3">
      <c r="A2374" s="2">
        <v>44020</v>
      </c>
      <c r="B2374" s="2" t="str">
        <f t="shared" si="111"/>
        <v>2020</v>
      </c>
      <c r="C2374" s="4" t="s">
        <v>112</v>
      </c>
      <c r="D2374" s="4" t="s">
        <v>107</v>
      </c>
      <c r="E2374" s="4" t="s">
        <v>129</v>
      </c>
      <c r="F2374" s="4" t="s">
        <v>124</v>
      </c>
      <c r="G2374" s="10">
        <v>590</v>
      </c>
      <c r="H2374" s="10">
        <v>65</v>
      </c>
      <c r="I2374" s="8">
        <v>820</v>
      </c>
      <c r="J2374" s="10">
        <v>53300</v>
      </c>
      <c r="K2374" s="10">
        <f t="shared" si="112"/>
        <v>38350</v>
      </c>
      <c r="L2374" s="11">
        <f t="shared" si="113"/>
        <v>14950</v>
      </c>
    </row>
    <row r="2375" spans="1:12" x14ac:dyDescent="0.3">
      <c r="A2375" s="2">
        <v>43637</v>
      </c>
      <c r="B2375" s="2" t="str">
        <f t="shared" si="111"/>
        <v>2019</v>
      </c>
      <c r="C2375" s="4" t="s">
        <v>141</v>
      </c>
      <c r="D2375" s="4" t="s">
        <v>117</v>
      </c>
      <c r="E2375" s="4" t="s">
        <v>129</v>
      </c>
      <c r="F2375" s="4" t="s">
        <v>124</v>
      </c>
      <c r="G2375" s="10">
        <v>590</v>
      </c>
      <c r="H2375" s="10">
        <v>57</v>
      </c>
      <c r="I2375" s="8">
        <v>820</v>
      </c>
      <c r="J2375" s="10">
        <v>46740</v>
      </c>
      <c r="K2375" s="10">
        <f t="shared" si="112"/>
        <v>33630</v>
      </c>
      <c r="L2375" s="11">
        <f t="shared" si="113"/>
        <v>13110</v>
      </c>
    </row>
    <row r="2376" spans="1:12" x14ac:dyDescent="0.3">
      <c r="A2376" s="2">
        <v>44010</v>
      </c>
      <c r="B2376" s="2" t="str">
        <f t="shared" si="111"/>
        <v>2020</v>
      </c>
      <c r="C2376" s="4" t="s">
        <v>134</v>
      </c>
      <c r="D2376" s="4" t="s">
        <v>117</v>
      </c>
      <c r="E2376" s="4" t="s">
        <v>129</v>
      </c>
      <c r="F2376" s="4" t="s">
        <v>124</v>
      </c>
      <c r="G2376" s="10">
        <v>590</v>
      </c>
      <c r="H2376" s="10">
        <v>70</v>
      </c>
      <c r="I2376" s="8">
        <v>820</v>
      </c>
      <c r="J2376" s="10">
        <v>57400</v>
      </c>
      <c r="K2376" s="10">
        <f t="shared" si="112"/>
        <v>41300</v>
      </c>
      <c r="L2376" s="11">
        <f t="shared" si="113"/>
        <v>16100</v>
      </c>
    </row>
    <row r="2377" spans="1:12" x14ac:dyDescent="0.3">
      <c r="A2377" s="2">
        <v>43195</v>
      </c>
      <c r="B2377" s="2" t="str">
        <f t="shared" si="111"/>
        <v>2018</v>
      </c>
      <c r="C2377" s="4" t="s">
        <v>119</v>
      </c>
      <c r="D2377" s="4" t="s">
        <v>117</v>
      </c>
      <c r="E2377" s="4" t="s">
        <v>129</v>
      </c>
      <c r="F2377" s="4" t="s">
        <v>124</v>
      </c>
      <c r="G2377" s="10">
        <v>590</v>
      </c>
      <c r="H2377" s="10">
        <v>92</v>
      </c>
      <c r="I2377" s="8">
        <v>820</v>
      </c>
      <c r="J2377" s="10">
        <v>75440</v>
      </c>
      <c r="K2377" s="10">
        <f t="shared" si="112"/>
        <v>54280</v>
      </c>
      <c r="L2377" s="11">
        <f t="shared" si="113"/>
        <v>21160</v>
      </c>
    </row>
    <row r="2378" spans="1:12" x14ac:dyDescent="0.3">
      <c r="A2378" s="2">
        <v>44305</v>
      </c>
      <c r="B2378" s="2" t="str">
        <f t="shared" si="111"/>
        <v>2021</v>
      </c>
      <c r="C2378" s="4" t="s">
        <v>139</v>
      </c>
      <c r="D2378" s="4" t="s">
        <v>113</v>
      </c>
      <c r="E2378" s="4" t="s">
        <v>129</v>
      </c>
      <c r="F2378" s="4" t="s">
        <v>124</v>
      </c>
      <c r="G2378" s="10">
        <v>590</v>
      </c>
      <c r="H2378" s="10">
        <v>53</v>
      </c>
      <c r="I2378" s="8">
        <v>820</v>
      </c>
      <c r="J2378" s="10">
        <v>43460</v>
      </c>
      <c r="K2378" s="10">
        <f t="shared" si="112"/>
        <v>31270</v>
      </c>
      <c r="L2378" s="11">
        <f t="shared" si="113"/>
        <v>12190</v>
      </c>
    </row>
    <row r="2379" spans="1:12" x14ac:dyDescent="0.3">
      <c r="A2379" s="2">
        <v>44524</v>
      </c>
      <c r="B2379" s="2" t="str">
        <f t="shared" si="111"/>
        <v>2021</v>
      </c>
      <c r="C2379" s="4" t="s">
        <v>137</v>
      </c>
      <c r="D2379" s="4" t="s">
        <v>104</v>
      </c>
      <c r="E2379" s="4" t="s">
        <v>129</v>
      </c>
      <c r="F2379" s="4" t="s">
        <v>124</v>
      </c>
      <c r="G2379" s="10">
        <v>590</v>
      </c>
      <c r="H2379" s="10">
        <v>1</v>
      </c>
      <c r="I2379" s="8">
        <v>820</v>
      </c>
      <c r="J2379" s="10">
        <v>820</v>
      </c>
      <c r="K2379" s="10">
        <f t="shared" si="112"/>
        <v>590</v>
      </c>
      <c r="L2379" s="11">
        <f t="shared" si="113"/>
        <v>230</v>
      </c>
    </row>
    <row r="2380" spans="1:12" x14ac:dyDescent="0.3">
      <c r="A2380" s="2">
        <v>44500</v>
      </c>
      <c r="B2380" s="2" t="str">
        <f t="shared" si="111"/>
        <v>2021</v>
      </c>
      <c r="C2380" s="4" t="s">
        <v>141</v>
      </c>
      <c r="D2380" s="4" t="s">
        <v>107</v>
      </c>
      <c r="E2380" s="4" t="s">
        <v>129</v>
      </c>
      <c r="F2380" s="4" t="s">
        <v>124</v>
      </c>
      <c r="G2380" s="10">
        <v>590</v>
      </c>
      <c r="H2380" s="10">
        <v>53</v>
      </c>
      <c r="I2380" s="8">
        <v>820</v>
      </c>
      <c r="J2380" s="10">
        <v>43460</v>
      </c>
      <c r="K2380" s="10">
        <f t="shared" si="112"/>
        <v>31270</v>
      </c>
      <c r="L2380" s="11">
        <f t="shared" si="113"/>
        <v>12190</v>
      </c>
    </row>
    <row r="2381" spans="1:12" x14ac:dyDescent="0.3">
      <c r="A2381" s="2">
        <v>44227</v>
      </c>
      <c r="B2381" s="2" t="str">
        <f t="shared" si="111"/>
        <v>2021</v>
      </c>
      <c r="C2381" s="4" t="s">
        <v>142</v>
      </c>
      <c r="D2381" s="4" t="s">
        <v>110</v>
      </c>
      <c r="E2381" s="4" t="s">
        <v>129</v>
      </c>
      <c r="F2381" s="4" t="s">
        <v>124</v>
      </c>
      <c r="G2381" s="10">
        <v>590</v>
      </c>
      <c r="H2381" s="10">
        <v>11</v>
      </c>
      <c r="I2381" s="8">
        <v>820</v>
      </c>
      <c r="J2381" s="10">
        <v>9020</v>
      </c>
      <c r="K2381" s="10">
        <f t="shared" si="112"/>
        <v>6490</v>
      </c>
      <c r="L2381" s="11">
        <f t="shared" si="113"/>
        <v>2530</v>
      </c>
    </row>
    <row r="2382" spans="1:12" x14ac:dyDescent="0.3">
      <c r="A2382" s="2">
        <v>44527</v>
      </c>
      <c r="B2382" s="2" t="str">
        <f t="shared" si="111"/>
        <v>2021</v>
      </c>
      <c r="C2382" s="4" t="s">
        <v>144</v>
      </c>
      <c r="D2382" s="4" t="s">
        <v>111</v>
      </c>
      <c r="E2382" s="4" t="s">
        <v>129</v>
      </c>
      <c r="F2382" s="4" t="s">
        <v>124</v>
      </c>
      <c r="G2382" s="10">
        <v>590</v>
      </c>
      <c r="H2382" s="10">
        <v>107</v>
      </c>
      <c r="I2382" s="8">
        <v>820</v>
      </c>
      <c r="J2382" s="10">
        <v>87740</v>
      </c>
      <c r="K2382" s="10">
        <f t="shared" si="112"/>
        <v>63130</v>
      </c>
      <c r="L2382" s="11">
        <f t="shared" si="113"/>
        <v>24610</v>
      </c>
    </row>
    <row r="2383" spans="1:12" x14ac:dyDescent="0.3">
      <c r="A2383" s="2">
        <v>44242</v>
      </c>
      <c r="B2383" s="2" t="str">
        <f t="shared" si="111"/>
        <v>2021</v>
      </c>
      <c r="C2383" s="4" t="s">
        <v>142</v>
      </c>
      <c r="D2383" s="4" t="s">
        <v>107</v>
      </c>
      <c r="E2383" s="4" t="s">
        <v>129</v>
      </c>
      <c r="F2383" s="4" t="s">
        <v>124</v>
      </c>
      <c r="G2383" s="10">
        <v>590</v>
      </c>
      <c r="H2383" s="10">
        <v>71</v>
      </c>
      <c r="I2383" s="8">
        <v>820</v>
      </c>
      <c r="J2383" s="10">
        <v>58220</v>
      </c>
      <c r="K2383" s="10">
        <f t="shared" si="112"/>
        <v>41890</v>
      </c>
      <c r="L2383" s="11">
        <f t="shared" si="113"/>
        <v>16330</v>
      </c>
    </row>
    <row r="2384" spans="1:12" x14ac:dyDescent="0.3">
      <c r="A2384" s="2">
        <v>43597</v>
      </c>
      <c r="B2384" s="2" t="str">
        <f t="shared" si="111"/>
        <v>2019</v>
      </c>
      <c r="C2384" s="4" t="s">
        <v>134</v>
      </c>
      <c r="D2384" s="4" t="s">
        <v>107</v>
      </c>
      <c r="E2384" s="4" t="s">
        <v>129</v>
      </c>
      <c r="F2384" s="4" t="s">
        <v>124</v>
      </c>
      <c r="G2384" s="10">
        <v>590</v>
      </c>
      <c r="H2384" s="10">
        <v>59</v>
      </c>
      <c r="I2384" s="8">
        <v>820</v>
      </c>
      <c r="J2384" s="10">
        <v>48380</v>
      </c>
      <c r="K2384" s="10">
        <f t="shared" si="112"/>
        <v>34810</v>
      </c>
      <c r="L2384" s="11">
        <f t="shared" si="113"/>
        <v>13570</v>
      </c>
    </row>
    <row r="2385" spans="1:12" x14ac:dyDescent="0.3">
      <c r="A2385" s="2">
        <v>43958</v>
      </c>
      <c r="B2385" s="2" t="str">
        <f t="shared" si="111"/>
        <v>2020</v>
      </c>
      <c r="C2385" s="4" t="s">
        <v>108</v>
      </c>
      <c r="D2385" s="4" t="s">
        <v>113</v>
      </c>
      <c r="E2385" s="4" t="s">
        <v>129</v>
      </c>
      <c r="F2385" s="4" t="s">
        <v>124</v>
      </c>
      <c r="G2385" s="10">
        <v>590</v>
      </c>
      <c r="H2385" s="10">
        <v>17</v>
      </c>
      <c r="I2385" s="8">
        <v>820</v>
      </c>
      <c r="J2385" s="10">
        <v>13940</v>
      </c>
      <c r="K2385" s="10">
        <f t="shared" si="112"/>
        <v>10030</v>
      </c>
      <c r="L2385" s="11">
        <f t="shared" si="113"/>
        <v>3910</v>
      </c>
    </row>
    <row r="2386" spans="1:12" x14ac:dyDescent="0.3">
      <c r="A2386" s="2">
        <v>44509</v>
      </c>
      <c r="B2386" s="2" t="str">
        <f t="shared" si="111"/>
        <v>2021</v>
      </c>
      <c r="C2386" s="4" t="s">
        <v>108</v>
      </c>
      <c r="D2386" s="4" t="s">
        <v>111</v>
      </c>
      <c r="E2386" s="4" t="s">
        <v>129</v>
      </c>
      <c r="F2386" s="4" t="s">
        <v>124</v>
      </c>
      <c r="G2386" s="10">
        <v>590</v>
      </c>
      <c r="H2386" s="10">
        <v>83</v>
      </c>
      <c r="I2386" s="8">
        <v>820</v>
      </c>
      <c r="J2386" s="10">
        <v>68060</v>
      </c>
      <c r="K2386" s="10">
        <f t="shared" si="112"/>
        <v>48970</v>
      </c>
      <c r="L2386" s="11">
        <f t="shared" si="113"/>
        <v>19090</v>
      </c>
    </row>
    <row r="2387" spans="1:12" x14ac:dyDescent="0.3">
      <c r="A2387" s="2">
        <v>43156</v>
      </c>
      <c r="B2387" s="2" t="str">
        <f t="shared" si="111"/>
        <v>2018</v>
      </c>
      <c r="C2387" s="4" t="s">
        <v>119</v>
      </c>
      <c r="D2387" s="4" t="s">
        <v>113</v>
      </c>
      <c r="E2387" s="4" t="s">
        <v>129</v>
      </c>
      <c r="F2387" s="4" t="s">
        <v>124</v>
      </c>
      <c r="G2387" s="10">
        <v>590</v>
      </c>
      <c r="H2387" s="10">
        <v>119</v>
      </c>
      <c r="I2387" s="8">
        <v>820</v>
      </c>
      <c r="J2387" s="10">
        <v>97580</v>
      </c>
      <c r="K2387" s="10">
        <f t="shared" si="112"/>
        <v>70210</v>
      </c>
      <c r="L2387" s="11">
        <f t="shared" si="113"/>
        <v>27370</v>
      </c>
    </row>
    <row r="2388" spans="1:12" x14ac:dyDescent="0.3">
      <c r="A2388" s="2">
        <v>44462</v>
      </c>
      <c r="B2388" s="2" t="str">
        <f t="shared" si="111"/>
        <v>2021</v>
      </c>
      <c r="C2388" s="4" t="s">
        <v>109</v>
      </c>
      <c r="D2388" s="4" t="s">
        <v>111</v>
      </c>
      <c r="E2388" s="4" t="s">
        <v>129</v>
      </c>
      <c r="F2388" s="4" t="s">
        <v>124</v>
      </c>
      <c r="G2388" s="10">
        <v>590</v>
      </c>
      <c r="H2388" s="10">
        <v>48</v>
      </c>
      <c r="I2388" s="8">
        <v>820</v>
      </c>
      <c r="J2388" s="10">
        <v>39360</v>
      </c>
      <c r="K2388" s="10">
        <f t="shared" si="112"/>
        <v>28320</v>
      </c>
      <c r="L2388" s="11">
        <f t="shared" si="113"/>
        <v>11040</v>
      </c>
    </row>
    <row r="2389" spans="1:12" x14ac:dyDescent="0.3">
      <c r="A2389" s="2">
        <v>43680</v>
      </c>
      <c r="B2389" s="2" t="str">
        <f t="shared" si="111"/>
        <v>2019</v>
      </c>
      <c r="C2389" s="4" t="s">
        <v>138</v>
      </c>
      <c r="D2389" s="4" t="s">
        <v>111</v>
      </c>
      <c r="E2389" s="4" t="s">
        <v>129</v>
      </c>
      <c r="F2389" s="4" t="s">
        <v>124</v>
      </c>
      <c r="G2389" s="10">
        <v>590</v>
      </c>
      <c r="H2389" s="10">
        <v>21</v>
      </c>
      <c r="I2389" s="8">
        <v>820</v>
      </c>
      <c r="J2389" s="10">
        <v>17220</v>
      </c>
      <c r="K2389" s="10">
        <f t="shared" si="112"/>
        <v>12390</v>
      </c>
      <c r="L2389" s="11">
        <f t="shared" si="113"/>
        <v>4830</v>
      </c>
    </row>
    <row r="2390" spans="1:12" x14ac:dyDescent="0.3">
      <c r="A2390" s="2">
        <v>43592</v>
      </c>
      <c r="B2390" s="2" t="str">
        <f t="shared" si="111"/>
        <v>2019</v>
      </c>
      <c r="C2390" s="4" t="s">
        <v>144</v>
      </c>
      <c r="D2390" s="4" t="s">
        <v>113</v>
      </c>
      <c r="E2390" s="4" t="s">
        <v>129</v>
      </c>
      <c r="F2390" s="4" t="s">
        <v>124</v>
      </c>
      <c r="G2390" s="10">
        <v>590</v>
      </c>
      <c r="H2390" s="10">
        <v>125</v>
      </c>
      <c r="I2390" s="8">
        <v>820</v>
      </c>
      <c r="J2390" s="10">
        <v>102500</v>
      </c>
      <c r="K2390" s="10">
        <f t="shared" si="112"/>
        <v>73750</v>
      </c>
      <c r="L2390" s="11">
        <f t="shared" si="113"/>
        <v>28750</v>
      </c>
    </row>
    <row r="2391" spans="1:12" x14ac:dyDescent="0.3">
      <c r="A2391" s="2">
        <v>44230</v>
      </c>
      <c r="B2391" s="2" t="str">
        <f t="shared" si="111"/>
        <v>2021</v>
      </c>
      <c r="C2391" s="4" t="s">
        <v>141</v>
      </c>
      <c r="D2391" s="4" t="s">
        <v>113</v>
      </c>
      <c r="E2391" s="4" t="s">
        <v>129</v>
      </c>
      <c r="F2391" s="4" t="s">
        <v>124</v>
      </c>
      <c r="G2391" s="10">
        <v>590</v>
      </c>
      <c r="H2391" s="10">
        <v>97</v>
      </c>
      <c r="I2391" s="8">
        <v>820</v>
      </c>
      <c r="J2391" s="10">
        <v>79540</v>
      </c>
      <c r="K2391" s="10">
        <f t="shared" si="112"/>
        <v>57230</v>
      </c>
      <c r="L2391" s="11">
        <f t="shared" si="113"/>
        <v>22310</v>
      </c>
    </row>
    <row r="2392" spans="1:12" x14ac:dyDescent="0.3">
      <c r="A2392" s="2">
        <v>44361</v>
      </c>
      <c r="B2392" s="2" t="str">
        <f t="shared" si="111"/>
        <v>2021</v>
      </c>
      <c r="C2392" s="4" t="s">
        <v>125</v>
      </c>
      <c r="D2392" s="4" t="s">
        <v>111</v>
      </c>
      <c r="E2392" s="4" t="s">
        <v>129</v>
      </c>
      <c r="F2392" s="4" t="s">
        <v>124</v>
      </c>
      <c r="G2392" s="10">
        <v>590</v>
      </c>
      <c r="H2392" s="10">
        <v>54</v>
      </c>
      <c r="I2392" s="8">
        <v>820</v>
      </c>
      <c r="J2392" s="10">
        <v>44280</v>
      </c>
      <c r="K2392" s="10">
        <f t="shared" si="112"/>
        <v>31860</v>
      </c>
      <c r="L2392" s="11">
        <f t="shared" si="113"/>
        <v>12420</v>
      </c>
    </row>
    <row r="2393" spans="1:12" x14ac:dyDescent="0.3">
      <c r="A2393" s="2">
        <v>44361</v>
      </c>
      <c r="B2393" s="2" t="str">
        <f t="shared" si="111"/>
        <v>2021</v>
      </c>
      <c r="C2393" s="4" t="s">
        <v>138</v>
      </c>
      <c r="D2393" s="4" t="s">
        <v>104</v>
      </c>
      <c r="E2393" s="4" t="s">
        <v>129</v>
      </c>
      <c r="F2393" s="4" t="s">
        <v>124</v>
      </c>
      <c r="G2393" s="10">
        <v>590</v>
      </c>
      <c r="H2393" s="10">
        <v>42</v>
      </c>
      <c r="I2393" s="8">
        <v>820</v>
      </c>
      <c r="J2393" s="10">
        <v>34440</v>
      </c>
      <c r="K2393" s="10">
        <f t="shared" si="112"/>
        <v>24780</v>
      </c>
      <c r="L2393" s="11">
        <f t="shared" si="113"/>
        <v>9660</v>
      </c>
    </row>
    <row r="2394" spans="1:12" x14ac:dyDescent="0.3">
      <c r="A2394" s="2">
        <v>44406</v>
      </c>
      <c r="B2394" s="2" t="str">
        <f t="shared" si="111"/>
        <v>2021</v>
      </c>
      <c r="C2394" s="4" t="s">
        <v>109</v>
      </c>
      <c r="D2394" s="4" t="s">
        <v>111</v>
      </c>
      <c r="E2394" s="4" t="s">
        <v>129</v>
      </c>
      <c r="F2394" s="4" t="s">
        <v>124</v>
      </c>
      <c r="G2394" s="10">
        <v>590</v>
      </c>
      <c r="H2394" s="10">
        <v>8</v>
      </c>
      <c r="I2394" s="8">
        <v>820</v>
      </c>
      <c r="J2394" s="10">
        <v>6560</v>
      </c>
      <c r="K2394" s="10">
        <f t="shared" si="112"/>
        <v>4720</v>
      </c>
      <c r="L2394" s="11">
        <f t="shared" si="113"/>
        <v>1840</v>
      </c>
    </row>
    <row r="2395" spans="1:12" x14ac:dyDescent="0.3">
      <c r="A2395" s="2">
        <v>43359</v>
      </c>
      <c r="B2395" s="2" t="str">
        <f t="shared" si="111"/>
        <v>2018</v>
      </c>
      <c r="C2395" s="4" t="s">
        <v>120</v>
      </c>
      <c r="D2395" s="4" t="s">
        <v>107</v>
      </c>
      <c r="E2395" s="4" t="s">
        <v>129</v>
      </c>
      <c r="F2395" s="4" t="s">
        <v>124</v>
      </c>
      <c r="G2395" s="10">
        <v>590</v>
      </c>
      <c r="H2395" s="10">
        <v>70</v>
      </c>
      <c r="I2395" s="8">
        <v>820</v>
      </c>
      <c r="J2395" s="10">
        <v>57400</v>
      </c>
      <c r="K2395" s="10">
        <f t="shared" si="112"/>
        <v>41300</v>
      </c>
      <c r="L2395" s="11">
        <f t="shared" si="113"/>
        <v>16100</v>
      </c>
    </row>
    <row r="2396" spans="1:12" x14ac:dyDescent="0.3">
      <c r="A2396" s="2">
        <v>44194</v>
      </c>
      <c r="B2396" s="2" t="str">
        <f t="shared" si="111"/>
        <v>2020</v>
      </c>
      <c r="C2396" s="4" t="s">
        <v>112</v>
      </c>
      <c r="D2396" s="4" t="s">
        <v>113</v>
      </c>
      <c r="E2396" s="4" t="s">
        <v>129</v>
      </c>
      <c r="F2396" s="4" t="s">
        <v>124</v>
      </c>
      <c r="G2396" s="10">
        <v>590</v>
      </c>
      <c r="H2396" s="10">
        <v>15</v>
      </c>
      <c r="I2396" s="8">
        <v>820</v>
      </c>
      <c r="J2396" s="10">
        <v>12300</v>
      </c>
      <c r="K2396" s="10">
        <f t="shared" si="112"/>
        <v>8850</v>
      </c>
      <c r="L2396" s="11">
        <f t="shared" si="113"/>
        <v>3450</v>
      </c>
    </row>
    <row r="2397" spans="1:12" x14ac:dyDescent="0.3">
      <c r="A2397" s="2">
        <v>43878</v>
      </c>
      <c r="B2397" s="2" t="str">
        <f t="shared" si="111"/>
        <v>2020</v>
      </c>
      <c r="C2397" s="4" t="s">
        <v>143</v>
      </c>
      <c r="D2397" s="4" t="s">
        <v>110</v>
      </c>
      <c r="E2397" s="4" t="s">
        <v>129</v>
      </c>
      <c r="F2397" s="4" t="s">
        <v>124</v>
      </c>
      <c r="G2397" s="10">
        <v>590</v>
      </c>
      <c r="H2397" s="10">
        <v>4</v>
      </c>
      <c r="I2397" s="8">
        <v>820</v>
      </c>
      <c r="J2397" s="10">
        <v>3280</v>
      </c>
      <c r="K2397" s="10">
        <f t="shared" si="112"/>
        <v>2360</v>
      </c>
      <c r="L2397" s="11">
        <f t="shared" si="113"/>
        <v>920</v>
      </c>
    </row>
    <row r="2398" spans="1:12" x14ac:dyDescent="0.3">
      <c r="A2398" s="2">
        <v>44199</v>
      </c>
      <c r="B2398" s="2" t="str">
        <f t="shared" si="111"/>
        <v>2021</v>
      </c>
      <c r="C2398" s="4" t="s">
        <v>114</v>
      </c>
      <c r="D2398" s="4" t="s">
        <v>111</v>
      </c>
      <c r="E2398" s="4" t="s">
        <v>129</v>
      </c>
      <c r="F2398" s="4" t="s">
        <v>124</v>
      </c>
      <c r="G2398" s="10">
        <v>590</v>
      </c>
      <c r="H2398" s="10">
        <v>87</v>
      </c>
      <c r="I2398" s="8">
        <v>820</v>
      </c>
      <c r="J2398" s="10">
        <v>71340</v>
      </c>
      <c r="K2398" s="10">
        <f t="shared" si="112"/>
        <v>51330</v>
      </c>
      <c r="L2398" s="11">
        <f t="shared" si="113"/>
        <v>20010</v>
      </c>
    </row>
    <row r="2399" spans="1:12" x14ac:dyDescent="0.3">
      <c r="A2399" s="2">
        <v>43463</v>
      </c>
      <c r="B2399" s="2" t="str">
        <f t="shared" si="111"/>
        <v>2018</v>
      </c>
      <c r="C2399" s="4" t="s">
        <v>114</v>
      </c>
      <c r="D2399" s="4" t="s">
        <v>107</v>
      </c>
      <c r="E2399" s="4" t="s">
        <v>129</v>
      </c>
      <c r="F2399" s="4" t="s">
        <v>124</v>
      </c>
      <c r="G2399" s="10">
        <v>590</v>
      </c>
      <c r="H2399" s="10">
        <v>21</v>
      </c>
      <c r="I2399" s="8">
        <v>820</v>
      </c>
      <c r="J2399" s="10">
        <v>17220</v>
      </c>
      <c r="K2399" s="10">
        <f t="shared" si="112"/>
        <v>12390</v>
      </c>
      <c r="L2399" s="11">
        <f t="shared" si="113"/>
        <v>4830</v>
      </c>
    </row>
    <row r="2400" spans="1:12" x14ac:dyDescent="0.3">
      <c r="A2400" s="2">
        <v>43523</v>
      </c>
      <c r="B2400" s="2" t="str">
        <f t="shared" si="111"/>
        <v>2019</v>
      </c>
      <c r="C2400" s="4" t="s">
        <v>135</v>
      </c>
      <c r="D2400" s="4" t="s">
        <v>113</v>
      </c>
      <c r="E2400" s="4" t="s">
        <v>129</v>
      </c>
      <c r="F2400" s="4" t="s">
        <v>124</v>
      </c>
      <c r="G2400" s="10">
        <v>590</v>
      </c>
      <c r="H2400" s="10">
        <v>65</v>
      </c>
      <c r="I2400" s="8">
        <v>820</v>
      </c>
      <c r="J2400" s="10">
        <v>53300</v>
      </c>
      <c r="K2400" s="10">
        <f t="shared" si="112"/>
        <v>38350</v>
      </c>
      <c r="L2400" s="11">
        <f t="shared" si="113"/>
        <v>14950</v>
      </c>
    </row>
    <row r="2401" spans="1:12" x14ac:dyDescent="0.3">
      <c r="A2401" s="2">
        <v>44528</v>
      </c>
      <c r="B2401" s="2" t="str">
        <f t="shared" si="111"/>
        <v>2021</v>
      </c>
      <c r="C2401" s="4" t="s">
        <v>142</v>
      </c>
      <c r="D2401" s="4" t="s">
        <v>117</v>
      </c>
      <c r="E2401" s="4" t="s">
        <v>129</v>
      </c>
      <c r="F2401" s="4" t="s">
        <v>124</v>
      </c>
      <c r="G2401" s="10">
        <v>590</v>
      </c>
      <c r="H2401" s="10">
        <v>44</v>
      </c>
      <c r="I2401" s="8">
        <v>820</v>
      </c>
      <c r="J2401" s="10">
        <v>36080</v>
      </c>
      <c r="K2401" s="10">
        <f t="shared" si="112"/>
        <v>25960</v>
      </c>
      <c r="L2401" s="11">
        <f t="shared" si="113"/>
        <v>10120</v>
      </c>
    </row>
    <row r="2402" spans="1:12" x14ac:dyDescent="0.3">
      <c r="A2402" s="2">
        <v>44432</v>
      </c>
      <c r="B2402" s="2" t="str">
        <f t="shared" si="111"/>
        <v>2021</v>
      </c>
      <c r="C2402" s="4" t="s">
        <v>137</v>
      </c>
      <c r="D2402" s="4" t="s">
        <v>110</v>
      </c>
      <c r="E2402" s="4" t="s">
        <v>129</v>
      </c>
      <c r="F2402" s="4" t="s">
        <v>124</v>
      </c>
      <c r="G2402" s="10">
        <v>590</v>
      </c>
      <c r="H2402" s="10">
        <v>14</v>
      </c>
      <c r="I2402" s="8">
        <v>820</v>
      </c>
      <c r="J2402" s="10">
        <v>11480</v>
      </c>
      <c r="K2402" s="10">
        <f t="shared" si="112"/>
        <v>8260</v>
      </c>
      <c r="L2402" s="11">
        <f t="shared" si="113"/>
        <v>3220</v>
      </c>
    </row>
    <row r="2403" spans="1:12" x14ac:dyDescent="0.3">
      <c r="A2403" s="2">
        <v>44222</v>
      </c>
      <c r="B2403" s="2" t="str">
        <f t="shared" si="111"/>
        <v>2021</v>
      </c>
      <c r="C2403" s="4" t="s">
        <v>137</v>
      </c>
      <c r="D2403" s="4" t="s">
        <v>110</v>
      </c>
      <c r="E2403" s="4" t="s">
        <v>129</v>
      </c>
      <c r="F2403" s="4" t="s">
        <v>124</v>
      </c>
      <c r="G2403" s="10">
        <v>590</v>
      </c>
      <c r="H2403" s="10">
        <v>25</v>
      </c>
      <c r="I2403" s="8">
        <v>820</v>
      </c>
      <c r="J2403" s="10">
        <v>20500</v>
      </c>
      <c r="K2403" s="10">
        <f t="shared" si="112"/>
        <v>14750</v>
      </c>
      <c r="L2403" s="11">
        <f t="shared" si="113"/>
        <v>5750</v>
      </c>
    </row>
    <row r="2404" spans="1:12" x14ac:dyDescent="0.3">
      <c r="A2404" s="2">
        <v>43511</v>
      </c>
      <c r="B2404" s="2" t="str">
        <f t="shared" si="111"/>
        <v>2019</v>
      </c>
      <c r="C2404" s="4" t="s">
        <v>112</v>
      </c>
      <c r="D2404" s="4" t="s">
        <v>117</v>
      </c>
      <c r="E2404" s="4" t="s">
        <v>129</v>
      </c>
      <c r="F2404" s="4" t="s">
        <v>124</v>
      </c>
      <c r="G2404" s="10">
        <v>590</v>
      </c>
      <c r="H2404" s="10">
        <v>41</v>
      </c>
      <c r="I2404" s="8">
        <v>820</v>
      </c>
      <c r="J2404" s="10">
        <v>33620</v>
      </c>
      <c r="K2404" s="10">
        <f t="shared" si="112"/>
        <v>24190</v>
      </c>
      <c r="L2404" s="11">
        <f t="shared" si="113"/>
        <v>9430</v>
      </c>
    </row>
    <row r="2405" spans="1:12" x14ac:dyDescent="0.3">
      <c r="A2405" s="2">
        <v>44482</v>
      </c>
      <c r="B2405" s="2" t="str">
        <f t="shared" si="111"/>
        <v>2021</v>
      </c>
      <c r="C2405" s="4" t="s">
        <v>140</v>
      </c>
      <c r="D2405" s="4" t="s">
        <v>110</v>
      </c>
      <c r="E2405" s="4" t="s">
        <v>129</v>
      </c>
      <c r="F2405" s="4" t="s">
        <v>124</v>
      </c>
      <c r="G2405" s="10">
        <v>590</v>
      </c>
      <c r="H2405" s="10">
        <v>4</v>
      </c>
      <c r="I2405" s="8">
        <v>820</v>
      </c>
      <c r="J2405" s="10">
        <v>3280</v>
      </c>
      <c r="K2405" s="10">
        <f t="shared" si="112"/>
        <v>2360</v>
      </c>
      <c r="L2405" s="11">
        <f t="shared" si="113"/>
        <v>920</v>
      </c>
    </row>
    <row r="2406" spans="1:12" x14ac:dyDescent="0.3">
      <c r="A2406" s="2">
        <v>43424</v>
      </c>
      <c r="B2406" s="2" t="str">
        <f t="shared" si="111"/>
        <v>2018</v>
      </c>
      <c r="C2406" s="4" t="s">
        <v>139</v>
      </c>
      <c r="D2406" s="4" t="s">
        <v>107</v>
      </c>
      <c r="E2406" s="4" t="s">
        <v>129</v>
      </c>
      <c r="F2406" s="4" t="s">
        <v>124</v>
      </c>
      <c r="G2406" s="10">
        <v>590</v>
      </c>
      <c r="H2406" s="10">
        <v>46</v>
      </c>
      <c r="I2406" s="8">
        <v>820</v>
      </c>
      <c r="J2406" s="10">
        <v>37720</v>
      </c>
      <c r="K2406" s="10">
        <f t="shared" si="112"/>
        <v>27140</v>
      </c>
      <c r="L2406" s="11">
        <f t="shared" si="113"/>
        <v>10580</v>
      </c>
    </row>
    <row r="2407" spans="1:12" x14ac:dyDescent="0.3">
      <c r="A2407" s="2">
        <v>44183</v>
      </c>
      <c r="B2407" s="2" t="str">
        <f t="shared" si="111"/>
        <v>2020</v>
      </c>
      <c r="C2407" s="4" t="s">
        <v>144</v>
      </c>
      <c r="D2407" s="4" t="s">
        <v>104</v>
      </c>
      <c r="E2407" s="4" t="s">
        <v>129</v>
      </c>
      <c r="F2407" s="4" t="s">
        <v>124</v>
      </c>
      <c r="G2407" s="10">
        <v>590</v>
      </c>
      <c r="H2407" s="10">
        <v>26</v>
      </c>
      <c r="I2407" s="8">
        <v>820</v>
      </c>
      <c r="J2407" s="10">
        <v>21320</v>
      </c>
      <c r="K2407" s="10">
        <f t="shared" si="112"/>
        <v>15340</v>
      </c>
      <c r="L2407" s="11">
        <f t="shared" si="113"/>
        <v>5980</v>
      </c>
    </row>
    <row r="2408" spans="1:12" x14ac:dyDescent="0.3">
      <c r="A2408" s="2">
        <v>44508</v>
      </c>
      <c r="B2408" s="2" t="str">
        <f t="shared" si="111"/>
        <v>2021</v>
      </c>
      <c r="C2408" s="4" t="s">
        <v>137</v>
      </c>
      <c r="D2408" s="4" t="s">
        <v>113</v>
      </c>
      <c r="E2408" s="4" t="s">
        <v>129</v>
      </c>
      <c r="F2408" s="4" t="s">
        <v>124</v>
      </c>
      <c r="G2408" s="10">
        <v>590</v>
      </c>
      <c r="H2408" s="10">
        <v>31</v>
      </c>
      <c r="I2408" s="8">
        <v>820</v>
      </c>
      <c r="J2408" s="10">
        <v>25420</v>
      </c>
      <c r="K2408" s="10">
        <f t="shared" si="112"/>
        <v>18290</v>
      </c>
      <c r="L2408" s="11">
        <f t="shared" si="113"/>
        <v>7130</v>
      </c>
    </row>
    <row r="2409" spans="1:12" x14ac:dyDescent="0.3">
      <c r="A2409" s="2">
        <v>43906</v>
      </c>
      <c r="B2409" s="2" t="str">
        <f t="shared" si="111"/>
        <v>2020</v>
      </c>
      <c r="C2409" s="4" t="s">
        <v>123</v>
      </c>
      <c r="D2409" s="4" t="s">
        <v>111</v>
      </c>
      <c r="E2409" s="4" t="s">
        <v>129</v>
      </c>
      <c r="F2409" s="4" t="s">
        <v>124</v>
      </c>
      <c r="G2409" s="10">
        <v>590</v>
      </c>
      <c r="H2409" s="10">
        <v>52</v>
      </c>
      <c r="I2409" s="8">
        <v>820</v>
      </c>
      <c r="J2409" s="10">
        <v>42640</v>
      </c>
      <c r="K2409" s="10">
        <f t="shared" si="112"/>
        <v>30680</v>
      </c>
      <c r="L2409" s="11">
        <f t="shared" si="113"/>
        <v>11960</v>
      </c>
    </row>
    <row r="2410" spans="1:12" x14ac:dyDescent="0.3">
      <c r="A2410" s="2">
        <v>44425</v>
      </c>
      <c r="B2410" s="2" t="str">
        <f t="shared" si="111"/>
        <v>2021</v>
      </c>
      <c r="C2410" s="4" t="s">
        <v>142</v>
      </c>
      <c r="D2410" s="4" t="s">
        <v>110</v>
      </c>
      <c r="E2410" s="4" t="s">
        <v>129</v>
      </c>
      <c r="F2410" s="4" t="s">
        <v>124</v>
      </c>
      <c r="G2410" s="10">
        <v>590</v>
      </c>
      <c r="H2410" s="10">
        <v>22</v>
      </c>
      <c r="I2410" s="8">
        <v>820</v>
      </c>
      <c r="J2410" s="10">
        <v>18040</v>
      </c>
      <c r="K2410" s="10">
        <f t="shared" si="112"/>
        <v>12980</v>
      </c>
      <c r="L2410" s="11">
        <f t="shared" si="113"/>
        <v>5060</v>
      </c>
    </row>
    <row r="2411" spans="1:12" x14ac:dyDescent="0.3">
      <c r="A2411" s="2">
        <v>43639</v>
      </c>
      <c r="B2411" s="2" t="str">
        <f t="shared" si="111"/>
        <v>2019</v>
      </c>
      <c r="C2411" s="4" t="s">
        <v>140</v>
      </c>
      <c r="D2411" s="4" t="s">
        <v>107</v>
      </c>
      <c r="E2411" s="4" t="s">
        <v>129</v>
      </c>
      <c r="F2411" s="4" t="s">
        <v>124</v>
      </c>
      <c r="G2411" s="10">
        <v>590</v>
      </c>
      <c r="H2411" s="10">
        <v>70</v>
      </c>
      <c r="I2411" s="8">
        <v>820</v>
      </c>
      <c r="J2411" s="10">
        <v>57400</v>
      </c>
      <c r="K2411" s="10">
        <f t="shared" si="112"/>
        <v>41300</v>
      </c>
      <c r="L2411" s="11">
        <f t="shared" si="113"/>
        <v>16100</v>
      </c>
    </row>
    <row r="2412" spans="1:12" x14ac:dyDescent="0.3">
      <c r="A2412" s="2">
        <v>43454</v>
      </c>
      <c r="B2412" s="2" t="str">
        <f t="shared" si="111"/>
        <v>2018</v>
      </c>
      <c r="C2412" s="4" t="s">
        <v>123</v>
      </c>
      <c r="D2412" s="4" t="s">
        <v>107</v>
      </c>
      <c r="E2412" s="4" t="s">
        <v>129</v>
      </c>
      <c r="F2412" s="4" t="s">
        <v>124</v>
      </c>
      <c r="G2412" s="10">
        <v>590</v>
      </c>
      <c r="H2412" s="10">
        <v>4</v>
      </c>
      <c r="I2412" s="8">
        <v>820</v>
      </c>
      <c r="J2412" s="10">
        <v>3280</v>
      </c>
      <c r="K2412" s="10">
        <f t="shared" si="112"/>
        <v>2360</v>
      </c>
      <c r="L2412" s="11">
        <f t="shared" si="113"/>
        <v>920</v>
      </c>
    </row>
    <row r="2413" spans="1:12" x14ac:dyDescent="0.3">
      <c r="A2413" s="2">
        <v>43426</v>
      </c>
      <c r="B2413" s="2" t="str">
        <f t="shared" si="111"/>
        <v>2018</v>
      </c>
      <c r="C2413" s="4" t="s">
        <v>108</v>
      </c>
      <c r="D2413" s="4" t="s">
        <v>117</v>
      </c>
      <c r="E2413" s="4" t="s">
        <v>129</v>
      </c>
      <c r="F2413" s="4" t="s">
        <v>124</v>
      </c>
      <c r="G2413" s="10">
        <v>590</v>
      </c>
      <c r="H2413" s="10">
        <v>114</v>
      </c>
      <c r="I2413" s="8">
        <v>820</v>
      </c>
      <c r="J2413" s="10">
        <v>93480</v>
      </c>
      <c r="K2413" s="10">
        <f t="shared" si="112"/>
        <v>67260</v>
      </c>
      <c r="L2413" s="11">
        <f t="shared" si="113"/>
        <v>26220</v>
      </c>
    </row>
    <row r="2414" spans="1:12" x14ac:dyDescent="0.3">
      <c r="A2414" s="2">
        <v>43289</v>
      </c>
      <c r="B2414" s="2" t="str">
        <f t="shared" si="111"/>
        <v>2018</v>
      </c>
      <c r="C2414" s="4" t="s">
        <v>140</v>
      </c>
      <c r="D2414" s="4" t="s">
        <v>104</v>
      </c>
      <c r="E2414" s="4" t="s">
        <v>129</v>
      </c>
      <c r="F2414" s="4" t="s">
        <v>124</v>
      </c>
      <c r="G2414" s="10">
        <v>590</v>
      </c>
      <c r="H2414" s="10">
        <v>40</v>
      </c>
      <c r="I2414" s="8">
        <v>820</v>
      </c>
      <c r="J2414" s="10">
        <v>32800</v>
      </c>
      <c r="K2414" s="10">
        <f t="shared" si="112"/>
        <v>23600</v>
      </c>
      <c r="L2414" s="11">
        <f t="shared" si="113"/>
        <v>9200</v>
      </c>
    </row>
    <row r="2415" spans="1:12" x14ac:dyDescent="0.3">
      <c r="A2415" s="2">
        <v>44202</v>
      </c>
      <c r="B2415" s="2" t="str">
        <f t="shared" si="111"/>
        <v>2021</v>
      </c>
      <c r="C2415" s="4" t="s">
        <v>136</v>
      </c>
      <c r="D2415" s="4" t="s">
        <v>113</v>
      </c>
      <c r="E2415" s="4" t="s">
        <v>129</v>
      </c>
      <c r="F2415" s="4" t="s">
        <v>124</v>
      </c>
      <c r="G2415" s="10">
        <v>590</v>
      </c>
      <c r="H2415" s="10">
        <v>177</v>
      </c>
      <c r="I2415" s="8">
        <v>820</v>
      </c>
      <c r="J2415" s="10">
        <v>145140</v>
      </c>
      <c r="K2415" s="10">
        <f t="shared" si="112"/>
        <v>104430</v>
      </c>
      <c r="L2415" s="11">
        <f t="shared" si="113"/>
        <v>40710</v>
      </c>
    </row>
    <row r="2416" spans="1:12" x14ac:dyDescent="0.3">
      <c r="A2416" s="2">
        <v>44336</v>
      </c>
      <c r="B2416" s="2" t="str">
        <f t="shared" si="111"/>
        <v>2021</v>
      </c>
      <c r="C2416" s="4" t="s">
        <v>138</v>
      </c>
      <c r="D2416" s="4" t="s">
        <v>107</v>
      </c>
      <c r="E2416" s="4" t="s">
        <v>129</v>
      </c>
      <c r="F2416" s="4" t="s">
        <v>124</v>
      </c>
      <c r="G2416" s="10">
        <v>590</v>
      </c>
      <c r="H2416" s="10">
        <v>16</v>
      </c>
      <c r="I2416" s="8">
        <v>820</v>
      </c>
      <c r="J2416" s="10">
        <v>13120</v>
      </c>
      <c r="K2416" s="10">
        <f t="shared" si="112"/>
        <v>9440</v>
      </c>
      <c r="L2416" s="11">
        <f t="shared" si="113"/>
        <v>3680</v>
      </c>
    </row>
    <row r="2417" spans="1:12" x14ac:dyDescent="0.3">
      <c r="A2417" s="2">
        <v>44427</v>
      </c>
      <c r="B2417" s="2" t="str">
        <f t="shared" si="111"/>
        <v>2021</v>
      </c>
      <c r="C2417" s="4" t="s">
        <v>139</v>
      </c>
      <c r="D2417" s="4" t="s">
        <v>113</v>
      </c>
      <c r="E2417" s="4" t="s">
        <v>129</v>
      </c>
      <c r="F2417" s="4" t="s">
        <v>124</v>
      </c>
      <c r="G2417" s="10">
        <v>590</v>
      </c>
      <c r="H2417" s="10">
        <v>136</v>
      </c>
      <c r="I2417" s="8">
        <v>820</v>
      </c>
      <c r="J2417" s="10">
        <v>111520</v>
      </c>
      <c r="K2417" s="10">
        <f t="shared" si="112"/>
        <v>80240</v>
      </c>
      <c r="L2417" s="11">
        <f t="shared" si="113"/>
        <v>31280</v>
      </c>
    </row>
    <row r="2418" spans="1:12" x14ac:dyDescent="0.3">
      <c r="A2418" s="2">
        <v>43231</v>
      </c>
      <c r="B2418" s="2" t="str">
        <f t="shared" si="111"/>
        <v>2018</v>
      </c>
      <c r="C2418" s="4" t="s">
        <v>119</v>
      </c>
      <c r="D2418" s="4" t="s">
        <v>113</v>
      </c>
      <c r="E2418" s="4" t="s">
        <v>129</v>
      </c>
      <c r="F2418" s="4" t="s">
        <v>124</v>
      </c>
      <c r="G2418" s="10">
        <v>590</v>
      </c>
      <c r="H2418" s="10">
        <v>10</v>
      </c>
      <c r="I2418" s="8">
        <v>820</v>
      </c>
      <c r="J2418" s="10">
        <v>8200</v>
      </c>
      <c r="K2418" s="10">
        <f t="shared" si="112"/>
        <v>5900</v>
      </c>
      <c r="L2418" s="11">
        <f t="shared" si="113"/>
        <v>2300</v>
      </c>
    </row>
    <row r="2419" spans="1:12" x14ac:dyDescent="0.3">
      <c r="A2419" s="2">
        <v>43656</v>
      </c>
      <c r="B2419" s="2" t="str">
        <f t="shared" si="111"/>
        <v>2019</v>
      </c>
      <c r="C2419" s="4" t="s">
        <v>112</v>
      </c>
      <c r="D2419" s="4" t="s">
        <v>110</v>
      </c>
      <c r="E2419" s="4" t="s">
        <v>129</v>
      </c>
      <c r="F2419" s="4" t="s">
        <v>124</v>
      </c>
      <c r="G2419" s="10">
        <v>590</v>
      </c>
      <c r="H2419" s="10">
        <v>5</v>
      </c>
      <c r="I2419" s="8">
        <v>820</v>
      </c>
      <c r="J2419" s="10">
        <v>4100</v>
      </c>
      <c r="K2419" s="10">
        <f t="shared" si="112"/>
        <v>2950</v>
      </c>
      <c r="L2419" s="11">
        <f t="shared" si="113"/>
        <v>1150</v>
      </c>
    </row>
    <row r="2420" spans="1:12" x14ac:dyDescent="0.3">
      <c r="A2420" s="2">
        <v>43732</v>
      </c>
      <c r="B2420" s="2" t="str">
        <f t="shared" si="111"/>
        <v>2019</v>
      </c>
      <c r="C2420" s="4" t="s">
        <v>136</v>
      </c>
      <c r="D2420" s="4" t="s">
        <v>107</v>
      </c>
      <c r="E2420" s="4" t="s">
        <v>129</v>
      </c>
      <c r="F2420" s="4" t="s">
        <v>124</v>
      </c>
      <c r="G2420" s="10">
        <v>590</v>
      </c>
      <c r="H2420" s="10">
        <v>77</v>
      </c>
      <c r="I2420" s="8">
        <v>820</v>
      </c>
      <c r="J2420" s="10">
        <v>63140</v>
      </c>
      <c r="K2420" s="10">
        <f t="shared" si="112"/>
        <v>45430</v>
      </c>
      <c r="L2420" s="11">
        <f t="shared" si="113"/>
        <v>17710</v>
      </c>
    </row>
    <row r="2421" spans="1:12" x14ac:dyDescent="0.3">
      <c r="A2421" s="2">
        <v>44155</v>
      </c>
      <c r="B2421" s="2" t="str">
        <f t="shared" si="111"/>
        <v>2020</v>
      </c>
      <c r="C2421" s="4" t="s">
        <v>134</v>
      </c>
      <c r="D2421" s="4" t="s">
        <v>104</v>
      </c>
      <c r="E2421" s="4" t="s">
        <v>129</v>
      </c>
      <c r="F2421" s="4" t="s">
        <v>124</v>
      </c>
      <c r="G2421" s="10">
        <v>590</v>
      </c>
      <c r="H2421" s="10">
        <v>8</v>
      </c>
      <c r="I2421" s="8">
        <v>820</v>
      </c>
      <c r="J2421" s="10">
        <v>6560</v>
      </c>
      <c r="K2421" s="10">
        <f t="shared" si="112"/>
        <v>4720</v>
      </c>
      <c r="L2421" s="11">
        <f t="shared" si="113"/>
        <v>1840</v>
      </c>
    </row>
    <row r="2422" spans="1:12" x14ac:dyDescent="0.3">
      <c r="A2422" s="2">
        <v>43794</v>
      </c>
      <c r="B2422" s="2" t="str">
        <f t="shared" si="111"/>
        <v>2019</v>
      </c>
      <c r="C2422" s="4" t="s">
        <v>122</v>
      </c>
      <c r="D2422" s="4" t="s">
        <v>107</v>
      </c>
      <c r="E2422" s="4" t="s">
        <v>129</v>
      </c>
      <c r="F2422" s="4" t="s">
        <v>124</v>
      </c>
      <c r="G2422" s="10">
        <v>590</v>
      </c>
      <c r="H2422" s="10">
        <v>79</v>
      </c>
      <c r="I2422" s="8">
        <v>820</v>
      </c>
      <c r="J2422" s="10">
        <v>64780</v>
      </c>
      <c r="K2422" s="10">
        <f t="shared" si="112"/>
        <v>46610</v>
      </c>
      <c r="L2422" s="11">
        <f t="shared" si="113"/>
        <v>18170</v>
      </c>
    </row>
    <row r="2423" spans="1:12" x14ac:dyDescent="0.3">
      <c r="A2423" s="2">
        <v>44348</v>
      </c>
      <c r="B2423" s="2" t="str">
        <f t="shared" si="111"/>
        <v>2021</v>
      </c>
      <c r="C2423" s="4" t="s">
        <v>135</v>
      </c>
      <c r="D2423" s="4" t="s">
        <v>110</v>
      </c>
      <c r="E2423" s="4" t="s">
        <v>129</v>
      </c>
      <c r="F2423" s="4" t="s">
        <v>124</v>
      </c>
      <c r="G2423" s="10">
        <v>590</v>
      </c>
      <c r="H2423" s="10">
        <v>27</v>
      </c>
      <c r="I2423" s="8">
        <v>820</v>
      </c>
      <c r="J2423" s="10">
        <v>22140</v>
      </c>
      <c r="K2423" s="10">
        <f t="shared" si="112"/>
        <v>15930</v>
      </c>
      <c r="L2423" s="11">
        <f t="shared" si="113"/>
        <v>6210</v>
      </c>
    </row>
    <row r="2424" spans="1:12" x14ac:dyDescent="0.3">
      <c r="A2424" s="2">
        <v>44081</v>
      </c>
      <c r="B2424" s="2" t="str">
        <f t="shared" si="111"/>
        <v>2020</v>
      </c>
      <c r="C2424" s="4" t="s">
        <v>118</v>
      </c>
      <c r="D2424" s="4" t="s">
        <v>107</v>
      </c>
      <c r="E2424" s="4" t="s">
        <v>129</v>
      </c>
      <c r="F2424" s="4" t="s">
        <v>124</v>
      </c>
      <c r="G2424" s="10">
        <v>590</v>
      </c>
      <c r="H2424" s="10">
        <v>22</v>
      </c>
      <c r="I2424" s="8">
        <v>820</v>
      </c>
      <c r="J2424" s="10">
        <v>18040</v>
      </c>
      <c r="K2424" s="10">
        <f t="shared" si="112"/>
        <v>12980</v>
      </c>
      <c r="L2424" s="11">
        <f t="shared" si="113"/>
        <v>5060</v>
      </c>
    </row>
    <row r="2425" spans="1:12" x14ac:dyDescent="0.3">
      <c r="A2425" s="2">
        <v>43208</v>
      </c>
      <c r="B2425" s="2" t="str">
        <f t="shared" si="111"/>
        <v>2018</v>
      </c>
      <c r="C2425" s="4" t="s">
        <v>135</v>
      </c>
      <c r="D2425" s="4" t="s">
        <v>107</v>
      </c>
      <c r="E2425" s="4" t="s">
        <v>129</v>
      </c>
      <c r="F2425" s="4" t="s">
        <v>124</v>
      </c>
      <c r="G2425" s="10">
        <v>590</v>
      </c>
      <c r="H2425" s="10">
        <v>59</v>
      </c>
      <c r="I2425" s="8">
        <v>820</v>
      </c>
      <c r="J2425" s="10">
        <v>48380</v>
      </c>
      <c r="K2425" s="10">
        <f t="shared" si="112"/>
        <v>34810</v>
      </c>
      <c r="L2425" s="11">
        <f t="shared" si="113"/>
        <v>13570</v>
      </c>
    </row>
    <row r="2426" spans="1:12" x14ac:dyDescent="0.3">
      <c r="A2426" s="2">
        <v>44243</v>
      </c>
      <c r="B2426" s="2" t="str">
        <f t="shared" si="111"/>
        <v>2021</v>
      </c>
      <c r="C2426" s="4" t="s">
        <v>141</v>
      </c>
      <c r="D2426" s="4" t="s">
        <v>117</v>
      </c>
      <c r="E2426" s="4" t="s">
        <v>129</v>
      </c>
      <c r="F2426" s="4" t="s">
        <v>124</v>
      </c>
      <c r="G2426" s="10">
        <v>590</v>
      </c>
      <c r="H2426" s="10">
        <v>121</v>
      </c>
      <c r="I2426" s="8">
        <v>820</v>
      </c>
      <c r="J2426" s="10">
        <v>99220</v>
      </c>
      <c r="K2426" s="10">
        <f t="shared" si="112"/>
        <v>71390</v>
      </c>
      <c r="L2426" s="11">
        <f t="shared" si="113"/>
        <v>27830</v>
      </c>
    </row>
    <row r="2427" spans="1:12" x14ac:dyDescent="0.3">
      <c r="A2427" s="2">
        <v>43264</v>
      </c>
      <c r="B2427" s="2" t="str">
        <f t="shared" si="111"/>
        <v>2018</v>
      </c>
      <c r="C2427" s="4" t="s">
        <v>140</v>
      </c>
      <c r="D2427" s="4" t="s">
        <v>110</v>
      </c>
      <c r="E2427" s="4" t="s">
        <v>129</v>
      </c>
      <c r="F2427" s="4" t="s">
        <v>124</v>
      </c>
      <c r="G2427" s="10">
        <v>590</v>
      </c>
      <c r="H2427" s="10">
        <v>29</v>
      </c>
      <c r="I2427" s="8">
        <v>820</v>
      </c>
      <c r="J2427" s="10">
        <v>23780</v>
      </c>
      <c r="K2427" s="10">
        <f t="shared" si="112"/>
        <v>17110</v>
      </c>
      <c r="L2427" s="11">
        <f t="shared" si="113"/>
        <v>6670</v>
      </c>
    </row>
    <row r="2428" spans="1:12" x14ac:dyDescent="0.3">
      <c r="A2428" s="2">
        <v>43981</v>
      </c>
      <c r="B2428" s="2" t="str">
        <f t="shared" si="111"/>
        <v>2020</v>
      </c>
      <c r="C2428" s="4" t="s">
        <v>118</v>
      </c>
      <c r="D2428" s="4" t="s">
        <v>110</v>
      </c>
      <c r="E2428" s="4" t="s">
        <v>129</v>
      </c>
      <c r="F2428" s="4" t="s">
        <v>124</v>
      </c>
      <c r="G2428" s="10">
        <v>590</v>
      </c>
      <c r="H2428" s="10">
        <v>3</v>
      </c>
      <c r="I2428" s="8">
        <v>820</v>
      </c>
      <c r="J2428" s="10">
        <v>2460</v>
      </c>
      <c r="K2428" s="10">
        <f t="shared" si="112"/>
        <v>1770</v>
      </c>
      <c r="L2428" s="11">
        <f t="shared" si="113"/>
        <v>690</v>
      </c>
    </row>
    <row r="2429" spans="1:12" x14ac:dyDescent="0.3">
      <c r="A2429" s="2">
        <v>44020</v>
      </c>
      <c r="B2429" s="2" t="str">
        <f t="shared" si="111"/>
        <v>2020</v>
      </c>
      <c r="C2429" s="4" t="s">
        <v>112</v>
      </c>
      <c r="D2429" s="4" t="s">
        <v>107</v>
      </c>
      <c r="E2429" s="4" t="s">
        <v>129</v>
      </c>
      <c r="F2429" s="4" t="s">
        <v>124</v>
      </c>
      <c r="G2429" s="10">
        <v>590</v>
      </c>
      <c r="H2429" s="10">
        <v>65</v>
      </c>
      <c r="I2429" s="8">
        <v>820</v>
      </c>
      <c r="J2429" s="10">
        <v>53300</v>
      </c>
      <c r="K2429" s="10">
        <f t="shared" si="112"/>
        <v>38350</v>
      </c>
      <c r="L2429" s="11">
        <f t="shared" si="113"/>
        <v>14950</v>
      </c>
    </row>
    <row r="2430" spans="1:12" x14ac:dyDescent="0.3">
      <c r="A2430" s="2">
        <v>43637</v>
      </c>
      <c r="B2430" s="2" t="str">
        <f t="shared" si="111"/>
        <v>2019</v>
      </c>
      <c r="C2430" s="4" t="s">
        <v>141</v>
      </c>
      <c r="D2430" s="4" t="s">
        <v>117</v>
      </c>
      <c r="E2430" s="4" t="s">
        <v>129</v>
      </c>
      <c r="F2430" s="4" t="s">
        <v>124</v>
      </c>
      <c r="G2430" s="10">
        <v>590</v>
      </c>
      <c r="H2430" s="10">
        <v>57</v>
      </c>
      <c r="I2430" s="8">
        <v>820</v>
      </c>
      <c r="J2430" s="10">
        <v>46740</v>
      </c>
      <c r="K2430" s="10">
        <f t="shared" si="112"/>
        <v>33630</v>
      </c>
      <c r="L2430" s="11">
        <f t="shared" si="113"/>
        <v>13110</v>
      </c>
    </row>
    <row r="2431" spans="1:12" x14ac:dyDescent="0.3">
      <c r="A2431" s="2">
        <v>44010</v>
      </c>
      <c r="B2431" s="2" t="str">
        <f t="shared" si="111"/>
        <v>2020</v>
      </c>
      <c r="C2431" s="4" t="s">
        <v>134</v>
      </c>
      <c r="D2431" s="4" t="s">
        <v>117</v>
      </c>
      <c r="E2431" s="4" t="s">
        <v>129</v>
      </c>
      <c r="F2431" s="4" t="s">
        <v>124</v>
      </c>
      <c r="G2431" s="10">
        <v>590</v>
      </c>
      <c r="H2431" s="10">
        <v>70</v>
      </c>
      <c r="I2431" s="8">
        <v>820</v>
      </c>
      <c r="J2431" s="10">
        <v>57400</v>
      </c>
      <c r="K2431" s="10">
        <f t="shared" si="112"/>
        <v>41300</v>
      </c>
      <c r="L2431" s="11">
        <f t="shared" si="113"/>
        <v>16100</v>
      </c>
    </row>
    <row r="2432" spans="1:12" x14ac:dyDescent="0.3">
      <c r="A2432" s="2">
        <v>43195</v>
      </c>
      <c r="B2432" s="2" t="str">
        <f t="shared" si="111"/>
        <v>2018</v>
      </c>
      <c r="C2432" s="4" t="s">
        <v>119</v>
      </c>
      <c r="D2432" s="4" t="s">
        <v>117</v>
      </c>
      <c r="E2432" s="4" t="s">
        <v>129</v>
      </c>
      <c r="F2432" s="4" t="s">
        <v>124</v>
      </c>
      <c r="G2432" s="10">
        <v>590</v>
      </c>
      <c r="H2432" s="10">
        <v>92</v>
      </c>
      <c r="I2432" s="8">
        <v>820</v>
      </c>
      <c r="J2432" s="10">
        <v>75440</v>
      </c>
      <c r="K2432" s="10">
        <f t="shared" si="112"/>
        <v>54280</v>
      </c>
      <c r="L2432" s="11">
        <f t="shared" si="113"/>
        <v>21160</v>
      </c>
    </row>
    <row r="2433" spans="1:12" x14ac:dyDescent="0.3">
      <c r="A2433" s="2">
        <v>44305</v>
      </c>
      <c r="B2433" s="2" t="str">
        <f t="shared" si="111"/>
        <v>2021</v>
      </c>
      <c r="C2433" s="4" t="s">
        <v>139</v>
      </c>
      <c r="D2433" s="4" t="s">
        <v>113</v>
      </c>
      <c r="E2433" s="4" t="s">
        <v>129</v>
      </c>
      <c r="F2433" s="4" t="s">
        <v>124</v>
      </c>
      <c r="G2433" s="10">
        <v>590</v>
      </c>
      <c r="H2433" s="10">
        <v>53</v>
      </c>
      <c r="I2433" s="8">
        <v>820</v>
      </c>
      <c r="J2433" s="10">
        <v>43460</v>
      </c>
      <c r="K2433" s="10">
        <f t="shared" si="112"/>
        <v>31270</v>
      </c>
      <c r="L2433" s="11">
        <f t="shared" si="113"/>
        <v>12190</v>
      </c>
    </row>
    <row r="2434" spans="1:12" x14ac:dyDescent="0.3">
      <c r="A2434" s="2">
        <v>44524</v>
      </c>
      <c r="B2434" s="2" t="str">
        <f t="shared" si="111"/>
        <v>2021</v>
      </c>
      <c r="C2434" s="4" t="s">
        <v>137</v>
      </c>
      <c r="D2434" s="4" t="s">
        <v>104</v>
      </c>
      <c r="E2434" s="4" t="s">
        <v>129</v>
      </c>
      <c r="F2434" s="4" t="s">
        <v>124</v>
      </c>
      <c r="G2434" s="10">
        <v>590</v>
      </c>
      <c r="H2434" s="10">
        <v>1</v>
      </c>
      <c r="I2434" s="8">
        <v>820</v>
      </c>
      <c r="J2434" s="10">
        <v>820</v>
      </c>
      <c r="K2434" s="10">
        <f t="shared" si="112"/>
        <v>590</v>
      </c>
      <c r="L2434" s="11">
        <f t="shared" si="113"/>
        <v>230</v>
      </c>
    </row>
    <row r="2435" spans="1:12" x14ac:dyDescent="0.3">
      <c r="A2435" s="2">
        <v>44500</v>
      </c>
      <c r="B2435" s="2" t="str">
        <f t="shared" ref="B2435:B2498" si="114">TEXT(A2435,"yyyy")</f>
        <v>2021</v>
      </c>
      <c r="C2435" s="4" t="s">
        <v>141</v>
      </c>
      <c r="D2435" s="4" t="s">
        <v>107</v>
      </c>
      <c r="E2435" s="4" t="s">
        <v>129</v>
      </c>
      <c r="F2435" s="4" t="s">
        <v>124</v>
      </c>
      <c r="G2435" s="10">
        <v>590</v>
      </c>
      <c r="H2435" s="10">
        <v>53</v>
      </c>
      <c r="I2435" s="8">
        <v>820</v>
      </c>
      <c r="J2435" s="10">
        <v>43460</v>
      </c>
      <c r="K2435" s="10">
        <f t="shared" ref="K2435:K2498" si="115">H2435*G2435</f>
        <v>31270</v>
      </c>
      <c r="L2435" s="11">
        <f t="shared" ref="L2435:L2498" si="116">J2435-K2435</f>
        <v>12190</v>
      </c>
    </row>
    <row r="2436" spans="1:12" x14ac:dyDescent="0.3">
      <c r="A2436" s="2">
        <v>44227</v>
      </c>
      <c r="B2436" s="2" t="str">
        <f t="shared" si="114"/>
        <v>2021</v>
      </c>
      <c r="C2436" s="4" t="s">
        <v>142</v>
      </c>
      <c r="D2436" s="4" t="s">
        <v>110</v>
      </c>
      <c r="E2436" s="4" t="s">
        <v>129</v>
      </c>
      <c r="F2436" s="4" t="s">
        <v>124</v>
      </c>
      <c r="G2436" s="10">
        <v>590</v>
      </c>
      <c r="H2436" s="10">
        <v>11</v>
      </c>
      <c r="I2436" s="8">
        <v>820</v>
      </c>
      <c r="J2436" s="10">
        <v>9020</v>
      </c>
      <c r="K2436" s="10">
        <f t="shared" si="115"/>
        <v>6490</v>
      </c>
      <c r="L2436" s="11">
        <f t="shared" si="116"/>
        <v>2530</v>
      </c>
    </row>
    <row r="2437" spans="1:12" x14ac:dyDescent="0.3">
      <c r="A2437" s="2">
        <v>44527</v>
      </c>
      <c r="B2437" s="2" t="str">
        <f t="shared" si="114"/>
        <v>2021</v>
      </c>
      <c r="C2437" s="4" t="s">
        <v>144</v>
      </c>
      <c r="D2437" s="4" t="s">
        <v>111</v>
      </c>
      <c r="E2437" s="4" t="s">
        <v>129</v>
      </c>
      <c r="F2437" s="4" t="s">
        <v>124</v>
      </c>
      <c r="G2437" s="10">
        <v>590</v>
      </c>
      <c r="H2437" s="10">
        <v>107</v>
      </c>
      <c r="I2437" s="8">
        <v>820</v>
      </c>
      <c r="J2437" s="10">
        <v>87740</v>
      </c>
      <c r="K2437" s="10">
        <f t="shared" si="115"/>
        <v>63130</v>
      </c>
      <c r="L2437" s="11">
        <f t="shared" si="116"/>
        <v>24610</v>
      </c>
    </row>
    <row r="2438" spans="1:12" x14ac:dyDescent="0.3">
      <c r="A2438" s="2">
        <v>44242</v>
      </c>
      <c r="B2438" s="2" t="str">
        <f t="shared" si="114"/>
        <v>2021</v>
      </c>
      <c r="C2438" s="4" t="s">
        <v>142</v>
      </c>
      <c r="D2438" s="4" t="s">
        <v>107</v>
      </c>
      <c r="E2438" s="4" t="s">
        <v>129</v>
      </c>
      <c r="F2438" s="4" t="s">
        <v>124</v>
      </c>
      <c r="G2438" s="10">
        <v>590</v>
      </c>
      <c r="H2438" s="10">
        <v>71</v>
      </c>
      <c r="I2438" s="8">
        <v>820</v>
      </c>
      <c r="J2438" s="10">
        <v>58220</v>
      </c>
      <c r="K2438" s="10">
        <f t="shared" si="115"/>
        <v>41890</v>
      </c>
      <c r="L2438" s="11">
        <f t="shared" si="116"/>
        <v>16330</v>
      </c>
    </row>
    <row r="2439" spans="1:12" x14ac:dyDescent="0.3">
      <c r="A2439" s="2">
        <v>43597</v>
      </c>
      <c r="B2439" s="2" t="str">
        <f t="shared" si="114"/>
        <v>2019</v>
      </c>
      <c r="C2439" s="4" t="s">
        <v>134</v>
      </c>
      <c r="D2439" s="4" t="s">
        <v>107</v>
      </c>
      <c r="E2439" s="4" t="s">
        <v>129</v>
      </c>
      <c r="F2439" s="4" t="s">
        <v>124</v>
      </c>
      <c r="G2439" s="10">
        <v>590</v>
      </c>
      <c r="H2439" s="10">
        <v>59</v>
      </c>
      <c r="I2439" s="8">
        <v>820</v>
      </c>
      <c r="J2439" s="10">
        <v>48380</v>
      </c>
      <c r="K2439" s="10">
        <f t="shared" si="115"/>
        <v>34810</v>
      </c>
      <c r="L2439" s="11">
        <f t="shared" si="116"/>
        <v>13570</v>
      </c>
    </row>
    <row r="2440" spans="1:12" x14ac:dyDescent="0.3">
      <c r="A2440" s="2">
        <v>43958</v>
      </c>
      <c r="B2440" s="2" t="str">
        <f t="shared" si="114"/>
        <v>2020</v>
      </c>
      <c r="C2440" s="4" t="s">
        <v>108</v>
      </c>
      <c r="D2440" s="4" t="s">
        <v>113</v>
      </c>
      <c r="E2440" s="4" t="s">
        <v>129</v>
      </c>
      <c r="F2440" s="4" t="s">
        <v>124</v>
      </c>
      <c r="G2440" s="10">
        <v>590</v>
      </c>
      <c r="H2440" s="10">
        <v>17</v>
      </c>
      <c r="I2440" s="8">
        <v>820</v>
      </c>
      <c r="J2440" s="10">
        <v>13940</v>
      </c>
      <c r="K2440" s="10">
        <f t="shared" si="115"/>
        <v>10030</v>
      </c>
      <c r="L2440" s="11">
        <f t="shared" si="116"/>
        <v>3910</v>
      </c>
    </row>
    <row r="2441" spans="1:12" x14ac:dyDescent="0.3">
      <c r="A2441" s="2">
        <v>44509</v>
      </c>
      <c r="B2441" s="2" t="str">
        <f t="shared" si="114"/>
        <v>2021</v>
      </c>
      <c r="C2441" s="4" t="s">
        <v>108</v>
      </c>
      <c r="D2441" s="4" t="s">
        <v>111</v>
      </c>
      <c r="E2441" s="4" t="s">
        <v>129</v>
      </c>
      <c r="F2441" s="4" t="s">
        <v>124</v>
      </c>
      <c r="G2441" s="10">
        <v>590</v>
      </c>
      <c r="H2441" s="10">
        <v>83</v>
      </c>
      <c r="I2441" s="8">
        <v>820</v>
      </c>
      <c r="J2441" s="10">
        <v>68060</v>
      </c>
      <c r="K2441" s="10">
        <f t="shared" si="115"/>
        <v>48970</v>
      </c>
      <c r="L2441" s="11">
        <f t="shared" si="116"/>
        <v>19090</v>
      </c>
    </row>
    <row r="2442" spans="1:12" x14ac:dyDescent="0.3">
      <c r="A2442" s="2">
        <v>43156</v>
      </c>
      <c r="B2442" s="2" t="str">
        <f t="shared" si="114"/>
        <v>2018</v>
      </c>
      <c r="C2442" s="4" t="s">
        <v>119</v>
      </c>
      <c r="D2442" s="4" t="s">
        <v>113</v>
      </c>
      <c r="E2442" s="4" t="s">
        <v>129</v>
      </c>
      <c r="F2442" s="4" t="s">
        <v>124</v>
      </c>
      <c r="G2442" s="10">
        <v>590</v>
      </c>
      <c r="H2442" s="10">
        <v>119</v>
      </c>
      <c r="I2442" s="8">
        <v>820</v>
      </c>
      <c r="J2442" s="10">
        <v>97580</v>
      </c>
      <c r="K2442" s="10">
        <f t="shared" si="115"/>
        <v>70210</v>
      </c>
      <c r="L2442" s="11">
        <f t="shared" si="116"/>
        <v>27370</v>
      </c>
    </row>
    <row r="2443" spans="1:12" x14ac:dyDescent="0.3">
      <c r="A2443" s="2">
        <v>44462</v>
      </c>
      <c r="B2443" s="2" t="str">
        <f t="shared" si="114"/>
        <v>2021</v>
      </c>
      <c r="C2443" s="4" t="s">
        <v>109</v>
      </c>
      <c r="D2443" s="4" t="s">
        <v>111</v>
      </c>
      <c r="E2443" s="4" t="s">
        <v>129</v>
      </c>
      <c r="F2443" s="4" t="s">
        <v>124</v>
      </c>
      <c r="G2443" s="10">
        <v>590</v>
      </c>
      <c r="H2443" s="10">
        <v>48</v>
      </c>
      <c r="I2443" s="8">
        <v>820</v>
      </c>
      <c r="J2443" s="10">
        <v>39360</v>
      </c>
      <c r="K2443" s="10">
        <f t="shared" si="115"/>
        <v>28320</v>
      </c>
      <c r="L2443" s="11">
        <f t="shared" si="116"/>
        <v>11040</v>
      </c>
    </row>
    <row r="2444" spans="1:12" x14ac:dyDescent="0.3">
      <c r="A2444" s="2">
        <v>43135</v>
      </c>
      <c r="B2444" s="2" t="str">
        <f t="shared" si="114"/>
        <v>2018</v>
      </c>
      <c r="C2444" s="4" t="s">
        <v>140</v>
      </c>
      <c r="D2444" s="4" t="s">
        <v>107</v>
      </c>
      <c r="E2444" s="4" t="s">
        <v>129</v>
      </c>
      <c r="F2444" s="4" t="s">
        <v>126</v>
      </c>
      <c r="G2444" s="10">
        <v>590</v>
      </c>
      <c r="H2444" s="10">
        <v>142</v>
      </c>
      <c r="I2444" s="8">
        <v>820</v>
      </c>
      <c r="J2444" s="10">
        <v>116440</v>
      </c>
      <c r="K2444" s="10">
        <f t="shared" si="115"/>
        <v>83780</v>
      </c>
      <c r="L2444" s="11">
        <f t="shared" si="116"/>
        <v>32660</v>
      </c>
    </row>
    <row r="2445" spans="1:12" x14ac:dyDescent="0.3">
      <c r="A2445" s="2">
        <v>44389</v>
      </c>
      <c r="B2445" s="2" t="str">
        <f t="shared" si="114"/>
        <v>2021</v>
      </c>
      <c r="C2445" s="4" t="s">
        <v>142</v>
      </c>
      <c r="D2445" s="4" t="s">
        <v>104</v>
      </c>
      <c r="E2445" s="4" t="s">
        <v>129</v>
      </c>
      <c r="F2445" s="4" t="s">
        <v>126</v>
      </c>
      <c r="G2445" s="10">
        <v>590</v>
      </c>
      <c r="H2445" s="10">
        <v>79</v>
      </c>
      <c r="I2445" s="8">
        <v>820</v>
      </c>
      <c r="J2445" s="10">
        <v>64780</v>
      </c>
      <c r="K2445" s="10">
        <f t="shared" si="115"/>
        <v>46610</v>
      </c>
      <c r="L2445" s="11">
        <f t="shared" si="116"/>
        <v>18170</v>
      </c>
    </row>
    <row r="2446" spans="1:12" x14ac:dyDescent="0.3">
      <c r="A2446" s="2">
        <v>44236</v>
      </c>
      <c r="B2446" s="2" t="str">
        <f t="shared" si="114"/>
        <v>2021</v>
      </c>
      <c r="C2446" s="4" t="s">
        <v>137</v>
      </c>
      <c r="D2446" s="4" t="s">
        <v>111</v>
      </c>
      <c r="E2446" s="4" t="s">
        <v>129</v>
      </c>
      <c r="F2446" s="4" t="s">
        <v>126</v>
      </c>
      <c r="G2446" s="10">
        <v>590</v>
      </c>
      <c r="H2446" s="10">
        <v>27</v>
      </c>
      <c r="I2446" s="8">
        <v>820</v>
      </c>
      <c r="J2446" s="10">
        <v>22140</v>
      </c>
      <c r="K2446" s="10">
        <f t="shared" si="115"/>
        <v>15930</v>
      </c>
      <c r="L2446" s="11">
        <f t="shared" si="116"/>
        <v>6210</v>
      </c>
    </row>
    <row r="2447" spans="1:12" x14ac:dyDescent="0.3">
      <c r="A2447" s="2">
        <v>43459</v>
      </c>
      <c r="B2447" s="2" t="str">
        <f t="shared" si="114"/>
        <v>2018</v>
      </c>
      <c r="C2447" s="4" t="s">
        <v>119</v>
      </c>
      <c r="D2447" s="4" t="s">
        <v>113</v>
      </c>
      <c r="E2447" s="4" t="s">
        <v>129</v>
      </c>
      <c r="F2447" s="4" t="s">
        <v>126</v>
      </c>
      <c r="G2447" s="10">
        <v>590</v>
      </c>
      <c r="H2447" s="10">
        <v>99</v>
      </c>
      <c r="I2447" s="8">
        <v>820</v>
      </c>
      <c r="J2447" s="10">
        <v>81180</v>
      </c>
      <c r="K2447" s="10">
        <f t="shared" si="115"/>
        <v>58410</v>
      </c>
      <c r="L2447" s="11">
        <f t="shared" si="116"/>
        <v>22770</v>
      </c>
    </row>
    <row r="2448" spans="1:12" x14ac:dyDescent="0.3">
      <c r="A2448" s="2">
        <v>43527</v>
      </c>
      <c r="B2448" s="2" t="str">
        <f t="shared" si="114"/>
        <v>2019</v>
      </c>
      <c r="C2448" s="4" t="s">
        <v>115</v>
      </c>
      <c r="D2448" s="4" t="s">
        <v>104</v>
      </c>
      <c r="E2448" s="4" t="s">
        <v>129</v>
      </c>
      <c r="F2448" s="4" t="s">
        <v>126</v>
      </c>
      <c r="G2448" s="10">
        <v>590</v>
      </c>
      <c r="H2448" s="10">
        <v>5</v>
      </c>
      <c r="I2448" s="8">
        <v>820</v>
      </c>
      <c r="J2448" s="10">
        <v>4100</v>
      </c>
      <c r="K2448" s="10">
        <f t="shared" si="115"/>
        <v>2950</v>
      </c>
      <c r="L2448" s="11">
        <f t="shared" si="116"/>
        <v>1150</v>
      </c>
    </row>
    <row r="2449" spans="1:12" x14ac:dyDescent="0.3">
      <c r="A2449" s="2">
        <v>43993</v>
      </c>
      <c r="B2449" s="2" t="str">
        <f t="shared" si="114"/>
        <v>2020</v>
      </c>
      <c r="C2449" s="4" t="s">
        <v>135</v>
      </c>
      <c r="D2449" s="4" t="s">
        <v>117</v>
      </c>
      <c r="E2449" s="4" t="s">
        <v>129</v>
      </c>
      <c r="F2449" s="4" t="s">
        <v>126</v>
      </c>
      <c r="G2449" s="10">
        <v>590</v>
      </c>
      <c r="H2449" s="10">
        <v>223</v>
      </c>
      <c r="I2449" s="8">
        <v>820</v>
      </c>
      <c r="J2449" s="10">
        <v>182860</v>
      </c>
      <c r="K2449" s="10">
        <f t="shared" si="115"/>
        <v>131570</v>
      </c>
      <c r="L2449" s="11">
        <f t="shared" si="116"/>
        <v>51290</v>
      </c>
    </row>
    <row r="2450" spans="1:12" x14ac:dyDescent="0.3">
      <c r="A2450" s="2">
        <v>43852</v>
      </c>
      <c r="B2450" s="2" t="str">
        <f t="shared" si="114"/>
        <v>2020</v>
      </c>
      <c r="C2450" s="4" t="s">
        <v>116</v>
      </c>
      <c r="D2450" s="4" t="s">
        <v>110</v>
      </c>
      <c r="E2450" s="4" t="s">
        <v>129</v>
      </c>
      <c r="F2450" s="4" t="s">
        <v>126</v>
      </c>
      <c r="G2450" s="10">
        <v>590</v>
      </c>
      <c r="H2450" s="10">
        <v>42</v>
      </c>
      <c r="I2450" s="8">
        <v>820</v>
      </c>
      <c r="J2450" s="10">
        <v>34440</v>
      </c>
      <c r="K2450" s="10">
        <f t="shared" si="115"/>
        <v>24780</v>
      </c>
      <c r="L2450" s="11">
        <f t="shared" si="116"/>
        <v>9660</v>
      </c>
    </row>
    <row r="2451" spans="1:12" x14ac:dyDescent="0.3">
      <c r="A2451" s="2">
        <v>43561</v>
      </c>
      <c r="B2451" s="2" t="str">
        <f t="shared" si="114"/>
        <v>2019</v>
      </c>
      <c r="C2451" s="4" t="s">
        <v>135</v>
      </c>
      <c r="D2451" s="4" t="s">
        <v>104</v>
      </c>
      <c r="E2451" s="4" t="s">
        <v>129</v>
      </c>
      <c r="F2451" s="4" t="s">
        <v>126</v>
      </c>
      <c r="G2451" s="10">
        <v>590</v>
      </c>
      <c r="H2451" s="10">
        <v>5</v>
      </c>
      <c r="I2451" s="8">
        <v>820</v>
      </c>
      <c r="J2451" s="10">
        <v>4100</v>
      </c>
      <c r="K2451" s="10">
        <f t="shared" si="115"/>
        <v>2950</v>
      </c>
      <c r="L2451" s="11">
        <f t="shared" si="116"/>
        <v>1150</v>
      </c>
    </row>
    <row r="2452" spans="1:12" x14ac:dyDescent="0.3">
      <c r="A2452" s="2">
        <v>44408</v>
      </c>
      <c r="B2452" s="2" t="str">
        <f t="shared" si="114"/>
        <v>2021</v>
      </c>
      <c r="C2452" s="4" t="s">
        <v>116</v>
      </c>
      <c r="D2452" s="4" t="s">
        <v>113</v>
      </c>
      <c r="E2452" s="4" t="s">
        <v>129</v>
      </c>
      <c r="F2452" s="4" t="s">
        <v>126</v>
      </c>
      <c r="G2452" s="10">
        <v>590</v>
      </c>
      <c r="H2452" s="10">
        <v>52</v>
      </c>
      <c r="I2452" s="8">
        <v>820</v>
      </c>
      <c r="J2452" s="10">
        <v>42640</v>
      </c>
      <c r="K2452" s="10">
        <f t="shared" si="115"/>
        <v>30680</v>
      </c>
      <c r="L2452" s="11">
        <f t="shared" si="116"/>
        <v>11960</v>
      </c>
    </row>
    <row r="2453" spans="1:12" x14ac:dyDescent="0.3">
      <c r="A2453" s="2">
        <v>44305</v>
      </c>
      <c r="B2453" s="2" t="str">
        <f t="shared" si="114"/>
        <v>2021</v>
      </c>
      <c r="C2453" s="4" t="s">
        <v>114</v>
      </c>
      <c r="D2453" s="4" t="s">
        <v>117</v>
      </c>
      <c r="E2453" s="4" t="s">
        <v>129</v>
      </c>
      <c r="F2453" s="4" t="s">
        <v>126</v>
      </c>
      <c r="G2453" s="10">
        <v>590</v>
      </c>
      <c r="H2453" s="10">
        <v>69</v>
      </c>
      <c r="I2453" s="8">
        <v>820</v>
      </c>
      <c r="J2453" s="10">
        <v>56580</v>
      </c>
      <c r="K2453" s="10">
        <f t="shared" si="115"/>
        <v>40710</v>
      </c>
      <c r="L2453" s="11">
        <f t="shared" si="116"/>
        <v>15870</v>
      </c>
    </row>
    <row r="2454" spans="1:12" x14ac:dyDescent="0.3">
      <c r="A2454" s="2">
        <v>43390</v>
      </c>
      <c r="B2454" s="2" t="str">
        <f t="shared" si="114"/>
        <v>2018</v>
      </c>
      <c r="C2454" s="4" t="s">
        <v>139</v>
      </c>
      <c r="D2454" s="4" t="s">
        <v>113</v>
      </c>
      <c r="E2454" s="4" t="s">
        <v>129</v>
      </c>
      <c r="F2454" s="4" t="s">
        <v>126</v>
      </c>
      <c r="G2454" s="10">
        <v>590</v>
      </c>
      <c r="H2454" s="10">
        <v>49</v>
      </c>
      <c r="I2454" s="8">
        <v>820</v>
      </c>
      <c r="J2454" s="10">
        <v>40180</v>
      </c>
      <c r="K2454" s="10">
        <f t="shared" si="115"/>
        <v>28910</v>
      </c>
      <c r="L2454" s="11">
        <f t="shared" si="116"/>
        <v>11270</v>
      </c>
    </row>
    <row r="2455" spans="1:12" x14ac:dyDescent="0.3">
      <c r="A2455" s="2">
        <v>44237</v>
      </c>
      <c r="B2455" s="2" t="str">
        <f t="shared" si="114"/>
        <v>2021</v>
      </c>
      <c r="C2455" s="4" t="s">
        <v>114</v>
      </c>
      <c r="D2455" s="4" t="s">
        <v>117</v>
      </c>
      <c r="E2455" s="4" t="s">
        <v>129</v>
      </c>
      <c r="F2455" s="4" t="s">
        <v>126</v>
      </c>
      <c r="G2455" s="10">
        <v>590</v>
      </c>
      <c r="H2455" s="10">
        <v>69</v>
      </c>
      <c r="I2455" s="8">
        <v>820</v>
      </c>
      <c r="J2455" s="10">
        <v>56580</v>
      </c>
      <c r="K2455" s="10">
        <f t="shared" si="115"/>
        <v>40710</v>
      </c>
      <c r="L2455" s="11">
        <f t="shared" si="116"/>
        <v>15870</v>
      </c>
    </row>
    <row r="2456" spans="1:12" x14ac:dyDescent="0.3">
      <c r="A2456" s="2">
        <v>43918</v>
      </c>
      <c r="B2456" s="2" t="str">
        <f t="shared" si="114"/>
        <v>2020</v>
      </c>
      <c r="C2456" s="4" t="s">
        <v>119</v>
      </c>
      <c r="D2456" s="4" t="s">
        <v>111</v>
      </c>
      <c r="E2456" s="4" t="s">
        <v>129</v>
      </c>
      <c r="F2456" s="4" t="s">
        <v>126</v>
      </c>
      <c r="G2456" s="10">
        <v>590</v>
      </c>
      <c r="H2456" s="10">
        <v>88</v>
      </c>
      <c r="I2456" s="8">
        <v>820</v>
      </c>
      <c r="J2456" s="10">
        <v>72160</v>
      </c>
      <c r="K2456" s="10">
        <f t="shared" si="115"/>
        <v>51920</v>
      </c>
      <c r="L2456" s="11">
        <f t="shared" si="116"/>
        <v>20240</v>
      </c>
    </row>
    <row r="2457" spans="1:12" x14ac:dyDescent="0.3">
      <c r="A2457" s="2">
        <v>43646</v>
      </c>
      <c r="B2457" s="2" t="str">
        <f t="shared" si="114"/>
        <v>2019</v>
      </c>
      <c r="C2457" s="4" t="s">
        <v>109</v>
      </c>
      <c r="D2457" s="4" t="s">
        <v>107</v>
      </c>
      <c r="E2457" s="4" t="s">
        <v>129</v>
      </c>
      <c r="F2457" s="4" t="s">
        <v>126</v>
      </c>
      <c r="G2457" s="10">
        <v>590</v>
      </c>
      <c r="H2457" s="10">
        <v>18</v>
      </c>
      <c r="I2457" s="8">
        <v>820</v>
      </c>
      <c r="J2457" s="10">
        <v>14760</v>
      </c>
      <c r="K2457" s="10">
        <f t="shared" si="115"/>
        <v>10620</v>
      </c>
      <c r="L2457" s="11">
        <f t="shared" si="116"/>
        <v>4140</v>
      </c>
    </row>
    <row r="2458" spans="1:12" x14ac:dyDescent="0.3">
      <c r="A2458" s="2">
        <v>44298</v>
      </c>
      <c r="B2458" s="2" t="str">
        <f t="shared" si="114"/>
        <v>2021</v>
      </c>
      <c r="C2458" s="4" t="s">
        <v>115</v>
      </c>
      <c r="D2458" s="4" t="s">
        <v>104</v>
      </c>
      <c r="E2458" s="4" t="s">
        <v>129</v>
      </c>
      <c r="F2458" s="4" t="s">
        <v>126</v>
      </c>
      <c r="G2458" s="10">
        <v>590</v>
      </c>
      <c r="H2458" s="10">
        <v>23</v>
      </c>
      <c r="I2458" s="8">
        <v>820</v>
      </c>
      <c r="J2458" s="10">
        <v>18860</v>
      </c>
      <c r="K2458" s="10">
        <f t="shared" si="115"/>
        <v>13570</v>
      </c>
      <c r="L2458" s="11">
        <f t="shared" si="116"/>
        <v>5290</v>
      </c>
    </row>
    <row r="2459" spans="1:12" x14ac:dyDescent="0.3">
      <c r="A2459" s="2">
        <v>43817</v>
      </c>
      <c r="B2459" s="2" t="str">
        <f t="shared" si="114"/>
        <v>2019</v>
      </c>
      <c r="C2459" s="4" t="s">
        <v>140</v>
      </c>
      <c r="D2459" s="4" t="s">
        <v>110</v>
      </c>
      <c r="E2459" s="4" t="s">
        <v>129</v>
      </c>
      <c r="F2459" s="4" t="s">
        <v>126</v>
      </c>
      <c r="G2459" s="10">
        <v>590</v>
      </c>
      <c r="H2459" s="10">
        <v>1</v>
      </c>
      <c r="I2459" s="8">
        <v>820</v>
      </c>
      <c r="J2459" s="10">
        <v>820</v>
      </c>
      <c r="K2459" s="10">
        <f t="shared" si="115"/>
        <v>590</v>
      </c>
      <c r="L2459" s="11">
        <f t="shared" si="116"/>
        <v>230</v>
      </c>
    </row>
    <row r="2460" spans="1:12" x14ac:dyDescent="0.3">
      <c r="A2460" s="2">
        <v>43541</v>
      </c>
      <c r="B2460" s="2" t="str">
        <f t="shared" si="114"/>
        <v>2019</v>
      </c>
      <c r="C2460" s="4" t="s">
        <v>134</v>
      </c>
      <c r="D2460" s="4" t="s">
        <v>111</v>
      </c>
      <c r="E2460" s="4" t="s">
        <v>129</v>
      </c>
      <c r="F2460" s="4" t="s">
        <v>126</v>
      </c>
      <c r="G2460" s="10">
        <v>590</v>
      </c>
      <c r="H2460" s="10">
        <v>27</v>
      </c>
      <c r="I2460" s="8">
        <v>820</v>
      </c>
      <c r="J2460" s="10">
        <v>22140</v>
      </c>
      <c r="K2460" s="10">
        <f t="shared" si="115"/>
        <v>15930</v>
      </c>
      <c r="L2460" s="11">
        <f t="shared" si="116"/>
        <v>6210</v>
      </c>
    </row>
    <row r="2461" spans="1:12" x14ac:dyDescent="0.3">
      <c r="A2461" s="2">
        <v>43638</v>
      </c>
      <c r="B2461" s="2" t="str">
        <f t="shared" si="114"/>
        <v>2019</v>
      </c>
      <c r="C2461" s="4" t="s">
        <v>115</v>
      </c>
      <c r="D2461" s="4" t="s">
        <v>113</v>
      </c>
      <c r="E2461" s="4" t="s">
        <v>129</v>
      </c>
      <c r="F2461" s="4" t="s">
        <v>126</v>
      </c>
      <c r="G2461" s="10">
        <v>590</v>
      </c>
      <c r="H2461" s="10">
        <v>82</v>
      </c>
      <c r="I2461" s="8">
        <v>820</v>
      </c>
      <c r="J2461" s="10">
        <v>67240</v>
      </c>
      <c r="K2461" s="10">
        <f t="shared" si="115"/>
        <v>48380</v>
      </c>
      <c r="L2461" s="11">
        <f t="shared" si="116"/>
        <v>18860</v>
      </c>
    </row>
    <row r="2462" spans="1:12" x14ac:dyDescent="0.3">
      <c r="A2462" s="2">
        <v>44548</v>
      </c>
      <c r="B2462" s="2" t="str">
        <f t="shared" si="114"/>
        <v>2021</v>
      </c>
      <c r="C2462" s="4" t="s">
        <v>141</v>
      </c>
      <c r="D2462" s="4" t="s">
        <v>117</v>
      </c>
      <c r="E2462" s="4" t="s">
        <v>129</v>
      </c>
      <c r="F2462" s="4" t="s">
        <v>126</v>
      </c>
      <c r="G2462" s="10">
        <v>590</v>
      </c>
      <c r="H2462" s="10">
        <v>219</v>
      </c>
      <c r="I2462" s="8">
        <v>820</v>
      </c>
      <c r="J2462" s="10">
        <v>179580</v>
      </c>
      <c r="K2462" s="10">
        <f t="shared" si="115"/>
        <v>129210</v>
      </c>
      <c r="L2462" s="11">
        <f t="shared" si="116"/>
        <v>50370</v>
      </c>
    </row>
    <row r="2463" spans="1:12" x14ac:dyDescent="0.3">
      <c r="A2463" s="2">
        <v>44407</v>
      </c>
      <c r="B2463" s="2" t="str">
        <f t="shared" si="114"/>
        <v>2021</v>
      </c>
      <c r="C2463" s="4" t="s">
        <v>136</v>
      </c>
      <c r="D2463" s="4" t="s">
        <v>113</v>
      </c>
      <c r="E2463" s="4" t="s">
        <v>129</v>
      </c>
      <c r="F2463" s="4" t="s">
        <v>126</v>
      </c>
      <c r="G2463" s="10">
        <v>590</v>
      </c>
      <c r="H2463" s="10">
        <v>235</v>
      </c>
      <c r="I2463" s="8">
        <v>820</v>
      </c>
      <c r="J2463" s="10">
        <v>192700</v>
      </c>
      <c r="K2463" s="10">
        <f t="shared" si="115"/>
        <v>138650</v>
      </c>
      <c r="L2463" s="11">
        <f t="shared" si="116"/>
        <v>54050</v>
      </c>
    </row>
    <row r="2464" spans="1:12" x14ac:dyDescent="0.3">
      <c r="A2464" s="2">
        <v>43446</v>
      </c>
      <c r="B2464" s="2" t="str">
        <f t="shared" si="114"/>
        <v>2018</v>
      </c>
      <c r="C2464" s="4" t="s">
        <v>134</v>
      </c>
      <c r="D2464" s="4" t="s">
        <v>117</v>
      </c>
      <c r="E2464" s="4" t="s">
        <v>129</v>
      </c>
      <c r="F2464" s="4" t="s">
        <v>126</v>
      </c>
      <c r="G2464" s="10">
        <v>590</v>
      </c>
      <c r="H2464" s="10">
        <v>58</v>
      </c>
      <c r="I2464" s="8">
        <v>820</v>
      </c>
      <c r="J2464" s="10">
        <v>47560</v>
      </c>
      <c r="K2464" s="10">
        <f t="shared" si="115"/>
        <v>34220</v>
      </c>
      <c r="L2464" s="11">
        <f t="shared" si="116"/>
        <v>13340</v>
      </c>
    </row>
    <row r="2465" spans="1:12" x14ac:dyDescent="0.3">
      <c r="A2465" s="2">
        <v>44513</v>
      </c>
      <c r="B2465" s="2" t="str">
        <f t="shared" si="114"/>
        <v>2021</v>
      </c>
      <c r="C2465" s="4" t="s">
        <v>118</v>
      </c>
      <c r="D2465" s="4" t="s">
        <v>113</v>
      </c>
      <c r="E2465" s="4" t="s">
        <v>129</v>
      </c>
      <c r="F2465" s="4" t="s">
        <v>126</v>
      </c>
      <c r="G2465" s="10">
        <v>590</v>
      </c>
      <c r="H2465" s="10">
        <v>58</v>
      </c>
      <c r="I2465" s="8">
        <v>820</v>
      </c>
      <c r="J2465" s="10">
        <v>47560</v>
      </c>
      <c r="K2465" s="10">
        <f t="shared" si="115"/>
        <v>34220</v>
      </c>
      <c r="L2465" s="11">
        <f t="shared" si="116"/>
        <v>13340</v>
      </c>
    </row>
    <row r="2466" spans="1:12" x14ac:dyDescent="0.3">
      <c r="A2466" s="2">
        <v>43714</v>
      </c>
      <c r="B2466" s="2" t="str">
        <f t="shared" si="114"/>
        <v>2019</v>
      </c>
      <c r="C2466" s="4" t="s">
        <v>142</v>
      </c>
      <c r="D2466" s="4" t="s">
        <v>117</v>
      </c>
      <c r="E2466" s="4" t="s">
        <v>129</v>
      </c>
      <c r="F2466" s="4" t="s">
        <v>126</v>
      </c>
      <c r="G2466" s="10">
        <v>590</v>
      </c>
      <c r="H2466" s="10">
        <v>107</v>
      </c>
      <c r="I2466" s="8">
        <v>820</v>
      </c>
      <c r="J2466" s="10">
        <v>87740</v>
      </c>
      <c r="K2466" s="10">
        <f t="shared" si="115"/>
        <v>63130</v>
      </c>
      <c r="L2466" s="11">
        <f t="shared" si="116"/>
        <v>24610</v>
      </c>
    </row>
    <row r="2467" spans="1:12" x14ac:dyDescent="0.3">
      <c r="A2467" s="2">
        <v>43876</v>
      </c>
      <c r="B2467" s="2" t="str">
        <f t="shared" si="114"/>
        <v>2020</v>
      </c>
      <c r="C2467" s="4" t="s">
        <v>138</v>
      </c>
      <c r="D2467" s="4" t="s">
        <v>104</v>
      </c>
      <c r="E2467" s="4" t="s">
        <v>129</v>
      </c>
      <c r="F2467" s="4" t="s">
        <v>126</v>
      </c>
      <c r="G2467" s="10">
        <v>590</v>
      </c>
      <c r="H2467" s="10">
        <v>96</v>
      </c>
      <c r="I2467" s="8">
        <v>820</v>
      </c>
      <c r="J2467" s="10">
        <v>78720</v>
      </c>
      <c r="K2467" s="10">
        <f t="shared" si="115"/>
        <v>56640</v>
      </c>
      <c r="L2467" s="11">
        <f t="shared" si="116"/>
        <v>22080</v>
      </c>
    </row>
    <row r="2468" spans="1:12" x14ac:dyDescent="0.3">
      <c r="A2468" s="2">
        <v>44150</v>
      </c>
      <c r="B2468" s="2" t="str">
        <f t="shared" si="114"/>
        <v>2020</v>
      </c>
      <c r="C2468" s="4" t="s">
        <v>122</v>
      </c>
      <c r="D2468" s="4" t="s">
        <v>113</v>
      </c>
      <c r="E2468" s="4" t="s">
        <v>129</v>
      </c>
      <c r="F2468" s="4" t="s">
        <v>126</v>
      </c>
      <c r="G2468" s="10">
        <v>590</v>
      </c>
      <c r="H2468" s="10">
        <v>139</v>
      </c>
      <c r="I2468" s="8">
        <v>820</v>
      </c>
      <c r="J2468" s="10">
        <v>113980</v>
      </c>
      <c r="K2468" s="10">
        <f t="shared" si="115"/>
        <v>82010</v>
      </c>
      <c r="L2468" s="11">
        <f t="shared" si="116"/>
        <v>31970</v>
      </c>
    </row>
    <row r="2469" spans="1:12" x14ac:dyDescent="0.3">
      <c r="A2469" s="2">
        <v>43863</v>
      </c>
      <c r="B2469" s="2" t="str">
        <f t="shared" si="114"/>
        <v>2020</v>
      </c>
      <c r="C2469" s="4" t="s">
        <v>109</v>
      </c>
      <c r="D2469" s="4" t="s">
        <v>117</v>
      </c>
      <c r="E2469" s="4" t="s">
        <v>129</v>
      </c>
      <c r="F2469" s="4" t="s">
        <v>126</v>
      </c>
      <c r="G2469" s="10">
        <v>590</v>
      </c>
      <c r="H2469" s="10">
        <v>115</v>
      </c>
      <c r="I2469" s="8">
        <v>820</v>
      </c>
      <c r="J2469" s="10">
        <v>94300</v>
      </c>
      <c r="K2469" s="10">
        <f t="shared" si="115"/>
        <v>67850</v>
      </c>
      <c r="L2469" s="11">
        <f t="shared" si="116"/>
        <v>26450</v>
      </c>
    </row>
    <row r="2470" spans="1:12" x14ac:dyDescent="0.3">
      <c r="A2470" s="2">
        <v>44214</v>
      </c>
      <c r="B2470" s="2" t="str">
        <f t="shared" si="114"/>
        <v>2021</v>
      </c>
      <c r="C2470" s="4" t="s">
        <v>115</v>
      </c>
      <c r="D2470" s="4" t="s">
        <v>113</v>
      </c>
      <c r="E2470" s="4" t="s">
        <v>129</v>
      </c>
      <c r="F2470" s="4" t="s">
        <v>126</v>
      </c>
      <c r="G2470" s="10">
        <v>590</v>
      </c>
      <c r="H2470" s="10">
        <v>62</v>
      </c>
      <c r="I2470" s="8">
        <v>820</v>
      </c>
      <c r="J2470" s="10">
        <v>50840</v>
      </c>
      <c r="K2470" s="10">
        <f t="shared" si="115"/>
        <v>36580</v>
      </c>
      <c r="L2470" s="11">
        <f t="shared" si="116"/>
        <v>14260</v>
      </c>
    </row>
    <row r="2471" spans="1:12" x14ac:dyDescent="0.3">
      <c r="A2471" s="2">
        <v>43929</v>
      </c>
      <c r="B2471" s="2" t="str">
        <f t="shared" si="114"/>
        <v>2020</v>
      </c>
      <c r="C2471" s="4" t="s">
        <v>115</v>
      </c>
      <c r="D2471" s="4" t="s">
        <v>113</v>
      </c>
      <c r="E2471" s="4" t="s">
        <v>129</v>
      </c>
      <c r="F2471" s="4" t="s">
        <v>126</v>
      </c>
      <c r="G2471" s="10">
        <v>590</v>
      </c>
      <c r="H2471" s="10">
        <v>140</v>
      </c>
      <c r="I2471" s="8">
        <v>820</v>
      </c>
      <c r="J2471" s="10">
        <v>114800</v>
      </c>
      <c r="K2471" s="10">
        <f t="shared" si="115"/>
        <v>82600</v>
      </c>
      <c r="L2471" s="11">
        <f t="shared" si="116"/>
        <v>32200</v>
      </c>
    </row>
    <row r="2472" spans="1:12" x14ac:dyDescent="0.3">
      <c r="A2472" s="2">
        <v>44244</v>
      </c>
      <c r="B2472" s="2" t="str">
        <f t="shared" si="114"/>
        <v>2021</v>
      </c>
      <c r="C2472" s="4" t="s">
        <v>114</v>
      </c>
      <c r="D2472" s="4" t="s">
        <v>107</v>
      </c>
      <c r="E2472" s="4" t="s">
        <v>129</v>
      </c>
      <c r="F2472" s="4" t="s">
        <v>126</v>
      </c>
      <c r="G2472" s="10">
        <v>590</v>
      </c>
      <c r="H2472" s="10">
        <v>111</v>
      </c>
      <c r="I2472" s="8">
        <v>820</v>
      </c>
      <c r="J2472" s="10">
        <v>91020</v>
      </c>
      <c r="K2472" s="10">
        <f t="shared" si="115"/>
        <v>65490</v>
      </c>
      <c r="L2472" s="11">
        <f t="shared" si="116"/>
        <v>25530</v>
      </c>
    </row>
    <row r="2473" spans="1:12" x14ac:dyDescent="0.3">
      <c r="A2473" s="2">
        <v>44061</v>
      </c>
      <c r="B2473" s="2" t="str">
        <f t="shared" si="114"/>
        <v>2020</v>
      </c>
      <c r="C2473" s="4" t="s">
        <v>135</v>
      </c>
      <c r="D2473" s="4" t="s">
        <v>104</v>
      </c>
      <c r="E2473" s="4" t="s">
        <v>129</v>
      </c>
      <c r="F2473" s="4" t="s">
        <v>126</v>
      </c>
      <c r="G2473" s="10">
        <v>590</v>
      </c>
      <c r="H2473" s="10">
        <v>71</v>
      </c>
      <c r="I2473" s="8">
        <v>820</v>
      </c>
      <c r="J2473" s="10">
        <v>58220</v>
      </c>
      <c r="K2473" s="10">
        <f t="shared" si="115"/>
        <v>41890</v>
      </c>
      <c r="L2473" s="11">
        <f t="shared" si="116"/>
        <v>16330</v>
      </c>
    </row>
    <row r="2474" spans="1:12" x14ac:dyDescent="0.3">
      <c r="A2474" s="2">
        <v>43204</v>
      </c>
      <c r="B2474" s="2" t="str">
        <f t="shared" si="114"/>
        <v>2018</v>
      </c>
      <c r="C2474" s="4" t="s">
        <v>115</v>
      </c>
      <c r="D2474" s="4" t="s">
        <v>110</v>
      </c>
      <c r="E2474" s="4" t="s">
        <v>129</v>
      </c>
      <c r="F2474" s="4" t="s">
        <v>126</v>
      </c>
      <c r="G2474" s="10">
        <v>590</v>
      </c>
      <c r="H2474" s="10">
        <v>1</v>
      </c>
      <c r="I2474" s="8">
        <v>820</v>
      </c>
      <c r="J2474" s="10">
        <v>820</v>
      </c>
      <c r="K2474" s="10">
        <f t="shared" si="115"/>
        <v>590</v>
      </c>
      <c r="L2474" s="11">
        <f t="shared" si="116"/>
        <v>230</v>
      </c>
    </row>
    <row r="2475" spans="1:12" x14ac:dyDescent="0.3">
      <c r="A2475" s="2">
        <v>43560</v>
      </c>
      <c r="B2475" s="2" t="str">
        <f t="shared" si="114"/>
        <v>2019</v>
      </c>
      <c r="C2475" s="4" t="s">
        <v>125</v>
      </c>
      <c r="D2475" s="4" t="s">
        <v>113</v>
      </c>
      <c r="E2475" s="4" t="s">
        <v>129</v>
      </c>
      <c r="F2475" s="4" t="s">
        <v>126</v>
      </c>
      <c r="G2475" s="10">
        <v>590</v>
      </c>
      <c r="H2475" s="10">
        <v>241</v>
      </c>
      <c r="I2475" s="8">
        <v>820</v>
      </c>
      <c r="J2475" s="10">
        <v>197620</v>
      </c>
      <c r="K2475" s="10">
        <f t="shared" si="115"/>
        <v>142190</v>
      </c>
      <c r="L2475" s="11">
        <f t="shared" si="116"/>
        <v>55430</v>
      </c>
    </row>
    <row r="2476" spans="1:12" x14ac:dyDescent="0.3">
      <c r="A2476" s="2">
        <v>44418</v>
      </c>
      <c r="B2476" s="2" t="str">
        <f t="shared" si="114"/>
        <v>2021</v>
      </c>
      <c r="C2476" s="4" t="s">
        <v>140</v>
      </c>
      <c r="D2476" s="4" t="s">
        <v>107</v>
      </c>
      <c r="E2476" s="4" t="s">
        <v>129</v>
      </c>
      <c r="F2476" s="4" t="s">
        <v>126</v>
      </c>
      <c r="G2476" s="10">
        <v>590</v>
      </c>
      <c r="H2476" s="10">
        <v>110</v>
      </c>
      <c r="I2476" s="8">
        <v>820</v>
      </c>
      <c r="J2476" s="10">
        <v>90200</v>
      </c>
      <c r="K2476" s="10">
        <f t="shared" si="115"/>
        <v>64900</v>
      </c>
      <c r="L2476" s="11">
        <f t="shared" si="116"/>
        <v>25300</v>
      </c>
    </row>
    <row r="2477" spans="1:12" x14ac:dyDescent="0.3">
      <c r="A2477" s="2">
        <v>43739</v>
      </c>
      <c r="B2477" s="2" t="str">
        <f t="shared" si="114"/>
        <v>2019</v>
      </c>
      <c r="C2477" s="4" t="s">
        <v>121</v>
      </c>
      <c r="D2477" s="4" t="s">
        <v>111</v>
      </c>
      <c r="E2477" s="4" t="s">
        <v>129</v>
      </c>
      <c r="F2477" s="4" t="s">
        <v>126</v>
      </c>
      <c r="G2477" s="10">
        <v>590</v>
      </c>
      <c r="H2477" s="10">
        <v>105</v>
      </c>
      <c r="I2477" s="8">
        <v>820</v>
      </c>
      <c r="J2477" s="10">
        <v>86100</v>
      </c>
      <c r="K2477" s="10">
        <f t="shared" si="115"/>
        <v>61950</v>
      </c>
      <c r="L2477" s="11">
        <f t="shared" si="116"/>
        <v>24150</v>
      </c>
    </row>
    <row r="2478" spans="1:12" x14ac:dyDescent="0.3">
      <c r="A2478" s="2">
        <v>44421</v>
      </c>
      <c r="B2478" s="2" t="str">
        <f t="shared" si="114"/>
        <v>2021</v>
      </c>
      <c r="C2478" s="4" t="s">
        <v>118</v>
      </c>
      <c r="D2478" s="4" t="s">
        <v>104</v>
      </c>
      <c r="E2478" s="4" t="s">
        <v>129</v>
      </c>
      <c r="F2478" s="4" t="s">
        <v>126</v>
      </c>
      <c r="G2478" s="10">
        <v>590</v>
      </c>
      <c r="H2478" s="10">
        <v>71</v>
      </c>
      <c r="I2478" s="8">
        <v>820</v>
      </c>
      <c r="J2478" s="10">
        <v>58220</v>
      </c>
      <c r="K2478" s="10">
        <f t="shared" si="115"/>
        <v>41890</v>
      </c>
      <c r="L2478" s="11">
        <f t="shared" si="116"/>
        <v>16330</v>
      </c>
    </row>
    <row r="2479" spans="1:12" x14ac:dyDescent="0.3">
      <c r="A2479" s="2">
        <v>43815</v>
      </c>
      <c r="B2479" s="2" t="str">
        <f t="shared" si="114"/>
        <v>2019</v>
      </c>
      <c r="C2479" s="4" t="s">
        <v>122</v>
      </c>
      <c r="D2479" s="4" t="s">
        <v>117</v>
      </c>
      <c r="E2479" s="4" t="s">
        <v>129</v>
      </c>
      <c r="F2479" s="4" t="s">
        <v>126</v>
      </c>
      <c r="G2479" s="10">
        <v>590</v>
      </c>
      <c r="H2479" s="10">
        <v>25</v>
      </c>
      <c r="I2479" s="8">
        <v>820</v>
      </c>
      <c r="J2479" s="10">
        <v>20500</v>
      </c>
      <c r="K2479" s="10">
        <f t="shared" si="115"/>
        <v>14750</v>
      </c>
      <c r="L2479" s="11">
        <f t="shared" si="116"/>
        <v>5750</v>
      </c>
    </row>
    <row r="2480" spans="1:12" x14ac:dyDescent="0.3">
      <c r="A2480" s="2">
        <v>44039</v>
      </c>
      <c r="B2480" s="2" t="str">
        <f t="shared" si="114"/>
        <v>2020</v>
      </c>
      <c r="C2480" s="4" t="s">
        <v>115</v>
      </c>
      <c r="D2480" s="4" t="s">
        <v>104</v>
      </c>
      <c r="E2480" s="4" t="s">
        <v>129</v>
      </c>
      <c r="F2480" s="4" t="s">
        <v>126</v>
      </c>
      <c r="G2480" s="10">
        <v>590</v>
      </c>
      <c r="H2480" s="10">
        <v>30</v>
      </c>
      <c r="I2480" s="8">
        <v>820</v>
      </c>
      <c r="J2480" s="10">
        <v>24600</v>
      </c>
      <c r="K2480" s="10">
        <f t="shared" si="115"/>
        <v>17700</v>
      </c>
      <c r="L2480" s="11">
        <f t="shared" si="116"/>
        <v>6900</v>
      </c>
    </row>
    <row r="2481" spans="1:12" x14ac:dyDescent="0.3">
      <c r="A2481" s="2">
        <v>43212</v>
      </c>
      <c r="B2481" s="2" t="str">
        <f t="shared" si="114"/>
        <v>2018</v>
      </c>
      <c r="C2481" s="4" t="s">
        <v>109</v>
      </c>
      <c r="D2481" s="4" t="s">
        <v>107</v>
      </c>
      <c r="E2481" s="4" t="s">
        <v>129</v>
      </c>
      <c r="F2481" s="4" t="s">
        <v>126</v>
      </c>
      <c r="G2481" s="10">
        <v>590</v>
      </c>
      <c r="H2481" s="10">
        <v>36</v>
      </c>
      <c r="I2481" s="8">
        <v>820</v>
      </c>
      <c r="J2481" s="10">
        <v>29520</v>
      </c>
      <c r="K2481" s="10">
        <f t="shared" si="115"/>
        <v>21240</v>
      </c>
      <c r="L2481" s="11">
        <f t="shared" si="116"/>
        <v>8280</v>
      </c>
    </row>
    <row r="2482" spans="1:12" x14ac:dyDescent="0.3">
      <c r="A2482" s="2">
        <v>43767</v>
      </c>
      <c r="B2482" s="2" t="str">
        <f t="shared" si="114"/>
        <v>2019</v>
      </c>
      <c r="C2482" s="4" t="s">
        <v>136</v>
      </c>
      <c r="D2482" s="4" t="s">
        <v>111</v>
      </c>
      <c r="E2482" s="4" t="s">
        <v>129</v>
      </c>
      <c r="F2482" s="4" t="s">
        <v>126</v>
      </c>
      <c r="G2482" s="10">
        <v>590</v>
      </c>
      <c r="H2482" s="10">
        <v>49</v>
      </c>
      <c r="I2482" s="8">
        <v>820</v>
      </c>
      <c r="J2482" s="10">
        <v>40180</v>
      </c>
      <c r="K2482" s="10">
        <f t="shared" si="115"/>
        <v>28910</v>
      </c>
      <c r="L2482" s="11">
        <f t="shared" si="116"/>
        <v>11270</v>
      </c>
    </row>
    <row r="2483" spans="1:12" x14ac:dyDescent="0.3">
      <c r="A2483" s="2">
        <v>43836</v>
      </c>
      <c r="B2483" s="2" t="str">
        <f t="shared" si="114"/>
        <v>2020</v>
      </c>
      <c r="C2483" s="4" t="s">
        <v>138</v>
      </c>
      <c r="D2483" s="4" t="s">
        <v>113</v>
      </c>
      <c r="E2483" s="4" t="s">
        <v>129</v>
      </c>
      <c r="F2483" s="4" t="s">
        <v>126</v>
      </c>
      <c r="G2483" s="10">
        <v>590</v>
      </c>
      <c r="H2483" s="10">
        <v>270</v>
      </c>
      <c r="I2483" s="8">
        <v>820</v>
      </c>
      <c r="J2483" s="10">
        <v>221400</v>
      </c>
      <c r="K2483" s="10">
        <f t="shared" si="115"/>
        <v>159300</v>
      </c>
      <c r="L2483" s="11">
        <f t="shared" si="116"/>
        <v>62100</v>
      </c>
    </row>
    <row r="2484" spans="1:12" x14ac:dyDescent="0.3">
      <c r="A2484" s="2">
        <v>44188</v>
      </c>
      <c r="B2484" s="2" t="str">
        <f t="shared" si="114"/>
        <v>2020</v>
      </c>
      <c r="C2484" s="4" t="s">
        <v>115</v>
      </c>
      <c r="D2484" s="4" t="s">
        <v>113</v>
      </c>
      <c r="E2484" s="4" t="s">
        <v>129</v>
      </c>
      <c r="F2484" s="4" t="s">
        <v>126</v>
      </c>
      <c r="G2484" s="10">
        <v>590</v>
      </c>
      <c r="H2484" s="10">
        <v>192</v>
      </c>
      <c r="I2484" s="8">
        <v>820</v>
      </c>
      <c r="J2484" s="10">
        <v>157440</v>
      </c>
      <c r="K2484" s="10">
        <f t="shared" si="115"/>
        <v>113280</v>
      </c>
      <c r="L2484" s="11">
        <f t="shared" si="116"/>
        <v>44160</v>
      </c>
    </row>
    <row r="2485" spans="1:12" x14ac:dyDescent="0.3">
      <c r="A2485" s="2">
        <v>44484</v>
      </c>
      <c r="B2485" s="2" t="str">
        <f t="shared" si="114"/>
        <v>2021</v>
      </c>
      <c r="C2485" s="4" t="s">
        <v>144</v>
      </c>
      <c r="D2485" s="4" t="s">
        <v>104</v>
      </c>
      <c r="E2485" s="4" t="s">
        <v>129</v>
      </c>
      <c r="F2485" s="4" t="s">
        <v>126</v>
      </c>
      <c r="G2485" s="10">
        <v>590</v>
      </c>
      <c r="H2485" s="10">
        <v>82</v>
      </c>
      <c r="I2485" s="8">
        <v>820</v>
      </c>
      <c r="J2485" s="10">
        <v>67240</v>
      </c>
      <c r="K2485" s="10">
        <f t="shared" si="115"/>
        <v>48380</v>
      </c>
      <c r="L2485" s="11">
        <f t="shared" si="116"/>
        <v>18860</v>
      </c>
    </row>
    <row r="2486" spans="1:12" x14ac:dyDescent="0.3">
      <c r="A2486" s="2">
        <v>44418</v>
      </c>
      <c r="B2486" s="2" t="str">
        <f t="shared" si="114"/>
        <v>2021</v>
      </c>
      <c r="C2486" s="4" t="s">
        <v>112</v>
      </c>
      <c r="D2486" s="4" t="s">
        <v>117</v>
      </c>
      <c r="E2486" s="4" t="s">
        <v>129</v>
      </c>
      <c r="F2486" s="4" t="s">
        <v>126</v>
      </c>
      <c r="G2486" s="10">
        <v>590</v>
      </c>
      <c r="H2486" s="10">
        <v>63</v>
      </c>
      <c r="I2486" s="8">
        <v>820</v>
      </c>
      <c r="J2486" s="10">
        <v>51660</v>
      </c>
      <c r="K2486" s="10">
        <f t="shared" si="115"/>
        <v>37170</v>
      </c>
      <c r="L2486" s="11">
        <f t="shared" si="116"/>
        <v>14490</v>
      </c>
    </row>
    <row r="2487" spans="1:12" x14ac:dyDescent="0.3">
      <c r="A2487" s="2">
        <v>44561</v>
      </c>
      <c r="B2487" s="2" t="str">
        <f t="shared" si="114"/>
        <v>2021</v>
      </c>
      <c r="C2487" s="4" t="s">
        <v>115</v>
      </c>
      <c r="D2487" s="4" t="s">
        <v>107</v>
      </c>
      <c r="E2487" s="4" t="s">
        <v>129</v>
      </c>
      <c r="F2487" s="4" t="s">
        <v>126</v>
      </c>
      <c r="G2487" s="10">
        <v>590</v>
      </c>
      <c r="H2487" s="10">
        <v>30</v>
      </c>
      <c r="I2487" s="8">
        <v>820</v>
      </c>
      <c r="J2487" s="10">
        <v>24600</v>
      </c>
      <c r="K2487" s="10">
        <f t="shared" si="115"/>
        <v>17700</v>
      </c>
      <c r="L2487" s="11">
        <f t="shared" si="116"/>
        <v>6900</v>
      </c>
    </row>
    <row r="2488" spans="1:12" x14ac:dyDescent="0.3">
      <c r="A2488" s="2">
        <v>44102</v>
      </c>
      <c r="B2488" s="2" t="str">
        <f t="shared" si="114"/>
        <v>2020</v>
      </c>
      <c r="C2488" s="4" t="s">
        <v>109</v>
      </c>
      <c r="D2488" s="4" t="s">
        <v>107</v>
      </c>
      <c r="E2488" s="4" t="s">
        <v>129</v>
      </c>
      <c r="F2488" s="4" t="s">
        <v>126</v>
      </c>
      <c r="G2488" s="10">
        <v>590</v>
      </c>
      <c r="H2488" s="10">
        <v>76</v>
      </c>
      <c r="I2488" s="8">
        <v>820</v>
      </c>
      <c r="J2488" s="10">
        <v>62320</v>
      </c>
      <c r="K2488" s="10">
        <f t="shared" si="115"/>
        <v>44840</v>
      </c>
      <c r="L2488" s="11">
        <f t="shared" si="116"/>
        <v>17480</v>
      </c>
    </row>
    <row r="2489" spans="1:12" x14ac:dyDescent="0.3">
      <c r="A2489" s="2">
        <v>43312</v>
      </c>
      <c r="B2489" s="2" t="str">
        <f t="shared" si="114"/>
        <v>2018</v>
      </c>
      <c r="C2489" s="4" t="s">
        <v>140</v>
      </c>
      <c r="D2489" s="4" t="s">
        <v>110</v>
      </c>
      <c r="E2489" s="4" t="s">
        <v>129</v>
      </c>
      <c r="F2489" s="4" t="s">
        <v>126</v>
      </c>
      <c r="G2489" s="10">
        <v>590</v>
      </c>
      <c r="H2489" s="10">
        <v>45</v>
      </c>
      <c r="I2489" s="8">
        <v>820</v>
      </c>
      <c r="J2489" s="10">
        <v>36900</v>
      </c>
      <c r="K2489" s="10">
        <f t="shared" si="115"/>
        <v>26550</v>
      </c>
      <c r="L2489" s="11">
        <f t="shared" si="116"/>
        <v>10350</v>
      </c>
    </row>
    <row r="2490" spans="1:12" x14ac:dyDescent="0.3">
      <c r="A2490" s="2">
        <v>43515</v>
      </c>
      <c r="B2490" s="2" t="str">
        <f t="shared" si="114"/>
        <v>2019</v>
      </c>
      <c r="C2490" s="4" t="s">
        <v>142</v>
      </c>
      <c r="D2490" s="4" t="s">
        <v>110</v>
      </c>
      <c r="E2490" s="4" t="s">
        <v>129</v>
      </c>
      <c r="F2490" s="4" t="s">
        <v>126</v>
      </c>
      <c r="G2490" s="10">
        <v>590</v>
      </c>
      <c r="H2490" s="10">
        <v>11</v>
      </c>
      <c r="I2490" s="8">
        <v>820</v>
      </c>
      <c r="J2490" s="10">
        <v>9020</v>
      </c>
      <c r="K2490" s="10">
        <f t="shared" si="115"/>
        <v>6490</v>
      </c>
      <c r="L2490" s="11">
        <f t="shared" si="116"/>
        <v>2530</v>
      </c>
    </row>
    <row r="2491" spans="1:12" x14ac:dyDescent="0.3">
      <c r="A2491" s="2">
        <v>44093</v>
      </c>
      <c r="B2491" s="2" t="str">
        <f t="shared" si="114"/>
        <v>2020</v>
      </c>
      <c r="C2491" s="4" t="s">
        <v>119</v>
      </c>
      <c r="D2491" s="4" t="s">
        <v>110</v>
      </c>
      <c r="E2491" s="4" t="s">
        <v>129</v>
      </c>
      <c r="F2491" s="4" t="s">
        <v>126</v>
      </c>
      <c r="G2491" s="10">
        <v>590</v>
      </c>
      <c r="H2491" s="10">
        <v>34</v>
      </c>
      <c r="I2491" s="8">
        <v>820</v>
      </c>
      <c r="J2491" s="10">
        <v>27880</v>
      </c>
      <c r="K2491" s="10">
        <f t="shared" si="115"/>
        <v>20060</v>
      </c>
      <c r="L2491" s="11">
        <f t="shared" si="116"/>
        <v>7820</v>
      </c>
    </row>
    <row r="2492" spans="1:12" x14ac:dyDescent="0.3">
      <c r="A2492" s="2">
        <v>44274</v>
      </c>
      <c r="B2492" s="2" t="str">
        <f t="shared" si="114"/>
        <v>2021</v>
      </c>
      <c r="C2492" s="4" t="s">
        <v>112</v>
      </c>
      <c r="D2492" s="4" t="s">
        <v>104</v>
      </c>
      <c r="E2492" s="4" t="s">
        <v>129</v>
      </c>
      <c r="F2492" s="4" t="s">
        <v>126</v>
      </c>
      <c r="G2492" s="10">
        <v>590</v>
      </c>
      <c r="H2492" s="10">
        <v>46</v>
      </c>
      <c r="I2492" s="8">
        <v>820</v>
      </c>
      <c r="J2492" s="10">
        <v>37720</v>
      </c>
      <c r="K2492" s="10">
        <f t="shared" si="115"/>
        <v>27140</v>
      </c>
      <c r="L2492" s="11">
        <f t="shared" si="116"/>
        <v>10580</v>
      </c>
    </row>
    <row r="2493" spans="1:12" x14ac:dyDescent="0.3">
      <c r="A2493" s="2">
        <v>44252</v>
      </c>
      <c r="B2493" s="2" t="str">
        <f t="shared" si="114"/>
        <v>2021</v>
      </c>
      <c r="C2493" s="4" t="s">
        <v>122</v>
      </c>
      <c r="D2493" s="4" t="s">
        <v>117</v>
      </c>
      <c r="E2493" s="4" t="s">
        <v>129</v>
      </c>
      <c r="F2493" s="4" t="s">
        <v>126</v>
      </c>
      <c r="G2493" s="10">
        <v>590</v>
      </c>
      <c r="H2493" s="10">
        <v>144</v>
      </c>
      <c r="I2493" s="8">
        <v>820</v>
      </c>
      <c r="J2493" s="10">
        <v>118080</v>
      </c>
      <c r="K2493" s="10">
        <f t="shared" si="115"/>
        <v>84960</v>
      </c>
      <c r="L2493" s="11">
        <f t="shared" si="116"/>
        <v>33120</v>
      </c>
    </row>
    <row r="2494" spans="1:12" x14ac:dyDescent="0.3">
      <c r="A2494" s="2">
        <v>43635</v>
      </c>
      <c r="B2494" s="2" t="str">
        <f t="shared" si="114"/>
        <v>2019</v>
      </c>
      <c r="C2494" s="4" t="s">
        <v>115</v>
      </c>
      <c r="D2494" s="4" t="s">
        <v>104</v>
      </c>
      <c r="E2494" s="4" t="s">
        <v>129</v>
      </c>
      <c r="F2494" s="4" t="s">
        <v>126</v>
      </c>
      <c r="G2494" s="10">
        <v>590</v>
      </c>
      <c r="H2494" s="10">
        <v>1</v>
      </c>
      <c r="I2494" s="8">
        <v>820</v>
      </c>
      <c r="J2494" s="10">
        <v>820</v>
      </c>
      <c r="K2494" s="10">
        <f t="shared" si="115"/>
        <v>590</v>
      </c>
      <c r="L2494" s="11">
        <f t="shared" si="116"/>
        <v>230</v>
      </c>
    </row>
    <row r="2495" spans="1:12" x14ac:dyDescent="0.3">
      <c r="A2495" s="2">
        <v>43198</v>
      </c>
      <c r="B2495" s="2" t="str">
        <f t="shared" si="114"/>
        <v>2018</v>
      </c>
      <c r="C2495" s="4" t="s">
        <v>109</v>
      </c>
      <c r="D2495" s="4" t="s">
        <v>113</v>
      </c>
      <c r="E2495" s="4" t="s">
        <v>129</v>
      </c>
      <c r="F2495" s="4" t="s">
        <v>126</v>
      </c>
      <c r="G2495" s="10">
        <v>590</v>
      </c>
      <c r="H2495" s="10">
        <v>295</v>
      </c>
      <c r="I2495" s="8">
        <v>820</v>
      </c>
      <c r="J2495" s="10">
        <v>241900</v>
      </c>
      <c r="K2495" s="10">
        <f t="shared" si="115"/>
        <v>174050</v>
      </c>
      <c r="L2495" s="11">
        <f t="shared" si="116"/>
        <v>67850</v>
      </c>
    </row>
    <row r="2496" spans="1:12" x14ac:dyDescent="0.3">
      <c r="A2496" s="2">
        <v>43511</v>
      </c>
      <c r="B2496" s="2" t="str">
        <f t="shared" si="114"/>
        <v>2019</v>
      </c>
      <c r="C2496" s="4" t="s">
        <v>137</v>
      </c>
      <c r="D2496" s="4" t="s">
        <v>117</v>
      </c>
      <c r="E2496" s="4" t="s">
        <v>129</v>
      </c>
      <c r="F2496" s="4" t="s">
        <v>126</v>
      </c>
      <c r="G2496" s="10">
        <v>590</v>
      </c>
      <c r="H2496" s="10">
        <v>24</v>
      </c>
      <c r="I2496" s="8">
        <v>820</v>
      </c>
      <c r="J2496" s="10">
        <v>19680</v>
      </c>
      <c r="K2496" s="10">
        <f t="shared" si="115"/>
        <v>14160</v>
      </c>
      <c r="L2496" s="11">
        <f t="shared" si="116"/>
        <v>5520</v>
      </c>
    </row>
    <row r="2497" spans="1:12" x14ac:dyDescent="0.3">
      <c r="A2497" s="2">
        <v>43295</v>
      </c>
      <c r="B2497" s="2" t="str">
        <f t="shared" si="114"/>
        <v>2018</v>
      </c>
      <c r="C2497" s="4" t="s">
        <v>108</v>
      </c>
      <c r="D2497" s="4" t="s">
        <v>113</v>
      </c>
      <c r="E2497" s="4" t="s">
        <v>129</v>
      </c>
      <c r="F2497" s="4" t="s">
        <v>126</v>
      </c>
      <c r="G2497" s="10">
        <v>590</v>
      </c>
      <c r="H2497" s="10">
        <v>29</v>
      </c>
      <c r="I2497" s="8">
        <v>820</v>
      </c>
      <c r="J2497" s="10">
        <v>23780</v>
      </c>
      <c r="K2497" s="10">
        <f t="shared" si="115"/>
        <v>17110</v>
      </c>
      <c r="L2497" s="11">
        <f t="shared" si="116"/>
        <v>6670</v>
      </c>
    </row>
    <row r="2498" spans="1:12" x14ac:dyDescent="0.3">
      <c r="A2498" s="2">
        <v>43363</v>
      </c>
      <c r="B2498" s="2" t="str">
        <f t="shared" si="114"/>
        <v>2018</v>
      </c>
      <c r="C2498" s="4" t="s">
        <v>122</v>
      </c>
      <c r="D2498" s="4" t="s">
        <v>110</v>
      </c>
      <c r="E2498" s="4" t="s">
        <v>129</v>
      </c>
      <c r="F2498" s="4" t="s">
        <v>126</v>
      </c>
      <c r="G2498" s="10">
        <v>590</v>
      </c>
      <c r="H2498" s="10">
        <v>43</v>
      </c>
      <c r="I2498" s="8">
        <v>820</v>
      </c>
      <c r="J2498" s="10">
        <v>35260</v>
      </c>
      <c r="K2498" s="10">
        <f t="shared" si="115"/>
        <v>25370</v>
      </c>
      <c r="L2498" s="11">
        <f t="shared" si="116"/>
        <v>9890</v>
      </c>
    </row>
    <row r="2499" spans="1:12" x14ac:dyDescent="0.3">
      <c r="A2499" s="2">
        <v>44163</v>
      </c>
      <c r="B2499" s="2" t="str">
        <f t="shared" ref="B2499:B2562" si="117">TEXT(A2499,"yyyy")</f>
        <v>2020</v>
      </c>
      <c r="C2499" s="4" t="s">
        <v>108</v>
      </c>
      <c r="D2499" s="4" t="s">
        <v>110</v>
      </c>
      <c r="E2499" s="4" t="s">
        <v>129</v>
      </c>
      <c r="F2499" s="4" t="s">
        <v>126</v>
      </c>
      <c r="G2499" s="10">
        <v>590</v>
      </c>
      <c r="H2499" s="10">
        <v>32</v>
      </c>
      <c r="I2499" s="8">
        <v>820</v>
      </c>
      <c r="J2499" s="10">
        <v>26240</v>
      </c>
      <c r="K2499" s="10">
        <f t="shared" ref="K2499:K2562" si="118">H2499*G2499</f>
        <v>18880</v>
      </c>
      <c r="L2499" s="11">
        <f t="shared" ref="L2499:L2562" si="119">J2499-K2499</f>
        <v>7360</v>
      </c>
    </row>
    <row r="2500" spans="1:12" x14ac:dyDescent="0.3">
      <c r="A2500" s="2">
        <v>43135</v>
      </c>
      <c r="B2500" s="2" t="str">
        <f t="shared" si="117"/>
        <v>2018</v>
      </c>
      <c r="C2500" s="4" t="s">
        <v>140</v>
      </c>
      <c r="D2500" s="4" t="s">
        <v>107</v>
      </c>
      <c r="E2500" s="4" t="s">
        <v>129</v>
      </c>
      <c r="F2500" s="4" t="s">
        <v>126</v>
      </c>
      <c r="G2500" s="10">
        <v>590</v>
      </c>
      <c r="H2500" s="10">
        <v>142</v>
      </c>
      <c r="I2500" s="8">
        <v>820</v>
      </c>
      <c r="J2500" s="10">
        <v>116440</v>
      </c>
      <c r="K2500" s="10">
        <f t="shared" si="118"/>
        <v>83780</v>
      </c>
      <c r="L2500" s="11">
        <f t="shared" si="119"/>
        <v>32660</v>
      </c>
    </row>
    <row r="2501" spans="1:12" x14ac:dyDescent="0.3">
      <c r="A2501" s="2">
        <v>44389</v>
      </c>
      <c r="B2501" s="2" t="str">
        <f t="shared" si="117"/>
        <v>2021</v>
      </c>
      <c r="C2501" s="4" t="s">
        <v>142</v>
      </c>
      <c r="D2501" s="4" t="s">
        <v>104</v>
      </c>
      <c r="E2501" s="4" t="s">
        <v>129</v>
      </c>
      <c r="F2501" s="4" t="s">
        <v>126</v>
      </c>
      <c r="G2501" s="10">
        <v>590</v>
      </c>
      <c r="H2501" s="10">
        <v>79</v>
      </c>
      <c r="I2501" s="8">
        <v>820</v>
      </c>
      <c r="J2501" s="10">
        <v>64780</v>
      </c>
      <c r="K2501" s="10">
        <f t="shared" si="118"/>
        <v>46610</v>
      </c>
      <c r="L2501" s="11">
        <f t="shared" si="119"/>
        <v>18170</v>
      </c>
    </row>
    <row r="2502" spans="1:12" x14ac:dyDescent="0.3">
      <c r="A2502" s="2">
        <v>44236</v>
      </c>
      <c r="B2502" s="2" t="str">
        <f t="shared" si="117"/>
        <v>2021</v>
      </c>
      <c r="C2502" s="4" t="s">
        <v>137</v>
      </c>
      <c r="D2502" s="4" t="s">
        <v>111</v>
      </c>
      <c r="E2502" s="4" t="s">
        <v>129</v>
      </c>
      <c r="F2502" s="4" t="s">
        <v>126</v>
      </c>
      <c r="G2502" s="10">
        <v>590</v>
      </c>
      <c r="H2502" s="10">
        <v>27</v>
      </c>
      <c r="I2502" s="8">
        <v>820</v>
      </c>
      <c r="J2502" s="10">
        <v>22140</v>
      </c>
      <c r="K2502" s="10">
        <f t="shared" si="118"/>
        <v>15930</v>
      </c>
      <c r="L2502" s="11">
        <f t="shared" si="119"/>
        <v>6210</v>
      </c>
    </row>
    <row r="2503" spans="1:12" x14ac:dyDescent="0.3">
      <c r="A2503" s="2">
        <v>43459</v>
      </c>
      <c r="B2503" s="2" t="str">
        <f t="shared" si="117"/>
        <v>2018</v>
      </c>
      <c r="C2503" s="4" t="s">
        <v>119</v>
      </c>
      <c r="D2503" s="4" t="s">
        <v>113</v>
      </c>
      <c r="E2503" s="4" t="s">
        <v>129</v>
      </c>
      <c r="F2503" s="4" t="s">
        <v>126</v>
      </c>
      <c r="G2503" s="10">
        <v>590</v>
      </c>
      <c r="H2503" s="10">
        <v>99</v>
      </c>
      <c r="I2503" s="8">
        <v>820</v>
      </c>
      <c r="J2503" s="10">
        <v>81180</v>
      </c>
      <c r="K2503" s="10">
        <f t="shared" si="118"/>
        <v>58410</v>
      </c>
      <c r="L2503" s="11">
        <f t="shared" si="119"/>
        <v>22770</v>
      </c>
    </row>
    <row r="2504" spans="1:12" x14ac:dyDescent="0.3">
      <c r="A2504" s="2">
        <v>43527</v>
      </c>
      <c r="B2504" s="2" t="str">
        <f t="shared" si="117"/>
        <v>2019</v>
      </c>
      <c r="C2504" s="4" t="s">
        <v>115</v>
      </c>
      <c r="D2504" s="4" t="s">
        <v>104</v>
      </c>
      <c r="E2504" s="4" t="s">
        <v>129</v>
      </c>
      <c r="F2504" s="4" t="s">
        <v>126</v>
      </c>
      <c r="G2504" s="10">
        <v>590</v>
      </c>
      <c r="H2504" s="10">
        <v>5</v>
      </c>
      <c r="I2504" s="8">
        <v>820</v>
      </c>
      <c r="J2504" s="10">
        <v>4100</v>
      </c>
      <c r="K2504" s="10">
        <f t="shared" si="118"/>
        <v>2950</v>
      </c>
      <c r="L2504" s="11">
        <f t="shared" si="119"/>
        <v>1150</v>
      </c>
    </row>
    <row r="2505" spans="1:12" x14ac:dyDescent="0.3">
      <c r="A2505" s="2">
        <v>43993</v>
      </c>
      <c r="B2505" s="2" t="str">
        <f t="shared" si="117"/>
        <v>2020</v>
      </c>
      <c r="C2505" s="4" t="s">
        <v>135</v>
      </c>
      <c r="D2505" s="4" t="s">
        <v>117</v>
      </c>
      <c r="E2505" s="4" t="s">
        <v>129</v>
      </c>
      <c r="F2505" s="4" t="s">
        <v>126</v>
      </c>
      <c r="G2505" s="10">
        <v>590</v>
      </c>
      <c r="H2505" s="10">
        <v>223</v>
      </c>
      <c r="I2505" s="8">
        <v>820</v>
      </c>
      <c r="J2505" s="10">
        <v>182860</v>
      </c>
      <c r="K2505" s="10">
        <f t="shared" si="118"/>
        <v>131570</v>
      </c>
      <c r="L2505" s="11">
        <f t="shared" si="119"/>
        <v>51290</v>
      </c>
    </row>
    <row r="2506" spans="1:12" x14ac:dyDescent="0.3">
      <c r="A2506" s="2">
        <v>43852</v>
      </c>
      <c r="B2506" s="2" t="str">
        <f t="shared" si="117"/>
        <v>2020</v>
      </c>
      <c r="C2506" s="4" t="s">
        <v>116</v>
      </c>
      <c r="D2506" s="4" t="s">
        <v>110</v>
      </c>
      <c r="E2506" s="4" t="s">
        <v>129</v>
      </c>
      <c r="F2506" s="4" t="s">
        <v>126</v>
      </c>
      <c r="G2506" s="10">
        <v>590</v>
      </c>
      <c r="H2506" s="10">
        <v>42</v>
      </c>
      <c r="I2506" s="8">
        <v>820</v>
      </c>
      <c r="J2506" s="10">
        <v>34440</v>
      </c>
      <c r="K2506" s="10">
        <f t="shared" si="118"/>
        <v>24780</v>
      </c>
      <c r="L2506" s="11">
        <f t="shared" si="119"/>
        <v>9660</v>
      </c>
    </row>
    <row r="2507" spans="1:12" x14ac:dyDescent="0.3">
      <c r="A2507" s="2">
        <v>43561</v>
      </c>
      <c r="B2507" s="2" t="str">
        <f t="shared" si="117"/>
        <v>2019</v>
      </c>
      <c r="C2507" s="4" t="s">
        <v>135</v>
      </c>
      <c r="D2507" s="4" t="s">
        <v>104</v>
      </c>
      <c r="E2507" s="4" t="s">
        <v>129</v>
      </c>
      <c r="F2507" s="4" t="s">
        <v>126</v>
      </c>
      <c r="G2507" s="10">
        <v>590</v>
      </c>
      <c r="H2507" s="10">
        <v>5</v>
      </c>
      <c r="I2507" s="8">
        <v>820</v>
      </c>
      <c r="J2507" s="10">
        <v>4100</v>
      </c>
      <c r="K2507" s="10">
        <f t="shared" si="118"/>
        <v>2950</v>
      </c>
      <c r="L2507" s="11">
        <f t="shared" si="119"/>
        <v>1150</v>
      </c>
    </row>
    <row r="2508" spans="1:12" x14ac:dyDescent="0.3">
      <c r="A2508" s="2">
        <v>44408</v>
      </c>
      <c r="B2508" s="2" t="str">
        <f t="shared" si="117"/>
        <v>2021</v>
      </c>
      <c r="C2508" s="4" t="s">
        <v>116</v>
      </c>
      <c r="D2508" s="4" t="s">
        <v>113</v>
      </c>
      <c r="E2508" s="4" t="s">
        <v>129</v>
      </c>
      <c r="F2508" s="4" t="s">
        <v>126</v>
      </c>
      <c r="G2508" s="10">
        <v>590</v>
      </c>
      <c r="H2508" s="10">
        <v>52</v>
      </c>
      <c r="I2508" s="8">
        <v>820</v>
      </c>
      <c r="J2508" s="10">
        <v>42640</v>
      </c>
      <c r="K2508" s="10">
        <f t="shared" si="118"/>
        <v>30680</v>
      </c>
      <c r="L2508" s="11">
        <f t="shared" si="119"/>
        <v>11960</v>
      </c>
    </row>
    <row r="2509" spans="1:12" x14ac:dyDescent="0.3">
      <c r="A2509" s="2">
        <v>44305</v>
      </c>
      <c r="B2509" s="2" t="str">
        <f t="shared" si="117"/>
        <v>2021</v>
      </c>
      <c r="C2509" s="4" t="s">
        <v>114</v>
      </c>
      <c r="D2509" s="4" t="s">
        <v>117</v>
      </c>
      <c r="E2509" s="4" t="s">
        <v>129</v>
      </c>
      <c r="F2509" s="4" t="s">
        <v>126</v>
      </c>
      <c r="G2509" s="10">
        <v>590</v>
      </c>
      <c r="H2509" s="10">
        <v>69</v>
      </c>
      <c r="I2509" s="8">
        <v>820</v>
      </c>
      <c r="J2509" s="10">
        <v>56580</v>
      </c>
      <c r="K2509" s="10">
        <f t="shared" si="118"/>
        <v>40710</v>
      </c>
      <c r="L2509" s="11">
        <f t="shared" si="119"/>
        <v>15870</v>
      </c>
    </row>
    <row r="2510" spans="1:12" x14ac:dyDescent="0.3">
      <c r="A2510" s="2">
        <v>43390</v>
      </c>
      <c r="B2510" s="2" t="str">
        <f t="shared" si="117"/>
        <v>2018</v>
      </c>
      <c r="C2510" s="4" t="s">
        <v>139</v>
      </c>
      <c r="D2510" s="4" t="s">
        <v>113</v>
      </c>
      <c r="E2510" s="4" t="s">
        <v>129</v>
      </c>
      <c r="F2510" s="4" t="s">
        <v>126</v>
      </c>
      <c r="G2510" s="10">
        <v>590</v>
      </c>
      <c r="H2510" s="10">
        <v>49</v>
      </c>
      <c r="I2510" s="8">
        <v>820</v>
      </c>
      <c r="J2510" s="10">
        <v>40180</v>
      </c>
      <c r="K2510" s="10">
        <f t="shared" si="118"/>
        <v>28910</v>
      </c>
      <c r="L2510" s="11">
        <f t="shared" si="119"/>
        <v>11270</v>
      </c>
    </row>
    <row r="2511" spans="1:12" x14ac:dyDescent="0.3">
      <c r="A2511" s="2">
        <v>44237</v>
      </c>
      <c r="B2511" s="2" t="str">
        <f t="shared" si="117"/>
        <v>2021</v>
      </c>
      <c r="C2511" s="4" t="s">
        <v>114</v>
      </c>
      <c r="D2511" s="4" t="s">
        <v>117</v>
      </c>
      <c r="E2511" s="4" t="s">
        <v>129</v>
      </c>
      <c r="F2511" s="4" t="s">
        <v>126</v>
      </c>
      <c r="G2511" s="10">
        <v>590</v>
      </c>
      <c r="H2511" s="10">
        <v>69</v>
      </c>
      <c r="I2511" s="8">
        <v>820</v>
      </c>
      <c r="J2511" s="10">
        <v>56580</v>
      </c>
      <c r="K2511" s="10">
        <f t="shared" si="118"/>
        <v>40710</v>
      </c>
      <c r="L2511" s="11">
        <f t="shared" si="119"/>
        <v>15870</v>
      </c>
    </row>
    <row r="2512" spans="1:12" x14ac:dyDescent="0.3">
      <c r="A2512" s="2">
        <v>43918</v>
      </c>
      <c r="B2512" s="2" t="str">
        <f t="shared" si="117"/>
        <v>2020</v>
      </c>
      <c r="C2512" s="4" t="s">
        <v>119</v>
      </c>
      <c r="D2512" s="4" t="s">
        <v>111</v>
      </c>
      <c r="E2512" s="4" t="s">
        <v>129</v>
      </c>
      <c r="F2512" s="4" t="s">
        <v>126</v>
      </c>
      <c r="G2512" s="10">
        <v>590</v>
      </c>
      <c r="H2512" s="10">
        <v>88</v>
      </c>
      <c r="I2512" s="8">
        <v>820</v>
      </c>
      <c r="J2512" s="10">
        <v>72160</v>
      </c>
      <c r="K2512" s="10">
        <f t="shared" si="118"/>
        <v>51920</v>
      </c>
      <c r="L2512" s="11">
        <f t="shared" si="119"/>
        <v>20240</v>
      </c>
    </row>
    <row r="2513" spans="1:12" x14ac:dyDescent="0.3">
      <c r="A2513" s="2">
        <v>43646</v>
      </c>
      <c r="B2513" s="2" t="str">
        <f t="shared" si="117"/>
        <v>2019</v>
      </c>
      <c r="C2513" s="4" t="s">
        <v>109</v>
      </c>
      <c r="D2513" s="4" t="s">
        <v>107</v>
      </c>
      <c r="E2513" s="4" t="s">
        <v>129</v>
      </c>
      <c r="F2513" s="4" t="s">
        <v>126</v>
      </c>
      <c r="G2513" s="10">
        <v>590</v>
      </c>
      <c r="H2513" s="10">
        <v>18</v>
      </c>
      <c r="I2513" s="8">
        <v>820</v>
      </c>
      <c r="J2513" s="10">
        <v>14760</v>
      </c>
      <c r="K2513" s="10">
        <f t="shared" si="118"/>
        <v>10620</v>
      </c>
      <c r="L2513" s="11">
        <f t="shared" si="119"/>
        <v>4140</v>
      </c>
    </row>
    <row r="2514" spans="1:12" x14ac:dyDescent="0.3">
      <c r="A2514" s="2">
        <v>44298</v>
      </c>
      <c r="B2514" s="2" t="str">
        <f t="shared" si="117"/>
        <v>2021</v>
      </c>
      <c r="C2514" s="4" t="s">
        <v>115</v>
      </c>
      <c r="D2514" s="4" t="s">
        <v>104</v>
      </c>
      <c r="E2514" s="4" t="s">
        <v>129</v>
      </c>
      <c r="F2514" s="4" t="s">
        <v>126</v>
      </c>
      <c r="G2514" s="10">
        <v>590</v>
      </c>
      <c r="H2514" s="10">
        <v>23</v>
      </c>
      <c r="I2514" s="8">
        <v>820</v>
      </c>
      <c r="J2514" s="10">
        <v>18860</v>
      </c>
      <c r="K2514" s="10">
        <f t="shared" si="118"/>
        <v>13570</v>
      </c>
      <c r="L2514" s="11">
        <f t="shared" si="119"/>
        <v>5290</v>
      </c>
    </row>
    <row r="2515" spans="1:12" x14ac:dyDescent="0.3">
      <c r="A2515" s="2">
        <v>43817</v>
      </c>
      <c r="B2515" s="2" t="str">
        <f t="shared" si="117"/>
        <v>2019</v>
      </c>
      <c r="C2515" s="4" t="s">
        <v>140</v>
      </c>
      <c r="D2515" s="4" t="s">
        <v>110</v>
      </c>
      <c r="E2515" s="4" t="s">
        <v>129</v>
      </c>
      <c r="F2515" s="4" t="s">
        <v>126</v>
      </c>
      <c r="G2515" s="10">
        <v>590</v>
      </c>
      <c r="H2515" s="10">
        <v>1</v>
      </c>
      <c r="I2515" s="8">
        <v>820</v>
      </c>
      <c r="J2515" s="10">
        <v>820</v>
      </c>
      <c r="K2515" s="10">
        <f t="shared" si="118"/>
        <v>590</v>
      </c>
      <c r="L2515" s="11">
        <f t="shared" si="119"/>
        <v>230</v>
      </c>
    </row>
    <row r="2516" spans="1:12" x14ac:dyDescent="0.3">
      <c r="A2516" s="2">
        <v>43541</v>
      </c>
      <c r="B2516" s="2" t="str">
        <f t="shared" si="117"/>
        <v>2019</v>
      </c>
      <c r="C2516" s="4" t="s">
        <v>134</v>
      </c>
      <c r="D2516" s="4" t="s">
        <v>111</v>
      </c>
      <c r="E2516" s="4" t="s">
        <v>129</v>
      </c>
      <c r="F2516" s="4" t="s">
        <v>126</v>
      </c>
      <c r="G2516" s="10">
        <v>590</v>
      </c>
      <c r="H2516" s="10">
        <v>27</v>
      </c>
      <c r="I2516" s="8">
        <v>820</v>
      </c>
      <c r="J2516" s="10">
        <v>22140</v>
      </c>
      <c r="K2516" s="10">
        <f t="shared" si="118"/>
        <v>15930</v>
      </c>
      <c r="L2516" s="11">
        <f t="shared" si="119"/>
        <v>6210</v>
      </c>
    </row>
    <row r="2517" spans="1:12" x14ac:dyDescent="0.3">
      <c r="A2517" s="2">
        <v>43638</v>
      </c>
      <c r="B2517" s="2" t="str">
        <f t="shared" si="117"/>
        <v>2019</v>
      </c>
      <c r="C2517" s="4" t="s">
        <v>115</v>
      </c>
      <c r="D2517" s="4" t="s">
        <v>113</v>
      </c>
      <c r="E2517" s="4" t="s">
        <v>129</v>
      </c>
      <c r="F2517" s="4" t="s">
        <v>126</v>
      </c>
      <c r="G2517" s="10">
        <v>590</v>
      </c>
      <c r="H2517" s="10">
        <v>82</v>
      </c>
      <c r="I2517" s="8">
        <v>820</v>
      </c>
      <c r="J2517" s="10">
        <v>67240</v>
      </c>
      <c r="K2517" s="10">
        <f t="shared" si="118"/>
        <v>48380</v>
      </c>
      <c r="L2517" s="11">
        <f t="shared" si="119"/>
        <v>18860</v>
      </c>
    </row>
    <row r="2518" spans="1:12" x14ac:dyDescent="0.3">
      <c r="A2518" s="2">
        <v>44548</v>
      </c>
      <c r="B2518" s="2" t="str">
        <f t="shared" si="117"/>
        <v>2021</v>
      </c>
      <c r="C2518" s="4" t="s">
        <v>141</v>
      </c>
      <c r="D2518" s="4" t="s">
        <v>117</v>
      </c>
      <c r="E2518" s="4" t="s">
        <v>129</v>
      </c>
      <c r="F2518" s="4" t="s">
        <v>126</v>
      </c>
      <c r="G2518" s="10">
        <v>590</v>
      </c>
      <c r="H2518" s="10">
        <v>219</v>
      </c>
      <c r="I2518" s="8">
        <v>820</v>
      </c>
      <c r="J2518" s="10">
        <v>179580</v>
      </c>
      <c r="K2518" s="10">
        <f t="shared" si="118"/>
        <v>129210</v>
      </c>
      <c r="L2518" s="11">
        <f t="shared" si="119"/>
        <v>50370</v>
      </c>
    </row>
    <row r="2519" spans="1:12" x14ac:dyDescent="0.3">
      <c r="A2519" s="2">
        <v>44407</v>
      </c>
      <c r="B2519" s="2" t="str">
        <f t="shared" si="117"/>
        <v>2021</v>
      </c>
      <c r="C2519" s="4" t="s">
        <v>136</v>
      </c>
      <c r="D2519" s="4" t="s">
        <v>113</v>
      </c>
      <c r="E2519" s="4" t="s">
        <v>129</v>
      </c>
      <c r="F2519" s="4" t="s">
        <v>126</v>
      </c>
      <c r="G2519" s="10">
        <v>590</v>
      </c>
      <c r="H2519" s="10">
        <v>235</v>
      </c>
      <c r="I2519" s="8">
        <v>820</v>
      </c>
      <c r="J2519" s="10">
        <v>192700</v>
      </c>
      <c r="K2519" s="10">
        <f t="shared" si="118"/>
        <v>138650</v>
      </c>
      <c r="L2519" s="11">
        <f t="shared" si="119"/>
        <v>54050</v>
      </c>
    </row>
    <row r="2520" spans="1:12" x14ac:dyDescent="0.3">
      <c r="A2520" s="2">
        <v>43446</v>
      </c>
      <c r="B2520" s="2" t="str">
        <f t="shared" si="117"/>
        <v>2018</v>
      </c>
      <c r="C2520" s="4" t="s">
        <v>134</v>
      </c>
      <c r="D2520" s="4" t="s">
        <v>117</v>
      </c>
      <c r="E2520" s="4" t="s">
        <v>129</v>
      </c>
      <c r="F2520" s="4" t="s">
        <v>126</v>
      </c>
      <c r="G2520" s="10">
        <v>590</v>
      </c>
      <c r="H2520" s="10">
        <v>58</v>
      </c>
      <c r="I2520" s="8">
        <v>820</v>
      </c>
      <c r="J2520" s="10">
        <v>47560</v>
      </c>
      <c r="K2520" s="10">
        <f t="shared" si="118"/>
        <v>34220</v>
      </c>
      <c r="L2520" s="11">
        <f t="shared" si="119"/>
        <v>13340</v>
      </c>
    </row>
    <row r="2521" spans="1:12" x14ac:dyDescent="0.3">
      <c r="A2521" s="2">
        <v>44513</v>
      </c>
      <c r="B2521" s="2" t="str">
        <f t="shared" si="117"/>
        <v>2021</v>
      </c>
      <c r="C2521" s="4" t="s">
        <v>118</v>
      </c>
      <c r="D2521" s="4" t="s">
        <v>113</v>
      </c>
      <c r="E2521" s="4" t="s">
        <v>129</v>
      </c>
      <c r="F2521" s="4" t="s">
        <v>126</v>
      </c>
      <c r="G2521" s="10">
        <v>590</v>
      </c>
      <c r="H2521" s="10">
        <v>58</v>
      </c>
      <c r="I2521" s="8">
        <v>820</v>
      </c>
      <c r="J2521" s="10">
        <v>47560</v>
      </c>
      <c r="K2521" s="10">
        <f t="shared" si="118"/>
        <v>34220</v>
      </c>
      <c r="L2521" s="11">
        <f t="shared" si="119"/>
        <v>13340</v>
      </c>
    </row>
    <row r="2522" spans="1:12" x14ac:dyDescent="0.3">
      <c r="A2522" s="2">
        <v>43714</v>
      </c>
      <c r="B2522" s="2" t="str">
        <f t="shared" si="117"/>
        <v>2019</v>
      </c>
      <c r="C2522" s="4" t="s">
        <v>142</v>
      </c>
      <c r="D2522" s="4" t="s">
        <v>117</v>
      </c>
      <c r="E2522" s="4" t="s">
        <v>129</v>
      </c>
      <c r="F2522" s="4" t="s">
        <v>126</v>
      </c>
      <c r="G2522" s="10">
        <v>590</v>
      </c>
      <c r="H2522" s="10">
        <v>107</v>
      </c>
      <c r="I2522" s="8">
        <v>820</v>
      </c>
      <c r="J2522" s="10">
        <v>87740</v>
      </c>
      <c r="K2522" s="10">
        <f t="shared" si="118"/>
        <v>63130</v>
      </c>
      <c r="L2522" s="11">
        <f t="shared" si="119"/>
        <v>24610</v>
      </c>
    </row>
    <row r="2523" spans="1:12" x14ac:dyDescent="0.3">
      <c r="A2523" s="2">
        <v>43876</v>
      </c>
      <c r="B2523" s="2" t="str">
        <f t="shared" si="117"/>
        <v>2020</v>
      </c>
      <c r="C2523" s="4" t="s">
        <v>138</v>
      </c>
      <c r="D2523" s="4" t="s">
        <v>104</v>
      </c>
      <c r="E2523" s="4" t="s">
        <v>129</v>
      </c>
      <c r="F2523" s="4" t="s">
        <v>126</v>
      </c>
      <c r="G2523" s="10">
        <v>590</v>
      </c>
      <c r="H2523" s="10">
        <v>96</v>
      </c>
      <c r="I2523" s="8">
        <v>820</v>
      </c>
      <c r="J2523" s="10">
        <v>78720</v>
      </c>
      <c r="K2523" s="10">
        <f t="shared" si="118"/>
        <v>56640</v>
      </c>
      <c r="L2523" s="11">
        <f t="shared" si="119"/>
        <v>22080</v>
      </c>
    </row>
    <row r="2524" spans="1:12" x14ac:dyDescent="0.3">
      <c r="A2524" s="2">
        <v>44150</v>
      </c>
      <c r="B2524" s="2" t="str">
        <f t="shared" si="117"/>
        <v>2020</v>
      </c>
      <c r="C2524" s="4" t="s">
        <v>122</v>
      </c>
      <c r="D2524" s="4" t="s">
        <v>113</v>
      </c>
      <c r="E2524" s="4" t="s">
        <v>129</v>
      </c>
      <c r="F2524" s="4" t="s">
        <v>126</v>
      </c>
      <c r="G2524" s="10">
        <v>590</v>
      </c>
      <c r="H2524" s="10">
        <v>139</v>
      </c>
      <c r="I2524" s="8">
        <v>820</v>
      </c>
      <c r="J2524" s="10">
        <v>113980</v>
      </c>
      <c r="K2524" s="10">
        <f t="shared" si="118"/>
        <v>82010</v>
      </c>
      <c r="L2524" s="11">
        <f t="shared" si="119"/>
        <v>31970</v>
      </c>
    </row>
    <row r="2525" spans="1:12" x14ac:dyDescent="0.3">
      <c r="A2525" s="2">
        <v>43863</v>
      </c>
      <c r="B2525" s="2" t="str">
        <f t="shared" si="117"/>
        <v>2020</v>
      </c>
      <c r="C2525" s="4" t="s">
        <v>109</v>
      </c>
      <c r="D2525" s="4" t="s">
        <v>117</v>
      </c>
      <c r="E2525" s="4" t="s">
        <v>129</v>
      </c>
      <c r="F2525" s="4" t="s">
        <v>126</v>
      </c>
      <c r="G2525" s="10">
        <v>590</v>
      </c>
      <c r="H2525" s="10">
        <v>115</v>
      </c>
      <c r="I2525" s="8">
        <v>820</v>
      </c>
      <c r="J2525" s="10">
        <v>94300</v>
      </c>
      <c r="K2525" s="10">
        <f t="shared" si="118"/>
        <v>67850</v>
      </c>
      <c r="L2525" s="11">
        <f t="shared" si="119"/>
        <v>26450</v>
      </c>
    </row>
    <row r="2526" spans="1:12" x14ac:dyDescent="0.3">
      <c r="A2526" s="2">
        <v>44214</v>
      </c>
      <c r="B2526" s="2" t="str">
        <f t="shared" si="117"/>
        <v>2021</v>
      </c>
      <c r="C2526" s="4" t="s">
        <v>115</v>
      </c>
      <c r="D2526" s="4" t="s">
        <v>113</v>
      </c>
      <c r="E2526" s="4" t="s">
        <v>129</v>
      </c>
      <c r="F2526" s="4" t="s">
        <v>126</v>
      </c>
      <c r="G2526" s="10">
        <v>590</v>
      </c>
      <c r="H2526" s="10">
        <v>62</v>
      </c>
      <c r="I2526" s="8">
        <v>820</v>
      </c>
      <c r="J2526" s="10">
        <v>50840</v>
      </c>
      <c r="K2526" s="10">
        <f t="shared" si="118"/>
        <v>36580</v>
      </c>
      <c r="L2526" s="11">
        <f t="shared" si="119"/>
        <v>14260</v>
      </c>
    </row>
    <row r="2527" spans="1:12" x14ac:dyDescent="0.3">
      <c r="A2527" s="2">
        <v>43929</v>
      </c>
      <c r="B2527" s="2" t="str">
        <f t="shared" si="117"/>
        <v>2020</v>
      </c>
      <c r="C2527" s="4" t="s">
        <v>115</v>
      </c>
      <c r="D2527" s="4" t="s">
        <v>113</v>
      </c>
      <c r="E2527" s="4" t="s">
        <v>129</v>
      </c>
      <c r="F2527" s="4" t="s">
        <v>126</v>
      </c>
      <c r="G2527" s="10">
        <v>590</v>
      </c>
      <c r="H2527" s="10">
        <v>140</v>
      </c>
      <c r="I2527" s="8">
        <v>820</v>
      </c>
      <c r="J2527" s="10">
        <v>114800</v>
      </c>
      <c r="K2527" s="10">
        <f t="shared" si="118"/>
        <v>82600</v>
      </c>
      <c r="L2527" s="11">
        <f t="shared" si="119"/>
        <v>32200</v>
      </c>
    </row>
    <row r="2528" spans="1:12" x14ac:dyDescent="0.3">
      <c r="A2528" s="2">
        <v>44244</v>
      </c>
      <c r="B2528" s="2" t="str">
        <f t="shared" si="117"/>
        <v>2021</v>
      </c>
      <c r="C2528" s="4" t="s">
        <v>114</v>
      </c>
      <c r="D2528" s="4" t="s">
        <v>107</v>
      </c>
      <c r="E2528" s="4" t="s">
        <v>129</v>
      </c>
      <c r="F2528" s="4" t="s">
        <v>126</v>
      </c>
      <c r="G2528" s="10">
        <v>590</v>
      </c>
      <c r="H2528" s="10">
        <v>111</v>
      </c>
      <c r="I2528" s="8">
        <v>820</v>
      </c>
      <c r="J2528" s="10">
        <v>91020</v>
      </c>
      <c r="K2528" s="10">
        <f t="shared" si="118"/>
        <v>65490</v>
      </c>
      <c r="L2528" s="11">
        <f t="shared" si="119"/>
        <v>25530</v>
      </c>
    </row>
    <row r="2529" spans="1:12" x14ac:dyDescent="0.3">
      <c r="A2529" s="2">
        <v>44061</v>
      </c>
      <c r="B2529" s="2" t="str">
        <f t="shared" si="117"/>
        <v>2020</v>
      </c>
      <c r="C2529" s="4" t="s">
        <v>135</v>
      </c>
      <c r="D2529" s="4" t="s">
        <v>104</v>
      </c>
      <c r="E2529" s="4" t="s">
        <v>129</v>
      </c>
      <c r="F2529" s="4" t="s">
        <v>126</v>
      </c>
      <c r="G2529" s="10">
        <v>590</v>
      </c>
      <c r="H2529" s="10">
        <v>71</v>
      </c>
      <c r="I2529" s="8">
        <v>820</v>
      </c>
      <c r="J2529" s="10">
        <v>58220</v>
      </c>
      <c r="K2529" s="10">
        <f t="shared" si="118"/>
        <v>41890</v>
      </c>
      <c r="L2529" s="11">
        <f t="shared" si="119"/>
        <v>16330</v>
      </c>
    </row>
    <row r="2530" spans="1:12" x14ac:dyDescent="0.3">
      <c r="A2530" s="2">
        <v>43204</v>
      </c>
      <c r="B2530" s="2" t="str">
        <f t="shared" si="117"/>
        <v>2018</v>
      </c>
      <c r="C2530" s="4" t="s">
        <v>115</v>
      </c>
      <c r="D2530" s="4" t="s">
        <v>110</v>
      </c>
      <c r="E2530" s="4" t="s">
        <v>129</v>
      </c>
      <c r="F2530" s="4" t="s">
        <v>126</v>
      </c>
      <c r="G2530" s="10">
        <v>590</v>
      </c>
      <c r="H2530" s="10">
        <v>1</v>
      </c>
      <c r="I2530" s="8">
        <v>820</v>
      </c>
      <c r="J2530" s="10">
        <v>820</v>
      </c>
      <c r="K2530" s="10">
        <f t="shared" si="118"/>
        <v>590</v>
      </c>
      <c r="L2530" s="11">
        <f t="shared" si="119"/>
        <v>230</v>
      </c>
    </row>
    <row r="2531" spans="1:12" x14ac:dyDescent="0.3">
      <c r="A2531" s="2">
        <v>43560</v>
      </c>
      <c r="B2531" s="2" t="str">
        <f t="shared" si="117"/>
        <v>2019</v>
      </c>
      <c r="C2531" s="4" t="s">
        <v>125</v>
      </c>
      <c r="D2531" s="4" t="s">
        <v>113</v>
      </c>
      <c r="E2531" s="4" t="s">
        <v>129</v>
      </c>
      <c r="F2531" s="4" t="s">
        <v>126</v>
      </c>
      <c r="G2531" s="10">
        <v>590</v>
      </c>
      <c r="H2531" s="10">
        <v>241</v>
      </c>
      <c r="I2531" s="8">
        <v>820</v>
      </c>
      <c r="J2531" s="10">
        <v>197620</v>
      </c>
      <c r="K2531" s="10">
        <f t="shared" si="118"/>
        <v>142190</v>
      </c>
      <c r="L2531" s="11">
        <f t="shared" si="119"/>
        <v>55430</v>
      </c>
    </row>
    <row r="2532" spans="1:12" x14ac:dyDescent="0.3">
      <c r="A2532" s="2">
        <v>44418</v>
      </c>
      <c r="B2532" s="2" t="str">
        <f t="shared" si="117"/>
        <v>2021</v>
      </c>
      <c r="C2532" s="4" t="s">
        <v>140</v>
      </c>
      <c r="D2532" s="4" t="s">
        <v>107</v>
      </c>
      <c r="E2532" s="4" t="s">
        <v>129</v>
      </c>
      <c r="F2532" s="4" t="s">
        <v>126</v>
      </c>
      <c r="G2532" s="10">
        <v>590</v>
      </c>
      <c r="H2532" s="10">
        <v>110</v>
      </c>
      <c r="I2532" s="8">
        <v>820</v>
      </c>
      <c r="J2532" s="10">
        <v>90200</v>
      </c>
      <c r="K2532" s="10">
        <f t="shared" si="118"/>
        <v>64900</v>
      </c>
      <c r="L2532" s="11">
        <f t="shared" si="119"/>
        <v>25300</v>
      </c>
    </row>
    <row r="2533" spans="1:12" x14ac:dyDescent="0.3">
      <c r="A2533" s="2">
        <v>43739</v>
      </c>
      <c r="B2533" s="2" t="str">
        <f t="shared" si="117"/>
        <v>2019</v>
      </c>
      <c r="C2533" s="4" t="s">
        <v>121</v>
      </c>
      <c r="D2533" s="4" t="s">
        <v>111</v>
      </c>
      <c r="E2533" s="4" t="s">
        <v>129</v>
      </c>
      <c r="F2533" s="4" t="s">
        <v>126</v>
      </c>
      <c r="G2533" s="10">
        <v>590</v>
      </c>
      <c r="H2533" s="10">
        <v>105</v>
      </c>
      <c r="I2533" s="8">
        <v>820</v>
      </c>
      <c r="J2533" s="10">
        <v>86100</v>
      </c>
      <c r="K2533" s="10">
        <f t="shared" si="118"/>
        <v>61950</v>
      </c>
      <c r="L2533" s="11">
        <f t="shared" si="119"/>
        <v>24150</v>
      </c>
    </row>
    <row r="2534" spans="1:12" x14ac:dyDescent="0.3">
      <c r="A2534" s="2">
        <v>44421</v>
      </c>
      <c r="B2534" s="2" t="str">
        <f t="shared" si="117"/>
        <v>2021</v>
      </c>
      <c r="C2534" s="4" t="s">
        <v>118</v>
      </c>
      <c r="D2534" s="4" t="s">
        <v>104</v>
      </c>
      <c r="E2534" s="4" t="s">
        <v>129</v>
      </c>
      <c r="F2534" s="4" t="s">
        <v>126</v>
      </c>
      <c r="G2534" s="10">
        <v>590</v>
      </c>
      <c r="H2534" s="10">
        <v>71</v>
      </c>
      <c r="I2534" s="8">
        <v>820</v>
      </c>
      <c r="J2534" s="10">
        <v>58220</v>
      </c>
      <c r="K2534" s="10">
        <f t="shared" si="118"/>
        <v>41890</v>
      </c>
      <c r="L2534" s="11">
        <f t="shared" si="119"/>
        <v>16330</v>
      </c>
    </row>
    <row r="2535" spans="1:12" x14ac:dyDescent="0.3">
      <c r="A2535" s="2">
        <v>43815</v>
      </c>
      <c r="B2535" s="2" t="str">
        <f t="shared" si="117"/>
        <v>2019</v>
      </c>
      <c r="C2535" s="4" t="s">
        <v>122</v>
      </c>
      <c r="D2535" s="4" t="s">
        <v>117</v>
      </c>
      <c r="E2535" s="4" t="s">
        <v>129</v>
      </c>
      <c r="F2535" s="4" t="s">
        <v>126</v>
      </c>
      <c r="G2535" s="10">
        <v>590</v>
      </c>
      <c r="H2535" s="10">
        <v>25</v>
      </c>
      <c r="I2535" s="8">
        <v>820</v>
      </c>
      <c r="J2535" s="10">
        <v>20500</v>
      </c>
      <c r="K2535" s="10">
        <f t="shared" si="118"/>
        <v>14750</v>
      </c>
      <c r="L2535" s="11">
        <f t="shared" si="119"/>
        <v>5750</v>
      </c>
    </row>
    <row r="2536" spans="1:12" x14ac:dyDescent="0.3">
      <c r="A2536" s="2">
        <v>44039</v>
      </c>
      <c r="B2536" s="2" t="str">
        <f t="shared" si="117"/>
        <v>2020</v>
      </c>
      <c r="C2536" s="4" t="s">
        <v>115</v>
      </c>
      <c r="D2536" s="4" t="s">
        <v>104</v>
      </c>
      <c r="E2536" s="4" t="s">
        <v>129</v>
      </c>
      <c r="F2536" s="4" t="s">
        <v>126</v>
      </c>
      <c r="G2536" s="10">
        <v>590</v>
      </c>
      <c r="H2536" s="10">
        <v>30</v>
      </c>
      <c r="I2536" s="8">
        <v>820</v>
      </c>
      <c r="J2536" s="10">
        <v>24600</v>
      </c>
      <c r="K2536" s="10">
        <f t="shared" si="118"/>
        <v>17700</v>
      </c>
      <c r="L2536" s="11">
        <f t="shared" si="119"/>
        <v>6900</v>
      </c>
    </row>
    <row r="2537" spans="1:12" x14ac:dyDescent="0.3">
      <c r="A2537" s="2">
        <v>43212</v>
      </c>
      <c r="B2537" s="2" t="str">
        <f t="shared" si="117"/>
        <v>2018</v>
      </c>
      <c r="C2537" s="4" t="s">
        <v>109</v>
      </c>
      <c r="D2537" s="4" t="s">
        <v>107</v>
      </c>
      <c r="E2537" s="4" t="s">
        <v>129</v>
      </c>
      <c r="F2537" s="4" t="s">
        <v>126</v>
      </c>
      <c r="G2537" s="10">
        <v>590</v>
      </c>
      <c r="H2537" s="10">
        <v>36</v>
      </c>
      <c r="I2537" s="8">
        <v>820</v>
      </c>
      <c r="J2537" s="10">
        <v>29520</v>
      </c>
      <c r="K2537" s="10">
        <f t="shared" si="118"/>
        <v>21240</v>
      </c>
      <c r="L2537" s="11">
        <f t="shared" si="119"/>
        <v>8280</v>
      </c>
    </row>
    <row r="2538" spans="1:12" x14ac:dyDescent="0.3">
      <c r="A2538" s="2">
        <v>43767</v>
      </c>
      <c r="B2538" s="2" t="str">
        <f t="shared" si="117"/>
        <v>2019</v>
      </c>
      <c r="C2538" s="4" t="s">
        <v>136</v>
      </c>
      <c r="D2538" s="4" t="s">
        <v>111</v>
      </c>
      <c r="E2538" s="4" t="s">
        <v>129</v>
      </c>
      <c r="F2538" s="4" t="s">
        <v>126</v>
      </c>
      <c r="G2538" s="10">
        <v>590</v>
      </c>
      <c r="H2538" s="10">
        <v>49</v>
      </c>
      <c r="I2538" s="8">
        <v>820</v>
      </c>
      <c r="J2538" s="10">
        <v>40180</v>
      </c>
      <c r="K2538" s="10">
        <f t="shared" si="118"/>
        <v>28910</v>
      </c>
      <c r="L2538" s="11">
        <f t="shared" si="119"/>
        <v>11270</v>
      </c>
    </row>
    <row r="2539" spans="1:12" x14ac:dyDescent="0.3">
      <c r="A2539" s="2">
        <v>43836</v>
      </c>
      <c r="B2539" s="2" t="str">
        <f t="shared" si="117"/>
        <v>2020</v>
      </c>
      <c r="C2539" s="4" t="s">
        <v>138</v>
      </c>
      <c r="D2539" s="4" t="s">
        <v>113</v>
      </c>
      <c r="E2539" s="4" t="s">
        <v>129</v>
      </c>
      <c r="F2539" s="4" t="s">
        <v>126</v>
      </c>
      <c r="G2539" s="10">
        <v>590</v>
      </c>
      <c r="H2539" s="10">
        <v>270</v>
      </c>
      <c r="I2539" s="8">
        <v>820</v>
      </c>
      <c r="J2539" s="10">
        <v>221400</v>
      </c>
      <c r="K2539" s="10">
        <f t="shared" si="118"/>
        <v>159300</v>
      </c>
      <c r="L2539" s="11">
        <f t="shared" si="119"/>
        <v>62100</v>
      </c>
    </row>
    <row r="2540" spans="1:12" x14ac:dyDescent="0.3">
      <c r="A2540" s="2">
        <v>44188</v>
      </c>
      <c r="B2540" s="2" t="str">
        <f t="shared" si="117"/>
        <v>2020</v>
      </c>
      <c r="C2540" s="4" t="s">
        <v>115</v>
      </c>
      <c r="D2540" s="4" t="s">
        <v>113</v>
      </c>
      <c r="E2540" s="4" t="s">
        <v>129</v>
      </c>
      <c r="F2540" s="4" t="s">
        <v>126</v>
      </c>
      <c r="G2540" s="10">
        <v>590</v>
      </c>
      <c r="H2540" s="10">
        <v>192</v>
      </c>
      <c r="I2540" s="8">
        <v>820</v>
      </c>
      <c r="J2540" s="10">
        <v>157440</v>
      </c>
      <c r="K2540" s="10">
        <f t="shared" si="118"/>
        <v>113280</v>
      </c>
      <c r="L2540" s="11">
        <f t="shared" si="119"/>
        <v>44160</v>
      </c>
    </row>
    <row r="2541" spans="1:12" x14ac:dyDescent="0.3">
      <c r="A2541" s="2">
        <v>44484</v>
      </c>
      <c r="B2541" s="2" t="str">
        <f t="shared" si="117"/>
        <v>2021</v>
      </c>
      <c r="C2541" s="4" t="s">
        <v>144</v>
      </c>
      <c r="D2541" s="4" t="s">
        <v>104</v>
      </c>
      <c r="E2541" s="4" t="s">
        <v>129</v>
      </c>
      <c r="F2541" s="4" t="s">
        <v>126</v>
      </c>
      <c r="G2541" s="10">
        <v>590</v>
      </c>
      <c r="H2541" s="10">
        <v>82</v>
      </c>
      <c r="I2541" s="8">
        <v>820</v>
      </c>
      <c r="J2541" s="10">
        <v>67240</v>
      </c>
      <c r="K2541" s="10">
        <f t="shared" si="118"/>
        <v>48380</v>
      </c>
      <c r="L2541" s="11">
        <f t="shared" si="119"/>
        <v>18860</v>
      </c>
    </row>
    <row r="2542" spans="1:12" x14ac:dyDescent="0.3">
      <c r="A2542" s="2">
        <v>44418</v>
      </c>
      <c r="B2542" s="2" t="str">
        <f t="shared" si="117"/>
        <v>2021</v>
      </c>
      <c r="C2542" s="4" t="s">
        <v>112</v>
      </c>
      <c r="D2542" s="4" t="s">
        <v>117</v>
      </c>
      <c r="E2542" s="4" t="s">
        <v>129</v>
      </c>
      <c r="F2542" s="4" t="s">
        <v>126</v>
      </c>
      <c r="G2542" s="10">
        <v>590</v>
      </c>
      <c r="H2542" s="10">
        <v>63</v>
      </c>
      <c r="I2542" s="8">
        <v>820</v>
      </c>
      <c r="J2542" s="10">
        <v>51660</v>
      </c>
      <c r="K2542" s="10">
        <f t="shared" si="118"/>
        <v>37170</v>
      </c>
      <c r="L2542" s="11">
        <f t="shared" si="119"/>
        <v>14490</v>
      </c>
    </row>
    <row r="2543" spans="1:12" x14ac:dyDescent="0.3">
      <c r="A2543" s="2">
        <v>44561</v>
      </c>
      <c r="B2543" s="2" t="str">
        <f t="shared" si="117"/>
        <v>2021</v>
      </c>
      <c r="C2543" s="4" t="s">
        <v>115</v>
      </c>
      <c r="D2543" s="4" t="s">
        <v>107</v>
      </c>
      <c r="E2543" s="4" t="s">
        <v>129</v>
      </c>
      <c r="F2543" s="4" t="s">
        <v>126</v>
      </c>
      <c r="G2543" s="10">
        <v>590</v>
      </c>
      <c r="H2543" s="10">
        <v>30</v>
      </c>
      <c r="I2543" s="8">
        <v>820</v>
      </c>
      <c r="J2543" s="10">
        <v>24600</v>
      </c>
      <c r="K2543" s="10">
        <f t="shared" si="118"/>
        <v>17700</v>
      </c>
      <c r="L2543" s="11">
        <f t="shared" si="119"/>
        <v>6900</v>
      </c>
    </row>
    <row r="2544" spans="1:12" x14ac:dyDescent="0.3">
      <c r="A2544" s="2">
        <v>44102</v>
      </c>
      <c r="B2544" s="2" t="str">
        <f t="shared" si="117"/>
        <v>2020</v>
      </c>
      <c r="C2544" s="4" t="s">
        <v>109</v>
      </c>
      <c r="D2544" s="4" t="s">
        <v>107</v>
      </c>
      <c r="E2544" s="4" t="s">
        <v>129</v>
      </c>
      <c r="F2544" s="4" t="s">
        <v>126</v>
      </c>
      <c r="G2544" s="10">
        <v>590</v>
      </c>
      <c r="H2544" s="10">
        <v>76</v>
      </c>
      <c r="I2544" s="8">
        <v>820</v>
      </c>
      <c r="J2544" s="10">
        <v>62320</v>
      </c>
      <c r="K2544" s="10">
        <f t="shared" si="118"/>
        <v>44840</v>
      </c>
      <c r="L2544" s="11">
        <f t="shared" si="119"/>
        <v>17480</v>
      </c>
    </row>
    <row r="2545" spans="1:12" x14ac:dyDescent="0.3">
      <c r="A2545" s="2">
        <v>43312</v>
      </c>
      <c r="B2545" s="2" t="str">
        <f t="shared" si="117"/>
        <v>2018</v>
      </c>
      <c r="C2545" s="4" t="s">
        <v>140</v>
      </c>
      <c r="D2545" s="4" t="s">
        <v>110</v>
      </c>
      <c r="E2545" s="4" t="s">
        <v>129</v>
      </c>
      <c r="F2545" s="4" t="s">
        <v>126</v>
      </c>
      <c r="G2545" s="10">
        <v>590</v>
      </c>
      <c r="H2545" s="10">
        <v>45</v>
      </c>
      <c r="I2545" s="8">
        <v>820</v>
      </c>
      <c r="J2545" s="10">
        <v>36900</v>
      </c>
      <c r="K2545" s="10">
        <f t="shared" si="118"/>
        <v>26550</v>
      </c>
      <c r="L2545" s="11">
        <f t="shared" si="119"/>
        <v>10350</v>
      </c>
    </row>
    <row r="2546" spans="1:12" x14ac:dyDescent="0.3">
      <c r="A2546" s="2">
        <v>43515</v>
      </c>
      <c r="B2546" s="2" t="str">
        <f t="shared" si="117"/>
        <v>2019</v>
      </c>
      <c r="C2546" s="4" t="s">
        <v>142</v>
      </c>
      <c r="D2546" s="4" t="s">
        <v>110</v>
      </c>
      <c r="E2546" s="4" t="s">
        <v>129</v>
      </c>
      <c r="F2546" s="4" t="s">
        <v>126</v>
      </c>
      <c r="G2546" s="10">
        <v>590</v>
      </c>
      <c r="H2546" s="10">
        <v>11</v>
      </c>
      <c r="I2546" s="8">
        <v>820</v>
      </c>
      <c r="J2546" s="10">
        <v>9020</v>
      </c>
      <c r="K2546" s="10">
        <f t="shared" si="118"/>
        <v>6490</v>
      </c>
      <c r="L2546" s="11">
        <f t="shared" si="119"/>
        <v>2530</v>
      </c>
    </row>
    <row r="2547" spans="1:12" x14ac:dyDescent="0.3">
      <c r="A2547" s="2">
        <v>44093</v>
      </c>
      <c r="B2547" s="2" t="str">
        <f t="shared" si="117"/>
        <v>2020</v>
      </c>
      <c r="C2547" s="4" t="s">
        <v>119</v>
      </c>
      <c r="D2547" s="4" t="s">
        <v>110</v>
      </c>
      <c r="E2547" s="4" t="s">
        <v>129</v>
      </c>
      <c r="F2547" s="4" t="s">
        <v>126</v>
      </c>
      <c r="G2547" s="10">
        <v>590</v>
      </c>
      <c r="H2547" s="10">
        <v>34</v>
      </c>
      <c r="I2547" s="8">
        <v>820</v>
      </c>
      <c r="J2547" s="10">
        <v>27880</v>
      </c>
      <c r="K2547" s="10">
        <f t="shared" si="118"/>
        <v>20060</v>
      </c>
      <c r="L2547" s="11">
        <f t="shared" si="119"/>
        <v>7820</v>
      </c>
    </row>
    <row r="2548" spans="1:12" x14ac:dyDescent="0.3">
      <c r="A2548" s="2">
        <v>44274</v>
      </c>
      <c r="B2548" s="2" t="str">
        <f t="shared" si="117"/>
        <v>2021</v>
      </c>
      <c r="C2548" s="4" t="s">
        <v>112</v>
      </c>
      <c r="D2548" s="4" t="s">
        <v>104</v>
      </c>
      <c r="E2548" s="4" t="s">
        <v>129</v>
      </c>
      <c r="F2548" s="4" t="s">
        <v>126</v>
      </c>
      <c r="G2548" s="10">
        <v>590</v>
      </c>
      <c r="H2548" s="10">
        <v>46</v>
      </c>
      <c r="I2548" s="8">
        <v>820</v>
      </c>
      <c r="J2548" s="10">
        <v>37720</v>
      </c>
      <c r="K2548" s="10">
        <f t="shared" si="118"/>
        <v>27140</v>
      </c>
      <c r="L2548" s="11">
        <f t="shared" si="119"/>
        <v>10580</v>
      </c>
    </row>
    <row r="2549" spans="1:12" x14ac:dyDescent="0.3">
      <c r="A2549" s="2">
        <v>44252</v>
      </c>
      <c r="B2549" s="2" t="str">
        <f t="shared" si="117"/>
        <v>2021</v>
      </c>
      <c r="C2549" s="4" t="s">
        <v>122</v>
      </c>
      <c r="D2549" s="4" t="s">
        <v>117</v>
      </c>
      <c r="E2549" s="4" t="s">
        <v>129</v>
      </c>
      <c r="F2549" s="4" t="s">
        <v>126</v>
      </c>
      <c r="G2549" s="10">
        <v>590</v>
      </c>
      <c r="H2549" s="10">
        <v>144</v>
      </c>
      <c r="I2549" s="8">
        <v>820</v>
      </c>
      <c r="J2549" s="10">
        <v>118080</v>
      </c>
      <c r="K2549" s="10">
        <f t="shared" si="118"/>
        <v>84960</v>
      </c>
      <c r="L2549" s="11">
        <f t="shared" si="119"/>
        <v>33120</v>
      </c>
    </row>
    <row r="2550" spans="1:12" x14ac:dyDescent="0.3">
      <c r="A2550" s="2">
        <v>43635</v>
      </c>
      <c r="B2550" s="2" t="str">
        <f t="shared" si="117"/>
        <v>2019</v>
      </c>
      <c r="C2550" s="4" t="s">
        <v>115</v>
      </c>
      <c r="D2550" s="4" t="s">
        <v>104</v>
      </c>
      <c r="E2550" s="4" t="s">
        <v>129</v>
      </c>
      <c r="F2550" s="4" t="s">
        <v>126</v>
      </c>
      <c r="G2550" s="10">
        <v>590</v>
      </c>
      <c r="H2550" s="10">
        <v>1</v>
      </c>
      <c r="I2550" s="8">
        <v>820</v>
      </c>
      <c r="J2550" s="10">
        <v>820</v>
      </c>
      <c r="K2550" s="10">
        <f t="shared" si="118"/>
        <v>590</v>
      </c>
      <c r="L2550" s="11">
        <f t="shared" si="119"/>
        <v>230</v>
      </c>
    </row>
    <row r="2551" spans="1:12" x14ac:dyDescent="0.3">
      <c r="A2551" s="2">
        <v>43198</v>
      </c>
      <c r="B2551" s="2" t="str">
        <f t="shared" si="117"/>
        <v>2018</v>
      </c>
      <c r="C2551" s="4" t="s">
        <v>109</v>
      </c>
      <c r="D2551" s="4" t="s">
        <v>113</v>
      </c>
      <c r="E2551" s="4" t="s">
        <v>129</v>
      </c>
      <c r="F2551" s="4" t="s">
        <v>126</v>
      </c>
      <c r="G2551" s="10">
        <v>590</v>
      </c>
      <c r="H2551" s="10">
        <v>295</v>
      </c>
      <c r="I2551" s="8">
        <v>820</v>
      </c>
      <c r="J2551" s="10">
        <v>241900</v>
      </c>
      <c r="K2551" s="10">
        <f t="shared" si="118"/>
        <v>174050</v>
      </c>
      <c r="L2551" s="11">
        <f t="shared" si="119"/>
        <v>67850</v>
      </c>
    </row>
    <row r="2552" spans="1:12" x14ac:dyDescent="0.3">
      <c r="A2552" s="2">
        <v>43511</v>
      </c>
      <c r="B2552" s="2" t="str">
        <f t="shared" si="117"/>
        <v>2019</v>
      </c>
      <c r="C2552" s="4" t="s">
        <v>137</v>
      </c>
      <c r="D2552" s="4" t="s">
        <v>117</v>
      </c>
      <c r="E2552" s="4" t="s">
        <v>129</v>
      </c>
      <c r="F2552" s="4" t="s">
        <v>126</v>
      </c>
      <c r="G2552" s="10">
        <v>590</v>
      </c>
      <c r="H2552" s="10">
        <v>24</v>
      </c>
      <c r="I2552" s="8">
        <v>820</v>
      </c>
      <c r="J2552" s="10">
        <v>19680</v>
      </c>
      <c r="K2552" s="10">
        <f t="shared" si="118"/>
        <v>14160</v>
      </c>
      <c r="L2552" s="11">
        <f t="shared" si="119"/>
        <v>5520</v>
      </c>
    </row>
    <row r="2553" spans="1:12" x14ac:dyDescent="0.3">
      <c r="A2553" s="2">
        <v>43295</v>
      </c>
      <c r="B2553" s="2" t="str">
        <f t="shared" si="117"/>
        <v>2018</v>
      </c>
      <c r="C2553" s="4" t="s">
        <v>108</v>
      </c>
      <c r="D2553" s="4" t="s">
        <v>113</v>
      </c>
      <c r="E2553" s="4" t="s">
        <v>129</v>
      </c>
      <c r="F2553" s="4" t="s">
        <v>126</v>
      </c>
      <c r="G2553" s="10">
        <v>590</v>
      </c>
      <c r="H2553" s="10">
        <v>29</v>
      </c>
      <c r="I2553" s="8">
        <v>820</v>
      </c>
      <c r="J2553" s="10">
        <v>23780</v>
      </c>
      <c r="K2553" s="10">
        <f t="shared" si="118"/>
        <v>17110</v>
      </c>
      <c r="L2553" s="11">
        <f t="shared" si="119"/>
        <v>6670</v>
      </c>
    </row>
    <row r="2554" spans="1:12" x14ac:dyDescent="0.3">
      <c r="A2554" s="2">
        <v>43363</v>
      </c>
      <c r="B2554" s="2" t="str">
        <f t="shared" si="117"/>
        <v>2018</v>
      </c>
      <c r="C2554" s="4" t="s">
        <v>122</v>
      </c>
      <c r="D2554" s="4" t="s">
        <v>110</v>
      </c>
      <c r="E2554" s="4" t="s">
        <v>129</v>
      </c>
      <c r="F2554" s="4" t="s">
        <v>126</v>
      </c>
      <c r="G2554" s="10">
        <v>590</v>
      </c>
      <c r="H2554" s="10">
        <v>43</v>
      </c>
      <c r="I2554" s="8">
        <v>820</v>
      </c>
      <c r="J2554" s="10">
        <v>35260</v>
      </c>
      <c r="K2554" s="10">
        <f t="shared" si="118"/>
        <v>25370</v>
      </c>
      <c r="L2554" s="11">
        <f t="shared" si="119"/>
        <v>9890</v>
      </c>
    </row>
    <row r="2555" spans="1:12" x14ac:dyDescent="0.3">
      <c r="A2555" s="2">
        <v>44163</v>
      </c>
      <c r="B2555" s="2" t="str">
        <f t="shared" si="117"/>
        <v>2020</v>
      </c>
      <c r="C2555" s="4" t="s">
        <v>108</v>
      </c>
      <c r="D2555" s="4" t="s">
        <v>110</v>
      </c>
      <c r="E2555" s="4" t="s">
        <v>129</v>
      </c>
      <c r="F2555" s="4" t="s">
        <v>126</v>
      </c>
      <c r="G2555" s="10">
        <v>590</v>
      </c>
      <c r="H2555" s="10">
        <v>32</v>
      </c>
      <c r="I2555" s="8">
        <v>820</v>
      </c>
      <c r="J2555" s="10">
        <v>26240</v>
      </c>
      <c r="K2555" s="10">
        <f t="shared" si="118"/>
        <v>18880</v>
      </c>
      <c r="L2555" s="11">
        <f t="shared" si="119"/>
        <v>7360</v>
      </c>
    </row>
    <row r="2556" spans="1:12" x14ac:dyDescent="0.3">
      <c r="A2556" s="2">
        <v>43756</v>
      </c>
      <c r="B2556" s="2" t="str">
        <f t="shared" si="117"/>
        <v>2019</v>
      </c>
      <c r="C2556" s="4" t="s">
        <v>115</v>
      </c>
      <c r="D2556" s="4" t="s">
        <v>117</v>
      </c>
      <c r="E2556" s="4" t="s">
        <v>129</v>
      </c>
      <c r="F2556" s="4" t="s">
        <v>127</v>
      </c>
      <c r="G2556" s="10">
        <v>590</v>
      </c>
      <c r="H2556" s="10">
        <v>39</v>
      </c>
      <c r="I2556" s="8">
        <v>820</v>
      </c>
      <c r="J2556" s="10">
        <v>31980</v>
      </c>
      <c r="K2556" s="10">
        <f t="shared" si="118"/>
        <v>23010</v>
      </c>
      <c r="L2556" s="11">
        <f t="shared" si="119"/>
        <v>8970</v>
      </c>
    </row>
    <row r="2557" spans="1:12" x14ac:dyDescent="0.3">
      <c r="A2557" s="2">
        <v>43777</v>
      </c>
      <c r="B2557" s="2" t="str">
        <f t="shared" si="117"/>
        <v>2019</v>
      </c>
      <c r="C2557" s="4" t="s">
        <v>141</v>
      </c>
      <c r="D2557" s="4" t="s">
        <v>117</v>
      </c>
      <c r="E2557" s="4" t="s">
        <v>129</v>
      </c>
      <c r="F2557" s="4" t="s">
        <v>127</v>
      </c>
      <c r="G2557" s="10">
        <v>590</v>
      </c>
      <c r="H2557" s="10">
        <v>43</v>
      </c>
      <c r="I2557" s="8">
        <v>820</v>
      </c>
      <c r="J2557" s="10">
        <v>35260</v>
      </c>
      <c r="K2557" s="10">
        <f t="shared" si="118"/>
        <v>25370</v>
      </c>
      <c r="L2557" s="11">
        <f t="shared" si="119"/>
        <v>9890</v>
      </c>
    </row>
    <row r="2558" spans="1:12" x14ac:dyDescent="0.3">
      <c r="A2558" s="2">
        <v>43278</v>
      </c>
      <c r="B2558" s="2" t="str">
        <f t="shared" si="117"/>
        <v>2018</v>
      </c>
      <c r="C2558" s="4" t="s">
        <v>112</v>
      </c>
      <c r="D2558" s="4" t="s">
        <v>117</v>
      </c>
      <c r="E2558" s="4" t="s">
        <v>129</v>
      </c>
      <c r="F2558" s="4" t="s">
        <v>127</v>
      </c>
      <c r="G2558" s="10">
        <v>590</v>
      </c>
      <c r="H2558" s="10">
        <v>139</v>
      </c>
      <c r="I2558" s="8">
        <v>820</v>
      </c>
      <c r="J2558" s="10">
        <v>113980</v>
      </c>
      <c r="K2558" s="10">
        <f t="shared" si="118"/>
        <v>82010</v>
      </c>
      <c r="L2558" s="11">
        <f t="shared" si="119"/>
        <v>31970</v>
      </c>
    </row>
    <row r="2559" spans="1:12" x14ac:dyDescent="0.3">
      <c r="A2559" s="2">
        <v>43666</v>
      </c>
      <c r="B2559" s="2" t="str">
        <f t="shared" si="117"/>
        <v>2019</v>
      </c>
      <c r="C2559" s="4" t="s">
        <v>122</v>
      </c>
      <c r="D2559" s="4" t="s">
        <v>113</v>
      </c>
      <c r="E2559" s="4" t="s">
        <v>129</v>
      </c>
      <c r="F2559" s="4" t="s">
        <v>127</v>
      </c>
      <c r="G2559" s="10">
        <v>590</v>
      </c>
      <c r="H2559" s="10">
        <v>173</v>
      </c>
      <c r="I2559" s="8">
        <v>820</v>
      </c>
      <c r="J2559" s="10">
        <v>141860</v>
      </c>
      <c r="K2559" s="10">
        <f t="shared" si="118"/>
        <v>102070</v>
      </c>
      <c r="L2559" s="11">
        <f t="shared" si="119"/>
        <v>39790</v>
      </c>
    </row>
    <row r="2560" spans="1:12" x14ac:dyDescent="0.3">
      <c r="A2560" s="2">
        <v>44216</v>
      </c>
      <c r="B2560" s="2" t="str">
        <f t="shared" si="117"/>
        <v>2021</v>
      </c>
      <c r="C2560" s="4" t="s">
        <v>136</v>
      </c>
      <c r="D2560" s="4" t="s">
        <v>107</v>
      </c>
      <c r="E2560" s="4" t="s">
        <v>129</v>
      </c>
      <c r="F2560" s="4" t="s">
        <v>127</v>
      </c>
      <c r="G2560" s="10">
        <v>590</v>
      </c>
      <c r="H2560" s="10">
        <v>31</v>
      </c>
      <c r="I2560" s="8">
        <v>820</v>
      </c>
      <c r="J2560" s="10">
        <v>25420</v>
      </c>
      <c r="K2560" s="10">
        <f t="shared" si="118"/>
        <v>18290</v>
      </c>
      <c r="L2560" s="11">
        <f t="shared" si="119"/>
        <v>7130</v>
      </c>
    </row>
    <row r="2561" spans="1:12" x14ac:dyDescent="0.3">
      <c r="A2561" s="2">
        <v>43129</v>
      </c>
      <c r="B2561" s="2" t="str">
        <f t="shared" si="117"/>
        <v>2018</v>
      </c>
      <c r="C2561" s="4" t="s">
        <v>141</v>
      </c>
      <c r="D2561" s="4" t="s">
        <v>110</v>
      </c>
      <c r="E2561" s="4" t="s">
        <v>129</v>
      </c>
      <c r="F2561" s="4" t="s">
        <v>127</v>
      </c>
      <c r="G2561" s="10">
        <v>590</v>
      </c>
      <c r="H2561" s="10">
        <v>11</v>
      </c>
      <c r="I2561" s="8">
        <v>820</v>
      </c>
      <c r="J2561" s="10">
        <v>9020</v>
      </c>
      <c r="K2561" s="10">
        <f t="shared" si="118"/>
        <v>6490</v>
      </c>
      <c r="L2561" s="11">
        <f t="shared" si="119"/>
        <v>2530</v>
      </c>
    </row>
    <row r="2562" spans="1:12" x14ac:dyDescent="0.3">
      <c r="A2562" s="2">
        <v>43236</v>
      </c>
      <c r="B2562" s="2" t="str">
        <f t="shared" si="117"/>
        <v>2018</v>
      </c>
      <c r="C2562" s="4" t="s">
        <v>108</v>
      </c>
      <c r="D2562" s="4" t="s">
        <v>113</v>
      </c>
      <c r="E2562" s="4" t="s">
        <v>129</v>
      </c>
      <c r="F2562" s="4" t="s">
        <v>127</v>
      </c>
      <c r="G2562" s="10">
        <v>590</v>
      </c>
      <c r="H2562" s="10">
        <v>26</v>
      </c>
      <c r="I2562" s="8">
        <v>820</v>
      </c>
      <c r="J2562" s="10">
        <v>21320</v>
      </c>
      <c r="K2562" s="10">
        <f t="shared" si="118"/>
        <v>15340</v>
      </c>
      <c r="L2562" s="11">
        <f t="shared" si="119"/>
        <v>5980</v>
      </c>
    </row>
    <row r="2563" spans="1:12" x14ac:dyDescent="0.3">
      <c r="A2563" s="2">
        <v>44112</v>
      </c>
      <c r="B2563" s="2" t="str">
        <f t="shared" ref="B2563:B2626" si="120">TEXT(A2563,"yyyy")</f>
        <v>2020</v>
      </c>
      <c r="C2563" s="4" t="s">
        <v>115</v>
      </c>
      <c r="D2563" s="4" t="s">
        <v>107</v>
      </c>
      <c r="E2563" s="4" t="s">
        <v>129</v>
      </c>
      <c r="F2563" s="4" t="s">
        <v>127</v>
      </c>
      <c r="G2563" s="10">
        <v>590</v>
      </c>
      <c r="H2563" s="10">
        <v>2</v>
      </c>
      <c r="I2563" s="8">
        <v>820</v>
      </c>
      <c r="J2563" s="10">
        <v>1640</v>
      </c>
      <c r="K2563" s="10">
        <f t="shared" ref="K2563:K2626" si="121">H2563*G2563</f>
        <v>1180</v>
      </c>
      <c r="L2563" s="11">
        <f t="shared" ref="L2563:L2626" si="122">J2563-K2563</f>
        <v>460</v>
      </c>
    </row>
    <row r="2564" spans="1:12" x14ac:dyDescent="0.3">
      <c r="A2564" s="2">
        <v>43752</v>
      </c>
      <c r="B2564" s="2" t="str">
        <f t="shared" si="120"/>
        <v>2019</v>
      </c>
      <c r="C2564" s="4" t="s">
        <v>136</v>
      </c>
      <c r="D2564" s="4" t="s">
        <v>113</v>
      </c>
      <c r="E2564" s="4" t="s">
        <v>129</v>
      </c>
      <c r="F2564" s="4" t="s">
        <v>127</v>
      </c>
      <c r="G2564" s="10">
        <v>590</v>
      </c>
      <c r="H2564" s="10">
        <v>92</v>
      </c>
      <c r="I2564" s="8">
        <v>820</v>
      </c>
      <c r="J2564" s="10">
        <v>75440</v>
      </c>
      <c r="K2564" s="10">
        <f t="shared" si="121"/>
        <v>54280</v>
      </c>
      <c r="L2564" s="11">
        <f t="shared" si="122"/>
        <v>21160</v>
      </c>
    </row>
    <row r="2565" spans="1:12" x14ac:dyDescent="0.3">
      <c r="A2565" s="2">
        <v>43806</v>
      </c>
      <c r="B2565" s="2" t="str">
        <f t="shared" si="120"/>
        <v>2019</v>
      </c>
      <c r="C2565" s="4" t="s">
        <v>108</v>
      </c>
      <c r="D2565" s="4" t="s">
        <v>117</v>
      </c>
      <c r="E2565" s="4" t="s">
        <v>129</v>
      </c>
      <c r="F2565" s="4" t="s">
        <v>127</v>
      </c>
      <c r="G2565" s="10">
        <v>590</v>
      </c>
      <c r="H2565" s="10">
        <v>18</v>
      </c>
      <c r="I2565" s="8">
        <v>820</v>
      </c>
      <c r="J2565" s="10">
        <v>14760</v>
      </c>
      <c r="K2565" s="10">
        <f t="shared" si="121"/>
        <v>10620</v>
      </c>
      <c r="L2565" s="11">
        <f t="shared" si="122"/>
        <v>4140</v>
      </c>
    </row>
    <row r="2566" spans="1:12" x14ac:dyDescent="0.3">
      <c r="A2566" s="2">
        <v>44343</v>
      </c>
      <c r="B2566" s="2" t="str">
        <f t="shared" si="120"/>
        <v>2021</v>
      </c>
      <c r="C2566" s="4" t="s">
        <v>143</v>
      </c>
      <c r="D2566" s="4" t="s">
        <v>110</v>
      </c>
      <c r="E2566" s="4" t="s">
        <v>129</v>
      </c>
      <c r="F2566" s="4" t="s">
        <v>127</v>
      </c>
      <c r="G2566" s="10">
        <v>590</v>
      </c>
      <c r="H2566" s="10">
        <v>22</v>
      </c>
      <c r="I2566" s="8">
        <v>820</v>
      </c>
      <c r="J2566" s="10">
        <v>18040</v>
      </c>
      <c r="K2566" s="10">
        <f t="shared" si="121"/>
        <v>12980</v>
      </c>
      <c r="L2566" s="11">
        <f t="shared" si="122"/>
        <v>5060</v>
      </c>
    </row>
    <row r="2567" spans="1:12" x14ac:dyDescent="0.3">
      <c r="A2567" s="2">
        <v>43937</v>
      </c>
      <c r="B2567" s="2" t="str">
        <f t="shared" si="120"/>
        <v>2020</v>
      </c>
      <c r="C2567" s="4" t="s">
        <v>134</v>
      </c>
      <c r="D2567" s="4" t="s">
        <v>117</v>
      </c>
      <c r="E2567" s="4" t="s">
        <v>129</v>
      </c>
      <c r="F2567" s="4" t="s">
        <v>127</v>
      </c>
      <c r="G2567" s="10">
        <v>590</v>
      </c>
      <c r="H2567" s="10">
        <v>17</v>
      </c>
      <c r="I2567" s="8">
        <v>820</v>
      </c>
      <c r="J2567" s="10">
        <v>13940</v>
      </c>
      <c r="K2567" s="10">
        <f t="shared" si="121"/>
        <v>10030</v>
      </c>
      <c r="L2567" s="11">
        <f t="shared" si="122"/>
        <v>3910</v>
      </c>
    </row>
    <row r="2568" spans="1:12" x14ac:dyDescent="0.3">
      <c r="A2568" s="2">
        <v>43435</v>
      </c>
      <c r="B2568" s="2" t="str">
        <f t="shared" si="120"/>
        <v>2018</v>
      </c>
      <c r="C2568" s="4" t="s">
        <v>121</v>
      </c>
      <c r="D2568" s="4" t="s">
        <v>107</v>
      </c>
      <c r="E2568" s="4" t="s">
        <v>129</v>
      </c>
      <c r="F2568" s="4" t="s">
        <v>127</v>
      </c>
      <c r="G2568" s="10">
        <v>590</v>
      </c>
      <c r="H2568" s="10">
        <v>10</v>
      </c>
      <c r="I2568" s="8">
        <v>820</v>
      </c>
      <c r="J2568" s="10">
        <v>8200</v>
      </c>
      <c r="K2568" s="10">
        <f t="shared" si="121"/>
        <v>5900</v>
      </c>
      <c r="L2568" s="11">
        <f t="shared" si="122"/>
        <v>2300</v>
      </c>
    </row>
    <row r="2569" spans="1:12" x14ac:dyDescent="0.3">
      <c r="A2569" s="2">
        <v>44337</v>
      </c>
      <c r="B2569" s="2" t="str">
        <f t="shared" si="120"/>
        <v>2021</v>
      </c>
      <c r="C2569" s="4" t="s">
        <v>143</v>
      </c>
      <c r="D2569" s="4" t="s">
        <v>117</v>
      </c>
      <c r="E2569" s="4" t="s">
        <v>129</v>
      </c>
      <c r="F2569" s="4" t="s">
        <v>127</v>
      </c>
      <c r="G2569" s="10">
        <v>590</v>
      </c>
      <c r="H2569" s="10">
        <v>32</v>
      </c>
      <c r="I2569" s="8">
        <v>820</v>
      </c>
      <c r="J2569" s="10">
        <v>26240</v>
      </c>
      <c r="K2569" s="10">
        <f t="shared" si="121"/>
        <v>18880</v>
      </c>
      <c r="L2569" s="11">
        <f t="shared" si="122"/>
        <v>7360</v>
      </c>
    </row>
    <row r="2570" spans="1:12" x14ac:dyDescent="0.3">
      <c r="A2570" s="2">
        <v>43786</v>
      </c>
      <c r="B2570" s="2" t="str">
        <f t="shared" si="120"/>
        <v>2019</v>
      </c>
      <c r="C2570" s="4" t="s">
        <v>109</v>
      </c>
      <c r="D2570" s="4" t="s">
        <v>110</v>
      </c>
      <c r="E2570" s="4" t="s">
        <v>129</v>
      </c>
      <c r="F2570" s="4" t="s">
        <v>127</v>
      </c>
      <c r="G2570" s="10">
        <v>590</v>
      </c>
      <c r="H2570" s="10">
        <v>4</v>
      </c>
      <c r="I2570" s="8">
        <v>820</v>
      </c>
      <c r="J2570" s="10">
        <v>3280</v>
      </c>
      <c r="K2570" s="10">
        <f t="shared" si="121"/>
        <v>2360</v>
      </c>
      <c r="L2570" s="11">
        <f t="shared" si="122"/>
        <v>920</v>
      </c>
    </row>
    <row r="2571" spans="1:12" x14ac:dyDescent="0.3">
      <c r="A2571" s="2">
        <v>44305</v>
      </c>
      <c r="B2571" s="2" t="str">
        <f t="shared" si="120"/>
        <v>2021</v>
      </c>
      <c r="C2571" s="4" t="s">
        <v>121</v>
      </c>
      <c r="D2571" s="4" t="s">
        <v>107</v>
      </c>
      <c r="E2571" s="4" t="s">
        <v>129</v>
      </c>
      <c r="F2571" s="4" t="s">
        <v>127</v>
      </c>
      <c r="G2571" s="10">
        <v>590</v>
      </c>
      <c r="H2571" s="10">
        <v>75</v>
      </c>
      <c r="I2571" s="8">
        <v>820</v>
      </c>
      <c r="J2571" s="10">
        <v>61500</v>
      </c>
      <c r="K2571" s="10">
        <f t="shared" si="121"/>
        <v>44250</v>
      </c>
      <c r="L2571" s="11">
        <f t="shared" si="122"/>
        <v>17250</v>
      </c>
    </row>
    <row r="2572" spans="1:12" x14ac:dyDescent="0.3">
      <c r="A2572" s="2">
        <v>43674</v>
      </c>
      <c r="B2572" s="2" t="str">
        <f t="shared" si="120"/>
        <v>2019</v>
      </c>
      <c r="C2572" s="4" t="s">
        <v>122</v>
      </c>
      <c r="D2572" s="4" t="s">
        <v>107</v>
      </c>
      <c r="E2572" s="4" t="s">
        <v>129</v>
      </c>
      <c r="F2572" s="4" t="s">
        <v>127</v>
      </c>
      <c r="G2572" s="10">
        <v>590</v>
      </c>
      <c r="H2572" s="10">
        <v>29</v>
      </c>
      <c r="I2572" s="8">
        <v>820</v>
      </c>
      <c r="J2572" s="10">
        <v>23780</v>
      </c>
      <c r="K2572" s="10">
        <f t="shared" si="121"/>
        <v>17110</v>
      </c>
      <c r="L2572" s="11">
        <f t="shared" si="122"/>
        <v>6670</v>
      </c>
    </row>
    <row r="2573" spans="1:12" x14ac:dyDescent="0.3">
      <c r="A2573" s="2">
        <v>44285</v>
      </c>
      <c r="B2573" s="2" t="str">
        <f t="shared" si="120"/>
        <v>2021</v>
      </c>
      <c r="C2573" s="4" t="s">
        <v>118</v>
      </c>
      <c r="D2573" s="4" t="s">
        <v>111</v>
      </c>
      <c r="E2573" s="4" t="s">
        <v>129</v>
      </c>
      <c r="F2573" s="4" t="s">
        <v>127</v>
      </c>
      <c r="G2573" s="10">
        <v>590</v>
      </c>
      <c r="H2573" s="10">
        <v>33</v>
      </c>
      <c r="I2573" s="8">
        <v>820</v>
      </c>
      <c r="J2573" s="10">
        <v>27060</v>
      </c>
      <c r="K2573" s="10">
        <f t="shared" si="121"/>
        <v>19470</v>
      </c>
      <c r="L2573" s="11">
        <f t="shared" si="122"/>
        <v>7590</v>
      </c>
    </row>
    <row r="2574" spans="1:12" x14ac:dyDescent="0.3">
      <c r="A2574" s="2">
        <v>43951</v>
      </c>
      <c r="B2574" s="2" t="str">
        <f t="shared" si="120"/>
        <v>2020</v>
      </c>
      <c r="C2574" s="4" t="s">
        <v>135</v>
      </c>
      <c r="D2574" s="4" t="s">
        <v>113</v>
      </c>
      <c r="E2574" s="4" t="s">
        <v>129</v>
      </c>
      <c r="F2574" s="4" t="s">
        <v>127</v>
      </c>
      <c r="G2574" s="10">
        <v>590</v>
      </c>
      <c r="H2574" s="10">
        <v>55</v>
      </c>
      <c r="I2574" s="8">
        <v>820</v>
      </c>
      <c r="J2574" s="10">
        <v>45100</v>
      </c>
      <c r="K2574" s="10">
        <f t="shared" si="121"/>
        <v>32450</v>
      </c>
      <c r="L2574" s="11">
        <f t="shared" si="122"/>
        <v>12650</v>
      </c>
    </row>
    <row r="2575" spans="1:12" x14ac:dyDescent="0.3">
      <c r="A2575" s="2">
        <v>44424</v>
      </c>
      <c r="B2575" s="2" t="str">
        <f t="shared" si="120"/>
        <v>2021</v>
      </c>
      <c r="C2575" s="4" t="s">
        <v>112</v>
      </c>
      <c r="D2575" s="4" t="s">
        <v>113</v>
      </c>
      <c r="E2575" s="4" t="s">
        <v>129</v>
      </c>
      <c r="F2575" s="4" t="s">
        <v>127</v>
      </c>
      <c r="G2575" s="10">
        <v>590</v>
      </c>
      <c r="H2575" s="10">
        <v>110</v>
      </c>
      <c r="I2575" s="8">
        <v>820</v>
      </c>
      <c r="J2575" s="10">
        <v>90200</v>
      </c>
      <c r="K2575" s="10">
        <f t="shared" si="121"/>
        <v>64900</v>
      </c>
      <c r="L2575" s="11">
        <f t="shared" si="122"/>
        <v>25300</v>
      </c>
    </row>
    <row r="2576" spans="1:12" x14ac:dyDescent="0.3">
      <c r="A2576" s="2">
        <v>43995</v>
      </c>
      <c r="B2576" s="2" t="str">
        <f t="shared" si="120"/>
        <v>2020</v>
      </c>
      <c r="C2576" s="4" t="s">
        <v>121</v>
      </c>
      <c r="D2576" s="4" t="s">
        <v>117</v>
      </c>
      <c r="E2576" s="4" t="s">
        <v>129</v>
      </c>
      <c r="F2576" s="4" t="s">
        <v>127</v>
      </c>
      <c r="G2576" s="10">
        <v>590</v>
      </c>
      <c r="H2576" s="10">
        <v>65</v>
      </c>
      <c r="I2576" s="8">
        <v>820</v>
      </c>
      <c r="J2576" s="10">
        <v>53300</v>
      </c>
      <c r="K2576" s="10">
        <f t="shared" si="121"/>
        <v>38350</v>
      </c>
      <c r="L2576" s="11">
        <f t="shared" si="122"/>
        <v>14950</v>
      </c>
    </row>
    <row r="2577" spans="1:12" x14ac:dyDescent="0.3">
      <c r="A2577" s="2">
        <v>44353</v>
      </c>
      <c r="B2577" s="2" t="str">
        <f t="shared" si="120"/>
        <v>2021</v>
      </c>
      <c r="C2577" s="4" t="s">
        <v>134</v>
      </c>
      <c r="D2577" s="4" t="s">
        <v>111</v>
      </c>
      <c r="E2577" s="4" t="s">
        <v>129</v>
      </c>
      <c r="F2577" s="4" t="s">
        <v>127</v>
      </c>
      <c r="G2577" s="10">
        <v>590</v>
      </c>
      <c r="H2577" s="10">
        <v>108</v>
      </c>
      <c r="I2577" s="8">
        <v>820</v>
      </c>
      <c r="J2577" s="10">
        <v>88560</v>
      </c>
      <c r="K2577" s="10">
        <f t="shared" si="121"/>
        <v>63720</v>
      </c>
      <c r="L2577" s="11">
        <f t="shared" si="122"/>
        <v>24840</v>
      </c>
    </row>
    <row r="2578" spans="1:12" x14ac:dyDescent="0.3">
      <c r="A2578" s="2">
        <v>44324</v>
      </c>
      <c r="B2578" s="2" t="str">
        <f t="shared" si="120"/>
        <v>2021</v>
      </c>
      <c r="C2578" s="4" t="s">
        <v>144</v>
      </c>
      <c r="D2578" s="4" t="s">
        <v>111</v>
      </c>
      <c r="E2578" s="4" t="s">
        <v>129</v>
      </c>
      <c r="F2578" s="4" t="s">
        <v>127</v>
      </c>
      <c r="G2578" s="10">
        <v>590</v>
      </c>
      <c r="H2578" s="10">
        <v>86</v>
      </c>
      <c r="I2578" s="8">
        <v>820</v>
      </c>
      <c r="J2578" s="10">
        <v>70520</v>
      </c>
      <c r="K2578" s="10">
        <f t="shared" si="121"/>
        <v>50740</v>
      </c>
      <c r="L2578" s="11">
        <f t="shared" si="122"/>
        <v>19780</v>
      </c>
    </row>
    <row r="2579" spans="1:12" x14ac:dyDescent="0.3">
      <c r="A2579" s="2">
        <v>44086</v>
      </c>
      <c r="B2579" s="2" t="str">
        <f t="shared" si="120"/>
        <v>2020</v>
      </c>
      <c r="C2579" s="4" t="s">
        <v>118</v>
      </c>
      <c r="D2579" s="4" t="s">
        <v>104</v>
      </c>
      <c r="E2579" s="4" t="s">
        <v>129</v>
      </c>
      <c r="F2579" s="4" t="s">
        <v>127</v>
      </c>
      <c r="G2579" s="10">
        <v>590</v>
      </c>
      <c r="H2579" s="10">
        <v>60</v>
      </c>
      <c r="I2579" s="8">
        <v>820</v>
      </c>
      <c r="J2579" s="10">
        <v>49200</v>
      </c>
      <c r="K2579" s="10">
        <f t="shared" si="121"/>
        <v>35400</v>
      </c>
      <c r="L2579" s="11">
        <f t="shared" si="122"/>
        <v>13800</v>
      </c>
    </row>
    <row r="2580" spans="1:12" x14ac:dyDescent="0.3">
      <c r="A2580" s="2">
        <v>44447</v>
      </c>
      <c r="B2580" s="2" t="str">
        <f t="shared" si="120"/>
        <v>2021</v>
      </c>
      <c r="C2580" s="4" t="s">
        <v>112</v>
      </c>
      <c r="D2580" s="4" t="s">
        <v>107</v>
      </c>
      <c r="E2580" s="4" t="s">
        <v>129</v>
      </c>
      <c r="F2580" s="4" t="s">
        <v>127</v>
      </c>
      <c r="G2580" s="10">
        <v>590</v>
      </c>
      <c r="H2580" s="10">
        <v>20</v>
      </c>
      <c r="I2580" s="8">
        <v>820</v>
      </c>
      <c r="J2580" s="10">
        <v>16400</v>
      </c>
      <c r="K2580" s="10">
        <f t="shared" si="121"/>
        <v>11800</v>
      </c>
      <c r="L2580" s="11">
        <f t="shared" si="122"/>
        <v>4600</v>
      </c>
    </row>
    <row r="2581" spans="1:12" x14ac:dyDescent="0.3">
      <c r="A2581" s="2">
        <v>43764</v>
      </c>
      <c r="B2581" s="2" t="str">
        <f t="shared" si="120"/>
        <v>2019</v>
      </c>
      <c r="C2581" s="4" t="s">
        <v>123</v>
      </c>
      <c r="D2581" s="4" t="s">
        <v>104</v>
      </c>
      <c r="E2581" s="4" t="s">
        <v>129</v>
      </c>
      <c r="F2581" s="4" t="s">
        <v>127</v>
      </c>
      <c r="G2581" s="10">
        <v>590</v>
      </c>
      <c r="H2581" s="10">
        <v>42</v>
      </c>
      <c r="I2581" s="8">
        <v>820</v>
      </c>
      <c r="J2581" s="10">
        <v>34440</v>
      </c>
      <c r="K2581" s="10">
        <f t="shared" si="121"/>
        <v>24780</v>
      </c>
      <c r="L2581" s="11">
        <f t="shared" si="122"/>
        <v>9660</v>
      </c>
    </row>
    <row r="2582" spans="1:12" x14ac:dyDescent="0.3">
      <c r="A2582" s="2">
        <v>43921</v>
      </c>
      <c r="B2582" s="2" t="str">
        <f t="shared" si="120"/>
        <v>2020</v>
      </c>
      <c r="C2582" s="4" t="s">
        <v>144</v>
      </c>
      <c r="D2582" s="4" t="s">
        <v>107</v>
      </c>
      <c r="E2582" s="4" t="s">
        <v>129</v>
      </c>
      <c r="F2582" s="4" t="s">
        <v>127</v>
      </c>
      <c r="G2582" s="10">
        <v>590</v>
      </c>
      <c r="H2582" s="10">
        <v>56</v>
      </c>
      <c r="I2582" s="8">
        <v>820</v>
      </c>
      <c r="J2582" s="10">
        <v>45920</v>
      </c>
      <c r="K2582" s="10">
        <f t="shared" si="121"/>
        <v>33040</v>
      </c>
      <c r="L2582" s="11">
        <f t="shared" si="122"/>
        <v>12880</v>
      </c>
    </row>
    <row r="2583" spans="1:12" x14ac:dyDescent="0.3">
      <c r="A2583" s="2">
        <v>44326</v>
      </c>
      <c r="B2583" s="2" t="str">
        <f t="shared" si="120"/>
        <v>2021</v>
      </c>
      <c r="C2583" s="4" t="s">
        <v>118</v>
      </c>
      <c r="D2583" s="4" t="s">
        <v>117</v>
      </c>
      <c r="E2583" s="4" t="s">
        <v>129</v>
      </c>
      <c r="F2583" s="4" t="s">
        <v>127</v>
      </c>
      <c r="G2583" s="10">
        <v>590</v>
      </c>
      <c r="H2583" s="10">
        <v>181</v>
      </c>
      <c r="I2583" s="8">
        <v>820</v>
      </c>
      <c r="J2583" s="10">
        <v>148420</v>
      </c>
      <c r="K2583" s="10">
        <f t="shared" si="121"/>
        <v>106790</v>
      </c>
      <c r="L2583" s="11">
        <f t="shared" si="122"/>
        <v>41630</v>
      </c>
    </row>
    <row r="2584" spans="1:12" x14ac:dyDescent="0.3">
      <c r="A2584" s="2">
        <v>43596</v>
      </c>
      <c r="B2584" s="2" t="str">
        <f t="shared" si="120"/>
        <v>2019</v>
      </c>
      <c r="C2584" s="4" t="s">
        <v>125</v>
      </c>
      <c r="D2584" s="4" t="s">
        <v>113</v>
      </c>
      <c r="E2584" s="4" t="s">
        <v>129</v>
      </c>
      <c r="F2584" s="4" t="s">
        <v>127</v>
      </c>
      <c r="G2584" s="10">
        <v>590</v>
      </c>
      <c r="H2584" s="10">
        <v>202</v>
      </c>
      <c r="I2584" s="8">
        <v>820</v>
      </c>
      <c r="J2584" s="10">
        <v>165640</v>
      </c>
      <c r="K2584" s="10">
        <f t="shared" si="121"/>
        <v>119180</v>
      </c>
      <c r="L2584" s="11">
        <f t="shared" si="122"/>
        <v>46460</v>
      </c>
    </row>
    <row r="2585" spans="1:12" x14ac:dyDescent="0.3">
      <c r="A2585" s="2">
        <v>44499</v>
      </c>
      <c r="B2585" s="2" t="str">
        <f t="shared" si="120"/>
        <v>2021</v>
      </c>
      <c r="C2585" s="4" t="s">
        <v>141</v>
      </c>
      <c r="D2585" s="4" t="s">
        <v>111</v>
      </c>
      <c r="E2585" s="4" t="s">
        <v>129</v>
      </c>
      <c r="F2585" s="4" t="s">
        <v>127</v>
      </c>
      <c r="G2585" s="10">
        <v>590</v>
      </c>
      <c r="H2585" s="10">
        <v>6</v>
      </c>
      <c r="I2585" s="8">
        <v>820</v>
      </c>
      <c r="J2585" s="10">
        <v>4920</v>
      </c>
      <c r="K2585" s="10">
        <f t="shared" si="121"/>
        <v>3540</v>
      </c>
      <c r="L2585" s="11">
        <f t="shared" si="122"/>
        <v>1380</v>
      </c>
    </row>
    <row r="2586" spans="1:12" x14ac:dyDescent="0.3">
      <c r="A2586" s="2">
        <v>44462</v>
      </c>
      <c r="B2586" s="2" t="str">
        <f t="shared" si="120"/>
        <v>2021</v>
      </c>
      <c r="C2586" s="4" t="s">
        <v>116</v>
      </c>
      <c r="D2586" s="4" t="s">
        <v>117</v>
      </c>
      <c r="E2586" s="4" t="s">
        <v>129</v>
      </c>
      <c r="F2586" s="4" t="s">
        <v>127</v>
      </c>
      <c r="G2586" s="10">
        <v>590</v>
      </c>
      <c r="H2586" s="10">
        <v>194</v>
      </c>
      <c r="I2586" s="8">
        <v>820</v>
      </c>
      <c r="J2586" s="10">
        <v>159080</v>
      </c>
      <c r="K2586" s="10">
        <f t="shared" si="121"/>
        <v>114460</v>
      </c>
      <c r="L2586" s="11">
        <f t="shared" si="122"/>
        <v>44620</v>
      </c>
    </row>
    <row r="2587" spans="1:12" x14ac:dyDescent="0.3">
      <c r="A2587" s="2">
        <v>43573</v>
      </c>
      <c r="B2587" s="2" t="str">
        <f t="shared" si="120"/>
        <v>2019</v>
      </c>
      <c r="C2587" s="4" t="s">
        <v>121</v>
      </c>
      <c r="D2587" s="4" t="s">
        <v>107</v>
      </c>
      <c r="E2587" s="4" t="s">
        <v>129</v>
      </c>
      <c r="F2587" s="4" t="s">
        <v>127</v>
      </c>
      <c r="G2587" s="10">
        <v>590</v>
      </c>
      <c r="H2587" s="10">
        <v>114</v>
      </c>
      <c r="I2587" s="8">
        <v>820</v>
      </c>
      <c r="J2587" s="10">
        <v>93480</v>
      </c>
      <c r="K2587" s="10">
        <f t="shared" si="121"/>
        <v>67260</v>
      </c>
      <c r="L2587" s="11">
        <f t="shared" si="122"/>
        <v>26220</v>
      </c>
    </row>
    <row r="2588" spans="1:12" x14ac:dyDescent="0.3">
      <c r="A2588" s="2">
        <v>43698</v>
      </c>
      <c r="B2588" s="2" t="str">
        <f t="shared" si="120"/>
        <v>2019</v>
      </c>
      <c r="C2588" s="4" t="s">
        <v>115</v>
      </c>
      <c r="D2588" s="4" t="s">
        <v>104</v>
      </c>
      <c r="E2588" s="4" t="s">
        <v>129</v>
      </c>
      <c r="F2588" s="4" t="s">
        <v>127</v>
      </c>
      <c r="G2588" s="10">
        <v>590</v>
      </c>
      <c r="H2588" s="10">
        <v>42</v>
      </c>
      <c r="I2588" s="8">
        <v>820</v>
      </c>
      <c r="J2588" s="10">
        <v>34440</v>
      </c>
      <c r="K2588" s="10">
        <f t="shared" si="121"/>
        <v>24780</v>
      </c>
      <c r="L2588" s="11">
        <f t="shared" si="122"/>
        <v>9660</v>
      </c>
    </row>
    <row r="2589" spans="1:12" x14ac:dyDescent="0.3">
      <c r="A2589" s="2">
        <v>44434</v>
      </c>
      <c r="B2589" s="2" t="str">
        <f t="shared" si="120"/>
        <v>2021</v>
      </c>
      <c r="C2589" s="4" t="s">
        <v>136</v>
      </c>
      <c r="D2589" s="4" t="s">
        <v>104</v>
      </c>
      <c r="E2589" s="4" t="s">
        <v>129</v>
      </c>
      <c r="F2589" s="4" t="s">
        <v>127</v>
      </c>
      <c r="G2589" s="10">
        <v>590</v>
      </c>
      <c r="H2589" s="10">
        <v>64</v>
      </c>
      <c r="I2589" s="8">
        <v>820</v>
      </c>
      <c r="J2589" s="10">
        <v>52480</v>
      </c>
      <c r="K2589" s="10">
        <f t="shared" si="121"/>
        <v>37760</v>
      </c>
      <c r="L2589" s="11">
        <f t="shared" si="122"/>
        <v>14720</v>
      </c>
    </row>
    <row r="2590" spans="1:12" x14ac:dyDescent="0.3">
      <c r="A2590" s="2">
        <v>43604</v>
      </c>
      <c r="B2590" s="2" t="str">
        <f t="shared" si="120"/>
        <v>2019</v>
      </c>
      <c r="C2590" s="4" t="s">
        <v>112</v>
      </c>
      <c r="D2590" s="4" t="s">
        <v>107</v>
      </c>
      <c r="E2590" s="4" t="s">
        <v>129</v>
      </c>
      <c r="F2590" s="4" t="s">
        <v>127</v>
      </c>
      <c r="G2590" s="10">
        <v>590</v>
      </c>
      <c r="H2590" s="10">
        <v>9</v>
      </c>
      <c r="I2590" s="8">
        <v>820</v>
      </c>
      <c r="J2590" s="10">
        <v>7380</v>
      </c>
      <c r="K2590" s="10">
        <f t="shared" si="121"/>
        <v>5310</v>
      </c>
      <c r="L2590" s="11">
        <f t="shared" si="122"/>
        <v>2070</v>
      </c>
    </row>
    <row r="2591" spans="1:12" x14ac:dyDescent="0.3">
      <c r="A2591" s="2">
        <v>44215</v>
      </c>
      <c r="B2591" s="2" t="str">
        <f t="shared" si="120"/>
        <v>2021</v>
      </c>
      <c r="C2591" s="4" t="s">
        <v>123</v>
      </c>
      <c r="D2591" s="4" t="s">
        <v>117</v>
      </c>
      <c r="E2591" s="4" t="s">
        <v>129</v>
      </c>
      <c r="F2591" s="4" t="s">
        <v>127</v>
      </c>
      <c r="G2591" s="10">
        <v>590</v>
      </c>
      <c r="H2591" s="10">
        <v>149</v>
      </c>
      <c r="I2591" s="8">
        <v>820</v>
      </c>
      <c r="J2591" s="10">
        <v>122180</v>
      </c>
      <c r="K2591" s="10">
        <f t="shared" si="121"/>
        <v>87910</v>
      </c>
      <c r="L2591" s="11">
        <f t="shared" si="122"/>
        <v>34270</v>
      </c>
    </row>
    <row r="2592" spans="1:12" x14ac:dyDescent="0.3">
      <c r="A2592" s="2">
        <v>43682</v>
      </c>
      <c r="B2592" s="2" t="str">
        <f t="shared" si="120"/>
        <v>2019</v>
      </c>
      <c r="C2592" s="4" t="s">
        <v>114</v>
      </c>
      <c r="D2592" s="4" t="s">
        <v>117</v>
      </c>
      <c r="E2592" s="4" t="s">
        <v>129</v>
      </c>
      <c r="F2592" s="4" t="s">
        <v>127</v>
      </c>
      <c r="G2592" s="10">
        <v>590</v>
      </c>
      <c r="H2592" s="10">
        <v>171</v>
      </c>
      <c r="I2592" s="8">
        <v>820</v>
      </c>
      <c r="J2592" s="10">
        <v>140220</v>
      </c>
      <c r="K2592" s="10">
        <f t="shared" si="121"/>
        <v>100890</v>
      </c>
      <c r="L2592" s="11">
        <f t="shared" si="122"/>
        <v>39330</v>
      </c>
    </row>
    <row r="2593" spans="1:12" x14ac:dyDescent="0.3">
      <c r="A2593" s="2">
        <v>43840</v>
      </c>
      <c r="B2593" s="2" t="str">
        <f t="shared" si="120"/>
        <v>2020</v>
      </c>
      <c r="C2593" s="4" t="s">
        <v>143</v>
      </c>
      <c r="D2593" s="4" t="s">
        <v>117</v>
      </c>
      <c r="E2593" s="4" t="s">
        <v>129</v>
      </c>
      <c r="F2593" s="4" t="s">
        <v>127</v>
      </c>
      <c r="G2593" s="10">
        <v>590</v>
      </c>
      <c r="H2593" s="10">
        <v>2</v>
      </c>
      <c r="I2593" s="8">
        <v>820</v>
      </c>
      <c r="J2593" s="10">
        <v>1640</v>
      </c>
      <c r="K2593" s="10">
        <f t="shared" si="121"/>
        <v>1180</v>
      </c>
      <c r="L2593" s="11">
        <f t="shared" si="122"/>
        <v>460</v>
      </c>
    </row>
    <row r="2594" spans="1:12" x14ac:dyDescent="0.3">
      <c r="A2594" s="2">
        <v>43329</v>
      </c>
      <c r="B2594" s="2" t="str">
        <f t="shared" si="120"/>
        <v>2018</v>
      </c>
      <c r="C2594" s="4" t="s">
        <v>125</v>
      </c>
      <c r="D2594" s="4" t="s">
        <v>113</v>
      </c>
      <c r="E2594" s="4" t="s">
        <v>129</v>
      </c>
      <c r="F2594" s="4" t="s">
        <v>127</v>
      </c>
      <c r="G2594" s="10">
        <v>590</v>
      </c>
      <c r="H2594" s="10">
        <v>125</v>
      </c>
      <c r="I2594" s="8">
        <v>820</v>
      </c>
      <c r="J2594" s="10">
        <v>102500</v>
      </c>
      <c r="K2594" s="10">
        <f t="shared" si="121"/>
        <v>73750</v>
      </c>
      <c r="L2594" s="11">
        <f t="shared" si="122"/>
        <v>28750</v>
      </c>
    </row>
    <row r="2595" spans="1:12" x14ac:dyDescent="0.3">
      <c r="A2595" s="2">
        <v>43720</v>
      </c>
      <c r="B2595" s="2" t="str">
        <f t="shared" si="120"/>
        <v>2019</v>
      </c>
      <c r="C2595" s="4" t="s">
        <v>109</v>
      </c>
      <c r="D2595" s="4" t="s">
        <v>104</v>
      </c>
      <c r="E2595" s="4" t="s">
        <v>129</v>
      </c>
      <c r="F2595" s="4" t="s">
        <v>127</v>
      </c>
      <c r="G2595" s="10">
        <v>590</v>
      </c>
      <c r="H2595" s="10">
        <v>11</v>
      </c>
      <c r="I2595" s="8">
        <v>820</v>
      </c>
      <c r="J2595" s="10">
        <v>9020</v>
      </c>
      <c r="K2595" s="10">
        <f t="shared" si="121"/>
        <v>6490</v>
      </c>
      <c r="L2595" s="11">
        <f t="shared" si="122"/>
        <v>2530</v>
      </c>
    </row>
    <row r="2596" spans="1:12" x14ac:dyDescent="0.3">
      <c r="A2596" s="2">
        <v>43490</v>
      </c>
      <c r="B2596" s="2" t="str">
        <f t="shared" si="120"/>
        <v>2019</v>
      </c>
      <c r="C2596" s="4" t="s">
        <v>115</v>
      </c>
      <c r="D2596" s="4" t="s">
        <v>117</v>
      </c>
      <c r="E2596" s="4" t="s">
        <v>129</v>
      </c>
      <c r="F2596" s="4" t="s">
        <v>127</v>
      </c>
      <c r="G2596" s="10">
        <v>590</v>
      </c>
      <c r="H2596" s="10">
        <v>44</v>
      </c>
      <c r="I2596" s="8">
        <v>820</v>
      </c>
      <c r="J2596" s="10">
        <v>36080</v>
      </c>
      <c r="K2596" s="10">
        <f t="shared" si="121"/>
        <v>25960</v>
      </c>
      <c r="L2596" s="11">
        <f t="shared" si="122"/>
        <v>10120</v>
      </c>
    </row>
    <row r="2597" spans="1:12" x14ac:dyDescent="0.3">
      <c r="A2597" s="2">
        <v>44394</v>
      </c>
      <c r="B2597" s="2" t="str">
        <f t="shared" si="120"/>
        <v>2021</v>
      </c>
      <c r="C2597" s="4" t="s">
        <v>116</v>
      </c>
      <c r="D2597" s="4" t="s">
        <v>107</v>
      </c>
      <c r="E2597" s="4" t="s">
        <v>129</v>
      </c>
      <c r="F2597" s="4" t="s">
        <v>127</v>
      </c>
      <c r="G2597" s="10">
        <v>590</v>
      </c>
      <c r="H2597" s="10">
        <v>115</v>
      </c>
      <c r="I2597" s="8">
        <v>820</v>
      </c>
      <c r="J2597" s="10">
        <v>94300</v>
      </c>
      <c r="K2597" s="10">
        <f t="shared" si="121"/>
        <v>67850</v>
      </c>
      <c r="L2597" s="11">
        <f t="shared" si="122"/>
        <v>26450</v>
      </c>
    </row>
    <row r="2598" spans="1:12" x14ac:dyDescent="0.3">
      <c r="A2598" s="2">
        <v>44427</v>
      </c>
      <c r="B2598" s="2" t="str">
        <f t="shared" si="120"/>
        <v>2021</v>
      </c>
      <c r="C2598" s="4" t="s">
        <v>115</v>
      </c>
      <c r="D2598" s="4" t="s">
        <v>104</v>
      </c>
      <c r="E2598" s="4" t="s">
        <v>129</v>
      </c>
      <c r="F2598" s="4" t="s">
        <v>127</v>
      </c>
      <c r="G2598" s="10">
        <v>590</v>
      </c>
      <c r="H2598" s="10">
        <v>16</v>
      </c>
      <c r="I2598" s="8">
        <v>820</v>
      </c>
      <c r="J2598" s="10">
        <v>13120</v>
      </c>
      <c r="K2598" s="10">
        <f t="shared" si="121"/>
        <v>9440</v>
      </c>
      <c r="L2598" s="11">
        <f t="shared" si="122"/>
        <v>3680</v>
      </c>
    </row>
    <row r="2599" spans="1:12" x14ac:dyDescent="0.3">
      <c r="A2599" s="2">
        <v>43339</v>
      </c>
      <c r="B2599" s="2" t="str">
        <f t="shared" si="120"/>
        <v>2018</v>
      </c>
      <c r="C2599" s="4" t="s">
        <v>114</v>
      </c>
      <c r="D2599" s="4" t="s">
        <v>117</v>
      </c>
      <c r="E2599" s="4" t="s">
        <v>129</v>
      </c>
      <c r="F2599" s="4" t="s">
        <v>127</v>
      </c>
      <c r="G2599" s="10">
        <v>590</v>
      </c>
      <c r="H2599" s="10">
        <v>36</v>
      </c>
      <c r="I2599" s="8">
        <v>820</v>
      </c>
      <c r="J2599" s="10">
        <v>29520</v>
      </c>
      <c r="K2599" s="10">
        <f t="shared" si="121"/>
        <v>21240</v>
      </c>
      <c r="L2599" s="11">
        <f t="shared" si="122"/>
        <v>8280</v>
      </c>
    </row>
    <row r="2600" spans="1:12" x14ac:dyDescent="0.3">
      <c r="A2600" s="2">
        <v>44448</v>
      </c>
      <c r="B2600" s="2" t="str">
        <f t="shared" si="120"/>
        <v>2021</v>
      </c>
      <c r="C2600" s="4" t="s">
        <v>135</v>
      </c>
      <c r="D2600" s="4" t="s">
        <v>110</v>
      </c>
      <c r="E2600" s="4" t="s">
        <v>129</v>
      </c>
      <c r="F2600" s="4" t="s">
        <v>127</v>
      </c>
      <c r="G2600" s="10">
        <v>590</v>
      </c>
      <c r="H2600" s="10">
        <v>29</v>
      </c>
      <c r="I2600" s="8">
        <v>820</v>
      </c>
      <c r="J2600" s="10">
        <v>23780</v>
      </c>
      <c r="K2600" s="10">
        <f t="shared" si="121"/>
        <v>17110</v>
      </c>
      <c r="L2600" s="11">
        <f t="shared" si="122"/>
        <v>6670</v>
      </c>
    </row>
    <row r="2601" spans="1:12" x14ac:dyDescent="0.3">
      <c r="A2601" s="2">
        <v>44309</v>
      </c>
      <c r="B2601" s="2" t="str">
        <f t="shared" si="120"/>
        <v>2021</v>
      </c>
      <c r="C2601" s="4" t="s">
        <v>114</v>
      </c>
      <c r="D2601" s="4" t="s">
        <v>111</v>
      </c>
      <c r="E2601" s="4" t="s">
        <v>129</v>
      </c>
      <c r="F2601" s="4" t="s">
        <v>127</v>
      </c>
      <c r="G2601" s="10">
        <v>590</v>
      </c>
      <c r="H2601" s="10">
        <v>62</v>
      </c>
      <c r="I2601" s="8">
        <v>820</v>
      </c>
      <c r="J2601" s="10">
        <v>50840</v>
      </c>
      <c r="K2601" s="10">
        <f t="shared" si="121"/>
        <v>36580</v>
      </c>
      <c r="L2601" s="11">
        <f t="shared" si="122"/>
        <v>14260</v>
      </c>
    </row>
    <row r="2602" spans="1:12" x14ac:dyDescent="0.3">
      <c r="A2602" s="2">
        <v>44102</v>
      </c>
      <c r="B2602" s="2" t="str">
        <f t="shared" si="120"/>
        <v>2020</v>
      </c>
      <c r="C2602" s="4" t="s">
        <v>143</v>
      </c>
      <c r="D2602" s="4" t="s">
        <v>117</v>
      </c>
      <c r="E2602" s="4" t="s">
        <v>129</v>
      </c>
      <c r="F2602" s="4" t="s">
        <v>127</v>
      </c>
      <c r="G2602" s="10">
        <v>590</v>
      </c>
      <c r="H2602" s="10">
        <v>116</v>
      </c>
      <c r="I2602" s="8">
        <v>820</v>
      </c>
      <c r="J2602" s="10">
        <v>95120</v>
      </c>
      <c r="K2602" s="10">
        <f t="shared" si="121"/>
        <v>68440</v>
      </c>
      <c r="L2602" s="11">
        <f t="shared" si="122"/>
        <v>26680</v>
      </c>
    </row>
    <row r="2603" spans="1:12" x14ac:dyDescent="0.3">
      <c r="A2603" s="2">
        <v>44354</v>
      </c>
      <c r="B2603" s="2" t="str">
        <f t="shared" si="120"/>
        <v>2021</v>
      </c>
      <c r="C2603" s="4" t="s">
        <v>109</v>
      </c>
      <c r="D2603" s="4" t="s">
        <v>107</v>
      </c>
      <c r="E2603" s="4" t="s">
        <v>129</v>
      </c>
      <c r="F2603" s="4" t="s">
        <v>127</v>
      </c>
      <c r="G2603" s="10">
        <v>590</v>
      </c>
      <c r="H2603" s="10">
        <v>109</v>
      </c>
      <c r="I2603" s="8">
        <v>820</v>
      </c>
      <c r="J2603" s="10">
        <v>89380</v>
      </c>
      <c r="K2603" s="10">
        <f t="shared" si="121"/>
        <v>64310</v>
      </c>
      <c r="L2603" s="11">
        <f t="shared" si="122"/>
        <v>25070</v>
      </c>
    </row>
    <row r="2604" spans="1:12" x14ac:dyDescent="0.3">
      <c r="A2604" s="2">
        <v>43280</v>
      </c>
      <c r="B2604" s="2" t="str">
        <f t="shared" si="120"/>
        <v>2018</v>
      </c>
      <c r="C2604" s="4" t="s">
        <v>143</v>
      </c>
      <c r="D2604" s="4" t="s">
        <v>107</v>
      </c>
      <c r="E2604" s="4" t="s">
        <v>129</v>
      </c>
      <c r="F2604" s="4" t="s">
        <v>127</v>
      </c>
      <c r="G2604" s="10">
        <v>590</v>
      </c>
      <c r="H2604" s="10">
        <v>11</v>
      </c>
      <c r="I2604" s="8">
        <v>820</v>
      </c>
      <c r="J2604" s="10">
        <v>9020</v>
      </c>
      <c r="K2604" s="10">
        <f t="shared" si="121"/>
        <v>6490</v>
      </c>
      <c r="L2604" s="11">
        <f t="shared" si="122"/>
        <v>2530</v>
      </c>
    </row>
    <row r="2605" spans="1:12" x14ac:dyDescent="0.3">
      <c r="A2605" s="2">
        <v>44337</v>
      </c>
      <c r="B2605" s="2" t="str">
        <f t="shared" si="120"/>
        <v>2021</v>
      </c>
      <c r="C2605" s="4" t="s">
        <v>114</v>
      </c>
      <c r="D2605" s="4" t="s">
        <v>113</v>
      </c>
      <c r="E2605" s="4" t="s">
        <v>129</v>
      </c>
      <c r="F2605" s="4" t="s">
        <v>127</v>
      </c>
      <c r="G2605" s="10">
        <v>590</v>
      </c>
      <c r="H2605" s="10">
        <v>30</v>
      </c>
      <c r="I2605" s="8">
        <v>820</v>
      </c>
      <c r="J2605" s="10">
        <v>24600</v>
      </c>
      <c r="K2605" s="10">
        <f t="shared" si="121"/>
        <v>17700</v>
      </c>
      <c r="L2605" s="11">
        <f t="shared" si="122"/>
        <v>6900</v>
      </c>
    </row>
    <row r="2606" spans="1:12" x14ac:dyDescent="0.3">
      <c r="A2606" s="2">
        <v>44511</v>
      </c>
      <c r="B2606" s="2" t="str">
        <f t="shared" si="120"/>
        <v>2021</v>
      </c>
      <c r="C2606" s="4" t="s">
        <v>144</v>
      </c>
      <c r="D2606" s="4" t="s">
        <v>117</v>
      </c>
      <c r="E2606" s="4" t="s">
        <v>129</v>
      </c>
      <c r="F2606" s="4" t="s">
        <v>127</v>
      </c>
      <c r="G2606" s="10">
        <v>590</v>
      </c>
      <c r="H2606" s="10">
        <v>108</v>
      </c>
      <c r="I2606" s="8">
        <v>820</v>
      </c>
      <c r="J2606" s="10">
        <v>88560</v>
      </c>
      <c r="K2606" s="10">
        <f t="shared" si="121"/>
        <v>63720</v>
      </c>
      <c r="L2606" s="11">
        <f t="shared" si="122"/>
        <v>24840</v>
      </c>
    </row>
    <row r="2607" spans="1:12" x14ac:dyDescent="0.3">
      <c r="A2607" s="2">
        <v>44393</v>
      </c>
      <c r="B2607" s="2" t="str">
        <f t="shared" si="120"/>
        <v>2021</v>
      </c>
      <c r="C2607" s="4" t="s">
        <v>143</v>
      </c>
      <c r="D2607" s="4" t="s">
        <v>117</v>
      </c>
      <c r="E2607" s="4" t="s">
        <v>129</v>
      </c>
      <c r="F2607" s="4" t="s">
        <v>127</v>
      </c>
      <c r="G2607" s="10">
        <v>590</v>
      </c>
      <c r="H2607" s="10">
        <v>137</v>
      </c>
      <c r="I2607" s="8">
        <v>820</v>
      </c>
      <c r="J2607" s="10">
        <v>112340</v>
      </c>
      <c r="K2607" s="10">
        <f t="shared" si="121"/>
        <v>80830</v>
      </c>
      <c r="L2607" s="11">
        <f t="shared" si="122"/>
        <v>31510</v>
      </c>
    </row>
    <row r="2608" spans="1:12" x14ac:dyDescent="0.3">
      <c r="A2608" s="2">
        <v>43927</v>
      </c>
      <c r="B2608" s="2" t="str">
        <f t="shared" si="120"/>
        <v>2020</v>
      </c>
      <c r="C2608" s="4" t="s">
        <v>141</v>
      </c>
      <c r="D2608" s="4" t="s">
        <v>113</v>
      </c>
      <c r="E2608" s="4" t="s">
        <v>129</v>
      </c>
      <c r="F2608" s="4" t="s">
        <v>127</v>
      </c>
      <c r="G2608" s="10">
        <v>590</v>
      </c>
      <c r="H2608" s="10">
        <v>212</v>
      </c>
      <c r="I2608" s="8">
        <v>820</v>
      </c>
      <c r="J2608" s="10">
        <v>173840</v>
      </c>
      <c r="K2608" s="10">
        <f t="shared" si="121"/>
        <v>125080</v>
      </c>
      <c r="L2608" s="11">
        <f t="shared" si="122"/>
        <v>48760</v>
      </c>
    </row>
    <row r="2609" spans="1:12" x14ac:dyDescent="0.3">
      <c r="A2609" s="2">
        <v>44431</v>
      </c>
      <c r="B2609" s="2" t="str">
        <f t="shared" si="120"/>
        <v>2021</v>
      </c>
      <c r="C2609" s="4" t="s">
        <v>134</v>
      </c>
      <c r="D2609" s="4" t="s">
        <v>110</v>
      </c>
      <c r="E2609" s="4" t="s">
        <v>129</v>
      </c>
      <c r="F2609" s="4" t="s">
        <v>127</v>
      </c>
      <c r="G2609" s="10">
        <v>590</v>
      </c>
      <c r="H2609" s="10">
        <v>17</v>
      </c>
      <c r="I2609" s="8">
        <v>820</v>
      </c>
      <c r="J2609" s="10">
        <v>13940</v>
      </c>
      <c r="K2609" s="10">
        <f t="shared" si="121"/>
        <v>10030</v>
      </c>
      <c r="L2609" s="11">
        <f t="shared" si="122"/>
        <v>3910</v>
      </c>
    </row>
    <row r="2610" spans="1:12" x14ac:dyDescent="0.3">
      <c r="A2610" s="2">
        <v>43504</v>
      </c>
      <c r="B2610" s="2" t="str">
        <f t="shared" si="120"/>
        <v>2019</v>
      </c>
      <c r="C2610" s="4" t="s">
        <v>119</v>
      </c>
      <c r="D2610" s="4" t="s">
        <v>117</v>
      </c>
      <c r="E2610" s="4" t="s">
        <v>129</v>
      </c>
      <c r="F2610" s="4" t="s">
        <v>127</v>
      </c>
      <c r="G2610" s="10">
        <v>590</v>
      </c>
      <c r="H2610" s="10">
        <v>46</v>
      </c>
      <c r="I2610" s="8">
        <v>820</v>
      </c>
      <c r="J2610" s="10">
        <v>37720</v>
      </c>
      <c r="K2610" s="10">
        <f t="shared" si="121"/>
        <v>27140</v>
      </c>
      <c r="L2610" s="11">
        <f t="shared" si="122"/>
        <v>10580</v>
      </c>
    </row>
    <row r="2611" spans="1:12" x14ac:dyDescent="0.3">
      <c r="A2611" s="2">
        <v>44422</v>
      </c>
      <c r="B2611" s="2" t="str">
        <f t="shared" si="120"/>
        <v>2021</v>
      </c>
      <c r="C2611" s="4" t="s">
        <v>116</v>
      </c>
      <c r="D2611" s="4" t="s">
        <v>113</v>
      </c>
      <c r="E2611" s="4" t="s">
        <v>129</v>
      </c>
      <c r="F2611" s="4" t="s">
        <v>127</v>
      </c>
      <c r="G2611" s="10">
        <v>590</v>
      </c>
      <c r="H2611" s="10">
        <v>34</v>
      </c>
      <c r="I2611" s="8">
        <v>820</v>
      </c>
      <c r="J2611" s="10">
        <v>27880</v>
      </c>
      <c r="K2611" s="10">
        <f t="shared" si="121"/>
        <v>20060</v>
      </c>
      <c r="L2611" s="11">
        <f t="shared" si="122"/>
        <v>7820</v>
      </c>
    </row>
    <row r="2612" spans="1:12" x14ac:dyDescent="0.3">
      <c r="A2612" s="2">
        <v>44262</v>
      </c>
      <c r="B2612" s="2" t="str">
        <f t="shared" si="120"/>
        <v>2021</v>
      </c>
      <c r="C2612" s="4" t="s">
        <v>120</v>
      </c>
      <c r="D2612" s="4" t="s">
        <v>117</v>
      </c>
      <c r="E2612" s="4" t="s">
        <v>129</v>
      </c>
      <c r="F2612" s="4" t="s">
        <v>127</v>
      </c>
      <c r="G2612" s="10">
        <v>590</v>
      </c>
      <c r="H2612" s="10">
        <v>193</v>
      </c>
      <c r="I2612" s="8">
        <v>820</v>
      </c>
      <c r="J2612" s="10">
        <v>158260</v>
      </c>
      <c r="K2612" s="10">
        <f t="shared" si="121"/>
        <v>113870</v>
      </c>
      <c r="L2612" s="11">
        <f t="shared" si="122"/>
        <v>44390</v>
      </c>
    </row>
    <row r="2613" spans="1:12" x14ac:dyDescent="0.3">
      <c r="A2613" s="2">
        <v>44392</v>
      </c>
      <c r="B2613" s="2" t="str">
        <f t="shared" si="120"/>
        <v>2021</v>
      </c>
      <c r="C2613" s="4" t="s">
        <v>118</v>
      </c>
      <c r="D2613" s="4" t="s">
        <v>104</v>
      </c>
      <c r="E2613" s="4" t="s">
        <v>129</v>
      </c>
      <c r="F2613" s="4" t="s">
        <v>127</v>
      </c>
      <c r="G2613" s="10">
        <v>590</v>
      </c>
      <c r="H2613" s="10">
        <v>11</v>
      </c>
      <c r="I2613" s="8">
        <v>820</v>
      </c>
      <c r="J2613" s="10">
        <v>9020</v>
      </c>
      <c r="K2613" s="10">
        <f t="shared" si="121"/>
        <v>6490</v>
      </c>
      <c r="L2613" s="11">
        <f t="shared" si="122"/>
        <v>2530</v>
      </c>
    </row>
    <row r="2614" spans="1:12" x14ac:dyDescent="0.3">
      <c r="A2614" s="2">
        <v>44090</v>
      </c>
      <c r="B2614" s="2" t="str">
        <f t="shared" si="120"/>
        <v>2020</v>
      </c>
      <c r="C2614" s="4" t="s">
        <v>115</v>
      </c>
      <c r="D2614" s="4" t="s">
        <v>111</v>
      </c>
      <c r="E2614" s="4" t="s">
        <v>129</v>
      </c>
      <c r="F2614" s="4" t="s">
        <v>127</v>
      </c>
      <c r="G2614" s="10">
        <v>590</v>
      </c>
      <c r="H2614" s="10">
        <v>107</v>
      </c>
      <c r="I2614" s="8">
        <v>820</v>
      </c>
      <c r="J2614" s="10">
        <v>87740</v>
      </c>
      <c r="K2614" s="10">
        <f t="shared" si="121"/>
        <v>63130</v>
      </c>
      <c r="L2614" s="11">
        <f t="shared" si="122"/>
        <v>24610</v>
      </c>
    </row>
    <row r="2615" spans="1:12" x14ac:dyDescent="0.3">
      <c r="A2615" s="2">
        <v>43756</v>
      </c>
      <c r="B2615" s="2" t="str">
        <f t="shared" si="120"/>
        <v>2019</v>
      </c>
      <c r="C2615" s="4" t="s">
        <v>115</v>
      </c>
      <c r="D2615" s="4" t="s">
        <v>117</v>
      </c>
      <c r="E2615" s="4" t="s">
        <v>129</v>
      </c>
      <c r="F2615" s="4" t="s">
        <v>127</v>
      </c>
      <c r="G2615" s="10">
        <v>590</v>
      </c>
      <c r="H2615" s="10">
        <v>39</v>
      </c>
      <c r="I2615" s="8">
        <v>820</v>
      </c>
      <c r="J2615" s="10">
        <v>31980</v>
      </c>
      <c r="K2615" s="10">
        <f t="shared" si="121"/>
        <v>23010</v>
      </c>
      <c r="L2615" s="11">
        <f t="shared" si="122"/>
        <v>8970</v>
      </c>
    </row>
    <row r="2616" spans="1:12" x14ac:dyDescent="0.3">
      <c r="A2616" s="2">
        <v>43777</v>
      </c>
      <c r="B2616" s="2" t="str">
        <f t="shared" si="120"/>
        <v>2019</v>
      </c>
      <c r="C2616" s="4" t="s">
        <v>141</v>
      </c>
      <c r="D2616" s="4" t="s">
        <v>117</v>
      </c>
      <c r="E2616" s="4" t="s">
        <v>129</v>
      </c>
      <c r="F2616" s="4" t="s">
        <v>127</v>
      </c>
      <c r="G2616" s="10">
        <v>590</v>
      </c>
      <c r="H2616" s="10">
        <v>43</v>
      </c>
      <c r="I2616" s="8">
        <v>820</v>
      </c>
      <c r="J2616" s="10">
        <v>35260</v>
      </c>
      <c r="K2616" s="10">
        <f t="shared" si="121"/>
        <v>25370</v>
      </c>
      <c r="L2616" s="11">
        <f t="shared" si="122"/>
        <v>9890</v>
      </c>
    </row>
    <row r="2617" spans="1:12" x14ac:dyDescent="0.3">
      <c r="A2617" s="2">
        <v>43278</v>
      </c>
      <c r="B2617" s="2" t="str">
        <f t="shared" si="120"/>
        <v>2018</v>
      </c>
      <c r="C2617" s="4" t="s">
        <v>112</v>
      </c>
      <c r="D2617" s="4" t="s">
        <v>117</v>
      </c>
      <c r="E2617" s="4" t="s">
        <v>129</v>
      </c>
      <c r="F2617" s="4" t="s">
        <v>127</v>
      </c>
      <c r="G2617" s="10">
        <v>590</v>
      </c>
      <c r="H2617" s="10">
        <v>139</v>
      </c>
      <c r="I2617" s="8">
        <v>820</v>
      </c>
      <c r="J2617" s="10">
        <v>113980</v>
      </c>
      <c r="K2617" s="10">
        <f t="shared" si="121"/>
        <v>82010</v>
      </c>
      <c r="L2617" s="11">
        <f t="shared" si="122"/>
        <v>31970</v>
      </c>
    </row>
    <row r="2618" spans="1:12" x14ac:dyDescent="0.3">
      <c r="A2618" s="2">
        <v>43666</v>
      </c>
      <c r="B2618" s="2" t="str">
        <f t="shared" si="120"/>
        <v>2019</v>
      </c>
      <c r="C2618" s="4" t="s">
        <v>122</v>
      </c>
      <c r="D2618" s="4" t="s">
        <v>113</v>
      </c>
      <c r="E2618" s="4" t="s">
        <v>129</v>
      </c>
      <c r="F2618" s="4" t="s">
        <v>127</v>
      </c>
      <c r="G2618" s="10">
        <v>590</v>
      </c>
      <c r="H2618" s="10">
        <v>173</v>
      </c>
      <c r="I2618" s="8">
        <v>820</v>
      </c>
      <c r="J2618" s="10">
        <v>141860</v>
      </c>
      <c r="K2618" s="10">
        <f t="shared" si="121"/>
        <v>102070</v>
      </c>
      <c r="L2618" s="11">
        <f t="shared" si="122"/>
        <v>39790</v>
      </c>
    </row>
    <row r="2619" spans="1:12" x14ac:dyDescent="0.3">
      <c r="A2619" s="2">
        <v>44216</v>
      </c>
      <c r="B2619" s="2" t="str">
        <f t="shared" si="120"/>
        <v>2021</v>
      </c>
      <c r="C2619" s="4" t="s">
        <v>136</v>
      </c>
      <c r="D2619" s="4" t="s">
        <v>107</v>
      </c>
      <c r="E2619" s="4" t="s">
        <v>129</v>
      </c>
      <c r="F2619" s="4" t="s">
        <v>127</v>
      </c>
      <c r="G2619" s="10">
        <v>590</v>
      </c>
      <c r="H2619" s="10">
        <v>31</v>
      </c>
      <c r="I2619" s="8">
        <v>820</v>
      </c>
      <c r="J2619" s="10">
        <v>25420</v>
      </c>
      <c r="K2619" s="10">
        <f t="shared" si="121"/>
        <v>18290</v>
      </c>
      <c r="L2619" s="11">
        <f t="shared" si="122"/>
        <v>7130</v>
      </c>
    </row>
    <row r="2620" spans="1:12" x14ac:dyDescent="0.3">
      <c r="A2620" s="2">
        <v>43129</v>
      </c>
      <c r="B2620" s="2" t="str">
        <f t="shared" si="120"/>
        <v>2018</v>
      </c>
      <c r="C2620" s="4" t="s">
        <v>141</v>
      </c>
      <c r="D2620" s="4" t="s">
        <v>110</v>
      </c>
      <c r="E2620" s="4" t="s">
        <v>129</v>
      </c>
      <c r="F2620" s="4" t="s">
        <v>127</v>
      </c>
      <c r="G2620" s="10">
        <v>590</v>
      </c>
      <c r="H2620" s="10">
        <v>11</v>
      </c>
      <c r="I2620" s="8">
        <v>820</v>
      </c>
      <c r="J2620" s="10">
        <v>9020</v>
      </c>
      <c r="K2620" s="10">
        <f t="shared" si="121"/>
        <v>6490</v>
      </c>
      <c r="L2620" s="11">
        <f t="shared" si="122"/>
        <v>2530</v>
      </c>
    </row>
    <row r="2621" spans="1:12" x14ac:dyDescent="0.3">
      <c r="A2621" s="2">
        <v>43236</v>
      </c>
      <c r="B2621" s="2" t="str">
        <f t="shared" si="120"/>
        <v>2018</v>
      </c>
      <c r="C2621" s="4" t="s">
        <v>108</v>
      </c>
      <c r="D2621" s="4" t="s">
        <v>113</v>
      </c>
      <c r="E2621" s="4" t="s">
        <v>129</v>
      </c>
      <c r="F2621" s="4" t="s">
        <v>127</v>
      </c>
      <c r="G2621" s="10">
        <v>590</v>
      </c>
      <c r="H2621" s="10">
        <v>26</v>
      </c>
      <c r="I2621" s="8">
        <v>820</v>
      </c>
      <c r="J2621" s="10">
        <v>21320</v>
      </c>
      <c r="K2621" s="10">
        <f t="shared" si="121"/>
        <v>15340</v>
      </c>
      <c r="L2621" s="11">
        <f t="shared" si="122"/>
        <v>5980</v>
      </c>
    </row>
    <row r="2622" spans="1:12" x14ac:dyDescent="0.3">
      <c r="A2622" s="2">
        <v>44112</v>
      </c>
      <c r="B2622" s="2" t="str">
        <f t="shared" si="120"/>
        <v>2020</v>
      </c>
      <c r="C2622" s="4" t="s">
        <v>115</v>
      </c>
      <c r="D2622" s="4" t="s">
        <v>107</v>
      </c>
      <c r="E2622" s="4" t="s">
        <v>129</v>
      </c>
      <c r="F2622" s="4" t="s">
        <v>127</v>
      </c>
      <c r="G2622" s="10">
        <v>590</v>
      </c>
      <c r="H2622" s="10">
        <v>2</v>
      </c>
      <c r="I2622" s="8">
        <v>820</v>
      </c>
      <c r="J2622" s="10">
        <v>1640</v>
      </c>
      <c r="K2622" s="10">
        <f t="shared" si="121"/>
        <v>1180</v>
      </c>
      <c r="L2622" s="11">
        <f t="shared" si="122"/>
        <v>460</v>
      </c>
    </row>
    <row r="2623" spans="1:12" x14ac:dyDescent="0.3">
      <c r="A2623" s="2">
        <v>43752</v>
      </c>
      <c r="B2623" s="2" t="str">
        <f t="shared" si="120"/>
        <v>2019</v>
      </c>
      <c r="C2623" s="4" t="s">
        <v>136</v>
      </c>
      <c r="D2623" s="4" t="s">
        <v>113</v>
      </c>
      <c r="E2623" s="4" t="s">
        <v>129</v>
      </c>
      <c r="F2623" s="4" t="s">
        <v>127</v>
      </c>
      <c r="G2623" s="10">
        <v>590</v>
      </c>
      <c r="H2623" s="10">
        <v>92</v>
      </c>
      <c r="I2623" s="8">
        <v>820</v>
      </c>
      <c r="J2623" s="10">
        <v>75440</v>
      </c>
      <c r="K2623" s="10">
        <f t="shared" si="121"/>
        <v>54280</v>
      </c>
      <c r="L2623" s="11">
        <f t="shared" si="122"/>
        <v>21160</v>
      </c>
    </row>
    <row r="2624" spans="1:12" x14ac:dyDescent="0.3">
      <c r="A2624" s="2">
        <v>43806</v>
      </c>
      <c r="B2624" s="2" t="str">
        <f t="shared" si="120"/>
        <v>2019</v>
      </c>
      <c r="C2624" s="4" t="s">
        <v>108</v>
      </c>
      <c r="D2624" s="4" t="s">
        <v>117</v>
      </c>
      <c r="E2624" s="4" t="s">
        <v>129</v>
      </c>
      <c r="F2624" s="4" t="s">
        <v>127</v>
      </c>
      <c r="G2624" s="10">
        <v>590</v>
      </c>
      <c r="H2624" s="10">
        <v>18</v>
      </c>
      <c r="I2624" s="8">
        <v>820</v>
      </c>
      <c r="J2624" s="10">
        <v>14760</v>
      </c>
      <c r="K2624" s="10">
        <f t="shared" si="121"/>
        <v>10620</v>
      </c>
      <c r="L2624" s="11">
        <f t="shared" si="122"/>
        <v>4140</v>
      </c>
    </row>
    <row r="2625" spans="1:12" x14ac:dyDescent="0.3">
      <c r="A2625" s="2">
        <v>44343</v>
      </c>
      <c r="B2625" s="2" t="str">
        <f t="shared" si="120"/>
        <v>2021</v>
      </c>
      <c r="C2625" s="4" t="s">
        <v>143</v>
      </c>
      <c r="D2625" s="4" t="s">
        <v>110</v>
      </c>
      <c r="E2625" s="4" t="s">
        <v>129</v>
      </c>
      <c r="F2625" s="4" t="s">
        <v>127</v>
      </c>
      <c r="G2625" s="10">
        <v>590</v>
      </c>
      <c r="H2625" s="10">
        <v>22</v>
      </c>
      <c r="I2625" s="8">
        <v>820</v>
      </c>
      <c r="J2625" s="10">
        <v>18040</v>
      </c>
      <c r="K2625" s="10">
        <f t="shared" si="121"/>
        <v>12980</v>
      </c>
      <c r="L2625" s="11">
        <f t="shared" si="122"/>
        <v>5060</v>
      </c>
    </row>
    <row r="2626" spans="1:12" x14ac:dyDescent="0.3">
      <c r="A2626" s="2">
        <v>43937</v>
      </c>
      <c r="B2626" s="2" t="str">
        <f t="shared" si="120"/>
        <v>2020</v>
      </c>
      <c r="C2626" s="4" t="s">
        <v>134</v>
      </c>
      <c r="D2626" s="4" t="s">
        <v>117</v>
      </c>
      <c r="E2626" s="4" t="s">
        <v>129</v>
      </c>
      <c r="F2626" s="4" t="s">
        <v>127</v>
      </c>
      <c r="G2626" s="10">
        <v>590</v>
      </c>
      <c r="H2626" s="10">
        <v>17</v>
      </c>
      <c r="I2626" s="8">
        <v>820</v>
      </c>
      <c r="J2626" s="10">
        <v>13940</v>
      </c>
      <c r="K2626" s="10">
        <f t="shared" si="121"/>
        <v>10030</v>
      </c>
      <c r="L2626" s="11">
        <f t="shared" si="122"/>
        <v>3910</v>
      </c>
    </row>
    <row r="2627" spans="1:12" x14ac:dyDescent="0.3">
      <c r="A2627" s="2">
        <v>43435</v>
      </c>
      <c r="B2627" s="2" t="str">
        <f t="shared" ref="B2627:B2690" si="123">TEXT(A2627,"yyyy")</f>
        <v>2018</v>
      </c>
      <c r="C2627" s="4" t="s">
        <v>121</v>
      </c>
      <c r="D2627" s="4" t="s">
        <v>107</v>
      </c>
      <c r="E2627" s="4" t="s">
        <v>129</v>
      </c>
      <c r="F2627" s="4" t="s">
        <v>127</v>
      </c>
      <c r="G2627" s="10">
        <v>590</v>
      </c>
      <c r="H2627" s="10">
        <v>10</v>
      </c>
      <c r="I2627" s="8">
        <v>820</v>
      </c>
      <c r="J2627" s="10">
        <v>8200</v>
      </c>
      <c r="K2627" s="10">
        <f t="shared" ref="K2627:K2690" si="124">H2627*G2627</f>
        <v>5900</v>
      </c>
      <c r="L2627" s="11">
        <f t="shared" ref="L2627:L2690" si="125">J2627-K2627</f>
        <v>2300</v>
      </c>
    </row>
    <row r="2628" spans="1:12" x14ac:dyDescent="0.3">
      <c r="A2628" s="2">
        <v>44337</v>
      </c>
      <c r="B2628" s="2" t="str">
        <f t="shared" si="123"/>
        <v>2021</v>
      </c>
      <c r="C2628" s="4" t="s">
        <v>143</v>
      </c>
      <c r="D2628" s="4" t="s">
        <v>117</v>
      </c>
      <c r="E2628" s="4" t="s">
        <v>129</v>
      </c>
      <c r="F2628" s="4" t="s">
        <v>127</v>
      </c>
      <c r="G2628" s="10">
        <v>590</v>
      </c>
      <c r="H2628" s="10">
        <v>32</v>
      </c>
      <c r="I2628" s="8">
        <v>820</v>
      </c>
      <c r="J2628" s="10">
        <v>26240</v>
      </c>
      <c r="K2628" s="10">
        <f t="shared" si="124"/>
        <v>18880</v>
      </c>
      <c r="L2628" s="11">
        <f t="shared" si="125"/>
        <v>7360</v>
      </c>
    </row>
    <row r="2629" spans="1:12" x14ac:dyDescent="0.3">
      <c r="A2629" s="2">
        <v>43786</v>
      </c>
      <c r="B2629" s="2" t="str">
        <f t="shared" si="123"/>
        <v>2019</v>
      </c>
      <c r="C2629" s="4" t="s">
        <v>109</v>
      </c>
      <c r="D2629" s="4" t="s">
        <v>110</v>
      </c>
      <c r="E2629" s="4" t="s">
        <v>129</v>
      </c>
      <c r="F2629" s="4" t="s">
        <v>127</v>
      </c>
      <c r="G2629" s="10">
        <v>590</v>
      </c>
      <c r="H2629" s="10">
        <v>4</v>
      </c>
      <c r="I2629" s="8">
        <v>820</v>
      </c>
      <c r="J2629" s="10">
        <v>3280</v>
      </c>
      <c r="K2629" s="10">
        <f t="shared" si="124"/>
        <v>2360</v>
      </c>
      <c r="L2629" s="11">
        <f t="shared" si="125"/>
        <v>920</v>
      </c>
    </row>
    <row r="2630" spans="1:12" x14ac:dyDescent="0.3">
      <c r="A2630" s="2">
        <v>44305</v>
      </c>
      <c r="B2630" s="2" t="str">
        <f t="shared" si="123"/>
        <v>2021</v>
      </c>
      <c r="C2630" s="4" t="s">
        <v>121</v>
      </c>
      <c r="D2630" s="4" t="s">
        <v>107</v>
      </c>
      <c r="E2630" s="4" t="s">
        <v>129</v>
      </c>
      <c r="F2630" s="4" t="s">
        <v>127</v>
      </c>
      <c r="G2630" s="10">
        <v>590</v>
      </c>
      <c r="H2630" s="10">
        <v>75</v>
      </c>
      <c r="I2630" s="8">
        <v>820</v>
      </c>
      <c r="J2630" s="10">
        <v>61500</v>
      </c>
      <c r="K2630" s="10">
        <f t="shared" si="124"/>
        <v>44250</v>
      </c>
      <c r="L2630" s="11">
        <f t="shared" si="125"/>
        <v>17250</v>
      </c>
    </row>
    <row r="2631" spans="1:12" x14ac:dyDescent="0.3">
      <c r="A2631" s="2">
        <v>43674</v>
      </c>
      <c r="B2631" s="2" t="str">
        <f t="shared" si="123"/>
        <v>2019</v>
      </c>
      <c r="C2631" s="4" t="s">
        <v>122</v>
      </c>
      <c r="D2631" s="4" t="s">
        <v>107</v>
      </c>
      <c r="E2631" s="4" t="s">
        <v>129</v>
      </c>
      <c r="F2631" s="4" t="s">
        <v>127</v>
      </c>
      <c r="G2631" s="10">
        <v>590</v>
      </c>
      <c r="H2631" s="10">
        <v>29</v>
      </c>
      <c r="I2631" s="8">
        <v>820</v>
      </c>
      <c r="J2631" s="10">
        <v>23780</v>
      </c>
      <c r="K2631" s="10">
        <f t="shared" si="124"/>
        <v>17110</v>
      </c>
      <c r="L2631" s="11">
        <f t="shared" si="125"/>
        <v>6670</v>
      </c>
    </row>
    <row r="2632" spans="1:12" x14ac:dyDescent="0.3">
      <c r="A2632" s="2">
        <v>44285</v>
      </c>
      <c r="B2632" s="2" t="str">
        <f t="shared" si="123"/>
        <v>2021</v>
      </c>
      <c r="C2632" s="4" t="s">
        <v>118</v>
      </c>
      <c r="D2632" s="4" t="s">
        <v>111</v>
      </c>
      <c r="E2632" s="4" t="s">
        <v>129</v>
      </c>
      <c r="F2632" s="4" t="s">
        <v>127</v>
      </c>
      <c r="G2632" s="10">
        <v>590</v>
      </c>
      <c r="H2632" s="10">
        <v>33</v>
      </c>
      <c r="I2632" s="8">
        <v>820</v>
      </c>
      <c r="J2632" s="10">
        <v>27060</v>
      </c>
      <c r="K2632" s="10">
        <f t="shared" si="124"/>
        <v>19470</v>
      </c>
      <c r="L2632" s="11">
        <f t="shared" si="125"/>
        <v>7590</v>
      </c>
    </row>
    <row r="2633" spans="1:12" x14ac:dyDescent="0.3">
      <c r="A2633" s="2">
        <v>43951</v>
      </c>
      <c r="B2633" s="2" t="str">
        <f t="shared" si="123"/>
        <v>2020</v>
      </c>
      <c r="C2633" s="4" t="s">
        <v>135</v>
      </c>
      <c r="D2633" s="4" t="s">
        <v>113</v>
      </c>
      <c r="E2633" s="4" t="s">
        <v>129</v>
      </c>
      <c r="F2633" s="4" t="s">
        <v>127</v>
      </c>
      <c r="G2633" s="10">
        <v>590</v>
      </c>
      <c r="H2633" s="10">
        <v>55</v>
      </c>
      <c r="I2633" s="8">
        <v>820</v>
      </c>
      <c r="J2633" s="10">
        <v>45100</v>
      </c>
      <c r="K2633" s="10">
        <f t="shared" si="124"/>
        <v>32450</v>
      </c>
      <c r="L2633" s="11">
        <f t="shared" si="125"/>
        <v>12650</v>
      </c>
    </row>
    <row r="2634" spans="1:12" x14ac:dyDescent="0.3">
      <c r="A2634" s="2">
        <v>44424</v>
      </c>
      <c r="B2634" s="2" t="str">
        <f t="shared" si="123"/>
        <v>2021</v>
      </c>
      <c r="C2634" s="4" t="s">
        <v>112</v>
      </c>
      <c r="D2634" s="4" t="s">
        <v>113</v>
      </c>
      <c r="E2634" s="4" t="s">
        <v>129</v>
      </c>
      <c r="F2634" s="4" t="s">
        <v>127</v>
      </c>
      <c r="G2634" s="10">
        <v>590</v>
      </c>
      <c r="H2634" s="10">
        <v>110</v>
      </c>
      <c r="I2634" s="8">
        <v>820</v>
      </c>
      <c r="J2634" s="10">
        <v>90200</v>
      </c>
      <c r="K2634" s="10">
        <f t="shared" si="124"/>
        <v>64900</v>
      </c>
      <c r="L2634" s="11">
        <f t="shared" si="125"/>
        <v>25300</v>
      </c>
    </row>
    <row r="2635" spans="1:12" x14ac:dyDescent="0.3">
      <c r="A2635" s="2">
        <v>43995</v>
      </c>
      <c r="B2635" s="2" t="str">
        <f t="shared" si="123"/>
        <v>2020</v>
      </c>
      <c r="C2635" s="4" t="s">
        <v>121</v>
      </c>
      <c r="D2635" s="4" t="s">
        <v>117</v>
      </c>
      <c r="E2635" s="4" t="s">
        <v>129</v>
      </c>
      <c r="F2635" s="4" t="s">
        <v>127</v>
      </c>
      <c r="G2635" s="10">
        <v>590</v>
      </c>
      <c r="H2635" s="10">
        <v>65</v>
      </c>
      <c r="I2635" s="8">
        <v>820</v>
      </c>
      <c r="J2635" s="10">
        <v>53300</v>
      </c>
      <c r="K2635" s="10">
        <f t="shared" si="124"/>
        <v>38350</v>
      </c>
      <c r="L2635" s="11">
        <f t="shared" si="125"/>
        <v>14950</v>
      </c>
    </row>
    <row r="2636" spans="1:12" x14ac:dyDescent="0.3">
      <c r="A2636" s="2">
        <v>44353</v>
      </c>
      <c r="B2636" s="2" t="str">
        <f t="shared" si="123"/>
        <v>2021</v>
      </c>
      <c r="C2636" s="4" t="s">
        <v>134</v>
      </c>
      <c r="D2636" s="4" t="s">
        <v>111</v>
      </c>
      <c r="E2636" s="4" t="s">
        <v>129</v>
      </c>
      <c r="F2636" s="4" t="s">
        <v>127</v>
      </c>
      <c r="G2636" s="10">
        <v>590</v>
      </c>
      <c r="H2636" s="10">
        <v>108</v>
      </c>
      <c r="I2636" s="8">
        <v>820</v>
      </c>
      <c r="J2636" s="10">
        <v>88560</v>
      </c>
      <c r="K2636" s="10">
        <f t="shared" si="124"/>
        <v>63720</v>
      </c>
      <c r="L2636" s="11">
        <f t="shared" si="125"/>
        <v>24840</v>
      </c>
    </row>
    <row r="2637" spans="1:12" x14ac:dyDescent="0.3">
      <c r="A2637" s="2">
        <v>44324</v>
      </c>
      <c r="B2637" s="2" t="str">
        <f t="shared" si="123"/>
        <v>2021</v>
      </c>
      <c r="C2637" s="4" t="s">
        <v>144</v>
      </c>
      <c r="D2637" s="4" t="s">
        <v>111</v>
      </c>
      <c r="E2637" s="4" t="s">
        <v>129</v>
      </c>
      <c r="F2637" s="4" t="s">
        <v>127</v>
      </c>
      <c r="G2637" s="10">
        <v>590</v>
      </c>
      <c r="H2637" s="10">
        <v>86</v>
      </c>
      <c r="I2637" s="8">
        <v>820</v>
      </c>
      <c r="J2637" s="10">
        <v>70520</v>
      </c>
      <c r="K2637" s="10">
        <f t="shared" si="124"/>
        <v>50740</v>
      </c>
      <c r="L2637" s="11">
        <f t="shared" si="125"/>
        <v>19780</v>
      </c>
    </row>
    <row r="2638" spans="1:12" x14ac:dyDescent="0.3">
      <c r="A2638" s="2">
        <v>44086</v>
      </c>
      <c r="B2638" s="2" t="str">
        <f t="shared" si="123"/>
        <v>2020</v>
      </c>
      <c r="C2638" s="4" t="s">
        <v>118</v>
      </c>
      <c r="D2638" s="4" t="s">
        <v>104</v>
      </c>
      <c r="E2638" s="4" t="s">
        <v>129</v>
      </c>
      <c r="F2638" s="4" t="s">
        <v>127</v>
      </c>
      <c r="G2638" s="10">
        <v>590</v>
      </c>
      <c r="H2638" s="10">
        <v>60</v>
      </c>
      <c r="I2638" s="8">
        <v>820</v>
      </c>
      <c r="J2638" s="10">
        <v>49200</v>
      </c>
      <c r="K2638" s="10">
        <f t="shared" si="124"/>
        <v>35400</v>
      </c>
      <c r="L2638" s="11">
        <f t="shared" si="125"/>
        <v>13800</v>
      </c>
    </row>
    <row r="2639" spans="1:12" x14ac:dyDescent="0.3">
      <c r="A2639" s="2">
        <v>44447</v>
      </c>
      <c r="B2639" s="2" t="str">
        <f t="shared" si="123"/>
        <v>2021</v>
      </c>
      <c r="C2639" s="4" t="s">
        <v>112</v>
      </c>
      <c r="D2639" s="4" t="s">
        <v>107</v>
      </c>
      <c r="E2639" s="4" t="s">
        <v>129</v>
      </c>
      <c r="F2639" s="4" t="s">
        <v>127</v>
      </c>
      <c r="G2639" s="10">
        <v>590</v>
      </c>
      <c r="H2639" s="10">
        <v>20</v>
      </c>
      <c r="I2639" s="8">
        <v>820</v>
      </c>
      <c r="J2639" s="10">
        <v>16400</v>
      </c>
      <c r="K2639" s="10">
        <f t="shared" si="124"/>
        <v>11800</v>
      </c>
      <c r="L2639" s="11">
        <f t="shared" si="125"/>
        <v>4600</v>
      </c>
    </row>
    <row r="2640" spans="1:12" x14ac:dyDescent="0.3">
      <c r="A2640" s="2">
        <v>43764</v>
      </c>
      <c r="B2640" s="2" t="str">
        <f t="shared" si="123"/>
        <v>2019</v>
      </c>
      <c r="C2640" s="4" t="s">
        <v>123</v>
      </c>
      <c r="D2640" s="4" t="s">
        <v>104</v>
      </c>
      <c r="E2640" s="4" t="s">
        <v>129</v>
      </c>
      <c r="F2640" s="4" t="s">
        <v>127</v>
      </c>
      <c r="G2640" s="10">
        <v>590</v>
      </c>
      <c r="H2640" s="10">
        <v>42</v>
      </c>
      <c r="I2640" s="8">
        <v>820</v>
      </c>
      <c r="J2640" s="10">
        <v>34440</v>
      </c>
      <c r="K2640" s="10">
        <f t="shared" si="124"/>
        <v>24780</v>
      </c>
      <c r="L2640" s="11">
        <f t="shared" si="125"/>
        <v>9660</v>
      </c>
    </row>
    <row r="2641" spans="1:12" x14ac:dyDescent="0.3">
      <c r="A2641" s="2">
        <v>43921</v>
      </c>
      <c r="B2641" s="2" t="str">
        <f t="shared" si="123"/>
        <v>2020</v>
      </c>
      <c r="C2641" s="4" t="s">
        <v>144</v>
      </c>
      <c r="D2641" s="4" t="s">
        <v>107</v>
      </c>
      <c r="E2641" s="4" t="s">
        <v>129</v>
      </c>
      <c r="F2641" s="4" t="s">
        <v>127</v>
      </c>
      <c r="G2641" s="10">
        <v>590</v>
      </c>
      <c r="H2641" s="10">
        <v>56</v>
      </c>
      <c r="I2641" s="8">
        <v>820</v>
      </c>
      <c r="J2641" s="10">
        <v>45920</v>
      </c>
      <c r="K2641" s="10">
        <f t="shared" si="124"/>
        <v>33040</v>
      </c>
      <c r="L2641" s="11">
        <f t="shared" si="125"/>
        <v>12880</v>
      </c>
    </row>
    <row r="2642" spans="1:12" x14ac:dyDescent="0.3">
      <c r="A2642" s="2">
        <v>44326</v>
      </c>
      <c r="B2642" s="2" t="str">
        <f t="shared" si="123"/>
        <v>2021</v>
      </c>
      <c r="C2642" s="4" t="s">
        <v>118</v>
      </c>
      <c r="D2642" s="4" t="s">
        <v>117</v>
      </c>
      <c r="E2642" s="4" t="s">
        <v>129</v>
      </c>
      <c r="F2642" s="4" t="s">
        <v>127</v>
      </c>
      <c r="G2642" s="10">
        <v>590</v>
      </c>
      <c r="H2642" s="10">
        <v>181</v>
      </c>
      <c r="I2642" s="8">
        <v>820</v>
      </c>
      <c r="J2642" s="10">
        <v>148420</v>
      </c>
      <c r="K2642" s="10">
        <f t="shared" si="124"/>
        <v>106790</v>
      </c>
      <c r="L2642" s="11">
        <f t="shared" si="125"/>
        <v>41630</v>
      </c>
    </row>
    <row r="2643" spans="1:12" x14ac:dyDescent="0.3">
      <c r="A2643" s="2">
        <v>43596</v>
      </c>
      <c r="B2643" s="2" t="str">
        <f t="shared" si="123"/>
        <v>2019</v>
      </c>
      <c r="C2643" s="4" t="s">
        <v>125</v>
      </c>
      <c r="D2643" s="4" t="s">
        <v>113</v>
      </c>
      <c r="E2643" s="4" t="s">
        <v>129</v>
      </c>
      <c r="F2643" s="4" t="s">
        <v>127</v>
      </c>
      <c r="G2643" s="10">
        <v>590</v>
      </c>
      <c r="H2643" s="10">
        <v>202</v>
      </c>
      <c r="I2643" s="8">
        <v>820</v>
      </c>
      <c r="J2643" s="10">
        <v>165640</v>
      </c>
      <c r="K2643" s="10">
        <f t="shared" si="124"/>
        <v>119180</v>
      </c>
      <c r="L2643" s="11">
        <f t="shared" si="125"/>
        <v>46460</v>
      </c>
    </row>
    <row r="2644" spans="1:12" x14ac:dyDescent="0.3">
      <c r="A2644" s="2">
        <v>44499</v>
      </c>
      <c r="B2644" s="2" t="str">
        <f t="shared" si="123"/>
        <v>2021</v>
      </c>
      <c r="C2644" s="4" t="s">
        <v>141</v>
      </c>
      <c r="D2644" s="4" t="s">
        <v>111</v>
      </c>
      <c r="E2644" s="4" t="s">
        <v>129</v>
      </c>
      <c r="F2644" s="4" t="s">
        <v>127</v>
      </c>
      <c r="G2644" s="10">
        <v>590</v>
      </c>
      <c r="H2644" s="10">
        <v>6</v>
      </c>
      <c r="I2644" s="8">
        <v>820</v>
      </c>
      <c r="J2644" s="10">
        <v>4920</v>
      </c>
      <c r="K2644" s="10">
        <f t="shared" si="124"/>
        <v>3540</v>
      </c>
      <c r="L2644" s="11">
        <f t="shared" si="125"/>
        <v>1380</v>
      </c>
    </row>
    <row r="2645" spans="1:12" x14ac:dyDescent="0.3">
      <c r="A2645" s="2">
        <v>44462</v>
      </c>
      <c r="B2645" s="2" t="str">
        <f t="shared" si="123"/>
        <v>2021</v>
      </c>
      <c r="C2645" s="4" t="s">
        <v>116</v>
      </c>
      <c r="D2645" s="4" t="s">
        <v>117</v>
      </c>
      <c r="E2645" s="4" t="s">
        <v>129</v>
      </c>
      <c r="F2645" s="4" t="s">
        <v>127</v>
      </c>
      <c r="G2645" s="10">
        <v>590</v>
      </c>
      <c r="H2645" s="10">
        <v>194</v>
      </c>
      <c r="I2645" s="8">
        <v>820</v>
      </c>
      <c r="J2645" s="10">
        <v>159080</v>
      </c>
      <c r="K2645" s="10">
        <f t="shared" si="124"/>
        <v>114460</v>
      </c>
      <c r="L2645" s="11">
        <f t="shared" si="125"/>
        <v>44620</v>
      </c>
    </row>
    <row r="2646" spans="1:12" x14ac:dyDescent="0.3">
      <c r="A2646" s="2">
        <v>43573</v>
      </c>
      <c r="B2646" s="2" t="str">
        <f t="shared" si="123"/>
        <v>2019</v>
      </c>
      <c r="C2646" s="4" t="s">
        <v>121</v>
      </c>
      <c r="D2646" s="4" t="s">
        <v>107</v>
      </c>
      <c r="E2646" s="4" t="s">
        <v>129</v>
      </c>
      <c r="F2646" s="4" t="s">
        <v>127</v>
      </c>
      <c r="G2646" s="10">
        <v>590</v>
      </c>
      <c r="H2646" s="10">
        <v>114</v>
      </c>
      <c r="I2646" s="8">
        <v>820</v>
      </c>
      <c r="J2646" s="10">
        <v>93480</v>
      </c>
      <c r="K2646" s="10">
        <f t="shared" si="124"/>
        <v>67260</v>
      </c>
      <c r="L2646" s="11">
        <f t="shared" si="125"/>
        <v>26220</v>
      </c>
    </row>
    <row r="2647" spans="1:12" x14ac:dyDescent="0.3">
      <c r="A2647" s="2">
        <v>43698</v>
      </c>
      <c r="B2647" s="2" t="str">
        <f t="shared" si="123"/>
        <v>2019</v>
      </c>
      <c r="C2647" s="4" t="s">
        <v>115</v>
      </c>
      <c r="D2647" s="4" t="s">
        <v>104</v>
      </c>
      <c r="E2647" s="4" t="s">
        <v>129</v>
      </c>
      <c r="F2647" s="4" t="s">
        <v>127</v>
      </c>
      <c r="G2647" s="10">
        <v>590</v>
      </c>
      <c r="H2647" s="10">
        <v>42</v>
      </c>
      <c r="I2647" s="8">
        <v>820</v>
      </c>
      <c r="J2647" s="10">
        <v>34440</v>
      </c>
      <c r="K2647" s="10">
        <f t="shared" si="124"/>
        <v>24780</v>
      </c>
      <c r="L2647" s="11">
        <f t="shared" si="125"/>
        <v>9660</v>
      </c>
    </row>
    <row r="2648" spans="1:12" x14ac:dyDescent="0.3">
      <c r="A2648" s="2">
        <v>44434</v>
      </c>
      <c r="B2648" s="2" t="str">
        <f t="shared" si="123"/>
        <v>2021</v>
      </c>
      <c r="C2648" s="4" t="s">
        <v>136</v>
      </c>
      <c r="D2648" s="4" t="s">
        <v>104</v>
      </c>
      <c r="E2648" s="4" t="s">
        <v>129</v>
      </c>
      <c r="F2648" s="4" t="s">
        <v>127</v>
      </c>
      <c r="G2648" s="10">
        <v>590</v>
      </c>
      <c r="H2648" s="10">
        <v>64</v>
      </c>
      <c r="I2648" s="8">
        <v>820</v>
      </c>
      <c r="J2648" s="10">
        <v>52480</v>
      </c>
      <c r="K2648" s="10">
        <f t="shared" si="124"/>
        <v>37760</v>
      </c>
      <c r="L2648" s="11">
        <f t="shared" si="125"/>
        <v>14720</v>
      </c>
    </row>
    <row r="2649" spans="1:12" x14ac:dyDescent="0.3">
      <c r="A2649" s="2">
        <v>43604</v>
      </c>
      <c r="B2649" s="2" t="str">
        <f t="shared" si="123"/>
        <v>2019</v>
      </c>
      <c r="C2649" s="4" t="s">
        <v>112</v>
      </c>
      <c r="D2649" s="4" t="s">
        <v>107</v>
      </c>
      <c r="E2649" s="4" t="s">
        <v>129</v>
      </c>
      <c r="F2649" s="4" t="s">
        <v>127</v>
      </c>
      <c r="G2649" s="10">
        <v>590</v>
      </c>
      <c r="H2649" s="10">
        <v>9</v>
      </c>
      <c r="I2649" s="8">
        <v>820</v>
      </c>
      <c r="J2649" s="10">
        <v>7380</v>
      </c>
      <c r="K2649" s="10">
        <f t="shared" si="124"/>
        <v>5310</v>
      </c>
      <c r="L2649" s="11">
        <f t="shared" si="125"/>
        <v>2070</v>
      </c>
    </row>
    <row r="2650" spans="1:12" x14ac:dyDescent="0.3">
      <c r="A2650" s="2">
        <v>44215</v>
      </c>
      <c r="B2650" s="2" t="str">
        <f t="shared" si="123"/>
        <v>2021</v>
      </c>
      <c r="C2650" s="4" t="s">
        <v>123</v>
      </c>
      <c r="D2650" s="4" t="s">
        <v>117</v>
      </c>
      <c r="E2650" s="4" t="s">
        <v>129</v>
      </c>
      <c r="F2650" s="4" t="s">
        <v>127</v>
      </c>
      <c r="G2650" s="10">
        <v>590</v>
      </c>
      <c r="H2650" s="10">
        <v>149</v>
      </c>
      <c r="I2650" s="8">
        <v>820</v>
      </c>
      <c r="J2650" s="10">
        <v>122180</v>
      </c>
      <c r="K2650" s="10">
        <f t="shared" si="124"/>
        <v>87910</v>
      </c>
      <c r="L2650" s="11">
        <f t="shared" si="125"/>
        <v>34270</v>
      </c>
    </row>
    <row r="2651" spans="1:12" x14ac:dyDescent="0.3">
      <c r="A2651" s="2">
        <v>43682</v>
      </c>
      <c r="B2651" s="2" t="str">
        <f t="shared" si="123"/>
        <v>2019</v>
      </c>
      <c r="C2651" s="4" t="s">
        <v>114</v>
      </c>
      <c r="D2651" s="4" t="s">
        <v>117</v>
      </c>
      <c r="E2651" s="4" t="s">
        <v>129</v>
      </c>
      <c r="F2651" s="4" t="s">
        <v>127</v>
      </c>
      <c r="G2651" s="10">
        <v>590</v>
      </c>
      <c r="H2651" s="10">
        <v>171</v>
      </c>
      <c r="I2651" s="8">
        <v>820</v>
      </c>
      <c r="J2651" s="10">
        <v>140220</v>
      </c>
      <c r="K2651" s="10">
        <f t="shared" si="124"/>
        <v>100890</v>
      </c>
      <c r="L2651" s="11">
        <f t="shared" si="125"/>
        <v>39330</v>
      </c>
    </row>
    <row r="2652" spans="1:12" x14ac:dyDescent="0.3">
      <c r="A2652" s="2">
        <v>43840</v>
      </c>
      <c r="B2652" s="2" t="str">
        <f t="shared" si="123"/>
        <v>2020</v>
      </c>
      <c r="C2652" s="4" t="s">
        <v>143</v>
      </c>
      <c r="D2652" s="4" t="s">
        <v>117</v>
      </c>
      <c r="E2652" s="4" t="s">
        <v>129</v>
      </c>
      <c r="F2652" s="4" t="s">
        <v>127</v>
      </c>
      <c r="G2652" s="10">
        <v>590</v>
      </c>
      <c r="H2652" s="10">
        <v>2</v>
      </c>
      <c r="I2652" s="8">
        <v>820</v>
      </c>
      <c r="J2652" s="10">
        <v>1640</v>
      </c>
      <c r="K2652" s="10">
        <f t="shared" si="124"/>
        <v>1180</v>
      </c>
      <c r="L2652" s="11">
        <f t="shared" si="125"/>
        <v>460</v>
      </c>
    </row>
    <row r="2653" spans="1:12" x14ac:dyDescent="0.3">
      <c r="A2653" s="2">
        <v>43329</v>
      </c>
      <c r="B2653" s="2" t="str">
        <f t="shared" si="123"/>
        <v>2018</v>
      </c>
      <c r="C2653" s="4" t="s">
        <v>125</v>
      </c>
      <c r="D2653" s="4" t="s">
        <v>113</v>
      </c>
      <c r="E2653" s="4" t="s">
        <v>129</v>
      </c>
      <c r="F2653" s="4" t="s">
        <v>127</v>
      </c>
      <c r="G2653" s="10">
        <v>590</v>
      </c>
      <c r="H2653" s="10">
        <v>125</v>
      </c>
      <c r="I2653" s="8">
        <v>820</v>
      </c>
      <c r="J2653" s="10">
        <v>102500</v>
      </c>
      <c r="K2653" s="10">
        <f t="shared" si="124"/>
        <v>73750</v>
      </c>
      <c r="L2653" s="11">
        <f t="shared" si="125"/>
        <v>28750</v>
      </c>
    </row>
    <row r="2654" spans="1:12" x14ac:dyDescent="0.3">
      <c r="A2654" s="2">
        <v>43720</v>
      </c>
      <c r="B2654" s="2" t="str">
        <f t="shared" si="123"/>
        <v>2019</v>
      </c>
      <c r="C2654" s="4" t="s">
        <v>109</v>
      </c>
      <c r="D2654" s="4" t="s">
        <v>104</v>
      </c>
      <c r="E2654" s="4" t="s">
        <v>129</v>
      </c>
      <c r="F2654" s="4" t="s">
        <v>127</v>
      </c>
      <c r="G2654" s="10">
        <v>590</v>
      </c>
      <c r="H2654" s="10">
        <v>11</v>
      </c>
      <c r="I2654" s="8">
        <v>820</v>
      </c>
      <c r="J2654" s="10">
        <v>9020</v>
      </c>
      <c r="K2654" s="10">
        <f t="shared" si="124"/>
        <v>6490</v>
      </c>
      <c r="L2654" s="11">
        <f t="shared" si="125"/>
        <v>2530</v>
      </c>
    </row>
    <row r="2655" spans="1:12" x14ac:dyDescent="0.3">
      <c r="A2655" s="2">
        <v>43490</v>
      </c>
      <c r="B2655" s="2" t="str">
        <f t="shared" si="123"/>
        <v>2019</v>
      </c>
      <c r="C2655" s="4" t="s">
        <v>115</v>
      </c>
      <c r="D2655" s="4" t="s">
        <v>117</v>
      </c>
      <c r="E2655" s="4" t="s">
        <v>129</v>
      </c>
      <c r="F2655" s="4" t="s">
        <v>127</v>
      </c>
      <c r="G2655" s="10">
        <v>590</v>
      </c>
      <c r="H2655" s="10">
        <v>44</v>
      </c>
      <c r="I2655" s="8">
        <v>820</v>
      </c>
      <c r="J2655" s="10">
        <v>36080</v>
      </c>
      <c r="K2655" s="10">
        <f t="shared" si="124"/>
        <v>25960</v>
      </c>
      <c r="L2655" s="11">
        <f t="shared" si="125"/>
        <v>10120</v>
      </c>
    </row>
    <row r="2656" spans="1:12" x14ac:dyDescent="0.3">
      <c r="A2656" s="2">
        <v>44394</v>
      </c>
      <c r="B2656" s="2" t="str">
        <f t="shared" si="123"/>
        <v>2021</v>
      </c>
      <c r="C2656" s="4" t="s">
        <v>116</v>
      </c>
      <c r="D2656" s="4" t="s">
        <v>107</v>
      </c>
      <c r="E2656" s="4" t="s">
        <v>129</v>
      </c>
      <c r="F2656" s="4" t="s">
        <v>127</v>
      </c>
      <c r="G2656" s="10">
        <v>590</v>
      </c>
      <c r="H2656" s="10">
        <v>115</v>
      </c>
      <c r="I2656" s="8">
        <v>820</v>
      </c>
      <c r="J2656" s="10">
        <v>94300</v>
      </c>
      <c r="K2656" s="10">
        <f t="shared" si="124"/>
        <v>67850</v>
      </c>
      <c r="L2656" s="11">
        <f t="shared" si="125"/>
        <v>26450</v>
      </c>
    </row>
    <row r="2657" spans="1:12" x14ac:dyDescent="0.3">
      <c r="A2657" s="2">
        <v>44427</v>
      </c>
      <c r="B2657" s="2" t="str">
        <f t="shared" si="123"/>
        <v>2021</v>
      </c>
      <c r="C2657" s="4" t="s">
        <v>115</v>
      </c>
      <c r="D2657" s="4" t="s">
        <v>104</v>
      </c>
      <c r="E2657" s="4" t="s">
        <v>129</v>
      </c>
      <c r="F2657" s="4" t="s">
        <v>127</v>
      </c>
      <c r="G2657" s="10">
        <v>590</v>
      </c>
      <c r="H2657" s="10">
        <v>16</v>
      </c>
      <c r="I2657" s="8">
        <v>820</v>
      </c>
      <c r="J2657" s="10">
        <v>13120</v>
      </c>
      <c r="K2657" s="10">
        <f t="shared" si="124"/>
        <v>9440</v>
      </c>
      <c r="L2657" s="11">
        <f t="shared" si="125"/>
        <v>3680</v>
      </c>
    </row>
    <row r="2658" spans="1:12" x14ac:dyDescent="0.3">
      <c r="A2658" s="2">
        <v>43339</v>
      </c>
      <c r="B2658" s="2" t="str">
        <f t="shared" si="123"/>
        <v>2018</v>
      </c>
      <c r="C2658" s="4" t="s">
        <v>114</v>
      </c>
      <c r="D2658" s="4" t="s">
        <v>117</v>
      </c>
      <c r="E2658" s="4" t="s">
        <v>129</v>
      </c>
      <c r="F2658" s="4" t="s">
        <v>127</v>
      </c>
      <c r="G2658" s="10">
        <v>590</v>
      </c>
      <c r="H2658" s="10">
        <v>36</v>
      </c>
      <c r="I2658" s="8">
        <v>820</v>
      </c>
      <c r="J2658" s="10">
        <v>29520</v>
      </c>
      <c r="K2658" s="10">
        <f t="shared" si="124"/>
        <v>21240</v>
      </c>
      <c r="L2658" s="11">
        <f t="shared" si="125"/>
        <v>8280</v>
      </c>
    </row>
    <row r="2659" spans="1:12" x14ac:dyDescent="0.3">
      <c r="A2659" s="2">
        <v>44448</v>
      </c>
      <c r="B2659" s="2" t="str">
        <f t="shared" si="123"/>
        <v>2021</v>
      </c>
      <c r="C2659" s="4" t="s">
        <v>135</v>
      </c>
      <c r="D2659" s="4" t="s">
        <v>110</v>
      </c>
      <c r="E2659" s="4" t="s">
        <v>129</v>
      </c>
      <c r="F2659" s="4" t="s">
        <v>127</v>
      </c>
      <c r="G2659" s="10">
        <v>590</v>
      </c>
      <c r="H2659" s="10">
        <v>29</v>
      </c>
      <c r="I2659" s="8">
        <v>820</v>
      </c>
      <c r="J2659" s="10">
        <v>23780</v>
      </c>
      <c r="K2659" s="10">
        <f t="shared" si="124"/>
        <v>17110</v>
      </c>
      <c r="L2659" s="11">
        <f t="shared" si="125"/>
        <v>6670</v>
      </c>
    </row>
    <row r="2660" spans="1:12" x14ac:dyDescent="0.3">
      <c r="A2660" s="2">
        <v>44309</v>
      </c>
      <c r="B2660" s="2" t="str">
        <f t="shared" si="123"/>
        <v>2021</v>
      </c>
      <c r="C2660" s="4" t="s">
        <v>114</v>
      </c>
      <c r="D2660" s="4" t="s">
        <v>111</v>
      </c>
      <c r="E2660" s="4" t="s">
        <v>129</v>
      </c>
      <c r="F2660" s="4" t="s">
        <v>127</v>
      </c>
      <c r="G2660" s="10">
        <v>590</v>
      </c>
      <c r="H2660" s="10">
        <v>62</v>
      </c>
      <c r="I2660" s="8">
        <v>820</v>
      </c>
      <c r="J2660" s="10">
        <v>50840</v>
      </c>
      <c r="K2660" s="10">
        <f t="shared" si="124"/>
        <v>36580</v>
      </c>
      <c r="L2660" s="11">
        <f t="shared" si="125"/>
        <v>14260</v>
      </c>
    </row>
    <row r="2661" spans="1:12" x14ac:dyDescent="0.3">
      <c r="A2661" s="2">
        <v>44102</v>
      </c>
      <c r="B2661" s="2" t="str">
        <f t="shared" si="123"/>
        <v>2020</v>
      </c>
      <c r="C2661" s="4" t="s">
        <v>143</v>
      </c>
      <c r="D2661" s="4" t="s">
        <v>117</v>
      </c>
      <c r="E2661" s="4" t="s">
        <v>129</v>
      </c>
      <c r="F2661" s="4" t="s">
        <v>127</v>
      </c>
      <c r="G2661" s="10">
        <v>590</v>
      </c>
      <c r="H2661" s="10">
        <v>116</v>
      </c>
      <c r="I2661" s="8">
        <v>820</v>
      </c>
      <c r="J2661" s="10">
        <v>95120</v>
      </c>
      <c r="K2661" s="10">
        <f t="shared" si="124"/>
        <v>68440</v>
      </c>
      <c r="L2661" s="11">
        <f t="shared" si="125"/>
        <v>26680</v>
      </c>
    </row>
    <row r="2662" spans="1:12" x14ac:dyDescent="0.3">
      <c r="A2662" s="2">
        <v>44354</v>
      </c>
      <c r="B2662" s="2" t="str">
        <f t="shared" si="123"/>
        <v>2021</v>
      </c>
      <c r="C2662" s="4" t="s">
        <v>109</v>
      </c>
      <c r="D2662" s="4" t="s">
        <v>107</v>
      </c>
      <c r="E2662" s="4" t="s">
        <v>129</v>
      </c>
      <c r="F2662" s="4" t="s">
        <v>127</v>
      </c>
      <c r="G2662" s="10">
        <v>590</v>
      </c>
      <c r="H2662" s="10">
        <v>109</v>
      </c>
      <c r="I2662" s="8">
        <v>820</v>
      </c>
      <c r="J2662" s="10">
        <v>89380</v>
      </c>
      <c r="K2662" s="10">
        <f t="shared" si="124"/>
        <v>64310</v>
      </c>
      <c r="L2662" s="11">
        <f t="shared" si="125"/>
        <v>25070</v>
      </c>
    </row>
    <row r="2663" spans="1:12" x14ac:dyDescent="0.3">
      <c r="A2663" s="2">
        <v>43280</v>
      </c>
      <c r="B2663" s="2" t="str">
        <f t="shared" si="123"/>
        <v>2018</v>
      </c>
      <c r="C2663" s="4" t="s">
        <v>143</v>
      </c>
      <c r="D2663" s="4" t="s">
        <v>107</v>
      </c>
      <c r="E2663" s="4" t="s">
        <v>129</v>
      </c>
      <c r="F2663" s="4" t="s">
        <v>127</v>
      </c>
      <c r="G2663" s="10">
        <v>590</v>
      </c>
      <c r="H2663" s="10">
        <v>11</v>
      </c>
      <c r="I2663" s="8">
        <v>820</v>
      </c>
      <c r="J2663" s="10">
        <v>9020</v>
      </c>
      <c r="K2663" s="10">
        <f t="shared" si="124"/>
        <v>6490</v>
      </c>
      <c r="L2663" s="11">
        <f t="shared" si="125"/>
        <v>2530</v>
      </c>
    </row>
    <row r="2664" spans="1:12" x14ac:dyDescent="0.3">
      <c r="A2664" s="2">
        <v>44337</v>
      </c>
      <c r="B2664" s="2" t="str">
        <f t="shared" si="123"/>
        <v>2021</v>
      </c>
      <c r="C2664" s="4" t="s">
        <v>114</v>
      </c>
      <c r="D2664" s="4" t="s">
        <v>113</v>
      </c>
      <c r="E2664" s="4" t="s">
        <v>129</v>
      </c>
      <c r="F2664" s="4" t="s">
        <v>127</v>
      </c>
      <c r="G2664" s="10">
        <v>590</v>
      </c>
      <c r="H2664" s="10">
        <v>30</v>
      </c>
      <c r="I2664" s="8">
        <v>820</v>
      </c>
      <c r="J2664" s="10">
        <v>24600</v>
      </c>
      <c r="K2664" s="10">
        <f t="shared" si="124"/>
        <v>17700</v>
      </c>
      <c r="L2664" s="11">
        <f t="shared" si="125"/>
        <v>6900</v>
      </c>
    </row>
    <row r="2665" spans="1:12" x14ac:dyDescent="0.3">
      <c r="A2665" s="2">
        <v>44511</v>
      </c>
      <c r="B2665" s="2" t="str">
        <f t="shared" si="123"/>
        <v>2021</v>
      </c>
      <c r="C2665" s="4" t="s">
        <v>144</v>
      </c>
      <c r="D2665" s="4" t="s">
        <v>117</v>
      </c>
      <c r="E2665" s="4" t="s">
        <v>129</v>
      </c>
      <c r="F2665" s="4" t="s">
        <v>127</v>
      </c>
      <c r="G2665" s="10">
        <v>590</v>
      </c>
      <c r="H2665" s="10">
        <v>108</v>
      </c>
      <c r="I2665" s="8">
        <v>820</v>
      </c>
      <c r="J2665" s="10">
        <v>88560</v>
      </c>
      <c r="K2665" s="10">
        <f t="shared" si="124"/>
        <v>63720</v>
      </c>
      <c r="L2665" s="11">
        <f t="shared" si="125"/>
        <v>24840</v>
      </c>
    </row>
    <row r="2666" spans="1:12" x14ac:dyDescent="0.3">
      <c r="A2666" s="2">
        <v>44393</v>
      </c>
      <c r="B2666" s="2" t="str">
        <f t="shared" si="123"/>
        <v>2021</v>
      </c>
      <c r="C2666" s="4" t="s">
        <v>143</v>
      </c>
      <c r="D2666" s="4" t="s">
        <v>117</v>
      </c>
      <c r="E2666" s="4" t="s">
        <v>129</v>
      </c>
      <c r="F2666" s="4" t="s">
        <v>127</v>
      </c>
      <c r="G2666" s="10">
        <v>590</v>
      </c>
      <c r="H2666" s="10">
        <v>137</v>
      </c>
      <c r="I2666" s="8">
        <v>820</v>
      </c>
      <c r="J2666" s="10">
        <v>112340</v>
      </c>
      <c r="K2666" s="10">
        <f t="shared" si="124"/>
        <v>80830</v>
      </c>
      <c r="L2666" s="11">
        <f t="shared" si="125"/>
        <v>31510</v>
      </c>
    </row>
    <row r="2667" spans="1:12" x14ac:dyDescent="0.3">
      <c r="A2667" s="2">
        <v>43927</v>
      </c>
      <c r="B2667" s="2" t="str">
        <f t="shared" si="123"/>
        <v>2020</v>
      </c>
      <c r="C2667" s="4" t="s">
        <v>141</v>
      </c>
      <c r="D2667" s="4" t="s">
        <v>113</v>
      </c>
      <c r="E2667" s="4" t="s">
        <v>129</v>
      </c>
      <c r="F2667" s="4" t="s">
        <v>127</v>
      </c>
      <c r="G2667" s="10">
        <v>590</v>
      </c>
      <c r="H2667" s="10">
        <v>212</v>
      </c>
      <c r="I2667" s="8">
        <v>820</v>
      </c>
      <c r="J2667" s="10">
        <v>173840</v>
      </c>
      <c r="K2667" s="10">
        <f t="shared" si="124"/>
        <v>125080</v>
      </c>
      <c r="L2667" s="11">
        <f t="shared" si="125"/>
        <v>48760</v>
      </c>
    </row>
    <row r="2668" spans="1:12" x14ac:dyDescent="0.3">
      <c r="A2668" s="2">
        <v>44431</v>
      </c>
      <c r="B2668" s="2" t="str">
        <f t="shared" si="123"/>
        <v>2021</v>
      </c>
      <c r="C2668" s="4" t="s">
        <v>134</v>
      </c>
      <c r="D2668" s="4" t="s">
        <v>110</v>
      </c>
      <c r="E2668" s="4" t="s">
        <v>129</v>
      </c>
      <c r="F2668" s="4" t="s">
        <v>127</v>
      </c>
      <c r="G2668" s="10">
        <v>590</v>
      </c>
      <c r="H2668" s="10">
        <v>17</v>
      </c>
      <c r="I2668" s="8">
        <v>820</v>
      </c>
      <c r="J2668" s="10">
        <v>13940</v>
      </c>
      <c r="K2668" s="10">
        <f t="shared" si="124"/>
        <v>10030</v>
      </c>
      <c r="L2668" s="11">
        <f t="shared" si="125"/>
        <v>3910</v>
      </c>
    </row>
    <row r="2669" spans="1:12" x14ac:dyDescent="0.3">
      <c r="A2669" s="2">
        <v>43504</v>
      </c>
      <c r="B2669" s="2" t="str">
        <f t="shared" si="123"/>
        <v>2019</v>
      </c>
      <c r="C2669" s="4" t="s">
        <v>119</v>
      </c>
      <c r="D2669" s="4" t="s">
        <v>117</v>
      </c>
      <c r="E2669" s="4" t="s">
        <v>129</v>
      </c>
      <c r="F2669" s="4" t="s">
        <v>127</v>
      </c>
      <c r="G2669" s="10">
        <v>590</v>
      </c>
      <c r="H2669" s="10">
        <v>46</v>
      </c>
      <c r="I2669" s="8">
        <v>820</v>
      </c>
      <c r="J2669" s="10">
        <v>37720</v>
      </c>
      <c r="K2669" s="10">
        <f t="shared" si="124"/>
        <v>27140</v>
      </c>
      <c r="L2669" s="11">
        <f t="shared" si="125"/>
        <v>10580</v>
      </c>
    </row>
    <row r="2670" spans="1:12" x14ac:dyDescent="0.3">
      <c r="A2670" s="2">
        <v>44422</v>
      </c>
      <c r="B2670" s="2" t="str">
        <f t="shared" si="123"/>
        <v>2021</v>
      </c>
      <c r="C2670" s="4" t="s">
        <v>116</v>
      </c>
      <c r="D2670" s="4" t="s">
        <v>113</v>
      </c>
      <c r="E2670" s="4" t="s">
        <v>129</v>
      </c>
      <c r="F2670" s="4" t="s">
        <v>127</v>
      </c>
      <c r="G2670" s="10">
        <v>590</v>
      </c>
      <c r="H2670" s="10">
        <v>34</v>
      </c>
      <c r="I2670" s="8">
        <v>820</v>
      </c>
      <c r="J2670" s="10">
        <v>27880</v>
      </c>
      <c r="K2670" s="10">
        <f t="shared" si="124"/>
        <v>20060</v>
      </c>
      <c r="L2670" s="11">
        <f t="shared" si="125"/>
        <v>7820</v>
      </c>
    </row>
    <row r="2671" spans="1:12" x14ac:dyDescent="0.3">
      <c r="A2671" s="2">
        <v>44262</v>
      </c>
      <c r="B2671" s="2" t="str">
        <f t="shared" si="123"/>
        <v>2021</v>
      </c>
      <c r="C2671" s="4" t="s">
        <v>120</v>
      </c>
      <c r="D2671" s="4" t="s">
        <v>117</v>
      </c>
      <c r="E2671" s="4" t="s">
        <v>129</v>
      </c>
      <c r="F2671" s="4" t="s">
        <v>127</v>
      </c>
      <c r="G2671" s="10">
        <v>590</v>
      </c>
      <c r="H2671" s="10">
        <v>193</v>
      </c>
      <c r="I2671" s="8">
        <v>820</v>
      </c>
      <c r="J2671" s="10">
        <v>158260</v>
      </c>
      <c r="K2671" s="10">
        <f t="shared" si="124"/>
        <v>113870</v>
      </c>
      <c r="L2671" s="11">
        <f t="shared" si="125"/>
        <v>44390</v>
      </c>
    </row>
    <row r="2672" spans="1:12" x14ac:dyDescent="0.3">
      <c r="A2672" s="2">
        <v>44392</v>
      </c>
      <c r="B2672" s="2" t="str">
        <f t="shared" si="123"/>
        <v>2021</v>
      </c>
      <c r="C2672" s="4" t="s">
        <v>118</v>
      </c>
      <c r="D2672" s="4" t="s">
        <v>104</v>
      </c>
      <c r="E2672" s="4" t="s">
        <v>129</v>
      </c>
      <c r="F2672" s="4" t="s">
        <v>127</v>
      </c>
      <c r="G2672" s="10">
        <v>590</v>
      </c>
      <c r="H2672" s="10">
        <v>11</v>
      </c>
      <c r="I2672" s="8">
        <v>820</v>
      </c>
      <c r="J2672" s="10">
        <v>9020</v>
      </c>
      <c r="K2672" s="10">
        <f t="shared" si="124"/>
        <v>6490</v>
      </c>
      <c r="L2672" s="11">
        <f t="shared" si="125"/>
        <v>2530</v>
      </c>
    </row>
    <row r="2673" spans="1:12" x14ac:dyDescent="0.3">
      <c r="A2673" s="2">
        <v>44090</v>
      </c>
      <c r="B2673" s="2" t="str">
        <f t="shared" si="123"/>
        <v>2020</v>
      </c>
      <c r="C2673" s="4" t="s">
        <v>115</v>
      </c>
      <c r="D2673" s="4" t="s">
        <v>111</v>
      </c>
      <c r="E2673" s="4" t="s">
        <v>129</v>
      </c>
      <c r="F2673" s="4" t="s">
        <v>127</v>
      </c>
      <c r="G2673" s="10">
        <v>590</v>
      </c>
      <c r="H2673" s="10">
        <v>107</v>
      </c>
      <c r="I2673" s="8">
        <v>820</v>
      </c>
      <c r="J2673" s="10">
        <v>87740</v>
      </c>
      <c r="K2673" s="10">
        <f t="shared" si="124"/>
        <v>63130</v>
      </c>
      <c r="L2673" s="11">
        <f t="shared" si="125"/>
        <v>24610</v>
      </c>
    </row>
    <row r="2674" spans="1:12" x14ac:dyDescent="0.3">
      <c r="A2674" s="2">
        <v>43765</v>
      </c>
      <c r="B2674" s="2" t="str">
        <f t="shared" si="123"/>
        <v>2019</v>
      </c>
      <c r="C2674" s="4" t="s">
        <v>109</v>
      </c>
      <c r="D2674" s="4" t="s">
        <v>111</v>
      </c>
      <c r="E2674" s="4" t="s">
        <v>129</v>
      </c>
      <c r="F2674" s="4" t="s">
        <v>106</v>
      </c>
      <c r="G2674" s="10">
        <v>590</v>
      </c>
      <c r="H2674" s="10">
        <v>76</v>
      </c>
      <c r="I2674" s="8">
        <v>820</v>
      </c>
      <c r="J2674" s="10">
        <v>62320</v>
      </c>
      <c r="K2674" s="10">
        <f t="shared" si="124"/>
        <v>44840</v>
      </c>
      <c r="L2674" s="11">
        <f t="shared" si="125"/>
        <v>17480</v>
      </c>
    </row>
    <row r="2675" spans="1:12" x14ac:dyDescent="0.3">
      <c r="A2675" s="2">
        <v>43696</v>
      </c>
      <c r="B2675" s="2" t="str">
        <f t="shared" si="123"/>
        <v>2019</v>
      </c>
      <c r="C2675" s="4" t="s">
        <v>114</v>
      </c>
      <c r="D2675" s="4" t="s">
        <v>117</v>
      </c>
      <c r="E2675" s="4" t="s">
        <v>129</v>
      </c>
      <c r="F2675" s="4" t="s">
        <v>106</v>
      </c>
      <c r="G2675" s="10">
        <v>590</v>
      </c>
      <c r="H2675" s="10">
        <v>1</v>
      </c>
      <c r="I2675" s="8">
        <v>820</v>
      </c>
      <c r="J2675" s="10">
        <v>820</v>
      </c>
      <c r="K2675" s="10">
        <f t="shared" si="124"/>
        <v>590</v>
      </c>
      <c r="L2675" s="11">
        <f t="shared" si="125"/>
        <v>230</v>
      </c>
    </row>
    <row r="2676" spans="1:12" x14ac:dyDescent="0.3">
      <c r="A2676" s="2">
        <v>43934</v>
      </c>
      <c r="B2676" s="2" t="str">
        <f t="shared" si="123"/>
        <v>2020</v>
      </c>
      <c r="C2676" s="4" t="s">
        <v>109</v>
      </c>
      <c r="D2676" s="4" t="s">
        <v>107</v>
      </c>
      <c r="E2676" s="4" t="s">
        <v>129</v>
      </c>
      <c r="F2676" s="4" t="s">
        <v>106</v>
      </c>
      <c r="G2676" s="10">
        <v>590</v>
      </c>
      <c r="H2676" s="10">
        <v>16</v>
      </c>
      <c r="I2676" s="8">
        <v>820</v>
      </c>
      <c r="J2676" s="10">
        <v>13120</v>
      </c>
      <c r="K2676" s="10">
        <f t="shared" si="124"/>
        <v>9440</v>
      </c>
      <c r="L2676" s="11">
        <f t="shared" si="125"/>
        <v>3680</v>
      </c>
    </row>
    <row r="2677" spans="1:12" x14ac:dyDescent="0.3">
      <c r="A2677" s="2">
        <v>43305</v>
      </c>
      <c r="B2677" s="2" t="str">
        <f t="shared" si="123"/>
        <v>2018</v>
      </c>
      <c r="C2677" s="4" t="s">
        <v>112</v>
      </c>
      <c r="D2677" s="4" t="s">
        <v>117</v>
      </c>
      <c r="E2677" s="4" t="s">
        <v>129</v>
      </c>
      <c r="F2677" s="4" t="s">
        <v>106</v>
      </c>
      <c r="G2677" s="10">
        <v>590</v>
      </c>
      <c r="H2677" s="10">
        <v>38</v>
      </c>
      <c r="I2677" s="8">
        <v>820</v>
      </c>
      <c r="J2677" s="10">
        <v>31160</v>
      </c>
      <c r="K2677" s="10">
        <f t="shared" si="124"/>
        <v>22420</v>
      </c>
      <c r="L2677" s="11">
        <f t="shared" si="125"/>
        <v>8740</v>
      </c>
    </row>
    <row r="2678" spans="1:12" x14ac:dyDescent="0.3">
      <c r="A2678" s="2">
        <v>43787</v>
      </c>
      <c r="B2678" s="2" t="str">
        <f t="shared" si="123"/>
        <v>2019</v>
      </c>
      <c r="C2678" s="4" t="s">
        <v>140</v>
      </c>
      <c r="D2678" s="4" t="s">
        <v>104</v>
      </c>
      <c r="E2678" s="4" t="s">
        <v>129</v>
      </c>
      <c r="F2678" s="4" t="s">
        <v>106</v>
      </c>
      <c r="G2678" s="10">
        <v>590</v>
      </c>
      <c r="H2678" s="10">
        <v>7</v>
      </c>
      <c r="I2678" s="8">
        <v>820</v>
      </c>
      <c r="J2678" s="10">
        <v>5740</v>
      </c>
      <c r="K2678" s="10">
        <f t="shared" si="124"/>
        <v>4130</v>
      </c>
      <c r="L2678" s="11">
        <f t="shared" si="125"/>
        <v>1610</v>
      </c>
    </row>
    <row r="2679" spans="1:12" x14ac:dyDescent="0.3">
      <c r="A2679" s="2">
        <v>43721</v>
      </c>
      <c r="B2679" s="2" t="str">
        <f t="shared" si="123"/>
        <v>2019</v>
      </c>
      <c r="C2679" s="4" t="s">
        <v>136</v>
      </c>
      <c r="D2679" s="4" t="s">
        <v>110</v>
      </c>
      <c r="E2679" s="4" t="s">
        <v>129</v>
      </c>
      <c r="F2679" s="4" t="s">
        <v>106</v>
      </c>
      <c r="G2679" s="10">
        <v>590</v>
      </c>
      <c r="H2679" s="10">
        <v>12</v>
      </c>
      <c r="I2679" s="8">
        <v>820</v>
      </c>
      <c r="J2679" s="10">
        <v>9840</v>
      </c>
      <c r="K2679" s="10">
        <f t="shared" si="124"/>
        <v>7080</v>
      </c>
      <c r="L2679" s="11">
        <f t="shared" si="125"/>
        <v>2760</v>
      </c>
    </row>
    <row r="2680" spans="1:12" x14ac:dyDescent="0.3">
      <c r="A2680" s="2">
        <v>43966</v>
      </c>
      <c r="B2680" s="2" t="str">
        <f t="shared" si="123"/>
        <v>2020</v>
      </c>
      <c r="C2680" s="4" t="s">
        <v>140</v>
      </c>
      <c r="D2680" s="4" t="s">
        <v>107</v>
      </c>
      <c r="E2680" s="4" t="s">
        <v>129</v>
      </c>
      <c r="F2680" s="4" t="s">
        <v>106</v>
      </c>
      <c r="G2680" s="10">
        <v>590</v>
      </c>
      <c r="H2680" s="10">
        <v>24</v>
      </c>
      <c r="I2680" s="8">
        <v>820</v>
      </c>
      <c r="J2680" s="10">
        <v>19680</v>
      </c>
      <c r="K2680" s="10">
        <f t="shared" si="124"/>
        <v>14160</v>
      </c>
      <c r="L2680" s="11">
        <f t="shared" si="125"/>
        <v>5520</v>
      </c>
    </row>
    <row r="2681" spans="1:12" x14ac:dyDescent="0.3">
      <c r="A2681" s="2">
        <v>43679</v>
      </c>
      <c r="B2681" s="2" t="str">
        <f t="shared" si="123"/>
        <v>2019</v>
      </c>
      <c r="C2681" s="4" t="s">
        <v>123</v>
      </c>
      <c r="D2681" s="4" t="s">
        <v>110</v>
      </c>
      <c r="E2681" s="4" t="s">
        <v>129</v>
      </c>
      <c r="F2681" s="4" t="s">
        <v>106</v>
      </c>
      <c r="G2681" s="10">
        <v>590</v>
      </c>
      <c r="H2681" s="10">
        <v>6</v>
      </c>
      <c r="I2681" s="8">
        <v>820</v>
      </c>
      <c r="J2681" s="10">
        <v>4920</v>
      </c>
      <c r="K2681" s="10">
        <f t="shared" si="124"/>
        <v>3540</v>
      </c>
      <c r="L2681" s="11">
        <f t="shared" si="125"/>
        <v>1380</v>
      </c>
    </row>
    <row r="2682" spans="1:12" x14ac:dyDescent="0.3">
      <c r="A2682" s="2">
        <v>43401</v>
      </c>
      <c r="B2682" s="2" t="str">
        <f t="shared" si="123"/>
        <v>2018</v>
      </c>
      <c r="C2682" s="4" t="s">
        <v>139</v>
      </c>
      <c r="D2682" s="4" t="s">
        <v>110</v>
      </c>
      <c r="E2682" s="4" t="s">
        <v>129</v>
      </c>
      <c r="F2682" s="4" t="s">
        <v>106</v>
      </c>
      <c r="G2682" s="10">
        <v>590</v>
      </c>
      <c r="H2682" s="10">
        <v>4</v>
      </c>
      <c r="I2682" s="8">
        <v>820</v>
      </c>
      <c r="J2682" s="10">
        <v>3280</v>
      </c>
      <c r="K2682" s="10">
        <f t="shared" si="124"/>
        <v>2360</v>
      </c>
      <c r="L2682" s="11">
        <f t="shared" si="125"/>
        <v>920</v>
      </c>
    </row>
    <row r="2683" spans="1:12" x14ac:dyDescent="0.3">
      <c r="A2683" s="2">
        <v>44507</v>
      </c>
      <c r="B2683" s="2" t="str">
        <f t="shared" si="123"/>
        <v>2021</v>
      </c>
      <c r="C2683" s="4" t="s">
        <v>143</v>
      </c>
      <c r="D2683" s="4" t="s">
        <v>104</v>
      </c>
      <c r="E2683" s="4" t="s">
        <v>129</v>
      </c>
      <c r="F2683" s="4" t="s">
        <v>106</v>
      </c>
      <c r="G2683" s="10">
        <v>590</v>
      </c>
      <c r="H2683" s="10">
        <v>15</v>
      </c>
      <c r="I2683" s="8">
        <v>820</v>
      </c>
      <c r="J2683" s="10">
        <v>12300</v>
      </c>
      <c r="K2683" s="10">
        <f t="shared" si="124"/>
        <v>8850</v>
      </c>
      <c r="L2683" s="11">
        <f t="shared" si="125"/>
        <v>3450</v>
      </c>
    </row>
    <row r="2684" spans="1:12" x14ac:dyDescent="0.3">
      <c r="A2684" s="2">
        <v>44217</v>
      </c>
      <c r="B2684" s="2" t="str">
        <f t="shared" si="123"/>
        <v>2021</v>
      </c>
      <c r="C2684" s="4" t="s">
        <v>123</v>
      </c>
      <c r="D2684" s="4" t="s">
        <v>113</v>
      </c>
      <c r="E2684" s="4" t="s">
        <v>129</v>
      </c>
      <c r="F2684" s="4" t="s">
        <v>106</v>
      </c>
      <c r="G2684" s="10">
        <v>590</v>
      </c>
      <c r="H2684" s="10">
        <v>85</v>
      </c>
      <c r="I2684" s="8">
        <v>820</v>
      </c>
      <c r="J2684" s="10">
        <v>69700</v>
      </c>
      <c r="K2684" s="10">
        <f t="shared" si="124"/>
        <v>50150</v>
      </c>
      <c r="L2684" s="11">
        <f t="shared" si="125"/>
        <v>19550</v>
      </c>
    </row>
    <row r="2685" spans="1:12" x14ac:dyDescent="0.3">
      <c r="A2685" s="2">
        <v>44465</v>
      </c>
      <c r="B2685" s="2" t="str">
        <f t="shared" si="123"/>
        <v>2021</v>
      </c>
      <c r="C2685" s="4" t="s">
        <v>118</v>
      </c>
      <c r="D2685" s="4" t="s">
        <v>107</v>
      </c>
      <c r="E2685" s="4" t="s">
        <v>129</v>
      </c>
      <c r="F2685" s="4" t="s">
        <v>106</v>
      </c>
      <c r="G2685" s="10">
        <v>590</v>
      </c>
      <c r="H2685" s="10">
        <v>30</v>
      </c>
      <c r="I2685" s="8">
        <v>820</v>
      </c>
      <c r="J2685" s="10">
        <v>24600</v>
      </c>
      <c r="K2685" s="10">
        <f t="shared" si="124"/>
        <v>17700</v>
      </c>
      <c r="L2685" s="11">
        <f t="shared" si="125"/>
        <v>6900</v>
      </c>
    </row>
    <row r="2686" spans="1:12" x14ac:dyDescent="0.3">
      <c r="A2686" s="2">
        <v>44073</v>
      </c>
      <c r="B2686" s="2" t="str">
        <f t="shared" si="123"/>
        <v>2020</v>
      </c>
      <c r="C2686" s="4" t="s">
        <v>119</v>
      </c>
      <c r="D2686" s="4" t="s">
        <v>111</v>
      </c>
      <c r="E2686" s="4" t="s">
        <v>129</v>
      </c>
      <c r="F2686" s="4" t="s">
        <v>106</v>
      </c>
      <c r="G2686" s="10">
        <v>590</v>
      </c>
      <c r="H2686" s="10">
        <v>64</v>
      </c>
      <c r="I2686" s="8">
        <v>820</v>
      </c>
      <c r="J2686" s="10">
        <v>52480</v>
      </c>
      <c r="K2686" s="10">
        <f t="shared" si="124"/>
        <v>37760</v>
      </c>
      <c r="L2686" s="11">
        <f t="shared" si="125"/>
        <v>14720</v>
      </c>
    </row>
    <row r="2687" spans="1:12" x14ac:dyDescent="0.3">
      <c r="A2687" s="2">
        <v>44478</v>
      </c>
      <c r="B2687" s="2" t="str">
        <f t="shared" si="123"/>
        <v>2021</v>
      </c>
      <c r="C2687" s="4" t="s">
        <v>121</v>
      </c>
      <c r="D2687" s="4" t="s">
        <v>104</v>
      </c>
      <c r="E2687" s="4" t="s">
        <v>129</v>
      </c>
      <c r="F2687" s="4" t="s">
        <v>106</v>
      </c>
      <c r="G2687" s="10">
        <v>590</v>
      </c>
      <c r="H2687" s="10">
        <v>26</v>
      </c>
      <c r="I2687" s="8">
        <v>820</v>
      </c>
      <c r="J2687" s="10">
        <v>21320</v>
      </c>
      <c r="K2687" s="10">
        <f t="shared" si="124"/>
        <v>15340</v>
      </c>
      <c r="L2687" s="11">
        <f t="shared" si="125"/>
        <v>5980</v>
      </c>
    </row>
    <row r="2688" spans="1:12" x14ac:dyDescent="0.3">
      <c r="A2688" s="2">
        <v>43483</v>
      </c>
      <c r="B2688" s="2" t="str">
        <f t="shared" si="123"/>
        <v>2019</v>
      </c>
      <c r="C2688" s="4" t="s">
        <v>142</v>
      </c>
      <c r="D2688" s="4" t="s">
        <v>110</v>
      </c>
      <c r="E2688" s="4" t="s">
        <v>129</v>
      </c>
      <c r="F2688" s="4" t="s">
        <v>106</v>
      </c>
      <c r="G2688" s="10">
        <v>590</v>
      </c>
      <c r="H2688" s="10">
        <v>13</v>
      </c>
      <c r="I2688" s="8">
        <v>820</v>
      </c>
      <c r="J2688" s="10">
        <v>10660</v>
      </c>
      <c r="K2688" s="10">
        <f t="shared" si="124"/>
        <v>7670</v>
      </c>
      <c r="L2688" s="11">
        <f t="shared" si="125"/>
        <v>2990</v>
      </c>
    </row>
    <row r="2689" spans="1:12" x14ac:dyDescent="0.3">
      <c r="A2689" s="2">
        <v>43166</v>
      </c>
      <c r="B2689" s="2" t="str">
        <f t="shared" si="123"/>
        <v>2018</v>
      </c>
      <c r="C2689" s="4" t="s">
        <v>121</v>
      </c>
      <c r="D2689" s="4" t="s">
        <v>110</v>
      </c>
      <c r="E2689" s="4" t="s">
        <v>129</v>
      </c>
      <c r="F2689" s="4" t="s">
        <v>106</v>
      </c>
      <c r="G2689" s="10">
        <v>590</v>
      </c>
      <c r="H2689" s="10">
        <v>6</v>
      </c>
      <c r="I2689" s="8">
        <v>820</v>
      </c>
      <c r="J2689" s="10">
        <v>4920</v>
      </c>
      <c r="K2689" s="10">
        <f t="shared" si="124"/>
        <v>3540</v>
      </c>
      <c r="L2689" s="11">
        <f t="shared" si="125"/>
        <v>1380</v>
      </c>
    </row>
    <row r="2690" spans="1:12" x14ac:dyDescent="0.3">
      <c r="A2690" s="2">
        <v>43931</v>
      </c>
      <c r="B2690" s="2" t="str">
        <f t="shared" si="123"/>
        <v>2020</v>
      </c>
      <c r="C2690" s="4" t="s">
        <v>108</v>
      </c>
      <c r="D2690" s="4" t="s">
        <v>110</v>
      </c>
      <c r="E2690" s="4" t="s">
        <v>129</v>
      </c>
      <c r="F2690" s="4" t="s">
        <v>106</v>
      </c>
      <c r="G2690" s="10">
        <v>590</v>
      </c>
      <c r="H2690" s="10">
        <v>6</v>
      </c>
      <c r="I2690" s="8">
        <v>820</v>
      </c>
      <c r="J2690" s="10">
        <v>4920</v>
      </c>
      <c r="K2690" s="10">
        <f t="shared" si="124"/>
        <v>3540</v>
      </c>
      <c r="L2690" s="11">
        <f t="shared" si="125"/>
        <v>1380</v>
      </c>
    </row>
    <row r="2691" spans="1:12" x14ac:dyDescent="0.3">
      <c r="A2691" s="2">
        <v>43834</v>
      </c>
      <c r="B2691" s="2" t="str">
        <f t="shared" ref="B2691:B2754" si="126">TEXT(A2691,"yyyy")</f>
        <v>2020</v>
      </c>
      <c r="C2691" s="4" t="s">
        <v>139</v>
      </c>
      <c r="D2691" s="4" t="s">
        <v>113</v>
      </c>
      <c r="E2691" s="4" t="s">
        <v>129</v>
      </c>
      <c r="F2691" s="4" t="s">
        <v>106</v>
      </c>
      <c r="G2691" s="10">
        <v>590</v>
      </c>
      <c r="H2691" s="10">
        <v>86</v>
      </c>
      <c r="I2691" s="8">
        <v>820</v>
      </c>
      <c r="J2691" s="10">
        <v>70520</v>
      </c>
      <c r="K2691" s="10">
        <f t="shared" ref="K2691:K2754" si="127">H2691*G2691</f>
        <v>50740</v>
      </c>
      <c r="L2691" s="11">
        <f t="shared" ref="L2691:L2754" si="128">J2691-K2691</f>
        <v>19780</v>
      </c>
    </row>
    <row r="2692" spans="1:12" x14ac:dyDescent="0.3">
      <c r="A2692" s="2">
        <v>44547</v>
      </c>
      <c r="B2692" s="2" t="str">
        <f t="shared" si="126"/>
        <v>2021</v>
      </c>
      <c r="C2692" s="4" t="s">
        <v>134</v>
      </c>
      <c r="D2692" s="4" t="s">
        <v>110</v>
      </c>
      <c r="E2692" s="4" t="s">
        <v>129</v>
      </c>
      <c r="F2692" s="4" t="s">
        <v>106</v>
      </c>
      <c r="G2692" s="10">
        <v>590</v>
      </c>
      <c r="H2692" s="10">
        <v>1</v>
      </c>
      <c r="I2692" s="8">
        <v>820</v>
      </c>
      <c r="J2692" s="10">
        <v>820</v>
      </c>
      <c r="K2692" s="10">
        <f t="shared" si="127"/>
        <v>590</v>
      </c>
      <c r="L2692" s="11">
        <f t="shared" si="128"/>
        <v>230</v>
      </c>
    </row>
    <row r="2693" spans="1:12" x14ac:dyDescent="0.3">
      <c r="A2693" s="2">
        <v>43690</v>
      </c>
      <c r="B2693" s="2" t="str">
        <f t="shared" si="126"/>
        <v>2019</v>
      </c>
      <c r="C2693" s="4" t="s">
        <v>115</v>
      </c>
      <c r="D2693" s="4" t="s">
        <v>117</v>
      </c>
      <c r="E2693" s="4" t="s">
        <v>129</v>
      </c>
      <c r="F2693" s="4" t="s">
        <v>106</v>
      </c>
      <c r="G2693" s="10">
        <v>590</v>
      </c>
      <c r="H2693" s="10">
        <v>98</v>
      </c>
      <c r="I2693" s="8">
        <v>820</v>
      </c>
      <c r="J2693" s="10">
        <v>80360</v>
      </c>
      <c r="K2693" s="10">
        <f t="shared" si="127"/>
        <v>57820</v>
      </c>
      <c r="L2693" s="11">
        <f t="shared" si="128"/>
        <v>22540</v>
      </c>
    </row>
    <row r="2694" spans="1:12" x14ac:dyDescent="0.3">
      <c r="A2694" s="2">
        <v>44512</v>
      </c>
      <c r="B2694" s="2" t="str">
        <f t="shared" si="126"/>
        <v>2021</v>
      </c>
      <c r="C2694" s="4" t="s">
        <v>138</v>
      </c>
      <c r="D2694" s="4" t="s">
        <v>113</v>
      </c>
      <c r="E2694" s="4" t="s">
        <v>129</v>
      </c>
      <c r="F2694" s="4" t="s">
        <v>106</v>
      </c>
      <c r="G2694" s="10">
        <v>590</v>
      </c>
      <c r="H2694" s="10">
        <v>17</v>
      </c>
      <c r="I2694" s="8">
        <v>820</v>
      </c>
      <c r="J2694" s="10">
        <v>13940</v>
      </c>
      <c r="K2694" s="10">
        <f t="shared" si="127"/>
        <v>10030</v>
      </c>
      <c r="L2694" s="11">
        <f t="shared" si="128"/>
        <v>3910</v>
      </c>
    </row>
    <row r="2695" spans="1:12" x14ac:dyDescent="0.3">
      <c r="A2695" s="2">
        <v>44350</v>
      </c>
      <c r="B2695" s="2" t="str">
        <f t="shared" si="126"/>
        <v>2021</v>
      </c>
      <c r="C2695" s="4" t="s">
        <v>134</v>
      </c>
      <c r="D2695" s="4" t="s">
        <v>110</v>
      </c>
      <c r="E2695" s="4" t="s">
        <v>129</v>
      </c>
      <c r="F2695" s="4" t="s">
        <v>106</v>
      </c>
      <c r="G2695" s="10">
        <v>590</v>
      </c>
      <c r="H2695" s="10">
        <v>11</v>
      </c>
      <c r="I2695" s="8">
        <v>820</v>
      </c>
      <c r="J2695" s="10">
        <v>9020</v>
      </c>
      <c r="K2695" s="10">
        <f t="shared" si="127"/>
        <v>6490</v>
      </c>
      <c r="L2695" s="11">
        <f t="shared" si="128"/>
        <v>2530</v>
      </c>
    </row>
    <row r="2696" spans="1:12" x14ac:dyDescent="0.3">
      <c r="A2696" s="2">
        <v>44379</v>
      </c>
      <c r="B2696" s="2" t="str">
        <f t="shared" si="126"/>
        <v>2021</v>
      </c>
      <c r="C2696" s="4" t="s">
        <v>118</v>
      </c>
      <c r="D2696" s="4" t="s">
        <v>104</v>
      </c>
      <c r="E2696" s="4" t="s">
        <v>129</v>
      </c>
      <c r="F2696" s="4" t="s">
        <v>106</v>
      </c>
      <c r="G2696" s="10">
        <v>590</v>
      </c>
      <c r="H2696" s="10">
        <v>15</v>
      </c>
      <c r="I2696" s="8">
        <v>820</v>
      </c>
      <c r="J2696" s="10">
        <v>12300</v>
      </c>
      <c r="K2696" s="10">
        <f t="shared" si="127"/>
        <v>8850</v>
      </c>
      <c r="L2696" s="11">
        <f t="shared" si="128"/>
        <v>3450</v>
      </c>
    </row>
    <row r="2697" spans="1:12" x14ac:dyDescent="0.3">
      <c r="A2697" s="2">
        <v>43765</v>
      </c>
      <c r="B2697" s="2" t="str">
        <f t="shared" si="126"/>
        <v>2019</v>
      </c>
      <c r="C2697" s="4" t="s">
        <v>120</v>
      </c>
      <c r="D2697" s="4" t="s">
        <v>104</v>
      </c>
      <c r="E2697" s="4" t="s">
        <v>129</v>
      </c>
      <c r="F2697" s="4" t="s">
        <v>106</v>
      </c>
      <c r="G2697" s="10">
        <v>590</v>
      </c>
      <c r="H2697" s="10">
        <v>12</v>
      </c>
      <c r="I2697" s="8">
        <v>820</v>
      </c>
      <c r="J2697" s="10">
        <v>9840</v>
      </c>
      <c r="K2697" s="10">
        <f t="shared" si="127"/>
        <v>7080</v>
      </c>
      <c r="L2697" s="11">
        <f t="shared" si="128"/>
        <v>2760</v>
      </c>
    </row>
    <row r="2698" spans="1:12" x14ac:dyDescent="0.3">
      <c r="A2698" s="2">
        <v>43521</v>
      </c>
      <c r="B2698" s="2" t="str">
        <f t="shared" si="126"/>
        <v>2019</v>
      </c>
      <c r="C2698" s="4" t="s">
        <v>137</v>
      </c>
      <c r="D2698" s="4" t="s">
        <v>111</v>
      </c>
      <c r="E2698" s="4" t="s">
        <v>129</v>
      </c>
      <c r="F2698" s="4" t="s">
        <v>106</v>
      </c>
      <c r="G2698" s="10">
        <v>590</v>
      </c>
      <c r="H2698" s="10">
        <v>65</v>
      </c>
      <c r="I2698" s="8">
        <v>820</v>
      </c>
      <c r="J2698" s="10">
        <v>53300</v>
      </c>
      <c r="K2698" s="10">
        <f t="shared" si="127"/>
        <v>38350</v>
      </c>
      <c r="L2698" s="11">
        <f t="shared" si="128"/>
        <v>14950</v>
      </c>
    </row>
    <row r="2699" spans="1:12" x14ac:dyDescent="0.3">
      <c r="A2699" s="2">
        <v>43917</v>
      </c>
      <c r="B2699" s="2" t="str">
        <f t="shared" si="126"/>
        <v>2020</v>
      </c>
      <c r="C2699" s="4" t="s">
        <v>121</v>
      </c>
      <c r="D2699" s="4" t="s">
        <v>110</v>
      </c>
      <c r="E2699" s="4" t="s">
        <v>129</v>
      </c>
      <c r="F2699" s="4" t="s">
        <v>106</v>
      </c>
      <c r="G2699" s="10">
        <v>590</v>
      </c>
      <c r="H2699" s="10">
        <v>15</v>
      </c>
      <c r="I2699" s="8">
        <v>820</v>
      </c>
      <c r="J2699" s="10">
        <v>12300</v>
      </c>
      <c r="K2699" s="10">
        <f t="shared" si="127"/>
        <v>8850</v>
      </c>
      <c r="L2699" s="11">
        <f t="shared" si="128"/>
        <v>3450</v>
      </c>
    </row>
    <row r="2700" spans="1:12" x14ac:dyDescent="0.3">
      <c r="A2700" s="2">
        <v>44178</v>
      </c>
      <c r="B2700" s="2" t="str">
        <f t="shared" si="126"/>
        <v>2020</v>
      </c>
      <c r="C2700" s="4" t="s">
        <v>112</v>
      </c>
      <c r="D2700" s="4" t="s">
        <v>117</v>
      </c>
      <c r="E2700" s="4" t="s">
        <v>129</v>
      </c>
      <c r="F2700" s="4" t="s">
        <v>106</v>
      </c>
      <c r="G2700" s="10">
        <v>590</v>
      </c>
      <c r="H2700" s="10">
        <v>50</v>
      </c>
      <c r="I2700" s="8">
        <v>820</v>
      </c>
      <c r="J2700" s="10">
        <v>41000</v>
      </c>
      <c r="K2700" s="10">
        <f t="shared" si="127"/>
        <v>29500</v>
      </c>
      <c r="L2700" s="11">
        <f t="shared" si="128"/>
        <v>11500</v>
      </c>
    </row>
    <row r="2701" spans="1:12" x14ac:dyDescent="0.3">
      <c r="A2701" s="2">
        <v>43758</v>
      </c>
      <c r="B2701" s="2" t="str">
        <f t="shared" si="126"/>
        <v>2019</v>
      </c>
      <c r="C2701" s="4" t="s">
        <v>108</v>
      </c>
      <c r="D2701" s="4" t="s">
        <v>110</v>
      </c>
      <c r="E2701" s="4" t="s">
        <v>129</v>
      </c>
      <c r="F2701" s="4" t="s">
        <v>106</v>
      </c>
      <c r="G2701" s="10">
        <v>590</v>
      </c>
      <c r="H2701" s="10">
        <v>16</v>
      </c>
      <c r="I2701" s="8">
        <v>820</v>
      </c>
      <c r="J2701" s="10">
        <v>13120</v>
      </c>
      <c r="K2701" s="10">
        <f t="shared" si="127"/>
        <v>9440</v>
      </c>
      <c r="L2701" s="11">
        <f t="shared" si="128"/>
        <v>3680</v>
      </c>
    </row>
    <row r="2702" spans="1:12" x14ac:dyDescent="0.3">
      <c r="A2702" s="2">
        <v>43383</v>
      </c>
      <c r="B2702" s="2" t="str">
        <f t="shared" si="126"/>
        <v>2018</v>
      </c>
      <c r="C2702" s="4" t="s">
        <v>114</v>
      </c>
      <c r="D2702" s="4" t="s">
        <v>113</v>
      </c>
      <c r="E2702" s="4" t="s">
        <v>129</v>
      </c>
      <c r="F2702" s="4" t="s">
        <v>106</v>
      </c>
      <c r="G2702" s="10">
        <v>590</v>
      </c>
      <c r="H2702" s="10">
        <v>20</v>
      </c>
      <c r="I2702" s="8">
        <v>820</v>
      </c>
      <c r="J2702" s="10">
        <v>16400</v>
      </c>
      <c r="K2702" s="10">
        <f t="shared" si="127"/>
        <v>11800</v>
      </c>
      <c r="L2702" s="11">
        <f t="shared" si="128"/>
        <v>4600</v>
      </c>
    </row>
    <row r="2703" spans="1:12" x14ac:dyDescent="0.3">
      <c r="A2703" s="2">
        <v>43423</v>
      </c>
      <c r="B2703" s="2" t="str">
        <f t="shared" si="126"/>
        <v>2018</v>
      </c>
      <c r="C2703" s="4" t="s">
        <v>125</v>
      </c>
      <c r="D2703" s="4" t="s">
        <v>110</v>
      </c>
      <c r="E2703" s="4" t="s">
        <v>129</v>
      </c>
      <c r="F2703" s="4" t="s">
        <v>106</v>
      </c>
      <c r="G2703" s="10">
        <v>590</v>
      </c>
      <c r="H2703" s="10">
        <v>18</v>
      </c>
      <c r="I2703" s="8">
        <v>820</v>
      </c>
      <c r="J2703" s="10">
        <v>14760</v>
      </c>
      <c r="K2703" s="10">
        <f t="shared" si="127"/>
        <v>10620</v>
      </c>
      <c r="L2703" s="11">
        <f t="shared" si="128"/>
        <v>4140</v>
      </c>
    </row>
    <row r="2704" spans="1:12" x14ac:dyDescent="0.3">
      <c r="A2704" s="2">
        <v>44545</v>
      </c>
      <c r="B2704" s="2" t="str">
        <f t="shared" si="126"/>
        <v>2021</v>
      </c>
      <c r="C2704" s="4" t="s">
        <v>141</v>
      </c>
      <c r="D2704" s="4" t="s">
        <v>104</v>
      </c>
      <c r="E2704" s="4" t="s">
        <v>129</v>
      </c>
      <c r="F2704" s="4" t="s">
        <v>106</v>
      </c>
      <c r="G2704" s="10">
        <v>590</v>
      </c>
      <c r="H2704" s="10">
        <v>27</v>
      </c>
      <c r="I2704" s="8">
        <v>820</v>
      </c>
      <c r="J2704" s="10">
        <v>22140</v>
      </c>
      <c r="K2704" s="10">
        <f t="shared" si="127"/>
        <v>15930</v>
      </c>
      <c r="L2704" s="11">
        <f t="shared" si="128"/>
        <v>6210</v>
      </c>
    </row>
    <row r="2705" spans="1:12" x14ac:dyDescent="0.3">
      <c r="A2705" s="2">
        <v>44052</v>
      </c>
      <c r="B2705" s="2" t="str">
        <f t="shared" si="126"/>
        <v>2020</v>
      </c>
      <c r="C2705" s="4" t="s">
        <v>139</v>
      </c>
      <c r="D2705" s="4" t="s">
        <v>107</v>
      </c>
      <c r="E2705" s="4" t="s">
        <v>129</v>
      </c>
      <c r="F2705" s="4" t="s">
        <v>106</v>
      </c>
      <c r="G2705" s="10">
        <v>590</v>
      </c>
      <c r="H2705" s="10">
        <v>45</v>
      </c>
      <c r="I2705" s="8">
        <v>820</v>
      </c>
      <c r="J2705" s="10">
        <v>36900</v>
      </c>
      <c r="K2705" s="10">
        <f t="shared" si="127"/>
        <v>26550</v>
      </c>
      <c r="L2705" s="11">
        <f t="shared" si="128"/>
        <v>10350</v>
      </c>
    </row>
    <row r="2706" spans="1:12" x14ac:dyDescent="0.3">
      <c r="A2706" s="2">
        <v>44036</v>
      </c>
      <c r="B2706" s="2" t="str">
        <f t="shared" si="126"/>
        <v>2020</v>
      </c>
      <c r="C2706" s="4" t="s">
        <v>135</v>
      </c>
      <c r="D2706" s="4" t="s">
        <v>113</v>
      </c>
      <c r="E2706" s="4" t="s">
        <v>129</v>
      </c>
      <c r="F2706" s="4" t="s">
        <v>106</v>
      </c>
      <c r="G2706" s="10">
        <v>590</v>
      </c>
      <c r="H2706" s="10">
        <v>83</v>
      </c>
      <c r="I2706" s="8">
        <v>820</v>
      </c>
      <c r="J2706" s="10">
        <v>68060</v>
      </c>
      <c r="K2706" s="10">
        <f t="shared" si="127"/>
        <v>48970</v>
      </c>
      <c r="L2706" s="11">
        <f t="shared" si="128"/>
        <v>19090</v>
      </c>
    </row>
    <row r="2707" spans="1:12" x14ac:dyDescent="0.3">
      <c r="A2707" s="2">
        <v>44360</v>
      </c>
      <c r="B2707" s="2" t="str">
        <f t="shared" si="126"/>
        <v>2021</v>
      </c>
      <c r="C2707" s="4" t="s">
        <v>136</v>
      </c>
      <c r="D2707" s="4" t="s">
        <v>113</v>
      </c>
      <c r="E2707" s="4" t="s">
        <v>129</v>
      </c>
      <c r="F2707" s="4" t="s">
        <v>106</v>
      </c>
      <c r="G2707" s="10">
        <v>590</v>
      </c>
      <c r="H2707" s="10">
        <v>7</v>
      </c>
      <c r="I2707" s="8">
        <v>820</v>
      </c>
      <c r="J2707" s="10">
        <v>5740</v>
      </c>
      <c r="K2707" s="10">
        <f t="shared" si="127"/>
        <v>4130</v>
      </c>
      <c r="L2707" s="11">
        <f t="shared" si="128"/>
        <v>1610</v>
      </c>
    </row>
    <row r="2708" spans="1:12" x14ac:dyDescent="0.3">
      <c r="A2708" s="2">
        <v>43177</v>
      </c>
      <c r="B2708" s="2" t="str">
        <f t="shared" si="126"/>
        <v>2018</v>
      </c>
      <c r="C2708" s="4" t="s">
        <v>115</v>
      </c>
      <c r="D2708" s="4" t="s">
        <v>110</v>
      </c>
      <c r="E2708" s="4" t="s">
        <v>129</v>
      </c>
      <c r="F2708" s="4" t="s">
        <v>106</v>
      </c>
      <c r="G2708" s="10">
        <v>590</v>
      </c>
      <c r="H2708" s="10">
        <v>4</v>
      </c>
      <c r="I2708" s="8">
        <v>820</v>
      </c>
      <c r="J2708" s="10">
        <v>3280</v>
      </c>
      <c r="K2708" s="10">
        <f t="shared" si="127"/>
        <v>2360</v>
      </c>
      <c r="L2708" s="11">
        <f t="shared" si="128"/>
        <v>920</v>
      </c>
    </row>
    <row r="2709" spans="1:12" x14ac:dyDescent="0.3">
      <c r="A2709" s="2">
        <v>44093</v>
      </c>
      <c r="B2709" s="2" t="str">
        <f t="shared" si="126"/>
        <v>2020</v>
      </c>
      <c r="C2709" s="4" t="s">
        <v>112</v>
      </c>
      <c r="D2709" s="4" t="s">
        <v>104</v>
      </c>
      <c r="E2709" s="4" t="s">
        <v>129</v>
      </c>
      <c r="F2709" s="4" t="s">
        <v>106</v>
      </c>
      <c r="G2709" s="10">
        <v>590</v>
      </c>
      <c r="H2709" s="10">
        <v>36</v>
      </c>
      <c r="I2709" s="8">
        <v>820</v>
      </c>
      <c r="J2709" s="10">
        <v>29520</v>
      </c>
      <c r="K2709" s="10">
        <f t="shared" si="127"/>
        <v>21240</v>
      </c>
      <c r="L2709" s="11">
        <f t="shared" si="128"/>
        <v>8280</v>
      </c>
    </row>
    <row r="2710" spans="1:12" x14ac:dyDescent="0.3">
      <c r="A2710" s="2">
        <v>44078</v>
      </c>
      <c r="B2710" s="2" t="str">
        <f t="shared" si="126"/>
        <v>2020</v>
      </c>
      <c r="C2710" s="4" t="s">
        <v>108</v>
      </c>
      <c r="D2710" s="4" t="s">
        <v>107</v>
      </c>
      <c r="E2710" s="4" t="s">
        <v>129</v>
      </c>
      <c r="F2710" s="4" t="s">
        <v>106</v>
      </c>
      <c r="G2710" s="10">
        <v>590</v>
      </c>
      <c r="H2710" s="10">
        <v>38</v>
      </c>
      <c r="I2710" s="8">
        <v>820</v>
      </c>
      <c r="J2710" s="10">
        <v>31160</v>
      </c>
      <c r="K2710" s="10">
        <f t="shared" si="127"/>
        <v>22420</v>
      </c>
      <c r="L2710" s="11">
        <f t="shared" si="128"/>
        <v>8740</v>
      </c>
    </row>
    <row r="2711" spans="1:12" x14ac:dyDescent="0.3">
      <c r="A2711" s="2">
        <v>43377</v>
      </c>
      <c r="B2711" s="2" t="str">
        <f t="shared" si="126"/>
        <v>2018</v>
      </c>
      <c r="C2711" s="4" t="s">
        <v>116</v>
      </c>
      <c r="D2711" s="4" t="s">
        <v>110</v>
      </c>
      <c r="E2711" s="4" t="s">
        <v>129</v>
      </c>
      <c r="F2711" s="4" t="s">
        <v>106</v>
      </c>
      <c r="G2711" s="10">
        <v>590</v>
      </c>
      <c r="H2711" s="10">
        <v>14</v>
      </c>
      <c r="I2711" s="8">
        <v>820</v>
      </c>
      <c r="J2711" s="10">
        <v>11480</v>
      </c>
      <c r="K2711" s="10">
        <f t="shared" si="127"/>
        <v>8260</v>
      </c>
      <c r="L2711" s="11">
        <f t="shared" si="128"/>
        <v>3220</v>
      </c>
    </row>
    <row r="2712" spans="1:12" x14ac:dyDescent="0.3">
      <c r="A2712" s="2">
        <v>44075</v>
      </c>
      <c r="B2712" s="2" t="str">
        <f t="shared" si="126"/>
        <v>2020</v>
      </c>
      <c r="C2712" s="4" t="s">
        <v>123</v>
      </c>
      <c r="D2712" s="4" t="s">
        <v>117</v>
      </c>
      <c r="E2712" s="4" t="s">
        <v>129</v>
      </c>
      <c r="F2712" s="4" t="s">
        <v>106</v>
      </c>
      <c r="G2712" s="10">
        <v>590</v>
      </c>
      <c r="H2712" s="10">
        <v>34</v>
      </c>
      <c r="I2712" s="8">
        <v>820</v>
      </c>
      <c r="J2712" s="10">
        <v>27880</v>
      </c>
      <c r="K2712" s="10">
        <f t="shared" si="127"/>
        <v>20060</v>
      </c>
      <c r="L2712" s="11">
        <f t="shared" si="128"/>
        <v>7820</v>
      </c>
    </row>
    <row r="2713" spans="1:12" x14ac:dyDescent="0.3">
      <c r="A2713" s="2">
        <v>44317</v>
      </c>
      <c r="B2713" s="2" t="str">
        <f t="shared" si="126"/>
        <v>2021</v>
      </c>
      <c r="C2713" s="4" t="s">
        <v>118</v>
      </c>
      <c r="D2713" s="4" t="s">
        <v>104</v>
      </c>
      <c r="E2713" s="4" t="s">
        <v>129</v>
      </c>
      <c r="F2713" s="4" t="s">
        <v>106</v>
      </c>
      <c r="G2713" s="10">
        <v>590</v>
      </c>
      <c r="H2713" s="10">
        <v>31</v>
      </c>
      <c r="I2713" s="8">
        <v>820</v>
      </c>
      <c r="J2713" s="10">
        <v>25420</v>
      </c>
      <c r="K2713" s="10">
        <f t="shared" si="127"/>
        <v>18290</v>
      </c>
      <c r="L2713" s="11">
        <f t="shared" si="128"/>
        <v>7130</v>
      </c>
    </row>
    <row r="2714" spans="1:12" x14ac:dyDescent="0.3">
      <c r="A2714" s="2">
        <v>43244</v>
      </c>
      <c r="B2714" s="2" t="str">
        <f t="shared" si="126"/>
        <v>2018</v>
      </c>
      <c r="C2714" s="4" t="s">
        <v>141</v>
      </c>
      <c r="D2714" s="4" t="s">
        <v>111</v>
      </c>
      <c r="E2714" s="4" t="s">
        <v>129</v>
      </c>
      <c r="F2714" s="4" t="s">
        <v>106</v>
      </c>
      <c r="G2714" s="10">
        <v>590</v>
      </c>
      <c r="H2714" s="10">
        <v>58</v>
      </c>
      <c r="I2714" s="8">
        <v>820</v>
      </c>
      <c r="J2714" s="10">
        <v>47560</v>
      </c>
      <c r="K2714" s="10">
        <f t="shared" si="127"/>
        <v>34220</v>
      </c>
      <c r="L2714" s="11">
        <f t="shared" si="128"/>
        <v>13340</v>
      </c>
    </row>
    <row r="2715" spans="1:12" x14ac:dyDescent="0.3">
      <c r="A2715" s="2">
        <v>44466</v>
      </c>
      <c r="B2715" s="2" t="str">
        <f t="shared" si="126"/>
        <v>2021</v>
      </c>
      <c r="C2715" s="4" t="s">
        <v>119</v>
      </c>
      <c r="D2715" s="4" t="s">
        <v>104</v>
      </c>
      <c r="E2715" s="4" t="s">
        <v>129</v>
      </c>
      <c r="F2715" s="4" t="s">
        <v>106</v>
      </c>
      <c r="G2715" s="10">
        <v>590</v>
      </c>
      <c r="H2715" s="10">
        <v>26</v>
      </c>
      <c r="I2715" s="8">
        <v>820</v>
      </c>
      <c r="J2715" s="10">
        <v>21320</v>
      </c>
      <c r="K2715" s="10">
        <f t="shared" si="127"/>
        <v>15340</v>
      </c>
      <c r="L2715" s="11">
        <f t="shared" si="128"/>
        <v>5980</v>
      </c>
    </row>
    <row r="2716" spans="1:12" x14ac:dyDescent="0.3">
      <c r="A2716" s="2">
        <v>43551</v>
      </c>
      <c r="B2716" s="2" t="str">
        <f t="shared" si="126"/>
        <v>2019</v>
      </c>
      <c r="C2716" s="4" t="s">
        <v>142</v>
      </c>
      <c r="D2716" s="4" t="s">
        <v>107</v>
      </c>
      <c r="E2716" s="4" t="s">
        <v>129</v>
      </c>
      <c r="F2716" s="4" t="s">
        <v>106</v>
      </c>
      <c r="G2716" s="10">
        <v>590</v>
      </c>
      <c r="H2716" s="10">
        <v>48</v>
      </c>
      <c r="I2716" s="8">
        <v>820</v>
      </c>
      <c r="J2716" s="10">
        <v>39360</v>
      </c>
      <c r="K2716" s="10">
        <f t="shared" si="127"/>
        <v>28320</v>
      </c>
      <c r="L2716" s="11">
        <f t="shared" si="128"/>
        <v>11040</v>
      </c>
    </row>
    <row r="2717" spans="1:12" x14ac:dyDescent="0.3">
      <c r="A2717" s="2">
        <v>44431</v>
      </c>
      <c r="B2717" s="2" t="str">
        <f t="shared" si="126"/>
        <v>2021</v>
      </c>
      <c r="C2717" s="4" t="s">
        <v>143</v>
      </c>
      <c r="D2717" s="4" t="s">
        <v>113</v>
      </c>
      <c r="E2717" s="4" t="s">
        <v>129</v>
      </c>
      <c r="F2717" s="4" t="s">
        <v>106</v>
      </c>
      <c r="G2717" s="10">
        <v>590</v>
      </c>
      <c r="H2717" s="10">
        <v>41</v>
      </c>
      <c r="I2717" s="8">
        <v>820</v>
      </c>
      <c r="J2717" s="10">
        <v>33620</v>
      </c>
      <c r="K2717" s="10">
        <f t="shared" si="127"/>
        <v>24190</v>
      </c>
      <c r="L2717" s="11">
        <f t="shared" si="128"/>
        <v>9430</v>
      </c>
    </row>
    <row r="2718" spans="1:12" x14ac:dyDescent="0.3">
      <c r="A2718" s="2">
        <v>44257</v>
      </c>
      <c r="B2718" s="2" t="str">
        <f t="shared" si="126"/>
        <v>2021</v>
      </c>
      <c r="C2718" s="4" t="s">
        <v>139</v>
      </c>
      <c r="D2718" s="4" t="s">
        <v>110</v>
      </c>
      <c r="E2718" s="4" t="s">
        <v>129</v>
      </c>
      <c r="F2718" s="4" t="s">
        <v>106</v>
      </c>
      <c r="G2718" s="10">
        <v>590</v>
      </c>
      <c r="H2718" s="10">
        <v>9</v>
      </c>
      <c r="I2718" s="8">
        <v>820</v>
      </c>
      <c r="J2718" s="10">
        <v>7380</v>
      </c>
      <c r="K2718" s="10">
        <f t="shared" si="127"/>
        <v>5310</v>
      </c>
      <c r="L2718" s="11">
        <f t="shared" si="128"/>
        <v>2070</v>
      </c>
    </row>
    <row r="2719" spans="1:12" x14ac:dyDescent="0.3">
      <c r="A2719" s="2">
        <v>43524</v>
      </c>
      <c r="B2719" s="2" t="str">
        <f t="shared" si="126"/>
        <v>2019</v>
      </c>
      <c r="C2719" s="4" t="s">
        <v>125</v>
      </c>
      <c r="D2719" s="4" t="s">
        <v>111</v>
      </c>
      <c r="E2719" s="4" t="s">
        <v>129</v>
      </c>
      <c r="F2719" s="4" t="s">
        <v>106</v>
      </c>
      <c r="G2719" s="10">
        <v>590</v>
      </c>
      <c r="H2719" s="10">
        <v>9</v>
      </c>
      <c r="I2719" s="8">
        <v>820</v>
      </c>
      <c r="J2719" s="10">
        <v>7380</v>
      </c>
      <c r="K2719" s="10">
        <f t="shared" si="127"/>
        <v>5310</v>
      </c>
      <c r="L2719" s="11">
        <f t="shared" si="128"/>
        <v>2070</v>
      </c>
    </row>
    <row r="2720" spans="1:12" x14ac:dyDescent="0.3">
      <c r="A2720" s="2">
        <v>43451</v>
      </c>
      <c r="B2720" s="2" t="str">
        <f t="shared" si="126"/>
        <v>2018</v>
      </c>
      <c r="C2720" s="4" t="s">
        <v>122</v>
      </c>
      <c r="D2720" s="4" t="s">
        <v>107</v>
      </c>
      <c r="E2720" s="4" t="s">
        <v>129</v>
      </c>
      <c r="F2720" s="4" t="s">
        <v>106</v>
      </c>
      <c r="G2720" s="10">
        <v>590</v>
      </c>
      <c r="H2720" s="10">
        <v>28</v>
      </c>
      <c r="I2720" s="8">
        <v>820</v>
      </c>
      <c r="J2720" s="10">
        <v>22960</v>
      </c>
      <c r="K2720" s="10">
        <f t="shared" si="127"/>
        <v>16520</v>
      </c>
      <c r="L2720" s="11">
        <f t="shared" si="128"/>
        <v>6440</v>
      </c>
    </row>
    <row r="2721" spans="1:12" x14ac:dyDescent="0.3">
      <c r="A2721" s="2">
        <v>43882</v>
      </c>
      <c r="B2721" s="2" t="str">
        <f t="shared" si="126"/>
        <v>2020</v>
      </c>
      <c r="C2721" s="4" t="s">
        <v>116</v>
      </c>
      <c r="D2721" s="4" t="s">
        <v>111</v>
      </c>
      <c r="E2721" s="4" t="s">
        <v>129</v>
      </c>
      <c r="F2721" s="4" t="s">
        <v>106</v>
      </c>
      <c r="G2721" s="10">
        <v>590</v>
      </c>
      <c r="H2721" s="10">
        <v>16</v>
      </c>
      <c r="I2721" s="8">
        <v>820</v>
      </c>
      <c r="J2721" s="10">
        <v>13120</v>
      </c>
      <c r="K2721" s="10">
        <f t="shared" si="127"/>
        <v>9440</v>
      </c>
      <c r="L2721" s="11">
        <f t="shared" si="128"/>
        <v>3680</v>
      </c>
    </row>
    <row r="2722" spans="1:12" x14ac:dyDescent="0.3">
      <c r="A2722" s="2">
        <v>44112</v>
      </c>
      <c r="B2722" s="2" t="str">
        <f t="shared" si="126"/>
        <v>2020</v>
      </c>
      <c r="C2722" s="4" t="s">
        <v>144</v>
      </c>
      <c r="D2722" s="4" t="s">
        <v>104</v>
      </c>
      <c r="E2722" s="4" t="s">
        <v>129</v>
      </c>
      <c r="F2722" s="4" t="s">
        <v>106</v>
      </c>
      <c r="G2722" s="10">
        <v>590</v>
      </c>
      <c r="H2722" s="10">
        <v>25</v>
      </c>
      <c r="I2722" s="8">
        <v>820</v>
      </c>
      <c r="J2722" s="10">
        <v>20500</v>
      </c>
      <c r="K2722" s="10">
        <f t="shared" si="127"/>
        <v>14750</v>
      </c>
      <c r="L2722" s="11">
        <f t="shared" si="128"/>
        <v>5750</v>
      </c>
    </row>
    <row r="2723" spans="1:12" x14ac:dyDescent="0.3">
      <c r="A2723" s="2">
        <v>43363</v>
      </c>
      <c r="B2723" s="2" t="str">
        <f t="shared" si="126"/>
        <v>2018</v>
      </c>
      <c r="C2723" s="4" t="s">
        <v>144</v>
      </c>
      <c r="D2723" s="4" t="s">
        <v>117</v>
      </c>
      <c r="E2723" s="4" t="s">
        <v>129</v>
      </c>
      <c r="F2723" s="4" t="s">
        <v>106</v>
      </c>
      <c r="G2723" s="10">
        <v>590</v>
      </c>
      <c r="H2723" s="10">
        <v>20</v>
      </c>
      <c r="I2723" s="8">
        <v>820</v>
      </c>
      <c r="J2723" s="10">
        <v>16400</v>
      </c>
      <c r="K2723" s="10">
        <f t="shared" si="127"/>
        <v>11800</v>
      </c>
      <c r="L2723" s="11">
        <f t="shared" si="128"/>
        <v>4600</v>
      </c>
    </row>
    <row r="2724" spans="1:12" x14ac:dyDescent="0.3">
      <c r="A2724" s="2">
        <v>43453</v>
      </c>
      <c r="B2724" s="2" t="str">
        <f t="shared" si="126"/>
        <v>2018</v>
      </c>
      <c r="C2724" s="4" t="s">
        <v>139</v>
      </c>
      <c r="D2724" s="4" t="s">
        <v>117</v>
      </c>
      <c r="E2724" s="4" t="s">
        <v>129</v>
      </c>
      <c r="F2724" s="4" t="s">
        <v>106</v>
      </c>
      <c r="G2724" s="10">
        <v>590</v>
      </c>
      <c r="H2724" s="10">
        <v>14</v>
      </c>
      <c r="I2724" s="8">
        <v>820</v>
      </c>
      <c r="J2724" s="10">
        <v>11480</v>
      </c>
      <c r="K2724" s="10">
        <f t="shared" si="127"/>
        <v>8260</v>
      </c>
      <c r="L2724" s="11">
        <f t="shared" si="128"/>
        <v>3220</v>
      </c>
    </row>
    <row r="2725" spans="1:12" x14ac:dyDescent="0.3">
      <c r="A2725" s="2">
        <v>44314</v>
      </c>
      <c r="B2725" s="2" t="str">
        <f t="shared" si="126"/>
        <v>2021</v>
      </c>
      <c r="C2725" s="4" t="s">
        <v>137</v>
      </c>
      <c r="D2725" s="4" t="s">
        <v>110</v>
      </c>
      <c r="E2725" s="4" t="s">
        <v>129</v>
      </c>
      <c r="F2725" s="4" t="s">
        <v>106</v>
      </c>
      <c r="G2725" s="10">
        <v>590</v>
      </c>
      <c r="H2725" s="10">
        <v>13</v>
      </c>
      <c r="I2725" s="8">
        <v>820</v>
      </c>
      <c r="J2725" s="10">
        <v>10660</v>
      </c>
      <c r="K2725" s="10">
        <f t="shared" si="127"/>
        <v>7670</v>
      </c>
      <c r="L2725" s="11">
        <f t="shared" si="128"/>
        <v>2990</v>
      </c>
    </row>
    <row r="2726" spans="1:12" x14ac:dyDescent="0.3">
      <c r="A2726" s="2">
        <v>44365</v>
      </c>
      <c r="B2726" s="2" t="str">
        <f t="shared" si="126"/>
        <v>2021</v>
      </c>
      <c r="C2726" s="4" t="s">
        <v>123</v>
      </c>
      <c r="D2726" s="4" t="s">
        <v>110</v>
      </c>
      <c r="E2726" s="4" t="s">
        <v>129</v>
      </c>
      <c r="F2726" s="4" t="s">
        <v>106</v>
      </c>
      <c r="G2726" s="10">
        <v>590</v>
      </c>
      <c r="H2726" s="10">
        <v>12</v>
      </c>
      <c r="I2726" s="8">
        <v>820</v>
      </c>
      <c r="J2726" s="10">
        <v>9840</v>
      </c>
      <c r="K2726" s="10">
        <f t="shared" si="127"/>
        <v>7080</v>
      </c>
      <c r="L2726" s="11">
        <f t="shared" si="128"/>
        <v>2760</v>
      </c>
    </row>
    <row r="2727" spans="1:12" x14ac:dyDescent="0.3">
      <c r="A2727" s="2">
        <v>43179</v>
      </c>
      <c r="B2727" s="2" t="str">
        <f t="shared" si="126"/>
        <v>2018</v>
      </c>
      <c r="C2727" s="4" t="s">
        <v>142</v>
      </c>
      <c r="D2727" s="4" t="s">
        <v>111</v>
      </c>
      <c r="E2727" s="4" t="s">
        <v>129</v>
      </c>
      <c r="F2727" s="4" t="s">
        <v>106</v>
      </c>
      <c r="G2727" s="10">
        <v>590</v>
      </c>
      <c r="H2727" s="10">
        <v>15</v>
      </c>
      <c r="I2727" s="8">
        <v>820</v>
      </c>
      <c r="J2727" s="10">
        <v>12300</v>
      </c>
      <c r="K2727" s="10">
        <f t="shared" si="127"/>
        <v>8850</v>
      </c>
      <c r="L2727" s="11">
        <f t="shared" si="128"/>
        <v>3450</v>
      </c>
    </row>
    <row r="2728" spans="1:12" x14ac:dyDescent="0.3">
      <c r="A2728" s="2">
        <v>43475</v>
      </c>
      <c r="B2728" s="2" t="str">
        <f t="shared" si="126"/>
        <v>2019</v>
      </c>
      <c r="C2728" s="4" t="s">
        <v>120</v>
      </c>
      <c r="D2728" s="4" t="s">
        <v>111</v>
      </c>
      <c r="E2728" s="4" t="s">
        <v>129</v>
      </c>
      <c r="F2728" s="4" t="s">
        <v>106</v>
      </c>
      <c r="G2728" s="10">
        <v>590</v>
      </c>
      <c r="H2728" s="10">
        <v>43</v>
      </c>
      <c r="I2728" s="8">
        <v>820</v>
      </c>
      <c r="J2728" s="10">
        <v>35260</v>
      </c>
      <c r="K2728" s="10">
        <f t="shared" si="127"/>
        <v>25370</v>
      </c>
      <c r="L2728" s="11">
        <f t="shared" si="128"/>
        <v>9890</v>
      </c>
    </row>
    <row r="2729" spans="1:12" x14ac:dyDescent="0.3">
      <c r="A2729" s="2">
        <v>43196</v>
      </c>
      <c r="B2729" s="2" t="str">
        <f t="shared" si="126"/>
        <v>2018</v>
      </c>
      <c r="C2729" s="4" t="s">
        <v>114</v>
      </c>
      <c r="D2729" s="4" t="s">
        <v>117</v>
      </c>
      <c r="E2729" s="4" t="s">
        <v>129</v>
      </c>
      <c r="F2729" s="4" t="s">
        <v>106</v>
      </c>
      <c r="G2729" s="10">
        <v>590</v>
      </c>
      <c r="H2729" s="10">
        <v>37</v>
      </c>
      <c r="I2729" s="8">
        <v>820</v>
      </c>
      <c r="J2729" s="10">
        <v>30340</v>
      </c>
      <c r="K2729" s="10">
        <f t="shared" si="127"/>
        <v>21830</v>
      </c>
      <c r="L2729" s="11">
        <f t="shared" si="128"/>
        <v>8510</v>
      </c>
    </row>
    <row r="2730" spans="1:12" x14ac:dyDescent="0.3">
      <c r="A2730" s="2">
        <v>43861</v>
      </c>
      <c r="B2730" s="2" t="str">
        <f t="shared" si="126"/>
        <v>2020</v>
      </c>
      <c r="C2730" s="4" t="s">
        <v>116</v>
      </c>
      <c r="D2730" s="4" t="s">
        <v>107</v>
      </c>
      <c r="E2730" s="4" t="s">
        <v>129</v>
      </c>
      <c r="F2730" s="4" t="s">
        <v>106</v>
      </c>
      <c r="G2730" s="10">
        <v>590</v>
      </c>
      <c r="H2730" s="10">
        <v>31</v>
      </c>
      <c r="I2730" s="8">
        <v>820</v>
      </c>
      <c r="J2730" s="10">
        <v>25420</v>
      </c>
      <c r="K2730" s="10">
        <f t="shared" si="127"/>
        <v>18290</v>
      </c>
      <c r="L2730" s="11">
        <f t="shared" si="128"/>
        <v>7130</v>
      </c>
    </row>
    <row r="2731" spans="1:12" x14ac:dyDescent="0.3">
      <c r="A2731" s="2">
        <v>43506</v>
      </c>
      <c r="B2731" s="2" t="str">
        <f t="shared" si="126"/>
        <v>2019</v>
      </c>
      <c r="C2731" s="4" t="s">
        <v>119</v>
      </c>
      <c r="D2731" s="4" t="s">
        <v>110</v>
      </c>
      <c r="E2731" s="4" t="s">
        <v>129</v>
      </c>
      <c r="F2731" s="4" t="s">
        <v>106</v>
      </c>
      <c r="G2731" s="10">
        <v>590</v>
      </c>
      <c r="H2731" s="10">
        <v>14</v>
      </c>
      <c r="I2731" s="8">
        <v>820</v>
      </c>
      <c r="J2731" s="10">
        <v>11480</v>
      </c>
      <c r="K2731" s="10">
        <f t="shared" si="127"/>
        <v>8260</v>
      </c>
      <c r="L2731" s="11">
        <f t="shared" si="128"/>
        <v>3220</v>
      </c>
    </row>
    <row r="2732" spans="1:12" x14ac:dyDescent="0.3">
      <c r="A2732" s="2">
        <v>43892</v>
      </c>
      <c r="B2732" s="2" t="str">
        <f t="shared" si="126"/>
        <v>2020</v>
      </c>
      <c r="C2732" s="4" t="s">
        <v>109</v>
      </c>
      <c r="D2732" s="4" t="s">
        <v>117</v>
      </c>
      <c r="E2732" s="4" t="s">
        <v>129</v>
      </c>
      <c r="F2732" s="4" t="s">
        <v>106</v>
      </c>
      <c r="G2732" s="10">
        <v>590</v>
      </c>
      <c r="H2732" s="10">
        <v>39</v>
      </c>
      <c r="I2732" s="8">
        <v>820</v>
      </c>
      <c r="J2732" s="10">
        <v>31980</v>
      </c>
      <c r="K2732" s="10">
        <f t="shared" si="127"/>
        <v>23010</v>
      </c>
      <c r="L2732" s="11">
        <f t="shared" si="128"/>
        <v>8970</v>
      </c>
    </row>
    <row r="2733" spans="1:12" x14ac:dyDescent="0.3">
      <c r="A2733" s="2">
        <v>44304</v>
      </c>
      <c r="B2733" s="2" t="str">
        <f t="shared" si="126"/>
        <v>2021</v>
      </c>
      <c r="C2733" s="4" t="s">
        <v>112</v>
      </c>
      <c r="D2733" s="4" t="s">
        <v>111</v>
      </c>
      <c r="E2733" s="4" t="s">
        <v>129</v>
      </c>
      <c r="F2733" s="4" t="s">
        <v>106</v>
      </c>
      <c r="G2733" s="10">
        <v>590</v>
      </c>
      <c r="H2733" s="10">
        <v>67</v>
      </c>
      <c r="I2733" s="8">
        <v>820</v>
      </c>
      <c r="J2733" s="10">
        <v>54940</v>
      </c>
      <c r="K2733" s="10">
        <f t="shared" si="127"/>
        <v>39530</v>
      </c>
      <c r="L2733" s="11">
        <f t="shared" si="128"/>
        <v>15410</v>
      </c>
    </row>
    <row r="2734" spans="1:12" x14ac:dyDescent="0.3">
      <c r="A2734" s="2">
        <v>44017</v>
      </c>
      <c r="B2734" s="2" t="str">
        <f t="shared" si="126"/>
        <v>2020</v>
      </c>
      <c r="C2734" s="4" t="s">
        <v>123</v>
      </c>
      <c r="D2734" s="4" t="s">
        <v>110</v>
      </c>
      <c r="E2734" s="4" t="s">
        <v>129</v>
      </c>
      <c r="F2734" s="4" t="s">
        <v>106</v>
      </c>
      <c r="G2734" s="10">
        <v>590</v>
      </c>
      <c r="H2734" s="10">
        <v>5</v>
      </c>
      <c r="I2734" s="8">
        <v>820</v>
      </c>
      <c r="J2734" s="10">
        <v>4100</v>
      </c>
      <c r="K2734" s="10">
        <f t="shared" si="127"/>
        <v>2950</v>
      </c>
      <c r="L2734" s="11">
        <f t="shared" si="128"/>
        <v>1150</v>
      </c>
    </row>
    <row r="2735" spans="1:12" x14ac:dyDescent="0.3">
      <c r="A2735" s="2">
        <v>44351</v>
      </c>
      <c r="B2735" s="2" t="str">
        <f t="shared" si="126"/>
        <v>2021</v>
      </c>
      <c r="C2735" s="4" t="s">
        <v>114</v>
      </c>
      <c r="D2735" s="4" t="s">
        <v>104</v>
      </c>
      <c r="E2735" s="4" t="s">
        <v>129</v>
      </c>
      <c r="F2735" s="4" t="s">
        <v>106</v>
      </c>
      <c r="G2735" s="10">
        <v>590</v>
      </c>
      <c r="H2735" s="10">
        <v>30</v>
      </c>
      <c r="I2735" s="8">
        <v>820</v>
      </c>
      <c r="J2735" s="10">
        <v>24600</v>
      </c>
      <c r="K2735" s="10">
        <f t="shared" si="127"/>
        <v>17700</v>
      </c>
      <c r="L2735" s="11">
        <f t="shared" si="128"/>
        <v>6900</v>
      </c>
    </row>
    <row r="2736" spans="1:12" x14ac:dyDescent="0.3">
      <c r="A2736" s="2">
        <v>43394</v>
      </c>
      <c r="B2736" s="2" t="str">
        <f t="shared" si="126"/>
        <v>2018</v>
      </c>
      <c r="C2736" s="4" t="s">
        <v>136</v>
      </c>
      <c r="D2736" s="4" t="s">
        <v>110</v>
      </c>
      <c r="E2736" s="4" t="s">
        <v>129</v>
      </c>
      <c r="F2736" s="4" t="s">
        <v>106</v>
      </c>
      <c r="G2736" s="10">
        <v>590</v>
      </c>
      <c r="H2736" s="10">
        <v>3</v>
      </c>
      <c r="I2736" s="8">
        <v>820</v>
      </c>
      <c r="J2736" s="10">
        <v>2460</v>
      </c>
      <c r="K2736" s="10">
        <f t="shared" si="127"/>
        <v>1770</v>
      </c>
      <c r="L2736" s="11">
        <f t="shared" si="128"/>
        <v>690</v>
      </c>
    </row>
    <row r="2737" spans="1:12" x14ac:dyDescent="0.3">
      <c r="A2737" s="2">
        <v>44204</v>
      </c>
      <c r="B2737" s="2" t="str">
        <f t="shared" si="126"/>
        <v>2021</v>
      </c>
      <c r="C2737" s="4" t="s">
        <v>123</v>
      </c>
      <c r="D2737" s="4" t="s">
        <v>117</v>
      </c>
      <c r="E2737" s="4" t="s">
        <v>129</v>
      </c>
      <c r="F2737" s="4" t="s">
        <v>106</v>
      </c>
      <c r="G2737" s="10">
        <v>590</v>
      </c>
      <c r="H2737" s="10">
        <v>91</v>
      </c>
      <c r="I2737" s="8">
        <v>820</v>
      </c>
      <c r="J2737" s="10">
        <v>74620</v>
      </c>
      <c r="K2737" s="10">
        <f t="shared" si="127"/>
        <v>53690</v>
      </c>
      <c r="L2737" s="11">
        <f t="shared" si="128"/>
        <v>20930</v>
      </c>
    </row>
    <row r="2738" spans="1:12" x14ac:dyDescent="0.3">
      <c r="A2738" s="2">
        <v>43388</v>
      </c>
      <c r="B2738" s="2" t="str">
        <f t="shared" si="126"/>
        <v>2018</v>
      </c>
      <c r="C2738" s="4" t="s">
        <v>108</v>
      </c>
      <c r="D2738" s="4" t="s">
        <v>113</v>
      </c>
      <c r="E2738" s="4" t="s">
        <v>129</v>
      </c>
      <c r="F2738" s="4" t="s">
        <v>106</v>
      </c>
      <c r="G2738" s="10">
        <v>590</v>
      </c>
      <c r="H2738" s="10">
        <v>78</v>
      </c>
      <c r="I2738" s="8">
        <v>820</v>
      </c>
      <c r="J2738" s="10">
        <v>63960</v>
      </c>
      <c r="K2738" s="10">
        <f t="shared" si="127"/>
        <v>46020</v>
      </c>
      <c r="L2738" s="11">
        <f t="shared" si="128"/>
        <v>17940</v>
      </c>
    </row>
    <row r="2739" spans="1:12" x14ac:dyDescent="0.3">
      <c r="A2739" s="2">
        <v>44521</v>
      </c>
      <c r="B2739" s="2" t="str">
        <f t="shared" si="126"/>
        <v>2021</v>
      </c>
      <c r="C2739" s="4" t="s">
        <v>109</v>
      </c>
      <c r="D2739" s="4" t="s">
        <v>111</v>
      </c>
      <c r="E2739" s="4" t="s">
        <v>129</v>
      </c>
      <c r="F2739" s="4" t="s">
        <v>106</v>
      </c>
      <c r="G2739" s="10">
        <v>590</v>
      </c>
      <c r="H2739" s="10">
        <v>13</v>
      </c>
      <c r="I2739" s="8">
        <v>820</v>
      </c>
      <c r="J2739" s="10">
        <v>10660</v>
      </c>
      <c r="K2739" s="10">
        <f t="shared" si="127"/>
        <v>7670</v>
      </c>
      <c r="L2739" s="11">
        <f t="shared" si="128"/>
        <v>2990</v>
      </c>
    </row>
    <row r="2740" spans="1:12" x14ac:dyDescent="0.3">
      <c r="A2740" s="2">
        <v>44475</v>
      </c>
      <c r="B2740" s="2" t="str">
        <f t="shared" si="126"/>
        <v>2021</v>
      </c>
      <c r="C2740" s="4" t="s">
        <v>138</v>
      </c>
      <c r="D2740" s="4" t="s">
        <v>113</v>
      </c>
      <c r="E2740" s="4" t="s">
        <v>129</v>
      </c>
      <c r="F2740" s="4" t="s">
        <v>106</v>
      </c>
      <c r="G2740" s="10">
        <v>590</v>
      </c>
      <c r="H2740" s="10">
        <v>5</v>
      </c>
      <c r="I2740" s="8">
        <v>820</v>
      </c>
      <c r="J2740" s="10">
        <v>4100</v>
      </c>
      <c r="K2740" s="10">
        <f t="shared" si="127"/>
        <v>2950</v>
      </c>
      <c r="L2740" s="11">
        <f t="shared" si="128"/>
        <v>1150</v>
      </c>
    </row>
    <row r="2741" spans="1:12" x14ac:dyDescent="0.3">
      <c r="A2741" s="2">
        <v>44268</v>
      </c>
      <c r="B2741" s="2" t="str">
        <f t="shared" si="126"/>
        <v>2021</v>
      </c>
      <c r="C2741" s="4" t="s">
        <v>121</v>
      </c>
      <c r="D2741" s="4" t="s">
        <v>110</v>
      </c>
      <c r="E2741" s="4" t="s">
        <v>129</v>
      </c>
      <c r="F2741" s="4" t="s">
        <v>106</v>
      </c>
      <c r="G2741" s="10">
        <v>590</v>
      </c>
      <c r="H2741" s="10">
        <v>15</v>
      </c>
      <c r="I2741" s="8">
        <v>820</v>
      </c>
      <c r="J2741" s="10">
        <v>12300</v>
      </c>
      <c r="K2741" s="10">
        <f t="shared" si="127"/>
        <v>8850</v>
      </c>
      <c r="L2741" s="11">
        <f t="shared" si="128"/>
        <v>3450</v>
      </c>
    </row>
    <row r="2742" spans="1:12" x14ac:dyDescent="0.3">
      <c r="A2742" s="2">
        <v>44015</v>
      </c>
      <c r="B2742" s="2" t="str">
        <f t="shared" si="126"/>
        <v>2020</v>
      </c>
      <c r="C2742" s="4" t="s">
        <v>118</v>
      </c>
      <c r="D2742" s="4" t="s">
        <v>104</v>
      </c>
      <c r="E2742" s="4" t="s">
        <v>129</v>
      </c>
      <c r="F2742" s="4" t="s">
        <v>106</v>
      </c>
      <c r="G2742" s="10">
        <v>590</v>
      </c>
      <c r="H2742" s="10">
        <v>33</v>
      </c>
      <c r="I2742" s="8">
        <v>820</v>
      </c>
      <c r="J2742" s="10">
        <v>27060</v>
      </c>
      <c r="K2742" s="10">
        <f t="shared" si="127"/>
        <v>19470</v>
      </c>
      <c r="L2742" s="11">
        <f t="shared" si="128"/>
        <v>7590</v>
      </c>
    </row>
    <row r="2743" spans="1:12" x14ac:dyDescent="0.3">
      <c r="A2743" s="2">
        <v>43339</v>
      </c>
      <c r="B2743" s="2" t="str">
        <f t="shared" si="126"/>
        <v>2018</v>
      </c>
      <c r="C2743" s="4" t="s">
        <v>108</v>
      </c>
      <c r="D2743" s="4" t="s">
        <v>107</v>
      </c>
      <c r="E2743" s="4" t="s">
        <v>129</v>
      </c>
      <c r="F2743" s="4" t="s">
        <v>106</v>
      </c>
      <c r="G2743" s="10">
        <v>590</v>
      </c>
      <c r="H2743" s="10">
        <v>57</v>
      </c>
      <c r="I2743" s="8">
        <v>820</v>
      </c>
      <c r="J2743" s="10">
        <v>46740</v>
      </c>
      <c r="K2743" s="10">
        <f t="shared" si="127"/>
        <v>33630</v>
      </c>
      <c r="L2743" s="11">
        <f t="shared" si="128"/>
        <v>13110</v>
      </c>
    </row>
    <row r="2744" spans="1:12" x14ac:dyDescent="0.3">
      <c r="A2744" s="2">
        <v>44097</v>
      </c>
      <c r="B2744" s="2" t="str">
        <f t="shared" si="126"/>
        <v>2020</v>
      </c>
      <c r="C2744" s="4" t="s">
        <v>112</v>
      </c>
      <c r="D2744" s="4" t="s">
        <v>117</v>
      </c>
      <c r="E2744" s="4" t="s">
        <v>129</v>
      </c>
      <c r="F2744" s="4" t="s">
        <v>106</v>
      </c>
      <c r="G2744" s="10">
        <v>590</v>
      </c>
      <c r="H2744" s="10">
        <v>37</v>
      </c>
      <c r="I2744" s="8">
        <v>820</v>
      </c>
      <c r="J2744" s="10">
        <v>30340</v>
      </c>
      <c r="K2744" s="10">
        <f t="shared" si="127"/>
        <v>21830</v>
      </c>
      <c r="L2744" s="11">
        <f t="shared" si="128"/>
        <v>8510</v>
      </c>
    </row>
    <row r="2745" spans="1:12" x14ac:dyDescent="0.3">
      <c r="A2745" s="2">
        <v>44431</v>
      </c>
      <c r="B2745" s="2" t="str">
        <f t="shared" si="126"/>
        <v>2021</v>
      </c>
      <c r="C2745" s="4" t="s">
        <v>112</v>
      </c>
      <c r="D2745" s="4" t="s">
        <v>111</v>
      </c>
      <c r="E2745" s="4" t="s">
        <v>129</v>
      </c>
      <c r="F2745" s="4" t="s">
        <v>106</v>
      </c>
      <c r="G2745" s="10">
        <v>590</v>
      </c>
      <c r="H2745" s="10">
        <v>68</v>
      </c>
      <c r="I2745" s="8">
        <v>820</v>
      </c>
      <c r="J2745" s="10">
        <v>55760</v>
      </c>
      <c r="K2745" s="10">
        <f t="shared" si="127"/>
        <v>40120</v>
      </c>
      <c r="L2745" s="11">
        <f t="shared" si="128"/>
        <v>15640</v>
      </c>
    </row>
    <row r="2746" spans="1:12" x14ac:dyDescent="0.3">
      <c r="A2746" s="2">
        <v>44547</v>
      </c>
      <c r="B2746" s="2" t="str">
        <f t="shared" si="126"/>
        <v>2021</v>
      </c>
      <c r="C2746" s="4" t="s">
        <v>115</v>
      </c>
      <c r="D2746" s="4" t="s">
        <v>104</v>
      </c>
      <c r="E2746" s="4" t="s">
        <v>129</v>
      </c>
      <c r="F2746" s="4" t="s">
        <v>106</v>
      </c>
      <c r="G2746" s="10">
        <v>590</v>
      </c>
      <c r="H2746" s="10">
        <v>34</v>
      </c>
      <c r="I2746" s="8">
        <v>820</v>
      </c>
      <c r="J2746" s="10">
        <v>27880</v>
      </c>
      <c r="K2746" s="10">
        <f t="shared" si="127"/>
        <v>20060</v>
      </c>
      <c r="L2746" s="11">
        <f t="shared" si="128"/>
        <v>7820</v>
      </c>
    </row>
    <row r="2747" spans="1:12" x14ac:dyDescent="0.3">
      <c r="A2747" s="2">
        <v>44118</v>
      </c>
      <c r="B2747" s="2" t="str">
        <f t="shared" si="126"/>
        <v>2020</v>
      </c>
      <c r="C2747" s="4" t="s">
        <v>109</v>
      </c>
      <c r="D2747" s="4" t="s">
        <v>110</v>
      </c>
      <c r="E2747" s="4" t="s">
        <v>129</v>
      </c>
      <c r="F2747" s="4" t="s">
        <v>106</v>
      </c>
      <c r="G2747" s="10">
        <v>590</v>
      </c>
      <c r="H2747" s="10">
        <v>1</v>
      </c>
      <c r="I2747" s="8">
        <v>820</v>
      </c>
      <c r="J2747" s="10">
        <v>820</v>
      </c>
      <c r="K2747" s="10">
        <f t="shared" si="127"/>
        <v>590</v>
      </c>
      <c r="L2747" s="11">
        <f t="shared" si="128"/>
        <v>230</v>
      </c>
    </row>
    <row r="2748" spans="1:12" x14ac:dyDescent="0.3">
      <c r="A2748" s="2">
        <v>43382</v>
      </c>
      <c r="B2748" s="2" t="str">
        <f t="shared" si="126"/>
        <v>2018</v>
      </c>
      <c r="C2748" s="4" t="s">
        <v>122</v>
      </c>
      <c r="D2748" s="4" t="s">
        <v>110</v>
      </c>
      <c r="E2748" s="4" t="s">
        <v>129</v>
      </c>
      <c r="F2748" s="4" t="s">
        <v>106</v>
      </c>
      <c r="G2748" s="10">
        <v>590</v>
      </c>
      <c r="H2748" s="10">
        <v>1</v>
      </c>
      <c r="I2748" s="8">
        <v>820</v>
      </c>
      <c r="J2748" s="10">
        <v>820</v>
      </c>
      <c r="K2748" s="10">
        <f t="shared" si="127"/>
        <v>590</v>
      </c>
      <c r="L2748" s="11">
        <f t="shared" si="128"/>
        <v>230</v>
      </c>
    </row>
    <row r="2749" spans="1:12" x14ac:dyDescent="0.3">
      <c r="A2749" s="2">
        <v>44341</v>
      </c>
      <c r="B2749" s="2" t="str">
        <f t="shared" si="126"/>
        <v>2021</v>
      </c>
      <c r="C2749" s="4" t="s">
        <v>118</v>
      </c>
      <c r="D2749" s="4" t="s">
        <v>111</v>
      </c>
      <c r="E2749" s="4" t="s">
        <v>129</v>
      </c>
      <c r="F2749" s="4" t="s">
        <v>106</v>
      </c>
      <c r="G2749" s="10">
        <v>590</v>
      </c>
      <c r="H2749" s="10">
        <v>59</v>
      </c>
      <c r="I2749" s="8">
        <v>820</v>
      </c>
      <c r="J2749" s="10">
        <v>48380</v>
      </c>
      <c r="K2749" s="10">
        <f t="shared" si="127"/>
        <v>34810</v>
      </c>
      <c r="L2749" s="11">
        <f t="shared" si="128"/>
        <v>13570</v>
      </c>
    </row>
    <row r="2750" spans="1:12" x14ac:dyDescent="0.3">
      <c r="A2750" s="2">
        <v>43765</v>
      </c>
      <c r="B2750" s="2" t="str">
        <f t="shared" si="126"/>
        <v>2019</v>
      </c>
      <c r="C2750" s="4" t="s">
        <v>109</v>
      </c>
      <c r="D2750" s="4" t="s">
        <v>111</v>
      </c>
      <c r="E2750" s="4" t="s">
        <v>129</v>
      </c>
      <c r="F2750" s="4" t="s">
        <v>106</v>
      </c>
      <c r="G2750" s="10">
        <v>590</v>
      </c>
      <c r="H2750" s="10">
        <v>76</v>
      </c>
      <c r="I2750" s="8">
        <v>820</v>
      </c>
      <c r="J2750" s="10">
        <v>62320</v>
      </c>
      <c r="K2750" s="10">
        <f t="shared" si="127"/>
        <v>44840</v>
      </c>
      <c r="L2750" s="11">
        <f t="shared" si="128"/>
        <v>17480</v>
      </c>
    </row>
    <row r="2751" spans="1:12" x14ac:dyDescent="0.3">
      <c r="A2751" s="2">
        <v>43696</v>
      </c>
      <c r="B2751" s="2" t="str">
        <f t="shared" si="126"/>
        <v>2019</v>
      </c>
      <c r="C2751" s="4" t="s">
        <v>114</v>
      </c>
      <c r="D2751" s="4" t="s">
        <v>117</v>
      </c>
      <c r="E2751" s="4" t="s">
        <v>129</v>
      </c>
      <c r="F2751" s="4" t="s">
        <v>106</v>
      </c>
      <c r="G2751" s="10">
        <v>590</v>
      </c>
      <c r="H2751" s="10">
        <v>1</v>
      </c>
      <c r="I2751" s="8">
        <v>820</v>
      </c>
      <c r="J2751" s="10">
        <v>820</v>
      </c>
      <c r="K2751" s="10">
        <f t="shared" si="127"/>
        <v>590</v>
      </c>
      <c r="L2751" s="11">
        <f t="shared" si="128"/>
        <v>230</v>
      </c>
    </row>
    <row r="2752" spans="1:12" x14ac:dyDescent="0.3">
      <c r="A2752" s="2">
        <v>43934</v>
      </c>
      <c r="B2752" s="2" t="str">
        <f t="shared" si="126"/>
        <v>2020</v>
      </c>
      <c r="C2752" s="4" t="s">
        <v>109</v>
      </c>
      <c r="D2752" s="4" t="s">
        <v>107</v>
      </c>
      <c r="E2752" s="4" t="s">
        <v>129</v>
      </c>
      <c r="F2752" s="4" t="s">
        <v>106</v>
      </c>
      <c r="G2752" s="10">
        <v>590</v>
      </c>
      <c r="H2752" s="10">
        <v>16</v>
      </c>
      <c r="I2752" s="8">
        <v>820</v>
      </c>
      <c r="J2752" s="10">
        <v>13120</v>
      </c>
      <c r="K2752" s="10">
        <f t="shared" si="127"/>
        <v>9440</v>
      </c>
      <c r="L2752" s="11">
        <f t="shared" si="128"/>
        <v>3680</v>
      </c>
    </row>
    <row r="2753" spans="1:12" x14ac:dyDescent="0.3">
      <c r="A2753" s="2">
        <v>43305</v>
      </c>
      <c r="B2753" s="2" t="str">
        <f t="shared" si="126"/>
        <v>2018</v>
      </c>
      <c r="C2753" s="4" t="s">
        <v>112</v>
      </c>
      <c r="D2753" s="4" t="s">
        <v>117</v>
      </c>
      <c r="E2753" s="4" t="s">
        <v>129</v>
      </c>
      <c r="F2753" s="4" t="s">
        <v>106</v>
      </c>
      <c r="G2753" s="10">
        <v>590</v>
      </c>
      <c r="H2753" s="10">
        <v>38</v>
      </c>
      <c r="I2753" s="8">
        <v>820</v>
      </c>
      <c r="J2753" s="10">
        <v>31160</v>
      </c>
      <c r="K2753" s="10">
        <f t="shared" si="127"/>
        <v>22420</v>
      </c>
      <c r="L2753" s="11">
        <f t="shared" si="128"/>
        <v>8740</v>
      </c>
    </row>
    <row r="2754" spans="1:12" x14ac:dyDescent="0.3">
      <c r="A2754" s="2">
        <v>43787</v>
      </c>
      <c r="B2754" s="2" t="str">
        <f t="shared" si="126"/>
        <v>2019</v>
      </c>
      <c r="C2754" s="4" t="s">
        <v>140</v>
      </c>
      <c r="D2754" s="4" t="s">
        <v>104</v>
      </c>
      <c r="E2754" s="4" t="s">
        <v>129</v>
      </c>
      <c r="F2754" s="4" t="s">
        <v>106</v>
      </c>
      <c r="G2754" s="10">
        <v>590</v>
      </c>
      <c r="H2754" s="10">
        <v>7</v>
      </c>
      <c r="I2754" s="8">
        <v>820</v>
      </c>
      <c r="J2754" s="10">
        <v>5740</v>
      </c>
      <c r="K2754" s="10">
        <f t="shared" si="127"/>
        <v>4130</v>
      </c>
      <c r="L2754" s="11">
        <f t="shared" si="128"/>
        <v>1610</v>
      </c>
    </row>
    <row r="2755" spans="1:12" x14ac:dyDescent="0.3">
      <c r="A2755" s="2">
        <v>43721</v>
      </c>
      <c r="B2755" s="2" t="str">
        <f t="shared" ref="B2755:B2818" si="129">TEXT(A2755,"yyyy")</f>
        <v>2019</v>
      </c>
      <c r="C2755" s="4" t="s">
        <v>136</v>
      </c>
      <c r="D2755" s="4" t="s">
        <v>110</v>
      </c>
      <c r="E2755" s="4" t="s">
        <v>129</v>
      </c>
      <c r="F2755" s="4" t="s">
        <v>106</v>
      </c>
      <c r="G2755" s="10">
        <v>590</v>
      </c>
      <c r="H2755" s="10">
        <v>12</v>
      </c>
      <c r="I2755" s="8">
        <v>820</v>
      </c>
      <c r="J2755" s="10">
        <v>9840</v>
      </c>
      <c r="K2755" s="10">
        <f t="shared" ref="K2755:K2818" si="130">H2755*G2755</f>
        <v>7080</v>
      </c>
      <c r="L2755" s="11">
        <f t="shared" ref="L2755:L2818" si="131">J2755-K2755</f>
        <v>2760</v>
      </c>
    </row>
    <row r="2756" spans="1:12" x14ac:dyDescent="0.3">
      <c r="A2756" s="2">
        <v>43966</v>
      </c>
      <c r="B2756" s="2" t="str">
        <f t="shared" si="129"/>
        <v>2020</v>
      </c>
      <c r="C2756" s="4" t="s">
        <v>140</v>
      </c>
      <c r="D2756" s="4" t="s">
        <v>107</v>
      </c>
      <c r="E2756" s="4" t="s">
        <v>129</v>
      </c>
      <c r="F2756" s="4" t="s">
        <v>106</v>
      </c>
      <c r="G2756" s="10">
        <v>590</v>
      </c>
      <c r="H2756" s="10">
        <v>24</v>
      </c>
      <c r="I2756" s="8">
        <v>820</v>
      </c>
      <c r="J2756" s="10">
        <v>19680</v>
      </c>
      <c r="K2756" s="10">
        <f t="shared" si="130"/>
        <v>14160</v>
      </c>
      <c r="L2756" s="11">
        <f t="shared" si="131"/>
        <v>5520</v>
      </c>
    </row>
    <row r="2757" spans="1:12" x14ac:dyDescent="0.3">
      <c r="A2757" s="2">
        <v>43679</v>
      </c>
      <c r="B2757" s="2" t="str">
        <f t="shared" si="129"/>
        <v>2019</v>
      </c>
      <c r="C2757" s="4" t="s">
        <v>123</v>
      </c>
      <c r="D2757" s="4" t="s">
        <v>110</v>
      </c>
      <c r="E2757" s="4" t="s">
        <v>129</v>
      </c>
      <c r="F2757" s="4" t="s">
        <v>106</v>
      </c>
      <c r="G2757" s="10">
        <v>590</v>
      </c>
      <c r="H2757" s="10">
        <v>6</v>
      </c>
      <c r="I2757" s="8">
        <v>820</v>
      </c>
      <c r="J2757" s="10">
        <v>4920</v>
      </c>
      <c r="K2757" s="10">
        <f t="shared" si="130"/>
        <v>3540</v>
      </c>
      <c r="L2757" s="11">
        <f t="shared" si="131"/>
        <v>1380</v>
      </c>
    </row>
    <row r="2758" spans="1:12" x14ac:dyDescent="0.3">
      <c r="A2758" s="2">
        <v>43401</v>
      </c>
      <c r="B2758" s="2" t="str">
        <f t="shared" si="129"/>
        <v>2018</v>
      </c>
      <c r="C2758" s="4" t="s">
        <v>139</v>
      </c>
      <c r="D2758" s="4" t="s">
        <v>110</v>
      </c>
      <c r="E2758" s="4" t="s">
        <v>129</v>
      </c>
      <c r="F2758" s="4" t="s">
        <v>106</v>
      </c>
      <c r="G2758" s="10">
        <v>590</v>
      </c>
      <c r="H2758" s="10">
        <v>4</v>
      </c>
      <c r="I2758" s="8">
        <v>820</v>
      </c>
      <c r="J2758" s="10">
        <v>3280</v>
      </c>
      <c r="K2758" s="10">
        <f t="shared" si="130"/>
        <v>2360</v>
      </c>
      <c r="L2758" s="11">
        <f t="shared" si="131"/>
        <v>920</v>
      </c>
    </row>
    <row r="2759" spans="1:12" x14ac:dyDescent="0.3">
      <c r="A2759" s="2">
        <v>44507</v>
      </c>
      <c r="B2759" s="2" t="str">
        <f t="shared" si="129"/>
        <v>2021</v>
      </c>
      <c r="C2759" s="4" t="s">
        <v>143</v>
      </c>
      <c r="D2759" s="4" t="s">
        <v>104</v>
      </c>
      <c r="E2759" s="4" t="s">
        <v>129</v>
      </c>
      <c r="F2759" s="4" t="s">
        <v>106</v>
      </c>
      <c r="G2759" s="10">
        <v>590</v>
      </c>
      <c r="H2759" s="10">
        <v>15</v>
      </c>
      <c r="I2759" s="8">
        <v>820</v>
      </c>
      <c r="J2759" s="10">
        <v>12300</v>
      </c>
      <c r="K2759" s="10">
        <f t="shared" si="130"/>
        <v>8850</v>
      </c>
      <c r="L2759" s="11">
        <f t="shared" si="131"/>
        <v>3450</v>
      </c>
    </row>
    <row r="2760" spans="1:12" x14ac:dyDescent="0.3">
      <c r="A2760" s="2">
        <v>44217</v>
      </c>
      <c r="B2760" s="2" t="str">
        <f t="shared" si="129"/>
        <v>2021</v>
      </c>
      <c r="C2760" s="4" t="s">
        <v>123</v>
      </c>
      <c r="D2760" s="4" t="s">
        <v>113</v>
      </c>
      <c r="E2760" s="4" t="s">
        <v>129</v>
      </c>
      <c r="F2760" s="4" t="s">
        <v>106</v>
      </c>
      <c r="G2760" s="10">
        <v>590</v>
      </c>
      <c r="H2760" s="10">
        <v>85</v>
      </c>
      <c r="I2760" s="8">
        <v>820</v>
      </c>
      <c r="J2760" s="10">
        <v>69700</v>
      </c>
      <c r="K2760" s="10">
        <f t="shared" si="130"/>
        <v>50150</v>
      </c>
      <c r="L2760" s="11">
        <f t="shared" si="131"/>
        <v>19550</v>
      </c>
    </row>
    <row r="2761" spans="1:12" x14ac:dyDescent="0.3">
      <c r="A2761" s="2">
        <v>44465</v>
      </c>
      <c r="B2761" s="2" t="str">
        <f t="shared" si="129"/>
        <v>2021</v>
      </c>
      <c r="C2761" s="4" t="s">
        <v>118</v>
      </c>
      <c r="D2761" s="4" t="s">
        <v>107</v>
      </c>
      <c r="E2761" s="4" t="s">
        <v>129</v>
      </c>
      <c r="F2761" s="4" t="s">
        <v>106</v>
      </c>
      <c r="G2761" s="10">
        <v>590</v>
      </c>
      <c r="H2761" s="10">
        <v>30</v>
      </c>
      <c r="I2761" s="8">
        <v>820</v>
      </c>
      <c r="J2761" s="10">
        <v>24600</v>
      </c>
      <c r="K2761" s="10">
        <f t="shared" si="130"/>
        <v>17700</v>
      </c>
      <c r="L2761" s="11">
        <f t="shared" si="131"/>
        <v>6900</v>
      </c>
    </row>
    <row r="2762" spans="1:12" x14ac:dyDescent="0.3">
      <c r="A2762" s="2">
        <v>44073</v>
      </c>
      <c r="B2762" s="2" t="str">
        <f t="shared" si="129"/>
        <v>2020</v>
      </c>
      <c r="C2762" s="4" t="s">
        <v>119</v>
      </c>
      <c r="D2762" s="4" t="s">
        <v>111</v>
      </c>
      <c r="E2762" s="4" t="s">
        <v>129</v>
      </c>
      <c r="F2762" s="4" t="s">
        <v>106</v>
      </c>
      <c r="G2762" s="10">
        <v>590</v>
      </c>
      <c r="H2762" s="10">
        <v>64</v>
      </c>
      <c r="I2762" s="8">
        <v>820</v>
      </c>
      <c r="J2762" s="10">
        <v>52480</v>
      </c>
      <c r="K2762" s="10">
        <f t="shared" si="130"/>
        <v>37760</v>
      </c>
      <c r="L2762" s="11">
        <f t="shared" si="131"/>
        <v>14720</v>
      </c>
    </row>
    <row r="2763" spans="1:12" x14ac:dyDescent="0.3">
      <c r="A2763" s="2">
        <v>44478</v>
      </c>
      <c r="B2763" s="2" t="str">
        <f t="shared" si="129"/>
        <v>2021</v>
      </c>
      <c r="C2763" s="4" t="s">
        <v>121</v>
      </c>
      <c r="D2763" s="4" t="s">
        <v>104</v>
      </c>
      <c r="E2763" s="4" t="s">
        <v>129</v>
      </c>
      <c r="F2763" s="4" t="s">
        <v>106</v>
      </c>
      <c r="G2763" s="10">
        <v>590</v>
      </c>
      <c r="H2763" s="10">
        <v>26</v>
      </c>
      <c r="I2763" s="8">
        <v>820</v>
      </c>
      <c r="J2763" s="10">
        <v>21320</v>
      </c>
      <c r="K2763" s="10">
        <f t="shared" si="130"/>
        <v>15340</v>
      </c>
      <c r="L2763" s="11">
        <f t="shared" si="131"/>
        <v>5980</v>
      </c>
    </row>
    <row r="2764" spans="1:12" x14ac:dyDescent="0.3">
      <c r="A2764" s="2">
        <v>43483</v>
      </c>
      <c r="B2764" s="2" t="str">
        <f t="shared" si="129"/>
        <v>2019</v>
      </c>
      <c r="C2764" s="4" t="s">
        <v>142</v>
      </c>
      <c r="D2764" s="4" t="s">
        <v>110</v>
      </c>
      <c r="E2764" s="4" t="s">
        <v>129</v>
      </c>
      <c r="F2764" s="4" t="s">
        <v>106</v>
      </c>
      <c r="G2764" s="10">
        <v>590</v>
      </c>
      <c r="H2764" s="10">
        <v>13</v>
      </c>
      <c r="I2764" s="8">
        <v>820</v>
      </c>
      <c r="J2764" s="10">
        <v>10660</v>
      </c>
      <c r="K2764" s="10">
        <f t="shared" si="130"/>
        <v>7670</v>
      </c>
      <c r="L2764" s="11">
        <f t="shared" si="131"/>
        <v>2990</v>
      </c>
    </row>
    <row r="2765" spans="1:12" x14ac:dyDescent="0.3">
      <c r="A2765" s="2">
        <v>43166</v>
      </c>
      <c r="B2765" s="2" t="str">
        <f t="shared" si="129"/>
        <v>2018</v>
      </c>
      <c r="C2765" s="4" t="s">
        <v>121</v>
      </c>
      <c r="D2765" s="4" t="s">
        <v>110</v>
      </c>
      <c r="E2765" s="4" t="s">
        <v>129</v>
      </c>
      <c r="F2765" s="4" t="s">
        <v>106</v>
      </c>
      <c r="G2765" s="10">
        <v>590</v>
      </c>
      <c r="H2765" s="10">
        <v>6</v>
      </c>
      <c r="I2765" s="8">
        <v>820</v>
      </c>
      <c r="J2765" s="10">
        <v>4920</v>
      </c>
      <c r="K2765" s="10">
        <f t="shared" si="130"/>
        <v>3540</v>
      </c>
      <c r="L2765" s="11">
        <f t="shared" si="131"/>
        <v>1380</v>
      </c>
    </row>
    <row r="2766" spans="1:12" x14ac:dyDescent="0.3">
      <c r="A2766" s="2">
        <v>43931</v>
      </c>
      <c r="B2766" s="2" t="str">
        <f t="shared" si="129"/>
        <v>2020</v>
      </c>
      <c r="C2766" s="4" t="s">
        <v>108</v>
      </c>
      <c r="D2766" s="4" t="s">
        <v>110</v>
      </c>
      <c r="E2766" s="4" t="s">
        <v>129</v>
      </c>
      <c r="F2766" s="4" t="s">
        <v>106</v>
      </c>
      <c r="G2766" s="10">
        <v>590</v>
      </c>
      <c r="H2766" s="10">
        <v>6</v>
      </c>
      <c r="I2766" s="8">
        <v>820</v>
      </c>
      <c r="J2766" s="10">
        <v>4920</v>
      </c>
      <c r="K2766" s="10">
        <f t="shared" si="130"/>
        <v>3540</v>
      </c>
      <c r="L2766" s="11">
        <f t="shared" si="131"/>
        <v>1380</v>
      </c>
    </row>
    <row r="2767" spans="1:12" x14ac:dyDescent="0.3">
      <c r="A2767" s="2">
        <v>43834</v>
      </c>
      <c r="B2767" s="2" t="str">
        <f t="shared" si="129"/>
        <v>2020</v>
      </c>
      <c r="C2767" s="4" t="s">
        <v>139</v>
      </c>
      <c r="D2767" s="4" t="s">
        <v>113</v>
      </c>
      <c r="E2767" s="4" t="s">
        <v>129</v>
      </c>
      <c r="F2767" s="4" t="s">
        <v>106</v>
      </c>
      <c r="G2767" s="10">
        <v>590</v>
      </c>
      <c r="H2767" s="10">
        <v>86</v>
      </c>
      <c r="I2767" s="8">
        <v>820</v>
      </c>
      <c r="J2767" s="10">
        <v>70520</v>
      </c>
      <c r="K2767" s="10">
        <f t="shared" si="130"/>
        <v>50740</v>
      </c>
      <c r="L2767" s="11">
        <f t="shared" si="131"/>
        <v>19780</v>
      </c>
    </row>
    <row r="2768" spans="1:12" x14ac:dyDescent="0.3">
      <c r="A2768" s="2">
        <v>44547</v>
      </c>
      <c r="B2768" s="2" t="str">
        <f t="shared" si="129"/>
        <v>2021</v>
      </c>
      <c r="C2768" s="4" t="s">
        <v>134</v>
      </c>
      <c r="D2768" s="4" t="s">
        <v>110</v>
      </c>
      <c r="E2768" s="4" t="s">
        <v>129</v>
      </c>
      <c r="F2768" s="4" t="s">
        <v>106</v>
      </c>
      <c r="G2768" s="10">
        <v>590</v>
      </c>
      <c r="H2768" s="10">
        <v>1</v>
      </c>
      <c r="I2768" s="8">
        <v>820</v>
      </c>
      <c r="J2768" s="10">
        <v>820</v>
      </c>
      <c r="K2768" s="10">
        <f t="shared" si="130"/>
        <v>590</v>
      </c>
      <c r="L2768" s="11">
        <f t="shared" si="131"/>
        <v>230</v>
      </c>
    </row>
    <row r="2769" spans="1:12" x14ac:dyDescent="0.3">
      <c r="A2769" s="2">
        <v>43690</v>
      </c>
      <c r="B2769" s="2" t="str">
        <f t="shared" si="129"/>
        <v>2019</v>
      </c>
      <c r="C2769" s="4" t="s">
        <v>115</v>
      </c>
      <c r="D2769" s="4" t="s">
        <v>117</v>
      </c>
      <c r="E2769" s="4" t="s">
        <v>129</v>
      </c>
      <c r="F2769" s="4" t="s">
        <v>106</v>
      </c>
      <c r="G2769" s="10">
        <v>590</v>
      </c>
      <c r="H2769" s="10">
        <v>98</v>
      </c>
      <c r="I2769" s="8">
        <v>820</v>
      </c>
      <c r="J2769" s="10">
        <v>80360</v>
      </c>
      <c r="K2769" s="10">
        <f t="shared" si="130"/>
        <v>57820</v>
      </c>
      <c r="L2769" s="11">
        <f t="shared" si="131"/>
        <v>22540</v>
      </c>
    </row>
    <row r="2770" spans="1:12" x14ac:dyDescent="0.3">
      <c r="A2770" s="2">
        <v>44512</v>
      </c>
      <c r="B2770" s="2" t="str">
        <f t="shared" si="129"/>
        <v>2021</v>
      </c>
      <c r="C2770" s="4" t="s">
        <v>138</v>
      </c>
      <c r="D2770" s="4" t="s">
        <v>113</v>
      </c>
      <c r="E2770" s="4" t="s">
        <v>129</v>
      </c>
      <c r="F2770" s="4" t="s">
        <v>106</v>
      </c>
      <c r="G2770" s="10">
        <v>590</v>
      </c>
      <c r="H2770" s="10">
        <v>17</v>
      </c>
      <c r="I2770" s="8">
        <v>820</v>
      </c>
      <c r="J2770" s="10">
        <v>13940</v>
      </c>
      <c r="K2770" s="10">
        <f t="shared" si="130"/>
        <v>10030</v>
      </c>
      <c r="L2770" s="11">
        <f t="shared" si="131"/>
        <v>3910</v>
      </c>
    </row>
    <row r="2771" spans="1:12" x14ac:dyDescent="0.3">
      <c r="A2771" s="2">
        <v>44350</v>
      </c>
      <c r="B2771" s="2" t="str">
        <f t="shared" si="129"/>
        <v>2021</v>
      </c>
      <c r="C2771" s="4" t="s">
        <v>134</v>
      </c>
      <c r="D2771" s="4" t="s">
        <v>110</v>
      </c>
      <c r="E2771" s="4" t="s">
        <v>129</v>
      </c>
      <c r="F2771" s="4" t="s">
        <v>106</v>
      </c>
      <c r="G2771" s="10">
        <v>590</v>
      </c>
      <c r="H2771" s="10">
        <v>11</v>
      </c>
      <c r="I2771" s="8">
        <v>820</v>
      </c>
      <c r="J2771" s="10">
        <v>9020</v>
      </c>
      <c r="K2771" s="10">
        <f t="shared" si="130"/>
        <v>6490</v>
      </c>
      <c r="L2771" s="11">
        <f t="shared" si="131"/>
        <v>2530</v>
      </c>
    </row>
    <row r="2772" spans="1:12" x14ac:dyDescent="0.3">
      <c r="A2772" s="2">
        <v>44379</v>
      </c>
      <c r="B2772" s="2" t="str">
        <f t="shared" si="129"/>
        <v>2021</v>
      </c>
      <c r="C2772" s="4" t="s">
        <v>118</v>
      </c>
      <c r="D2772" s="4" t="s">
        <v>104</v>
      </c>
      <c r="E2772" s="4" t="s">
        <v>129</v>
      </c>
      <c r="F2772" s="4" t="s">
        <v>106</v>
      </c>
      <c r="G2772" s="10">
        <v>590</v>
      </c>
      <c r="H2772" s="10">
        <v>15</v>
      </c>
      <c r="I2772" s="8">
        <v>820</v>
      </c>
      <c r="J2772" s="10">
        <v>12300</v>
      </c>
      <c r="K2772" s="10">
        <f t="shared" si="130"/>
        <v>8850</v>
      </c>
      <c r="L2772" s="11">
        <f t="shared" si="131"/>
        <v>3450</v>
      </c>
    </row>
    <row r="2773" spans="1:12" x14ac:dyDescent="0.3">
      <c r="A2773" s="2">
        <v>43765</v>
      </c>
      <c r="B2773" s="2" t="str">
        <f t="shared" si="129"/>
        <v>2019</v>
      </c>
      <c r="C2773" s="4" t="s">
        <v>120</v>
      </c>
      <c r="D2773" s="4" t="s">
        <v>104</v>
      </c>
      <c r="E2773" s="4" t="s">
        <v>129</v>
      </c>
      <c r="F2773" s="4" t="s">
        <v>106</v>
      </c>
      <c r="G2773" s="10">
        <v>590</v>
      </c>
      <c r="H2773" s="10">
        <v>12</v>
      </c>
      <c r="I2773" s="8">
        <v>820</v>
      </c>
      <c r="J2773" s="10">
        <v>9840</v>
      </c>
      <c r="K2773" s="10">
        <f t="shared" si="130"/>
        <v>7080</v>
      </c>
      <c r="L2773" s="11">
        <f t="shared" si="131"/>
        <v>2760</v>
      </c>
    </row>
    <row r="2774" spans="1:12" x14ac:dyDescent="0.3">
      <c r="A2774" s="2">
        <v>43521</v>
      </c>
      <c r="B2774" s="2" t="str">
        <f t="shared" si="129"/>
        <v>2019</v>
      </c>
      <c r="C2774" s="4" t="s">
        <v>137</v>
      </c>
      <c r="D2774" s="4" t="s">
        <v>111</v>
      </c>
      <c r="E2774" s="4" t="s">
        <v>129</v>
      </c>
      <c r="F2774" s="4" t="s">
        <v>106</v>
      </c>
      <c r="G2774" s="10">
        <v>590</v>
      </c>
      <c r="H2774" s="10">
        <v>65</v>
      </c>
      <c r="I2774" s="8">
        <v>820</v>
      </c>
      <c r="J2774" s="10">
        <v>53300</v>
      </c>
      <c r="K2774" s="10">
        <f t="shared" si="130"/>
        <v>38350</v>
      </c>
      <c r="L2774" s="11">
        <f t="shared" si="131"/>
        <v>14950</v>
      </c>
    </row>
    <row r="2775" spans="1:12" x14ac:dyDescent="0.3">
      <c r="A2775" s="2">
        <v>43917</v>
      </c>
      <c r="B2775" s="2" t="str">
        <f t="shared" si="129"/>
        <v>2020</v>
      </c>
      <c r="C2775" s="4" t="s">
        <v>121</v>
      </c>
      <c r="D2775" s="4" t="s">
        <v>110</v>
      </c>
      <c r="E2775" s="4" t="s">
        <v>129</v>
      </c>
      <c r="F2775" s="4" t="s">
        <v>106</v>
      </c>
      <c r="G2775" s="10">
        <v>590</v>
      </c>
      <c r="H2775" s="10">
        <v>15</v>
      </c>
      <c r="I2775" s="8">
        <v>820</v>
      </c>
      <c r="J2775" s="10">
        <v>12300</v>
      </c>
      <c r="K2775" s="10">
        <f t="shared" si="130"/>
        <v>8850</v>
      </c>
      <c r="L2775" s="11">
        <f t="shared" si="131"/>
        <v>3450</v>
      </c>
    </row>
    <row r="2776" spans="1:12" x14ac:dyDescent="0.3">
      <c r="A2776" s="2">
        <v>44178</v>
      </c>
      <c r="B2776" s="2" t="str">
        <f t="shared" si="129"/>
        <v>2020</v>
      </c>
      <c r="C2776" s="4" t="s">
        <v>112</v>
      </c>
      <c r="D2776" s="4" t="s">
        <v>117</v>
      </c>
      <c r="E2776" s="4" t="s">
        <v>129</v>
      </c>
      <c r="F2776" s="4" t="s">
        <v>106</v>
      </c>
      <c r="G2776" s="10">
        <v>590</v>
      </c>
      <c r="H2776" s="10">
        <v>50</v>
      </c>
      <c r="I2776" s="8">
        <v>820</v>
      </c>
      <c r="J2776" s="10">
        <v>41000</v>
      </c>
      <c r="K2776" s="10">
        <f t="shared" si="130"/>
        <v>29500</v>
      </c>
      <c r="L2776" s="11">
        <f t="shared" si="131"/>
        <v>11500</v>
      </c>
    </row>
    <row r="2777" spans="1:12" x14ac:dyDescent="0.3">
      <c r="A2777" s="2">
        <v>43758</v>
      </c>
      <c r="B2777" s="2" t="str">
        <f t="shared" si="129"/>
        <v>2019</v>
      </c>
      <c r="C2777" s="4" t="s">
        <v>108</v>
      </c>
      <c r="D2777" s="4" t="s">
        <v>110</v>
      </c>
      <c r="E2777" s="4" t="s">
        <v>129</v>
      </c>
      <c r="F2777" s="4" t="s">
        <v>106</v>
      </c>
      <c r="G2777" s="10">
        <v>590</v>
      </c>
      <c r="H2777" s="10">
        <v>16</v>
      </c>
      <c r="I2777" s="8">
        <v>820</v>
      </c>
      <c r="J2777" s="10">
        <v>13120</v>
      </c>
      <c r="K2777" s="10">
        <f t="shared" si="130"/>
        <v>9440</v>
      </c>
      <c r="L2777" s="11">
        <f t="shared" si="131"/>
        <v>3680</v>
      </c>
    </row>
    <row r="2778" spans="1:12" x14ac:dyDescent="0.3">
      <c r="A2778" s="2">
        <v>43383</v>
      </c>
      <c r="B2778" s="2" t="str">
        <f t="shared" si="129"/>
        <v>2018</v>
      </c>
      <c r="C2778" s="4" t="s">
        <v>114</v>
      </c>
      <c r="D2778" s="4" t="s">
        <v>113</v>
      </c>
      <c r="E2778" s="4" t="s">
        <v>129</v>
      </c>
      <c r="F2778" s="4" t="s">
        <v>106</v>
      </c>
      <c r="G2778" s="10">
        <v>590</v>
      </c>
      <c r="H2778" s="10">
        <v>20</v>
      </c>
      <c r="I2778" s="8">
        <v>820</v>
      </c>
      <c r="J2778" s="10">
        <v>16400</v>
      </c>
      <c r="K2778" s="10">
        <f t="shared" si="130"/>
        <v>11800</v>
      </c>
      <c r="L2778" s="11">
        <f t="shared" si="131"/>
        <v>4600</v>
      </c>
    </row>
    <row r="2779" spans="1:12" x14ac:dyDescent="0.3">
      <c r="A2779" s="2">
        <v>43423</v>
      </c>
      <c r="B2779" s="2" t="str">
        <f t="shared" si="129"/>
        <v>2018</v>
      </c>
      <c r="C2779" s="4" t="s">
        <v>125</v>
      </c>
      <c r="D2779" s="4" t="s">
        <v>110</v>
      </c>
      <c r="E2779" s="4" t="s">
        <v>129</v>
      </c>
      <c r="F2779" s="4" t="s">
        <v>106</v>
      </c>
      <c r="G2779" s="10">
        <v>590</v>
      </c>
      <c r="H2779" s="10">
        <v>18</v>
      </c>
      <c r="I2779" s="8">
        <v>820</v>
      </c>
      <c r="J2779" s="10">
        <v>14760</v>
      </c>
      <c r="K2779" s="10">
        <f t="shared" si="130"/>
        <v>10620</v>
      </c>
      <c r="L2779" s="11">
        <f t="shared" si="131"/>
        <v>4140</v>
      </c>
    </row>
    <row r="2780" spans="1:12" x14ac:dyDescent="0.3">
      <c r="A2780" s="2">
        <v>44545</v>
      </c>
      <c r="B2780" s="2" t="str">
        <f t="shared" si="129"/>
        <v>2021</v>
      </c>
      <c r="C2780" s="4" t="s">
        <v>141</v>
      </c>
      <c r="D2780" s="4" t="s">
        <v>104</v>
      </c>
      <c r="E2780" s="4" t="s">
        <v>129</v>
      </c>
      <c r="F2780" s="4" t="s">
        <v>106</v>
      </c>
      <c r="G2780" s="10">
        <v>590</v>
      </c>
      <c r="H2780" s="10">
        <v>27</v>
      </c>
      <c r="I2780" s="8">
        <v>820</v>
      </c>
      <c r="J2780" s="10">
        <v>22140</v>
      </c>
      <c r="K2780" s="10">
        <f t="shared" si="130"/>
        <v>15930</v>
      </c>
      <c r="L2780" s="11">
        <f t="shared" si="131"/>
        <v>6210</v>
      </c>
    </row>
    <row r="2781" spans="1:12" x14ac:dyDescent="0.3">
      <c r="A2781" s="2">
        <v>44052</v>
      </c>
      <c r="B2781" s="2" t="str">
        <f t="shared" si="129"/>
        <v>2020</v>
      </c>
      <c r="C2781" s="4" t="s">
        <v>139</v>
      </c>
      <c r="D2781" s="4" t="s">
        <v>107</v>
      </c>
      <c r="E2781" s="4" t="s">
        <v>129</v>
      </c>
      <c r="F2781" s="4" t="s">
        <v>106</v>
      </c>
      <c r="G2781" s="10">
        <v>590</v>
      </c>
      <c r="H2781" s="10">
        <v>45</v>
      </c>
      <c r="I2781" s="8">
        <v>820</v>
      </c>
      <c r="J2781" s="10">
        <v>36900</v>
      </c>
      <c r="K2781" s="10">
        <f t="shared" si="130"/>
        <v>26550</v>
      </c>
      <c r="L2781" s="11">
        <f t="shared" si="131"/>
        <v>10350</v>
      </c>
    </row>
    <row r="2782" spans="1:12" x14ac:dyDescent="0.3">
      <c r="A2782" s="2">
        <v>44036</v>
      </c>
      <c r="B2782" s="2" t="str">
        <f t="shared" si="129"/>
        <v>2020</v>
      </c>
      <c r="C2782" s="4" t="s">
        <v>135</v>
      </c>
      <c r="D2782" s="4" t="s">
        <v>113</v>
      </c>
      <c r="E2782" s="4" t="s">
        <v>129</v>
      </c>
      <c r="F2782" s="4" t="s">
        <v>106</v>
      </c>
      <c r="G2782" s="10">
        <v>590</v>
      </c>
      <c r="H2782" s="10">
        <v>83</v>
      </c>
      <c r="I2782" s="8">
        <v>820</v>
      </c>
      <c r="J2782" s="10">
        <v>68060</v>
      </c>
      <c r="K2782" s="10">
        <f t="shared" si="130"/>
        <v>48970</v>
      </c>
      <c r="L2782" s="11">
        <f t="shared" si="131"/>
        <v>19090</v>
      </c>
    </row>
    <row r="2783" spans="1:12" x14ac:dyDescent="0.3">
      <c r="A2783" s="2">
        <v>44360</v>
      </c>
      <c r="B2783" s="2" t="str">
        <f t="shared" si="129"/>
        <v>2021</v>
      </c>
      <c r="C2783" s="4" t="s">
        <v>136</v>
      </c>
      <c r="D2783" s="4" t="s">
        <v>113</v>
      </c>
      <c r="E2783" s="4" t="s">
        <v>129</v>
      </c>
      <c r="F2783" s="4" t="s">
        <v>106</v>
      </c>
      <c r="G2783" s="10">
        <v>590</v>
      </c>
      <c r="H2783" s="10">
        <v>7</v>
      </c>
      <c r="I2783" s="8">
        <v>820</v>
      </c>
      <c r="J2783" s="10">
        <v>5740</v>
      </c>
      <c r="K2783" s="10">
        <f t="shared" si="130"/>
        <v>4130</v>
      </c>
      <c r="L2783" s="11">
        <f t="shared" si="131"/>
        <v>1610</v>
      </c>
    </row>
    <row r="2784" spans="1:12" x14ac:dyDescent="0.3">
      <c r="A2784" s="2">
        <v>43177</v>
      </c>
      <c r="B2784" s="2" t="str">
        <f t="shared" si="129"/>
        <v>2018</v>
      </c>
      <c r="C2784" s="4" t="s">
        <v>115</v>
      </c>
      <c r="D2784" s="4" t="s">
        <v>110</v>
      </c>
      <c r="E2784" s="4" t="s">
        <v>129</v>
      </c>
      <c r="F2784" s="4" t="s">
        <v>106</v>
      </c>
      <c r="G2784" s="10">
        <v>590</v>
      </c>
      <c r="H2784" s="10">
        <v>4</v>
      </c>
      <c r="I2784" s="8">
        <v>820</v>
      </c>
      <c r="J2784" s="10">
        <v>3280</v>
      </c>
      <c r="K2784" s="10">
        <f t="shared" si="130"/>
        <v>2360</v>
      </c>
      <c r="L2784" s="11">
        <f t="shared" si="131"/>
        <v>920</v>
      </c>
    </row>
    <row r="2785" spans="1:12" x14ac:dyDescent="0.3">
      <c r="A2785" s="2">
        <v>44093</v>
      </c>
      <c r="B2785" s="2" t="str">
        <f t="shared" si="129"/>
        <v>2020</v>
      </c>
      <c r="C2785" s="4" t="s">
        <v>112</v>
      </c>
      <c r="D2785" s="4" t="s">
        <v>104</v>
      </c>
      <c r="E2785" s="4" t="s">
        <v>129</v>
      </c>
      <c r="F2785" s="4" t="s">
        <v>106</v>
      </c>
      <c r="G2785" s="10">
        <v>590</v>
      </c>
      <c r="H2785" s="10">
        <v>36</v>
      </c>
      <c r="I2785" s="8">
        <v>820</v>
      </c>
      <c r="J2785" s="10">
        <v>29520</v>
      </c>
      <c r="K2785" s="10">
        <f t="shared" si="130"/>
        <v>21240</v>
      </c>
      <c r="L2785" s="11">
        <f t="shared" si="131"/>
        <v>8280</v>
      </c>
    </row>
    <row r="2786" spans="1:12" x14ac:dyDescent="0.3">
      <c r="A2786" s="2">
        <v>44078</v>
      </c>
      <c r="B2786" s="2" t="str">
        <f t="shared" si="129"/>
        <v>2020</v>
      </c>
      <c r="C2786" s="4" t="s">
        <v>108</v>
      </c>
      <c r="D2786" s="4" t="s">
        <v>107</v>
      </c>
      <c r="E2786" s="4" t="s">
        <v>129</v>
      </c>
      <c r="F2786" s="4" t="s">
        <v>106</v>
      </c>
      <c r="G2786" s="10">
        <v>590</v>
      </c>
      <c r="H2786" s="10">
        <v>38</v>
      </c>
      <c r="I2786" s="8">
        <v>820</v>
      </c>
      <c r="J2786" s="10">
        <v>31160</v>
      </c>
      <c r="K2786" s="10">
        <f t="shared" si="130"/>
        <v>22420</v>
      </c>
      <c r="L2786" s="11">
        <f t="shared" si="131"/>
        <v>8740</v>
      </c>
    </row>
    <row r="2787" spans="1:12" x14ac:dyDescent="0.3">
      <c r="A2787" s="2">
        <v>43377</v>
      </c>
      <c r="B2787" s="2" t="str">
        <f t="shared" si="129"/>
        <v>2018</v>
      </c>
      <c r="C2787" s="4" t="s">
        <v>116</v>
      </c>
      <c r="D2787" s="4" t="s">
        <v>110</v>
      </c>
      <c r="E2787" s="4" t="s">
        <v>129</v>
      </c>
      <c r="F2787" s="4" t="s">
        <v>106</v>
      </c>
      <c r="G2787" s="10">
        <v>590</v>
      </c>
      <c r="H2787" s="10">
        <v>14</v>
      </c>
      <c r="I2787" s="8">
        <v>820</v>
      </c>
      <c r="J2787" s="10">
        <v>11480</v>
      </c>
      <c r="K2787" s="10">
        <f t="shared" si="130"/>
        <v>8260</v>
      </c>
      <c r="L2787" s="11">
        <f t="shared" si="131"/>
        <v>3220</v>
      </c>
    </row>
    <row r="2788" spans="1:12" x14ac:dyDescent="0.3">
      <c r="A2788" s="2">
        <v>44075</v>
      </c>
      <c r="B2788" s="2" t="str">
        <f t="shared" si="129"/>
        <v>2020</v>
      </c>
      <c r="C2788" s="4" t="s">
        <v>123</v>
      </c>
      <c r="D2788" s="4" t="s">
        <v>117</v>
      </c>
      <c r="E2788" s="4" t="s">
        <v>129</v>
      </c>
      <c r="F2788" s="4" t="s">
        <v>106</v>
      </c>
      <c r="G2788" s="10">
        <v>590</v>
      </c>
      <c r="H2788" s="10">
        <v>34</v>
      </c>
      <c r="I2788" s="8">
        <v>820</v>
      </c>
      <c r="J2788" s="10">
        <v>27880</v>
      </c>
      <c r="K2788" s="10">
        <f t="shared" si="130"/>
        <v>20060</v>
      </c>
      <c r="L2788" s="11">
        <f t="shared" si="131"/>
        <v>7820</v>
      </c>
    </row>
    <row r="2789" spans="1:12" x14ac:dyDescent="0.3">
      <c r="A2789" s="2">
        <v>44317</v>
      </c>
      <c r="B2789" s="2" t="str">
        <f t="shared" si="129"/>
        <v>2021</v>
      </c>
      <c r="C2789" s="4" t="s">
        <v>118</v>
      </c>
      <c r="D2789" s="4" t="s">
        <v>104</v>
      </c>
      <c r="E2789" s="4" t="s">
        <v>129</v>
      </c>
      <c r="F2789" s="4" t="s">
        <v>106</v>
      </c>
      <c r="G2789" s="10">
        <v>590</v>
      </c>
      <c r="H2789" s="10">
        <v>31</v>
      </c>
      <c r="I2789" s="8">
        <v>820</v>
      </c>
      <c r="J2789" s="10">
        <v>25420</v>
      </c>
      <c r="K2789" s="10">
        <f t="shared" si="130"/>
        <v>18290</v>
      </c>
      <c r="L2789" s="11">
        <f t="shared" si="131"/>
        <v>7130</v>
      </c>
    </row>
    <row r="2790" spans="1:12" x14ac:dyDescent="0.3">
      <c r="A2790" s="2">
        <v>43244</v>
      </c>
      <c r="B2790" s="2" t="str">
        <f t="shared" si="129"/>
        <v>2018</v>
      </c>
      <c r="C2790" s="4" t="s">
        <v>141</v>
      </c>
      <c r="D2790" s="4" t="s">
        <v>111</v>
      </c>
      <c r="E2790" s="4" t="s">
        <v>129</v>
      </c>
      <c r="F2790" s="4" t="s">
        <v>106</v>
      </c>
      <c r="G2790" s="10">
        <v>590</v>
      </c>
      <c r="H2790" s="10">
        <v>58</v>
      </c>
      <c r="I2790" s="8">
        <v>820</v>
      </c>
      <c r="J2790" s="10">
        <v>47560</v>
      </c>
      <c r="K2790" s="10">
        <f t="shared" si="130"/>
        <v>34220</v>
      </c>
      <c r="L2790" s="11">
        <f t="shared" si="131"/>
        <v>13340</v>
      </c>
    </row>
    <row r="2791" spans="1:12" x14ac:dyDescent="0.3">
      <c r="A2791" s="2">
        <v>44466</v>
      </c>
      <c r="B2791" s="2" t="str">
        <f t="shared" si="129"/>
        <v>2021</v>
      </c>
      <c r="C2791" s="4" t="s">
        <v>119</v>
      </c>
      <c r="D2791" s="4" t="s">
        <v>104</v>
      </c>
      <c r="E2791" s="4" t="s">
        <v>129</v>
      </c>
      <c r="F2791" s="4" t="s">
        <v>106</v>
      </c>
      <c r="G2791" s="10">
        <v>590</v>
      </c>
      <c r="H2791" s="10">
        <v>26</v>
      </c>
      <c r="I2791" s="8">
        <v>820</v>
      </c>
      <c r="J2791" s="10">
        <v>21320</v>
      </c>
      <c r="K2791" s="10">
        <f t="shared" si="130"/>
        <v>15340</v>
      </c>
      <c r="L2791" s="11">
        <f t="shared" si="131"/>
        <v>5980</v>
      </c>
    </row>
    <row r="2792" spans="1:12" x14ac:dyDescent="0.3">
      <c r="A2792" s="2">
        <v>43551</v>
      </c>
      <c r="B2792" s="2" t="str">
        <f t="shared" si="129"/>
        <v>2019</v>
      </c>
      <c r="C2792" s="4" t="s">
        <v>142</v>
      </c>
      <c r="D2792" s="4" t="s">
        <v>107</v>
      </c>
      <c r="E2792" s="4" t="s">
        <v>129</v>
      </c>
      <c r="F2792" s="4" t="s">
        <v>106</v>
      </c>
      <c r="G2792" s="10">
        <v>590</v>
      </c>
      <c r="H2792" s="10">
        <v>48</v>
      </c>
      <c r="I2792" s="8">
        <v>820</v>
      </c>
      <c r="J2792" s="10">
        <v>39360</v>
      </c>
      <c r="K2792" s="10">
        <f t="shared" si="130"/>
        <v>28320</v>
      </c>
      <c r="L2792" s="11">
        <f t="shared" si="131"/>
        <v>11040</v>
      </c>
    </row>
    <row r="2793" spans="1:12" x14ac:dyDescent="0.3">
      <c r="A2793" s="2">
        <v>44431</v>
      </c>
      <c r="B2793" s="2" t="str">
        <f t="shared" si="129"/>
        <v>2021</v>
      </c>
      <c r="C2793" s="4" t="s">
        <v>143</v>
      </c>
      <c r="D2793" s="4" t="s">
        <v>113</v>
      </c>
      <c r="E2793" s="4" t="s">
        <v>129</v>
      </c>
      <c r="F2793" s="4" t="s">
        <v>106</v>
      </c>
      <c r="G2793" s="10">
        <v>590</v>
      </c>
      <c r="H2793" s="10">
        <v>41</v>
      </c>
      <c r="I2793" s="8">
        <v>820</v>
      </c>
      <c r="J2793" s="10">
        <v>33620</v>
      </c>
      <c r="K2793" s="10">
        <f t="shared" si="130"/>
        <v>24190</v>
      </c>
      <c r="L2793" s="11">
        <f t="shared" si="131"/>
        <v>9430</v>
      </c>
    </row>
    <row r="2794" spans="1:12" x14ac:dyDescent="0.3">
      <c r="A2794" s="2">
        <v>44257</v>
      </c>
      <c r="B2794" s="2" t="str">
        <f t="shared" si="129"/>
        <v>2021</v>
      </c>
      <c r="C2794" s="4" t="s">
        <v>139</v>
      </c>
      <c r="D2794" s="4" t="s">
        <v>110</v>
      </c>
      <c r="E2794" s="4" t="s">
        <v>129</v>
      </c>
      <c r="F2794" s="4" t="s">
        <v>106</v>
      </c>
      <c r="G2794" s="10">
        <v>590</v>
      </c>
      <c r="H2794" s="10">
        <v>9</v>
      </c>
      <c r="I2794" s="8">
        <v>820</v>
      </c>
      <c r="J2794" s="10">
        <v>7380</v>
      </c>
      <c r="K2794" s="10">
        <f t="shared" si="130"/>
        <v>5310</v>
      </c>
      <c r="L2794" s="11">
        <f t="shared" si="131"/>
        <v>2070</v>
      </c>
    </row>
    <row r="2795" spans="1:12" x14ac:dyDescent="0.3">
      <c r="A2795" s="2">
        <v>43524</v>
      </c>
      <c r="B2795" s="2" t="str">
        <f t="shared" si="129"/>
        <v>2019</v>
      </c>
      <c r="C2795" s="4" t="s">
        <v>125</v>
      </c>
      <c r="D2795" s="4" t="s">
        <v>111</v>
      </c>
      <c r="E2795" s="4" t="s">
        <v>129</v>
      </c>
      <c r="F2795" s="4" t="s">
        <v>106</v>
      </c>
      <c r="G2795" s="10">
        <v>590</v>
      </c>
      <c r="H2795" s="10">
        <v>9</v>
      </c>
      <c r="I2795" s="8">
        <v>820</v>
      </c>
      <c r="J2795" s="10">
        <v>7380</v>
      </c>
      <c r="K2795" s="10">
        <f t="shared" si="130"/>
        <v>5310</v>
      </c>
      <c r="L2795" s="11">
        <f t="shared" si="131"/>
        <v>2070</v>
      </c>
    </row>
    <row r="2796" spans="1:12" x14ac:dyDescent="0.3">
      <c r="A2796" s="2">
        <v>43451</v>
      </c>
      <c r="B2796" s="2" t="str">
        <f t="shared" si="129"/>
        <v>2018</v>
      </c>
      <c r="C2796" s="4" t="s">
        <v>122</v>
      </c>
      <c r="D2796" s="4" t="s">
        <v>107</v>
      </c>
      <c r="E2796" s="4" t="s">
        <v>129</v>
      </c>
      <c r="F2796" s="4" t="s">
        <v>106</v>
      </c>
      <c r="G2796" s="10">
        <v>590</v>
      </c>
      <c r="H2796" s="10">
        <v>28</v>
      </c>
      <c r="I2796" s="8">
        <v>820</v>
      </c>
      <c r="J2796" s="10">
        <v>22960</v>
      </c>
      <c r="K2796" s="10">
        <f t="shared" si="130"/>
        <v>16520</v>
      </c>
      <c r="L2796" s="11">
        <f t="shared" si="131"/>
        <v>6440</v>
      </c>
    </row>
    <row r="2797" spans="1:12" x14ac:dyDescent="0.3">
      <c r="A2797" s="2">
        <v>43882</v>
      </c>
      <c r="B2797" s="2" t="str">
        <f t="shared" si="129"/>
        <v>2020</v>
      </c>
      <c r="C2797" s="4" t="s">
        <v>116</v>
      </c>
      <c r="D2797" s="4" t="s">
        <v>111</v>
      </c>
      <c r="E2797" s="4" t="s">
        <v>129</v>
      </c>
      <c r="F2797" s="4" t="s">
        <v>106</v>
      </c>
      <c r="G2797" s="10">
        <v>590</v>
      </c>
      <c r="H2797" s="10">
        <v>16</v>
      </c>
      <c r="I2797" s="8">
        <v>820</v>
      </c>
      <c r="J2797" s="10">
        <v>13120</v>
      </c>
      <c r="K2797" s="10">
        <f t="shared" si="130"/>
        <v>9440</v>
      </c>
      <c r="L2797" s="11">
        <f t="shared" si="131"/>
        <v>3680</v>
      </c>
    </row>
    <row r="2798" spans="1:12" x14ac:dyDescent="0.3">
      <c r="A2798" s="2">
        <v>44112</v>
      </c>
      <c r="B2798" s="2" t="str">
        <f t="shared" si="129"/>
        <v>2020</v>
      </c>
      <c r="C2798" s="4" t="s">
        <v>144</v>
      </c>
      <c r="D2798" s="4" t="s">
        <v>104</v>
      </c>
      <c r="E2798" s="4" t="s">
        <v>129</v>
      </c>
      <c r="F2798" s="4" t="s">
        <v>106</v>
      </c>
      <c r="G2798" s="10">
        <v>590</v>
      </c>
      <c r="H2798" s="10">
        <v>25</v>
      </c>
      <c r="I2798" s="8">
        <v>820</v>
      </c>
      <c r="J2798" s="10">
        <v>20500</v>
      </c>
      <c r="K2798" s="10">
        <f t="shared" si="130"/>
        <v>14750</v>
      </c>
      <c r="L2798" s="11">
        <f t="shared" si="131"/>
        <v>5750</v>
      </c>
    </row>
    <row r="2799" spans="1:12" x14ac:dyDescent="0.3">
      <c r="A2799" s="2">
        <v>43363</v>
      </c>
      <c r="B2799" s="2" t="str">
        <f t="shared" si="129"/>
        <v>2018</v>
      </c>
      <c r="C2799" s="4" t="s">
        <v>144</v>
      </c>
      <c r="D2799" s="4" t="s">
        <v>117</v>
      </c>
      <c r="E2799" s="4" t="s">
        <v>129</v>
      </c>
      <c r="F2799" s="4" t="s">
        <v>106</v>
      </c>
      <c r="G2799" s="10">
        <v>590</v>
      </c>
      <c r="H2799" s="10">
        <v>20</v>
      </c>
      <c r="I2799" s="8">
        <v>820</v>
      </c>
      <c r="J2799" s="10">
        <v>16400</v>
      </c>
      <c r="K2799" s="10">
        <f t="shared" si="130"/>
        <v>11800</v>
      </c>
      <c r="L2799" s="11">
        <f t="shared" si="131"/>
        <v>4600</v>
      </c>
    </row>
    <row r="2800" spans="1:12" x14ac:dyDescent="0.3">
      <c r="A2800" s="2">
        <v>43453</v>
      </c>
      <c r="B2800" s="2" t="str">
        <f t="shared" si="129"/>
        <v>2018</v>
      </c>
      <c r="C2800" s="4" t="s">
        <v>139</v>
      </c>
      <c r="D2800" s="4" t="s">
        <v>117</v>
      </c>
      <c r="E2800" s="4" t="s">
        <v>129</v>
      </c>
      <c r="F2800" s="4" t="s">
        <v>106</v>
      </c>
      <c r="G2800" s="10">
        <v>590</v>
      </c>
      <c r="H2800" s="10">
        <v>14</v>
      </c>
      <c r="I2800" s="8">
        <v>820</v>
      </c>
      <c r="J2800" s="10">
        <v>11480</v>
      </c>
      <c r="K2800" s="10">
        <f t="shared" si="130"/>
        <v>8260</v>
      </c>
      <c r="L2800" s="11">
        <f t="shared" si="131"/>
        <v>3220</v>
      </c>
    </row>
    <row r="2801" spans="1:12" x14ac:dyDescent="0.3">
      <c r="A2801" s="2">
        <v>44314</v>
      </c>
      <c r="B2801" s="2" t="str">
        <f t="shared" si="129"/>
        <v>2021</v>
      </c>
      <c r="C2801" s="4" t="s">
        <v>137</v>
      </c>
      <c r="D2801" s="4" t="s">
        <v>110</v>
      </c>
      <c r="E2801" s="4" t="s">
        <v>129</v>
      </c>
      <c r="F2801" s="4" t="s">
        <v>106</v>
      </c>
      <c r="G2801" s="10">
        <v>590</v>
      </c>
      <c r="H2801" s="10">
        <v>13</v>
      </c>
      <c r="I2801" s="8">
        <v>820</v>
      </c>
      <c r="J2801" s="10">
        <v>10660</v>
      </c>
      <c r="K2801" s="10">
        <f t="shared" si="130"/>
        <v>7670</v>
      </c>
      <c r="L2801" s="11">
        <f t="shared" si="131"/>
        <v>2990</v>
      </c>
    </row>
    <row r="2802" spans="1:12" x14ac:dyDescent="0.3">
      <c r="A2802" s="2">
        <v>44365</v>
      </c>
      <c r="B2802" s="2" t="str">
        <f t="shared" si="129"/>
        <v>2021</v>
      </c>
      <c r="C2802" s="4" t="s">
        <v>123</v>
      </c>
      <c r="D2802" s="4" t="s">
        <v>110</v>
      </c>
      <c r="E2802" s="4" t="s">
        <v>129</v>
      </c>
      <c r="F2802" s="4" t="s">
        <v>106</v>
      </c>
      <c r="G2802" s="10">
        <v>590</v>
      </c>
      <c r="H2802" s="10">
        <v>12</v>
      </c>
      <c r="I2802" s="8">
        <v>820</v>
      </c>
      <c r="J2802" s="10">
        <v>9840</v>
      </c>
      <c r="K2802" s="10">
        <f t="shared" si="130"/>
        <v>7080</v>
      </c>
      <c r="L2802" s="11">
        <f t="shared" si="131"/>
        <v>2760</v>
      </c>
    </row>
    <row r="2803" spans="1:12" x14ac:dyDescent="0.3">
      <c r="A2803" s="2">
        <v>43179</v>
      </c>
      <c r="B2803" s="2" t="str">
        <f t="shared" si="129"/>
        <v>2018</v>
      </c>
      <c r="C2803" s="4" t="s">
        <v>142</v>
      </c>
      <c r="D2803" s="4" t="s">
        <v>111</v>
      </c>
      <c r="E2803" s="4" t="s">
        <v>129</v>
      </c>
      <c r="F2803" s="4" t="s">
        <v>106</v>
      </c>
      <c r="G2803" s="10">
        <v>590</v>
      </c>
      <c r="H2803" s="10">
        <v>15</v>
      </c>
      <c r="I2803" s="8">
        <v>820</v>
      </c>
      <c r="J2803" s="10">
        <v>12300</v>
      </c>
      <c r="K2803" s="10">
        <f t="shared" si="130"/>
        <v>8850</v>
      </c>
      <c r="L2803" s="11">
        <f t="shared" si="131"/>
        <v>3450</v>
      </c>
    </row>
    <row r="2804" spans="1:12" x14ac:dyDescent="0.3">
      <c r="A2804" s="2">
        <v>43475</v>
      </c>
      <c r="B2804" s="2" t="str">
        <f t="shared" si="129"/>
        <v>2019</v>
      </c>
      <c r="C2804" s="4" t="s">
        <v>120</v>
      </c>
      <c r="D2804" s="4" t="s">
        <v>111</v>
      </c>
      <c r="E2804" s="4" t="s">
        <v>129</v>
      </c>
      <c r="F2804" s="4" t="s">
        <v>106</v>
      </c>
      <c r="G2804" s="10">
        <v>590</v>
      </c>
      <c r="H2804" s="10">
        <v>43</v>
      </c>
      <c r="I2804" s="8">
        <v>820</v>
      </c>
      <c r="J2804" s="10">
        <v>35260</v>
      </c>
      <c r="K2804" s="10">
        <f t="shared" si="130"/>
        <v>25370</v>
      </c>
      <c r="L2804" s="11">
        <f t="shared" si="131"/>
        <v>9890</v>
      </c>
    </row>
    <row r="2805" spans="1:12" x14ac:dyDescent="0.3">
      <c r="A2805" s="2">
        <v>43196</v>
      </c>
      <c r="B2805" s="2" t="str">
        <f t="shared" si="129"/>
        <v>2018</v>
      </c>
      <c r="C2805" s="4" t="s">
        <v>114</v>
      </c>
      <c r="D2805" s="4" t="s">
        <v>117</v>
      </c>
      <c r="E2805" s="4" t="s">
        <v>129</v>
      </c>
      <c r="F2805" s="4" t="s">
        <v>106</v>
      </c>
      <c r="G2805" s="10">
        <v>590</v>
      </c>
      <c r="H2805" s="10">
        <v>37</v>
      </c>
      <c r="I2805" s="8">
        <v>820</v>
      </c>
      <c r="J2805" s="10">
        <v>30340</v>
      </c>
      <c r="K2805" s="10">
        <f t="shared" si="130"/>
        <v>21830</v>
      </c>
      <c r="L2805" s="11">
        <f t="shared" si="131"/>
        <v>8510</v>
      </c>
    </row>
    <row r="2806" spans="1:12" x14ac:dyDescent="0.3">
      <c r="A2806" s="2">
        <v>43861</v>
      </c>
      <c r="B2806" s="2" t="str">
        <f t="shared" si="129"/>
        <v>2020</v>
      </c>
      <c r="C2806" s="4" t="s">
        <v>116</v>
      </c>
      <c r="D2806" s="4" t="s">
        <v>107</v>
      </c>
      <c r="E2806" s="4" t="s">
        <v>129</v>
      </c>
      <c r="F2806" s="4" t="s">
        <v>106</v>
      </c>
      <c r="G2806" s="10">
        <v>590</v>
      </c>
      <c r="H2806" s="10">
        <v>31</v>
      </c>
      <c r="I2806" s="8">
        <v>820</v>
      </c>
      <c r="J2806" s="10">
        <v>25420</v>
      </c>
      <c r="K2806" s="10">
        <f t="shared" si="130"/>
        <v>18290</v>
      </c>
      <c r="L2806" s="11">
        <f t="shared" si="131"/>
        <v>7130</v>
      </c>
    </row>
    <row r="2807" spans="1:12" x14ac:dyDescent="0.3">
      <c r="A2807" s="2">
        <v>43506</v>
      </c>
      <c r="B2807" s="2" t="str">
        <f t="shared" si="129"/>
        <v>2019</v>
      </c>
      <c r="C2807" s="4" t="s">
        <v>119</v>
      </c>
      <c r="D2807" s="4" t="s">
        <v>110</v>
      </c>
      <c r="E2807" s="4" t="s">
        <v>129</v>
      </c>
      <c r="F2807" s="4" t="s">
        <v>106</v>
      </c>
      <c r="G2807" s="10">
        <v>590</v>
      </c>
      <c r="H2807" s="10">
        <v>14</v>
      </c>
      <c r="I2807" s="8">
        <v>820</v>
      </c>
      <c r="J2807" s="10">
        <v>11480</v>
      </c>
      <c r="K2807" s="10">
        <f t="shared" si="130"/>
        <v>8260</v>
      </c>
      <c r="L2807" s="11">
        <f t="shared" si="131"/>
        <v>3220</v>
      </c>
    </row>
    <row r="2808" spans="1:12" x14ac:dyDescent="0.3">
      <c r="A2808" s="2">
        <v>43892</v>
      </c>
      <c r="B2808" s="2" t="str">
        <f t="shared" si="129"/>
        <v>2020</v>
      </c>
      <c r="C2808" s="4" t="s">
        <v>109</v>
      </c>
      <c r="D2808" s="4" t="s">
        <v>117</v>
      </c>
      <c r="E2808" s="4" t="s">
        <v>129</v>
      </c>
      <c r="F2808" s="4" t="s">
        <v>106</v>
      </c>
      <c r="G2808" s="10">
        <v>590</v>
      </c>
      <c r="H2808" s="10">
        <v>39</v>
      </c>
      <c r="I2808" s="8">
        <v>820</v>
      </c>
      <c r="J2808" s="10">
        <v>31980</v>
      </c>
      <c r="K2808" s="10">
        <f t="shared" si="130"/>
        <v>23010</v>
      </c>
      <c r="L2808" s="11">
        <f t="shared" si="131"/>
        <v>8970</v>
      </c>
    </row>
    <row r="2809" spans="1:12" x14ac:dyDescent="0.3">
      <c r="A2809" s="2">
        <v>44304</v>
      </c>
      <c r="B2809" s="2" t="str">
        <f t="shared" si="129"/>
        <v>2021</v>
      </c>
      <c r="C2809" s="4" t="s">
        <v>112</v>
      </c>
      <c r="D2809" s="4" t="s">
        <v>111</v>
      </c>
      <c r="E2809" s="4" t="s">
        <v>129</v>
      </c>
      <c r="F2809" s="4" t="s">
        <v>106</v>
      </c>
      <c r="G2809" s="10">
        <v>590</v>
      </c>
      <c r="H2809" s="10">
        <v>67</v>
      </c>
      <c r="I2809" s="8">
        <v>820</v>
      </c>
      <c r="J2809" s="10">
        <v>54940</v>
      </c>
      <c r="K2809" s="10">
        <f t="shared" si="130"/>
        <v>39530</v>
      </c>
      <c r="L2809" s="11">
        <f t="shared" si="131"/>
        <v>15410</v>
      </c>
    </row>
    <row r="2810" spans="1:12" x14ac:dyDescent="0.3">
      <c r="A2810" s="2">
        <v>44017</v>
      </c>
      <c r="B2810" s="2" t="str">
        <f t="shared" si="129"/>
        <v>2020</v>
      </c>
      <c r="C2810" s="4" t="s">
        <v>123</v>
      </c>
      <c r="D2810" s="4" t="s">
        <v>110</v>
      </c>
      <c r="E2810" s="4" t="s">
        <v>129</v>
      </c>
      <c r="F2810" s="4" t="s">
        <v>106</v>
      </c>
      <c r="G2810" s="10">
        <v>590</v>
      </c>
      <c r="H2810" s="10">
        <v>5</v>
      </c>
      <c r="I2810" s="8">
        <v>820</v>
      </c>
      <c r="J2810" s="10">
        <v>4100</v>
      </c>
      <c r="K2810" s="10">
        <f t="shared" si="130"/>
        <v>2950</v>
      </c>
      <c r="L2810" s="11">
        <f t="shared" si="131"/>
        <v>1150</v>
      </c>
    </row>
    <row r="2811" spans="1:12" x14ac:dyDescent="0.3">
      <c r="A2811" s="2">
        <v>44351</v>
      </c>
      <c r="B2811" s="2" t="str">
        <f t="shared" si="129"/>
        <v>2021</v>
      </c>
      <c r="C2811" s="4" t="s">
        <v>114</v>
      </c>
      <c r="D2811" s="4" t="s">
        <v>104</v>
      </c>
      <c r="E2811" s="4" t="s">
        <v>129</v>
      </c>
      <c r="F2811" s="4" t="s">
        <v>106</v>
      </c>
      <c r="G2811" s="10">
        <v>590</v>
      </c>
      <c r="H2811" s="10">
        <v>30</v>
      </c>
      <c r="I2811" s="8">
        <v>820</v>
      </c>
      <c r="J2811" s="10">
        <v>24600</v>
      </c>
      <c r="K2811" s="10">
        <f t="shared" si="130"/>
        <v>17700</v>
      </c>
      <c r="L2811" s="11">
        <f t="shared" si="131"/>
        <v>6900</v>
      </c>
    </row>
    <row r="2812" spans="1:12" x14ac:dyDescent="0.3">
      <c r="A2812" s="2">
        <v>43394</v>
      </c>
      <c r="B2812" s="2" t="str">
        <f t="shared" si="129"/>
        <v>2018</v>
      </c>
      <c r="C2812" s="4" t="s">
        <v>136</v>
      </c>
      <c r="D2812" s="4" t="s">
        <v>110</v>
      </c>
      <c r="E2812" s="4" t="s">
        <v>129</v>
      </c>
      <c r="F2812" s="4" t="s">
        <v>106</v>
      </c>
      <c r="G2812" s="10">
        <v>590</v>
      </c>
      <c r="H2812" s="10">
        <v>3</v>
      </c>
      <c r="I2812" s="8">
        <v>820</v>
      </c>
      <c r="J2812" s="10">
        <v>2460</v>
      </c>
      <c r="K2812" s="10">
        <f t="shared" si="130"/>
        <v>1770</v>
      </c>
      <c r="L2812" s="11">
        <f t="shared" si="131"/>
        <v>690</v>
      </c>
    </row>
    <row r="2813" spans="1:12" x14ac:dyDescent="0.3">
      <c r="A2813" s="2">
        <v>44204</v>
      </c>
      <c r="B2813" s="2" t="str">
        <f t="shared" si="129"/>
        <v>2021</v>
      </c>
      <c r="C2813" s="4" t="s">
        <v>123</v>
      </c>
      <c r="D2813" s="4" t="s">
        <v>117</v>
      </c>
      <c r="E2813" s="4" t="s">
        <v>129</v>
      </c>
      <c r="F2813" s="4" t="s">
        <v>106</v>
      </c>
      <c r="G2813" s="10">
        <v>590</v>
      </c>
      <c r="H2813" s="10">
        <v>91</v>
      </c>
      <c r="I2813" s="8">
        <v>820</v>
      </c>
      <c r="J2813" s="10">
        <v>74620</v>
      </c>
      <c r="K2813" s="10">
        <f t="shared" si="130"/>
        <v>53690</v>
      </c>
      <c r="L2813" s="11">
        <f t="shared" si="131"/>
        <v>20930</v>
      </c>
    </row>
    <row r="2814" spans="1:12" x14ac:dyDescent="0.3">
      <c r="A2814" s="2">
        <v>43388</v>
      </c>
      <c r="B2814" s="2" t="str">
        <f t="shared" si="129"/>
        <v>2018</v>
      </c>
      <c r="C2814" s="4" t="s">
        <v>108</v>
      </c>
      <c r="D2814" s="4" t="s">
        <v>113</v>
      </c>
      <c r="E2814" s="4" t="s">
        <v>129</v>
      </c>
      <c r="F2814" s="4" t="s">
        <v>106</v>
      </c>
      <c r="G2814" s="10">
        <v>590</v>
      </c>
      <c r="H2814" s="10">
        <v>78</v>
      </c>
      <c r="I2814" s="8">
        <v>820</v>
      </c>
      <c r="J2814" s="10">
        <v>63960</v>
      </c>
      <c r="K2814" s="10">
        <f t="shared" si="130"/>
        <v>46020</v>
      </c>
      <c r="L2814" s="11">
        <f t="shared" si="131"/>
        <v>17940</v>
      </c>
    </row>
    <row r="2815" spans="1:12" x14ac:dyDescent="0.3">
      <c r="A2815" s="2">
        <v>44521</v>
      </c>
      <c r="B2815" s="2" t="str">
        <f t="shared" si="129"/>
        <v>2021</v>
      </c>
      <c r="C2815" s="4" t="s">
        <v>109</v>
      </c>
      <c r="D2815" s="4" t="s">
        <v>111</v>
      </c>
      <c r="E2815" s="4" t="s">
        <v>129</v>
      </c>
      <c r="F2815" s="4" t="s">
        <v>106</v>
      </c>
      <c r="G2815" s="10">
        <v>590</v>
      </c>
      <c r="H2815" s="10">
        <v>13</v>
      </c>
      <c r="I2815" s="8">
        <v>820</v>
      </c>
      <c r="J2815" s="10">
        <v>10660</v>
      </c>
      <c r="K2815" s="10">
        <f t="shared" si="130"/>
        <v>7670</v>
      </c>
      <c r="L2815" s="11">
        <f t="shared" si="131"/>
        <v>2990</v>
      </c>
    </row>
    <row r="2816" spans="1:12" x14ac:dyDescent="0.3">
      <c r="A2816" s="2">
        <v>44475</v>
      </c>
      <c r="B2816" s="2" t="str">
        <f t="shared" si="129"/>
        <v>2021</v>
      </c>
      <c r="C2816" s="4" t="s">
        <v>138</v>
      </c>
      <c r="D2816" s="4" t="s">
        <v>113</v>
      </c>
      <c r="E2816" s="4" t="s">
        <v>129</v>
      </c>
      <c r="F2816" s="4" t="s">
        <v>106</v>
      </c>
      <c r="G2816" s="10">
        <v>590</v>
      </c>
      <c r="H2816" s="10">
        <v>5</v>
      </c>
      <c r="I2816" s="8">
        <v>820</v>
      </c>
      <c r="J2816" s="10">
        <v>4100</v>
      </c>
      <c r="K2816" s="10">
        <f t="shared" si="130"/>
        <v>2950</v>
      </c>
      <c r="L2816" s="11">
        <f t="shared" si="131"/>
        <v>1150</v>
      </c>
    </row>
    <row r="2817" spans="1:12" x14ac:dyDescent="0.3">
      <c r="A2817" s="2">
        <v>44268</v>
      </c>
      <c r="B2817" s="2" t="str">
        <f t="shared" si="129"/>
        <v>2021</v>
      </c>
      <c r="C2817" s="4" t="s">
        <v>121</v>
      </c>
      <c r="D2817" s="4" t="s">
        <v>110</v>
      </c>
      <c r="E2817" s="4" t="s">
        <v>129</v>
      </c>
      <c r="F2817" s="4" t="s">
        <v>106</v>
      </c>
      <c r="G2817" s="10">
        <v>590</v>
      </c>
      <c r="H2817" s="10">
        <v>15</v>
      </c>
      <c r="I2817" s="8">
        <v>820</v>
      </c>
      <c r="J2817" s="10">
        <v>12300</v>
      </c>
      <c r="K2817" s="10">
        <f t="shared" si="130"/>
        <v>8850</v>
      </c>
      <c r="L2817" s="11">
        <f t="shared" si="131"/>
        <v>3450</v>
      </c>
    </row>
    <row r="2818" spans="1:12" x14ac:dyDescent="0.3">
      <c r="A2818" s="2">
        <v>44015</v>
      </c>
      <c r="B2818" s="2" t="str">
        <f t="shared" si="129"/>
        <v>2020</v>
      </c>
      <c r="C2818" s="4" t="s">
        <v>118</v>
      </c>
      <c r="D2818" s="4" t="s">
        <v>104</v>
      </c>
      <c r="E2818" s="4" t="s">
        <v>129</v>
      </c>
      <c r="F2818" s="4" t="s">
        <v>106</v>
      </c>
      <c r="G2818" s="10">
        <v>590</v>
      </c>
      <c r="H2818" s="10">
        <v>33</v>
      </c>
      <c r="I2818" s="8">
        <v>820</v>
      </c>
      <c r="J2818" s="10">
        <v>27060</v>
      </c>
      <c r="K2818" s="10">
        <f t="shared" si="130"/>
        <v>19470</v>
      </c>
      <c r="L2818" s="11">
        <f t="shared" si="131"/>
        <v>7590</v>
      </c>
    </row>
    <row r="2819" spans="1:12" x14ac:dyDescent="0.3">
      <c r="A2819" s="2">
        <v>43339</v>
      </c>
      <c r="B2819" s="2" t="str">
        <f t="shared" ref="B2819:B2882" si="132">TEXT(A2819,"yyyy")</f>
        <v>2018</v>
      </c>
      <c r="C2819" s="4" t="s">
        <v>108</v>
      </c>
      <c r="D2819" s="4" t="s">
        <v>107</v>
      </c>
      <c r="E2819" s="4" t="s">
        <v>129</v>
      </c>
      <c r="F2819" s="4" t="s">
        <v>106</v>
      </c>
      <c r="G2819" s="10">
        <v>590</v>
      </c>
      <c r="H2819" s="10">
        <v>57</v>
      </c>
      <c r="I2819" s="8">
        <v>820</v>
      </c>
      <c r="J2819" s="10">
        <v>46740</v>
      </c>
      <c r="K2819" s="10">
        <f t="shared" ref="K2819:K2882" si="133">H2819*G2819</f>
        <v>33630</v>
      </c>
      <c r="L2819" s="11">
        <f t="shared" ref="L2819:L2882" si="134">J2819-K2819</f>
        <v>13110</v>
      </c>
    </row>
    <row r="2820" spans="1:12" x14ac:dyDescent="0.3">
      <c r="A2820" s="2">
        <v>44097</v>
      </c>
      <c r="B2820" s="2" t="str">
        <f t="shared" si="132"/>
        <v>2020</v>
      </c>
      <c r="C2820" s="4" t="s">
        <v>112</v>
      </c>
      <c r="D2820" s="4" t="s">
        <v>117</v>
      </c>
      <c r="E2820" s="4" t="s">
        <v>129</v>
      </c>
      <c r="F2820" s="4" t="s">
        <v>106</v>
      </c>
      <c r="G2820" s="10">
        <v>590</v>
      </c>
      <c r="H2820" s="10">
        <v>37</v>
      </c>
      <c r="I2820" s="8">
        <v>820</v>
      </c>
      <c r="J2820" s="10">
        <v>30340</v>
      </c>
      <c r="K2820" s="10">
        <f t="shared" si="133"/>
        <v>21830</v>
      </c>
      <c r="L2820" s="11">
        <f t="shared" si="134"/>
        <v>8510</v>
      </c>
    </row>
    <row r="2821" spans="1:12" x14ac:dyDescent="0.3">
      <c r="A2821" s="2">
        <v>44431</v>
      </c>
      <c r="B2821" s="2" t="str">
        <f t="shared" si="132"/>
        <v>2021</v>
      </c>
      <c r="C2821" s="4" t="s">
        <v>112</v>
      </c>
      <c r="D2821" s="4" t="s">
        <v>111</v>
      </c>
      <c r="E2821" s="4" t="s">
        <v>129</v>
      </c>
      <c r="F2821" s="4" t="s">
        <v>106</v>
      </c>
      <c r="G2821" s="10">
        <v>590</v>
      </c>
      <c r="H2821" s="10">
        <v>68</v>
      </c>
      <c r="I2821" s="8">
        <v>820</v>
      </c>
      <c r="J2821" s="10">
        <v>55760</v>
      </c>
      <c r="K2821" s="10">
        <f t="shared" si="133"/>
        <v>40120</v>
      </c>
      <c r="L2821" s="11">
        <f t="shared" si="134"/>
        <v>15640</v>
      </c>
    </row>
    <row r="2822" spans="1:12" x14ac:dyDescent="0.3">
      <c r="A2822" s="2">
        <v>44547</v>
      </c>
      <c r="B2822" s="2" t="str">
        <f t="shared" si="132"/>
        <v>2021</v>
      </c>
      <c r="C2822" s="4" t="s">
        <v>115</v>
      </c>
      <c r="D2822" s="4" t="s">
        <v>104</v>
      </c>
      <c r="E2822" s="4" t="s">
        <v>129</v>
      </c>
      <c r="F2822" s="4" t="s">
        <v>106</v>
      </c>
      <c r="G2822" s="10">
        <v>590</v>
      </c>
      <c r="H2822" s="10">
        <v>34</v>
      </c>
      <c r="I2822" s="8">
        <v>820</v>
      </c>
      <c r="J2822" s="10">
        <v>27880</v>
      </c>
      <c r="K2822" s="10">
        <f t="shared" si="133"/>
        <v>20060</v>
      </c>
      <c r="L2822" s="11">
        <f t="shared" si="134"/>
        <v>7820</v>
      </c>
    </row>
    <row r="2823" spans="1:12" x14ac:dyDescent="0.3">
      <c r="A2823" s="2">
        <v>44118</v>
      </c>
      <c r="B2823" s="2" t="str">
        <f t="shared" si="132"/>
        <v>2020</v>
      </c>
      <c r="C2823" s="4" t="s">
        <v>109</v>
      </c>
      <c r="D2823" s="4" t="s">
        <v>110</v>
      </c>
      <c r="E2823" s="4" t="s">
        <v>129</v>
      </c>
      <c r="F2823" s="4" t="s">
        <v>106</v>
      </c>
      <c r="G2823" s="10">
        <v>590</v>
      </c>
      <c r="H2823" s="10">
        <v>1</v>
      </c>
      <c r="I2823" s="8">
        <v>820</v>
      </c>
      <c r="J2823" s="10">
        <v>820</v>
      </c>
      <c r="K2823" s="10">
        <f t="shared" si="133"/>
        <v>590</v>
      </c>
      <c r="L2823" s="11">
        <f t="shared" si="134"/>
        <v>230</v>
      </c>
    </row>
    <row r="2824" spans="1:12" x14ac:dyDescent="0.3">
      <c r="A2824" s="2">
        <v>43382</v>
      </c>
      <c r="B2824" s="2" t="str">
        <f t="shared" si="132"/>
        <v>2018</v>
      </c>
      <c r="C2824" s="4" t="s">
        <v>122</v>
      </c>
      <c r="D2824" s="4" t="s">
        <v>110</v>
      </c>
      <c r="E2824" s="4" t="s">
        <v>129</v>
      </c>
      <c r="F2824" s="4" t="s">
        <v>106</v>
      </c>
      <c r="G2824" s="10">
        <v>590</v>
      </c>
      <c r="H2824" s="10">
        <v>1</v>
      </c>
      <c r="I2824" s="8">
        <v>820</v>
      </c>
      <c r="J2824" s="10">
        <v>820</v>
      </c>
      <c r="K2824" s="10">
        <f t="shared" si="133"/>
        <v>590</v>
      </c>
      <c r="L2824" s="11">
        <f t="shared" si="134"/>
        <v>230</v>
      </c>
    </row>
    <row r="2825" spans="1:12" x14ac:dyDescent="0.3">
      <c r="A2825" s="2">
        <v>44341</v>
      </c>
      <c r="B2825" s="2" t="str">
        <f t="shared" si="132"/>
        <v>2021</v>
      </c>
      <c r="C2825" s="4" t="s">
        <v>118</v>
      </c>
      <c r="D2825" s="4" t="s">
        <v>111</v>
      </c>
      <c r="E2825" s="4" t="s">
        <v>129</v>
      </c>
      <c r="F2825" s="4" t="s">
        <v>106</v>
      </c>
      <c r="G2825" s="10">
        <v>590</v>
      </c>
      <c r="H2825" s="10">
        <v>59</v>
      </c>
      <c r="I2825" s="8">
        <v>820</v>
      </c>
      <c r="J2825" s="10">
        <v>48380</v>
      </c>
      <c r="K2825" s="10">
        <f t="shared" si="133"/>
        <v>34810</v>
      </c>
      <c r="L2825" s="11">
        <f t="shared" si="134"/>
        <v>13570</v>
      </c>
    </row>
    <row r="2826" spans="1:12" x14ac:dyDescent="0.3">
      <c r="A2826" s="2">
        <v>43894</v>
      </c>
      <c r="B2826" s="2" t="str">
        <f t="shared" si="132"/>
        <v>2020</v>
      </c>
      <c r="C2826" s="4" t="s">
        <v>118</v>
      </c>
      <c r="D2826" s="4" t="s">
        <v>117</v>
      </c>
      <c r="E2826" s="4" t="s">
        <v>129</v>
      </c>
      <c r="F2826" s="4" t="s">
        <v>128</v>
      </c>
      <c r="G2826" s="10">
        <v>590</v>
      </c>
      <c r="H2826" s="10">
        <v>49</v>
      </c>
      <c r="I2826" s="8">
        <v>820</v>
      </c>
      <c r="J2826" s="10">
        <v>40180</v>
      </c>
      <c r="K2826" s="10">
        <f t="shared" si="133"/>
        <v>28910</v>
      </c>
      <c r="L2826" s="11">
        <f t="shared" si="134"/>
        <v>11270</v>
      </c>
    </row>
    <row r="2827" spans="1:12" x14ac:dyDescent="0.3">
      <c r="A2827" s="2">
        <v>44068</v>
      </c>
      <c r="B2827" s="2" t="str">
        <f t="shared" si="132"/>
        <v>2020</v>
      </c>
      <c r="C2827" s="4" t="s">
        <v>112</v>
      </c>
      <c r="D2827" s="4" t="s">
        <v>113</v>
      </c>
      <c r="E2827" s="4" t="s">
        <v>129</v>
      </c>
      <c r="F2827" s="4" t="s">
        <v>128</v>
      </c>
      <c r="G2827" s="10">
        <v>590</v>
      </c>
      <c r="H2827" s="10">
        <v>26</v>
      </c>
      <c r="I2827" s="8">
        <v>820</v>
      </c>
      <c r="J2827" s="10">
        <v>21320</v>
      </c>
      <c r="K2827" s="10">
        <f t="shared" si="133"/>
        <v>15340</v>
      </c>
      <c r="L2827" s="11">
        <f t="shared" si="134"/>
        <v>5980</v>
      </c>
    </row>
    <row r="2828" spans="1:12" x14ac:dyDescent="0.3">
      <c r="A2828" s="2">
        <v>44012</v>
      </c>
      <c r="B2828" s="2" t="str">
        <f t="shared" si="132"/>
        <v>2020</v>
      </c>
      <c r="C2828" s="4" t="s">
        <v>116</v>
      </c>
      <c r="D2828" s="4" t="s">
        <v>117</v>
      </c>
      <c r="E2828" s="4" t="s">
        <v>129</v>
      </c>
      <c r="F2828" s="4" t="s">
        <v>128</v>
      </c>
      <c r="G2828" s="10">
        <v>590</v>
      </c>
      <c r="H2828" s="10">
        <v>36</v>
      </c>
      <c r="I2828" s="8">
        <v>820</v>
      </c>
      <c r="J2828" s="10">
        <v>29520</v>
      </c>
      <c r="K2828" s="10">
        <f t="shared" si="133"/>
        <v>21240</v>
      </c>
      <c r="L2828" s="11">
        <f t="shared" si="134"/>
        <v>8280</v>
      </c>
    </row>
    <row r="2829" spans="1:12" x14ac:dyDescent="0.3">
      <c r="A2829" s="2">
        <v>43834</v>
      </c>
      <c r="B2829" s="2" t="str">
        <f t="shared" si="132"/>
        <v>2020</v>
      </c>
      <c r="C2829" s="4" t="s">
        <v>118</v>
      </c>
      <c r="D2829" s="4" t="s">
        <v>111</v>
      </c>
      <c r="E2829" s="4" t="s">
        <v>129</v>
      </c>
      <c r="F2829" s="4" t="s">
        <v>128</v>
      </c>
      <c r="G2829" s="10">
        <v>590</v>
      </c>
      <c r="H2829" s="10">
        <v>36</v>
      </c>
      <c r="I2829" s="8">
        <v>820</v>
      </c>
      <c r="J2829" s="10">
        <v>29520</v>
      </c>
      <c r="K2829" s="10">
        <f t="shared" si="133"/>
        <v>21240</v>
      </c>
      <c r="L2829" s="11">
        <f t="shared" si="134"/>
        <v>8280</v>
      </c>
    </row>
    <row r="2830" spans="1:12" x14ac:dyDescent="0.3">
      <c r="A2830" s="2">
        <v>43315</v>
      </c>
      <c r="B2830" s="2" t="str">
        <f t="shared" si="132"/>
        <v>2018</v>
      </c>
      <c r="C2830" s="4" t="s">
        <v>122</v>
      </c>
      <c r="D2830" s="4" t="s">
        <v>117</v>
      </c>
      <c r="E2830" s="4" t="s">
        <v>129</v>
      </c>
      <c r="F2830" s="4" t="s">
        <v>128</v>
      </c>
      <c r="G2830" s="10">
        <v>590</v>
      </c>
      <c r="H2830" s="10">
        <v>37</v>
      </c>
      <c r="I2830" s="8">
        <v>820</v>
      </c>
      <c r="J2830" s="10">
        <v>30340</v>
      </c>
      <c r="K2830" s="10">
        <f t="shared" si="133"/>
        <v>21830</v>
      </c>
      <c r="L2830" s="11">
        <f t="shared" si="134"/>
        <v>8510</v>
      </c>
    </row>
    <row r="2831" spans="1:12" x14ac:dyDescent="0.3">
      <c r="A2831" s="2">
        <v>43696</v>
      </c>
      <c r="B2831" s="2" t="str">
        <f t="shared" si="132"/>
        <v>2019</v>
      </c>
      <c r="C2831" s="4" t="s">
        <v>109</v>
      </c>
      <c r="D2831" s="4" t="s">
        <v>111</v>
      </c>
      <c r="E2831" s="4" t="s">
        <v>129</v>
      </c>
      <c r="F2831" s="4" t="s">
        <v>128</v>
      </c>
      <c r="G2831" s="10">
        <v>590</v>
      </c>
      <c r="H2831" s="10">
        <v>6</v>
      </c>
      <c r="I2831" s="8">
        <v>820</v>
      </c>
      <c r="J2831" s="10">
        <v>4920</v>
      </c>
      <c r="K2831" s="10">
        <f t="shared" si="133"/>
        <v>3540</v>
      </c>
      <c r="L2831" s="11">
        <f t="shared" si="134"/>
        <v>1380</v>
      </c>
    </row>
    <row r="2832" spans="1:12" x14ac:dyDescent="0.3">
      <c r="A2832" s="2">
        <v>43192</v>
      </c>
      <c r="B2832" s="2" t="str">
        <f t="shared" si="132"/>
        <v>2018</v>
      </c>
      <c r="C2832" s="4" t="s">
        <v>137</v>
      </c>
      <c r="D2832" s="4" t="s">
        <v>113</v>
      </c>
      <c r="E2832" s="4" t="s">
        <v>129</v>
      </c>
      <c r="F2832" s="4" t="s">
        <v>128</v>
      </c>
      <c r="G2832" s="10">
        <v>590</v>
      </c>
      <c r="H2832" s="10">
        <v>20</v>
      </c>
      <c r="I2832" s="8">
        <v>820</v>
      </c>
      <c r="J2832" s="10">
        <v>16400</v>
      </c>
      <c r="K2832" s="10">
        <f t="shared" si="133"/>
        <v>11800</v>
      </c>
      <c r="L2832" s="11">
        <f t="shared" si="134"/>
        <v>4600</v>
      </c>
    </row>
    <row r="2833" spans="1:12" x14ac:dyDescent="0.3">
      <c r="A2833" s="2">
        <v>43365</v>
      </c>
      <c r="B2833" s="2" t="str">
        <f t="shared" si="132"/>
        <v>2018</v>
      </c>
      <c r="C2833" s="4" t="s">
        <v>142</v>
      </c>
      <c r="D2833" s="4" t="s">
        <v>104</v>
      </c>
      <c r="E2833" s="4" t="s">
        <v>129</v>
      </c>
      <c r="F2833" s="4" t="s">
        <v>128</v>
      </c>
      <c r="G2833" s="10">
        <v>590</v>
      </c>
      <c r="H2833" s="10">
        <v>3</v>
      </c>
      <c r="I2833" s="8">
        <v>820</v>
      </c>
      <c r="J2833" s="10">
        <v>2460</v>
      </c>
      <c r="K2833" s="10">
        <f t="shared" si="133"/>
        <v>1770</v>
      </c>
      <c r="L2833" s="11">
        <f t="shared" si="134"/>
        <v>690</v>
      </c>
    </row>
    <row r="2834" spans="1:12" x14ac:dyDescent="0.3">
      <c r="A2834" s="2">
        <v>44470</v>
      </c>
      <c r="B2834" s="2" t="str">
        <f t="shared" si="132"/>
        <v>2021</v>
      </c>
      <c r="C2834" s="4" t="s">
        <v>142</v>
      </c>
      <c r="D2834" s="4" t="s">
        <v>107</v>
      </c>
      <c r="E2834" s="4" t="s">
        <v>129</v>
      </c>
      <c r="F2834" s="4" t="s">
        <v>128</v>
      </c>
      <c r="G2834" s="10">
        <v>590</v>
      </c>
      <c r="H2834" s="10">
        <v>2</v>
      </c>
      <c r="I2834" s="8">
        <v>820</v>
      </c>
      <c r="J2834" s="10">
        <v>1640</v>
      </c>
      <c r="K2834" s="10">
        <f t="shared" si="133"/>
        <v>1180</v>
      </c>
      <c r="L2834" s="11">
        <f t="shared" si="134"/>
        <v>460</v>
      </c>
    </row>
    <row r="2835" spans="1:12" x14ac:dyDescent="0.3">
      <c r="A2835" s="2">
        <v>44463</v>
      </c>
      <c r="B2835" s="2" t="str">
        <f t="shared" si="132"/>
        <v>2021</v>
      </c>
      <c r="C2835" s="4" t="s">
        <v>140</v>
      </c>
      <c r="D2835" s="4" t="s">
        <v>111</v>
      </c>
      <c r="E2835" s="4" t="s">
        <v>129</v>
      </c>
      <c r="F2835" s="4" t="s">
        <v>128</v>
      </c>
      <c r="G2835" s="10">
        <v>590</v>
      </c>
      <c r="H2835" s="10">
        <v>27</v>
      </c>
      <c r="I2835" s="8">
        <v>820</v>
      </c>
      <c r="J2835" s="10">
        <v>22140</v>
      </c>
      <c r="K2835" s="10">
        <f t="shared" si="133"/>
        <v>15930</v>
      </c>
      <c r="L2835" s="11">
        <f t="shared" si="134"/>
        <v>6210</v>
      </c>
    </row>
    <row r="2836" spans="1:12" x14ac:dyDescent="0.3">
      <c r="A2836" s="2">
        <v>44503</v>
      </c>
      <c r="B2836" s="2" t="str">
        <f t="shared" si="132"/>
        <v>2021</v>
      </c>
      <c r="C2836" s="4" t="s">
        <v>116</v>
      </c>
      <c r="D2836" s="4" t="s">
        <v>117</v>
      </c>
      <c r="E2836" s="4" t="s">
        <v>129</v>
      </c>
      <c r="F2836" s="4" t="s">
        <v>128</v>
      </c>
      <c r="G2836" s="10">
        <v>590</v>
      </c>
      <c r="H2836" s="10">
        <v>37</v>
      </c>
      <c r="I2836" s="8">
        <v>820</v>
      </c>
      <c r="J2836" s="10">
        <v>30340</v>
      </c>
      <c r="K2836" s="10">
        <f t="shared" si="133"/>
        <v>21830</v>
      </c>
      <c r="L2836" s="11">
        <f t="shared" si="134"/>
        <v>8510</v>
      </c>
    </row>
    <row r="2837" spans="1:12" x14ac:dyDescent="0.3">
      <c r="A2837" s="2">
        <v>43879</v>
      </c>
      <c r="B2837" s="2" t="str">
        <f t="shared" si="132"/>
        <v>2020</v>
      </c>
      <c r="C2837" s="4" t="s">
        <v>112</v>
      </c>
      <c r="D2837" s="4" t="s">
        <v>113</v>
      </c>
      <c r="E2837" s="4" t="s">
        <v>129</v>
      </c>
      <c r="F2837" s="4" t="s">
        <v>128</v>
      </c>
      <c r="G2837" s="10">
        <v>590</v>
      </c>
      <c r="H2837" s="10">
        <v>43</v>
      </c>
      <c r="I2837" s="8">
        <v>820</v>
      </c>
      <c r="J2837" s="10">
        <v>35260</v>
      </c>
      <c r="K2837" s="10">
        <f t="shared" si="133"/>
        <v>25370</v>
      </c>
      <c r="L2837" s="11">
        <f t="shared" si="134"/>
        <v>9890</v>
      </c>
    </row>
    <row r="2838" spans="1:12" x14ac:dyDescent="0.3">
      <c r="A2838" s="2">
        <v>44085</v>
      </c>
      <c r="B2838" s="2" t="str">
        <f t="shared" si="132"/>
        <v>2020</v>
      </c>
      <c r="C2838" s="4" t="s">
        <v>114</v>
      </c>
      <c r="D2838" s="4" t="s">
        <v>111</v>
      </c>
      <c r="E2838" s="4" t="s">
        <v>129</v>
      </c>
      <c r="F2838" s="4" t="s">
        <v>128</v>
      </c>
      <c r="G2838" s="10">
        <v>590</v>
      </c>
      <c r="H2838" s="10">
        <v>26</v>
      </c>
      <c r="I2838" s="8">
        <v>820</v>
      </c>
      <c r="J2838" s="10">
        <v>21320</v>
      </c>
      <c r="K2838" s="10">
        <f t="shared" si="133"/>
        <v>15340</v>
      </c>
      <c r="L2838" s="11">
        <f t="shared" si="134"/>
        <v>5980</v>
      </c>
    </row>
    <row r="2839" spans="1:12" x14ac:dyDescent="0.3">
      <c r="A2839" s="2">
        <v>44555</v>
      </c>
      <c r="B2839" s="2" t="str">
        <f t="shared" si="132"/>
        <v>2021</v>
      </c>
      <c r="C2839" s="4" t="s">
        <v>123</v>
      </c>
      <c r="D2839" s="4" t="s">
        <v>110</v>
      </c>
      <c r="E2839" s="4" t="s">
        <v>129</v>
      </c>
      <c r="F2839" s="4" t="s">
        <v>128</v>
      </c>
      <c r="G2839" s="10">
        <v>590</v>
      </c>
      <c r="H2839" s="10">
        <v>3</v>
      </c>
      <c r="I2839" s="8">
        <v>820</v>
      </c>
      <c r="J2839" s="10">
        <v>2460</v>
      </c>
      <c r="K2839" s="10">
        <f t="shared" si="133"/>
        <v>1770</v>
      </c>
      <c r="L2839" s="11">
        <f t="shared" si="134"/>
        <v>690</v>
      </c>
    </row>
    <row r="2840" spans="1:12" x14ac:dyDescent="0.3">
      <c r="A2840" s="2">
        <v>43567</v>
      </c>
      <c r="B2840" s="2" t="str">
        <f t="shared" si="132"/>
        <v>2019</v>
      </c>
      <c r="C2840" s="4" t="s">
        <v>135</v>
      </c>
      <c r="D2840" s="4" t="s">
        <v>111</v>
      </c>
      <c r="E2840" s="4" t="s">
        <v>129</v>
      </c>
      <c r="F2840" s="4" t="s">
        <v>128</v>
      </c>
      <c r="G2840" s="10">
        <v>590</v>
      </c>
      <c r="H2840" s="10">
        <v>31</v>
      </c>
      <c r="I2840" s="8">
        <v>820</v>
      </c>
      <c r="J2840" s="10">
        <v>25420</v>
      </c>
      <c r="K2840" s="10">
        <f t="shared" si="133"/>
        <v>18290</v>
      </c>
      <c r="L2840" s="11">
        <f t="shared" si="134"/>
        <v>7130</v>
      </c>
    </row>
    <row r="2841" spans="1:12" x14ac:dyDescent="0.3">
      <c r="A2841" s="2">
        <v>44120</v>
      </c>
      <c r="B2841" s="2" t="str">
        <f t="shared" si="132"/>
        <v>2020</v>
      </c>
      <c r="C2841" s="4" t="s">
        <v>119</v>
      </c>
      <c r="D2841" s="4" t="s">
        <v>111</v>
      </c>
      <c r="E2841" s="4" t="s">
        <v>129</v>
      </c>
      <c r="F2841" s="4" t="s">
        <v>128</v>
      </c>
      <c r="G2841" s="10">
        <v>590</v>
      </c>
      <c r="H2841" s="10">
        <v>6</v>
      </c>
      <c r="I2841" s="8">
        <v>820</v>
      </c>
      <c r="J2841" s="10">
        <v>4920</v>
      </c>
      <c r="K2841" s="10">
        <f t="shared" si="133"/>
        <v>3540</v>
      </c>
      <c r="L2841" s="11">
        <f t="shared" si="134"/>
        <v>1380</v>
      </c>
    </row>
    <row r="2842" spans="1:12" x14ac:dyDescent="0.3">
      <c r="A2842" s="2">
        <v>44230</v>
      </c>
      <c r="B2842" s="2" t="str">
        <f t="shared" si="132"/>
        <v>2021</v>
      </c>
      <c r="C2842" s="4" t="s">
        <v>116</v>
      </c>
      <c r="D2842" s="4" t="s">
        <v>111</v>
      </c>
      <c r="E2842" s="4" t="s">
        <v>129</v>
      </c>
      <c r="F2842" s="4" t="s">
        <v>128</v>
      </c>
      <c r="G2842" s="10">
        <v>590</v>
      </c>
      <c r="H2842" s="10">
        <v>32</v>
      </c>
      <c r="I2842" s="8">
        <v>820</v>
      </c>
      <c r="J2842" s="10">
        <v>26240</v>
      </c>
      <c r="K2842" s="10">
        <f t="shared" si="133"/>
        <v>18880</v>
      </c>
      <c r="L2842" s="11">
        <f t="shared" si="134"/>
        <v>7360</v>
      </c>
    </row>
    <row r="2843" spans="1:12" x14ac:dyDescent="0.3">
      <c r="A2843" s="2">
        <v>44501</v>
      </c>
      <c r="B2843" s="2" t="str">
        <f t="shared" si="132"/>
        <v>2021</v>
      </c>
      <c r="C2843" s="4" t="s">
        <v>134</v>
      </c>
      <c r="D2843" s="4" t="s">
        <v>113</v>
      </c>
      <c r="E2843" s="4" t="s">
        <v>129</v>
      </c>
      <c r="F2843" s="4" t="s">
        <v>128</v>
      </c>
      <c r="G2843" s="10">
        <v>590</v>
      </c>
      <c r="H2843" s="10">
        <v>1</v>
      </c>
      <c r="I2843" s="8">
        <v>820</v>
      </c>
      <c r="J2843" s="10">
        <v>820</v>
      </c>
      <c r="K2843" s="10">
        <f t="shared" si="133"/>
        <v>590</v>
      </c>
      <c r="L2843" s="11">
        <f t="shared" si="134"/>
        <v>230</v>
      </c>
    </row>
    <row r="2844" spans="1:12" x14ac:dyDescent="0.3">
      <c r="A2844" s="2">
        <v>43152</v>
      </c>
      <c r="B2844" s="2" t="str">
        <f t="shared" si="132"/>
        <v>2018</v>
      </c>
      <c r="C2844" s="4" t="s">
        <v>134</v>
      </c>
      <c r="D2844" s="4" t="s">
        <v>117</v>
      </c>
      <c r="E2844" s="4" t="s">
        <v>129</v>
      </c>
      <c r="F2844" s="4" t="s">
        <v>128</v>
      </c>
      <c r="G2844" s="10">
        <v>590</v>
      </c>
      <c r="H2844" s="10">
        <v>24</v>
      </c>
      <c r="I2844" s="8">
        <v>820</v>
      </c>
      <c r="J2844" s="10">
        <v>19680</v>
      </c>
      <c r="K2844" s="10">
        <f t="shared" si="133"/>
        <v>14160</v>
      </c>
      <c r="L2844" s="11">
        <f t="shared" si="134"/>
        <v>5520</v>
      </c>
    </row>
    <row r="2845" spans="1:12" x14ac:dyDescent="0.3">
      <c r="A2845" s="2">
        <v>44336</v>
      </c>
      <c r="B2845" s="2" t="str">
        <f t="shared" si="132"/>
        <v>2021</v>
      </c>
      <c r="C2845" s="4" t="s">
        <v>121</v>
      </c>
      <c r="D2845" s="4" t="s">
        <v>117</v>
      </c>
      <c r="E2845" s="4" t="s">
        <v>129</v>
      </c>
      <c r="F2845" s="4" t="s">
        <v>128</v>
      </c>
      <c r="G2845" s="10">
        <v>590</v>
      </c>
      <c r="H2845" s="10">
        <v>25</v>
      </c>
      <c r="I2845" s="8">
        <v>820</v>
      </c>
      <c r="J2845" s="10">
        <v>20500</v>
      </c>
      <c r="K2845" s="10">
        <f t="shared" si="133"/>
        <v>14750</v>
      </c>
      <c r="L2845" s="11">
        <f t="shared" si="134"/>
        <v>5750</v>
      </c>
    </row>
    <row r="2846" spans="1:12" x14ac:dyDescent="0.3">
      <c r="A2846" s="2">
        <v>44258</v>
      </c>
      <c r="B2846" s="2" t="str">
        <f t="shared" si="132"/>
        <v>2021</v>
      </c>
      <c r="C2846" s="4" t="s">
        <v>135</v>
      </c>
      <c r="D2846" s="4" t="s">
        <v>117</v>
      </c>
      <c r="E2846" s="4" t="s">
        <v>129</v>
      </c>
      <c r="F2846" s="4" t="s">
        <v>128</v>
      </c>
      <c r="G2846" s="10">
        <v>590</v>
      </c>
      <c r="H2846" s="10">
        <v>34</v>
      </c>
      <c r="I2846" s="8">
        <v>820</v>
      </c>
      <c r="J2846" s="10">
        <v>27880</v>
      </c>
      <c r="K2846" s="10">
        <f t="shared" si="133"/>
        <v>20060</v>
      </c>
      <c r="L2846" s="11">
        <f t="shared" si="134"/>
        <v>7820</v>
      </c>
    </row>
    <row r="2847" spans="1:12" x14ac:dyDescent="0.3">
      <c r="A2847" s="2">
        <v>43746</v>
      </c>
      <c r="B2847" s="2" t="str">
        <f t="shared" si="132"/>
        <v>2019</v>
      </c>
      <c r="C2847" s="4" t="s">
        <v>141</v>
      </c>
      <c r="D2847" s="4" t="s">
        <v>111</v>
      </c>
      <c r="E2847" s="4" t="s">
        <v>129</v>
      </c>
      <c r="F2847" s="4" t="s">
        <v>128</v>
      </c>
      <c r="G2847" s="10">
        <v>590</v>
      </c>
      <c r="H2847" s="10">
        <v>22</v>
      </c>
      <c r="I2847" s="8">
        <v>820</v>
      </c>
      <c r="J2847" s="10">
        <v>18040</v>
      </c>
      <c r="K2847" s="10">
        <f t="shared" si="133"/>
        <v>12980</v>
      </c>
      <c r="L2847" s="11">
        <f t="shared" si="134"/>
        <v>5060</v>
      </c>
    </row>
    <row r="2848" spans="1:12" x14ac:dyDescent="0.3">
      <c r="A2848" s="2">
        <v>44354</v>
      </c>
      <c r="B2848" s="2" t="str">
        <f t="shared" si="132"/>
        <v>2021</v>
      </c>
      <c r="C2848" s="4" t="s">
        <v>135</v>
      </c>
      <c r="D2848" s="4" t="s">
        <v>110</v>
      </c>
      <c r="E2848" s="4" t="s">
        <v>129</v>
      </c>
      <c r="F2848" s="4" t="s">
        <v>128</v>
      </c>
      <c r="G2848" s="10">
        <v>590</v>
      </c>
      <c r="H2848" s="10">
        <v>7</v>
      </c>
      <c r="I2848" s="8">
        <v>820</v>
      </c>
      <c r="J2848" s="10">
        <v>5740</v>
      </c>
      <c r="K2848" s="10">
        <f t="shared" si="133"/>
        <v>4130</v>
      </c>
      <c r="L2848" s="11">
        <f t="shared" si="134"/>
        <v>1610</v>
      </c>
    </row>
    <row r="2849" spans="1:12" x14ac:dyDescent="0.3">
      <c r="A2849" s="2">
        <v>43870</v>
      </c>
      <c r="B2849" s="2" t="str">
        <f t="shared" si="132"/>
        <v>2020</v>
      </c>
      <c r="C2849" s="4" t="s">
        <v>123</v>
      </c>
      <c r="D2849" s="4" t="s">
        <v>117</v>
      </c>
      <c r="E2849" s="4" t="s">
        <v>129</v>
      </c>
      <c r="F2849" s="4" t="s">
        <v>128</v>
      </c>
      <c r="G2849" s="10">
        <v>590</v>
      </c>
      <c r="H2849" s="10">
        <v>16</v>
      </c>
      <c r="I2849" s="8">
        <v>820</v>
      </c>
      <c r="J2849" s="10">
        <v>13120</v>
      </c>
      <c r="K2849" s="10">
        <f t="shared" si="133"/>
        <v>9440</v>
      </c>
      <c r="L2849" s="11">
        <f t="shared" si="134"/>
        <v>3680</v>
      </c>
    </row>
    <row r="2850" spans="1:12" x14ac:dyDescent="0.3">
      <c r="A2850" s="2">
        <v>44416</v>
      </c>
      <c r="B2850" s="2" t="str">
        <f t="shared" si="132"/>
        <v>2021</v>
      </c>
      <c r="C2850" s="4" t="s">
        <v>118</v>
      </c>
      <c r="D2850" s="4" t="s">
        <v>117</v>
      </c>
      <c r="E2850" s="4" t="s">
        <v>129</v>
      </c>
      <c r="F2850" s="4" t="s">
        <v>128</v>
      </c>
      <c r="G2850" s="10">
        <v>590</v>
      </c>
      <c r="H2850" s="10">
        <v>13</v>
      </c>
      <c r="I2850" s="8">
        <v>820</v>
      </c>
      <c r="J2850" s="10">
        <v>10660</v>
      </c>
      <c r="K2850" s="10">
        <f t="shared" si="133"/>
        <v>7670</v>
      </c>
      <c r="L2850" s="11">
        <f t="shared" si="134"/>
        <v>2990</v>
      </c>
    </row>
    <row r="2851" spans="1:12" x14ac:dyDescent="0.3">
      <c r="A2851" s="2">
        <v>44325</v>
      </c>
      <c r="B2851" s="2" t="str">
        <f t="shared" si="132"/>
        <v>2021</v>
      </c>
      <c r="C2851" s="4" t="s">
        <v>121</v>
      </c>
      <c r="D2851" s="4" t="s">
        <v>113</v>
      </c>
      <c r="E2851" s="4" t="s">
        <v>129</v>
      </c>
      <c r="F2851" s="4" t="s">
        <v>128</v>
      </c>
      <c r="G2851" s="10">
        <v>590</v>
      </c>
      <c r="H2851" s="10">
        <v>22</v>
      </c>
      <c r="I2851" s="8">
        <v>820</v>
      </c>
      <c r="J2851" s="10">
        <v>18040</v>
      </c>
      <c r="K2851" s="10">
        <f t="shared" si="133"/>
        <v>12980</v>
      </c>
      <c r="L2851" s="11">
        <f t="shared" si="134"/>
        <v>5060</v>
      </c>
    </row>
    <row r="2852" spans="1:12" x14ac:dyDescent="0.3">
      <c r="A2852" s="2">
        <v>43224</v>
      </c>
      <c r="B2852" s="2" t="str">
        <f t="shared" si="132"/>
        <v>2018</v>
      </c>
      <c r="C2852" s="4" t="s">
        <v>137</v>
      </c>
      <c r="D2852" s="4" t="s">
        <v>104</v>
      </c>
      <c r="E2852" s="4" t="s">
        <v>129</v>
      </c>
      <c r="F2852" s="4" t="s">
        <v>128</v>
      </c>
      <c r="G2852" s="10">
        <v>590</v>
      </c>
      <c r="H2852" s="10">
        <v>5</v>
      </c>
      <c r="I2852" s="8">
        <v>820</v>
      </c>
      <c r="J2852" s="10">
        <v>4100</v>
      </c>
      <c r="K2852" s="10">
        <f t="shared" si="133"/>
        <v>2950</v>
      </c>
      <c r="L2852" s="11">
        <f t="shared" si="134"/>
        <v>1150</v>
      </c>
    </row>
    <row r="2853" spans="1:12" x14ac:dyDescent="0.3">
      <c r="A2853" s="2">
        <v>43611</v>
      </c>
      <c r="B2853" s="2" t="str">
        <f t="shared" si="132"/>
        <v>2019</v>
      </c>
      <c r="C2853" s="4" t="s">
        <v>140</v>
      </c>
      <c r="D2853" s="4" t="s">
        <v>104</v>
      </c>
      <c r="E2853" s="4" t="s">
        <v>129</v>
      </c>
      <c r="F2853" s="4" t="s">
        <v>128</v>
      </c>
      <c r="G2853" s="10">
        <v>590</v>
      </c>
      <c r="H2853" s="10">
        <v>11</v>
      </c>
      <c r="I2853" s="8">
        <v>820</v>
      </c>
      <c r="J2853" s="10">
        <v>9020</v>
      </c>
      <c r="K2853" s="10">
        <f t="shared" si="133"/>
        <v>6490</v>
      </c>
      <c r="L2853" s="11">
        <f t="shared" si="134"/>
        <v>2530</v>
      </c>
    </row>
    <row r="2854" spans="1:12" x14ac:dyDescent="0.3">
      <c r="A2854" s="2">
        <v>44224</v>
      </c>
      <c r="B2854" s="2" t="str">
        <f t="shared" si="132"/>
        <v>2021</v>
      </c>
      <c r="C2854" s="4" t="s">
        <v>140</v>
      </c>
      <c r="D2854" s="4" t="s">
        <v>104</v>
      </c>
      <c r="E2854" s="4" t="s">
        <v>129</v>
      </c>
      <c r="F2854" s="4" t="s">
        <v>128</v>
      </c>
      <c r="G2854" s="10">
        <v>590</v>
      </c>
      <c r="H2854" s="10">
        <v>14</v>
      </c>
      <c r="I2854" s="8">
        <v>820</v>
      </c>
      <c r="J2854" s="10">
        <v>11480</v>
      </c>
      <c r="K2854" s="10">
        <f t="shared" si="133"/>
        <v>8260</v>
      </c>
      <c r="L2854" s="11">
        <f t="shared" si="134"/>
        <v>3220</v>
      </c>
    </row>
    <row r="2855" spans="1:12" x14ac:dyDescent="0.3">
      <c r="A2855" s="2">
        <v>43588</v>
      </c>
      <c r="B2855" s="2" t="str">
        <f t="shared" si="132"/>
        <v>2019</v>
      </c>
      <c r="C2855" s="4" t="s">
        <v>135</v>
      </c>
      <c r="D2855" s="4" t="s">
        <v>104</v>
      </c>
      <c r="E2855" s="4" t="s">
        <v>129</v>
      </c>
      <c r="F2855" s="4" t="s">
        <v>128</v>
      </c>
      <c r="G2855" s="10">
        <v>590</v>
      </c>
      <c r="H2855" s="10">
        <v>12</v>
      </c>
      <c r="I2855" s="8">
        <v>820</v>
      </c>
      <c r="J2855" s="10">
        <v>9840</v>
      </c>
      <c r="K2855" s="10">
        <f t="shared" si="133"/>
        <v>7080</v>
      </c>
      <c r="L2855" s="11">
        <f t="shared" si="134"/>
        <v>2760</v>
      </c>
    </row>
    <row r="2856" spans="1:12" x14ac:dyDescent="0.3">
      <c r="A2856" s="2">
        <v>43980</v>
      </c>
      <c r="B2856" s="2" t="str">
        <f t="shared" si="132"/>
        <v>2020</v>
      </c>
      <c r="C2856" s="4" t="s">
        <v>143</v>
      </c>
      <c r="D2856" s="4" t="s">
        <v>110</v>
      </c>
      <c r="E2856" s="4" t="s">
        <v>129</v>
      </c>
      <c r="F2856" s="4" t="s">
        <v>128</v>
      </c>
      <c r="G2856" s="10">
        <v>590</v>
      </c>
      <c r="H2856" s="10">
        <v>9</v>
      </c>
      <c r="I2856" s="8">
        <v>820</v>
      </c>
      <c r="J2856" s="10">
        <v>7380</v>
      </c>
      <c r="K2856" s="10">
        <f t="shared" si="133"/>
        <v>5310</v>
      </c>
      <c r="L2856" s="11">
        <f t="shared" si="134"/>
        <v>2070</v>
      </c>
    </row>
    <row r="2857" spans="1:12" x14ac:dyDescent="0.3">
      <c r="A2857" s="2">
        <v>43965</v>
      </c>
      <c r="B2857" s="2" t="str">
        <f t="shared" si="132"/>
        <v>2020</v>
      </c>
      <c r="C2857" s="4" t="s">
        <v>114</v>
      </c>
      <c r="D2857" s="4" t="s">
        <v>104</v>
      </c>
      <c r="E2857" s="4" t="s">
        <v>129</v>
      </c>
      <c r="F2857" s="4" t="s">
        <v>128</v>
      </c>
      <c r="G2857" s="10">
        <v>590</v>
      </c>
      <c r="H2857" s="10">
        <v>5</v>
      </c>
      <c r="I2857" s="8">
        <v>820</v>
      </c>
      <c r="J2857" s="10">
        <v>4100</v>
      </c>
      <c r="K2857" s="10">
        <f t="shared" si="133"/>
        <v>2950</v>
      </c>
      <c r="L2857" s="11">
        <f t="shared" si="134"/>
        <v>1150</v>
      </c>
    </row>
    <row r="2858" spans="1:12" x14ac:dyDescent="0.3">
      <c r="A2858" s="2">
        <v>44404</v>
      </c>
      <c r="B2858" s="2" t="str">
        <f t="shared" si="132"/>
        <v>2021</v>
      </c>
      <c r="C2858" s="4" t="s">
        <v>140</v>
      </c>
      <c r="D2858" s="4" t="s">
        <v>111</v>
      </c>
      <c r="E2858" s="4" t="s">
        <v>129</v>
      </c>
      <c r="F2858" s="4" t="s">
        <v>128</v>
      </c>
      <c r="G2858" s="10">
        <v>590</v>
      </c>
      <c r="H2858" s="10">
        <v>26</v>
      </c>
      <c r="I2858" s="8">
        <v>820</v>
      </c>
      <c r="J2858" s="10">
        <v>21320</v>
      </c>
      <c r="K2858" s="10">
        <f t="shared" si="133"/>
        <v>15340</v>
      </c>
      <c r="L2858" s="11">
        <f t="shared" si="134"/>
        <v>5980</v>
      </c>
    </row>
    <row r="2859" spans="1:12" x14ac:dyDescent="0.3">
      <c r="A2859" s="2">
        <v>44115</v>
      </c>
      <c r="B2859" s="2" t="str">
        <f t="shared" si="132"/>
        <v>2020</v>
      </c>
      <c r="C2859" s="4" t="s">
        <v>119</v>
      </c>
      <c r="D2859" s="4" t="s">
        <v>107</v>
      </c>
      <c r="E2859" s="4" t="s">
        <v>129</v>
      </c>
      <c r="F2859" s="4" t="s">
        <v>128</v>
      </c>
      <c r="G2859" s="10">
        <v>590</v>
      </c>
      <c r="H2859" s="10">
        <v>6</v>
      </c>
      <c r="I2859" s="8">
        <v>820</v>
      </c>
      <c r="J2859" s="10">
        <v>4920</v>
      </c>
      <c r="K2859" s="10">
        <f t="shared" si="133"/>
        <v>3540</v>
      </c>
      <c r="L2859" s="11">
        <f t="shared" si="134"/>
        <v>1380</v>
      </c>
    </row>
    <row r="2860" spans="1:12" x14ac:dyDescent="0.3">
      <c r="A2860" s="2">
        <v>44443</v>
      </c>
      <c r="B2860" s="2" t="str">
        <f t="shared" si="132"/>
        <v>2021</v>
      </c>
      <c r="C2860" s="4" t="s">
        <v>115</v>
      </c>
      <c r="D2860" s="4" t="s">
        <v>113</v>
      </c>
      <c r="E2860" s="4" t="s">
        <v>129</v>
      </c>
      <c r="F2860" s="4" t="s">
        <v>128</v>
      </c>
      <c r="G2860" s="10">
        <v>590</v>
      </c>
      <c r="H2860" s="10">
        <v>51</v>
      </c>
      <c r="I2860" s="8">
        <v>820</v>
      </c>
      <c r="J2860" s="10">
        <v>41820</v>
      </c>
      <c r="K2860" s="10">
        <f t="shared" si="133"/>
        <v>30090</v>
      </c>
      <c r="L2860" s="11">
        <f t="shared" si="134"/>
        <v>11730</v>
      </c>
    </row>
    <row r="2861" spans="1:12" x14ac:dyDescent="0.3">
      <c r="A2861" s="2">
        <v>44092</v>
      </c>
      <c r="B2861" s="2" t="str">
        <f t="shared" si="132"/>
        <v>2020</v>
      </c>
      <c r="C2861" s="4" t="s">
        <v>143</v>
      </c>
      <c r="D2861" s="4" t="s">
        <v>104</v>
      </c>
      <c r="E2861" s="4" t="s">
        <v>129</v>
      </c>
      <c r="F2861" s="4" t="s">
        <v>128</v>
      </c>
      <c r="G2861" s="10">
        <v>590</v>
      </c>
      <c r="H2861" s="10">
        <v>3</v>
      </c>
      <c r="I2861" s="8">
        <v>820</v>
      </c>
      <c r="J2861" s="10">
        <v>2460</v>
      </c>
      <c r="K2861" s="10">
        <f t="shared" si="133"/>
        <v>1770</v>
      </c>
      <c r="L2861" s="11">
        <f t="shared" si="134"/>
        <v>690</v>
      </c>
    </row>
    <row r="2862" spans="1:12" x14ac:dyDescent="0.3">
      <c r="A2862" s="2">
        <v>43472</v>
      </c>
      <c r="B2862" s="2" t="str">
        <f t="shared" si="132"/>
        <v>2019</v>
      </c>
      <c r="C2862" s="4" t="s">
        <v>135</v>
      </c>
      <c r="D2862" s="4" t="s">
        <v>110</v>
      </c>
      <c r="E2862" s="4" t="s">
        <v>129</v>
      </c>
      <c r="F2862" s="4" t="s">
        <v>128</v>
      </c>
      <c r="G2862" s="10">
        <v>590</v>
      </c>
      <c r="H2862" s="10">
        <v>7</v>
      </c>
      <c r="I2862" s="8">
        <v>820</v>
      </c>
      <c r="J2862" s="10">
        <v>5740</v>
      </c>
      <c r="K2862" s="10">
        <f t="shared" si="133"/>
        <v>4130</v>
      </c>
      <c r="L2862" s="11">
        <f t="shared" si="134"/>
        <v>1610</v>
      </c>
    </row>
    <row r="2863" spans="1:12" x14ac:dyDescent="0.3">
      <c r="A2863" s="2">
        <v>44193</v>
      </c>
      <c r="B2863" s="2" t="str">
        <f t="shared" si="132"/>
        <v>2020</v>
      </c>
      <c r="C2863" s="4" t="s">
        <v>114</v>
      </c>
      <c r="D2863" s="4" t="s">
        <v>110</v>
      </c>
      <c r="E2863" s="4" t="s">
        <v>129</v>
      </c>
      <c r="F2863" s="4" t="s">
        <v>128</v>
      </c>
      <c r="G2863" s="10">
        <v>590</v>
      </c>
      <c r="H2863" s="10">
        <v>3</v>
      </c>
      <c r="I2863" s="8">
        <v>820</v>
      </c>
      <c r="J2863" s="10">
        <v>2460</v>
      </c>
      <c r="K2863" s="10">
        <f t="shared" si="133"/>
        <v>1770</v>
      </c>
      <c r="L2863" s="11">
        <f t="shared" si="134"/>
        <v>690</v>
      </c>
    </row>
    <row r="2864" spans="1:12" x14ac:dyDescent="0.3">
      <c r="A2864" s="2">
        <v>43732</v>
      </c>
      <c r="B2864" s="2" t="str">
        <f t="shared" si="132"/>
        <v>2019</v>
      </c>
      <c r="C2864" s="4" t="s">
        <v>115</v>
      </c>
      <c r="D2864" s="4" t="s">
        <v>111</v>
      </c>
      <c r="E2864" s="4" t="s">
        <v>129</v>
      </c>
      <c r="F2864" s="4" t="s">
        <v>128</v>
      </c>
      <c r="G2864" s="10">
        <v>590</v>
      </c>
      <c r="H2864" s="10">
        <v>7</v>
      </c>
      <c r="I2864" s="8">
        <v>820</v>
      </c>
      <c r="J2864" s="10">
        <v>5740</v>
      </c>
      <c r="K2864" s="10">
        <f t="shared" si="133"/>
        <v>4130</v>
      </c>
      <c r="L2864" s="11">
        <f t="shared" si="134"/>
        <v>1610</v>
      </c>
    </row>
    <row r="2865" spans="1:12" x14ac:dyDescent="0.3">
      <c r="A2865" s="2">
        <v>44504</v>
      </c>
      <c r="B2865" s="2" t="str">
        <f t="shared" si="132"/>
        <v>2021</v>
      </c>
      <c r="C2865" s="4" t="s">
        <v>114</v>
      </c>
      <c r="D2865" s="4" t="s">
        <v>110</v>
      </c>
      <c r="E2865" s="4" t="s">
        <v>129</v>
      </c>
      <c r="F2865" s="4" t="s">
        <v>128</v>
      </c>
      <c r="G2865" s="10">
        <v>590</v>
      </c>
      <c r="H2865" s="10">
        <v>5</v>
      </c>
      <c r="I2865" s="8">
        <v>820</v>
      </c>
      <c r="J2865" s="10">
        <v>4100</v>
      </c>
      <c r="K2865" s="10">
        <f t="shared" si="133"/>
        <v>2950</v>
      </c>
      <c r="L2865" s="11">
        <f t="shared" si="134"/>
        <v>1150</v>
      </c>
    </row>
    <row r="2866" spans="1:12" x14ac:dyDescent="0.3">
      <c r="A2866" s="2">
        <v>44557</v>
      </c>
      <c r="B2866" s="2" t="str">
        <f t="shared" si="132"/>
        <v>2021</v>
      </c>
      <c r="C2866" s="4" t="s">
        <v>144</v>
      </c>
      <c r="D2866" s="4" t="s">
        <v>104</v>
      </c>
      <c r="E2866" s="4" t="s">
        <v>129</v>
      </c>
      <c r="F2866" s="4" t="s">
        <v>128</v>
      </c>
      <c r="G2866" s="10">
        <v>590</v>
      </c>
      <c r="H2866" s="10">
        <v>13</v>
      </c>
      <c r="I2866" s="8">
        <v>820</v>
      </c>
      <c r="J2866" s="10">
        <v>10660</v>
      </c>
      <c r="K2866" s="10">
        <f t="shared" si="133"/>
        <v>7670</v>
      </c>
      <c r="L2866" s="11">
        <f t="shared" si="134"/>
        <v>2990</v>
      </c>
    </row>
    <row r="2867" spans="1:12" x14ac:dyDescent="0.3">
      <c r="A2867" s="2">
        <v>44128</v>
      </c>
      <c r="B2867" s="2" t="str">
        <f t="shared" si="132"/>
        <v>2020</v>
      </c>
      <c r="C2867" s="4" t="s">
        <v>108</v>
      </c>
      <c r="D2867" s="4" t="s">
        <v>104</v>
      </c>
      <c r="E2867" s="4" t="s">
        <v>129</v>
      </c>
      <c r="F2867" s="4" t="s">
        <v>128</v>
      </c>
      <c r="G2867" s="10">
        <v>590</v>
      </c>
      <c r="H2867" s="10">
        <v>2</v>
      </c>
      <c r="I2867" s="8">
        <v>820</v>
      </c>
      <c r="J2867" s="10">
        <v>1640</v>
      </c>
      <c r="K2867" s="10">
        <f t="shared" si="133"/>
        <v>1180</v>
      </c>
      <c r="L2867" s="11">
        <f t="shared" si="134"/>
        <v>460</v>
      </c>
    </row>
    <row r="2868" spans="1:12" x14ac:dyDescent="0.3">
      <c r="A2868" s="2">
        <v>44285</v>
      </c>
      <c r="B2868" s="2" t="str">
        <f t="shared" si="132"/>
        <v>2021</v>
      </c>
      <c r="C2868" s="4" t="s">
        <v>120</v>
      </c>
      <c r="D2868" s="4" t="s">
        <v>111</v>
      </c>
      <c r="E2868" s="4" t="s">
        <v>129</v>
      </c>
      <c r="F2868" s="4" t="s">
        <v>128</v>
      </c>
      <c r="G2868" s="10">
        <v>590</v>
      </c>
      <c r="H2868" s="10">
        <v>38</v>
      </c>
      <c r="I2868" s="8">
        <v>820</v>
      </c>
      <c r="J2868" s="10">
        <v>31160</v>
      </c>
      <c r="K2868" s="10">
        <f t="shared" si="133"/>
        <v>22420</v>
      </c>
      <c r="L2868" s="11">
        <f t="shared" si="134"/>
        <v>8740</v>
      </c>
    </row>
    <row r="2869" spans="1:12" x14ac:dyDescent="0.3">
      <c r="A2869" s="2">
        <v>43185</v>
      </c>
      <c r="B2869" s="2" t="str">
        <f t="shared" si="132"/>
        <v>2018</v>
      </c>
      <c r="C2869" s="4" t="s">
        <v>122</v>
      </c>
      <c r="D2869" s="4" t="s">
        <v>104</v>
      </c>
      <c r="E2869" s="4" t="s">
        <v>129</v>
      </c>
      <c r="F2869" s="4" t="s">
        <v>128</v>
      </c>
      <c r="G2869" s="10">
        <v>590</v>
      </c>
      <c r="H2869" s="10">
        <v>1</v>
      </c>
      <c r="I2869" s="8">
        <v>820</v>
      </c>
      <c r="J2869" s="10">
        <v>820</v>
      </c>
      <c r="K2869" s="10">
        <f t="shared" si="133"/>
        <v>590</v>
      </c>
      <c r="L2869" s="11">
        <f t="shared" si="134"/>
        <v>230</v>
      </c>
    </row>
    <row r="2870" spans="1:12" x14ac:dyDescent="0.3">
      <c r="A2870" s="2">
        <v>44405</v>
      </c>
      <c r="B2870" s="2" t="str">
        <f t="shared" si="132"/>
        <v>2021</v>
      </c>
      <c r="C2870" s="4" t="s">
        <v>123</v>
      </c>
      <c r="D2870" s="4" t="s">
        <v>110</v>
      </c>
      <c r="E2870" s="4" t="s">
        <v>129</v>
      </c>
      <c r="F2870" s="4" t="s">
        <v>128</v>
      </c>
      <c r="G2870" s="10">
        <v>590</v>
      </c>
      <c r="H2870" s="10">
        <v>1</v>
      </c>
      <c r="I2870" s="8">
        <v>820</v>
      </c>
      <c r="J2870" s="10">
        <v>820</v>
      </c>
      <c r="K2870" s="10">
        <f t="shared" si="133"/>
        <v>590</v>
      </c>
      <c r="L2870" s="11">
        <f t="shared" si="134"/>
        <v>230</v>
      </c>
    </row>
    <row r="2871" spans="1:12" x14ac:dyDescent="0.3">
      <c r="A2871" s="2">
        <v>44083</v>
      </c>
      <c r="B2871" s="2" t="str">
        <f t="shared" si="132"/>
        <v>2020</v>
      </c>
      <c r="C2871" s="4" t="s">
        <v>138</v>
      </c>
      <c r="D2871" s="4" t="s">
        <v>110</v>
      </c>
      <c r="E2871" s="4" t="s">
        <v>129</v>
      </c>
      <c r="F2871" s="4" t="s">
        <v>128</v>
      </c>
      <c r="G2871" s="10">
        <v>590</v>
      </c>
      <c r="H2871" s="10">
        <v>6</v>
      </c>
      <c r="I2871" s="8">
        <v>820</v>
      </c>
      <c r="J2871" s="10">
        <v>4920</v>
      </c>
      <c r="K2871" s="10">
        <f t="shared" si="133"/>
        <v>3540</v>
      </c>
      <c r="L2871" s="11">
        <f t="shared" si="134"/>
        <v>1380</v>
      </c>
    </row>
    <row r="2872" spans="1:12" x14ac:dyDescent="0.3">
      <c r="A2872" s="2">
        <v>43513</v>
      </c>
      <c r="B2872" s="2" t="str">
        <f t="shared" si="132"/>
        <v>2019</v>
      </c>
      <c r="C2872" s="4" t="s">
        <v>112</v>
      </c>
      <c r="D2872" s="4" t="s">
        <v>110</v>
      </c>
      <c r="E2872" s="4" t="s">
        <v>129</v>
      </c>
      <c r="F2872" s="4" t="s">
        <v>128</v>
      </c>
      <c r="G2872" s="10">
        <v>590</v>
      </c>
      <c r="H2872" s="10">
        <v>9</v>
      </c>
      <c r="I2872" s="8">
        <v>820</v>
      </c>
      <c r="J2872" s="10">
        <v>7380</v>
      </c>
      <c r="K2872" s="10">
        <f t="shared" si="133"/>
        <v>5310</v>
      </c>
      <c r="L2872" s="11">
        <f t="shared" si="134"/>
        <v>2070</v>
      </c>
    </row>
    <row r="2873" spans="1:12" x14ac:dyDescent="0.3">
      <c r="A2873" s="2">
        <v>44470</v>
      </c>
      <c r="B2873" s="2" t="str">
        <f t="shared" si="132"/>
        <v>2021</v>
      </c>
      <c r="C2873" s="4" t="s">
        <v>121</v>
      </c>
      <c r="D2873" s="4" t="s">
        <v>113</v>
      </c>
      <c r="E2873" s="4" t="s">
        <v>129</v>
      </c>
      <c r="F2873" s="4" t="s">
        <v>128</v>
      </c>
      <c r="G2873" s="10">
        <v>590</v>
      </c>
      <c r="H2873" s="10">
        <v>56</v>
      </c>
      <c r="I2873" s="8">
        <v>820</v>
      </c>
      <c r="J2873" s="10">
        <v>45920</v>
      </c>
      <c r="K2873" s="10">
        <f t="shared" si="133"/>
        <v>33040</v>
      </c>
      <c r="L2873" s="11">
        <f t="shared" si="134"/>
        <v>12880</v>
      </c>
    </row>
    <row r="2874" spans="1:12" x14ac:dyDescent="0.3">
      <c r="A2874" s="2">
        <v>43273</v>
      </c>
      <c r="B2874" s="2" t="str">
        <f t="shared" si="132"/>
        <v>2018</v>
      </c>
      <c r="C2874" s="4" t="s">
        <v>119</v>
      </c>
      <c r="D2874" s="4" t="s">
        <v>110</v>
      </c>
      <c r="E2874" s="4" t="s">
        <v>129</v>
      </c>
      <c r="F2874" s="4" t="s">
        <v>128</v>
      </c>
      <c r="G2874" s="10">
        <v>590</v>
      </c>
      <c r="H2874" s="10">
        <v>4</v>
      </c>
      <c r="I2874" s="8">
        <v>820</v>
      </c>
      <c r="J2874" s="10">
        <v>3280</v>
      </c>
      <c r="K2874" s="10">
        <f t="shared" si="133"/>
        <v>2360</v>
      </c>
      <c r="L2874" s="11">
        <f t="shared" si="134"/>
        <v>920</v>
      </c>
    </row>
    <row r="2875" spans="1:12" x14ac:dyDescent="0.3">
      <c r="A2875" s="2">
        <v>43353</v>
      </c>
      <c r="B2875" s="2" t="str">
        <f t="shared" si="132"/>
        <v>2018</v>
      </c>
      <c r="C2875" s="4" t="s">
        <v>135</v>
      </c>
      <c r="D2875" s="4" t="s">
        <v>107</v>
      </c>
      <c r="E2875" s="4" t="s">
        <v>129</v>
      </c>
      <c r="F2875" s="4" t="s">
        <v>128</v>
      </c>
      <c r="G2875" s="10">
        <v>590</v>
      </c>
      <c r="H2875" s="10">
        <v>10</v>
      </c>
      <c r="I2875" s="8">
        <v>820</v>
      </c>
      <c r="J2875" s="10">
        <v>8200</v>
      </c>
      <c r="K2875" s="10">
        <f t="shared" si="133"/>
        <v>5900</v>
      </c>
      <c r="L2875" s="11">
        <f t="shared" si="134"/>
        <v>2300</v>
      </c>
    </row>
    <row r="2876" spans="1:12" x14ac:dyDescent="0.3">
      <c r="A2876" s="2">
        <v>43595</v>
      </c>
      <c r="B2876" s="2" t="str">
        <f t="shared" si="132"/>
        <v>2019</v>
      </c>
      <c r="C2876" s="4" t="s">
        <v>135</v>
      </c>
      <c r="D2876" s="4" t="s">
        <v>113</v>
      </c>
      <c r="E2876" s="4" t="s">
        <v>129</v>
      </c>
      <c r="F2876" s="4" t="s">
        <v>128</v>
      </c>
      <c r="G2876" s="10">
        <v>590</v>
      </c>
      <c r="H2876" s="10">
        <v>50</v>
      </c>
      <c r="I2876" s="8">
        <v>820</v>
      </c>
      <c r="J2876" s="10">
        <v>41000</v>
      </c>
      <c r="K2876" s="10">
        <f t="shared" si="133"/>
        <v>29500</v>
      </c>
      <c r="L2876" s="11">
        <f t="shared" si="134"/>
        <v>11500</v>
      </c>
    </row>
    <row r="2877" spans="1:12" x14ac:dyDescent="0.3">
      <c r="A2877" s="2">
        <v>43885</v>
      </c>
      <c r="B2877" s="2" t="str">
        <f t="shared" si="132"/>
        <v>2020</v>
      </c>
      <c r="C2877" s="4" t="s">
        <v>121</v>
      </c>
      <c r="D2877" s="4" t="s">
        <v>107</v>
      </c>
      <c r="E2877" s="4" t="s">
        <v>129</v>
      </c>
      <c r="F2877" s="4" t="s">
        <v>128</v>
      </c>
      <c r="G2877" s="10">
        <v>590</v>
      </c>
      <c r="H2877" s="10">
        <v>6</v>
      </c>
      <c r="I2877" s="8">
        <v>820</v>
      </c>
      <c r="J2877" s="10">
        <v>4920</v>
      </c>
      <c r="K2877" s="10">
        <f t="shared" si="133"/>
        <v>3540</v>
      </c>
      <c r="L2877" s="11">
        <f t="shared" si="134"/>
        <v>1380</v>
      </c>
    </row>
    <row r="2878" spans="1:12" x14ac:dyDescent="0.3">
      <c r="A2878" s="2">
        <v>44480</v>
      </c>
      <c r="B2878" s="2" t="str">
        <f t="shared" si="132"/>
        <v>2021</v>
      </c>
      <c r="C2878" s="4" t="s">
        <v>142</v>
      </c>
      <c r="D2878" s="4" t="s">
        <v>104</v>
      </c>
      <c r="E2878" s="4" t="s">
        <v>129</v>
      </c>
      <c r="F2878" s="4" t="s">
        <v>128</v>
      </c>
      <c r="G2878" s="10">
        <v>590</v>
      </c>
      <c r="H2878" s="10">
        <v>19</v>
      </c>
      <c r="I2878" s="8">
        <v>820</v>
      </c>
      <c r="J2878" s="10">
        <v>15580</v>
      </c>
      <c r="K2878" s="10">
        <f t="shared" si="133"/>
        <v>11210</v>
      </c>
      <c r="L2878" s="11">
        <f t="shared" si="134"/>
        <v>4370</v>
      </c>
    </row>
    <row r="2879" spans="1:12" x14ac:dyDescent="0.3">
      <c r="A2879" s="2">
        <v>44066</v>
      </c>
      <c r="B2879" s="2" t="str">
        <f t="shared" si="132"/>
        <v>2020</v>
      </c>
      <c r="C2879" s="4" t="s">
        <v>125</v>
      </c>
      <c r="D2879" s="4" t="s">
        <v>111</v>
      </c>
      <c r="E2879" s="4" t="s">
        <v>129</v>
      </c>
      <c r="F2879" s="4" t="s">
        <v>128</v>
      </c>
      <c r="G2879" s="10">
        <v>590</v>
      </c>
      <c r="H2879" s="10">
        <v>39</v>
      </c>
      <c r="I2879" s="8">
        <v>820</v>
      </c>
      <c r="J2879" s="10">
        <v>31980</v>
      </c>
      <c r="K2879" s="10">
        <f t="shared" si="133"/>
        <v>23010</v>
      </c>
      <c r="L2879" s="11">
        <f t="shared" si="134"/>
        <v>8970</v>
      </c>
    </row>
    <row r="2880" spans="1:12" x14ac:dyDescent="0.3">
      <c r="A2880" s="2">
        <v>43572</v>
      </c>
      <c r="B2880" s="2" t="str">
        <f t="shared" si="132"/>
        <v>2019</v>
      </c>
      <c r="C2880" s="4" t="s">
        <v>135</v>
      </c>
      <c r="D2880" s="4" t="s">
        <v>117</v>
      </c>
      <c r="E2880" s="4" t="s">
        <v>129</v>
      </c>
      <c r="F2880" s="4" t="s">
        <v>128</v>
      </c>
      <c r="G2880" s="10">
        <v>590</v>
      </c>
      <c r="H2880" s="10">
        <v>16</v>
      </c>
      <c r="I2880" s="8">
        <v>820</v>
      </c>
      <c r="J2880" s="10">
        <v>13120</v>
      </c>
      <c r="K2880" s="10">
        <f t="shared" si="133"/>
        <v>9440</v>
      </c>
      <c r="L2880" s="11">
        <f t="shared" si="134"/>
        <v>3680</v>
      </c>
    </row>
    <row r="2881" spans="1:12" x14ac:dyDescent="0.3">
      <c r="A2881" s="2">
        <v>43211</v>
      </c>
      <c r="B2881" s="2" t="str">
        <f t="shared" si="132"/>
        <v>2018</v>
      </c>
      <c r="C2881" s="4" t="s">
        <v>120</v>
      </c>
      <c r="D2881" s="4" t="s">
        <v>111</v>
      </c>
      <c r="E2881" s="4" t="s">
        <v>129</v>
      </c>
      <c r="F2881" s="4" t="s">
        <v>128</v>
      </c>
      <c r="G2881" s="10">
        <v>590</v>
      </c>
      <c r="H2881" s="10">
        <v>25</v>
      </c>
      <c r="I2881" s="8">
        <v>820</v>
      </c>
      <c r="J2881" s="10">
        <v>20500</v>
      </c>
      <c r="K2881" s="10">
        <f t="shared" si="133"/>
        <v>14750</v>
      </c>
      <c r="L2881" s="11">
        <f t="shared" si="134"/>
        <v>5750</v>
      </c>
    </row>
    <row r="2882" spans="1:12" x14ac:dyDescent="0.3">
      <c r="A2882" s="2">
        <v>44034</v>
      </c>
      <c r="B2882" s="2" t="str">
        <f t="shared" si="132"/>
        <v>2020</v>
      </c>
      <c r="C2882" s="4" t="s">
        <v>137</v>
      </c>
      <c r="D2882" s="4" t="s">
        <v>110</v>
      </c>
      <c r="E2882" s="4" t="s">
        <v>129</v>
      </c>
      <c r="F2882" s="4" t="s">
        <v>128</v>
      </c>
      <c r="G2882" s="10">
        <v>590</v>
      </c>
      <c r="H2882" s="10">
        <v>1</v>
      </c>
      <c r="I2882" s="8">
        <v>820</v>
      </c>
      <c r="J2882" s="10">
        <v>820</v>
      </c>
      <c r="K2882" s="10">
        <f t="shared" si="133"/>
        <v>590</v>
      </c>
      <c r="L2882" s="11">
        <f t="shared" si="134"/>
        <v>230</v>
      </c>
    </row>
    <row r="2883" spans="1:12" x14ac:dyDescent="0.3">
      <c r="A2883" s="2">
        <v>44358</v>
      </c>
      <c r="B2883" s="2" t="str">
        <f t="shared" ref="B2883:B2946" si="135">TEXT(A2883,"yyyy")</f>
        <v>2021</v>
      </c>
      <c r="C2883" s="4" t="s">
        <v>119</v>
      </c>
      <c r="D2883" s="4" t="s">
        <v>113</v>
      </c>
      <c r="E2883" s="4" t="s">
        <v>129</v>
      </c>
      <c r="F2883" s="4" t="s">
        <v>128</v>
      </c>
      <c r="G2883" s="10">
        <v>590</v>
      </c>
      <c r="H2883" s="10">
        <v>59</v>
      </c>
      <c r="I2883" s="8">
        <v>820</v>
      </c>
      <c r="J2883" s="10">
        <v>48380</v>
      </c>
      <c r="K2883" s="10">
        <f t="shared" ref="K2883:K2946" si="136">H2883*G2883</f>
        <v>34810</v>
      </c>
      <c r="L2883" s="11">
        <f t="shared" ref="L2883:L2946" si="137">J2883-K2883</f>
        <v>13570</v>
      </c>
    </row>
    <row r="2884" spans="1:12" x14ac:dyDescent="0.3">
      <c r="A2884" s="2">
        <v>43566</v>
      </c>
      <c r="B2884" s="2" t="str">
        <f t="shared" si="135"/>
        <v>2019</v>
      </c>
      <c r="C2884" s="4" t="s">
        <v>109</v>
      </c>
      <c r="D2884" s="4" t="s">
        <v>113</v>
      </c>
      <c r="E2884" s="4" t="s">
        <v>129</v>
      </c>
      <c r="F2884" s="4" t="s">
        <v>128</v>
      </c>
      <c r="G2884" s="10">
        <v>590</v>
      </c>
      <c r="H2884" s="10">
        <v>51</v>
      </c>
      <c r="I2884" s="8">
        <v>820</v>
      </c>
      <c r="J2884" s="10">
        <v>41820</v>
      </c>
      <c r="K2884" s="10">
        <f t="shared" si="136"/>
        <v>30090</v>
      </c>
      <c r="L2884" s="11">
        <f t="shared" si="137"/>
        <v>11730</v>
      </c>
    </row>
    <row r="2885" spans="1:12" x14ac:dyDescent="0.3">
      <c r="A2885" s="2">
        <v>44025</v>
      </c>
      <c r="B2885" s="2" t="str">
        <f t="shared" si="135"/>
        <v>2020</v>
      </c>
      <c r="C2885" s="4" t="s">
        <v>119</v>
      </c>
      <c r="D2885" s="4" t="s">
        <v>110</v>
      </c>
      <c r="E2885" s="4" t="s">
        <v>129</v>
      </c>
      <c r="F2885" s="4" t="s">
        <v>128</v>
      </c>
      <c r="G2885" s="10">
        <v>590</v>
      </c>
      <c r="H2885" s="10">
        <v>1</v>
      </c>
      <c r="I2885" s="8">
        <v>820</v>
      </c>
      <c r="J2885" s="10">
        <v>820</v>
      </c>
      <c r="K2885" s="10">
        <f t="shared" si="136"/>
        <v>590</v>
      </c>
      <c r="L2885" s="11">
        <f t="shared" si="137"/>
        <v>230</v>
      </c>
    </row>
    <row r="2886" spans="1:12" x14ac:dyDescent="0.3">
      <c r="A2886" s="2">
        <v>43506</v>
      </c>
      <c r="B2886" s="2" t="str">
        <f t="shared" si="135"/>
        <v>2019</v>
      </c>
      <c r="C2886" s="4" t="s">
        <v>122</v>
      </c>
      <c r="D2886" s="4" t="s">
        <v>107</v>
      </c>
      <c r="E2886" s="4" t="s">
        <v>129</v>
      </c>
      <c r="F2886" s="4" t="s">
        <v>128</v>
      </c>
      <c r="G2886" s="10">
        <v>590</v>
      </c>
      <c r="H2886" s="10">
        <v>3</v>
      </c>
      <c r="I2886" s="8">
        <v>820</v>
      </c>
      <c r="J2886" s="10">
        <v>2460</v>
      </c>
      <c r="K2886" s="10">
        <f t="shared" si="136"/>
        <v>1770</v>
      </c>
      <c r="L2886" s="11">
        <f t="shared" si="137"/>
        <v>690</v>
      </c>
    </row>
    <row r="2887" spans="1:12" x14ac:dyDescent="0.3">
      <c r="A2887" s="2">
        <v>43523</v>
      </c>
      <c r="B2887" s="2" t="str">
        <f t="shared" si="135"/>
        <v>2019</v>
      </c>
      <c r="C2887" s="4" t="s">
        <v>142</v>
      </c>
      <c r="D2887" s="4" t="s">
        <v>110</v>
      </c>
      <c r="E2887" s="4" t="s">
        <v>129</v>
      </c>
      <c r="F2887" s="4" t="s">
        <v>128</v>
      </c>
      <c r="G2887" s="10">
        <v>590</v>
      </c>
      <c r="H2887" s="10">
        <v>4</v>
      </c>
      <c r="I2887" s="8">
        <v>820</v>
      </c>
      <c r="J2887" s="10">
        <v>3280</v>
      </c>
      <c r="K2887" s="10">
        <f t="shared" si="136"/>
        <v>2360</v>
      </c>
      <c r="L2887" s="11">
        <f t="shared" si="137"/>
        <v>920</v>
      </c>
    </row>
    <row r="2888" spans="1:12" x14ac:dyDescent="0.3">
      <c r="A2888" s="2">
        <v>43766</v>
      </c>
      <c r="B2888" s="2" t="str">
        <f t="shared" si="135"/>
        <v>2019</v>
      </c>
      <c r="C2888" s="4" t="s">
        <v>137</v>
      </c>
      <c r="D2888" s="4" t="s">
        <v>104</v>
      </c>
      <c r="E2888" s="4" t="s">
        <v>129</v>
      </c>
      <c r="F2888" s="4" t="s">
        <v>128</v>
      </c>
      <c r="G2888" s="10">
        <v>590</v>
      </c>
      <c r="H2888" s="10">
        <v>13</v>
      </c>
      <c r="I2888" s="8">
        <v>820</v>
      </c>
      <c r="J2888" s="10">
        <v>10660</v>
      </c>
      <c r="K2888" s="10">
        <f t="shared" si="136"/>
        <v>7670</v>
      </c>
      <c r="L2888" s="11">
        <f t="shared" si="137"/>
        <v>2990</v>
      </c>
    </row>
    <row r="2889" spans="1:12" x14ac:dyDescent="0.3">
      <c r="A2889" s="2">
        <v>43830</v>
      </c>
      <c r="B2889" s="2" t="str">
        <f t="shared" si="135"/>
        <v>2019</v>
      </c>
      <c r="C2889" s="4" t="s">
        <v>137</v>
      </c>
      <c r="D2889" s="4" t="s">
        <v>113</v>
      </c>
      <c r="E2889" s="4" t="s">
        <v>129</v>
      </c>
      <c r="F2889" s="4" t="s">
        <v>128</v>
      </c>
      <c r="G2889" s="10">
        <v>590</v>
      </c>
      <c r="H2889" s="10">
        <v>23</v>
      </c>
      <c r="I2889" s="8">
        <v>820</v>
      </c>
      <c r="J2889" s="10">
        <v>18860</v>
      </c>
      <c r="K2889" s="10">
        <f t="shared" si="136"/>
        <v>13570</v>
      </c>
      <c r="L2889" s="11">
        <f t="shared" si="137"/>
        <v>5290</v>
      </c>
    </row>
    <row r="2890" spans="1:12" x14ac:dyDescent="0.3">
      <c r="A2890" s="2">
        <v>44158</v>
      </c>
      <c r="B2890" s="2" t="str">
        <f t="shared" si="135"/>
        <v>2020</v>
      </c>
      <c r="C2890" s="4" t="s">
        <v>136</v>
      </c>
      <c r="D2890" s="4" t="s">
        <v>107</v>
      </c>
      <c r="E2890" s="4" t="s">
        <v>129</v>
      </c>
      <c r="F2890" s="4" t="s">
        <v>128</v>
      </c>
      <c r="G2890" s="10">
        <v>590</v>
      </c>
      <c r="H2890" s="10">
        <v>8</v>
      </c>
      <c r="I2890" s="8">
        <v>820</v>
      </c>
      <c r="J2890" s="10">
        <v>6560</v>
      </c>
      <c r="K2890" s="10">
        <f t="shared" si="136"/>
        <v>4720</v>
      </c>
      <c r="L2890" s="11">
        <f t="shared" si="137"/>
        <v>1840</v>
      </c>
    </row>
    <row r="2891" spans="1:12" x14ac:dyDescent="0.3">
      <c r="A2891" s="2">
        <v>44356</v>
      </c>
      <c r="B2891" s="2" t="str">
        <f t="shared" si="135"/>
        <v>2021</v>
      </c>
      <c r="C2891" s="4" t="s">
        <v>140</v>
      </c>
      <c r="D2891" s="4" t="s">
        <v>111</v>
      </c>
      <c r="E2891" s="4" t="s">
        <v>129</v>
      </c>
      <c r="F2891" s="4" t="s">
        <v>128</v>
      </c>
      <c r="G2891" s="10">
        <v>590</v>
      </c>
      <c r="H2891" s="10">
        <v>16</v>
      </c>
      <c r="I2891" s="8">
        <v>820</v>
      </c>
      <c r="J2891" s="10">
        <v>13120</v>
      </c>
      <c r="K2891" s="10">
        <f t="shared" si="136"/>
        <v>9440</v>
      </c>
      <c r="L2891" s="11">
        <f t="shared" si="137"/>
        <v>3680</v>
      </c>
    </row>
    <row r="2892" spans="1:12" x14ac:dyDescent="0.3">
      <c r="A2892" s="2">
        <v>43313</v>
      </c>
      <c r="B2892" s="2" t="str">
        <f t="shared" si="135"/>
        <v>2018</v>
      </c>
      <c r="C2892" s="4" t="s">
        <v>138</v>
      </c>
      <c r="D2892" s="4" t="s">
        <v>104</v>
      </c>
      <c r="E2892" s="4" t="s">
        <v>129</v>
      </c>
      <c r="F2892" s="4" t="s">
        <v>128</v>
      </c>
      <c r="G2892" s="10">
        <v>590</v>
      </c>
      <c r="H2892" s="10">
        <v>13</v>
      </c>
      <c r="I2892" s="8">
        <v>820</v>
      </c>
      <c r="J2892" s="10">
        <v>10660</v>
      </c>
      <c r="K2892" s="10">
        <f t="shared" si="136"/>
        <v>7670</v>
      </c>
      <c r="L2892" s="11">
        <f t="shared" si="137"/>
        <v>2990</v>
      </c>
    </row>
    <row r="2893" spans="1:12" x14ac:dyDescent="0.3">
      <c r="A2893" s="2">
        <v>44313</v>
      </c>
      <c r="B2893" s="2" t="str">
        <f t="shared" si="135"/>
        <v>2021</v>
      </c>
      <c r="C2893" s="4" t="s">
        <v>135</v>
      </c>
      <c r="D2893" s="4" t="s">
        <v>111</v>
      </c>
      <c r="E2893" s="4" t="s">
        <v>129</v>
      </c>
      <c r="F2893" s="4" t="s">
        <v>128</v>
      </c>
      <c r="G2893" s="10">
        <v>590</v>
      </c>
      <c r="H2893" s="10">
        <v>18</v>
      </c>
      <c r="I2893" s="8">
        <v>820</v>
      </c>
      <c r="J2893" s="10">
        <v>14760</v>
      </c>
      <c r="K2893" s="10">
        <f t="shared" si="136"/>
        <v>10620</v>
      </c>
      <c r="L2893" s="11">
        <f t="shared" si="137"/>
        <v>4140</v>
      </c>
    </row>
    <row r="2894" spans="1:12" x14ac:dyDescent="0.3">
      <c r="A2894" s="2">
        <v>44484</v>
      </c>
      <c r="B2894" s="2" t="str">
        <f t="shared" si="135"/>
        <v>2021</v>
      </c>
      <c r="C2894" s="4" t="s">
        <v>137</v>
      </c>
      <c r="D2894" s="4" t="s">
        <v>107</v>
      </c>
      <c r="E2894" s="4" t="s">
        <v>129</v>
      </c>
      <c r="F2894" s="4" t="s">
        <v>128</v>
      </c>
      <c r="G2894" s="10">
        <v>590</v>
      </c>
      <c r="H2894" s="10">
        <v>3</v>
      </c>
      <c r="I2894" s="8">
        <v>820</v>
      </c>
      <c r="J2894" s="10">
        <v>2460</v>
      </c>
      <c r="K2894" s="10">
        <f t="shared" si="136"/>
        <v>1770</v>
      </c>
      <c r="L2894" s="11">
        <f t="shared" si="137"/>
        <v>690</v>
      </c>
    </row>
    <row r="2895" spans="1:12" x14ac:dyDescent="0.3">
      <c r="A2895" s="2">
        <v>43128</v>
      </c>
      <c r="B2895" s="2" t="str">
        <f t="shared" si="135"/>
        <v>2018</v>
      </c>
      <c r="C2895" s="4" t="s">
        <v>119</v>
      </c>
      <c r="D2895" s="4" t="s">
        <v>104</v>
      </c>
      <c r="E2895" s="4" t="s">
        <v>129</v>
      </c>
      <c r="F2895" s="4" t="s">
        <v>128</v>
      </c>
      <c r="G2895" s="10">
        <v>590</v>
      </c>
      <c r="H2895" s="10">
        <v>8</v>
      </c>
      <c r="I2895" s="8">
        <v>820</v>
      </c>
      <c r="J2895" s="10">
        <v>6560</v>
      </c>
      <c r="K2895" s="10">
        <f t="shared" si="136"/>
        <v>4720</v>
      </c>
      <c r="L2895" s="11">
        <f t="shared" si="137"/>
        <v>1840</v>
      </c>
    </row>
    <row r="2896" spans="1:12" x14ac:dyDescent="0.3">
      <c r="A2896" s="2">
        <v>43103</v>
      </c>
      <c r="B2896" s="2" t="str">
        <f t="shared" si="135"/>
        <v>2018</v>
      </c>
      <c r="C2896" s="4" t="s">
        <v>109</v>
      </c>
      <c r="D2896" s="4" t="s">
        <v>104</v>
      </c>
      <c r="E2896" s="4" t="s">
        <v>129</v>
      </c>
      <c r="F2896" s="4" t="s">
        <v>128</v>
      </c>
      <c r="G2896" s="10">
        <v>590</v>
      </c>
      <c r="H2896" s="10">
        <v>3</v>
      </c>
      <c r="I2896" s="8">
        <v>820</v>
      </c>
      <c r="J2896" s="10">
        <v>2460</v>
      </c>
      <c r="K2896" s="10">
        <f t="shared" si="136"/>
        <v>1770</v>
      </c>
      <c r="L2896" s="11">
        <f t="shared" si="137"/>
        <v>690</v>
      </c>
    </row>
    <row r="2897" spans="1:12" x14ac:dyDescent="0.3">
      <c r="A2897" s="2">
        <v>43223</v>
      </c>
      <c r="B2897" s="2" t="str">
        <f t="shared" si="135"/>
        <v>2018</v>
      </c>
      <c r="C2897" s="4" t="s">
        <v>122</v>
      </c>
      <c r="D2897" s="4" t="s">
        <v>111</v>
      </c>
      <c r="E2897" s="4" t="s">
        <v>129</v>
      </c>
      <c r="F2897" s="4" t="s">
        <v>128</v>
      </c>
      <c r="G2897" s="10">
        <v>590</v>
      </c>
      <c r="H2897" s="10">
        <v>1</v>
      </c>
      <c r="I2897" s="8">
        <v>820</v>
      </c>
      <c r="J2897" s="10">
        <v>820</v>
      </c>
      <c r="K2897" s="10">
        <f t="shared" si="136"/>
        <v>590</v>
      </c>
      <c r="L2897" s="11">
        <f t="shared" si="137"/>
        <v>230</v>
      </c>
    </row>
    <row r="2898" spans="1:12" x14ac:dyDescent="0.3">
      <c r="A2898" s="2">
        <v>43309</v>
      </c>
      <c r="B2898" s="2" t="str">
        <f t="shared" si="135"/>
        <v>2018</v>
      </c>
      <c r="C2898" s="4" t="s">
        <v>123</v>
      </c>
      <c r="D2898" s="4" t="s">
        <v>113</v>
      </c>
      <c r="E2898" s="4" t="s">
        <v>129</v>
      </c>
      <c r="F2898" s="4" t="s">
        <v>128</v>
      </c>
      <c r="G2898" s="10">
        <v>590</v>
      </c>
      <c r="H2898" s="10">
        <v>15</v>
      </c>
      <c r="I2898" s="8">
        <v>820</v>
      </c>
      <c r="J2898" s="10">
        <v>12300</v>
      </c>
      <c r="K2898" s="10">
        <f t="shared" si="136"/>
        <v>8850</v>
      </c>
      <c r="L2898" s="11">
        <f t="shared" si="137"/>
        <v>3450</v>
      </c>
    </row>
    <row r="2899" spans="1:12" x14ac:dyDescent="0.3">
      <c r="A2899" s="2">
        <v>44348</v>
      </c>
      <c r="B2899" s="2" t="str">
        <f t="shared" si="135"/>
        <v>2021</v>
      </c>
      <c r="C2899" s="4" t="s">
        <v>114</v>
      </c>
      <c r="D2899" s="4" t="s">
        <v>107</v>
      </c>
      <c r="E2899" s="4" t="s">
        <v>129</v>
      </c>
      <c r="F2899" s="4" t="s">
        <v>128</v>
      </c>
      <c r="G2899" s="10">
        <v>590</v>
      </c>
      <c r="H2899" s="10">
        <v>25</v>
      </c>
      <c r="I2899" s="8">
        <v>820</v>
      </c>
      <c r="J2899" s="10">
        <v>20500</v>
      </c>
      <c r="K2899" s="10">
        <f t="shared" si="136"/>
        <v>14750</v>
      </c>
      <c r="L2899" s="11">
        <f t="shared" si="137"/>
        <v>5750</v>
      </c>
    </row>
    <row r="2900" spans="1:12" x14ac:dyDescent="0.3">
      <c r="A2900" s="2">
        <v>43410</v>
      </c>
      <c r="B2900" s="2" t="str">
        <f t="shared" si="135"/>
        <v>2018</v>
      </c>
      <c r="C2900" s="4" t="s">
        <v>143</v>
      </c>
      <c r="D2900" s="4" t="s">
        <v>104</v>
      </c>
      <c r="E2900" s="4" t="s">
        <v>129</v>
      </c>
      <c r="F2900" s="4" t="s">
        <v>128</v>
      </c>
      <c r="G2900" s="10">
        <v>590</v>
      </c>
      <c r="H2900" s="10">
        <v>2</v>
      </c>
      <c r="I2900" s="8">
        <v>820</v>
      </c>
      <c r="J2900" s="10">
        <v>1640</v>
      </c>
      <c r="K2900" s="10">
        <f t="shared" si="136"/>
        <v>1180</v>
      </c>
      <c r="L2900" s="11">
        <f t="shared" si="137"/>
        <v>460</v>
      </c>
    </row>
    <row r="2901" spans="1:12" x14ac:dyDescent="0.3">
      <c r="A2901" s="2">
        <v>43209</v>
      </c>
      <c r="B2901" s="2" t="str">
        <f t="shared" si="135"/>
        <v>2018</v>
      </c>
      <c r="C2901" s="4" t="s">
        <v>109</v>
      </c>
      <c r="D2901" s="4" t="s">
        <v>107</v>
      </c>
      <c r="E2901" s="4" t="s">
        <v>129</v>
      </c>
      <c r="F2901" s="4" t="s">
        <v>128</v>
      </c>
      <c r="G2901" s="10">
        <v>590</v>
      </c>
      <c r="H2901" s="10">
        <v>15</v>
      </c>
      <c r="I2901" s="8">
        <v>820</v>
      </c>
      <c r="J2901" s="10">
        <v>12300</v>
      </c>
      <c r="K2901" s="10">
        <f t="shared" si="136"/>
        <v>8850</v>
      </c>
      <c r="L2901" s="11">
        <f t="shared" si="137"/>
        <v>3450</v>
      </c>
    </row>
    <row r="2902" spans="1:12" x14ac:dyDescent="0.3">
      <c r="A2902" s="2">
        <v>43169</v>
      </c>
      <c r="B2902" s="2" t="str">
        <f t="shared" si="135"/>
        <v>2018</v>
      </c>
      <c r="C2902" s="4" t="s">
        <v>139</v>
      </c>
      <c r="D2902" s="4" t="s">
        <v>104</v>
      </c>
      <c r="E2902" s="4" t="s">
        <v>129</v>
      </c>
      <c r="F2902" s="4" t="s">
        <v>128</v>
      </c>
      <c r="G2902" s="10">
        <v>590</v>
      </c>
      <c r="H2902" s="10">
        <v>9</v>
      </c>
      <c r="I2902" s="8">
        <v>820</v>
      </c>
      <c r="J2902" s="10">
        <v>7380</v>
      </c>
      <c r="K2902" s="10">
        <f t="shared" si="136"/>
        <v>5310</v>
      </c>
      <c r="L2902" s="11">
        <f t="shared" si="137"/>
        <v>2070</v>
      </c>
    </row>
    <row r="2903" spans="1:12" x14ac:dyDescent="0.3">
      <c r="A2903" s="2">
        <v>44343</v>
      </c>
      <c r="B2903" s="2" t="str">
        <f t="shared" si="135"/>
        <v>2021</v>
      </c>
      <c r="C2903" s="4" t="s">
        <v>143</v>
      </c>
      <c r="D2903" s="4" t="s">
        <v>110</v>
      </c>
      <c r="E2903" s="4" t="s">
        <v>129</v>
      </c>
      <c r="F2903" s="4" t="s">
        <v>128</v>
      </c>
      <c r="G2903" s="10">
        <v>590</v>
      </c>
      <c r="H2903" s="10">
        <v>2</v>
      </c>
      <c r="I2903" s="8">
        <v>820</v>
      </c>
      <c r="J2903" s="10">
        <v>1640</v>
      </c>
      <c r="K2903" s="10">
        <f t="shared" si="136"/>
        <v>1180</v>
      </c>
      <c r="L2903" s="11">
        <f t="shared" si="137"/>
        <v>460</v>
      </c>
    </row>
    <row r="2904" spans="1:12" x14ac:dyDescent="0.3">
      <c r="A2904" s="2">
        <v>43791</v>
      </c>
      <c r="B2904" s="2" t="str">
        <f t="shared" si="135"/>
        <v>2019</v>
      </c>
      <c r="C2904" s="4" t="s">
        <v>114</v>
      </c>
      <c r="D2904" s="4" t="s">
        <v>117</v>
      </c>
      <c r="E2904" s="4" t="s">
        <v>129</v>
      </c>
      <c r="F2904" s="4" t="s">
        <v>128</v>
      </c>
      <c r="G2904" s="10">
        <v>590</v>
      </c>
      <c r="H2904" s="10">
        <v>24</v>
      </c>
      <c r="I2904" s="8">
        <v>820</v>
      </c>
      <c r="J2904" s="10">
        <v>19680</v>
      </c>
      <c r="K2904" s="10">
        <f t="shared" si="136"/>
        <v>14160</v>
      </c>
      <c r="L2904" s="11">
        <f t="shared" si="137"/>
        <v>5520</v>
      </c>
    </row>
    <row r="2905" spans="1:12" x14ac:dyDescent="0.3">
      <c r="A2905" s="2">
        <v>43293</v>
      </c>
      <c r="B2905" s="2" t="str">
        <f t="shared" si="135"/>
        <v>2018</v>
      </c>
      <c r="C2905" s="4" t="s">
        <v>119</v>
      </c>
      <c r="D2905" s="4" t="s">
        <v>110</v>
      </c>
      <c r="E2905" s="4" t="s">
        <v>129</v>
      </c>
      <c r="F2905" s="4" t="s">
        <v>128</v>
      </c>
      <c r="G2905" s="10">
        <v>590</v>
      </c>
      <c r="H2905" s="10">
        <v>2</v>
      </c>
      <c r="I2905" s="8">
        <v>820</v>
      </c>
      <c r="J2905" s="10">
        <v>1640</v>
      </c>
      <c r="K2905" s="10">
        <f t="shared" si="136"/>
        <v>1180</v>
      </c>
      <c r="L2905" s="11">
        <f t="shared" si="137"/>
        <v>460</v>
      </c>
    </row>
    <row r="2906" spans="1:12" x14ac:dyDescent="0.3">
      <c r="A2906" s="2">
        <v>44393</v>
      </c>
      <c r="B2906" s="2" t="str">
        <f t="shared" si="135"/>
        <v>2021</v>
      </c>
      <c r="C2906" s="4" t="s">
        <v>142</v>
      </c>
      <c r="D2906" s="4" t="s">
        <v>110</v>
      </c>
      <c r="E2906" s="4" t="s">
        <v>129</v>
      </c>
      <c r="F2906" s="4" t="s">
        <v>128</v>
      </c>
      <c r="G2906" s="10">
        <v>590</v>
      </c>
      <c r="H2906" s="10">
        <v>2</v>
      </c>
      <c r="I2906" s="8">
        <v>820</v>
      </c>
      <c r="J2906" s="10">
        <v>1640</v>
      </c>
      <c r="K2906" s="10">
        <f t="shared" si="136"/>
        <v>1180</v>
      </c>
      <c r="L2906" s="11">
        <f t="shared" si="137"/>
        <v>460</v>
      </c>
    </row>
    <row r="2907" spans="1:12" x14ac:dyDescent="0.3">
      <c r="A2907" s="2">
        <v>43192</v>
      </c>
      <c r="B2907" s="2" t="str">
        <f t="shared" si="135"/>
        <v>2018</v>
      </c>
      <c r="C2907" s="4" t="s">
        <v>116</v>
      </c>
      <c r="D2907" s="4" t="s">
        <v>113</v>
      </c>
      <c r="E2907" s="4" t="s">
        <v>129</v>
      </c>
      <c r="F2907" s="4" t="s">
        <v>128</v>
      </c>
      <c r="G2907" s="10">
        <v>590</v>
      </c>
      <c r="H2907" s="10">
        <v>30</v>
      </c>
      <c r="I2907" s="8">
        <v>820</v>
      </c>
      <c r="J2907" s="10">
        <v>24600</v>
      </c>
      <c r="K2907" s="10">
        <f t="shared" si="136"/>
        <v>17700</v>
      </c>
      <c r="L2907" s="11">
        <f t="shared" si="137"/>
        <v>6900</v>
      </c>
    </row>
    <row r="2908" spans="1:12" x14ac:dyDescent="0.3">
      <c r="A2908" s="2">
        <v>44066</v>
      </c>
      <c r="B2908" s="2" t="str">
        <f t="shared" si="135"/>
        <v>2020</v>
      </c>
      <c r="C2908" s="4" t="s">
        <v>134</v>
      </c>
      <c r="D2908" s="4" t="s">
        <v>113</v>
      </c>
      <c r="E2908" s="4" t="s">
        <v>129</v>
      </c>
      <c r="F2908" s="4" t="s">
        <v>128</v>
      </c>
      <c r="G2908" s="10">
        <v>590</v>
      </c>
      <c r="H2908" s="10">
        <v>44</v>
      </c>
      <c r="I2908" s="8">
        <v>820</v>
      </c>
      <c r="J2908" s="10">
        <v>36080</v>
      </c>
      <c r="K2908" s="10">
        <f t="shared" si="136"/>
        <v>25960</v>
      </c>
      <c r="L2908" s="11">
        <f t="shared" si="137"/>
        <v>10120</v>
      </c>
    </row>
    <row r="2909" spans="1:12" x14ac:dyDescent="0.3">
      <c r="A2909" s="2">
        <v>43329</v>
      </c>
      <c r="B2909" s="2" t="str">
        <f t="shared" si="135"/>
        <v>2018</v>
      </c>
      <c r="C2909" s="4" t="s">
        <v>119</v>
      </c>
      <c r="D2909" s="4" t="s">
        <v>110</v>
      </c>
      <c r="E2909" s="4" t="s">
        <v>129</v>
      </c>
      <c r="F2909" s="4" t="s">
        <v>128</v>
      </c>
      <c r="G2909" s="10">
        <v>590</v>
      </c>
      <c r="H2909" s="10">
        <v>5</v>
      </c>
      <c r="I2909" s="8">
        <v>820</v>
      </c>
      <c r="J2909" s="10">
        <v>4100</v>
      </c>
      <c r="K2909" s="10">
        <f t="shared" si="136"/>
        <v>2950</v>
      </c>
      <c r="L2909" s="11">
        <f t="shared" si="137"/>
        <v>1150</v>
      </c>
    </row>
    <row r="2910" spans="1:12" x14ac:dyDescent="0.3">
      <c r="A2910" s="2">
        <v>43447</v>
      </c>
      <c r="B2910" s="2" t="str">
        <f t="shared" si="135"/>
        <v>2018</v>
      </c>
      <c r="C2910" s="4" t="s">
        <v>136</v>
      </c>
      <c r="D2910" s="4" t="s">
        <v>104</v>
      </c>
      <c r="E2910" s="4" t="s">
        <v>129</v>
      </c>
      <c r="F2910" s="4" t="s">
        <v>128</v>
      </c>
      <c r="G2910" s="10">
        <v>590</v>
      </c>
      <c r="H2910" s="10">
        <v>17</v>
      </c>
      <c r="I2910" s="8">
        <v>820</v>
      </c>
      <c r="J2910" s="10">
        <v>13940</v>
      </c>
      <c r="K2910" s="10">
        <f t="shared" si="136"/>
        <v>10030</v>
      </c>
      <c r="L2910" s="11">
        <f t="shared" si="137"/>
        <v>3910</v>
      </c>
    </row>
    <row r="2911" spans="1:12" x14ac:dyDescent="0.3">
      <c r="A2911" s="2">
        <v>43808</v>
      </c>
      <c r="B2911" s="2" t="str">
        <f t="shared" si="135"/>
        <v>2019</v>
      </c>
      <c r="C2911" s="4" t="s">
        <v>134</v>
      </c>
      <c r="D2911" s="4" t="s">
        <v>104</v>
      </c>
      <c r="E2911" s="4" t="s">
        <v>129</v>
      </c>
      <c r="F2911" s="4" t="s">
        <v>128</v>
      </c>
      <c r="G2911" s="10">
        <v>590</v>
      </c>
      <c r="H2911" s="10">
        <v>7</v>
      </c>
      <c r="I2911" s="8">
        <v>820</v>
      </c>
      <c r="J2911" s="10">
        <v>5740</v>
      </c>
      <c r="K2911" s="10">
        <f t="shared" si="136"/>
        <v>4130</v>
      </c>
      <c r="L2911" s="11">
        <f t="shared" si="137"/>
        <v>1610</v>
      </c>
    </row>
    <row r="2912" spans="1:12" x14ac:dyDescent="0.3">
      <c r="A2912" s="2">
        <v>43935</v>
      </c>
      <c r="B2912" s="2" t="str">
        <f t="shared" si="135"/>
        <v>2020</v>
      </c>
      <c r="C2912" s="4" t="s">
        <v>120</v>
      </c>
      <c r="D2912" s="4" t="s">
        <v>117</v>
      </c>
      <c r="E2912" s="4" t="s">
        <v>129</v>
      </c>
      <c r="F2912" s="4" t="s">
        <v>128</v>
      </c>
      <c r="G2912" s="10">
        <v>590</v>
      </c>
      <c r="H2912" s="10">
        <v>37</v>
      </c>
      <c r="I2912" s="8">
        <v>820</v>
      </c>
      <c r="J2912" s="10">
        <v>30340</v>
      </c>
      <c r="K2912" s="10">
        <f t="shared" si="136"/>
        <v>21830</v>
      </c>
      <c r="L2912" s="11">
        <f t="shared" si="137"/>
        <v>8510</v>
      </c>
    </row>
    <row r="2913" spans="1:12" x14ac:dyDescent="0.3">
      <c r="A2913" s="2">
        <v>43894</v>
      </c>
      <c r="B2913" s="2" t="str">
        <f t="shared" si="135"/>
        <v>2020</v>
      </c>
      <c r="C2913" s="4" t="s">
        <v>118</v>
      </c>
      <c r="D2913" s="4" t="s">
        <v>117</v>
      </c>
      <c r="E2913" s="4" t="s">
        <v>129</v>
      </c>
      <c r="F2913" s="4" t="s">
        <v>128</v>
      </c>
      <c r="G2913" s="10">
        <v>590</v>
      </c>
      <c r="H2913" s="10">
        <v>49</v>
      </c>
      <c r="I2913" s="8">
        <v>820</v>
      </c>
      <c r="J2913" s="10">
        <v>40180</v>
      </c>
      <c r="K2913" s="10">
        <f t="shared" si="136"/>
        <v>28910</v>
      </c>
      <c r="L2913" s="11">
        <f t="shared" si="137"/>
        <v>11270</v>
      </c>
    </row>
    <row r="2914" spans="1:12" x14ac:dyDescent="0.3">
      <c r="A2914" s="2">
        <v>44068</v>
      </c>
      <c r="B2914" s="2" t="str">
        <f t="shared" si="135"/>
        <v>2020</v>
      </c>
      <c r="C2914" s="4" t="s">
        <v>112</v>
      </c>
      <c r="D2914" s="4" t="s">
        <v>113</v>
      </c>
      <c r="E2914" s="4" t="s">
        <v>129</v>
      </c>
      <c r="F2914" s="4" t="s">
        <v>128</v>
      </c>
      <c r="G2914" s="10">
        <v>590</v>
      </c>
      <c r="H2914" s="10">
        <v>26</v>
      </c>
      <c r="I2914" s="8">
        <v>820</v>
      </c>
      <c r="J2914" s="10">
        <v>21320</v>
      </c>
      <c r="K2914" s="10">
        <f t="shared" si="136"/>
        <v>15340</v>
      </c>
      <c r="L2914" s="11">
        <f t="shared" si="137"/>
        <v>5980</v>
      </c>
    </row>
    <row r="2915" spans="1:12" x14ac:dyDescent="0.3">
      <c r="A2915" s="2">
        <v>44012</v>
      </c>
      <c r="B2915" s="2" t="str">
        <f t="shared" si="135"/>
        <v>2020</v>
      </c>
      <c r="C2915" s="4" t="s">
        <v>116</v>
      </c>
      <c r="D2915" s="4" t="s">
        <v>117</v>
      </c>
      <c r="E2915" s="4" t="s">
        <v>129</v>
      </c>
      <c r="F2915" s="4" t="s">
        <v>128</v>
      </c>
      <c r="G2915" s="10">
        <v>590</v>
      </c>
      <c r="H2915" s="10">
        <v>36</v>
      </c>
      <c r="I2915" s="8">
        <v>820</v>
      </c>
      <c r="J2915" s="10">
        <v>29520</v>
      </c>
      <c r="K2915" s="10">
        <f t="shared" si="136"/>
        <v>21240</v>
      </c>
      <c r="L2915" s="11">
        <f t="shared" si="137"/>
        <v>8280</v>
      </c>
    </row>
    <row r="2916" spans="1:12" x14ac:dyDescent="0.3">
      <c r="A2916" s="2">
        <v>43834</v>
      </c>
      <c r="B2916" s="2" t="str">
        <f t="shared" si="135"/>
        <v>2020</v>
      </c>
      <c r="C2916" s="4" t="s">
        <v>118</v>
      </c>
      <c r="D2916" s="4" t="s">
        <v>111</v>
      </c>
      <c r="E2916" s="4" t="s">
        <v>129</v>
      </c>
      <c r="F2916" s="4" t="s">
        <v>128</v>
      </c>
      <c r="G2916" s="10">
        <v>590</v>
      </c>
      <c r="H2916" s="10">
        <v>36</v>
      </c>
      <c r="I2916" s="8">
        <v>820</v>
      </c>
      <c r="J2916" s="10">
        <v>29520</v>
      </c>
      <c r="K2916" s="10">
        <f t="shared" si="136"/>
        <v>21240</v>
      </c>
      <c r="L2916" s="11">
        <f t="shared" si="137"/>
        <v>8280</v>
      </c>
    </row>
    <row r="2917" spans="1:12" x14ac:dyDescent="0.3">
      <c r="A2917" s="2">
        <v>43315</v>
      </c>
      <c r="B2917" s="2" t="str">
        <f t="shared" si="135"/>
        <v>2018</v>
      </c>
      <c r="C2917" s="4" t="s">
        <v>122</v>
      </c>
      <c r="D2917" s="4" t="s">
        <v>117</v>
      </c>
      <c r="E2917" s="4" t="s">
        <v>129</v>
      </c>
      <c r="F2917" s="4" t="s">
        <v>128</v>
      </c>
      <c r="G2917" s="10">
        <v>590</v>
      </c>
      <c r="H2917" s="10">
        <v>37</v>
      </c>
      <c r="I2917" s="8">
        <v>820</v>
      </c>
      <c r="J2917" s="10">
        <v>30340</v>
      </c>
      <c r="K2917" s="10">
        <f t="shared" si="136"/>
        <v>21830</v>
      </c>
      <c r="L2917" s="11">
        <f t="shared" si="137"/>
        <v>8510</v>
      </c>
    </row>
    <row r="2918" spans="1:12" x14ac:dyDescent="0.3">
      <c r="A2918" s="2">
        <v>43696</v>
      </c>
      <c r="B2918" s="2" t="str">
        <f t="shared" si="135"/>
        <v>2019</v>
      </c>
      <c r="C2918" s="4" t="s">
        <v>109</v>
      </c>
      <c r="D2918" s="4" t="s">
        <v>111</v>
      </c>
      <c r="E2918" s="4" t="s">
        <v>129</v>
      </c>
      <c r="F2918" s="4" t="s">
        <v>128</v>
      </c>
      <c r="G2918" s="10">
        <v>590</v>
      </c>
      <c r="H2918" s="10">
        <v>6</v>
      </c>
      <c r="I2918" s="8">
        <v>820</v>
      </c>
      <c r="J2918" s="10">
        <v>4920</v>
      </c>
      <c r="K2918" s="10">
        <f t="shared" si="136"/>
        <v>3540</v>
      </c>
      <c r="L2918" s="11">
        <f t="shared" si="137"/>
        <v>1380</v>
      </c>
    </row>
    <row r="2919" spans="1:12" x14ac:dyDescent="0.3">
      <c r="A2919" s="2">
        <v>43192</v>
      </c>
      <c r="B2919" s="2" t="str">
        <f t="shared" si="135"/>
        <v>2018</v>
      </c>
      <c r="C2919" s="4" t="s">
        <v>137</v>
      </c>
      <c r="D2919" s="4" t="s">
        <v>113</v>
      </c>
      <c r="E2919" s="4" t="s">
        <v>129</v>
      </c>
      <c r="F2919" s="4" t="s">
        <v>128</v>
      </c>
      <c r="G2919" s="10">
        <v>590</v>
      </c>
      <c r="H2919" s="10">
        <v>20</v>
      </c>
      <c r="I2919" s="8">
        <v>820</v>
      </c>
      <c r="J2919" s="10">
        <v>16400</v>
      </c>
      <c r="K2919" s="10">
        <f t="shared" si="136"/>
        <v>11800</v>
      </c>
      <c r="L2919" s="11">
        <f t="shared" si="137"/>
        <v>4600</v>
      </c>
    </row>
    <row r="2920" spans="1:12" x14ac:dyDescent="0.3">
      <c r="A2920" s="2">
        <v>43365</v>
      </c>
      <c r="B2920" s="2" t="str">
        <f t="shared" si="135"/>
        <v>2018</v>
      </c>
      <c r="C2920" s="4" t="s">
        <v>142</v>
      </c>
      <c r="D2920" s="4" t="s">
        <v>104</v>
      </c>
      <c r="E2920" s="4" t="s">
        <v>129</v>
      </c>
      <c r="F2920" s="4" t="s">
        <v>128</v>
      </c>
      <c r="G2920" s="10">
        <v>590</v>
      </c>
      <c r="H2920" s="10">
        <v>3</v>
      </c>
      <c r="I2920" s="8">
        <v>820</v>
      </c>
      <c r="J2920" s="10">
        <v>2460</v>
      </c>
      <c r="K2920" s="10">
        <f t="shared" si="136"/>
        <v>1770</v>
      </c>
      <c r="L2920" s="11">
        <f t="shared" si="137"/>
        <v>690</v>
      </c>
    </row>
    <row r="2921" spans="1:12" x14ac:dyDescent="0.3">
      <c r="A2921" s="2">
        <v>44470</v>
      </c>
      <c r="B2921" s="2" t="str">
        <f t="shared" si="135"/>
        <v>2021</v>
      </c>
      <c r="C2921" s="4" t="s">
        <v>142</v>
      </c>
      <c r="D2921" s="4" t="s">
        <v>107</v>
      </c>
      <c r="E2921" s="4" t="s">
        <v>129</v>
      </c>
      <c r="F2921" s="4" t="s">
        <v>128</v>
      </c>
      <c r="G2921" s="10">
        <v>590</v>
      </c>
      <c r="H2921" s="10">
        <v>2</v>
      </c>
      <c r="I2921" s="8">
        <v>820</v>
      </c>
      <c r="J2921" s="10">
        <v>1640</v>
      </c>
      <c r="K2921" s="10">
        <f t="shared" si="136"/>
        <v>1180</v>
      </c>
      <c r="L2921" s="11">
        <f t="shared" si="137"/>
        <v>460</v>
      </c>
    </row>
    <row r="2922" spans="1:12" x14ac:dyDescent="0.3">
      <c r="A2922" s="2">
        <v>44463</v>
      </c>
      <c r="B2922" s="2" t="str">
        <f t="shared" si="135"/>
        <v>2021</v>
      </c>
      <c r="C2922" s="4" t="s">
        <v>140</v>
      </c>
      <c r="D2922" s="4" t="s">
        <v>111</v>
      </c>
      <c r="E2922" s="4" t="s">
        <v>129</v>
      </c>
      <c r="F2922" s="4" t="s">
        <v>128</v>
      </c>
      <c r="G2922" s="10">
        <v>590</v>
      </c>
      <c r="H2922" s="10">
        <v>27</v>
      </c>
      <c r="I2922" s="8">
        <v>820</v>
      </c>
      <c r="J2922" s="10">
        <v>22140</v>
      </c>
      <c r="K2922" s="10">
        <f t="shared" si="136"/>
        <v>15930</v>
      </c>
      <c r="L2922" s="11">
        <f t="shared" si="137"/>
        <v>6210</v>
      </c>
    </row>
    <row r="2923" spans="1:12" x14ac:dyDescent="0.3">
      <c r="A2923" s="2">
        <v>44503</v>
      </c>
      <c r="B2923" s="2" t="str">
        <f t="shared" si="135"/>
        <v>2021</v>
      </c>
      <c r="C2923" s="4" t="s">
        <v>116</v>
      </c>
      <c r="D2923" s="4" t="s">
        <v>117</v>
      </c>
      <c r="E2923" s="4" t="s">
        <v>129</v>
      </c>
      <c r="F2923" s="4" t="s">
        <v>128</v>
      </c>
      <c r="G2923" s="10">
        <v>590</v>
      </c>
      <c r="H2923" s="10">
        <v>37</v>
      </c>
      <c r="I2923" s="8">
        <v>820</v>
      </c>
      <c r="J2923" s="10">
        <v>30340</v>
      </c>
      <c r="K2923" s="10">
        <f t="shared" si="136"/>
        <v>21830</v>
      </c>
      <c r="L2923" s="11">
        <f t="shared" si="137"/>
        <v>8510</v>
      </c>
    </row>
    <row r="2924" spans="1:12" x14ac:dyDescent="0.3">
      <c r="A2924" s="2">
        <v>43879</v>
      </c>
      <c r="B2924" s="2" t="str">
        <f t="shared" si="135"/>
        <v>2020</v>
      </c>
      <c r="C2924" s="4" t="s">
        <v>112</v>
      </c>
      <c r="D2924" s="4" t="s">
        <v>113</v>
      </c>
      <c r="E2924" s="4" t="s">
        <v>129</v>
      </c>
      <c r="F2924" s="4" t="s">
        <v>128</v>
      </c>
      <c r="G2924" s="10">
        <v>590</v>
      </c>
      <c r="H2924" s="10">
        <v>43</v>
      </c>
      <c r="I2924" s="8">
        <v>820</v>
      </c>
      <c r="J2924" s="10">
        <v>35260</v>
      </c>
      <c r="K2924" s="10">
        <f t="shared" si="136"/>
        <v>25370</v>
      </c>
      <c r="L2924" s="11">
        <f t="shared" si="137"/>
        <v>9890</v>
      </c>
    </row>
    <row r="2925" spans="1:12" x14ac:dyDescent="0.3">
      <c r="A2925" s="2">
        <v>44085</v>
      </c>
      <c r="B2925" s="2" t="str">
        <f t="shared" si="135"/>
        <v>2020</v>
      </c>
      <c r="C2925" s="4" t="s">
        <v>114</v>
      </c>
      <c r="D2925" s="4" t="s">
        <v>111</v>
      </c>
      <c r="E2925" s="4" t="s">
        <v>129</v>
      </c>
      <c r="F2925" s="4" t="s">
        <v>128</v>
      </c>
      <c r="G2925" s="10">
        <v>590</v>
      </c>
      <c r="H2925" s="10">
        <v>26</v>
      </c>
      <c r="I2925" s="8">
        <v>820</v>
      </c>
      <c r="J2925" s="10">
        <v>21320</v>
      </c>
      <c r="K2925" s="10">
        <f t="shared" si="136"/>
        <v>15340</v>
      </c>
      <c r="L2925" s="11">
        <f t="shared" si="137"/>
        <v>5980</v>
      </c>
    </row>
    <row r="2926" spans="1:12" x14ac:dyDescent="0.3">
      <c r="A2926" s="2">
        <v>44555</v>
      </c>
      <c r="B2926" s="2" t="str">
        <f t="shared" si="135"/>
        <v>2021</v>
      </c>
      <c r="C2926" s="4" t="s">
        <v>123</v>
      </c>
      <c r="D2926" s="4" t="s">
        <v>110</v>
      </c>
      <c r="E2926" s="4" t="s">
        <v>129</v>
      </c>
      <c r="F2926" s="4" t="s">
        <v>128</v>
      </c>
      <c r="G2926" s="10">
        <v>590</v>
      </c>
      <c r="H2926" s="10">
        <v>3</v>
      </c>
      <c r="I2926" s="8">
        <v>820</v>
      </c>
      <c r="J2926" s="10">
        <v>2460</v>
      </c>
      <c r="K2926" s="10">
        <f t="shared" si="136"/>
        <v>1770</v>
      </c>
      <c r="L2926" s="11">
        <f t="shared" si="137"/>
        <v>690</v>
      </c>
    </row>
    <row r="2927" spans="1:12" x14ac:dyDescent="0.3">
      <c r="A2927" s="2">
        <v>43567</v>
      </c>
      <c r="B2927" s="2" t="str">
        <f t="shared" si="135"/>
        <v>2019</v>
      </c>
      <c r="C2927" s="4" t="s">
        <v>135</v>
      </c>
      <c r="D2927" s="4" t="s">
        <v>111</v>
      </c>
      <c r="E2927" s="4" t="s">
        <v>129</v>
      </c>
      <c r="F2927" s="4" t="s">
        <v>128</v>
      </c>
      <c r="G2927" s="10">
        <v>590</v>
      </c>
      <c r="H2927" s="10">
        <v>31</v>
      </c>
      <c r="I2927" s="8">
        <v>820</v>
      </c>
      <c r="J2927" s="10">
        <v>25420</v>
      </c>
      <c r="K2927" s="10">
        <f t="shared" si="136"/>
        <v>18290</v>
      </c>
      <c r="L2927" s="11">
        <f t="shared" si="137"/>
        <v>7130</v>
      </c>
    </row>
    <row r="2928" spans="1:12" x14ac:dyDescent="0.3">
      <c r="A2928" s="2">
        <v>44120</v>
      </c>
      <c r="B2928" s="2" t="str">
        <f t="shared" si="135"/>
        <v>2020</v>
      </c>
      <c r="C2928" s="4" t="s">
        <v>119</v>
      </c>
      <c r="D2928" s="4" t="s">
        <v>111</v>
      </c>
      <c r="E2928" s="4" t="s">
        <v>129</v>
      </c>
      <c r="F2928" s="4" t="s">
        <v>128</v>
      </c>
      <c r="G2928" s="10">
        <v>590</v>
      </c>
      <c r="H2928" s="10">
        <v>6</v>
      </c>
      <c r="I2928" s="8">
        <v>820</v>
      </c>
      <c r="J2928" s="10">
        <v>4920</v>
      </c>
      <c r="K2928" s="10">
        <f t="shared" si="136"/>
        <v>3540</v>
      </c>
      <c r="L2928" s="11">
        <f t="shared" si="137"/>
        <v>1380</v>
      </c>
    </row>
    <row r="2929" spans="1:12" x14ac:dyDescent="0.3">
      <c r="A2929" s="2">
        <v>44230</v>
      </c>
      <c r="B2929" s="2" t="str">
        <f t="shared" si="135"/>
        <v>2021</v>
      </c>
      <c r="C2929" s="4" t="s">
        <v>116</v>
      </c>
      <c r="D2929" s="4" t="s">
        <v>111</v>
      </c>
      <c r="E2929" s="4" t="s">
        <v>129</v>
      </c>
      <c r="F2929" s="4" t="s">
        <v>128</v>
      </c>
      <c r="G2929" s="10">
        <v>590</v>
      </c>
      <c r="H2929" s="10">
        <v>32</v>
      </c>
      <c r="I2929" s="8">
        <v>820</v>
      </c>
      <c r="J2929" s="10">
        <v>26240</v>
      </c>
      <c r="K2929" s="10">
        <f t="shared" si="136"/>
        <v>18880</v>
      </c>
      <c r="L2929" s="11">
        <f t="shared" si="137"/>
        <v>7360</v>
      </c>
    </row>
    <row r="2930" spans="1:12" x14ac:dyDescent="0.3">
      <c r="A2930" s="2">
        <v>44501</v>
      </c>
      <c r="B2930" s="2" t="str">
        <f t="shared" si="135"/>
        <v>2021</v>
      </c>
      <c r="C2930" s="4" t="s">
        <v>134</v>
      </c>
      <c r="D2930" s="4" t="s">
        <v>113</v>
      </c>
      <c r="E2930" s="4" t="s">
        <v>129</v>
      </c>
      <c r="F2930" s="4" t="s">
        <v>128</v>
      </c>
      <c r="G2930" s="10">
        <v>590</v>
      </c>
      <c r="H2930" s="10">
        <v>1</v>
      </c>
      <c r="I2930" s="8">
        <v>820</v>
      </c>
      <c r="J2930" s="10">
        <v>820</v>
      </c>
      <c r="K2930" s="10">
        <f t="shared" si="136"/>
        <v>590</v>
      </c>
      <c r="L2930" s="11">
        <f t="shared" si="137"/>
        <v>230</v>
      </c>
    </row>
    <row r="2931" spans="1:12" x14ac:dyDescent="0.3">
      <c r="A2931" s="2">
        <v>43152</v>
      </c>
      <c r="B2931" s="2" t="str">
        <f t="shared" si="135"/>
        <v>2018</v>
      </c>
      <c r="C2931" s="4" t="s">
        <v>134</v>
      </c>
      <c r="D2931" s="4" t="s">
        <v>117</v>
      </c>
      <c r="E2931" s="4" t="s">
        <v>129</v>
      </c>
      <c r="F2931" s="4" t="s">
        <v>128</v>
      </c>
      <c r="G2931" s="10">
        <v>590</v>
      </c>
      <c r="H2931" s="10">
        <v>24</v>
      </c>
      <c r="I2931" s="8">
        <v>820</v>
      </c>
      <c r="J2931" s="10">
        <v>19680</v>
      </c>
      <c r="K2931" s="10">
        <f t="shared" si="136"/>
        <v>14160</v>
      </c>
      <c r="L2931" s="11">
        <f t="shared" si="137"/>
        <v>5520</v>
      </c>
    </row>
    <row r="2932" spans="1:12" x14ac:dyDescent="0.3">
      <c r="A2932" s="2">
        <v>44336</v>
      </c>
      <c r="B2932" s="2" t="str">
        <f t="shared" si="135"/>
        <v>2021</v>
      </c>
      <c r="C2932" s="4" t="s">
        <v>121</v>
      </c>
      <c r="D2932" s="4" t="s">
        <v>117</v>
      </c>
      <c r="E2932" s="4" t="s">
        <v>129</v>
      </c>
      <c r="F2932" s="4" t="s">
        <v>128</v>
      </c>
      <c r="G2932" s="10">
        <v>590</v>
      </c>
      <c r="H2932" s="10">
        <v>25</v>
      </c>
      <c r="I2932" s="8">
        <v>820</v>
      </c>
      <c r="J2932" s="10">
        <v>20500</v>
      </c>
      <c r="K2932" s="10">
        <f t="shared" si="136"/>
        <v>14750</v>
      </c>
      <c r="L2932" s="11">
        <f t="shared" si="137"/>
        <v>5750</v>
      </c>
    </row>
    <row r="2933" spans="1:12" x14ac:dyDescent="0.3">
      <c r="A2933" s="2">
        <v>44258</v>
      </c>
      <c r="B2933" s="2" t="str">
        <f t="shared" si="135"/>
        <v>2021</v>
      </c>
      <c r="C2933" s="4" t="s">
        <v>135</v>
      </c>
      <c r="D2933" s="4" t="s">
        <v>117</v>
      </c>
      <c r="E2933" s="4" t="s">
        <v>129</v>
      </c>
      <c r="F2933" s="4" t="s">
        <v>128</v>
      </c>
      <c r="G2933" s="10">
        <v>590</v>
      </c>
      <c r="H2933" s="10">
        <v>34</v>
      </c>
      <c r="I2933" s="8">
        <v>820</v>
      </c>
      <c r="J2933" s="10">
        <v>27880</v>
      </c>
      <c r="K2933" s="10">
        <f t="shared" si="136"/>
        <v>20060</v>
      </c>
      <c r="L2933" s="11">
        <f t="shared" si="137"/>
        <v>7820</v>
      </c>
    </row>
    <row r="2934" spans="1:12" x14ac:dyDescent="0.3">
      <c r="A2934" s="2">
        <v>43746</v>
      </c>
      <c r="B2934" s="2" t="str">
        <f t="shared" si="135"/>
        <v>2019</v>
      </c>
      <c r="C2934" s="4" t="s">
        <v>141</v>
      </c>
      <c r="D2934" s="4" t="s">
        <v>111</v>
      </c>
      <c r="E2934" s="4" t="s">
        <v>129</v>
      </c>
      <c r="F2934" s="4" t="s">
        <v>128</v>
      </c>
      <c r="G2934" s="10">
        <v>590</v>
      </c>
      <c r="H2934" s="10">
        <v>22</v>
      </c>
      <c r="I2934" s="8">
        <v>820</v>
      </c>
      <c r="J2934" s="10">
        <v>18040</v>
      </c>
      <c r="K2934" s="10">
        <f t="shared" si="136"/>
        <v>12980</v>
      </c>
      <c r="L2934" s="11">
        <f t="shared" si="137"/>
        <v>5060</v>
      </c>
    </row>
    <row r="2935" spans="1:12" x14ac:dyDescent="0.3">
      <c r="A2935" s="2">
        <v>44354</v>
      </c>
      <c r="B2935" s="2" t="str">
        <f t="shared" si="135"/>
        <v>2021</v>
      </c>
      <c r="C2935" s="4" t="s">
        <v>135</v>
      </c>
      <c r="D2935" s="4" t="s">
        <v>110</v>
      </c>
      <c r="E2935" s="4" t="s">
        <v>129</v>
      </c>
      <c r="F2935" s="4" t="s">
        <v>128</v>
      </c>
      <c r="G2935" s="10">
        <v>590</v>
      </c>
      <c r="H2935" s="10">
        <v>7</v>
      </c>
      <c r="I2935" s="8">
        <v>820</v>
      </c>
      <c r="J2935" s="10">
        <v>5740</v>
      </c>
      <c r="K2935" s="10">
        <f t="shared" si="136"/>
        <v>4130</v>
      </c>
      <c r="L2935" s="11">
        <f t="shared" si="137"/>
        <v>1610</v>
      </c>
    </row>
    <row r="2936" spans="1:12" x14ac:dyDescent="0.3">
      <c r="A2936" s="2">
        <v>43870</v>
      </c>
      <c r="B2936" s="2" t="str">
        <f t="shared" si="135"/>
        <v>2020</v>
      </c>
      <c r="C2936" s="4" t="s">
        <v>123</v>
      </c>
      <c r="D2936" s="4" t="s">
        <v>117</v>
      </c>
      <c r="E2936" s="4" t="s">
        <v>129</v>
      </c>
      <c r="F2936" s="4" t="s">
        <v>128</v>
      </c>
      <c r="G2936" s="10">
        <v>590</v>
      </c>
      <c r="H2936" s="10">
        <v>16</v>
      </c>
      <c r="I2936" s="8">
        <v>820</v>
      </c>
      <c r="J2936" s="10">
        <v>13120</v>
      </c>
      <c r="K2936" s="10">
        <f t="shared" si="136"/>
        <v>9440</v>
      </c>
      <c r="L2936" s="11">
        <f t="shared" si="137"/>
        <v>3680</v>
      </c>
    </row>
    <row r="2937" spans="1:12" x14ac:dyDescent="0.3">
      <c r="A2937" s="2">
        <v>44416</v>
      </c>
      <c r="B2937" s="2" t="str">
        <f t="shared" si="135"/>
        <v>2021</v>
      </c>
      <c r="C2937" s="4" t="s">
        <v>118</v>
      </c>
      <c r="D2937" s="4" t="s">
        <v>117</v>
      </c>
      <c r="E2937" s="4" t="s">
        <v>129</v>
      </c>
      <c r="F2937" s="4" t="s">
        <v>128</v>
      </c>
      <c r="G2937" s="10">
        <v>590</v>
      </c>
      <c r="H2937" s="10">
        <v>13</v>
      </c>
      <c r="I2937" s="8">
        <v>820</v>
      </c>
      <c r="J2937" s="10">
        <v>10660</v>
      </c>
      <c r="K2937" s="10">
        <f t="shared" si="136"/>
        <v>7670</v>
      </c>
      <c r="L2937" s="11">
        <f t="shared" si="137"/>
        <v>2990</v>
      </c>
    </row>
    <row r="2938" spans="1:12" x14ac:dyDescent="0.3">
      <c r="A2938" s="2">
        <v>44325</v>
      </c>
      <c r="B2938" s="2" t="str">
        <f t="shared" si="135"/>
        <v>2021</v>
      </c>
      <c r="C2938" s="4" t="s">
        <v>121</v>
      </c>
      <c r="D2938" s="4" t="s">
        <v>113</v>
      </c>
      <c r="E2938" s="4" t="s">
        <v>129</v>
      </c>
      <c r="F2938" s="4" t="s">
        <v>128</v>
      </c>
      <c r="G2938" s="10">
        <v>590</v>
      </c>
      <c r="H2938" s="10">
        <v>22</v>
      </c>
      <c r="I2938" s="8">
        <v>820</v>
      </c>
      <c r="J2938" s="10">
        <v>18040</v>
      </c>
      <c r="K2938" s="10">
        <f t="shared" si="136"/>
        <v>12980</v>
      </c>
      <c r="L2938" s="11">
        <f t="shared" si="137"/>
        <v>5060</v>
      </c>
    </row>
    <row r="2939" spans="1:12" x14ac:dyDescent="0.3">
      <c r="A2939" s="2">
        <v>43224</v>
      </c>
      <c r="B2939" s="2" t="str">
        <f t="shared" si="135"/>
        <v>2018</v>
      </c>
      <c r="C2939" s="4" t="s">
        <v>137</v>
      </c>
      <c r="D2939" s="4" t="s">
        <v>104</v>
      </c>
      <c r="E2939" s="4" t="s">
        <v>129</v>
      </c>
      <c r="F2939" s="4" t="s">
        <v>128</v>
      </c>
      <c r="G2939" s="10">
        <v>590</v>
      </c>
      <c r="H2939" s="10">
        <v>5</v>
      </c>
      <c r="I2939" s="8">
        <v>820</v>
      </c>
      <c r="J2939" s="10">
        <v>4100</v>
      </c>
      <c r="K2939" s="10">
        <f t="shared" si="136"/>
        <v>2950</v>
      </c>
      <c r="L2939" s="11">
        <f t="shared" si="137"/>
        <v>1150</v>
      </c>
    </row>
    <row r="2940" spans="1:12" x14ac:dyDescent="0.3">
      <c r="A2940" s="2">
        <v>43611</v>
      </c>
      <c r="B2940" s="2" t="str">
        <f t="shared" si="135"/>
        <v>2019</v>
      </c>
      <c r="C2940" s="4" t="s">
        <v>140</v>
      </c>
      <c r="D2940" s="4" t="s">
        <v>104</v>
      </c>
      <c r="E2940" s="4" t="s">
        <v>129</v>
      </c>
      <c r="F2940" s="4" t="s">
        <v>128</v>
      </c>
      <c r="G2940" s="10">
        <v>590</v>
      </c>
      <c r="H2940" s="10">
        <v>11</v>
      </c>
      <c r="I2940" s="8">
        <v>820</v>
      </c>
      <c r="J2940" s="10">
        <v>9020</v>
      </c>
      <c r="K2940" s="10">
        <f t="shared" si="136"/>
        <v>6490</v>
      </c>
      <c r="L2940" s="11">
        <f t="shared" si="137"/>
        <v>2530</v>
      </c>
    </row>
    <row r="2941" spans="1:12" x14ac:dyDescent="0.3">
      <c r="A2941" s="2">
        <v>44224</v>
      </c>
      <c r="B2941" s="2" t="str">
        <f t="shared" si="135"/>
        <v>2021</v>
      </c>
      <c r="C2941" s="4" t="s">
        <v>140</v>
      </c>
      <c r="D2941" s="4" t="s">
        <v>104</v>
      </c>
      <c r="E2941" s="4" t="s">
        <v>129</v>
      </c>
      <c r="F2941" s="4" t="s">
        <v>128</v>
      </c>
      <c r="G2941" s="10">
        <v>590</v>
      </c>
      <c r="H2941" s="10">
        <v>14</v>
      </c>
      <c r="I2941" s="8">
        <v>820</v>
      </c>
      <c r="J2941" s="10">
        <v>11480</v>
      </c>
      <c r="K2941" s="10">
        <f t="shared" si="136"/>
        <v>8260</v>
      </c>
      <c r="L2941" s="11">
        <f t="shared" si="137"/>
        <v>3220</v>
      </c>
    </row>
    <row r="2942" spans="1:12" x14ac:dyDescent="0.3">
      <c r="A2942" s="2">
        <v>43588</v>
      </c>
      <c r="B2942" s="2" t="str">
        <f t="shared" si="135"/>
        <v>2019</v>
      </c>
      <c r="C2942" s="4" t="s">
        <v>135</v>
      </c>
      <c r="D2942" s="4" t="s">
        <v>104</v>
      </c>
      <c r="E2942" s="4" t="s">
        <v>129</v>
      </c>
      <c r="F2942" s="4" t="s">
        <v>128</v>
      </c>
      <c r="G2942" s="10">
        <v>590</v>
      </c>
      <c r="H2942" s="10">
        <v>12</v>
      </c>
      <c r="I2942" s="8">
        <v>820</v>
      </c>
      <c r="J2942" s="10">
        <v>9840</v>
      </c>
      <c r="K2942" s="10">
        <f t="shared" si="136"/>
        <v>7080</v>
      </c>
      <c r="L2942" s="11">
        <f t="shared" si="137"/>
        <v>2760</v>
      </c>
    </row>
    <row r="2943" spans="1:12" x14ac:dyDescent="0.3">
      <c r="A2943" s="2">
        <v>43980</v>
      </c>
      <c r="B2943" s="2" t="str">
        <f t="shared" si="135"/>
        <v>2020</v>
      </c>
      <c r="C2943" s="4" t="s">
        <v>143</v>
      </c>
      <c r="D2943" s="4" t="s">
        <v>110</v>
      </c>
      <c r="E2943" s="4" t="s">
        <v>129</v>
      </c>
      <c r="F2943" s="4" t="s">
        <v>128</v>
      </c>
      <c r="G2943" s="10">
        <v>590</v>
      </c>
      <c r="H2943" s="10">
        <v>9</v>
      </c>
      <c r="I2943" s="8">
        <v>820</v>
      </c>
      <c r="J2943" s="10">
        <v>7380</v>
      </c>
      <c r="K2943" s="10">
        <f t="shared" si="136"/>
        <v>5310</v>
      </c>
      <c r="L2943" s="11">
        <f t="shared" si="137"/>
        <v>2070</v>
      </c>
    </row>
    <row r="2944" spans="1:12" x14ac:dyDescent="0.3">
      <c r="A2944" s="2">
        <v>43965</v>
      </c>
      <c r="B2944" s="2" t="str">
        <f t="shared" si="135"/>
        <v>2020</v>
      </c>
      <c r="C2944" s="4" t="s">
        <v>114</v>
      </c>
      <c r="D2944" s="4" t="s">
        <v>104</v>
      </c>
      <c r="E2944" s="4" t="s">
        <v>129</v>
      </c>
      <c r="F2944" s="4" t="s">
        <v>128</v>
      </c>
      <c r="G2944" s="10">
        <v>590</v>
      </c>
      <c r="H2944" s="10">
        <v>5</v>
      </c>
      <c r="I2944" s="8">
        <v>820</v>
      </c>
      <c r="J2944" s="10">
        <v>4100</v>
      </c>
      <c r="K2944" s="10">
        <f t="shared" si="136"/>
        <v>2950</v>
      </c>
      <c r="L2944" s="11">
        <f t="shared" si="137"/>
        <v>1150</v>
      </c>
    </row>
    <row r="2945" spans="1:12" x14ac:dyDescent="0.3">
      <c r="A2945" s="2">
        <v>44404</v>
      </c>
      <c r="B2945" s="2" t="str">
        <f t="shared" si="135"/>
        <v>2021</v>
      </c>
      <c r="C2945" s="4" t="s">
        <v>140</v>
      </c>
      <c r="D2945" s="4" t="s">
        <v>111</v>
      </c>
      <c r="E2945" s="4" t="s">
        <v>129</v>
      </c>
      <c r="F2945" s="4" t="s">
        <v>128</v>
      </c>
      <c r="G2945" s="10">
        <v>590</v>
      </c>
      <c r="H2945" s="10">
        <v>26</v>
      </c>
      <c r="I2945" s="8">
        <v>820</v>
      </c>
      <c r="J2945" s="10">
        <v>21320</v>
      </c>
      <c r="K2945" s="10">
        <f t="shared" si="136"/>
        <v>15340</v>
      </c>
      <c r="L2945" s="11">
        <f t="shared" si="137"/>
        <v>5980</v>
      </c>
    </row>
    <row r="2946" spans="1:12" x14ac:dyDescent="0.3">
      <c r="A2946" s="2">
        <v>44115</v>
      </c>
      <c r="B2946" s="2" t="str">
        <f t="shared" si="135"/>
        <v>2020</v>
      </c>
      <c r="C2946" s="4" t="s">
        <v>119</v>
      </c>
      <c r="D2946" s="4" t="s">
        <v>107</v>
      </c>
      <c r="E2946" s="4" t="s">
        <v>129</v>
      </c>
      <c r="F2946" s="4" t="s">
        <v>128</v>
      </c>
      <c r="G2946" s="10">
        <v>590</v>
      </c>
      <c r="H2946" s="10">
        <v>6</v>
      </c>
      <c r="I2946" s="8">
        <v>820</v>
      </c>
      <c r="J2946" s="10">
        <v>4920</v>
      </c>
      <c r="K2946" s="10">
        <f t="shared" si="136"/>
        <v>3540</v>
      </c>
      <c r="L2946" s="11">
        <f t="shared" si="137"/>
        <v>1380</v>
      </c>
    </row>
    <row r="2947" spans="1:12" x14ac:dyDescent="0.3">
      <c r="A2947" s="2">
        <v>44443</v>
      </c>
      <c r="B2947" s="2" t="str">
        <f t="shared" ref="B2947:B2999" si="138">TEXT(A2947,"yyyy")</f>
        <v>2021</v>
      </c>
      <c r="C2947" s="4" t="s">
        <v>115</v>
      </c>
      <c r="D2947" s="4" t="s">
        <v>113</v>
      </c>
      <c r="E2947" s="4" t="s">
        <v>129</v>
      </c>
      <c r="F2947" s="4" t="s">
        <v>128</v>
      </c>
      <c r="G2947" s="10">
        <v>590</v>
      </c>
      <c r="H2947" s="10">
        <v>51</v>
      </c>
      <c r="I2947" s="8">
        <v>820</v>
      </c>
      <c r="J2947" s="10">
        <v>41820</v>
      </c>
      <c r="K2947" s="10">
        <f t="shared" ref="K2947:K2999" si="139">H2947*G2947</f>
        <v>30090</v>
      </c>
      <c r="L2947" s="11">
        <f t="shared" ref="L2947:L2999" si="140">J2947-K2947</f>
        <v>11730</v>
      </c>
    </row>
    <row r="2948" spans="1:12" x14ac:dyDescent="0.3">
      <c r="A2948" s="2">
        <v>44092</v>
      </c>
      <c r="B2948" s="2" t="str">
        <f t="shared" si="138"/>
        <v>2020</v>
      </c>
      <c r="C2948" s="4" t="s">
        <v>143</v>
      </c>
      <c r="D2948" s="4" t="s">
        <v>104</v>
      </c>
      <c r="E2948" s="4" t="s">
        <v>129</v>
      </c>
      <c r="F2948" s="4" t="s">
        <v>128</v>
      </c>
      <c r="G2948" s="10">
        <v>590</v>
      </c>
      <c r="H2948" s="10">
        <v>3</v>
      </c>
      <c r="I2948" s="8">
        <v>820</v>
      </c>
      <c r="J2948" s="10">
        <v>2460</v>
      </c>
      <c r="K2948" s="10">
        <f t="shared" si="139"/>
        <v>1770</v>
      </c>
      <c r="L2948" s="11">
        <f t="shared" si="140"/>
        <v>690</v>
      </c>
    </row>
    <row r="2949" spans="1:12" x14ac:dyDescent="0.3">
      <c r="A2949" s="2">
        <v>43472</v>
      </c>
      <c r="B2949" s="2" t="str">
        <f t="shared" si="138"/>
        <v>2019</v>
      </c>
      <c r="C2949" s="4" t="s">
        <v>135</v>
      </c>
      <c r="D2949" s="4" t="s">
        <v>110</v>
      </c>
      <c r="E2949" s="4" t="s">
        <v>129</v>
      </c>
      <c r="F2949" s="4" t="s">
        <v>128</v>
      </c>
      <c r="G2949" s="10">
        <v>590</v>
      </c>
      <c r="H2949" s="10">
        <v>7</v>
      </c>
      <c r="I2949" s="8">
        <v>820</v>
      </c>
      <c r="J2949" s="10">
        <v>5740</v>
      </c>
      <c r="K2949" s="10">
        <f t="shared" si="139"/>
        <v>4130</v>
      </c>
      <c r="L2949" s="11">
        <f t="shared" si="140"/>
        <v>1610</v>
      </c>
    </row>
    <row r="2950" spans="1:12" x14ac:dyDescent="0.3">
      <c r="A2950" s="2">
        <v>44193</v>
      </c>
      <c r="B2950" s="2" t="str">
        <f t="shared" si="138"/>
        <v>2020</v>
      </c>
      <c r="C2950" s="4" t="s">
        <v>114</v>
      </c>
      <c r="D2950" s="4" t="s">
        <v>110</v>
      </c>
      <c r="E2950" s="4" t="s">
        <v>129</v>
      </c>
      <c r="F2950" s="4" t="s">
        <v>128</v>
      </c>
      <c r="G2950" s="10">
        <v>590</v>
      </c>
      <c r="H2950" s="10">
        <v>3</v>
      </c>
      <c r="I2950" s="8">
        <v>820</v>
      </c>
      <c r="J2950" s="10">
        <v>2460</v>
      </c>
      <c r="K2950" s="10">
        <f t="shared" si="139"/>
        <v>1770</v>
      </c>
      <c r="L2950" s="11">
        <f t="shared" si="140"/>
        <v>690</v>
      </c>
    </row>
    <row r="2951" spans="1:12" x14ac:dyDescent="0.3">
      <c r="A2951" s="2">
        <v>43732</v>
      </c>
      <c r="B2951" s="2" t="str">
        <f t="shared" si="138"/>
        <v>2019</v>
      </c>
      <c r="C2951" s="4" t="s">
        <v>115</v>
      </c>
      <c r="D2951" s="4" t="s">
        <v>111</v>
      </c>
      <c r="E2951" s="4" t="s">
        <v>129</v>
      </c>
      <c r="F2951" s="4" t="s">
        <v>128</v>
      </c>
      <c r="G2951" s="10">
        <v>590</v>
      </c>
      <c r="H2951" s="10">
        <v>7</v>
      </c>
      <c r="I2951" s="8">
        <v>820</v>
      </c>
      <c r="J2951" s="10">
        <v>5740</v>
      </c>
      <c r="K2951" s="10">
        <f t="shared" si="139"/>
        <v>4130</v>
      </c>
      <c r="L2951" s="11">
        <f t="shared" si="140"/>
        <v>1610</v>
      </c>
    </row>
    <row r="2952" spans="1:12" x14ac:dyDescent="0.3">
      <c r="A2952" s="2">
        <v>44504</v>
      </c>
      <c r="B2952" s="2" t="str">
        <f t="shared" si="138"/>
        <v>2021</v>
      </c>
      <c r="C2952" s="4" t="s">
        <v>114</v>
      </c>
      <c r="D2952" s="4" t="s">
        <v>110</v>
      </c>
      <c r="E2952" s="4" t="s">
        <v>129</v>
      </c>
      <c r="F2952" s="4" t="s">
        <v>128</v>
      </c>
      <c r="G2952" s="10">
        <v>590</v>
      </c>
      <c r="H2952" s="10">
        <v>5</v>
      </c>
      <c r="I2952" s="8">
        <v>820</v>
      </c>
      <c r="J2952" s="10">
        <v>4100</v>
      </c>
      <c r="K2952" s="10">
        <f t="shared" si="139"/>
        <v>2950</v>
      </c>
      <c r="L2952" s="11">
        <f t="shared" si="140"/>
        <v>1150</v>
      </c>
    </row>
    <row r="2953" spans="1:12" x14ac:dyDescent="0.3">
      <c r="A2953" s="2">
        <v>44557</v>
      </c>
      <c r="B2953" s="2" t="str">
        <f t="shared" si="138"/>
        <v>2021</v>
      </c>
      <c r="C2953" s="4" t="s">
        <v>144</v>
      </c>
      <c r="D2953" s="4" t="s">
        <v>104</v>
      </c>
      <c r="E2953" s="4" t="s">
        <v>129</v>
      </c>
      <c r="F2953" s="4" t="s">
        <v>128</v>
      </c>
      <c r="G2953" s="10">
        <v>590</v>
      </c>
      <c r="H2953" s="10">
        <v>13</v>
      </c>
      <c r="I2953" s="8">
        <v>820</v>
      </c>
      <c r="J2953" s="10">
        <v>10660</v>
      </c>
      <c r="K2953" s="10">
        <f t="shared" si="139"/>
        <v>7670</v>
      </c>
      <c r="L2953" s="11">
        <f t="shared" si="140"/>
        <v>2990</v>
      </c>
    </row>
    <row r="2954" spans="1:12" x14ac:dyDescent="0.3">
      <c r="A2954" s="2">
        <v>44128</v>
      </c>
      <c r="B2954" s="2" t="str">
        <f t="shared" si="138"/>
        <v>2020</v>
      </c>
      <c r="C2954" s="4" t="s">
        <v>108</v>
      </c>
      <c r="D2954" s="4" t="s">
        <v>104</v>
      </c>
      <c r="E2954" s="4" t="s">
        <v>129</v>
      </c>
      <c r="F2954" s="4" t="s">
        <v>128</v>
      </c>
      <c r="G2954" s="10">
        <v>590</v>
      </c>
      <c r="H2954" s="10">
        <v>2</v>
      </c>
      <c r="I2954" s="8">
        <v>820</v>
      </c>
      <c r="J2954" s="10">
        <v>1640</v>
      </c>
      <c r="K2954" s="10">
        <f t="shared" si="139"/>
        <v>1180</v>
      </c>
      <c r="L2954" s="11">
        <f t="shared" si="140"/>
        <v>460</v>
      </c>
    </row>
    <row r="2955" spans="1:12" x14ac:dyDescent="0.3">
      <c r="A2955" s="2">
        <v>44285</v>
      </c>
      <c r="B2955" s="2" t="str">
        <f t="shared" si="138"/>
        <v>2021</v>
      </c>
      <c r="C2955" s="4" t="s">
        <v>120</v>
      </c>
      <c r="D2955" s="4" t="s">
        <v>111</v>
      </c>
      <c r="E2955" s="4" t="s">
        <v>129</v>
      </c>
      <c r="F2955" s="4" t="s">
        <v>128</v>
      </c>
      <c r="G2955" s="10">
        <v>590</v>
      </c>
      <c r="H2955" s="10">
        <v>38</v>
      </c>
      <c r="I2955" s="8">
        <v>820</v>
      </c>
      <c r="J2955" s="10">
        <v>31160</v>
      </c>
      <c r="K2955" s="10">
        <f t="shared" si="139"/>
        <v>22420</v>
      </c>
      <c r="L2955" s="11">
        <f t="shared" si="140"/>
        <v>8740</v>
      </c>
    </row>
    <row r="2956" spans="1:12" x14ac:dyDescent="0.3">
      <c r="A2956" s="2">
        <v>43185</v>
      </c>
      <c r="B2956" s="2" t="str">
        <f t="shared" si="138"/>
        <v>2018</v>
      </c>
      <c r="C2956" s="4" t="s">
        <v>122</v>
      </c>
      <c r="D2956" s="4" t="s">
        <v>104</v>
      </c>
      <c r="E2956" s="4" t="s">
        <v>129</v>
      </c>
      <c r="F2956" s="4" t="s">
        <v>128</v>
      </c>
      <c r="G2956" s="10">
        <v>590</v>
      </c>
      <c r="H2956" s="10">
        <v>1</v>
      </c>
      <c r="I2956" s="8">
        <v>820</v>
      </c>
      <c r="J2956" s="10">
        <v>820</v>
      </c>
      <c r="K2956" s="10">
        <f t="shared" si="139"/>
        <v>590</v>
      </c>
      <c r="L2956" s="11">
        <f t="shared" si="140"/>
        <v>230</v>
      </c>
    </row>
    <row r="2957" spans="1:12" x14ac:dyDescent="0.3">
      <c r="A2957" s="2">
        <v>44405</v>
      </c>
      <c r="B2957" s="2" t="str">
        <f t="shared" si="138"/>
        <v>2021</v>
      </c>
      <c r="C2957" s="4" t="s">
        <v>123</v>
      </c>
      <c r="D2957" s="4" t="s">
        <v>110</v>
      </c>
      <c r="E2957" s="4" t="s">
        <v>129</v>
      </c>
      <c r="F2957" s="4" t="s">
        <v>128</v>
      </c>
      <c r="G2957" s="10">
        <v>590</v>
      </c>
      <c r="H2957" s="10">
        <v>1</v>
      </c>
      <c r="I2957" s="8">
        <v>820</v>
      </c>
      <c r="J2957" s="10">
        <v>820</v>
      </c>
      <c r="K2957" s="10">
        <f t="shared" si="139"/>
        <v>590</v>
      </c>
      <c r="L2957" s="11">
        <f t="shared" si="140"/>
        <v>230</v>
      </c>
    </row>
    <row r="2958" spans="1:12" x14ac:dyDescent="0.3">
      <c r="A2958" s="2">
        <v>44083</v>
      </c>
      <c r="B2958" s="2" t="str">
        <f t="shared" si="138"/>
        <v>2020</v>
      </c>
      <c r="C2958" s="4" t="s">
        <v>138</v>
      </c>
      <c r="D2958" s="4" t="s">
        <v>110</v>
      </c>
      <c r="E2958" s="4" t="s">
        <v>129</v>
      </c>
      <c r="F2958" s="4" t="s">
        <v>128</v>
      </c>
      <c r="G2958" s="10">
        <v>590</v>
      </c>
      <c r="H2958" s="10">
        <v>6</v>
      </c>
      <c r="I2958" s="8">
        <v>820</v>
      </c>
      <c r="J2958" s="10">
        <v>4920</v>
      </c>
      <c r="K2958" s="10">
        <f t="shared" si="139"/>
        <v>3540</v>
      </c>
      <c r="L2958" s="11">
        <f t="shared" si="140"/>
        <v>1380</v>
      </c>
    </row>
    <row r="2959" spans="1:12" x14ac:dyDescent="0.3">
      <c r="A2959" s="2">
        <v>43513</v>
      </c>
      <c r="B2959" s="2" t="str">
        <f t="shared" si="138"/>
        <v>2019</v>
      </c>
      <c r="C2959" s="4" t="s">
        <v>112</v>
      </c>
      <c r="D2959" s="4" t="s">
        <v>110</v>
      </c>
      <c r="E2959" s="4" t="s">
        <v>129</v>
      </c>
      <c r="F2959" s="4" t="s">
        <v>128</v>
      </c>
      <c r="G2959" s="10">
        <v>590</v>
      </c>
      <c r="H2959" s="10">
        <v>9</v>
      </c>
      <c r="I2959" s="8">
        <v>820</v>
      </c>
      <c r="J2959" s="10">
        <v>7380</v>
      </c>
      <c r="K2959" s="10">
        <f t="shared" si="139"/>
        <v>5310</v>
      </c>
      <c r="L2959" s="11">
        <f t="shared" si="140"/>
        <v>2070</v>
      </c>
    </row>
    <row r="2960" spans="1:12" x14ac:dyDescent="0.3">
      <c r="A2960" s="2">
        <v>44470</v>
      </c>
      <c r="B2960" s="2" t="str">
        <f t="shared" si="138"/>
        <v>2021</v>
      </c>
      <c r="C2960" s="4" t="s">
        <v>121</v>
      </c>
      <c r="D2960" s="4" t="s">
        <v>113</v>
      </c>
      <c r="E2960" s="4" t="s">
        <v>129</v>
      </c>
      <c r="F2960" s="4" t="s">
        <v>128</v>
      </c>
      <c r="G2960" s="10">
        <v>590</v>
      </c>
      <c r="H2960" s="10">
        <v>56</v>
      </c>
      <c r="I2960" s="8">
        <v>820</v>
      </c>
      <c r="J2960" s="10">
        <v>45920</v>
      </c>
      <c r="K2960" s="10">
        <f t="shared" si="139"/>
        <v>33040</v>
      </c>
      <c r="L2960" s="11">
        <f t="shared" si="140"/>
        <v>12880</v>
      </c>
    </row>
    <row r="2961" spans="1:12" x14ac:dyDescent="0.3">
      <c r="A2961" s="2">
        <v>43273</v>
      </c>
      <c r="B2961" s="2" t="str">
        <f t="shared" si="138"/>
        <v>2018</v>
      </c>
      <c r="C2961" s="4" t="s">
        <v>119</v>
      </c>
      <c r="D2961" s="4" t="s">
        <v>110</v>
      </c>
      <c r="E2961" s="4" t="s">
        <v>129</v>
      </c>
      <c r="F2961" s="4" t="s">
        <v>128</v>
      </c>
      <c r="G2961" s="10">
        <v>590</v>
      </c>
      <c r="H2961" s="10">
        <v>4</v>
      </c>
      <c r="I2961" s="8">
        <v>820</v>
      </c>
      <c r="J2961" s="10">
        <v>3280</v>
      </c>
      <c r="K2961" s="10">
        <f t="shared" si="139"/>
        <v>2360</v>
      </c>
      <c r="L2961" s="11">
        <f t="shared" si="140"/>
        <v>920</v>
      </c>
    </row>
    <row r="2962" spans="1:12" x14ac:dyDescent="0.3">
      <c r="A2962" s="2">
        <v>43353</v>
      </c>
      <c r="B2962" s="2" t="str">
        <f t="shared" si="138"/>
        <v>2018</v>
      </c>
      <c r="C2962" s="4" t="s">
        <v>135</v>
      </c>
      <c r="D2962" s="4" t="s">
        <v>107</v>
      </c>
      <c r="E2962" s="4" t="s">
        <v>129</v>
      </c>
      <c r="F2962" s="4" t="s">
        <v>128</v>
      </c>
      <c r="G2962" s="10">
        <v>590</v>
      </c>
      <c r="H2962" s="10">
        <v>10</v>
      </c>
      <c r="I2962" s="8">
        <v>820</v>
      </c>
      <c r="J2962" s="10">
        <v>8200</v>
      </c>
      <c r="K2962" s="10">
        <f t="shared" si="139"/>
        <v>5900</v>
      </c>
      <c r="L2962" s="11">
        <f t="shared" si="140"/>
        <v>2300</v>
      </c>
    </row>
    <row r="2963" spans="1:12" x14ac:dyDescent="0.3">
      <c r="A2963" s="2">
        <v>43595</v>
      </c>
      <c r="B2963" s="2" t="str">
        <f t="shared" si="138"/>
        <v>2019</v>
      </c>
      <c r="C2963" s="4" t="s">
        <v>135</v>
      </c>
      <c r="D2963" s="4" t="s">
        <v>113</v>
      </c>
      <c r="E2963" s="4" t="s">
        <v>129</v>
      </c>
      <c r="F2963" s="4" t="s">
        <v>128</v>
      </c>
      <c r="G2963" s="10">
        <v>590</v>
      </c>
      <c r="H2963" s="10">
        <v>50</v>
      </c>
      <c r="I2963" s="8">
        <v>820</v>
      </c>
      <c r="J2963" s="10">
        <v>41000</v>
      </c>
      <c r="K2963" s="10">
        <f t="shared" si="139"/>
        <v>29500</v>
      </c>
      <c r="L2963" s="11">
        <f t="shared" si="140"/>
        <v>11500</v>
      </c>
    </row>
    <row r="2964" spans="1:12" x14ac:dyDescent="0.3">
      <c r="A2964" s="2">
        <v>43885</v>
      </c>
      <c r="B2964" s="2" t="str">
        <f t="shared" si="138"/>
        <v>2020</v>
      </c>
      <c r="C2964" s="4" t="s">
        <v>121</v>
      </c>
      <c r="D2964" s="4" t="s">
        <v>107</v>
      </c>
      <c r="E2964" s="4" t="s">
        <v>129</v>
      </c>
      <c r="F2964" s="4" t="s">
        <v>128</v>
      </c>
      <c r="G2964" s="10">
        <v>590</v>
      </c>
      <c r="H2964" s="10">
        <v>6</v>
      </c>
      <c r="I2964" s="8">
        <v>820</v>
      </c>
      <c r="J2964" s="10">
        <v>4920</v>
      </c>
      <c r="K2964" s="10">
        <f t="shared" si="139"/>
        <v>3540</v>
      </c>
      <c r="L2964" s="11">
        <f t="shared" si="140"/>
        <v>1380</v>
      </c>
    </row>
    <row r="2965" spans="1:12" x14ac:dyDescent="0.3">
      <c r="A2965" s="2">
        <v>44480</v>
      </c>
      <c r="B2965" s="2" t="str">
        <f t="shared" si="138"/>
        <v>2021</v>
      </c>
      <c r="C2965" s="4" t="s">
        <v>142</v>
      </c>
      <c r="D2965" s="4" t="s">
        <v>104</v>
      </c>
      <c r="E2965" s="4" t="s">
        <v>129</v>
      </c>
      <c r="F2965" s="4" t="s">
        <v>128</v>
      </c>
      <c r="G2965" s="10">
        <v>590</v>
      </c>
      <c r="H2965" s="10">
        <v>19</v>
      </c>
      <c r="I2965" s="8">
        <v>820</v>
      </c>
      <c r="J2965" s="10">
        <v>15580</v>
      </c>
      <c r="K2965" s="10">
        <f t="shared" si="139"/>
        <v>11210</v>
      </c>
      <c r="L2965" s="11">
        <f t="shared" si="140"/>
        <v>4370</v>
      </c>
    </row>
    <row r="2966" spans="1:12" x14ac:dyDescent="0.3">
      <c r="A2966" s="2">
        <v>44066</v>
      </c>
      <c r="B2966" s="2" t="str">
        <f t="shared" si="138"/>
        <v>2020</v>
      </c>
      <c r="C2966" s="4" t="s">
        <v>125</v>
      </c>
      <c r="D2966" s="4" t="s">
        <v>111</v>
      </c>
      <c r="E2966" s="4" t="s">
        <v>129</v>
      </c>
      <c r="F2966" s="4" t="s">
        <v>128</v>
      </c>
      <c r="G2966" s="10">
        <v>590</v>
      </c>
      <c r="H2966" s="10">
        <v>39</v>
      </c>
      <c r="I2966" s="8">
        <v>820</v>
      </c>
      <c r="J2966" s="10">
        <v>31980</v>
      </c>
      <c r="K2966" s="10">
        <f t="shared" si="139"/>
        <v>23010</v>
      </c>
      <c r="L2966" s="11">
        <f t="shared" si="140"/>
        <v>8970</v>
      </c>
    </row>
    <row r="2967" spans="1:12" x14ac:dyDescent="0.3">
      <c r="A2967" s="2">
        <v>43572</v>
      </c>
      <c r="B2967" s="2" t="str">
        <f t="shared" si="138"/>
        <v>2019</v>
      </c>
      <c r="C2967" s="4" t="s">
        <v>135</v>
      </c>
      <c r="D2967" s="4" t="s">
        <v>117</v>
      </c>
      <c r="E2967" s="4" t="s">
        <v>129</v>
      </c>
      <c r="F2967" s="4" t="s">
        <v>128</v>
      </c>
      <c r="G2967" s="10">
        <v>590</v>
      </c>
      <c r="H2967" s="10">
        <v>16</v>
      </c>
      <c r="I2967" s="8">
        <v>820</v>
      </c>
      <c r="J2967" s="10">
        <v>13120</v>
      </c>
      <c r="K2967" s="10">
        <f t="shared" si="139"/>
        <v>9440</v>
      </c>
      <c r="L2967" s="11">
        <f t="shared" si="140"/>
        <v>3680</v>
      </c>
    </row>
    <row r="2968" spans="1:12" x14ac:dyDescent="0.3">
      <c r="A2968" s="2">
        <v>43211</v>
      </c>
      <c r="B2968" s="2" t="str">
        <f t="shared" si="138"/>
        <v>2018</v>
      </c>
      <c r="C2968" s="4" t="s">
        <v>120</v>
      </c>
      <c r="D2968" s="4" t="s">
        <v>111</v>
      </c>
      <c r="E2968" s="4" t="s">
        <v>129</v>
      </c>
      <c r="F2968" s="4" t="s">
        <v>128</v>
      </c>
      <c r="G2968" s="10">
        <v>590</v>
      </c>
      <c r="H2968" s="10">
        <v>25</v>
      </c>
      <c r="I2968" s="8">
        <v>820</v>
      </c>
      <c r="J2968" s="10">
        <v>20500</v>
      </c>
      <c r="K2968" s="10">
        <f t="shared" si="139"/>
        <v>14750</v>
      </c>
      <c r="L2968" s="11">
        <f t="shared" si="140"/>
        <v>5750</v>
      </c>
    </row>
    <row r="2969" spans="1:12" x14ac:dyDescent="0.3">
      <c r="A2969" s="2">
        <v>44034</v>
      </c>
      <c r="B2969" s="2" t="str">
        <f t="shared" si="138"/>
        <v>2020</v>
      </c>
      <c r="C2969" s="4" t="s">
        <v>137</v>
      </c>
      <c r="D2969" s="4" t="s">
        <v>110</v>
      </c>
      <c r="E2969" s="4" t="s">
        <v>129</v>
      </c>
      <c r="F2969" s="4" t="s">
        <v>128</v>
      </c>
      <c r="G2969" s="10">
        <v>590</v>
      </c>
      <c r="H2969" s="10">
        <v>1</v>
      </c>
      <c r="I2969" s="8">
        <v>820</v>
      </c>
      <c r="J2969" s="10">
        <v>820</v>
      </c>
      <c r="K2969" s="10">
        <f t="shared" si="139"/>
        <v>590</v>
      </c>
      <c r="L2969" s="11">
        <f t="shared" si="140"/>
        <v>230</v>
      </c>
    </row>
    <row r="2970" spans="1:12" x14ac:dyDescent="0.3">
      <c r="A2970" s="2">
        <v>44358</v>
      </c>
      <c r="B2970" s="2" t="str">
        <f t="shared" si="138"/>
        <v>2021</v>
      </c>
      <c r="C2970" s="4" t="s">
        <v>119</v>
      </c>
      <c r="D2970" s="4" t="s">
        <v>113</v>
      </c>
      <c r="E2970" s="4" t="s">
        <v>129</v>
      </c>
      <c r="F2970" s="4" t="s">
        <v>128</v>
      </c>
      <c r="G2970" s="10">
        <v>590</v>
      </c>
      <c r="H2970" s="10">
        <v>59</v>
      </c>
      <c r="I2970" s="8">
        <v>820</v>
      </c>
      <c r="J2970" s="10">
        <v>48380</v>
      </c>
      <c r="K2970" s="10">
        <f t="shared" si="139"/>
        <v>34810</v>
      </c>
      <c r="L2970" s="11">
        <f t="shared" si="140"/>
        <v>13570</v>
      </c>
    </row>
    <row r="2971" spans="1:12" x14ac:dyDescent="0.3">
      <c r="A2971" s="2">
        <v>43566</v>
      </c>
      <c r="B2971" s="2" t="str">
        <f t="shared" si="138"/>
        <v>2019</v>
      </c>
      <c r="C2971" s="4" t="s">
        <v>109</v>
      </c>
      <c r="D2971" s="4" t="s">
        <v>113</v>
      </c>
      <c r="E2971" s="4" t="s">
        <v>129</v>
      </c>
      <c r="F2971" s="4" t="s">
        <v>128</v>
      </c>
      <c r="G2971" s="10">
        <v>590</v>
      </c>
      <c r="H2971" s="10">
        <v>51</v>
      </c>
      <c r="I2971" s="8">
        <v>820</v>
      </c>
      <c r="J2971" s="10">
        <v>41820</v>
      </c>
      <c r="K2971" s="10">
        <f t="shared" si="139"/>
        <v>30090</v>
      </c>
      <c r="L2971" s="11">
        <f t="shared" si="140"/>
        <v>11730</v>
      </c>
    </row>
    <row r="2972" spans="1:12" x14ac:dyDescent="0.3">
      <c r="A2972" s="2">
        <v>44025</v>
      </c>
      <c r="B2972" s="2" t="str">
        <f t="shared" si="138"/>
        <v>2020</v>
      </c>
      <c r="C2972" s="4" t="s">
        <v>119</v>
      </c>
      <c r="D2972" s="4" t="s">
        <v>110</v>
      </c>
      <c r="E2972" s="4" t="s">
        <v>129</v>
      </c>
      <c r="F2972" s="4" t="s">
        <v>128</v>
      </c>
      <c r="G2972" s="10">
        <v>590</v>
      </c>
      <c r="H2972" s="10">
        <v>1</v>
      </c>
      <c r="I2972" s="8">
        <v>820</v>
      </c>
      <c r="J2972" s="10">
        <v>820</v>
      </c>
      <c r="K2972" s="10">
        <f t="shared" si="139"/>
        <v>590</v>
      </c>
      <c r="L2972" s="11">
        <f t="shared" si="140"/>
        <v>230</v>
      </c>
    </row>
    <row r="2973" spans="1:12" x14ac:dyDescent="0.3">
      <c r="A2973" s="2">
        <v>43506</v>
      </c>
      <c r="B2973" s="2" t="str">
        <f t="shared" si="138"/>
        <v>2019</v>
      </c>
      <c r="C2973" s="4" t="s">
        <v>122</v>
      </c>
      <c r="D2973" s="4" t="s">
        <v>107</v>
      </c>
      <c r="E2973" s="4" t="s">
        <v>129</v>
      </c>
      <c r="F2973" s="4" t="s">
        <v>128</v>
      </c>
      <c r="G2973" s="10">
        <v>590</v>
      </c>
      <c r="H2973" s="10">
        <v>3</v>
      </c>
      <c r="I2973" s="8">
        <v>820</v>
      </c>
      <c r="J2973" s="10">
        <v>2460</v>
      </c>
      <c r="K2973" s="10">
        <f t="shared" si="139"/>
        <v>1770</v>
      </c>
      <c r="L2973" s="11">
        <f t="shared" si="140"/>
        <v>690</v>
      </c>
    </row>
    <row r="2974" spans="1:12" x14ac:dyDescent="0.3">
      <c r="A2974" s="2">
        <v>43523</v>
      </c>
      <c r="B2974" s="2" t="str">
        <f t="shared" si="138"/>
        <v>2019</v>
      </c>
      <c r="C2974" s="4" t="s">
        <v>142</v>
      </c>
      <c r="D2974" s="4" t="s">
        <v>110</v>
      </c>
      <c r="E2974" s="4" t="s">
        <v>129</v>
      </c>
      <c r="F2974" s="4" t="s">
        <v>128</v>
      </c>
      <c r="G2974" s="10">
        <v>590</v>
      </c>
      <c r="H2974" s="10">
        <v>4</v>
      </c>
      <c r="I2974" s="8">
        <v>820</v>
      </c>
      <c r="J2974" s="10">
        <v>3280</v>
      </c>
      <c r="K2974" s="10">
        <f t="shared" si="139"/>
        <v>2360</v>
      </c>
      <c r="L2974" s="11">
        <f>J2974-K2974</f>
        <v>920</v>
      </c>
    </row>
    <row r="2975" spans="1:12" x14ac:dyDescent="0.3">
      <c r="A2975" s="2">
        <v>43766</v>
      </c>
      <c r="B2975" s="2" t="str">
        <f t="shared" si="138"/>
        <v>2019</v>
      </c>
      <c r="C2975" s="4" t="s">
        <v>137</v>
      </c>
      <c r="D2975" s="4" t="s">
        <v>104</v>
      </c>
      <c r="E2975" s="4" t="s">
        <v>129</v>
      </c>
      <c r="F2975" s="4" t="s">
        <v>128</v>
      </c>
      <c r="G2975" s="10">
        <v>590</v>
      </c>
      <c r="H2975" s="10">
        <v>13</v>
      </c>
      <c r="I2975" s="8">
        <v>820</v>
      </c>
      <c r="J2975" s="10">
        <v>10660</v>
      </c>
      <c r="K2975" s="10">
        <f t="shared" si="139"/>
        <v>7670</v>
      </c>
      <c r="L2975" s="11">
        <f t="shared" si="140"/>
        <v>2990</v>
      </c>
    </row>
    <row r="2976" spans="1:12" x14ac:dyDescent="0.3">
      <c r="A2976" s="2">
        <v>43830</v>
      </c>
      <c r="B2976" s="2" t="str">
        <f t="shared" si="138"/>
        <v>2019</v>
      </c>
      <c r="C2976" s="4" t="s">
        <v>137</v>
      </c>
      <c r="D2976" s="4" t="s">
        <v>113</v>
      </c>
      <c r="E2976" s="4" t="s">
        <v>129</v>
      </c>
      <c r="F2976" s="4" t="s">
        <v>128</v>
      </c>
      <c r="G2976" s="10">
        <v>590</v>
      </c>
      <c r="H2976" s="10">
        <v>23</v>
      </c>
      <c r="I2976" s="8">
        <v>820</v>
      </c>
      <c r="J2976" s="10">
        <v>18860</v>
      </c>
      <c r="K2976" s="10">
        <f t="shared" si="139"/>
        <v>13570</v>
      </c>
      <c r="L2976" s="11">
        <f t="shared" si="140"/>
        <v>5290</v>
      </c>
    </row>
    <row r="2977" spans="1:12" x14ac:dyDescent="0.3">
      <c r="A2977" s="2">
        <v>44158</v>
      </c>
      <c r="B2977" s="2" t="str">
        <f t="shared" si="138"/>
        <v>2020</v>
      </c>
      <c r="C2977" s="4" t="s">
        <v>136</v>
      </c>
      <c r="D2977" s="4" t="s">
        <v>107</v>
      </c>
      <c r="E2977" s="4" t="s">
        <v>129</v>
      </c>
      <c r="F2977" s="4" t="s">
        <v>128</v>
      </c>
      <c r="G2977" s="10">
        <v>590</v>
      </c>
      <c r="H2977" s="10">
        <v>8</v>
      </c>
      <c r="I2977" s="8">
        <v>820</v>
      </c>
      <c r="J2977" s="10">
        <v>6560</v>
      </c>
      <c r="K2977" s="10">
        <f t="shared" si="139"/>
        <v>4720</v>
      </c>
      <c r="L2977" s="11">
        <f t="shared" si="140"/>
        <v>1840</v>
      </c>
    </row>
    <row r="2978" spans="1:12" x14ac:dyDescent="0.3">
      <c r="A2978" s="2">
        <v>44356</v>
      </c>
      <c r="B2978" s="2" t="str">
        <f t="shared" si="138"/>
        <v>2021</v>
      </c>
      <c r="C2978" s="4" t="s">
        <v>140</v>
      </c>
      <c r="D2978" s="4" t="s">
        <v>111</v>
      </c>
      <c r="E2978" s="4" t="s">
        <v>129</v>
      </c>
      <c r="F2978" s="4" t="s">
        <v>128</v>
      </c>
      <c r="G2978" s="10">
        <v>590</v>
      </c>
      <c r="H2978" s="10">
        <v>16</v>
      </c>
      <c r="I2978" s="8">
        <v>820</v>
      </c>
      <c r="J2978" s="10">
        <v>13120</v>
      </c>
      <c r="K2978" s="10">
        <f t="shared" si="139"/>
        <v>9440</v>
      </c>
      <c r="L2978" s="11">
        <f t="shared" si="140"/>
        <v>3680</v>
      </c>
    </row>
    <row r="2979" spans="1:12" x14ac:dyDescent="0.3">
      <c r="A2979" s="2">
        <v>43313</v>
      </c>
      <c r="B2979" s="2" t="str">
        <f t="shared" si="138"/>
        <v>2018</v>
      </c>
      <c r="C2979" s="4" t="s">
        <v>138</v>
      </c>
      <c r="D2979" s="4" t="s">
        <v>104</v>
      </c>
      <c r="E2979" s="4" t="s">
        <v>129</v>
      </c>
      <c r="F2979" s="4" t="s">
        <v>128</v>
      </c>
      <c r="G2979" s="10">
        <v>590</v>
      </c>
      <c r="H2979" s="10">
        <v>13</v>
      </c>
      <c r="I2979" s="8">
        <v>820</v>
      </c>
      <c r="J2979" s="10">
        <v>10660</v>
      </c>
      <c r="K2979" s="10">
        <f t="shared" si="139"/>
        <v>7670</v>
      </c>
      <c r="L2979" s="11">
        <f t="shared" si="140"/>
        <v>2990</v>
      </c>
    </row>
    <row r="2980" spans="1:12" x14ac:dyDescent="0.3">
      <c r="A2980" s="2">
        <v>44313</v>
      </c>
      <c r="B2980" s="2" t="str">
        <f t="shared" si="138"/>
        <v>2021</v>
      </c>
      <c r="C2980" s="4" t="s">
        <v>135</v>
      </c>
      <c r="D2980" s="4" t="s">
        <v>111</v>
      </c>
      <c r="E2980" s="4" t="s">
        <v>129</v>
      </c>
      <c r="F2980" s="4" t="s">
        <v>128</v>
      </c>
      <c r="G2980" s="10">
        <v>590</v>
      </c>
      <c r="H2980" s="10">
        <v>18</v>
      </c>
      <c r="I2980" s="8">
        <v>820</v>
      </c>
      <c r="J2980" s="10">
        <v>14760</v>
      </c>
      <c r="K2980" s="10">
        <f t="shared" si="139"/>
        <v>10620</v>
      </c>
      <c r="L2980" s="11">
        <f t="shared" si="140"/>
        <v>4140</v>
      </c>
    </row>
    <row r="2981" spans="1:12" x14ac:dyDescent="0.3">
      <c r="A2981" s="2">
        <v>44484</v>
      </c>
      <c r="B2981" s="2" t="str">
        <f t="shared" si="138"/>
        <v>2021</v>
      </c>
      <c r="C2981" s="4" t="s">
        <v>137</v>
      </c>
      <c r="D2981" s="4" t="s">
        <v>107</v>
      </c>
      <c r="E2981" s="4" t="s">
        <v>129</v>
      </c>
      <c r="F2981" s="4" t="s">
        <v>128</v>
      </c>
      <c r="G2981" s="10">
        <v>590</v>
      </c>
      <c r="H2981" s="10">
        <v>3</v>
      </c>
      <c r="I2981" s="8">
        <v>820</v>
      </c>
      <c r="J2981" s="10">
        <v>2460</v>
      </c>
      <c r="K2981" s="10">
        <f t="shared" si="139"/>
        <v>1770</v>
      </c>
      <c r="L2981" s="11">
        <f t="shared" si="140"/>
        <v>690</v>
      </c>
    </row>
    <row r="2982" spans="1:12" x14ac:dyDescent="0.3">
      <c r="A2982" s="2">
        <v>43128</v>
      </c>
      <c r="B2982" s="2" t="str">
        <f t="shared" si="138"/>
        <v>2018</v>
      </c>
      <c r="C2982" s="4" t="s">
        <v>119</v>
      </c>
      <c r="D2982" s="4" t="s">
        <v>104</v>
      </c>
      <c r="E2982" s="4" t="s">
        <v>129</v>
      </c>
      <c r="F2982" s="4" t="s">
        <v>128</v>
      </c>
      <c r="G2982" s="10">
        <v>590</v>
      </c>
      <c r="H2982" s="10">
        <v>8</v>
      </c>
      <c r="I2982" s="8">
        <v>820</v>
      </c>
      <c r="J2982" s="10">
        <v>6560</v>
      </c>
      <c r="K2982" s="10">
        <f t="shared" si="139"/>
        <v>4720</v>
      </c>
      <c r="L2982" s="11">
        <f t="shared" si="140"/>
        <v>1840</v>
      </c>
    </row>
    <row r="2983" spans="1:12" x14ac:dyDescent="0.3">
      <c r="A2983" s="2">
        <v>43103</v>
      </c>
      <c r="B2983" s="2" t="str">
        <f t="shared" si="138"/>
        <v>2018</v>
      </c>
      <c r="C2983" s="4" t="s">
        <v>109</v>
      </c>
      <c r="D2983" s="4" t="s">
        <v>104</v>
      </c>
      <c r="E2983" s="4" t="s">
        <v>129</v>
      </c>
      <c r="F2983" s="4" t="s">
        <v>128</v>
      </c>
      <c r="G2983" s="10">
        <v>590</v>
      </c>
      <c r="H2983" s="10">
        <v>3</v>
      </c>
      <c r="I2983" s="8">
        <v>820</v>
      </c>
      <c r="J2983" s="10">
        <v>2460</v>
      </c>
      <c r="K2983" s="10">
        <f t="shared" si="139"/>
        <v>1770</v>
      </c>
      <c r="L2983" s="11">
        <f t="shared" si="140"/>
        <v>690</v>
      </c>
    </row>
    <row r="2984" spans="1:12" x14ac:dyDescent="0.3">
      <c r="A2984" s="2">
        <v>43223</v>
      </c>
      <c r="B2984" s="2" t="str">
        <f t="shared" si="138"/>
        <v>2018</v>
      </c>
      <c r="C2984" s="4" t="s">
        <v>122</v>
      </c>
      <c r="D2984" s="4" t="s">
        <v>111</v>
      </c>
      <c r="E2984" s="4" t="s">
        <v>129</v>
      </c>
      <c r="F2984" s="4" t="s">
        <v>128</v>
      </c>
      <c r="G2984" s="10">
        <v>590</v>
      </c>
      <c r="H2984" s="10">
        <v>1</v>
      </c>
      <c r="I2984" s="8">
        <v>820</v>
      </c>
      <c r="J2984" s="10">
        <v>820</v>
      </c>
      <c r="K2984" s="10">
        <f t="shared" si="139"/>
        <v>590</v>
      </c>
      <c r="L2984" s="11">
        <f t="shared" si="140"/>
        <v>230</v>
      </c>
    </row>
    <row r="2985" spans="1:12" x14ac:dyDescent="0.3">
      <c r="A2985" s="2">
        <v>43309</v>
      </c>
      <c r="B2985" s="2" t="str">
        <f t="shared" si="138"/>
        <v>2018</v>
      </c>
      <c r="C2985" s="4" t="s">
        <v>123</v>
      </c>
      <c r="D2985" s="4" t="s">
        <v>113</v>
      </c>
      <c r="E2985" s="4" t="s">
        <v>129</v>
      </c>
      <c r="F2985" s="4" t="s">
        <v>128</v>
      </c>
      <c r="G2985" s="10">
        <v>590</v>
      </c>
      <c r="H2985" s="10">
        <v>15</v>
      </c>
      <c r="I2985" s="8">
        <v>820</v>
      </c>
      <c r="J2985" s="10">
        <v>12300</v>
      </c>
      <c r="K2985" s="10">
        <f t="shared" si="139"/>
        <v>8850</v>
      </c>
      <c r="L2985" s="11">
        <f t="shared" si="140"/>
        <v>3450</v>
      </c>
    </row>
    <row r="2986" spans="1:12" x14ac:dyDescent="0.3">
      <c r="A2986" s="2">
        <v>44348</v>
      </c>
      <c r="B2986" s="2" t="str">
        <f t="shared" si="138"/>
        <v>2021</v>
      </c>
      <c r="C2986" s="4" t="s">
        <v>114</v>
      </c>
      <c r="D2986" s="4" t="s">
        <v>107</v>
      </c>
      <c r="E2986" s="4" t="s">
        <v>129</v>
      </c>
      <c r="F2986" s="4" t="s">
        <v>128</v>
      </c>
      <c r="G2986" s="10">
        <v>590</v>
      </c>
      <c r="H2986" s="10">
        <v>25</v>
      </c>
      <c r="I2986" s="8">
        <v>820</v>
      </c>
      <c r="J2986" s="10">
        <v>20500</v>
      </c>
      <c r="K2986" s="10">
        <f t="shared" si="139"/>
        <v>14750</v>
      </c>
      <c r="L2986" s="11">
        <f t="shared" si="140"/>
        <v>5750</v>
      </c>
    </row>
    <row r="2987" spans="1:12" x14ac:dyDescent="0.3">
      <c r="A2987" s="2">
        <v>43410</v>
      </c>
      <c r="B2987" s="2" t="str">
        <f t="shared" si="138"/>
        <v>2018</v>
      </c>
      <c r="C2987" s="4" t="s">
        <v>143</v>
      </c>
      <c r="D2987" s="4" t="s">
        <v>104</v>
      </c>
      <c r="E2987" s="4" t="s">
        <v>129</v>
      </c>
      <c r="F2987" s="4" t="s">
        <v>128</v>
      </c>
      <c r="G2987" s="10">
        <v>590</v>
      </c>
      <c r="H2987" s="10">
        <v>2</v>
      </c>
      <c r="I2987" s="8">
        <v>820</v>
      </c>
      <c r="J2987" s="10">
        <v>1640</v>
      </c>
      <c r="K2987" s="10">
        <f t="shared" si="139"/>
        <v>1180</v>
      </c>
      <c r="L2987" s="11">
        <f t="shared" si="140"/>
        <v>460</v>
      </c>
    </row>
    <row r="2988" spans="1:12" x14ac:dyDescent="0.3">
      <c r="A2988" s="2">
        <v>43209</v>
      </c>
      <c r="B2988" s="2" t="str">
        <f t="shared" si="138"/>
        <v>2018</v>
      </c>
      <c r="C2988" s="4" t="s">
        <v>109</v>
      </c>
      <c r="D2988" s="4" t="s">
        <v>107</v>
      </c>
      <c r="E2988" s="4" t="s">
        <v>129</v>
      </c>
      <c r="F2988" s="4" t="s">
        <v>128</v>
      </c>
      <c r="G2988" s="10">
        <v>590</v>
      </c>
      <c r="H2988" s="10">
        <v>15</v>
      </c>
      <c r="I2988" s="8">
        <v>820</v>
      </c>
      <c r="J2988" s="10">
        <v>12300</v>
      </c>
      <c r="K2988" s="10">
        <f t="shared" si="139"/>
        <v>8850</v>
      </c>
      <c r="L2988" s="11">
        <f t="shared" si="140"/>
        <v>3450</v>
      </c>
    </row>
    <row r="2989" spans="1:12" x14ac:dyDescent="0.3">
      <c r="A2989" s="2">
        <v>43169</v>
      </c>
      <c r="B2989" s="2" t="str">
        <f t="shared" si="138"/>
        <v>2018</v>
      </c>
      <c r="C2989" s="4" t="s">
        <v>139</v>
      </c>
      <c r="D2989" s="4" t="s">
        <v>104</v>
      </c>
      <c r="E2989" s="4" t="s">
        <v>129</v>
      </c>
      <c r="F2989" s="4" t="s">
        <v>128</v>
      </c>
      <c r="G2989" s="10">
        <v>590</v>
      </c>
      <c r="H2989" s="10">
        <v>9</v>
      </c>
      <c r="I2989" s="8">
        <v>820</v>
      </c>
      <c r="J2989" s="10">
        <v>7380</v>
      </c>
      <c r="K2989" s="10">
        <f t="shared" si="139"/>
        <v>5310</v>
      </c>
      <c r="L2989" s="11">
        <f t="shared" si="140"/>
        <v>2070</v>
      </c>
    </row>
    <row r="2990" spans="1:12" x14ac:dyDescent="0.3">
      <c r="A2990" s="2">
        <v>44343</v>
      </c>
      <c r="B2990" s="2" t="str">
        <f t="shared" si="138"/>
        <v>2021</v>
      </c>
      <c r="C2990" s="4" t="s">
        <v>143</v>
      </c>
      <c r="D2990" s="4" t="s">
        <v>110</v>
      </c>
      <c r="E2990" s="4" t="s">
        <v>129</v>
      </c>
      <c r="F2990" s="4" t="s">
        <v>128</v>
      </c>
      <c r="G2990" s="10">
        <v>590</v>
      </c>
      <c r="H2990" s="10">
        <v>2</v>
      </c>
      <c r="I2990" s="8">
        <v>820</v>
      </c>
      <c r="J2990" s="10">
        <v>1640</v>
      </c>
      <c r="K2990" s="10">
        <f t="shared" si="139"/>
        <v>1180</v>
      </c>
      <c r="L2990" s="11">
        <f t="shared" si="140"/>
        <v>460</v>
      </c>
    </row>
    <row r="2991" spans="1:12" x14ac:dyDescent="0.3">
      <c r="A2991" s="2">
        <v>43791</v>
      </c>
      <c r="B2991" s="2" t="str">
        <f t="shared" si="138"/>
        <v>2019</v>
      </c>
      <c r="C2991" s="4" t="s">
        <v>114</v>
      </c>
      <c r="D2991" s="4" t="s">
        <v>117</v>
      </c>
      <c r="E2991" s="4" t="s">
        <v>129</v>
      </c>
      <c r="F2991" s="4" t="s">
        <v>128</v>
      </c>
      <c r="G2991" s="10">
        <v>590</v>
      </c>
      <c r="H2991" s="10">
        <v>24</v>
      </c>
      <c r="I2991" s="8">
        <v>820</v>
      </c>
      <c r="J2991" s="10">
        <v>19680</v>
      </c>
      <c r="K2991" s="10">
        <f t="shared" si="139"/>
        <v>14160</v>
      </c>
      <c r="L2991" s="11">
        <f t="shared" si="140"/>
        <v>5520</v>
      </c>
    </row>
    <row r="2992" spans="1:12" x14ac:dyDescent="0.3">
      <c r="A2992" s="2">
        <v>43293</v>
      </c>
      <c r="B2992" s="2" t="str">
        <f t="shared" si="138"/>
        <v>2018</v>
      </c>
      <c r="C2992" s="4" t="s">
        <v>119</v>
      </c>
      <c r="D2992" s="4" t="s">
        <v>110</v>
      </c>
      <c r="E2992" s="4" t="s">
        <v>129</v>
      </c>
      <c r="F2992" s="4" t="s">
        <v>128</v>
      </c>
      <c r="G2992" s="10">
        <v>590</v>
      </c>
      <c r="H2992" s="10">
        <v>2</v>
      </c>
      <c r="I2992" s="8">
        <v>820</v>
      </c>
      <c r="J2992" s="10">
        <v>1640</v>
      </c>
      <c r="K2992" s="10">
        <f t="shared" si="139"/>
        <v>1180</v>
      </c>
      <c r="L2992" s="11">
        <f t="shared" si="140"/>
        <v>460</v>
      </c>
    </row>
    <row r="2993" spans="1:12" x14ac:dyDescent="0.3">
      <c r="A2993" s="2">
        <v>44393</v>
      </c>
      <c r="B2993" s="2" t="str">
        <f t="shared" si="138"/>
        <v>2021</v>
      </c>
      <c r="C2993" s="4" t="s">
        <v>142</v>
      </c>
      <c r="D2993" s="4" t="s">
        <v>110</v>
      </c>
      <c r="E2993" s="4" t="s">
        <v>129</v>
      </c>
      <c r="F2993" s="4" t="s">
        <v>128</v>
      </c>
      <c r="G2993" s="10">
        <v>590</v>
      </c>
      <c r="H2993" s="10">
        <v>2</v>
      </c>
      <c r="I2993" s="8">
        <v>820</v>
      </c>
      <c r="J2993" s="10">
        <v>1640</v>
      </c>
      <c r="K2993" s="10">
        <f t="shared" si="139"/>
        <v>1180</v>
      </c>
      <c r="L2993" s="11">
        <f t="shared" si="140"/>
        <v>460</v>
      </c>
    </row>
    <row r="2994" spans="1:12" x14ac:dyDescent="0.3">
      <c r="A2994" s="2">
        <v>43192</v>
      </c>
      <c r="B2994" s="2" t="str">
        <f t="shared" si="138"/>
        <v>2018</v>
      </c>
      <c r="C2994" s="4" t="s">
        <v>116</v>
      </c>
      <c r="D2994" s="4" t="s">
        <v>113</v>
      </c>
      <c r="E2994" s="4" t="s">
        <v>129</v>
      </c>
      <c r="F2994" s="4" t="s">
        <v>128</v>
      </c>
      <c r="G2994" s="10">
        <v>590</v>
      </c>
      <c r="H2994" s="10">
        <v>30</v>
      </c>
      <c r="I2994" s="8">
        <v>820</v>
      </c>
      <c r="J2994" s="10">
        <v>24600</v>
      </c>
      <c r="K2994" s="10">
        <f t="shared" si="139"/>
        <v>17700</v>
      </c>
      <c r="L2994" s="11">
        <f t="shared" si="140"/>
        <v>6900</v>
      </c>
    </row>
    <row r="2995" spans="1:12" x14ac:dyDescent="0.3">
      <c r="A2995" s="2">
        <v>44066</v>
      </c>
      <c r="B2995" s="2" t="str">
        <f t="shared" si="138"/>
        <v>2020</v>
      </c>
      <c r="C2995" s="4" t="s">
        <v>134</v>
      </c>
      <c r="D2995" s="4" t="s">
        <v>113</v>
      </c>
      <c r="E2995" s="4" t="s">
        <v>129</v>
      </c>
      <c r="F2995" s="4" t="s">
        <v>128</v>
      </c>
      <c r="G2995" s="10">
        <v>590</v>
      </c>
      <c r="H2995" s="10">
        <v>44</v>
      </c>
      <c r="I2995" s="8">
        <v>820</v>
      </c>
      <c r="J2995" s="10">
        <v>36080</v>
      </c>
      <c r="K2995" s="10">
        <f t="shared" si="139"/>
        <v>25960</v>
      </c>
      <c r="L2995" s="11">
        <f t="shared" si="140"/>
        <v>10120</v>
      </c>
    </row>
    <row r="2996" spans="1:12" x14ac:dyDescent="0.3">
      <c r="A2996" s="2">
        <v>43329</v>
      </c>
      <c r="B2996" s="2" t="str">
        <f t="shared" si="138"/>
        <v>2018</v>
      </c>
      <c r="C2996" s="4" t="s">
        <v>119</v>
      </c>
      <c r="D2996" s="4" t="s">
        <v>110</v>
      </c>
      <c r="E2996" s="4" t="s">
        <v>129</v>
      </c>
      <c r="F2996" s="4" t="s">
        <v>128</v>
      </c>
      <c r="G2996" s="10">
        <v>590</v>
      </c>
      <c r="H2996" s="10">
        <v>5</v>
      </c>
      <c r="I2996" s="8">
        <v>820</v>
      </c>
      <c r="J2996" s="10">
        <v>4100</v>
      </c>
      <c r="K2996" s="10">
        <f t="shared" si="139"/>
        <v>2950</v>
      </c>
      <c r="L2996" s="11">
        <f t="shared" si="140"/>
        <v>1150</v>
      </c>
    </row>
    <row r="2997" spans="1:12" x14ac:dyDescent="0.3">
      <c r="A2997" s="2">
        <v>43447</v>
      </c>
      <c r="B2997" s="2" t="str">
        <f t="shared" si="138"/>
        <v>2018</v>
      </c>
      <c r="C2997" s="4" t="s">
        <v>136</v>
      </c>
      <c r="D2997" s="4" t="s">
        <v>104</v>
      </c>
      <c r="E2997" s="4" t="s">
        <v>129</v>
      </c>
      <c r="F2997" s="4" t="s">
        <v>128</v>
      </c>
      <c r="G2997" s="10">
        <v>590</v>
      </c>
      <c r="H2997" s="10">
        <v>17</v>
      </c>
      <c r="I2997" s="8">
        <v>820</v>
      </c>
      <c r="J2997" s="10">
        <v>13940</v>
      </c>
      <c r="K2997" s="10">
        <f t="shared" si="139"/>
        <v>10030</v>
      </c>
      <c r="L2997" s="11">
        <f t="shared" si="140"/>
        <v>3910</v>
      </c>
    </row>
    <row r="2998" spans="1:12" x14ac:dyDescent="0.3">
      <c r="A2998" s="2">
        <v>43808</v>
      </c>
      <c r="B2998" s="2" t="str">
        <f t="shared" si="138"/>
        <v>2019</v>
      </c>
      <c r="C2998" s="4" t="s">
        <v>134</v>
      </c>
      <c r="D2998" s="4" t="s">
        <v>104</v>
      </c>
      <c r="E2998" s="4" t="s">
        <v>129</v>
      </c>
      <c r="F2998" s="4" t="s">
        <v>128</v>
      </c>
      <c r="G2998" s="10">
        <v>590</v>
      </c>
      <c r="H2998" s="10">
        <v>7</v>
      </c>
      <c r="I2998" s="8">
        <v>820</v>
      </c>
      <c r="J2998" s="10">
        <v>5740</v>
      </c>
      <c r="K2998" s="10">
        <f t="shared" si="139"/>
        <v>4130</v>
      </c>
      <c r="L2998" s="11">
        <f t="shared" si="140"/>
        <v>1610</v>
      </c>
    </row>
    <row r="2999" spans="1:12" x14ac:dyDescent="0.3">
      <c r="A2999" s="2">
        <v>43935</v>
      </c>
      <c r="B2999" s="2" t="str">
        <f t="shared" si="138"/>
        <v>2020</v>
      </c>
      <c r="C2999" s="4" t="s">
        <v>120</v>
      </c>
      <c r="D2999" s="4" t="s">
        <v>117</v>
      </c>
      <c r="E2999" s="4" t="s">
        <v>129</v>
      </c>
      <c r="F2999" s="4" t="s">
        <v>128</v>
      </c>
      <c r="G2999" s="10">
        <v>590</v>
      </c>
      <c r="H2999" s="10">
        <v>37</v>
      </c>
      <c r="I2999" s="8">
        <v>820</v>
      </c>
      <c r="J2999" s="10">
        <v>30340</v>
      </c>
      <c r="K2999" s="10">
        <f t="shared" si="139"/>
        <v>21830</v>
      </c>
      <c r="L2999" s="11">
        <f t="shared" si="140"/>
        <v>8510</v>
      </c>
    </row>
  </sheetData>
  <autoFilter ref="A1:J2999" xr:uid="{00000000-0009-0000-0000-000001000000}">
    <sortState xmlns:xlrd2="http://schemas.microsoft.com/office/spreadsheetml/2017/richdata2" ref="A2:J2999">
      <sortCondition ref="E1:E2999"/>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AB985-9414-433E-8050-8D4F8371E6EB}">
  <dimension ref="A3:I56"/>
  <sheetViews>
    <sheetView topLeftCell="A28" workbookViewId="0">
      <selection activeCell="G20" sqref="G20"/>
    </sheetView>
  </sheetViews>
  <sheetFormatPr defaultRowHeight="14.4" x14ac:dyDescent="0.3"/>
  <cols>
    <col min="1" max="1" width="14" bestFit="1" customWidth="1"/>
    <col min="2" max="2" width="14.88671875" bestFit="1" customWidth="1"/>
    <col min="4" max="4" width="12.5546875" bestFit="1" customWidth="1"/>
    <col min="5" max="5" width="14.88671875" bestFit="1" customWidth="1"/>
    <col min="6" max="6" width="12.44140625" bestFit="1" customWidth="1"/>
    <col min="7" max="7" width="12.5546875" bestFit="1" customWidth="1"/>
    <col min="8" max="8" width="14.88671875" bestFit="1" customWidth="1"/>
    <col min="9" max="9" width="13.5546875" bestFit="1" customWidth="1"/>
  </cols>
  <sheetData>
    <row r="3" spans="1:9" x14ac:dyDescent="0.3">
      <c r="A3" s="12" t="s">
        <v>148</v>
      </c>
      <c r="B3" t="s">
        <v>150</v>
      </c>
      <c r="D3" s="12" t="s">
        <v>150</v>
      </c>
      <c r="E3" s="12" t="s">
        <v>153</v>
      </c>
    </row>
    <row r="4" spans="1:9" x14ac:dyDescent="0.3">
      <c r="A4" s="13" t="s">
        <v>121</v>
      </c>
      <c r="B4" s="11">
        <v>4713100</v>
      </c>
      <c r="D4" s="12" t="s">
        <v>148</v>
      </c>
      <c r="E4" t="s">
        <v>46</v>
      </c>
      <c r="F4" t="s">
        <v>59</v>
      </c>
      <c r="G4" t="s">
        <v>10</v>
      </c>
      <c r="H4" t="s">
        <v>72</v>
      </c>
      <c r="I4" t="s">
        <v>149</v>
      </c>
    </row>
    <row r="5" spans="1:9" x14ac:dyDescent="0.3">
      <c r="A5" s="13" t="s">
        <v>116</v>
      </c>
      <c r="B5" s="11">
        <v>5133020</v>
      </c>
      <c r="D5" s="13" t="s">
        <v>11</v>
      </c>
      <c r="E5" s="11">
        <v>2146580</v>
      </c>
      <c r="F5" s="11">
        <v>2126480</v>
      </c>
      <c r="G5" s="11">
        <v>2091880</v>
      </c>
      <c r="H5" s="11">
        <v>4718780</v>
      </c>
      <c r="I5" s="11">
        <v>11083720</v>
      </c>
    </row>
    <row r="6" spans="1:9" x14ac:dyDescent="0.3">
      <c r="A6" s="13" t="s">
        <v>118</v>
      </c>
      <c r="B6" s="11">
        <v>5578500</v>
      </c>
      <c r="D6" s="13" t="s">
        <v>21</v>
      </c>
      <c r="E6" s="11">
        <v>2062500</v>
      </c>
      <c r="F6" s="11">
        <v>3680240</v>
      </c>
      <c r="G6" s="11">
        <v>1313340</v>
      </c>
      <c r="H6" s="11">
        <v>5642180</v>
      </c>
      <c r="I6" s="11">
        <v>12698260</v>
      </c>
    </row>
    <row r="7" spans="1:9" x14ac:dyDescent="0.3">
      <c r="A7" s="13" t="s">
        <v>135</v>
      </c>
      <c r="B7" s="11">
        <v>5609080</v>
      </c>
      <c r="D7" s="13" t="s">
        <v>23</v>
      </c>
      <c r="E7" s="11">
        <v>1697500</v>
      </c>
      <c r="F7" s="11">
        <v>1261100</v>
      </c>
      <c r="G7" s="11">
        <v>2550760</v>
      </c>
      <c r="H7" s="11">
        <v>3667220</v>
      </c>
      <c r="I7" s="11">
        <v>9176580</v>
      </c>
    </row>
    <row r="8" spans="1:9" x14ac:dyDescent="0.3">
      <c r="A8" s="13" t="s">
        <v>112</v>
      </c>
      <c r="B8" s="11">
        <v>5100480</v>
      </c>
      <c r="D8" s="13" t="s">
        <v>25</v>
      </c>
      <c r="E8" s="11">
        <v>2707300</v>
      </c>
      <c r="F8" s="11">
        <v>2030520</v>
      </c>
      <c r="G8" s="11">
        <v>2407920</v>
      </c>
      <c r="H8" s="11">
        <v>3385500</v>
      </c>
      <c r="I8" s="11">
        <v>10531240</v>
      </c>
    </row>
    <row r="9" spans="1:9" x14ac:dyDescent="0.3">
      <c r="A9" s="13" t="s">
        <v>123</v>
      </c>
      <c r="B9" s="11">
        <v>6945800</v>
      </c>
      <c r="D9" s="13" t="s">
        <v>28</v>
      </c>
      <c r="E9" s="11">
        <v>1144400</v>
      </c>
      <c r="F9" s="11">
        <v>3137420</v>
      </c>
      <c r="G9" s="11">
        <v>1212420</v>
      </c>
      <c r="H9" s="11">
        <v>4503940</v>
      </c>
      <c r="I9" s="11">
        <v>9998180</v>
      </c>
    </row>
    <row r="10" spans="1:9" x14ac:dyDescent="0.3">
      <c r="A10" s="13" t="s">
        <v>119</v>
      </c>
      <c r="B10" s="11">
        <v>4844620</v>
      </c>
      <c r="D10" s="13" t="s">
        <v>30</v>
      </c>
      <c r="E10" s="11">
        <v>2983920</v>
      </c>
      <c r="F10" s="11">
        <v>2341720</v>
      </c>
      <c r="G10" s="11">
        <v>2529160</v>
      </c>
      <c r="H10" s="11">
        <v>3030980</v>
      </c>
      <c r="I10" s="11">
        <v>10885780</v>
      </c>
    </row>
    <row r="11" spans="1:9" x14ac:dyDescent="0.3">
      <c r="A11" s="13" t="s">
        <v>136</v>
      </c>
      <c r="B11" s="11">
        <v>6207180</v>
      </c>
      <c r="D11" s="13" t="s">
        <v>32</v>
      </c>
      <c r="E11" s="11">
        <v>1809560</v>
      </c>
      <c r="F11" s="11">
        <v>2747280</v>
      </c>
      <c r="G11" s="11">
        <v>976120</v>
      </c>
      <c r="H11" s="11">
        <v>3870140</v>
      </c>
      <c r="I11" s="11">
        <v>9403100</v>
      </c>
    </row>
    <row r="12" spans="1:9" x14ac:dyDescent="0.3">
      <c r="A12" s="13" t="s">
        <v>109</v>
      </c>
      <c r="B12" s="11">
        <v>6571500</v>
      </c>
      <c r="D12" s="13" t="s">
        <v>35</v>
      </c>
      <c r="E12" s="11">
        <v>1965020</v>
      </c>
      <c r="F12" s="11">
        <v>2599100</v>
      </c>
      <c r="G12" s="11">
        <v>1502360</v>
      </c>
      <c r="H12" s="11">
        <v>5652660</v>
      </c>
      <c r="I12" s="11">
        <v>11719140</v>
      </c>
    </row>
    <row r="13" spans="1:9" x14ac:dyDescent="0.3">
      <c r="A13" s="13" t="s">
        <v>139</v>
      </c>
      <c r="B13" s="11">
        <v>4842540</v>
      </c>
      <c r="D13" s="13" t="s">
        <v>37</v>
      </c>
      <c r="E13" s="11">
        <v>2816040</v>
      </c>
      <c r="F13" s="11">
        <v>3782160</v>
      </c>
      <c r="G13" s="11">
        <v>2955300</v>
      </c>
      <c r="H13" s="11">
        <v>4998700</v>
      </c>
      <c r="I13" s="11">
        <v>14552200</v>
      </c>
    </row>
    <row r="14" spans="1:9" x14ac:dyDescent="0.3">
      <c r="A14" s="13" t="s">
        <v>134</v>
      </c>
      <c r="B14" s="11">
        <v>5266580</v>
      </c>
      <c r="D14" s="13" t="s">
        <v>39</v>
      </c>
      <c r="E14" s="11">
        <v>2673460</v>
      </c>
      <c r="F14" s="11">
        <v>1971240</v>
      </c>
      <c r="G14" s="11">
        <v>815080</v>
      </c>
      <c r="H14" s="11">
        <v>3833940</v>
      </c>
      <c r="I14" s="11">
        <v>9293720</v>
      </c>
    </row>
    <row r="15" spans="1:9" x14ac:dyDescent="0.3">
      <c r="A15" s="13" t="s">
        <v>108</v>
      </c>
      <c r="B15" s="11">
        <v>5600140</v>
      </c>
      <c r="D15" s="13" t="s">
        <v>42</v>
      </c>
      <c r="E15" s="11">
        <v>1601100</v>
      </c>
      <c r="F15" s="11">
        <v>1026880</v>
      </c>
      <c r="G15" s="11">
        <v>2123480</v>
      </c>
      <c r="H15" s="11">
        <v>3719000</v>
      </c>
      <c r="I15" s="11">
        <v>8470460</v>
      </c>
    </row>
    <row r="16" spans="1:9" x14ac:dyDescent="0.3">
      <c r="A16" s="13" t="s">
        <v>141</v>
      </c>
      <c r="B16" s="11">
        <v>6686240</v>
      </c>
      <c r="D16" s="13" t="s">
        <v>44</v>
      </c>
      <c r="E16" s="11">
        <v>2450040</v>
      </c>
      <c r="F16" s="11">
        <v>2258460</v>
      </c>
      <c r="G16" s="11">
        <v>1383240</v>
      </c>
      <c r="H16" s="11">
        <v>3300680</v>
      </c>
      <c r="I16" s="11">
        <v>9392420</v>
      </c>
    </row>
    <row r="17" spans="1:9" x14ac:dyDescent="0.3">
      <c r="A17" s="13" t="s">
        <v>122</v>
      </c>
      <c r="B17" s="11">
        <v>4254820</v>
      </c>
      <c r="D17" s="13" t="s">
        <v>149</v>
      </c>
      <c r="E17" s="11">
        <v>26057420</v>
      </c>
      <c r="F17" s="11">
        <v>28962600</v>
      </c>
      <c r="G17" s="11">
        <v>21861060</v>
      </c>
      <c r="H17" s="11">
        <v>50323720</v>
      </c>
      <c r="I17" s="11">
        <v>127204800</v>
      </c>
    </row>
    <row r="18" spans="1:9" x14ac:dyDescent="0.3">
      <c r="A18" s="13" t="s">
        <v>142</v>
      </c>
      <c r="B18" s="11">
        <v>4678540</v>
      </c>
    </row>
    <row r="19" spans="1:9" x14ac:dyDescent="0.3">
      <c r="A19" s="13" t="s">
        <v>125</v>
      </c>
      <c r="B19" s="11">
        <v>5821420</v>
      </c>
    </row>
    <row r="20" spans="1:9" x14ac:dyDescent="0.3">
      <c r="A20" s="13" t="s">
        <v>143</v>
      </c>
      <c r="B20" s="11">
        <v>4986040</v>
      </c>
      <c r="D20" s="12" t="s">
        <v>148</v>
      </c>
      <c r="E20" t="s">
        <v>150</v>
      </c>
      <c r="G20" s="12" t="s">
        <v>148</v>
      </c>
      <c r="H20" t="s">
        <v>150</v>
      </c>
    </row>
    <row r="21" spans="1:9" x14ac:dyDescent="0.3">
      <c r="A21" s="13" t="s">
        <v>115</v>
      </c>
      <c r="B21" s="11">
        <v>5385600</v>
      </c>
      <c r="D21" s="13" t="s">
        <v>130</v>
      </c>
      <c r="E21" s="11">
        <v>32136000</v>
      </c>
      <c r="G21" s="13" t="s">
        <v>113</v>
      </c>
      <c r="H21" s="11">
        <v>36605000</v>
      </c>
    </row>
    <row r="22" spans="1:9" x14ac:dyDescent="0.3">
      <c r="A22" s="13" t="s">
        <v>137</v>
      </c>
      <c r="B22" s="11">
        <v>5070200</v>
      </c>
      <c r="D22" s="13" t="s">
        <v>105</v>
      </c>
      <c r="E22" s="11">
        <v>31825600</v>
      </c>
      <c r="G22" s="13" t="s">
        <v>117</v>
      </c>
      <c r="H22" s="11">
        <v>31348880</v>
      </c>
    </row>
    <row r="23" spans="1:9" x14ac:dyDescent="0.3">
      <c r="A23" s="13" t="s">
        <v>144</v>
      </c>
      <c r="B23" s="11">
        <v>4745720</v>
      </c>
      <c r="D23" s="13" t="s">
        <v>129</v>
      </c>
      <c r="E23" s="11">
        <v>25067400</v>
      </c>
      <c r="G23" s="13" t="s">
        <v>111</v>
      </c>
      <c r="H23" s="11">
        <v>21818980</v>
      </c>
    </row>
    <row r="24" spans="1:9" x14ac:dyDescent="0.3">
      <c r="A24" s="13" t="s">
        <v>140</v>
      </c>
      <c r="B24" s="11">
        <v>5165940</v>
      </c>
      <c r="D24" s="13" t="s">
        <v>132</v>
      </c>
      <c r="E24" s="11">
        <v>17385000</v>
      </c>
      <c r="G24" s="13" t="s">
        <v>107</v>
      </c>
      <c r="H24" s="11">
        <v>19311640</v>
      </c>
    </row>
    <row r="25" spans="1:9" x14ac:dyDescent="0.3">
      <c r="A25" s="13" t="s">
        <v>114</v>
      </c>
      <c r="B25" s="11">
        <v>4778780</v>
      </c>
      <c r="D25" s="13" t="s">
        <v>131</v>
      </c>
      <c r="E25" s="11">
        <v>13586300</v>
      </c>
      <c r="G25" s="13" t="s">
        <v>104</v>
      </c>
      <c r="H25" s="11">
        <v>12537160</v>
      </c>
    </row>
    <row r="26" spans="1:9" x14ac:dyDescent="0.3">
      <c r="A26" s="13" t="s">
        <v>138</v>
      </c>
      <c r="B26" s="11">
        <v>5083640</v>
      </c>
      <c r="D26" s="13" t="s">
        <v>133</v>
      </c>
      <c r="E26" s="11">
        <v>7204500</v>
      </c>
      <c r="G26" s="13" t="s">
        <v>110</v>
      </c>
      <c r="H26" s="11">
        <v>5583140</v>
      </c>
    </row>
    <row r="27" spans="1:9" x14ac:dyDescent="0.3">
      <c r="A27" s="13" t="s">
        <v>120</v>
      </c>
      <c r="B27" s="11">
        <v>4135320</v>
      </c>
      <c r="D27" s="13" t="s">
        <v>149</v>
      </c>
      <c r="E27" s="11">
        <v>127204800</v>
      </c>
      <c r="G27" s="13" t="s">
        <v>149</v>
      </c>
      <c r="H27" s="11">
        <v>127204800</v>
      </c>
    </row>
    <row r="28" spans="1:9" x14ac:dyDescent="0.3">
      <c r="A28" s="13" t="s">
        <v>149</v>
      </c>
      <c r="B28" s="11">
        <v>127204800</v>
      </c>
    </row>
    <row r="31" spans="1:9" x14ac:dyDescent="0.3">
      <c r="G31" s="12" t="s">
        <v>148</v>
      </c>
      <c r="H31" t="s">
        <v>150</v>
      </c>
    </row>
    <row r="32" spans="1:9" x14ac:dyDescent="0.3">
      <c r="A32" t="s">
        <v>98</v>
      </c>
      <c r="B32" t="s">
        <v>146</v>
      </c>
      <c r="D32" t="s">
        <v>150</v>
      </c>
      <c r="G32" s="13" t="s">
        <v>126</v>
      </c>
      <c r="H32" s="11">
        <v>41982140</v>
      </c>
    </row>
    <row r="33" spans="1:8" x14ac:dyDescent="0.3">
      <c r="A33" t="str">
        <f>A4</f>
        <v>Argentina</v>
      </c>
      <c r="B33" s="10">
        <f>GETPIVOTDATA("Revenue",$A$3,"Country","Colombia")</f>
        <v>6945800</v>
      </c>
      <c r="D33" s="11">
        <v>127204800</v>
      </c>
      <c r="E33" s="10">
        <f>GETPIVOTDATA("Revenue",$D$32)</f>
        <v>127204800</v>
      </c>
      <c r="G33" s="13" t="s">
        <v>127</v>
      </c>
      <c r="H33" s="11">
        <v>32380340</v>
      </c>
    </row>
    <row r="34" spans="1:8" x14ac:dyDescent="0.3">
      <c r="A34" t="str">
        <f>A5</f>
        <v>Bolivia</v>
      </c>
      <c r="B34" s="10">
        <f>GETPIVOTDATA("Revenue",$A$3,"Country","Ireland")</f>
        <v>6686240</v>
      </c>
      <c r="G34" s="13" t="s">
        <v>124</v>
      </c>
      <c r="H34" s="11">
        <v>24888580</v>
      </c>
    </row>
    <row r="35" spans="1:8" x14ac:dyDescent="0.3">
      <c r="A35" t="str">
        <f>A6</f>
        <v>Brasil</v>
      </c>
      <c r="B35" s="10">
        <f>GETPIVOTDATA("Revenue",$A$3,"Country","El Salvador")</f>
        <v>6571500</v>
      </c>
      <c r="G35" s="13" t="s">
        <v>106</v>
      </c>
      <c r="H35" s="11">
        <v>19165480</v>
      </c>
    </row>
    <row r="36" spans="1:8" x14ac:dyDescent="0.3">
      <c r="A36" t="str">
        <f>A7</f>
        <v>Canada</v>
      </c>
      <c r="B36" s="10">
        <f>GETPIVOTDATA("Revenue",$A$3,"Country","Denmark")</f>
        <v>6207180</v>
      </c>
      <c r="D36" t="s">
        <v>154</v>
      </c>
      <c r="G36" s="13" t="s">
        <v>128</v>
      </c>
      <c r="H36" s="11">
        <v>8788260</v>
      </c>
    </row>
    <row r="37" spans="1:8" x14ac:dyDescent="0.3">
      <c r="A37" t="str">
        <f>A8</f>
        <v>Chile</v>
      </c>
      <c r="B37" s="10">
        <f>GETPIVOTDATA("Revenue",$A$3,"Country","Paraguay")</f>
        <v>5821420</v>
      </c>
      <c r="D37" s="11">
        <v>44419920</v>
      </c>
      <c r="E37" s="10">
        <f>GETPIVOTDATA("Profit",$D$36)</f>
        <v>44419920</v>
      </c>
      <c r="G37" s="13" t="s">
        <v>149</v>
      </c>
      <c r="H37" s="11">
        <v>127204800</v>
      </c>
    </row>
    <row r="38" spans="1:8" x14ac:dyDescent="0.3">
      <c r="A38" t="str">
        <f>A9</f>
        <v>Colombia</v>
      </c>
      <c r="B38" s="10">
        <f>GETPIVOTDATA("Revenue",$A$3,"Country","Canada")</f>
        <v>5609080</v>
      </c>
    </row>
    <row r="39" spans="1:8" x14ac:dyDescent="0.3">
      <c r="A39" t="str">
        <f>A10</f>
        <v>Cuba</v>
      </c>
      <c r="B39" s="10">
        <f>GETPIVOTDATA("Revenue",$A$3,"Country","Guatemala")</f>
        <v>5600140</v>
      </c>
    </row>
    <row r="40" spans="1:8" x14ac:dyDescent="0.3">
      <c r="A40" t="str">
        <f>A11</f>
        <v>Denmark</v>
      </c>
      <c r="B40" s="10">
        <f>GETPIVOTDATA("Revenue",$A$3,"Country","Brasil")</f>
        <v>5578500</v>
      </c>
      <c r="D40" t="s">
        <v>152</v>
      </c>
    </row>
    <row r="41" spans="1:8" x14ac:dyDescent="0.3">
      <c r="A41" t="str">
        <f>A12</f>
        <v>El Salvador</v>
      </c>
      <c r="B41" s="10">
        <f>GETPIVOTDATA("Revenue",$A$3,"Country","Portugal")</f>
        <v>5385600</v>
      </c>
      <c r="D41" s="11">
        <v>1623520</v>
      </c>
      <c r="E41" s="10">
        <f>GETPIVOTDATA("Unit Cost",$D$40)</f>
        <v>1623520</v>
      </c>
    </row>
    <row r="42" spans="1:8" x14ac:dyDescent="0.3">
      <c r="A42" t="str">
        <f>A13</f>
        <v>France</v>
      </c>
      <c r="B42" s="10">
        <f>GETPIVOTDATA("Revenue",$A$3,"Country","Germany")</f>
        <v>5266580</v>
      </c>
    </row>
    <row r="43" spans="1:8" x14ac:dyDescent="0.3">
      <c r="A43" t="str">
        <f>A14</f>
        <v>Germany</v>
      </c>
      <c r="B43" s="10">
        <f>GETPIVOTDATA("Revenue",$A$3,"Country","United Kingdom")</f>
        <v>5165940</v>
      </c>
    </row>
    <row r="44" spans="1:8" x14ac:dyDescent="0.3">
      <c r="A44" t="str">
        <f>A15</f>
        <v>Guatemala</v>
      </c>
      <c r="B44" s="10">
        <f>GETPIVOTDATA("Revenue",$A$3,"Country","Bolivia")</f>
        <v>5133020</v>
      </c>
      <c r="D44" t="s">
        <v>155</v>
      </c>
    </row>
    <row r="45" spans="1:8" x14ac:dyDescent="0.3">
      <c r="A45" t="str">
        <f>A16</f>
        <v>Ireland</v>
      </c>
      <c r="B45" s="10">
        <f>GETPIVOTDATA("Revenue",$A$3,"Country","Chile")</f>
        <v>5100480</v>
      </c>
      <c r="D45" s="14">
        <f>GETPIVOTDATA("Profit",$D$36)/GETPIVOTDATA("Revenue",$D$32)</f>
        <v>0.34920003018754009</v>
      </c>
    </row>
    <row r="46" spans="1:8" x14ac:dyDescent="0.3">
      <c r="A46" t="str">
        <f>A17</f>
        <v>Jamaica</v>
      </c>
      <c r="B46" s="10">
        <f>GETPIVOTDATA("Revenue",$A$3,"Country","USA")</f>
        <v>5083640</v>
      </c>
    </row>
    <row r="47" spans="1:8" x14ac:dyDescent="0.3">
      <c r="A47" t="str">
        <f>A18</f>
        <v>Mexico</v>
      </c>
      <c r="B47" s="10">
        <f>GETPIVOTDATA("Revenue",$A$3,"Country","Spain")</f>
        <v>5070200</v>
      </c>
    </row>
    <row r="48" spans="1:8" x14ac:dyDescent="0.3">
      <c r="A48" t="str">
        <f>A19</f>
        <v>Paraguay</v>
      </c>
      <c r="B48" s="10">
        <f>GETPIVOTDATA("Revenue",$A$3,"Country","Peru")</f>
        <v>4986040</v>
      </c>
    </row>
    <row r="49" spans="1:2" x14ac:dyDescent="0.3">
      <c r="A49" t="str">
        <f>A20</f>
        <v>Peru</v>
      </c>
      <c r="B49" s="10">
        <f>GETPIVOTDATA("Revenue",$A$3,"Country","Cuba")</f>
        <v>4844620</v>
      </c>
    </row>
    <row r="50" spans="1:2" x14ac:dyDescent="0.3">
      <c r="A50" t="str">
        <f>A21</f>
        <v>Portugal</v>
      </c>
      <c r="B50" s="10">
        <f>GETPIVOTDATA("Revenue",$A$3,"Country","France")</f>
        <v>4842540</v>
      </c>
    </row>
    <row r="51" spans="1:2" x14ac:dyDescent="0.3">
      <c r="A51" t="str">
        <f>A22</f>
        <v>Spain</v>
      </c>
      <c r="B51" s="10">
        <f>GETPIVOTDATA("Revenue",$A$3,"Country","Uruguay")</f>
        <v>4778780</v>
      </c>
    </row>
    <row r="52" spans="1:2" x14ac:dyDescent="0.3">
      <c r="A52" t="str">
        <f>A23</f>
        <v>Switzerland</v>
      </c>
      <c r="B52" s="10">
        <f>GETPIVOTDATA("Revenue",$A$3,"Country","Switzerland")</f>
        <v>4745720</v>
      </c>
    </row>
    <row r="53" spans="1:2" x14ac:dyDescent="0.3">
      <c r="A53" t="str">
        <f>A24</f>
        <v>United Kingdom</v>
      </c>
      <c r="B53" s="10">
        <f>GETPIVOTDATA("Revenue",$A$3,"Country","Argentina")</f>
        <v>4713100</v>
      </c>
    </row>
    <row r="54" spans="1:2" x14ac:dyDescent="0.3">
      <c r="A54" t="str">
        <f>A25</f>
        <v>Uruguay</v>
      </c>
      <c r="B54" s="10">
        <f>GETPIVOTDATA("Revenue",$A$3,"Country","Mexico")</f>
        <v>4678540</v>
      </c>
    </row>
    <row r="55" spans="1:2" x14ac:dyDescent="0.3">
      <c r="A55" t="str">
        <f>A26</f>
        <v>USA</v>
      </c>
      <c r="B55" s="10">
        <f>GETPIVOTDATA("Revenue",$A$3,"Country","Jamaica")</f>
        <v>4254820</v>
      </c>
    </row>
    <row r="56" spans="1:2" x14ac:dyDescent="0.3">
      <c r="A56" t="str">
        <f>A27</f>
        <v>Venezuela</v>
      </c>
      <c r="B56" s="10">
        <f>GETPIVOTDATA("Revenue",$A$3,"Country","Venezuela")</f>
        <v>4135320</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39613-4F4A-4D1A-8606-78B34EF81D64}">
  <sheetPr>
    <pageSetUpPr fitToPage="1"/>
  </sheetPr>
  <dimension ref="B22"/>
  <sheetViews>
    <sheetView showGridLines="0" tabSelected="1" topLeftCell="A22" zoomScale="70" zoomScaleNormal="70" workbookViewId="0">
      <selection activeCell="B30" sqref="B30"/>
    </sheetView>
  </sheetViews>
  <sheetFormatPr defaultRowHeight="14.4" x14ac:dyDescent="0.3"/>
  <cols>
    <col min="1" max="1" width="13.33203125" style="15" customWidth="1"/>
    <col min="2" max="16384" width="8.88671875" style="15"/>
  </cols>
  <sheetData>
    <row r="22" spans="2:2" x14ac:dyDescent="0.3">
      <c r="B22" s="15">
        <v>0</v>
      </c>
    </row>
  </sheetData>
  <pageMargins left="0.7" right="0.7" top="0.75" bottom="0.75" header="0.3" footer="0.3"/>
  <pageSetup paperSize="9" scale="43" orientation="landscape"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26"/>
  <sheetViews>
    <sheetView workbookViewId="0">
      <pane ySplit="1" topLeftCell="A2" activePane="bottomLeft" state="frozen"/>
      <selection pane="bottomLeft" activeCell="L1796" sqref="L1796"/>
    </sheetView>
  </sheetViews>
  <sheetFormatPr defaultRowHeight="14.4" x14ac:dyDescent="0.3"/>
  <cols>
    <col min="1" max="1" width="9.109375" style="6"/>
    <col min="2" max="3" width="9.109375" style="8"/>
    <col min="4" max="5" width="9.109375" style="4"/>
    <col min="6" max="6" width="9.109375" style="8"/>
    <col min="7" max="9" width="9.109375" style="4"/>
    <col min="10" max="10" width="18.33203125" style="2" bestFit="1" customWidth="1"/>
  </cols>
  <sheetData>
    <row r="1" spans="1:10" x14ac:dyDescent="0.3">
      <c r="A1" s="5" t="s">
        <v>0</v>
      </c>
      <c r="B1" s="7" t="s">
        <v>1</v>
      </c>
      <c r="C1" s="7" t="s">
        <v>2</v>
      </c>
      <c r="D1" s="3" t="s">
        <v>3</v>
      </c>
      <c r="E1" s="3" t="s">
        <v>4</v>
      </c>
      <c r="F1" s="7" t="s">
        <v>5</v>
      </c>
      <c r="G1" s="3" t="s">
        <v>6</v>
      </c>
      <c r="H1" s="3" t="s">
        <v>7</v>
      </c>
      <c r="I1" s="3" t="s">
        <v>8</v>
      </c>
      <c r="J1" s="1" t="s">
        <v>9</v>
      </c>
    </row>
    <row r="2" spans="1:10" x14ac:dyDescent="0.3">
      <c r="A2" s="6" t="s">
        <v>10</v>
      </c>
      <c r="B2" s="8">
        <v>1</v>
      </c>
      <c r="C2" s="8">
        <v>1</v>
      </c>
      <c r="D2" s="4" t="s">
        <v>11</v>
      </c>
      <c r="E2" s="4" t="s">
        <v>12</v>
      </c>
      <c r="F2" s="8">
        <v>3</v>
      </c>
      <c r="G2" s="4" t="s">
        <v>13</v>
      </c>
      <c r="H2" s="4">
        <v>1</v>
      </c>
      <c r="I2" s="4" t="s">
        <v>14</v>
      </c>
      <c r="J2" s="2">
        <v>43831</v>
      </c>
    </row>
    <row r="3" spans="1:10" x14ac:dyDescent="0.3">
      <c r="A3" s="6" t="s">
        <v>10</v>
      </c>
      <c r="B3" s="8">
        <v>1</v>
      </c>
      <c r="C3" s="8">
        <v>1</v>
      </c>
      <c r="D3" s="4" t="s">
        <v>11</v>
      </c>
      <c r="E3" s="4" t="s">
        <v>12</v>
      </c>
      <c r="F3" s="8">
        <v>4</v>
      </c>
      <c r="G3" s="4" t="s">
        <v>15</v>
      </c>
      <c r="H3" s="4">
        <v>1</v>
      </c>
      <c r="I3" s="4" t="s">
        <v>14</v>
      </c>
      <c r="J3" s="2">
        <v>43832</v>
      </c>
    </row>
    <row r="4" spans="1:10" x14ac:dyDescent="0.3">
      <c r="A4" s="6" t="s">
        <v>10</v>
      </c>
      <c r="B4" s="8">
        <v>1</v>
      </c>
      <c r="C4" s="8">
        <v>1</v>
      </c>
      <c r="D4" s="4" t="s">
        <v>11</v>
      </c>
      <c r="E4" s="4" t="s">
        <v>12</v>
      </c>
      <c r="F4" s="8">
        <v>5</v>
      </c>
      <c r="G4" s="4" t="s">
        <v>16</v>
      </c>
      <c r="H4" s="4">
        <v>1</v>
      </c>
      <c r="I4" s="4" t="s">
        <v>14</v>
      </c>
      <c r="J4" s="2">
        <v>43833</v>
      </c>
    </row>
    <row r="5" spans="1:10" x14ac:dyDescent="0.3">
      <c r="A5" s="6" t="s">
        <v>10</v>
      </c>
      <c r="B5" s="8">
        <v>1</v>
      </c>
      <c r="C5" s="8">
        <v>1</v>
      </c>
      <c r="D5" s="4" t="s">
        <v>11</v>
      </c>
      <c r="E5" s="4" t="s">
        <v>12</v>
      </c>
      <c r="F5" s="8">
        <v>6</v>
      </c>
      <c r="G5" s="4" t="s">
        <v>17</v>
      </c>
      <c r="H5" s="4">
        <v>1</v>
      </c>
      <c r="I5" s="4" t="s">
        <v>14</v>
      </c>
      <c r="J5" s="2">
        <v>43834</v>
      </c>
    </row>
    <row r="6" spans="1:10" x14ac:dyDescent="0.3">
      <c r="A6" s="6" t="s">
        <v>10</v>
      </c>
      <c r="B6" s="8">
        <v>1</v>
      </c>
      <c r="C6" s="8">
        <v>1</v>
      </c>
      <c r="D6" s="4" t="s">
        <v>11</v>
      </c>
      <c r="E6" s="4" t="s">
        <v>12</v>
      </c>
      <c r="F6" s="8">
        <v>7</v>
      </c>
      <c r="G6" s="4" t="s">
        <v>18</v>
      </c>
      <c r="H6" s="4">
        <v>1</v>
      </c>
      <c r="I6" s="4" t="s">
        <v>14</v>
      </c>
      <c r="J6" s="2">
        <v>43835</v>
      </c>
    </row>
    <row r="7" spans="1:10" x14ac:dyDescent="0.3">
      <c r="A7" s="6" t="s">
        <v>10</v>
      </c>
      <c r="B7" s="8">
        <v>1</v>
      </c>
      <c r="C7" s="8">
        <v>1</v>
      </c>
      <c r="D7" s="4" t="s">
        <v>11</v>
      </c>
      <c r="E7" s="4" t="s">
        <v>12</v>
      </c>
      <c r="F7" s="8">
        <v>1</v>
      </c>
      <c r="G7" s="4" t="s">
        <v>19</v>
      </c>
      <c r="H7" s="4">
        <v>2</v>
      </c>
      <c r="I7" s="4" t="s">
        <v>14</v>
      </c>
      <c r="J7" s="2">
        <v>43836</v>
      </c>
    </row>
    <row r="8" spans="1:10" x14ac:dyDescent="0.3">
      <c r="A8" s="6" t="s">
        <v>10</v>
      </c>
      <c r="B8" s="8">
        <v>1</v>
      </c>
      <c r="C8" s="8">
        <v>1</v>
      </c>
      <c r="D8" s="4" t="s">
        <v>11</v>
      </c>
      <c r="E8" s="4" t="s">
        <v>12</v>
      </c>
      <c r="F8" s="8">
        <v>2</v>
      </c>
      <c r="G8" s="4" t="s">
        <v>20</v>
      </c>
      <c r="H8" s="4">
        <v>2</v>
      </c>
      <c r="I8" s="4" t="s">
        <v>14</v>
      </c>
      <c r="J8" s="2">
        <v>43837</v>
      </c>
    </row>
    <row r="9" spans="1:10" x14ac:dyDescent="0.3">
      <c r="A9" s="6" t="s">
        <v>10</v>
      </c>
      <c r="B9" s="8">
        <v>1</v>
      </c>
      <c r="C9" s="8">
        <v>1</v>
      </c>
      <c r="D9" s="4" t="s">
        <v>11</v>
      </c>
      <c r="E9" s="4" t="s">
        <v>12</v>
      </c>
      <c r="F9" s="8">
        <v>3</v>
      </c>
      <c r="G9" s="4" t="s">
        <v>13</v>
      </c>
      <c r="H9" s="4">
        <v>2</v>
      </c>
      <c r="I9" s="4" t="s">
        <v>14</v>
      </c>
      <c r="J9" s="2">
        <v>43838</v>
      </c>
    </row>
    <row r="10" spans="1:10" x14ac:dyDescent="0.3">
      <c r="A10" s="6" t="s">
        <v>10</v>
      </c>
      <c r="B10" s="8">
        <v>1</v>
      </c>
      <c r="C10" s="8">
        <v>1</v>
      </c>
      <c r="D10" s="4" t="s">
        <v>11</v>
      </c>
      <c r="E10" s="4" t="s">
        <v>12</v>
      </c>
      <c r="F10" s="8">
        <v>4</v>
      </c>
      <c r="G10" s="4" t="s">
        <v>15</v>
      </c>
      <c r="H10" s="4">
        <v>2</v>
      </c>
      <c r="I10" s="4" t="s">
        <v>14</v>
      </c>
      <c r="J10" s="2">
        <v>43839</v>
      </c>
    </row>
    <row r="11" spans="1:10" x14ac:dyDescent="0.3">
      <c r="A11" s="6" t="s">
        <v>10</v>
      </c>
      <c r="B11" s="8">
        <v>1</v>
      </c>
      <c r="C11" s="8">
        <v>1</v>
      </c>
      <c r="D11" s="4" t="s">
        <v>11</v>
      </c>
      <c r="E11" s="4" t="s">
        <v>12</v>
      </c>
      <c r="F11" s="8">
        <v>5</v>
      </c>
      <c r="G11" s="4" t="s">
        <v>16</v>
      </c>
      <c r="H11" s="4">
        <v>2</v>
      </c>
      <c r="I11" s="4" t="s">
        <v>14</v>
      </c>
      <c r="J11" s="2">
        <v>43840</v>
      </c>
    </row>
    <row r="12" spans="1:10" x14ac:dyDescent="0.3">
      <c r="A12" s="6" t="s">
        <v>10</v>
      </c>
      <c r="B12" s="8">
        <v>1</v>
      </c>
      <c r="C12" s="8">
        <v>1</v>
      </c>
      <c r="D12" s="4" t="s">
        <v>11</v>
      </c>
      <c r="E12" s="4" t="s">
        <v>12</v>
      </c>
      <c r="F12" s="8">
        <v>6</v>
      </c>
      <c r="G12" s="4" t="s">
        <v>17</v>
      </c>
      <c r="H12" s="4">
        <v>2</v>
      </c>
      <c r="I12" s="4" t="s">
        <v>14</v>
      </c>
      <c r="J12" s="2">
        <v>43841</v>
      </c>
    </row>
    <row r="13" spans="1:10" x14ac:dyDescent="0.3">
      <c r="A13" s="6" t="s">
        <v>10</v>
      </c>
      <c r="B13" s="8">
        <v>1</v>
      </c>
      <c r="C13" s="8">
        <v>1</v>
      </c>
      <c r="D13" s="4" t="s">
        <v>11</v>
      </c>
      <c r="E13" s="4" t="s">
        <v>12</v>
      </c>
      <c r="F13" s="8">
        <v>7</v>
      </c>
      <c r="G13" s="4" t="s">
        <v>18</v>
      </c>
      <c r="H13" s="4">
        <v>2</v>
      </c>
      <c r="I13" s="4" t="s">
        <v>14</v>
      </c>
      <c r="J13" s="2">
        <v>43842</v>
      </c>
    </row>
    <row r="14" spans="1:10" x14ac:dyDescent="0.3">
      <c r="A14" s="6" t="s">
        <v>10</v>
      </c>
      <c r="B14" s="8">
        <v>1</v>
      </c>
      <c r="C14" s="8">
        <v>1</v>
      </c>
      <c r="D14" s="4" t="s">
        <v>11</v>
      </c>
      <c r="E14" s="4" t="s">
        <v>12</v>
      </c>
      <c r="F14" s="8">
        <v>1</v>
      </c>
      <c r="G14" s="4" t="s">
        <v>19</v>
      </c>
      <c r="H14" s="4">
        <v>3</v>
      </c>
      <c r="I14" s="4" t="s">
        <v>14</v>
      </c>
      <c r="J14" s="2">
        <v>43843</v>
      </c>
    </row>
    <row r="15" spans="1:10" x14ac:dyDescent="0.3">
      <c r="A15" s="6" t="s">
        <v>10</v>
      </c>
      <c r="B15" s="8">
        <v>1</v>
      </c>
      <c r="C15" s="8">
        <v>1</v>
      </c>
      <c r="D15" s="4" t="s">
        <v>11</v>
      </c>
      <c r="E15" s="4" t="s">
        <v>12</v>
      </c>
      <c r="F15" s="8">
        <v>2</v>
      </c>
      <c r="G15" s="4" t="s">
        <v>20</v>
      </c>
      <c r="H15" s="4">
        <v>3</v>
      </c>
      <c r="I15" s="4" t="s">
        <v>14</v>
      </c>
      <c r="J15" s="2">
        <v>43844</v>
      </c>
    </row>
    <row r="16" spans="1:10" x14ac:dyDescent="0.3">
      <c r="A16" s="6" t="s">
        <v>10</v>
      </c>
      <c r="B16" s="8">
        <v>1</v>
      </c>
      <c r="C16" s="8">
        <v>1</v>
      </c>
      <c r="D16" s="4" t="s">
        <v>11</v>
      </c>
      <c r="E16" s="4" t="s">
        <v>12</v>
      </c>
      <c r="F16" s="8">
        <v>3</v>
      </c>
      <c r="G16" s="4" t="s">
        <v>13</v>
      </c>
      <c r="H16" s="4">
        <v>3</v>
      </c>
      <c r="I16" s="4" t="s">
        <v>14</v>
      </c>
      <c r="J16" s="2">
        <v>43845</v>
      </c>
    </row>
    <row r="17" spans="1:10" x14ac:dyDescent="0.3">
      <c r="A17" s="6" t="s">
        <v>10</v>
      </c>
      <c r="B17" s="8">
        <v>1</v>
      </c>
      <c r="C17" s="8">
        <v>1</v>
      </c>
      <c r="D17" s="4" t="s">
        <v>11</v>
      </c>
      <c r="E17" s="4" t="s">
        <v>12</v>
      </c>
      <c r="F17" s="8">
        <v>4</v>
      </c>
      <c r="G17" s="4" t="s">
        <v>15</v>
      </c>
      <c r="H17" s="4">
        <v>3</v>
      </c>
      <c r="I17" s="4" t="s">
        <v>14</v>
      </c>
      <c r="J17" s="2">
        <v>43846</v>
      </c>
    </row>
    <row r="18" spans="1:10" x14ac:dyDescent="0.3">
      <c r="A18" s="6" t="s">
        <v>10</v>
      </c>
      <c r="B18" s="8">
        <v>1</v>
      </c>
      <c r="C18" s="8">
        <v>1</v>
      </c>
      <c r="D18" s="4" t="s">
        <v>11</v>
      </c>
      <c r="E18" s="4" t="s">
        <v>12</v>
      </c>
      <c r="F18" s="8">
        <v>5</v>
      </c>
      <c r="G18" s="4" t="s">
        <v>16</v>
      </c>
      <c r="H18" s="4">
        <v>3</v>
      </c>
      <c r="I18" s="4" t="s">
        <v>14</v>
      </c>
      <c r="J18" s="2">
        <v>43847</v>
      </c>
    </row>
    <row r="19" spans="1:10" x14ac:dyDescent="0.3">
      <c r="A19" s="6" t="s">
        <v>10</v>
      </c>
      <c r="B19" s="8">
        <v>1</v>
      </c>
      <c r="C19" s="8">
        <v>1</v>
      </c>
      <c r="D19" s="4" t="s">
        <v>11</v>
      </c>
      <c r="E19" s="4" t="s">
        <v>12</v>
      </c>
      <c r="F19" s="8">
        <v>6</v>
      </c>
      <c r="G19" s="4" t="s">
        <v>17</v>
      </c>
      <c r="H19" s="4">
        <v>3</v>
      </c>
      <c r="I19" s="4" t="s">
        <v>14</v>
      </c>
      <c r="J19" s="2">
        <v>43848</v>
      </c>
    </row>
    <row r="20" spans="1:10" x14ac:dyDescent="0.3">
      <c r="A20" s="6" t="s">
        <v>10</v>
      </c>
      <c r="B20" s="8">
        <v>1</v>
      </c>
      <c r="C20" s="8">
        <v>1</v>
      </c>
      <c r="D20" s="4" t="s">
        <v>11</v>
      </c>
      <c r="E20" s="4" t="s">
        <v>12</v>
      </c>
      <c r="F20" s="8">
        <v>7</v>
      </c>
      <c r="G20" s="4" t="s">
        <v>18</v>
      </c>
      <c r="H20" s="4">
        <v>3</v>
      </c>
      <c r="I20" s="4" t="s">
        <v>14</v>
      </c>
      <c r="J20" s="2">
        <v>43849</v>
      </c>
    </row>
    <row r="21" spans="1:10" x14ac:dyDescent="0.3">
      <c r="A21" s="6" t="s">
        <v>10</v>
      </c>
      <c r="B21" s="8">
        <v>1</v>
      </c>
      <c r="C21" s="8">
        <v>1</v>
      </c>
      <c r="D21" s="4" t="s">
        <v>11</v>
      </c>
      <c r="E21" s="4" t="s">
        <v>12</v>
      </c>
      <c r="F21" s="8">
        <v>1</v>
      </c>
      <c r="G21" s="4" t="s">
        <v>19</v>
      </c>
      <c r="H21" s="4">
        <v>4</v>
      </c>
      <c r="I21" s="4" t="s">
        <v>14</v>
      </c>
      <c r="J21" s="2">
        <v>43850</v>
      </c>
    </row>
    <row r="22" spans="1:10" x14ac:dyDescent="0.3">
      <c r="A22" s="6" t="s">
        <v>10</v>
      </c>
      <c r="B22" s="8">
        <v>1</v>
      </c>
      <c r="C22" s="8">
        <v>1</v>
      </c>
      <c r="D22" s="4" t="s">
        <v>11</v>
      </c>
      <c r="E22" s="4" t="s">
        <v>12</v>
      </c>
      <c r="F22" s="8">
        <v>2</v>
      </c>
      <c r="G22" s="4" t="s">
        <v>20</v>
      </c>
      <c r="H22" s="4">
        <v>4</v>
      </c>
      <c r="I22" s="4" t="s">
        <v>14</v>
      </c>
      <c r="J22" s="2">
        <v>43851</v>
      </c>
    </row>
    <row r="23" spans="1:10" x14ac:dyDescent="0.3">
      <c r="A23" s="6" t="s">
        <v>10</v>
      </c>
      <c r="B23" s="8">
        <v>1</v>
      </c>
      <c r="C23" s="8">
        <v>1</v>
      </c>
      <c r="D23" s="4" t="s">
        <v>11</v>
      </c>
      <c r="E23" s="4" t="s">
        <v>12</v>
      </c>
      <c r="F23" s="8">
        <v>3</v>
      </c>
      <c r="G23" s="4" t="s">
        <v>13</v>
      </c>
      <c r="H23" s="4">
        <v>4</v>
      </c>
      <c r="I23" s="4" t="s">
        <v>14</v>
      </c>
      <c r="J23" s="2">
        <v>43852</v>
      </c>
    </row>
    <row r="24" spans="1:10" x14ac:dyDescent="0.3">
      <c r="A24" s="6" t="s">
        <v>10</v>
      </c>
      <c r="B24" s="8">
        <v>1</v>
      </c>
      <c r="C24" s="8">
        <v>1</v>
      </c>
      <c r="D24" s="4" t="s">
        <v>11</v>
      </c>
      <c r="E24" s="4" t="s">
        <v>12</v>
      </c>
      <c r="F24" s="8">
        <v>4</v>
      </c>
      <c r="G24" s="4" t="s">
        <v>15</v>
      </c>
      <c r="H24" s="4">
        <v>4</v>
      </c>
      <c r="I24" s="4" t="s">
        <v>14</v>
      </c>
      <c r="J24" s="2">
        <v>43853</v>
      </c>
    </row>
    <row r="25" spans="1:10" x14ac:dyDescent="0.3">
      <c r="A25" s="6" t="s">
        <v>10</v>
      </c>
      <c r="B25" s="8">
        <v>1</v>
      </c>
      <c r="C25" s="8">
        <v>1</v>
      </c>
      <c r="D25" s="4" t="s">
        <v>11</v>
      </c>
      <c r="E25" s="4" t="s">
        <v>12</v>
      </c>
      <c r="F25" s="8">
        <v>5</v>
      </c>
      <c r="G25" s="4" t="s">
        <v>16</v>
      </c>
      <c r="H25" s="4">
        <v>4</v>
      </c>
      <c r="I25" s="4" t="s">
        <v>14</v>
      </c>
      <c r="J25" s="2">
        <v>43854</v>
      </c>
    </row>
    <row r="26" spans="1:10" x14ac:dyDescent="0.3">
      <c r="A26" s="6" t="s">
        <v>10</v>
      </c>
      <c r="B26" s="8">
        <v>1</v>
      </c>
      <c r="C26" s="8">
        <v>1</v>
      </c>
      <c r="D26" s="4" t="s">
        <v>11</v>
      </c>
      <c r="E26" s="4" t="s">
        <v>12</v>
      </c>
      <c r="F26" s="8">
        <v>6</v>
      </c>
      <c r="G26" s="4" t="s">
        <v>17</v>
      </c>
      <c r="H26" s="4">
        <v>4</v>
      </c>
      <c r="I26" s="4" t="s">
        <v>14</v>
      </c>
      <c r="J26" s="2">
        <v>43855</v>
      </c>
    </row>
    <row r="27" spans="1:10" x14ac:dyDescent="0.3">
      <c r="A27" s="6" t="s">
        <v>10</v>
      </c>
      <c r="B27" s="8">
        <v>1</v>
      </c>
      <c r="C27" s="8">
        <v>1</v>
      </c>
      <c r="D27" s="4" t="s">
        <v>11</v>
      </c>
      <c r="E27" s="4" t="s">
        <v>12</v>
      </c>
      <c r="F27" s="8">
        <v>7</v>
      </c>
      <c r="G27" s="4" t="s">
        <v>18</v>
      </c>
      <c r="H27" s="4">
        <v>4</v>
      </c>
      <c r="I27" s="4" t="s">
        <v>14</v>
      </c>
      <c r="J27" s="2">
        <v>43856</v>
      </c>
    </row>
    <row r="28" spans="1:10" x14ac:dyDescent="0.3">
      <c r="A28" s="6" t="s">
        <v>10</v>
      </c>
      <c r="B28" s="8">
        <v>1</v>
      </c>
      <c r="C28" s="8">
        <v>1</v>
      </c>
      <c r="D28" s="4" t="s">
        <v>11</v>
      </c>
      <c r="E28" s="4" t="s">
        <v>12</v>
      </c>
      <c r="F28" s="8">
        <v>1</v>
      </c>
      <c r="G28" s="4" t="s">
        <v>19</v>
      </c>
      <c r="H28" s="4">
        <v>5</v>
      </c>
      <c r="I28" s="4" t="s">
        <v>14</v>
      </c>
      <c r="J28" s="2">
        <v>43857</v>
      </c>
    </row>
    <row r="29" spans="1:10" x14ac:dyDescent="0.3">
      <c r="A29" s="6" t="s">
        <v>10</v>
      </c>
      <c r="B29" s="8">
        <v>1</v>
      </c>
      <c r="C29" s="8">
        <v>1</v>
      </c>
      <c r="D29" s="4" t="s">
        <v>11</v>
      </c>
      <c r="E29" s="4" t="s">
        <v>12</v>
      </c>
      <c r="F29" s="8">
        <v>2</v>
      </c>
      <c r="G29" s="4" t="s">
        <v>20</v>
      </c>
      <c r="H29" s="4">
        <v>5</v>
      </c>
      <c r="I29" s="4" t="s">
        <v>14</v>
      </c>
      <c r="J29" s="2">
        <v>43858</v>
      </c>
    </row>
    <row r="30" spans="1:10" x14ac:dyDescent="0.3">
      <c r="A30" s="6" t="s">
        <v>10</v>
      </c>
      <c r="B30" s="8">
        <v>1</v>
      </c>
      <c r="C30" s="8">
        <v>1</v>
      </c>
      <c r="D30" s="4" t="s">
        <v>11</v>
      </c>
      <c r="E30" s="4" t="s">
        <v>12</v>
      </c>
      <c r="F30" s="8">
        <v>3</v>
      </c>
      <c r="G30" s="4" t="s">
        <v>13</v>
      </c>
      <c r="H30" s="4">
        <v>5</v>
      </c>
      <c r="I30" s="4" t="s">
        <v>14</v>
      </c>
      <c r="J30" s="2">
        <v>43859</v>
      </c>
    </row>
    <row r="31" spans="1:10" x14ac:dyDescent="0.3">
      <c r="A31" s="6" t="s">
        <v>10</v>
      </c>
      <c r="B31" s="8">
        <v>1</v>
      </c>
      <c r="C31" s="8">
        <v>1</v>
      </c>
      <c r="D31" s="4" t="s">
        <v>11</v>
      </c>
      <c r="E31" s="4" t="s">
        <v>12</v>
      </c>
      <c r="F31" s="8">
        <v>4</v>
      </c>
      <c r="G31" s="4" t="s">
        <v>15</v>
      </c>
      <c r="H31" s="4">
        <v>5</v>
      </c>
      <c r="I31" s="4" t="s">
        <v>14</v>
      </c>
      <c r="J31" s="2">
        <v>43860</v>
      </c>
    </row>
    <row r="32" spans="1:10" x14ac:dyDescent="0.3">
      <c r="A32" s="6" t="s">
        <v>10</v>
      </c>
      <c r="B32" s="8">
        <v>1</v>
      </c>
      <c r="C32" s="8">
        <v>1</v>
      </c>
      <c r="D32" s="4" t="s">
        <v>11</v>
      </c>
      <c r="E32" s="4" t="s">
        <v>12</v>
      </c>
      <c r="F32" s="8">
        <v>5</v>
      </c>
      <c r="G32" s="4" t="s">
        <v>16</v>
      </c>
      <c r="H32" s="4">
        <v>5</v>
      </c>
      <c r="I32" s="4" t="s">
        <v>14</v>
      </c>
      <c r="J32" s="2">
        <v>43861</v>
      </c>
    </row>
    <row r="33" spans="1:10" x14ac:dyDescent="0.3">
      <c r="A33" s="6" t="s">
        <v>10</v>
      </c>
      <c r="B33" s="8">
        <v>1</v>
      </c>
      <c r="C33" s="8">
        <v>2</v>
      </c>
      <c r="D33" s="4" t="s">
        <v>21</v>
      </c>
      <c r="E33" s="4" t="s">
        <v>22</v>
      </c>
      <c r="F33" s="8">
        <v>6</v>
      </c>
      <c r="G33" s="4" t="s">
        <v>17</v>
      </c>
      <c r="H33" s="4">
        <v>5</v>
      </c>
      <c r="I33" s="4" t="s">
        <v>14</v>
      </c>
      <c r="J33" s="2">
        <v>43862</v>
      </c>
    </row>
    <row r="34" spans="1:10" x14ac:dyDescent="0.3">
      <c r="A34" s="6" t="s">
        <v>10</v>
      </c>
      <c r="B34" s="8">
        <v>1</v>
      </c>
      <c r="C34" s="8">
        <v>2</v>
      </c>
      <c r="D34" s="4" t="s">
        <v>21</v>
      </c>
      <c r="E34" s="4" t="s">
        <v>22</v>
      </c>
      <c r="F34" s="8">
        <v>7</v>
      </c>
      <c r="G34" s="4" t="s">
        <v>18</v>
      </c>
      <c r="H34" s="4">
        <v>5</v>
      </c>
      <c r="I34" s="4" t="s">
        <v>14</v>
      </c>
      <c r="J34" s="2">
        <v>43863</v>
      </c>
    </row>
    <row r="35" spans="1:10" x14ac:dyDescent="0.3">
      <c r="A35" s="6" t="s">
        <v>10</v>
      </c>
      <c r="B35" s="8">
        <v>1</v>
      </c>
      <c r="C35" s="8">
        <v>2</v>
      </c>
      <c r="D35" s="4" t="s">
        <v>21</v>
      </c>
      <c r="E35" s="4" t="s">
        <v>22</v>
      </c>
      <c r="F35" s="8">
        <v>1</v>
      </c>
      <c r="G35" s="4" t="s">
        <v>19</v>
      </c>
      <c r="H35" s="4">
        <v>6</v>
      </c>
      <c r="I35" s="4" t="s">
        <v>14</v>
      </c>
      <c r="J35" s="2">
        <v>43864</v>
      </c>
    </row>
    <row r="36" spans="1:10" x14ac:dyDescent="0.3">
      <c r="A36" s="6" t="s">
        <v>10</v>
      </c>
      <c r="B36" s="8">
        <v>1</v>
      </c>
      <c r="C36" s="8">
        <v>2</v>
      </c>
      <c r="D36" s="4" t="s">
        <v>21</v>
      </c>
      <c r="E36" s="4" t="s">
        <v>22</v>
      </c>
      <c r="F36" s="8">
        <v>2</v>
      </c>
      <c r="G36" s="4" t="s">
        <v>20</v>
      </c>
      <c r="H36" s="4">
        <v>6</v>
      </c>
      <c r="I36" s="4" t="s">
        <v>14</v>
      </c>
      <c r="J36" s="2">
        <v>43865</v>
      </c>
    </row>
    <row r="37" spans="1:10" x14ac:dyDescent="0.3">
      <c r="A37" s="6" t="s">
        <v>10</v>
      </c>
      <c r="B37" s="8">
        <v>1</v>
      </c>
      <c r="C37" s="8">
        <v>2</v>
      </c>
      <c r="D37" s="4" t="s">
        <v>21</v>
      </c>
      <c r="E37" s="4" t="s">
        <v>22</v>
      </c>
      <c r="F37" s="8">
        <v>3</v>
      </c>
      <c r="G37" s="4" t="s">
        <v>13</v>
      </c>
      <c r="H37" s="4">
        <v>6</v>
      </c>
      <c r="I37" s="4" t="s">
        <v>14</v>
      </c>
      <c r="J37" s="2">
        <v>43866</v>
      </c>
    </row>
    <row r="38" spans="1:10" x14ac:dyDescent="0.3">
      <c r="A38" s="6" t="s">
        <v>10</v>
      </c>
      <c r="B38" s="8">
        <v>1</v>
      </c>
      <c r="C38" s="8">
        <v>2</v>
      </c>
      <c r="D38" s="4" t="s">
        <v>21</v>
      </c>
      <c r="E38" s="4" t="s">
        <v>22</v>
      </c>
      <c r="F38" s="8">
        <v>4</v>
      </c>
      <c r="G38" s="4" t="s">
        <v>15</v>
      </c>
      <c r="H38" s="4">
        <v>6</v>
      </c>
      <c r="I38" s="4" t="s">
        <v>14</v>
      </c>
      <c r="J38" s="2">
        <v>43867</v>
      </c>
    </row>
    <row r="39" spans="1:10" x14ac:dyDescent="0.3">
      <c r="A39" s="6" t="s">
        <v>10</v>
      </c>
      <c r="B39" s="8">
        <v>1</v>
      </c>
      <c r="C39" s="8">
        <v>2</v>
      </c>
      <c r="D39" s="4" t="s">
        <v>21</v>
      </c>
      <c r="E39" s="4" t="s">
        <v>22</v>
      </c>
      <c r="F39" s="8">
        <v>5</v>
      </c>
      <c r="G39" s="4" t="s">
        <v>16</v>
      </c>
      <c r="H39" s="4">
        <v>6</v>
      </c>
      <c r="I39" s="4" t="s">
        <v>14</v>
      </c>
      <c r="J39" s="2">
        <v>43868</v>
      </c>
    </row>
    <row r="40" spans="1:10" x14ac:dyDescent="0.3">
      <c r="A40" s="6" t="s">
        <v>10</v>
      </c>
      <c r="B40" s="8">
        <v>1</v>
      </c>
      <c r="C40" s="8">
        <v>2</v>
      </c>
      <c r="D40" s="4" t="s">
        <v>21</v>
      </c>
      <c r="E40" s="4" t="s">
        <v>22</v>
      </c>
      <c r="F40" s="8">
        <v>6</v>
      </c>
      <c r="G40" s="4" t="s">
        <v>17</v>
      </c>
      <c r="H40" s="4">
        <v>6</v>
      </c>
      <c r="I40" s="4" t="s">
        <v>14</v>
      </c>
      <c r="J40" s="2">
        <v>43869</v>
      </c>
    </row>
    <row r="41" spans="1:10" x14ac:dyDescent="0.3">
      <c r="A41" s="6" t="s">
        <v>10</v>
      </c>
      <c r="B41" s="8">
        <v>1</v>
      </c>
      <c r="C41" s="8">
        <v>2</v>
      </c>
      <c r="D41" s="4" t="s">
        <v>21</v>
      </c>
      <c r="E41" s="4" t="s">
        <v>22</v>
      </c>
      <c r="F41" s="8">
        <v>7</v>
      </c>
      <c r="G41" s="4" t="s">
        <v>18</v>
      </c>
      <c r="H41" s="4">
        <v>6</v>
      </c>
      <c r="I41" s="4" t="s">
        <v>14</v>
      </c>
      <c r="J41" s="2">
        <v>43870</v>
      </c>
    </row>
    <row r="42" spans="1:10" x14ac:dyDescent="0.3">
      <c r="A42" s="6" t="s">
        <v>10</v>
      </c>
      <c r="B42" s="8">
        <v>1</v>
      </c>
      <c r="C42" s="8">
        <v>2</v>
      </c>
      <c r="D42" s="4" t="s">
        <v>21</v>
      </c>
      <c r="E42" s="4" t="s">
        <v>22</v>
      </c>
      <c r="F42" s="8">
        <v>1</v>
      </c>
      <c r="G42" s="4" t="s">
        <v>19</v>
      </c>
      <c r="H42" s="4">
        <v>7</v>
      </c>
      <c r="I42" s="4" t="s">
        <v>14</v>
      </c>
      <c r="J42" s="2">
        <v>43871</v>
      </c>
    </row>
    <row r="43" spans="1:10" x14ac:dyDescent="0.3">
      <c r="A43" s="6" t="s">
        <v>10</v>
      </c>
      <c r="B43" s="8">
        <v>1</v>
      </c>
      <c r="C43" s="8">
        <v>2</v>
      </c>
      <c r="D43" s="4" t="s">
        <v>21</v>
      </c>
      <c r="E43" s="4" t="s">
        <v>22</v>
      </c>
      <c r="F43" s="8">
        <v>2</v>
      </c>
      <c r="G43" s="4" t="s">
        <v>20</v>
      </c>
      <c r="H43" s="4">
        <v>7</v>
      </c>
      <c r="I43" s="4" t="s">
        <v>14</v>
      </c>
      <c r="J43" s="2">
        <v>43872</v>
      </c>
    </row>
    <row r="44" spans="1:10" x14ac:dyDescent="0.3">
      <c r="A44" s="6" t="s">
        <v>10</v>
      </c>
      <c r="B44" s="8">
        <v>1</v>
      </c>
      <c r="C44" s="8">
        <v>2</v>
      </c>
      <c r="D44" s="4" t="s">
        <v>21</v>
      </c>
      <c r="E44" s="4" t="s">
        <v>22</v>
      </c>
      <c r="F44" s="8">
        <v>3</v>
      </c>
      <c r="G44" s="4" t="s">
        <v>13</v>
      </c>
      <c r="H44" s="4">
        <v>7</v>
      </c>
      <c r="I44" s="4" t="s">
        <v>14</v>
      </c>
      <c r="J44" s="2">
        <v>43873</v>
      </c>
    </row>
    <row r="45" spans="1:10" x14ac:dyDescent="0.3">
      <c r="A45" s="6" t="s">
        <v>10</v>
      </c>
      <c r="B45" s="8">
        <v>1</v>
      </c>
      <c r="C45" s="8">
        <v>2</v>
      </c>
      <c r="D45" s="4" t="s">
        <v>21</v>
      </c>
      <c r="E45" s="4" t="s">
        <v>22</v>
      </c>
      <c r="F45" s="8">
        <v>4</v>
      </c>
      <c r="G45" s="4" t="s">
        <v>15</v>
      </c>
      <c r="H45" s="4">
        <v>7</v>
      </c>
      <c r="I45" s="4" t="s">
        <v>14</v>
      </c>
      <c r="J45" s="2">
        <v>43874</v>
      </c>
    </row>
    <row r="46" spans="1:10" x14ac:dyDescent="0.3">
      <c r="A46" s="6" t="s">
        <v>10</v>
      </c>
      <c r="B46" s="8">
        <v>1</v>
      </c>
      <c r="C46" s="8">
        <v>2</v>
      </c>
      <c r="D46" s="4" t="s">
        <v>21</v>
      </c>
      <c r="E46" s="4" t="s">
        <v>22</v>
      </c>
      <c r="F46" s="8">
        <v>5</v>
      </c>
      <c r="G46" s="4" t="s">
        <v>16</v>
      </c>
      <c r="H46" s="4">
        <v>7</v>
      </c>
      <c r="I46" s="4" t="s">
        <v>14</v>
      </c>
      <c r="J46" s="2">
        <v>43875</v>
      </c>
    </row>
    <row r="47" spans="1:10" x14ac:dyDescent="0.3">
      <c r="A47" s="6" t="s">
        <v>10</v>
      </c>
      <c r="B47" s="8">
        <v>1</v>
      </c>
      <c r="C47" s="8">
        <v>2</v>
      </c>
      <c r="D47" s="4" t="s">
        <v>21</v>
      </c>
      <c r="E47" s="4" t="s">
        <v>22</v>
      </c>
      <c r="F47" s="8">
        <v>6</v>
      </c>
      <c r="G47" s="4" t="s">
        <v>17</v>
      </c>
      <c r="H47" s="4">
        <v>7</v>
      </c>
      <c r="I47" s="4" t="s">
        <v>14</v>
      </c>
      <c r="J47" s="2">
        <v>43876</v>
      </c>
    </row>
    <row r="48" spans="1:10" x14ac:dyDescent="0.3">
      <c r="A48" s="6" t="s">
        <v>10</v>
      </c>
      <c r="B48" s="8">
        <v>1</v>
      </c>
      <c r="C48" s="8">
        <v>2</v>
      </c>
      <c r="D48" s="4" t="s">
        <v>21</v>
      </c>
      <c r="E48" s="4" t="s">
        <v>22</v>
      </c>
      <c r="F48" s="8">
        <v>7</v>
      </c>
      <c r="G48" s="4" t="s">
        <v>18</v>
      </c>
      <c r="H48" s="4">
        <v>7</v>
      </c>
      <c r="I48" s="4" t="s">
        <v>14</v>
      </c>
      <c r="J48" s="2">
        <v>43877</v>
      </c>
    </row>
    <row r="49" spans="1:10" x14ac:dyDescent="0.3">
      <c r="A49" s="6" t="s">
        <v>10</v>
      </c>
      <c r="B49" s="8">
        <v>1</v>
      </c>
      <c r="C49" s="8">
        <v>2</v>
      </c>
      <c r="D49" s="4" t="s">
        <v>21</v>
      </c>
      <c r="E49" s="4" t="s">
        <v>22</v>
      </c>
      <c r="F49" s="8">
        <v>1</v>
      </c>
      <c r="G49" s="4" t="s">
        <v>19</v>
      </c>
      <c r="H49" s="4">
        <v>8</v>
      </c>
      <c r="I49" s="4" t="s">
        <v>14</v>
      </c>
      <c r="J49" s="2">
        <v>43878</v>
      </c>
    </row>
    <row r="50" spans="1:10" x14ac:dyDescent="0.3">
      <c r="A50" s="6" t="s">
        <v>10</v>
      </c>
      <c r="B50" s="8">
        <v>1</v>
      </c>
      <c r="C50" s="8">
        <v>2</v>
      </c>
      <c r="D50" s="4" t="s">
        <v>21</v>
      </c>
      <c r="E50" s="4" t="s">
        <v>22</v>
      </c>
      <c r="F50" s="8">
        <v>2</v>
      </c>
      <c r="G50" s="4" t="s">
        <v>20</v>
      </c>
      <c r="H50" s="4">
        <v>8</v>
      </c>
      <c r="I50" s="4" t="s">
        <v>14</v>
      </c>
      <c r="J50" s="2">
        <v>43879</v>
      </c>
    </row>
    <row r="51" spans="1:10" x14ac:dyDescent="0.3">
      <c r="A51" s="6" t="s">
        <v>10</v>
      </c>
      <c r="B51" s="8">
        <v>1</v>
      </c>
      <c r="C51" s="8">
        <v>2</v>
      </c>
      <c r="D51" s="4" t="s">
        <v>21</v>
      </c>
      <c r="E51" s="4" t="s">
        <v>22</v>
      </c>
      <c r="F51" s="8">
        <v>3</v>
      </c>
      <c r="G51" s="4" t="s">
        <v>13</v>
      </c>
      <c r="H51" s="4">
        <v>8</v>
      </c>
      <c r="I51" s="4" t="s">
        <v>14</v>
      </c>
      <c r="J51" s="2">
        <v>43880</v>
      </c>
    </row>
    <row r="52" spans="1:10" x14ac:dyDescent="0.3">
      <c r="A52" s="6" t="s">
        <v>10</v>
      </c>
      <c r="B52" s="8">
        <v>1</v>
      </c>
      <c r="C52" s="8">
        <v>2</v>
      </c>
      <c r="D52" s="4" t="s">
        <v>21</v>
      </c>
      <c r="E52" s="4" t="s">
        <v>22</v>
      </c>
      <c r="F52" s="8">
        <v>4</v>
      </c>
      <c r="G52" s="4" t="s">
        <v>15</v>
      </c>
      <c r="H52" s="4">
        <v>8</v>
      </c>
      <c r="I52" s="4" t="s">
        <v>14</v>
      </c>
      <c r="J52" s="2">
        <v>43881</v>
      </c>
    </row>
    <row r="53" spans="1:10" x14ac:dyDescent="0.3">
      <c r="A53" s="6" t="s">
        <v>10</v>
      </c>
      <c r="B53" s="8">
        <v>1</v>
      </c>
      <c r="C53" s="8">
        <v>2</v>
      </c>
      <c r="D53" s="4" t="s">
        <v>21</v>
      </c>
      <c r="E53" s="4" t="s">
        <v>22</v>
      </c>
      <c r="F53" s="8">
        <v>5</v>
      </c>
      <c r="G53" s="4" t="s">
        <v>16</v>
      </c>
      <c r="H53" s="4">
        <v>8</v>
      </c>
      <c r="I53" s="4" t="s">
        <v>14</v>
      </c>
      <c r="J53" s="2">
        <v>43882</v>
      </c>
    </row>
    <row r="54" spans="1:10" x14ac:dyDescent="0.3">
      <c r="A54" s="6" t="s">
        <v>10</v>
      </c>
      <c r="B54" s="8">
        <v>1</v>
      </c>
      <c r="C54" s="8">
        <v>2</v>
      </c>
      <c r="D54" s="4" t="s">
        <v>21</v>
      </c>
      <c r="E54" s="4" t="s">
        <v>22</v>
      </c>
      <c r="F54" s="8">
        <v>6</v>
      </c>
      <c r="G54" s="4" t="s">
        <v>17</v>
      </c>
      <c r="H54" s="4">
        <v>8</v>
      </c>
      <c r="I54" s="4" t="s">
        <v>14</v>
      </c>
      <c r="J54" s="2">
        <v>43883</v>
      </c>
    </row>
    <row r="55" spans="1:10" x14ac:dyDescent="0.3">
      <c r="A55" s="6" t="s">
        <v>10</v>
      </c>
      <c r="B55" s="8">
        <v>1</v>
      </c>
      <c r="C55" s="8">
        <v>2</v>
      </c>
      <c r="D55" s="4" t="s">
        <v>21</v>
      </c>
      <c r="E55" s="4" t="s">
        <v>22</v>
      </c>
      <c r="F55" s="8">
        <v>7</v>
      </c>
      <c r="G55" s="4" t="s">
        <v>18</v>
      </c>
      <c r="H55" s="4">
        <v>8</v>
      </c>
      <c r="I55" s="4" t="s">
        <v>14</v>
      </c>
      <c r="J55" s="2">
        <v>43884</v>
      </c>
    </row>
    <row r="56" spans="1:10" x14ac:dyDescent="0.3">
      <c r="A56" s="6" t="s">
        <v>10</v>
      </c>
      <c r="B56" s="8">
        <v>1</v>
      </c>
      <c r="C56" s="8">
        <v>2</v>
      </c>
      <c r="D56" s="4" t="s">
        <v>21</v>
      </c>
      <c r="E56" s="4" t="s">
        <v>22</v>
      </c>
      <c r="F56" s="8">
        <v>1</v>
      </c>
      <c r="G56" s="4" t="s">
        <v>19</v>
      </c>
      <c r="H56" s="4">
        <v>9</v>
      </c>
      <c r="I56" s="4" t="s">
        <v>14</v>
      </c>
      <c r="J56" s="2">
        <v>43885</v>
      </c>
    </row>
    <row r="57" spans="1:10" x14ac:dyDescent="0.3">
      <c r="A57" s="6" t="s">
        <v>10</v>
      </c>
      <c r="B57" s="8">
        <v>1</v>
      </c>
      <c r="C57" s="8">
        <v>2</v>
      </c>
      <c r="D57" s="4" t="s">
        <v>21</v>
      </c>
      <c r="E57" s="4" t="s">
        <v>22</v>
      </c>
      <c r="F57" s="8">
        <v>2</v>
      </c>
      <c r="G57" s="4" t="s">
        <v>20</v>
      </c>
      <c r="H57" s="4">
        <v>9</v>
      </c>
      <c r="I57" s="4" t="s">
        <v>14</v>
      </c>
      <c r="J57" s="2">
        <v>43886</v>
      </c>
    </row>
    <row r="58" spans="1:10" x14ac:dyDescent="0.3">
      <c r="A58" s="6" t="s">
        <v>10</v>
      </c>
      <c r="B58" s="8">
        <v>1</v>
      </c>
      <c r="C58" s="8">
        <v>2</v>
      </c>
      <c r="D58" s="4" t="s">
        <v>21</v>
      </c>
      <c r="E58" s="4" t="s">
        <v>22</v>
      </c>
      <c r="F58" s="8">
        <v>3</v>
      </c>
      <c r="G58" s="4" t="s">
        <v>13</v>
      </c>
      <c r="H58" s="4">
        <v>9</v>
      </c>
      <c r="I58" s="4" t="s">
        <v>14</v>
      </c>
      <c r="J58" s="2">
        <v>43887</v>
      </c>
    </row>
    <row r="59" spans="1:10" x14ac:dyDescent="0.3">
      <c r="A59" s="6" t="s">
        <v>10</v>
      </c>
      <c r="B59" s="8">
        <v>1</v>
      </c>
      <c r="C59" s="8">
        <v>2</v>
      </c>
      <c r="D59" s="4" t="s">
        <v>21</v>
      </c>
      <c r="E59" s="4" t="s">
        <v>22</v>
      </c>
      <c r="F59" s="8">
        <v>4</v>
      </c>
      <c r="G59" s="4" t="s">
        <v>15</v>
      </c>
      <c r="H59" s="4">
        <v>9</v>
      </c>
      <c r="I59" s="4" t="s">
        <v>14</v>
      </c>
      <c r="J59" s="2">
        <v>43888</v>
      </c>
    </row>
    <row r="60" spans="1:10" x14ac:dyDescent="0.3">
      <c r="A60" s="6" t="s">
        <v>10</v>
      </c>
      <c r="B60" s="8">
        <v>1</v>
      </c>
      <c r="C60" s="8">
        <v>2</v>
      </c>
      <c r="D60" s="4" t="s">
        <v>21</v>
      </c>
      <c r="E60" s="4" t="s">
        <v>22</v>
      </c>
      <c r="F60" s="8">
        <v>5</v>
      </c>
      <c r="G60" s="4" t="s">
        <v>16</v>
      </c>
      <c r="H60" s="4">
        <v>9</v>
      </c>
      <c r="I60" s="4" t="s">
        <v>14</v>
      </c>
      <c r="J60" s="2">
        <v>43889</v>
      </c>
    </row>
    <row r="61" spans="1:10" x14ac:dyDescent="0.3">
      <c r="A61" s="6" t="s">
        <v>10</v>
      </c>
      <c r="B61" s="8">
        <v>1</v>
      </c>
      <c r="C61" s="8">
        <v>2</v>
      </c>
      <c r="D61" s="4" t="s">
        <v>21</v>
      </c>
      <c r="E61" s="4" t="s">
        <v>22</v>
      </c>
      <c r="F61" s="8">
        <v>6</v>
      </c>
      <c r="G61" s="4" t="s">
        <v>17</v>
      </c>
      <c r="H61" s="4">
        <v>9</v>
      </c>
      <c r="I61" s="4" t="s">
        <v>14</v>
      </c>
      <c r="J61" s="2">
        <v>43890</v>
      </c>
    </row>
    <row r="62" spans="1:10" x14ac:dyDescent="0.3">
      <c r="A62" s="6" t="s">
        <v>10</v>
      </c>
      <c r="B62" s="8">
        <v>1</v>
      </c>
      <c r="C62" s="8">
        <v>3</v>
      </c>
      <c r="D62" s="4" t="s">
        <v>23</v>
      </c>
      <c r="E62" s="4" t="s">
        <v>24</v>
      </c>
      <c r="F62" s="8">
        <v>7</v>
      </c>
      <c r="G62" s="4" t="s">
        <v>18</v>
      </c>
      <c r="H62" s="4">
        <v>9</v>
      </c>
      <c r="I62" s="4" t="s">
        <v>14</v>
      </c>
      <c r="J62" s="2">
        <v>43891</v>
      </c>
    </row>
    <row r="63" spans="1:10" x14ac:dyDescent="0.3">
      <c r="A63" s="6" t="s">
        <v>10</v>
      </c>
      <c r="B63" s="8">
        <v>1</v>
      </c>
      <c r="C63" s="8">
        <v>3</v>
      </c>
      <c r="D63" s="4" t="s">
        <v>23</v>
      </c>
      <c r="E63" s="4" t="s">
        <v>24</v>
      </c>
      <c r="F63" s="8">
        <v>1</v>
      </c>
      <c r="G63" s="4" t="s">
        <v>19</v>
      </c>
      <c r="H63" s="4">
        <v>10</v>
      </c>
      <c r="I63" s="4" t="s">
        <v>14</v>
      </c>
      <c r="J63" s="2">
        <v>43892</v>
      </c>
    </row>
    <row r="64" spans="1:10" x14ac:dyDescent="0.3">
      <c r="A64" s="6" t="s">
        <v>10</v>
      </c>
      <c r="B64" s="8">
        <v>1</v>
      </c>
      <c r="C64" s="8">
        <v>3</v>
      </c>
      <c r="D64" s="4" t="s">
        <v>23</v>
      </c>
      <c r="E64" s="4" t="s">
        <v>24</v>
      </c>
      <c r="F64" s="8">
        <v>2</v>
      </c>
      <c r="G64" s="4" t="s">
        <v>20</v>
      </c>
      <c r="H64" s="4">
        <v>10</v>
      </c>
      <c r="I64" s="4" t="s">
        <v>14</v>
      </c>
      <c r="J64" s="2">
        <v>43893</v>
      </c>
    </row>
    <row r="65" spans="1:10" x14ac:dyDescent="0.3">
      <c r="A65" s="6" t="s">
        <v>10</v>
      </c>
      <c r="B65" s="8">
        <v>1</v>
      </c>
      <c r="C65" s="8">
        <v>3</v>
      </c>
      <c r="D65" s="4" t="s">
        <v>23</v>
      </c>
      <c r="E65" s="4" t="s">
        <v>24</v>
      </c>
      <c r="F65" s="8">
        <v>3</v>
      </c>
      <c r="G65" s="4" t="s">
        <v>13</v>
      </c>
      <c r="H65" s="4">
        <v>10</v>
      </c>
      <c r="I65" s="4" t="s">
        <v>14</v>
      </c>
      <c r="J65" s="2">
        <v>43894</v>
      </c>
    </row>
    <row r="66" spans="1:10" x14ac:dyDescent="0.3">
      <c r="A66" s="6" t="s">
        <v>10</v>
      </c>
      <c r="B66" s="8">
        <v>1</v>
      </c>
      <c r="C66" s="8">
        <v>3</v>
      </c>
      <c r="D66" s="4" t="s">
        <v>23</v>
      </c>
      <c r="E66" s="4" t="s">
        <v>24</v>
      </c>
      <c r="F66" s="8">
        <v>4</v>
      </c>
      <c r="G66" s="4" t="s">
        <v>15</v>
      </c>
      <c r="H66" s="4">
        <v>10</v>
      </c>
      <c r="I66" s="4" t="s">
        <v>14</v>
      </c>
      <c r="J66" s="2">
        <v>43895</v>
      </c>
    </row>
    <row r="67" spans="1:10" x14ac:dyDescent="0.3">
      <c r="A67" s="6" t="s">
        <v>10</v>
      </c>
      <c r="B67" s="8">
        <v>1</v>
      </c>
      <c r="C67" s="8">
        <v>3</v>
      </c>
      <c r="D67" s="4" t="s">
        <v>23</v>
      </c>
      <c r="E67" s="4" t="s">
        <v>24</v>
      </c>
      <c r="F67" s="8">
        <v>5</v>
      </c>
      <c r="G67" s="4" t="s">
        <v>16</v>
      </c>
      <c r="H67" s="4">
        <v>10</v>
      </c>
      <c r="I67" s="4" t="s">
        <v>14</v>
      </c>
      <c r="J67" s="2">
        <v>43896</v>
      </c>
    </row>
    <row r="68" spans="1:10" x14ac:dyDescent="0.3">
      <c r="A68" s="6" t="s">
        <v>10</v>
      </c>
      <c r="B68" s="8">
        <v>1</v>
      </c>
      <c r="C68" s="8">
        <v>3</v>
      </c>
      <c r="D68" s="4" t="s">
        <v>23</v>
      </c>
      <c r="E68" s="4" t="s">
        <v>24</v>
      </c>
      <c r="F68" s="8">
        <v>6</v>
      </c>
      <c r="G68" s="4" t="s">
        <v>17</v>
      </c>
      <c r="H68" s="4">
        <v>10</v>
      </c>
      <c r="I68" s="4" t="s">
        <v>14</v>
      </c>
      <c r="J68" s="2">
        <v>43897</v>
      </c>
    </row>
    <row r="69" spans="1:10" x14ac:dyDescent="0.3">
      <c r="A69" s="6" t="s">
        <v>10</v>
      </c>
      <c r="B69" s="8">
        <v>1</v>
      </c>
      <c r="C69" s="8">
        <v>3</v>
      </c>
      <c r="D69" s="4" t="s">
        <v>23</v>
      </c>
      <c r="E69" s="4" t="s">
        <v>24</v>
      </c>
      <c r="F69" s="8">
        <v>7</v>
      </c>
      <c r="G69" s="4" t="s">
        <v>18</v>
      </c>
      <c r="H69" s="4">
        <v>10</v>
      </c>
      <c r="I69" s="4" t="s">
        <v>14</v>
      </c>
      <c r="J69" s="2">
        <v>43898</v>
      </c>
    </row>
    <row r="70" spans="1:10" x14ac:dyDescent="0.3">
      <c r="A70" s="6" t="s">
        <v>10</v>
      </c>
      <c r="B70" s="8">
        <v>1</v>
      </c>
      <c r="C70" s="8">
        <v>3</v>
      </c>
      <c r="D70" s="4" t="s">
        <v>23</v>
      </c>
      <c r="E70" s="4" t="s">
        <v>24</v>
      </c>
      <c r="F70" s="8">
        <v>1</v>
      </c>
      <c r="G70" s="4" t="s">
        <v>19</v>
      </c>
      <c r="H70" s="4">
        <v>11</v>
      </c>
      <c r="I70" s="4" t="s">
        <v>14</v>
      </c>
      <c r="J70" s="2">
        <v>43899</v>
      </c>
    </row>
    <row r="71" spans="1:10" x14ac:dyDescent="0.3">
      <c r="A71" s="6" t="s">
        <v>10</v>
      </c>
      <c r="B71" s="8">
        <v>1</v>
      </c>
      <c r="C71" s="8">
        <v>3</v>
      </c>
      <c r="D71" s="4" t="s">
        <v>23</v>
      </c>
      <c r="E71" s="4" t="s">
        <v>24</v>
      </c>
      <c r="F71" s="8">
        <v>2</v>
      </c>
      <c r="G71" s="4" t="s">
        <v>20</v>
      </c>
      <c r="H71" s="4">
        <v>11</v>
      </c>
      <c r="I71" s="4" t="s">
        <v>14</v>
      </c>
      <c r="J71" s="2">
        <v>43900</v>
      </c>
    </row>
    <row r="72" spans="1:10" x14ac:dyDescent="0.3">
      <c r="A72" s="6" t="s">
        <v>10</v>
      </c>
      <c r="B72" s="8">
        <v>1</v>
      </c>
      <c r="C72" s="8">
        <v>3</v>
      </c>
      <c r="D72" s="4" t="s">
        <v>23</v>
      </c>
      <c r="E72" s="4" t="s">
        <v>24</v>
      </c>
      <c r="F72" s="8">
        <v>3</v>
      </c>
      <c r="G72" s="4" t="s">
        <v>13</v>
      </c>
      <c r="H72" s="4">
        <v>11</v>
      </c>
      <c r="I72" s="4" t="s">
        <v>14</v>
      </c>
      <c r="J72" s="2">
        <v>43901</v>
      </c>
    </row>
    <row r="73" spans="1:10" x14ac:dyDescent="0.3">
      <c r="A73" s="6" t="s">
        <v>10</v>
      </c>
      <c r="B73" s="8">
        <v>1</v>
      </c>
      <c r="C73" s="8">
        <v>3</v>
      </c>
      <c r="D73" s="4" t="s">
        <v>23</v>
      </c>
      <c r="E73" s="4" t="s">
        <v>24</v>
      </c>
      <c r="F73" s="8">
        <v>4</v>
      </c>
      <c r="G73" s="4" t="s">
        <v>15</v>
      </c>
      <c r="H73" s="4">
        <v>11</v>
      </c>
      <c r="I73" s="4" t="s">
        <v>14</v>
      </c>
      <c r="J73" s="2">
        <v>43902</v>
      </c>
    </row>
    <row r="74" spans="1:10" x14ac:dyDescent="0.3">
      <c r="A74" s="6" t="s">
        <v>10</v>
      </c>
      <c r="B74" s="8">
        <v>1</v>
      </c>
      <c r="C74" s="8">
        <v>3</v>
      </c>
      <c r="D74" s="4" t="s">
        <v>23</v>
      </c>
      <c r="E74" s="4" t="s">
        <v>24</v>
      </c>
      <c r="F74" s="8">
        <v>5</v>
      </c>
      <c r="G74" s="4" t="s">
        <v>16</v>
      </c>
      <c r="H74" s="4">
        <v>11</v>
      </c>
      <c r="I74" s="4" t="s">
        <v>14</v>
      </c>
      <c r="J74" s="2">
        <v>43903</v>
      </c>
    </row>
    <row r="75" spans="1:10" x14ac:dyDescent="0.3">
      <c r="A75" s="6" t="s">
        <v>10</v>
      </c>
      <c r="B75" s="8">
        <v>1</v>
      </c>
      <c r="C75" s="8">
        <v>3</v>
      </c>
      <c r="D75" s="4" t="s">
        <v>23</v>
      </c>
      <c r="E75" s="4" t="s">
        <v>24</v>
      </c>
      <c r="F75" s="8">
        <v>6</v>
      </c>
      <c r="G75" s="4" t="s">
        <v>17</v>
      </c>
      <c r="H75" s="4">
        <v>11</v>
      </c>
      <c r="I75" s="4" t="s">
        <v>14</v>
      </c>
      <c r="J75" s="2">
        <v>43904</v>
      </c>
    </row>
    <row r="76" spans="1:10" x14ac:dyDescent="0.3">
      <c r="A76" s="6" t="s">
        <v>10</v>
      </c>
      <c r="B76" s="8">
        <v>1</v>
      </c>
      <c r="C76" s="8">
        <v>3</v>
      </c>
      <c r="D76" s="4" t="s">
        <v>23</v>
      </c>
      <c r="E76" s="4" t="s">
        <v>24</v>
      </c>
      <c r="F76" s="8">
        <v>7</v>
      </c>
      <c r="G76" s="4" t="s">
        <v>18</v>
      </c>
      <c r="H76" s="4">
        <v>11</v>
      </c>
      <c r="I76" s="4" t="s">
        <v>14</v>
      </c>
      <c r="J76" s="2">
        <v>43905</v>
      </c>
    </row>
    <row r="77" spans="1:10" x14ac:dyDescent="0.3">
      <c r="A77" s="6" t="s">
        <v>10</v>
      </c>
      <c r="B77" s="8">
        <v>1</v>
      </c>
      <c r="C77" s="8">
        <v>3</v>
      </c>
      <c r="D77" s="4" t="s">
        <v>23</v>
      </c>
      <c r="E77" s="4" t="s">
        <v>24</v>
      </c>
      <c r="F77" s="8">
        <v>1</v>
      </c>
      <c r="G77" s="4" t="s">
        <v>19</v>
      </c>
      <c r="H77" s="4">
        <v>12</v>
      </c>
      <c r="I77" s="4" t="s">
        <v>14</v>
      </c>
      <c r="J77" s="2">
        <v>43906</v>
      </c>
    </row>
    <row r="78" spans="1:10" x14ac:dyDescent="0.3">
      <c r="A78" s="6" t="s">
        <v>10</v>
      </c>
      <c r="B78" s="8">
        <v>1</v>
      </c>
      <c r="C78" s="8">
        <v>3</v>
      </c>
      <c r="D78" s="4" t="s">
        <v>23</v>
      </c>
      <c r="E78" s="4" t="s">
        <v>24</v>
      </c>
      <c r="F78" s="8">
        <v>2</v>
      </c>
      <c r="G78" s="4" t="s">
        <v>20</v>
      </c>
      <c r="H78" s="4">
        <v>12</v>
      </c>
      <c r="I78" s="4" t="s">
        <v>14</v>
      </c>
      <c r="J78" s="2">
        <v>43907</v>
      </c>
    </row>
    <row r="79" spans="1:10" x14ac:dyDescent="0.3">
      <c r="A79" s="6" t="s">
        <v>10</v>
      </c>
      <c r="B79" s="8">
        <v>1</v>
      </c>
      <c r="C79" s="8">
        <v>3</v>
      </c>
      <c r="D79" s="4" t="s">
        <v>23</v>
      </c>
      <c r="E79" s="4" t="s">
        <v>24</v>
      </c>
      <c r="F79" s="8">
        <v>3</v>
      </c>
      <c r="G79" s="4" t="s">
        <v>13</v>
      </c>
      <c r="H79" s="4">
        <v>12</v>
      </c>
      <c r="I79" s="4" t="s">
        <v>14</v>
      </c>
      <c r="J79" s="2">
        <v>43908</v>
      </c>
    </row>
    <row r="80" spans="1:10" x14ac:dyDescent="0.3">
      <c r="A80" s="6" t="s">
        <v>10</v>
      </c>
      <c r="B80" s="8">
        <v>1</v>
      </c>
      <c r="C80" s="8">
        <v>3</v>
      </c>
      <c r="D80" s="4" t="s">
        <v>23</v>
      </c>
      <c r="E80" s="4" t="s">
        <v>24</v>
      </c>
      <c r="F80" s="8">
        <v>4</v>
      </c>
      <c r="G80" s="4" t="s">
        <v>15</v>
      </c>
      <c r="H80" s="4">
        <v>12</v>
      </c>
      <c r="I80" s="4" t="s">
        <v>14</v>
      </c>
      <c r="J80" s="2">
        <v>43909</v>
      </c>
    </row>
    <row r="81" spans="1:10" x14ac:dyDescent="0.3">
      <c r="A81" s="6" t="s">
        <v>10</v>
      </c>
      <c r="B81" s="8">
        <v>1</v>
      </c>
      <c r="C81" s="8">
        <v>3</v>
      </c>
      <c r="D81" s="4" t="s">
        <v>23</v>
      </c>
      <c r="E81" s="4" t="s">
        <v>24</v>
      </c>
      <c r="F81" s="8">
        <v>5</v>
      </c>
      <c r="G81" s="4" t="s">
        <v>16</v>
      </c>
      <c r="H81" s="4">
        <v>12</v>
      </c>
      <c r="I81" s="4" t="s">
        <v>14</v>
      </c>
      <c r="J81" s="2">
        <v>43910</v>
      </c>
    </row>
    <row r="82" spans="1:10" x14ac:dyDescent="0.3">
      <c r="A82" s="6" t="s">
        <v>10</v>
      </c>
      <c r="B82" s="8">
        <v>1</v>
      </c>
      <c r="C82" s="8">
        <v>3</v>
      </c>
      <c r="D82" s="4" t="s">
        <v>23</v>
      </c>
      <c r="E82" s="4" t="s">
        <v>24</v>
      </c>
      <c r="F82" s="8">
        <v>6</v>
      </c>
      <c r="G82" s="4" t="s">
        <v>17</v>
      </c>
      <c r="H82" s="4">
        <v>12</v>
      </c>
      <c r="I82" s="4" t="s">
        <v>14</v>
      </c>
      <c r="J82" s="2">
        <v>43911</v>
      </c>
    </row>
    <row r="83" spans="1:10" x14ac:dyDescent="0.3">
      <c r="A83" s="6" t="s">
        <v>10</v>
      </c>
      <c r="B83" s="8">
        <v>1</v>
      </c>
      <c r="C83" s="8">
        <v>3</v>
      </c>
      <c r="D83" s="4" t="s">
        <v>23</v>
      </c>
      <c r="E83" s="4" t="s">
        <v>24</v>
      </c>
      <c r="F83" s="8">
        <v>7</v>
      </c>
      <c r="G83" s="4" t="s">
        <v>18</v>
      </c>
      <c r="H83" s="4">
        <v>12</v>
      </c>
      <c r="I83" s="4" t="s">
        <v>14</v>
      </c>
      <c r="J83" s="2">
        <v>43912</v>
      </c>
    </row>
    <row r="84" spans="1:10" x14ac:dyDescent="0.3">
      <c r="A84" s="6" t="s">
        <v>10</v>
      </c>
      <c r="B84" s="8">
        <v>1</v>
      </c>
      <c r="C84" s="8">
        <v>3</v>
      </c>
      <c r="D84" s="4" t="s">
        <v>23</v>
      </c>
      <c r="E84" s="4" t="s">
        <v>24</v>
      </c>
      <c r="F84" s="8">
        <v>1</v>
      </c>
      <c r="G84" s="4" t="s">
        <v>19</v>
      </c>
      <c r="H84" s="4">
        <v>13</v>
      </c>
      <c r="I84" s="4" t="s">
        <v>14</v>
      </c>
      <c r="J84" s="2">
        <v>43913</v>
      </c>
    </row>
    <row r="85" spans="1:10" x14ac:dyDescent="0.3">
      <c r="A85" s="6" t="s">
        <v>10</v>
      </c>
      <c r="B85" s="8">
        <v>1</v>
      </c>
      <c r="C85" s="8">
        <v>3</v>
      </c>
      <c r="D85" s="4" t="s">
        <v>23</v>
      </c>
      <c r="E85" s="4" t="s">
        <v>24</v>
      </c>
      <c r="F85" s="8">
        <v>2</v>
      </c>
      <c r="G85" s="4" t="s">
        <v>20</v>
      </c>
      <c r="H85" s="4">
        <v>13</v>
      </c>
      <c r="I85" s="4" t="s">
        <v>14</v>
      </c>
      <c r="J85" s="2">
        <v>43914</v>
      </c>
    </row>
    <row r="86" spans="1:10" x14ac:dyDescent="0.3">
      <c r="A86" s="6" t="s">
        <v>10</v>
      </c>
      <c r="B86" s="8">
        <v>1</v>
      </c>
      <c r="C86" s="8">
        <v>3</v>
      </c>
      <c r="D86" s="4" t="s">
        <v>23</v>
      </c>
      <c r="E86" s="4" t="s">
        <v>24</v>
      </c>
      <c r="F86" s="8">
        <v>3</v>
      </c>
      <c r="G86" s="4" t="s">
        <v>13</v>
      </c>
      <c r="H86" s="4">
        <v>13</v>
      </c>
      <c r="I86" s="4" t="s">
        <v>14</v>
      </c>
      <c r="J86" s="2">
        <v>43915</v>
      </c>
    </row>
    <row r="87" spans="1:10" x14ac:dyDescent="0.3">
      <c r="A87" s="6" t="s">
        <v>10</v>
      </c>
      <c r="B87" s="8">
        <v>1</v>
      </c>
      <c r="C87" s="8">
        <v>3</v>
      </c>
      <c r="D87" s="4" t="s">
        <v>23</v>
      </c>
      <c r="E87" s="4" t="s">
        <v>24</v>
      </c>
      <c r="F87" s="8">
        <v>4</v>
      </c>
      <c r="G87" s="4" t="s">
        <v>15</v>
      </c>
      <c r="H87" s="4">
        <v>13</v>
      </c>
      <c r="I87" s="4" t="s">
        <v>14</v>
      </c>
      <c r="J87" s="2">
        <v>43916</v>
      </c>
    </row>
    <row r="88" spans="1:10" x14ac:dyDescent="0.3">
      <c r="A88" s="6" t="s">
        <v>10</v>
      </c>
      <c r="B88" s="8">
        <v>1</v>
      </c>
      <c r="C88" s="8">
        <v>3</v>
      </c>
      <c r="D88" s="4" t="s">
        <v>23</v>
      </c>
      <c r="E88" s="4" t="s">
        <v>24</v>
      </c>
      <c r="F88" s="8">
        <v>5</v>
      </c>
      <c r="G88" s="4" t="s">
        <v>16</v>
      </c>
      <c r="H88" s="4">
        <v>13</v>
      </c>
      <c r="I88" s="4" t="s">
        <v>14</v>
      </c>
      <c r="J88" s="2">
        <v>43917</v>
      </c>
    </row>
    <row r="89" spans="1:10" x14ac:dyDescent="0.3">
      <c r="A89" s="6" t="s">
        <v>10</v>
      </c>
      <c r="B89" s="8">
        <v>1</v>
      </c>
      <c r="C89" s="8">
        <v>3</v>
      </c>
      <c r="D89" s="4" t="s">
        <v>23</v>
      </c>
      <c r="E89" s="4" t="s">
        <v>24</v>
      </c>
      <c r="F89" s="8">
        <v>6</v>
      </c>
      <c r="G89" s="4" t="s">
        <v>17</v>
      </c>
      <c r="H89" s="4">
        <v>13</v>
      </c>
      <c r="I89" s="4" t="s">
        <v>14</v>
      </c>
      <c r="J89" s="2">
        <v>43918</v>
      </c>
    </row>
    <row r="90" spans="1:10" x14ac:dyDescent="0.3">
      <c r="A90" s="6" t="s">
        <v>10</v>
      </c>
      <c r="B90" s="8">
        <v>1</v>
      </c>
      <c r="C90" s="8">
        <v>3</v>
      </c>
      <c r="D90" s="4" t="s">
        <v>23</v>
      </c>
      <c r="E90" s="4" t="s">
        <v>24</v>
      </c>
      <c r="F90" s="8">
        <v>7</v>
      </c>
      <c r="G90" s="4" t="s">
        <v>18</v>
      </c>
      <c r="H90" s="4">
        <v>13</v>
      </c>
      <c r="I90" s="4" t="s">
        <v>14</v>
      </c>
      <c r="J90" s="2">
        <v>43919</v>
      </c>
    </row>
    <row r="91" spans="1:10" x14ac:dyDescent="0.3">
      <c r="A91" s="6" t="s">
        <v>10</v>
      </c>
      <c r="B91" s="8">
        <v>1</v>
      </c>
      <c r="C91" s="8">
        <v>3</v>
      </c>
      <c r="D91" s="4" t="s">
        <v>23</v>
      </c>
      <c r="E91" s="4" t="s">
        <v>24</v>
      </c>
      <c r="F91" s="8">
        <v>1</v>
      </c>
      <c r="G91" s="4" t="s">
        <v>19</v>
      </c>
      <c r="H91" s="4">
        <v>14</v>
      </c>
      <c r="I91" s="4" t="s">
        <v>14</v>
      </c>
      <c r="J91" s="2">
        <v>43920</v>
      </c>
    </row>
    <row r="92" spans="1:10" x14ac:dyDescent="0.3">
      <c r="A92" s="6" t="s">
        <v>10</v>
      </c>
      <c r="B92" s="8">
        <v>1</v>
      </c>
      <c r="C92" s="8">
        <v>3</v>
      </c>
      <c r="D92" s="4" t="s">
        <v>23</v>
      </c>
      <c r="E92" s="4" t="s">
        <v>24</v>
      </c>
      <c r="F92" s="8">
        <v>2</v>
      </c>
      <c r="G92" s="4" t="s">
        <v>20</v>
      </c>
      <c r="H92" s="4">
        <v>14</v>
      </c>
      <c r="I92" s="4" t="s">
        <v>14</v>
      </c>
      <c r="J92" s="2">
        <v>43921</v>
      </c>
    </row>
    <row r="93" spans="1:10" x14ac:dyDescent="0.3">
      <c r="A93" s="6" t="s">
        <v>10</v>
      </c>
      <c r="B93" s="8">
        <v>2</v>
      </c>
      <c r="C93" s="8">
        <v>4</v>
      </c>
      <c r="D93" s="4" t="s">
        <v>25</v>
      </c>
      <c r="E93" s="4" t="s">
        <v>26</v>
      </c>
      <c r="F93" s="8">
        <v>3</v>
      </c>
      <c r="G93" s="4" t="s">
        <v>13</v>
      </c>
      <c r="H93" s="4">
        <v>14</v>
      </c>
      <c r="I93" s="4" t="s">
        <v>27</v>
      </c>
      <c r="J93" s="2">
        <v>43922</v>
      </c>
    </row>
    <row r="94" spans="1:10" x14ac:dyDescent="0.3">
      <c r="A94" s="6" t="s">
        <v>10</v>
      </c>
      <c r="B94" s="8">
        <v>2</v>
      </c>
      <c r="C94" s="8">
        <v>4</v>
      </c>
      <c r="D94" s="4" t="s">
        <v>25</v>
      </c>
      <c r="E94" s="4" t="s">
        <v>26</v>
      </c>
      <c r="F94" s="8">
        <v>4</v>
      </c>
      <c r="G94" s="4" t="s">
        <v>15</v>
      </c>
      <c r="H94" s="4">
        <v>14</v>
      </c>
      <c r="I94" s="4" t="s">
        <v>27</v>
      </c>
      <c r="J94" s="2">
        <v>43923</v>
      </c>
    </row>
    <row r="95" spans="1:10" x14ac:dyDescent="0.3">
      <c r="A95" s="6" t="s">
        <v>10</v>
      </c>
      <c r="B95" s="8">
        <v>2</v>
      </c>
      <c r="C95" s="8">
        <v>4</v>
      </c>
      <c r="D95" s="4" t="s">
        <v>25</v>
      </c>
      <c r="E95" s="4" t="s">
        <v>26</v>
      </c>
      <c r="F95" s="8">
        <v>5</v>
      </c>
      <c r="G95" s="4" t="s">
        <v>16</v>
      </c>
      <c r="H95" s="4">
        <v>14</v>
      </c>
      <c r="I95" s="4" t="s">
        <v>27</v>
      </c>
      <c r="J95" s="2">
        <v>43924</v>
      </c>
    </row>
    <row r="96" spans="1:10" x14ac:dyDescent="0.3">
      <c r="A96" s="6" t="s">
        <v>10</v>
      </c>
      <c r="B96" s="8">
        <v>2</v>
      </c>
      <c r="C96" s="8">
        <v>4</v>
      </c>
      <c r="D96" s="4" t="s">
        <v>25</v>
      </c>
      <c r="E96" s="4" t="s">
        <v>26</v>
      </c>
      <c r="F96" s="8">
        <v>6</v>
      </c>
      <c r="G96" s="4" t="s">
        <v>17</v>
      </c>
      <c r="H96" s="4">
        <v>14</v>
      </c>
      <c r="I96" s="4" t="s">
        <v>27</v>
      </c>
      <c r="J96" s="2">
        <v>43925</v>
      </c>
    </row>
    <row r="97" spans="1:10" x14ac:dyDescent="0.3">
      <c r="A97" s="6" t="s">
        <v>10</v>
      </c>
      <c r="B97" s="8">
        <v>2</v>
      </c>
      <c r="C97" s="8">
        <v>4</v>
      </c>
      <c r="D97" s="4" t="s">
        <v>25</v>
      </c>
      <c r="E97" s="4" t="s">
        <v>26</v>
      </c>
      <c r="F97" s="8">
        <v>7</v>
      </c>
      <c r="G97" s="4" t="s">
        <v>18</v>
      </c>
      <c r="H97" s="4">
        <v>14</v>
      </c>
      <c r="I97" s="4" t="s">
        <v>27</v>
      </c>
      <c r="J97" s="2">
        <v>43926</v>
      </c>
    </row>
    <row r="98" spans="1:10" x14ac:dyDescent="0.3">
      <c r="A98" s="6" t="s">
        <v>10</v>
      </c>
      <c r="B98" s="8">
        <v>2</v>
      </c>
      <c r="C98" s="8">
        <v>4</v>
      </c>
      <c r="D98" s="4" t="s">
        <v>25</v>
      </c>
      <c r="E98" s="4" t="s">
        <v>26</v>
      </c>
      <c r="F98" s="8">
        <v>1</v>
      </c>
      <c r="G98" s="4" t="s">
        <v>19</v>
      </c>
      <c r="H98" s="4">
        <v>15</v>
      </c>
      <c r="I98" s="4" t="s">
        <v>27</v>
      </c>
      <c r="J98" s="2">
        <v>43927</v>
      </c>
    </row>
    <row r="99" spans="1:10" x14ac:dyDescent="0.3">
      <c r="A99" s="6" t="s">
        <v>10</v>
      </c>
      <c r="B99" s="8">
        <v>2</v>
      </c>
      <c r="C99" s="8">
        <v>4</v>
      </c>
      <c r="D99" s="4" t="s">
        <v>25</v>
      </c>
      <c r="E99" s="4" t="s">
        <v>26</v>
      </c>
      <c r="F99" s="8">
        <v>2</v>
      </c>
      <c r="G99" s="4" t="s">
        <v>20</v>
      </c>
      <c r="H99" s="4">
        <v>15</v>
      </c>
      <c r="I99" s="4" t="s">
        <v>27</v>
      </c>
      <c r="J99" s="2">
        <v>43928</v>
      </c>
    </row>
    <row r="100" spans="1:10" x14ac:dyDescent="0.3">
      <c r="A100" s="6" t="s">
        <v>10</v>
      </c>
      <c r="B100" s="8">
        <v>2</v>
      </c>
      <c r="C100" s="8">
        <v>4</v>
      </c>
      <c r="D100" s="4" t="s">
        <v>25</v>
      </c>
      <c r="E100" s="4" t="s">
        <v>26</v>
      </c>
      <c r="F100" s="8">
        <v>3</v>
      </c>
      <c r="G100" s="4" t="s">
        <v>13</v>
      </c>
      <c r="H100" s="4">
        <v>15</v>
      </c>
      <c r="I100" s="4" t="s">
        <v>27</v>
      </c>
      <c r="J100" s="2">
        <v>43929</v>
      </c>
    </row>
    <row r="101" spans="1:10" x14ac:dyDescent="0.3">
      <c r="A101" s="6" t="s">
        <v>10</v>
      </c>
      <c r="B101" s="8">
        <v>2</v>
      </c>
      <c r="C101" s="8">
        <v>4</v>
      </c>
      <c r="D101" s="4" t="s">
        <v>25</v>
      </c>
      <c r="E101" s="4" t="s">
        <v>26</v>
      </c>
      <c r="F101" s="8">
        <v>4</v>
      </c>
      <c r="G101" s="4" t="s">
        <v>15</v>
      </c>
      <c r="H101" s="4">
        <v>15</v>
      </c>
      <c r="I101" s="4" t="s">
        <v>27</v>
      </c>
      <c r="J101" s="2">
        <v>43930</v>
      </c>
    </row>
    <row r="102" spans="1:10" x14ac:dyDescent="0.3">
      <c r="A102" s="6" t="s">
        <v>10</v>
      </c>
      <c r="B102" s="8">
        <v>2</v>
      </c>
      <c r="C102" s="8">
        <v>4</v>
      </c>
      <c r="D102" s="4" t="s">
        <v>25</v>
      </c>
      <c r="E102" s="4" t="s">
        <v>26</v>
      </c>
      <c r="F102" s="8">
        <v>5</v>
      </c>
      <c r="G102" s="4" t="s">
        <v>16</v>
      </c>
      <c r="H102" s="4">
        <v>15</v>
      </c>
      <c r="I102" s="4" t="s">
        <v>27</v>
      </c>
      <c r="J102" s="2">
        <v>43931</v>
      </c>
    </row>
    <row r="103" spans="1:10" x14ac:dyDescent="0.3">
      <c r="A103" s="6" t="s">
        <v>10</v>
      </c>
      <c r="B103" s="8">
        <v>2</v>
      </c>
      <c r="C103" s="8">
        <v>4</v>
      </c>
      <c r="D103" s="4" t="s">
        <v>25</v>
      </c>
      <c r="E103" s="4" t="s">
        <v>26</v>
      </c>
      <c r="F103" s="8">
        <v>6</v>
      </c>
      <c r="G103" s="4" t="s">
        <v>17</v>
      </c>
      <c r="H103" s="4">
        <v>15</v>
      </c>
      <c r="I103" s="4" t="s">
        <v>27</v>
      </c>
      <c r="J103" s="2">
        <v>43932</v>
      </c>
    </row>
    <row r="104" spans="1:10" x14ac:dyDescent="0.3">
      <c r="A104" s="6" t="s">
        <v>10</v>
      </c>
      <c r="B104" s="8">
        <v>2</v>
      </c>
      <c r="C104" s="8">
        <v>4</v>
      </c>
      <c r="D104" s="4" t="s">
        <v>25</v>
      </c>
      <c r="E104" s="4" t="s">
        <v>26</v>
      </c>
      <c r="F104" s="8">
        <v>7</v>
      </c>
      <c r="G104" s="4" t="s">
        <v>18</v>
      </c>
      <c r="H104" s="4">
        <v>15</v>
      </c>
      <c r="I104" s="4" t="s">
        <v>27</v>
      </c>
      <c r="J104" s="2">
        <v>43933</v>
      </c>
    </row>
    <row r="105" spans="1:10" x14ac:dyDescent="0.3">
      <c r="A105" s="6" t="s">
        <v>10</v>
      </c>
      <c r="B105" s="8">
        <v>2</v>
      </c>
      <c r="C105" s="8">
        <v>4</v>
      </c>
      <c r="D105" s="4" t="s">
        <v>25</v>
      </c>
      <c r="E105" s="4" t="s">
        <v>26</v>
      </c>
      <c r="F105" s="8">
        <v>1</v>
      </c>
      <c r="G105" s="4" t="s">
        <v>19</v>
      </c>
      <c r="H105" s="4">
        <v>16</v>
      </c>
      <c r="I105" s="4" t="s">
        <v>27</v>
      </c>
      <c r="J105" s="2">
        <v>43934</v>
      </c>
    </row>
    <row r="106" spans="1:10" x14ac:dyDescent="0.3">
      <c r="A106" s="6" t="s">
        <v>10</v>
      </c>
      <c r="B106" s="8">
        <v>2</v>
      </c>
      <c r="C106" s="8">
        <v>4</v>
      </c>
      <c r="D106" s="4" t="s">
        <v>25</v>
      </c>
      <c r="E106" s="4" t="s">
        <v>26</v>
      </c>
      <c r="F106" s="8">
        <v>2</v>
      </c>
      <c r="G106" s="4" t="s">
        <v>20</v>
      </c>
      <c r="H106" s="4">
        <v>16</v>
      </c>
      <c r="I106" s="4" t="s">
        <v>27</v>
      </c>
      <c r="J106" s="2">
        <v>43935</v>
      </c>
    </row>
    <row r="107" spans="1:10" x14ac:dyDescent="0.3">
      <c r="A107" s="6" t="s">
        <v>10</v>
      </c>
      <c r="B107" s="8">
        <v>2</v>
      </c>
      <c r="C107" s="8">
        <v>4</v>
      </c>
      <c r="D107" s="4" t="s">
        <v>25</v>
      </c>
      <c r="E107" s="4" t="s">
        <v>26</v>
      </c>
      <c r="F107" s="8">
        <v>3</v>
      </c>
      <c r="G107" s="4" t="s">
        <v>13</v>
      </c>
      <c r="H107" s="4">
        <v>16</v>
      </c>
      <c r="I107" s="4" t="s">
        <v>27</v>
      </c>
      <c r="J107" s="2">
        <v>43936</v>
      </c>
    </row>
    <row r="108" spans="1:10" x14ac:dyDescent="0.3">
      <c r="A108" s="6" t="s">
        <v>10</v>
      </c>
      <c r="B108" s="8">
        <v>2</v>
      </c>
      <c r="C108" s="8">
        <v>4</v>
      </c>
      <c r="D108" s="4" t="s">
        <v>25</v>
      </c>
      <c r="E108" s="4" t="s">
        <v>26</v>
      </c>
      <c r="F108" s="8">
        <v>4</v>
      </c>
      <c r="G108" s="4" t="s">
        <v>15</v>
      </c>
      <c r="H108" s="4">
        <v>16</v>
      </c>
      <c r="I108" s="4" t="s">
        <v>27</v>
      </c>
      <c r="J108" s="2">
        <v>43937</v>
      </c>
    </row>
    <row r="109" spans="1:10" x14ac:dyDescent="0.3">
      <c r="A109" s="6" t="s">
        <v>10</v>
      </c>
      <c r="B109" s="8">
        <v>2</v>
      </c>
      <c r="C109" s="8">
        <v>4</v>
      </c>
      <c r="D109" s="4" t="s">
        <v>25</v>
      </c>
      <c r="E109" s="4" t="s">
        <v>26</v>
      </c>
      <c r="F109" s="8">
        <v>5</v>
      </c>
      <c r="G109" s="4" t="s">
        <v>16</v>
      </c>
      <c r="H109" s="4">
        <v>16</v>
      </c>
      <c r="I109" s="4" t="s">
        <v>27</v>
      </c>
      <c r="J109" s="2">
        <v>43938</v>
      </c>
    </row>
    <row r="110" spans="1:10" x14ac:dyDescent="0.3">
      <c r="A110" s="6" t="s">
        <v>10</v>
      </c>
      <c r="B110" s="8">
        <v>2</v>
      </c>
      <c r="C110" s="8">
        <v>4</v>
      </c>
      <c r="D110" s="4" t="s">
        <v>25</v>
      </c>
      <c r="E110" s="4" t="s">
        <v>26</v>
      </c>
      <c r="F110" s="8">
        <v>6</v>
      </c>
      <c r="G110" s="4" t="s">
        <v>17</v>
      </c>
      <c r="H110" s="4">
        <v>16</v>
      </c>
      <c r="I110" s="4" t="s">
        <v>27</v>
      </c>
      <c r="J110" s="2">
        <v>43939</v>
      </c>
    </row>
    <row r="111" spans="1:10" x14ac:dyDescent="0.3">
      <c r="A111" s="6" t="s">
        <v>10</v>
      </c>
      <c r="B111" s="8">
        <v>2</v>
      </c>
      <c r="C111" s="8">
        <v>4</v>
      </c>
      <c r="D111" s="4" t="s">
        <v>25</v>
      </c>
      <c r="E111" s="4" t="s">
        <v>26</v>
      </c>
      <c r="F111" s="8">
        <v>7</v>
      </c>
      <c r="G111" s="4" t="s">
        <v>18</v>
      </c>
      <c r="H111" s="4">
        <v>16</v>
      </c>
      <c r="I111" s="4" t="s">
        <v>27</v>
      </c>
      <c r="J111" s="2">
        <v>43940</v>
      </c>
    </row>
    <row r="112" spans="1:10" x14ac:dyDescent="0.3">
      <c r="A112" s="6" t="s">
        <v>10</v>
      </c>
      <c r="B112" s="8">
        <v>2</v>
      </c>
      <c r="C112" s="8">
        <v>4</v>
      </c>
      <c r="D112" s="4" t="s">
        <v>25</v>
      </c>
      <c r="E112" s="4" t="s">
        <v>26</v>
      </c>
      <c r="F112" s="8">
        <v>1</v>
      </c>
      <c r="G112" s="4" t="s">
        <v>19</v>
      </c>
      <c r="H112" s="4">
        <v>17</v>
      </c>
      <c r="I112" s="4" t="s">
        <v>27</v>
      </c>
      <c r="J112" s="2">
        <v>43941</v>
      </c>
    </row>
    <row r="113" spans="1:10" x14ac:dyDescent="0.3">
      <c r="A113" s="6" t="s">
        <v>10</v>
      </c>
      <c r="B113" s="8">
        <v>2</v>
      </c>
      <c r="C113" s="8">
        <v>4</v>
      </c>
      <c r="D113" s="4" t="s">
        <v>25</v>
      </c>
      <c r="E113" s="4" t="s">
        <v>26</v>
      </c>
      <c r="F113" s="8">
        <v>2</v>
      </c>
      <c r="G113" s="4" t="s">
        <v>20</v>
      </c>
      <c r="H113" s="4">
        <v>17</v>
      </c>
      <c r="I113" s="4" t="s">
        <v>27</v>
      </c>
      <c r="J113" s="2">
        <v>43942</v>
      </c>
    </row>
    <row r="114" spans="1:10" x14ac:dyDescent="0.3">
      <c r="A114" s="6" t="s">
        <v>10</v>
      </c>
      <c r="B114" s="8">
        <v>2</v>
      </c>
      <c r="C114" s="8">
        <v>4</v>
      </c>
      <c r="D114" s="4" t="s">
        <v>25</v>
      </c>
      <c r="E114" s="4" t="s">
        <v>26</v>
      </c>
      <c r="F114" s="8">
        <v>3</v>
      </c>
      <c r="G114" s="4" t="s">
        <v>13</v>
      </c>
      <c r="H114" s="4">
        <v>17</v>
      </c>
      <c r="I114" s="4" t="s">
        <v>27</v>
      </c>
      <c r="J114" s="2">
        <v>43943</v>
      </c>
    </row>
    <row r="115" spans="1:10" x14ac:dyDescent="0.3">
      <c r="A115" s="6" t="s">
        <v>10</v>
      </c>
      <c r="B115" s="8">
        <v>2</v>
      </c>
      <c r="C115" s="8">
        <v>4</v>
      </c>
      <c r="D115" s="4" t="s">
        <v>25</v>
      </c>
      <c r="E115" s="4" t="s">
        <v>26</v>
      </c>
      <c r="F115" s="8">
        <v>4</v>
      </c>
      <c r="G115" s="4" t="s">
        <v>15</v>
      </c>
      <c r="H115" s="4">
        <v>17</v>
      </c>
      <c r="I115" s="4" t="s">
        <v>27</v>
      </c>
      <c r="J115" s="2">
        <v>43944</v>
      </c>
    </row>
    <row r="116" spans="1:10" x14ac:dyDescent="0.3">
      <c r="A116" s="6" t="s">
        <v>10</v>
      </c>
      <c r="B116" s="8">
        <v>2</v>
      </c>
      <c r="C116" s="8">
        <v>4</v>
      </c>
      <c r="D116" s="4" t="s">
        <v>25</v>
      </c>
      <c r="E116" s="4" t="s">
        <v>26</v>
      </c>
      <c r="F116" s="8">
        <v>5</v>
      </c>
      <c r="G116" s="4" t="s">
        <v>16</v>
      </c>
      <c r="H116" s="4">
        <v>17</v>
      </c>
      <c r="I116" s="4" t="s">
        <v>27</v>
      </c>
      <c r="J116" s="2">
        <v>43945</v>
      </c>
    </row>
    <row r="117" spans="1:10" x14ac:dyDescent="0.3">
      <c r="A117" s="6" t="s">
        <v>10</v>
      </c>
      <c r="B117" s="8">
        <v>2</v>
      </c>
      <c r="C117" s="8">
        <v>4</v>
      </c>
      <c r="D117" s="4" t="s">
        <v>25</v>
      </c>
      <c r="E117" s="4" t="s">
        <v>26</v>
      </c>
      <c r="F117" s="8">
        <v>6</v>
      </c>
      <c r="G117" s="4" t="s">
        <v>17</v>
      </c>
      <c r="H117" s="4">
        <v>17</v>
      </c>
      <c r="I117" s="4" t="s">
        <v>27</v>
      </c>
      <c r="J117" s="2">
        <v>43946</v>
      </c>
    </row>
    <row r="118" spans="1:10" x14ac:dyDescent="0.3">
      <c r="A118" s="6" t="s">
        <v>10</v>
      </c>
      <c r="B118" s="8">
        <v>2</v>
      </c>
      <c r="C118" s="8">
        <v>4</v>
      </c>
      <c r="D118" s="4" t="s">
        <v>25</v>
      </c>
      <c r="E118" s="4" t="s">
        <v>26</v>
      </c>
      <c r="F118" s="8">
        <v>7</v>
      </c>
      <c r="G118" s="4" t="s">
        <v>18</v>
      </c>
      <c r="H118" s="4">
        <v>17</v>
      </c>
      <c r="I118" s="4" t="s">
        <v>27</v>
      </c>
      <c r="J118" s="2">
        <v>43947</v>
      </c>
    </row>
    <row r="119" spans="1:10" x14ac:dyDescent="0.3">
      <c r="A119" s="6" t="s">
        <v>10</v>
      </c>
      <c r="B119" s="8">
        <v>2</v>
      </c>
      <c r="C119" s="8">
        <v>4</v>
      </c>
      <c r="D119" s="4" t="s">
        <v>25</v>
      </c>
      <c r="E119" s="4" t="s">
        <v>26</v>
      </c>
      <c r="F119" s="8">
        <v>1</v>
      </c>
      <c r="G119" s="4" t="s">
        <v>19</v>
      </c>
      <c r="H119" s="4">
        <v>18</v>
      </c>
      <c r="I119" s="4" t="s">
        <v>27</v>
      </c>
      <c r="J119" s="2">
        <v>43948</v>
      </c>
    </row>
    <row r="120" spans="1:10" x14ac:dyDescent="0.3">
      <c r="A120" s="6" t="s">
        <v>10</v>
      </c>
      <c r="B120" s="8">
        <v>2</v>
      </c>
      <c r="C120" s="8">
        <v>4</v>
      </c>
      <c r="D120" s="4" t="s">
        <v>25</v>
      </c>
      <c r="E120" s="4" t="s">
        <v>26</v>
      </c>
      <c r="F120" s="8">
        <v>2</v>
      </c>
      <c r="G120" s="4" t="s">
        <v>20</v>
      </c>
      <c r="H120" s="4">
        <v>18</v>
      </c>
      <c r="I120" s="4" t="s">
        <v>27</v>
      </c>
      <c r="J120" s="2">
        <v>43949</v>
      </c>
    </row>
    <row r="121" spans="1:10" x14ac:dyDescent="0.3">
      <c r="A121" s="6" t="s">
        <v>10</v>
      </c>
      <c r="B121" s="8">
        <v>2</v>
      </c>
      <c r="C121" s="8">
        <v>4</v>
      </c>
      <c r="D121" s="4" t="s">
        <v>25</v>
      </c>
      <c r="E121" s="4" t="s">
        <v>26</v>
      </c>
      <c r="F121" s="8">
        <v>3</v>
      </c>
      <c r="G121" s="4" t="s">
        <v>13</v>
      </c>
      <c r="H121" s="4">
        <v>18</v>
      </c>
      <c r="I121" s="4" t="s">
        <v>27</v>
      </c>
      <c r="J121" s="2">
        <v>43950</v>
      </c>
    </row>
    <row r="122" spans="1:10" x14ac:dyDescent="0.3">
      <c r="A122" s="6" t="s">
        <v>10</v>
      </c>
      <c r="B122" s="8">
        <v>2</v>
      </c>
      <c r="C122" s="8">
        <v>4</v>
      </c>
      <c r="D122" s="4" t="s">
        <v>25</v>
      </c>
      <c r="E122" s="4" t="s">
        <v>26</v>
      </c>
      <c r="F122" s="8">
        <v>4</v>
      </c>
      <c r="G122" s="4" t="s">
        <v>15</v>
      </c>
      <c r="H122" s="4">
        <v>18</v>
      </c>
      <c r="I122" s="4" t="s">
        <v>27</v>
      </c>
      <c r="J122" s="2">
        <v>43951</v>
      </c>
    </row>
    <row r="123" spans="1:10" x14ac:dyDescent="0.3">
      <c r="A123" s="6" t="s">
        <v>10</v>
      </c>
      <c r="B123" s="8">
        <v>2</v>
      </c>
      <c r="C123" s="8">
        <v>5</v>
      </c>
      <c r="D123" s="4" t="s">
        <v>28</v>
      </c>
      <c r="E123" s="4" t="s">
        <v>29</v>
      </c>
      <c r="F123" s="8">
        <v>5</v>
      </c>
      <c r="G123" s="4" t="s">
        <v>16</v>
      </c>
      <c r="H123" s="4">
        <v>18</v>
      </c>
      <c r="I123" s="4" t="s">
        <v>27</v>
      </c>
      <c r="J123" s="2">
        <v>43952</v>
      </c>
    </row>
    <row r="124" spans="1:10" x14ac:dyDescent="0.3">
      <c r="A124" s="6" t="s">
        <v>10</v>
      </c>
      <c r="B124" s="8">
        <v>2</v>
      </c>
      <c r="C124" s="8">
        <v>5</v>
      </c>
      <c r="D124" s="4" t="s">
        <v>28</v>
      </c>
      <c r="E124" s="4" t="s">
        <v>29</v>
      </c>
      <c r="F124" s="8">
        <v>6</v>
      </c>
      <c r="G124" s="4" t="s">
        <v>17</v>
      </c>
      <c r="H124" s="4">
        <v>18</v>
      </c>
      <c r="I124" s="4" t="s">
        <v>27</v>
      </c>
      <c r="J124" s="2">
        <v>43953</v>
      </c>
    </row>
    <row r="125" spans="1:10" x14ac:dyDescent="0.3">
      <c r="A125" s="6" t="s">
        <v>10</v>
      </c>
      <c r="B125" s="8">
        <v>2</v>
      </c>
      <c r="C125" s="8">
        <v>5</v>
      </c>
      <c r="D125" s="4" t="s">
        <v>28</v>
      </c>
      <c r="E125" s="4" t="s">
        <v>29</v>
      </c>
      <c r="F125" s="8">
        <v>7</v>
      </c>
      <c r="G125" s="4" t="s">
        <v>18</v>
      </c>
      <c r="H125" s="4">
        <v>18</v>
      </c>
      <c r="I125" s="4" t="s">
        <v>27</v>
      </c>
      <c r="J125" s="2">
        <v>43954</v>
      </c>
    </row>
    <row r="126" spans="1:10" x14ac:dyDescent="0.3">
      <c r="A126" s="6" t="s">
        <v>10</v>
      </c>
      <c r="B126" s="8">
        <v>2</v>
      </c>
      <c r="C126" s="8">
        <v>5</v>
      </c>
      <c r="D126" s="4" t="s">
        <v>28</v>
      </c>
      <c r="E126" s="4" t="s">
        <v>29</v>
      </c>
      <c r="F126" s="8">
        <v>1</v>
      </c>
      <c r="G126" s="4" t="s">
        <v>19</v>
      </c>
      <c r="H126" s="4">
        <v>19</v>
      </c>
      <c r="I126" s="4" t="s">
        <v>27</v>
      </c>
      <c r="J126" s="2">
        <v>43955</v>
      </c>
    </row>
    <row r="127" spans="1:10" x14ac:dyDescent="0.3">
      <c r="A127" s="6" t="s">
        <v>10</v>
      </c>
      <c r="B127" s="8">
        <v>2</v>
      </c>
      <c r="C127" s="8">
        <v>5</v>
      </c>
      <c r="D127" s="4" t="s">
        <v>28</v>
      </c>
      <c r="E127" s="4" t="s">
        <v>29</v>
      </c>
      <c r="F127" s="8">
        <v>2</v>
      </c>
      <c r="G127" s="4" t="s">
        <v>20</v>
      </c>
      <c r="H127" s="4">
        <v>19</v>
      </c>
      <c r="I127" s="4" t="s">
        <v>27</v>
      </c>
      <c r="J127" s="2">
        <v>43956</v>
      </c>
    </row>
    <row r="128" spans="1:10" x14ac:dyDescent="0.3">
      <c r="A128" s="6" t="s">
        <v>10</v>
      </c>
      <c r="B128" s="8">
        <v>2</v>
      </c>
      <c r="C128" s="8">
        <v>5</v>
      </c>
      <c r="D128" s="4" t="s">
        <v>28</v>
      </c>
      <c r="E128" s="4" t="s">
        <v>29</v>
      </c>
      <c r="F128" s="8">
        <v>3</v>
      </c>
      <c r="G128" s="4" t="s">
        <v>13</v>
      </c>
      <c r="H128" s="4">
        <v>19</v>
      </c>
      <c r="I128" s="4" t="s">
        <v>27</v>
      </c>
      <c r="J128" s="2">
        <v>43957</v>
      </c>
    </row>
    <row r="129" spans="1:10" x14ac:dyDescent="0.3">
      <c r="A129" s="6" t="s">
        <v>10</v>
      </c>
      <c r="B129" s="8">
        <v>2</v>
      </c>
      <c r="C129" s="8">
        <v>5</v>
      </c>
      <c r="D129" s="4" t="s">
        <v>28</v>
      </c>
      <c r="E129" s="4" t="s">
        <v>29</v>
      </c>
      <c r="F129" s="8">
        <v>4</v>
      </c>
      <c r="G129" s="4" t="s">
        <v>15</v>
      </c>
      <c r="H129" s="4">
        <v>19</v>
      </c>
      <c r="I129" s="4" t="s">
        <v>27</v>
      </c>
      <c r="J129" s="2">
        <v>43958</v>
      </c>
    </row>
    <row r="130" spans="1:10" x14ac:dyDescent="0.3">
      <c r="A130" s="6" t="s">
        <v>10</v>
      </c>
      <c r="B130" s="8">
        <v>2</v>
      </c>
      <c r="C130" s="8">
        <v>5</v>
      </c>
      <c r="D130" s="4" t="s">
        <v>28</v>
      </c>
      <c r="E130" s="4" t="s">
        <v>29</v>
      </c>
      <c r="F130" s="8">
        <v>5</v>
      </c>
      <c r="G130" s="4" t="s">
        <v>16</v>
      </c>
      <c r="H130" s="4">
        <v>19</v>
      </c>
      <c r="I130" s="4" t="s">
        <v>27</v>
      </c>
      <c r="J130" s="2">
        <v>43959</v>
      </c>
    </row>
    <row r="131" spans="1:10" x14ac:dyDescent="0.3">
      <c r="A131" s="6" t="s">
        <v>10</v>
      </c>
      <c r="B131" s="8">
        <v>2</v>
      </c>
      <c r="C131" s="8">
        <v>5</v>
      </c>
      <c r="D131" s="4" t="s">
        <v>28</v>
      </c>
      <c r="E131" s="4" t="s">
        <v>29</v>
      </c>
      <c r="F131" s="8">
        <v>6</v>
      </c>
      <c r="G131" s="4" t="s">
        <v>17</v>
      </c>
      <c r="H131" s="4">
        <v>19</v>
      </c>
      <c r="I131" s="4" t="s">
        <v>27</v>
      </c>
      <c r="J131" s="2">
        <v>43960</v>
      </c>
    </row>
    <row r="132" spans="1:10" x14ac:dyDescent="0.3">
      <c r="A132" s="6" t="s">
        <v>10</v>
      </c>
      <c r="B132" s="8">
        <v>2</v>
      </c>
      <c r="C132" s="8">
        <v>5</v>
      </c>
      <c r="D132" s="4" t="s">
        <v>28</v>
      </c>
      <c r="E132" s="4" t="s">
        <v>29</v>
      </c>
      <c r="F132" s="8">
        <v>7</v>
      </c>
      <c r="G132" s="4" t="s">
        <v>18</v>
      </c>
      <c r="H132" s="4">
        <v>19</v>
      </c>
      <c r="I132" s="4" t="s">
        <v>27</v>
      </c>
      <c r="J132" s="2">
        <v>43961</v>
      </c>
    </row>
    <row r="133" spans="1:10" x14ac:dyDescent="0.3">
      <c r="A133" s="6" t="s">
        <v>10</v>
      </c>
      <c r="B133" s="8">
        <v>2</v>
      </c>
      <c r="C133" s="8">
        <v>5</v>
      </c>
      <c r="D133" s="4" t="s">
        <v>28</v>
      </c>
      <c r="E133" s="4" t="s">
        <v>29</v>
      </c>
      <c r="F133" s="8">
        <v>1</v>
      </c>
      <c r="G133" s="4" t="s">
        <v>19</v>
      </c>
      <c r="H133" s="4">
        <v>20</v>
      </c>
      <c r="I133" s="4" t="s">
        <v>27</v>
      </c>
      <c r="J133" s="2">
        <v>43962</v>
      </c>
    </row>
    <row r="134" spans="1:10" x14ac:dyDescent="0.3">
      <c r="A134" s="6" t="s">
        <v>10</v>
      </c>
      <c r="B134" s="8">
        <v>2</v>
      </c>
      <c r="C134" s="8">
        <v>5</v>
      </c>
      <c r="D134" s="4" t="s">
        <v>28</v>
      </c>
      <c r="E134" s="4" t="s">
        <v>29</v>
      </c>
      <c r="F134" s="8">
        <v>2</v>
      </c>
      <c r="G134" s="4" t="s">
        <v>20</v>
      </c>
      <c r="H134" s="4">
        <v>20</v>
      </c>
      <c r="I134" s="4" t="s">
        <v>27</v>
      </c>
      <c r="J134" s="2">
        <v>43963</v>
      </c>
    </row>
    <row r="135" spans="1:10" x14ac:dyDescent="0.3">
      <c r="A135" s="6" t="s">
        <v>10</v>
      </c>
      <c r="B135" s="8">
        <v>2</v>
      </c>
      <c r="C135" s="8">
        <v>5</v>
      </c>
      <c r="D135" s="4" t="s">
        <v>28</v>
      </c>
      <c r="E135" s="4" t="s">
        <v>29</v>
      </c>
      <c r="F135" s="8">
        <v>3</v>
      </c>
      <c r="G135" s="4" t="s">
        <v>13</v>
      </c>
      <c r="H135" s="4">
        <v>20</v>
      </c>
      <c r="I135" s="4" t="s">
        <v>27</v>
      </c>
      <c r="J135" s="2">
        <v>43964</v>
      </c>
    </row>
    <row r="136" spans="1:10" x14ac:dyDescent="0.3">
      <c r="A136" s="6" t="s">
        <v>10</v>
      </c>
      <c r="B136" s="8">
        <v>2</v>
      </c>
      <c r="C136" s="8">
        <v>5</v>
      </c>
      <c r="D136" s="4" t="s">
        <v>28</v>
      </c>
      <c r="E136" s="4" t="s">
        <v>29</v>
      </c>
      <c r="F136" s="8">
        <v>4</v>
      </c>
      <c r="G136" s="4" t="s">
        <v>15</v>
      </c>
      <c r="H136" s="4">
        <v>20</v>
      </c>
      <c r="I136" s="4" t="s">
        <v>27</v>
      </c>
      <c r="J136" s="2">
        <v>43965</v>
      </c>
    </row>
    <row r="137" spans="1:10" x14ac:dyDescent="0.3">
      <c r="A137" s="6" t="s">
        <v>10</v>
      </c>
      <c r="B137" s="8">
        <v>2</v>
      </c>
      <c r="C137" s="8">
        <v>5</v>
      </c>
      <c r="D137" s="4" t="s">
        <v>28</v>
      </c>
      <c r="E137" s="4" t="s">
        <v>29</v>
      </c>
      <c r="F137" s="8">
        <v>5</v>
      </c>
      <c r="G137" s="4" t="s">
        <v>16</v>
      </c>
      <c r="H137" s="4">
        <v>20</v>
      </c>
      <c r="I137" s="4" t="s">
        <v>27</v>
      </c>
      <c r="J137" s="2">
        <v>43966</v>
      </c>
    </row>
    <row r="138" spans="1:10" x14ac:dyDescent="0.3">
      <c r="A138" s="6" t="s">
        <v>10</v>
      </c>
      <c r="B138" s="8">
        <v>2</v>
      </c>
      <c r="C138" s="8">
        <v>5</v>
      </c>
      <c r="D138" s="4" t="s">
        <v>28</v>
      </c>
      <c r="E138" s="4" t="s">
        <v>29</v>
      </c>
      <c r="F138" s="8">
        <v>6</v>
      </c>
      <c r="G138" s="4" t="s">
        <v>17</v>
      </c>
      <c r="H138" s="4">
        <v>20</v>
      </c>
      <c r="I138" s="4" t="s">
        <v>27</v>
      </c>
      <c r="J138" s="2">
        <v>43967</v>
      </c>
    </row>
    <row r="139" spans="1:10" x14ac:dyDescent="0.3">
      <c r="A139" s="6" t="s">
        <v>10</v>
      </c>
      <c r="B139" s="8">
        <v>2</v>
      </c>
      <c r="C139" s="8">
        <v>5</v>
      </c>
      <c r="D139" s="4" t="s">
        <v>28</v>
      </c>
      <c r="E139" s="4" t="s">
        <v>29</v>
      </c>
      <c r="F139" s="8">
        <v>7</v>
      </c>
      <c r="G139" s="4" t="s">
        <v>18</v>
      </c>
      <c r="H139" s="4">
        <v>20</v>
      </c>
      <c r="I139" s="4" t="s">
        <v>27</v>
      </c>
      <c r="J139" s="2">
        <v>43968</v>
      </c>
    </row>
    <row r="140" spans="1:10" x14ac:dyDescent="0.3">
      <c r="A140" s="6" t="s">
        <v>10</v>
      </c>
      <c r="B140" s="8">
        <v>2</v>
      </c>
      <c r="C140" s="8">
        <v>5</v>
      </c>
      <c r="D140" s="4" t="s">
        <v>28</v>
      </c>
      <c r="E140" s="4" t="s">
        <v>29</v>
      </c>
      <c r="F140" s="8">
        <v>1</v>
      </c>
      <c r="G140" s="4" t="s">
        <v>19</v>
      </c>
      <c r="H140" s="4">
        <v>21</v>
      </c>
      <c r="I140" s="4" t="s">
        <v>27</v>
      </c>
      <c r="J140" s="2">
        <v>43969</v>
      </c>
    </row>
    <row r="141" spans="1:10" x14ac:dyDescent="0.3">
      <c r="A141" s="6" t="s">
        <v>10</v>
      </c>
      <c r="B141" s="8">
        <v>2</v>
      </c>
      <c r="C141" s="8">
        <v>5</v>
      </c>
      <c r="D141" s="4" t="s">
        <v>28</v>
      </c>
      <c r="E141" s="4" t="s">
        <v>29</v>
      </c>
      <c r="F141" s="8">
        <v>2</v>
      </c>
      <c r="G141" s="4" t="s">
        <v>20</v>
      </c>
      <c r="H141" s="4">
        <v>21</v>
      </c>
      <c r="I141" s="4" t="s">
        <v>27</v>
      </c>
      <c r="J141" s="2">
        <v>43970</v>
      </c>
    </row>
    <row r="142" spans="1:10" x14ac:dyDescent="0.3">
      <c r="A142" s="6" t="s">
        <v>10</v>
      </c>
      <c r="B142" s="8">
        <v>2</v>
      </c>
      <c r="C142" s="8">
        <v>5</v>
      </c>
      <c r="D142" s="4" t="s">
        <v>28</v>
      </c>
      <c r="E142" s="4" t="s">
        <v>29</v>
      </c>
      <c r="F142" s="8">
        <v>3</v>
      </c>
      <c r="G142" s="4" t="s">
        <v>13</v>
      </c>
      <c r="H142" s="4">
        <v>21</v>
      </c>
      <c r="I142" s="4" t="s">
        <v>27</v>
      </c>
      <c r="J142" s="2">
        <v>43971</v>
      </c>
    </row>
    <row r="143" spans="1:10" x14ac:dyDescent="0.3">
      <c r="A143" s="6" t="s">
        <v>10</v>
      </c>
      <c r="B143" s="8">
        <v>2</v>
      </c>
      <c r="C143" s="8">
        <v>5</v>
      </c>
      <c r="D143" s="4" t="s">
        <v>28</v>
      </c>
      <c r="E143" s="4" t="s">
        <v>29</v>
      </c>
      <c r="F143" s="8">
        <v>4</v>
      </c>
      <c r="G143" s="4" t="s">
        <v>15</v>
      </c>
      <c r="H143" s="4">
        <v>21</v>
      </c>
      <c r="I143" s="4" t="s">
        <v>27</v>
      </c>
      <c r="J143" s="2">
        <v>43972</v>
      </c>
    </row>
    <row r="144" spans="1:10" x14ac:dyDescent="0.3">
      <c r="A144" s="6" t="s">
        <v>10</v>
      </c>
      <c r="B144" s="8">
        <v>2</v>
      </c>
      <c r="C144" s="8">
        <v>5</v>
      </c>
      <c r="D144" s="4" t="s">
        <v>28</v>
      </c>
      <c r="E144" s="4" t="s">
        <v>29</v>
      </c>
      <c r="F144" s="8">
        <v>5</v>
      </c>
      <c r="G144" s="4" t="s">
        <v>16</v>
      </c>
      <c r="H144" s="4">
        <v>21</v>
      </c>
      <c r="I144" s="4" t="s">
        <v>27</v>
      </c>
      <c r="J144" s="2">
        <v>43973</v>
      </c>
    </row>
    <row r="145" spans="1:10" x14ac:dyDescent="0.3">
      <c r="A145" s="6" t="s">
        <v>10</v>
      </c>
      <c r="B145" s="8">
        <v>2</v>
      </c>
      <c r="C145" s="8">
        <v>5</v>
      </c>
      <c r="D145" s="4" t="s">
        <v>28</v>
      </c>
      <c r="E145" s="4" t="s">
        <v>29</v>
      </c>
      <c r="F145" s="8">
        <v>6</v>
      </c>
      <c r="G145" s="4" t="s">
        <v>17</v>
      </c>
      <c r="H145" s="4">
        <v>21</v>
      </c>
      <c r="I145" s="4" t="s">
        <v>27</v>
      </c>
      <c r="J145" s="2">
        <v>43974</v>
      </c>
    </row>
    <row r="146" spans="1:10" x14ac:dyDescent="0.3">
      <c r="A146" s="6" t="s">
        <v>10</v>
      </c>
      <c r="B146" s="8">
        <v>2</v>
      </c>
      <c r="C146" s="8">
        <v>5</v>
      </c>
      <c r="D146" s="4" t="s">
        <v>28</v>
      </c>
      <c r="E146" s="4" t="s">
        <v>29</v>
      </c>
      <c r="F146" s="8">
        <v>7</v>
      </c>
      <c r="G146" s="4" t="s">
        <v>18</v>
      </c>
      <c r="H146" s="4">
        <v>21</v>
      </c>
      <c r="I146" s="4" t="s">
        <v>27</v>
      </c>
      <c r="J146" s="2">
        <v>43975</v>
      </c>
    </row>
    <row r="147" spans="1:10" x14ac:dyDescent="0.3">
      <c r="A147" s="6" t="s">
        <v>10</v>
      </c>
      <c r="B147" s="8">
        <v>2</v>
      </c>
      <c r="C147" s="8">
        <v>5</v>
      </c>
      <c r="D147" s="4" t="s">
        <v>28</v>
      </c>
      <c r="E147" s="4" t="s">
        <v>29</v>
      </c>
      <c r="F147" s="8">
        <v>1</v>
      </c>
      <c r="G147" s="4" t="s">
        <v>19</v>
      </c>
      <c r="H147" s="4">
        <v>22</v>
      </c>
      <c r="I147" s="4" t="s">
        <v>27</v>
      </c>
      <c r="J147" s="2">
        <v>43976</v>
      </c>
    </row>
    <row r="148" spans="1:10" x14ac:dyDescent="0.3">
      <c r="A148" s="6" t="s">
        <v>10</v>
      </c>
      <c r="B148" s="8">
        <v>2</v>
      </c>
      <c r="C148" s="8">
        <v>5</v>
      </c>
      <c r="D148" s="4" t="s">
        <v>28</v>
      </c>
      <c r="E148" s="4" t="s">
        <v>29</v>
      </c>
      <c r="F148" s="8">
        <v>2</v>
      </c>
      <c r="G148" s="4" t="s">
        <v>20</v>
      </c>
      <c r="H148" s="4">
        <v>22</v>
      </c>
      <c r="I148" s="4" t="s">
        <v>27</v>
      </c>
      <c r="J148" s="2">
        <v>43977</v>
      </c>
    </row>
    <row r="149" spans="1:10" x14ac:dyDescent="0.3">
      <c r="A149" s="6" t="s">
        <v>10</v>
      </c>
      <c r="B149" s="8">
        <v>2</v>
      </c>
      <c r="C149" s="8">
        <v>5</v>
      </c>
      <c r="D149" s="4" t="s">
        <v>28</v>
      </c>
      <c r="E149" s="4" t="s">
        <v>29</v>
      </c>
      <c r="F149" s="8">
        <v>3</v>
      </c>
      <c r="G149" s="4" t="s">
        <v>13</v>
      </c>
      <c r="H149" s="4">
        <v>22</v>
      </c>
      <c r="I149" s="4" t="s">
        <v>27</v>
      </c>
      <c r="J149" s="2">
        <v>43978</v>
      </c>
    </row>
    <row r="150" spans="1:10" x14ac:dyDescent="0.3">
      <c r="A150" s="6" t="s">
        <v>10</v>
      </c>
      <c r="B150" s="8">
        <v>2</v>
      </c>
      <c r="C150" s="8">
        <v>5</v>
      </c>
      <c r="D150" s="4" t="s">
        <v>28</v>
      </c>
      <c r="E150" s="4" t="s">
        <v>29</v>
      </c>
      <c r="F150" s="8">
        <v>4</v>
      </c>
      <c r="G150" s="4" t="s">
        <v>15</v>
      </c>
      <c r="H150" s="4">
        <v>22</v>
      </c>
      <c r="I150" s="4" t="s">
        <v>27</v>
      </c>
      <c r="J150" s="2">
        <v>43979</v>
      </c>
    </row>
    <row r="151" spans="1:10" x14ac:dyDescent="0.3">
      <c r="A151" s="6" t="s">
        <v>10</v>
      </c>
      <c r="B151" s="8">
        <v>2</v>
      </c>
      <c r="C151" s="8">
        <v>5</v>
      </c>
      <c r="D151" s="4" t="s">
        <v>28</v>
      </c>
      <c r="E151" s="4" t="s">
        <v>29</v>
      </c>
      <c r="F151" s="8">
        <v>5</v>
      </c>
      <c r="G151" s="4" t="s">
        <v>16</v>
      </c>
      <c r="H151" s="4">
        <v>22</v>
      </c>
      <c r="I151" s="4" t="s">
        <v>27</v>
      </c>
      <c r="J151" s="2">
        <v>43980</v>
      </c>
    </row>
    <row r="152" spans="1:10" x14ac:dyDescent="0.3">
      <c r="A152" s="6" t="s">
        <v>10</v>
      </c>
      <c r="B152" s="8">
        <v>2</v>
      </c>
      <c r="C152" s="8">
        <v>5</v>
      </c>
      <c r="D152" s="4" t="s">
        <v>28</v>
      </c>
      <c r="E152" s="4" t="s">
        <v>29</v>
      </c>
      <c r="F152" s="8">
        <v>6</v>
      </c>
      <c r="G152" s="4" t="s">
        <v>17</v>
      </c>
      <c r="H152" s="4">
        <v>22</v>
      </c>
      <c r="I152" s="4" t="s">
        <v>27</v>
      </c>
      <c r="J152" s="2">
        <v>43981</v>
      </c>
    </row>
    <row r="153" spans="1:10" x14ac:dyDescent="0.3">
      <c r="A153" s="6" t="s">
        <v>10</v>
      </c>
      <c r="B153" s="8">
        <v>2</v>
      </c>
      <c r="C153" s="8">
        <v>5</v>
      </c>
      <c r="D153" s="4" t="s">
        <v>28</v>
      </c>
      <c r="E153" s="4" t="s">
        <v>29</v>
      </c>
      <c r="F153" s="8">
        <v>7</v>
      </c>
      <c r="G153" s="4" t="s">
        <v>18</v>
      </c>
      <c r="H153" s="4">
        <v>22</v>
      </c>
      <c r="I153" s="4" t="s">
        <v>27</v>
      </c>
      <c r="J153" s="2">
        <v>43982</v>
      </c>
    </row>
    <row r="154" spans="1:10" x14ac:dyDescent="0.3">
      <c r="A154" s="6" t="s">
        <v>10</v>
      </c>
      <c r="B154" s="8">
        <v>2</v>
      </c>
      <c r="C154" s="8">
        <v>6</v>
      </c>
      <c r="D154" s="4" t="s">
        <v>30</v>
      </c>
      <c r="E154" s="4" t="s">
        <v>31</v>
      </c>
      <c r="F154" s="8">
        <v>1</v>
      </c>
      <c r="G154" s="4" t="s">
        <v>19</v>
      </c>
      <c r="H154" s="4">
        <v>23</v>
      </c>
      <c r="I154" s="4" t="s">
        <v>27</v>
      </c>
      <c r="J154" s="2">
        <v>43983</v>
      </c>
    </row>
    <row r="155" spans="1:10" x14ac:dyDescent="0.3">
      <c r="A155" s="6" t="s">
        <v>10</v>
      </c>
      <c r="B155" s="8">
        <v>2</v>
      </c>
      <c r="C155" s="8">
        <v>6</v>
      </c>
      <c r="D155" s="4" t="s">
        <v>30</v>
      </c>
      <c r="E155" s="4" t="s">
        <v>31</v>
      </c>
      <c r="F155" s="8">
        <v>2</v>
      </c>
      <c r="G155" s="4" t="s">
        <v>20</v>
      </c>
      <c r="H155" s="4">
        <v>23</v>
      </c>
      <c r="I155" s="4" t="s">
        <v>27</v>
      </c>
      <c r="J155" s="2">
        <v>43984</v>
      </c>
    </row>
    <row r="156" spans="1:10" x14ac:dyDescent="0.3">
      <c r="A156" s="6" t="s">
        <v>10</v>
      </c>
      <c r="B156" s="8">
        <v>2</v>
      </c>
      <c r="C156" s="8">
        <v>6</v>
      </c>
      <c r="D156" s="4" t="s">
        <v>30</v>
      </c>
      <c r="E156" s="4" t="s">
        <v>31</v>
      </c>
      <c r="F156" s="8">
        <v>3</v>
      </c>
      <c r="G156" s="4" t="s">
        <v>13</v>
      </c>
      <c r="H156" s="4">
        <v>23</v>
      </c>
      <c r="I156" s="4" t="s">
        <v>27</v>
      </c>
      <c r="J156" s="2">
        <v>43985</v>
      </c>
    </row>
    <row r="157" spans="1:10" x14ac:dyDescent="0.3">
      <c r="A157" s="6" t="s">
        <v>10</v>
      </c>
      <c r="B157" s="8">
        <v>2</v>
      </c>
      <c r="C157" s="8">
        <v>6</v>
      </c>
      <c r="D157" s="4" t="s">
        <v>30</v>
      </c>
      <c r="E157" s="4" t="s">
        <v>31</v>
      </c>
      <c r="F157" s="8">
        <v>4</v>
      </c>
      <c r="G157" s="4" t="s">
        <v>15</v>
      </c>
      <c r="H157" s="4">
        <v>23</v>
      </c>
      <c r="I157" s="4" t="s">
        <v>27</v>
      </c>
      <c r="J157" s="2">
        <v>43986</v>
      </c>
    </row>
    <row r="158" spans="1:10" x14ac:dyDescent="0.3">
      <c r="A158" s="6" t="s">
        <v>10</v>
      </c>
      <c r="B158" s="8">
        <v>2</v>
      </c>
      <c r="C158" s="8">
        <v>6</v>
      </c>
      <c r="D158" s="4" t="s">
        <v>30</v>
      </c>
      <c r="E158" s="4" t="s">
        <v>31</v>
      </c>
      <c r="F158" s="8">
        <v>5</v>
      </c>
      <c r="G158" s="4" t="s">
        <v>16</v>
      </c>
      <c r="H158" s="4">
        <v>23</v>
      </c>
      <c r="I158" s="4" t="s">
        <v>27</v>
      </c>
      <c r="J158" s="2">
        <v>43987</v>
      </c>
    </row>
    <row r="159" spans="1:10" x14ac:dyDescent="0.3">
      <c r="A159" s="6" t="s">
        <v>10</v>
      </c>
      <c r="B159" s="8">
        <v>2</v>
      </c>
      <c r="C159" s="8">
        <v>6</v>
      </c>
      <c r="D159" s="4" t="s">
        <v>30</v>
      </c>
      <c r="E159" s="4" t="s">
        <v>31</v>
      </c>
      <c r="F159" s="8">
        <v>6</v>
      </c>
      <c r="G159" s="4" t="s">
        <v>17</v>
      </c>
      <c r="H159" s="4">
        <v>23</v>
      </c>
      <c r="I159" s="4" t="s">
        <v>27</v>
      </c>
      <c r="J159" s="2">
        <v>43988</v>
      </c>
    </row>
    <row r="160" spans="1:10" x14ac:dyDescent="0.3">
      <c r="A160" s="6" t="s">
        <v>10</v>
      </c>
      <c r="B160" s="8">
        <v>2</v>
      </c>
      <c r="C160" s="8">
        <v>6</v>
      </c>
      <c r="D160" s="4" t="s">
        <v>30</v>
      </c>
      <c r="E160" s="4" t="s">
        <v>31</v>
      </c>
      <c r="F160" s="8">
        <v>7</v>
      </c>
      <c r="G160" s="4" t="s">
        <v>18</v>
      </c>
      <c r="H160" s="4">
        <v>23</v>
      </c>
      <c r="I160" s="4" t="s">
        <v>27</v>
      </c>
      <c r="J160" s="2">
        <v>43989</v>
      </c>
    </row>
    <row r="161" spans="1:10" x14ac:dyDescent="0.3">
      <c r="A161" s="6" t="s">
        <v>10</v>
      </c>
      <c r="B161" s="8">
        <v>2</v>
      </c>
      <c r="C161" s="8">
        <v>6</v>
      </c>
      <c r="D161" s="4" t="s">
        <v>30</v>
      </c>
      <c r="E161" s="4" t="s">
        <v>31</v>
      </c>
      <c r="F161" s="8">
        <v>1</v>
      </c>
      <c r="G161" s="4" t="s">
        <v>19</v>
      </c>
      <c r="H161" s="4">
        <v>24</v>
      </c>
      <c r="I161" s="4" t="s">
        <v>27</v>
      </c>
      <c r="J161" s="2">
        <v>43990</v>
      </c>
    </row>
    <row r="162" spans="1:10" x14ac:dyDescent="0.3">
      <c r="A162" s="6" t="s">
        <v>10</v>
      </c>
      <c r="B162" s="8">
        <v>2</v>
      </c>
      <c r="C162" s="8">
        <v>6</v>
      </c>
      <c r="D162" s="4" t="s">
        <v>30</v>
      </c>
      <c r="E162" s="4" t="s">
        <v>31</v>
      </c>
      <c r="F162" s="8">
        <v>2</v>
      </c>
      <c r="G162" s="4" t="s">
        <v>20</v>
      </c>
      <c r="H162" s="4">
        <v>24</v>
      </c>
      <c r="I162" s="4" t="s">
        <v>27</v>
      </c>
      <c r="J162" s="2">
        <v>43991</v>
      </c>
    </row>
    <row r="163" spans="1:10" x14ac:dyDescent="0.3">
      <c r="A163" s="6" t="s">
        <v>10</v>
      </c>
      <c r="B163" s="8">
        <v>2</v>
      </c>
      <c r="C163" s="8">
        <v>6</v>
      </c>
      <c r="D163" s="4" t="s">
        <v>30</v>
      </c>
      <c r="E163" s="4" t="s">
        <v>31</v>
      </c>
      <c r="F163" s="8">
        <v>3</v>
      </c>
      <c r="G163" s="4" t="s">
        <v>13</v>
      </c>
      <c r="H163" s="4">
        <v>24</v>
      </c>
      <c r="I163" s="4" t="s">
        <v>27</v>
      </c>
      <c r="J163" s="2">
        <v>43992</v>
      </c>
    </row>
    <row r="164" spans="1:10" x14ac:dyDescent="0.3">
      <c r="A164" s="6" t="s">
        <v>10</v>
      </c>
      <c r="B164" s="8">
        <v>2</v>
      </c>
      <c r="C164" s="8">
        <v>6</v>
      </c>
      <c r="D164" s="4" t="s">
        <v>30</v>
      </c>
      <c r="E164" s="4" t="s">
        <v>31</v>
      </c>
      <c r="F164" s="8">
        <v>4</v>
      </c>
      <c r="G164" s="4" t="s">
        <v>15</v>
      </c>
      <c r="H164" s="4">
        <v>24</v>
      </c>
      <c r="I164" s="4" t="s">
        <v>27</v>
      </c>
      <c r="J164" s="2">
        <v>43993</v>
      </c>
    </row>
    <row r="165" spans="1:10" x14ac:dyDescent="0.3">
      <c r="A165" s="6" t="s">
        <v>10</v>
      </c>
      <c r="B165" s="8">
        <v>2</v>
      </c>
      <c r="C165" s="8">
        <v>6</v>
      </c>
      <c r="D165" s="4" t="s">
        <v>30</v>
      </c>
      <c r="E165" s="4" t="s">
        <v>31</v>
      </c>
      <c r="F165" s="8">
        <v>5</v>
      </c>
      <c r="G165" s="4" t="s">
        <v>16</v>
      </c>
      <c r="H165" s="4">
        <v>24</v>
      </c>
      <c r="I165" s="4" t="s">
        <v>27</v>
      </c>
      <c r="J165" s="2">
        <v>43994</v>
      </c>
    </row>
    <row r="166" spans="1:10" x14ac:dyDescent="0.3">
      <c r="A166" s="6" t="s">
        <v>10</v>
      </c>
      <c r="B166" s="8">
        <v>2</v>
      </c>
      <c r="C166" s="8">
        <v>6</v>
      </c>
      <c r="D166" s="4" t="s">
        <v>30</v>
      </c>
      <c r="E166" s="4" t="s">
        <v>31</v>
      </c>
      <c r="F166" s="8">
        <v>6</v>
      </c>
      <c r="G166" s="4" t="s">
        <v>17</v>
      </c>
      <c r="H166" s="4">
        <v>24</v>
      </c>
      <c r="I166" s="4" t="s">
        <v>27</v>
      </c>
      <c r="J166" s="2">
        <v>43995</v>
      </c>
    </row>
    <row r="167" spans="1:10" x14ac:dyDescent="0.3">
      <c r="A167" s="6" t="s">
        <v>10</v>
      </c>
      <c r="B167" s="8">
        <v>2</v>
      </c>
      <c r="C167" s="8">
        <v>6</v>
      </c>
      <c r="D167" s="4" t="s">
        <v>30</v>
      </c>
      <c r="E167" s="4" t="s">
        <v>31</v>
      </c>
      <c r="F167" s="8">
        <v>7</v>
      </c>
      <c r="G167" s="4" t="s">
        <v>18</v>
      </c>
      <c r="H167" s="4">
        <v>24</v>
      </c>
      <c r="I167" s="4" t="s">
        <v>27</v>
      </c>
      <c r="J167" s="2">
        <v>43996</v>
      </c>
    </row>
    <row r="168" spans="1:10" x14ac:dyDescent="0.3">
      <c r="A168" s="6" t="s">
        <v>10</v>
      </c>
      <c r="B168" s="8">
        <v>2</v>
      </c>
      <c r="C168" s="8">
        <v>6</v>
      </c>
      <c r="D168" s="4" t="s">
        <v>30</v>
      </c>
      <c r="E168" s="4" t="s">
        <v>31</v>
      </c>
      <c r="F168" s="8">
        <v>1</v>
      </c>
      <c r="G168" s="4" t="s">
        <v>19</v>
      </c>
      <c r="H168" s="4">
        <v>25</v>
      </c>
      <c r="I168" s="4" t="s">
        <v>27</v>
      </c>
      <c r="J168" s="2">
        <v>43997</v>
      </c>
    </row>
    <row r="169" spans="1:10" x14ac:dyDescent="0.3">
      <c r="A169" s="6" t="s">
        <v>10</v>
      </c>
      <c r="B169" s="8">
        <v>2</v>
      </c>
      <c r="C169" s="8">
        <v>6</v>
      </c>
      <c r="D169" s="4" t="s">
        <v>30</v>
      </c>
      <c r="E169" s="4" t="s">
        <v>31</v>
      </c>
      <c r="F169" s="8">
        <v>2</v>
      </c>
      <c r="G169" s="4" t="s">
        <v>20</v>
      </c>
      <c r="H169" s="4">
        <v>25</v>
      </c>
      <c r="I169" s="4" t="s">
        <v>27</v>
      </c>
      <c r="J169" s="2">
        <v>43998</v>
      </c>
    </row>
    <row r="170" spans="1:10" x14ac:dyDescent="0.3">
      <c r="A170" s="6" t="s">
        <v>10</v>
      </c>
      <c r="B170" s="8">
        <v>2</v>
      </c>
      <c r="C170" s="8">
        <v>6</v>
      </c>
      <c r="D170" s="4" t="s">
        <v>30</v>
      </c>
      <c r="E170" s="4" t="s">
        <v>31</v>
      </c>
      <c r="F170" s="8">
        <v>3</v>
      </c>
      <c r="G170" s="4" t="s">
        <v>13</v>
      </c>
      <c r="H170" s="4">
        <v>25</v>
      </c>
      <c r="I170" s="4" t="s">
        <v>27</v>
      </c>
      <c r="J170" s="2">
        <v>43999</v>
      </c>
    </row>
    <row r="171" spans="1:10" x14ac:dyDescent="0.3">
      <c r="A171" s="6" t="s">
        <v>10</v>
      </c>
      <c r="B171" s="8">
        <v>2</v>
      </c>
      <c r="C171" s="8">
        <v>6</v>
      </c>
      <c r="D171" s="4" t="s">
        <v>30</v>
      </c>
      <c r="E171" s="4" t="s">
        <v>31</v>
      </c>
      <c r="F171" s="8">
        <v>4</v>
      </c>
      <c r="G171" s="4" t="s">
        <v>15</v>
      </c>
      <c r="H171" s="4">
        <v>25</v>
      </c>
      <c r="I171" s="4" t="s">
        <v>27</v>
      </c>
      <c r="J171" s="2">
        <v>44000</v>
      </c>
    </row>
    <row r="172" spans="1:10" x14ac:dyDescent="0.3">
      <c r="A172" s="6" t="s">
        <v>10</v>
      </c>
      <c r="B172" s="8">
        <v>2</v>
      </c>
      <c r="C172" s="8">
        <v>6</v>
      </c>
      <c r="D172" s="4" t="s">
        <v>30</v>
      </c>
      <c r="E172" s="4" t="s">
        <v>31</v>
      </c>
      <c r="F172" s="8">
        <v>5</v>
      </c>
      <c r="G172" s="4" t="s">
        <v>16</v>
      </c>
      <c r="H172" s="4">
        <v>25</v>
      </c>
      <c r="I172" s="4" t="s">
        <v>27</v>
      </c>
      <c r="J172" s="2">
        <v>44001</v>
      </c>
    </row>
    <row r="173" spans="1:10" x14ac:dyDescent="0.3">
      <c r="A173" s="6" t="s">
        <v>10</v>
      </c>
      <c r="B173" s="8">
        <v>2</v>
      </c>
      <c r="C173" s="8">
        <v>6</v>
      </c>
      <c r="D173" s="4" t="s">
        <v>30</v>
      </c>
      <c r="E173" s="4" t="s">
        <v>31</v>
      </c>
      <c r="F173" s="8">
        <v>6</v>
      </c>
      <c r="G173" s="4" t="s">
        <v>17</v>
      </c>
      <c r="H173" s="4">
        <v>25</v>
      </c>
      <c r="I173" s="4" t="s">
        <v>27</v>
      </c>
      <c r="J173" s="2">
        <v>44002</v>
      </c>
    </row>
    <row r="174" spans="1:10" x14ac:dyDescent="0.3">
      <c r="A174" s="6" t="s">
        <v>10</v>
      </c>
      <c r="B174" s="8">
        <v>2</v>
      </c>
      <c r="C174" s="8">
        <v>6</v>
      </c>
      <c r="D174" s="4" t="s">
        <v>30</v>
      </c>
      <c r="E174" s="4" t="s">
        <v>31</v>
      </c>
      <c r="F174" s="8">
        <v>7</v>
      </c>
      <c r="G174" s="4" t="s">
        <v>18</v>
      </c>
      <c r="H174" s="4">
        <v>25</v>
      </c>
      <c r="I174" s="4" t="s">
        <v>27</v>
      </c>
      <c r="J174" s="2">
        <v>44003</v>
      </c>
    </row>
    <row r="175" spans="1:10" x14ac:dyDescent="0.3">
      <c r="A175" s="6" t="s">
        <v>10</v>
      </c>
      <c r="B175" s="8">
        <v>2</v>
      </c>
      <c r="C175" s="8">
        <v>6</v>
      </c>
      <c r="D175" s="4" t="s">
        <v>30</v>
      </c>
      <c r="E175" s="4" t="s">
        <v>31</v>
      </c>
      <c r="F175" s="8">
        <v>1</v>
      </c>
      <c r="G175" s="4" t="s">
        <v>19</v>
      </c>
      <c r="H175" s="4">
        <v>26</v>
      </c>
      <c r="I175" s="4" t="s">
        <v>27</v>
      </c>
      <c r="J175" s="2">
        <v>44004</v>
      </c>
    </row>
    <row r="176" spans="1:10" x14ac:dyDescent="0.3">
      <c r="A176" s="6" t="s">
        <v>10</v>
      </c>
      <c r="B176" s="8">
        <v>2</v>
      </c>
      <c r="C176" s="8">
        <v>6</v>
      </c>
      <c r="D176" s="4" t="s">
        <v>30</v>
      </c>
      <c r="E176" s="4" t="s">
        <v>31</v>
      </c>
      <c r="F176" s="8">
        <v>2</v>
      </c>
      <c r="G176" s="4" t="s">
        <v>20</v>
      </c>
      <c r="H176" s="4">
        <v>26</v>
      </c>
      <c r="I176" s="4" t="s">
        <v>27</v>
      </c>
      <c r="J176" s="2">
        <v>44005</v>
      </c>
    </row>
    <row r="177" spans="1:10" x14ac:dyDescent="0.3">
      <c r="A177" s="6" t="s">
        <v>10</v>
      </c>
      <c r="B177" s="8">
        <v>2</v>
      </c>
      <c r="C177" s="8">
        <v>6</v>
      </c>
      <c r="D177" s="4" t="s">
        <v>30</v>
      </c>
      <c r="E177" s="4" t="s">
        <v>31</v>
      </c>
      <c r="F177" s="8">
        <v>3</v>
      </c>
      <c r="G177" s="4" t="s">
        <v>13</v>
      </c>
      <c r="H177" s="4">
        <v>26</v>
      </c>
      <c r="I177" s="4" t="s">
        <v>27</v>
      </c>
      <c r="J177" s="2">
        <v>44006</v>
      </c>
    </row>
    <row r="178" spans="1:10" x14ac:dyDescent="0.3">
      <c r="A178" s="6" t="s">
        <v>10</v>
      </c>
      <c r="B178" s="8">
        <v>2</v>
      </c>
      <c r="C178" s="8">
        <v>6</v>
      </c>
      <c r="D178" s="4" t="s">
        <v>30</v>
      </c>
      <c r="E178" s="4" t="s">
        <v>31</v>
      </c>
      <c r="F178" s="8">
        <v>4</v>
      </c>
      <c r="G178" s="4" t="s">
        <v>15</v>
      </c>
      <c r="H178" s="4">
        <v>26</v>
      </c>
      <c r="I178" s="4" t="s">
        <v>27</v>
      </c>
      <c r="J178" s="2">
        <v>44007</v>
      </c>
    </row>
    <row r="179" spans="1:10" x14ac:dyDescent="0.3">
      <c r="A179" s="6" t="s">
        <v>10</v>
      </c>
      <c r="B179" s="8">
        <v>2</v>
      </c>
      <c r="C179" s="8">
        <v>6</v>
      </c>
      <c r="D179" s="4" t="s">
        <v>30</v>
      </c>
      <c r="E179" s="4" t="s">
        <v>31</v>
      </c>
      <c r="F179" s="8">
        <v>5</v>
      </c>
      <c r="G179" s="4" t="s">
        <v>16</v>
      </c>
      <c r="H179" s="4">
        <v>26</v>
      </c>
      <c r="I179" s="4" t="s">
        <v>27</v>
      </c>
      <c r="J179" s="2">
        <v>44008</v>
      </c>
    </row>
    <row r="180" spans="1:10" x14ac:dyDescent="0.3">
      <c r="A180" s="6" t="s">
        <v>10</v>
      </c>
      <c r="B180" s="8">
        <v>2</v>
      </c>
      <c r="C180" s="8">
        <v>6</v>
      </c>
      <c r="D180" s="4" t="s">
        <v>30</v>
      </c>
      <c r="E180" s="4" t="s">
        <v>31</v>
      </c>
      <c r="F180" s="8">
        <v>6</v>
      </c>
      <c r="G180" s="4" t="s">
        <v>17</v>
      </c>
      <c r="H180" s="4">
        <v>26</v>
      </c>
      <c r="I180" s="4" t="s">
        <v>27</v>
      </c>
      <c r="J180" s="2">
        <v>44009</v>
      </c>
    </row>
    <row r="181" spans="1:10" x14ac:dyDescent="0.3">
      <c r="A181" s="6" t="s">
        <v>10</v>
      </c>
      <c r="B181" s="8">
        <v>2</v>
      </c>
      <c r="C181" s="8">
        <v>6</v>
      </c>
      <c r="D181" s="4" t="s">
        <v>30</v>
      </c>
      <c r="E181" s="4" t="s">
        <v>31</v>
      </c>
      <c r="F181" s="8">
        <v>7</v>
      </c>
      <c r="G181" s="4" t="s">
        <v>18</v>
      </c>
      <c r="H181" s="4">
        <v>26</v>
      </c>
      <c r="I181" s="4" t="s">
        <v>27</v>
      </c>
      <c r="J181" s="2">
        <v>44010</v>
      </c>
    </row>
    <row r="182" spans="1:10" x14ac:dyDescent="0.3">
      <c r="A182" s="6" t="s">
        <v>10</v>
      </c>
      <c r="B182" s="8">
        <v>2</v>
      </c>
      <c r="C182" s="8">
        <v>6</v>
      </c>
      <c r="D182" s="4" t="s">
        <v>30</v>
      </c>
      <c r="E182" s="4" t="s">
        <v>31</v>
      </c>
      <c r="F182" s="8">
        <v>1</v>
      </c>
      <c r="G182" s="4" t="s">
        <v>19</v>
      </c>
      <c r="H182" s="4">
        <v>27</v>
      </c>
      <c r="I182" s="4" t="s">
        <v>27</v>
      </c>
      <c r="J182" s="2">
        <v>44011</v>
      </c>
    </row>
    <row r="183" spans="1:10" x14ac:dyDescent="0.3">
      <c r="A183" s="6" t="s">
        <v>10</v>
      </c>
      <c r="B183" s="8">
        <v>2</v>
      </c>
      <c r="C183" s="8">
        <v>6</v>
      </c>
      <c r="D183" s="4" t="s">
        <v>30</v>
      </c>
      <c r="E183" s="4" t="s">
        <v>31</v>
      </c>
      <c r="F183" s="8">
        <v>2</v>
      </c>
      <c r="G183" s="4" t="s">
        <v>20</v>
      </c>
      <c r="H183" s="4">
        <v>27</v>
      </c>
      <c r="I183" s="4" t="s">
        <v>27</v>
      </c>
      <c r="J183" s="2">
        <v>44012</v>
      </c>
    </row>
    <row r="184" spans="1:10" x14ac:dyDescent="0.3">
      <c r="A184" s="6" t="s">
        <v>10</v>
      </c>
      <c r="B184" s="8">
        <v>3</v>
      </c>
      <c r="C184" s="8">
        <v>7</v>
      </c>
      <c r="D184" s="4" t="s">
        <v>32</v>
      </c>
      <c r="E184" s="4" t="s">
        <v>33</v>
      </c>
      <c r="F184" s="8">
        <v>3</v>
      </c>
      <c r="G184" s="4" t="s">
        <v>13</v>
      </c>
      <c r="H184" s="4">
        <v>27</v>
      </c>
      <c r="I184" s="4" t="s">
        <v>34</v>
      </c>
      <c r="J184" s="2">
        <v>44013</v>
      </c>
    </row>
    <row r="185" spans="1:10" x14ac:dyDescent="0.3">
      <c r="A185" s="6" t="s">
        <v>10</v>
      </c>
      <c r="B185" s="8">
        <v>3</v>
      </c>
      <c r="C185" s="8">
        <v>7</v>
      </c>
      <c r="D185" s="4" t="s">
        <v>32</v>
      </c>
      <c r="E185" s="4" t="s">
        <v>33</v>
      </c>
      <c r="F185" s="8">
        <v>4</v>
      </c>
      <c r="G185" s="4" t="s">
        <v>15</v>
      </c>
      <c r="H185" s="4">
        <v>27</v>
      </c>
      <c r="I185" s="4" t="s">
        <v>34</v>
      </c>
      <c r="J185" s="2">
        <v>44014</v>
      </c>
    </row>
    <row r="186" spans="1:10" x14ac:dyDescent="0.3">
      <c r="A186" s="6" t="s">
        <v>10</v>
      </c>
      <c r="B186" s="8">
        <v>3</v>
      </c>
      <c r="C186" s="8">
        <v>7</v>
      </c>
      <c r="D186" s="4" t="s">
        <v>32</v>
      </c>
      <c r="E186" s="4" t="s">
        <v>33</v>
      </c>
      <c r="F186" s="8">
        <v>5</v>
      </c>
      <c r="G186" s="4" t="s">
        <v>16</v>
      </c>
      <c r="H186" s="4">
        <v>27</v>
      </c>
      <c r="I186" s="4" t="s">
        <v>34</v>
      </c>
      <c r="J186" s="2">
        <v>44015</v>
      </c>
    </row>
    <row r="187" spans="1:10" x14ac:dyDescent="0.3">
      <c r="A187" s="6" t="s">
        <v>10</v>
      </c>
      <c r="B187" s="8">
        <v>3</v>
      </c>
      <c r="C187" s="8">
        <v>7</v>
      </c>
      <c r="D187" s="4" t="s">
        <v>32</v>
      </c>
      <c r="E187" s="4" t="s">
        <v>33</v>
      </c>
      <c r="F187" s="8">
        <v>6</v>
      </c>
      <c r="G187" s="4" t="s">
        <v>17</v>
      </c>
      <c r="H187" s="4">
        <v>27</v>
      </c>
      <c r="I187" s="4" t="s">
        <v>34</v>
      </c>
      <c r="J187" s="2">
        <v>44016</v>
      </c>
    </row>
    <row r="188" spans="1:10" x14ac:dyDescent="0.3">
      <c r="A188" s="6" t="s">
        <v>10</v>
      </c>
      <c r="B188" s="8">
        <v>3</v>
      </c>
      <c r="C188" s="8">
        <v>7</v>
      </c>
      <c r="D188" s="4" t="s">
        <v>32</v>
      </c>
      <c r="E188" s="4" t="s">
        <v>33</v>
      </c>
      <c r="F188" s="8">
        <v>7</v>
      </c>
      <c r="G188" s="4" t="s">
        <v>18</v>
      </c>
      <c r="H188" s="4">
        <v>27</v>
      </c>
      <c r="I188" s="4" t="s">
        <v>34</v>
      </c>
      <c r="J188" s="2">
        <v>44017</v>
      </c>
    </row>
    <row r="189" spans="1:10" x14ac:dyDescent="0.3">
      <c r="A189" s="6" t="s">
        <v>10</v>
      </c>
      <c r="B189" s="8">
        <v>3</v>
      </c>
      <c r="C189" s="8">
        <v>7</v>
      </c>
      <c r="D189" s="4" t="s">
        <v>32</v>
      </c>
      <c r="E189" s="4" t="s">
        <v>33</v>
      </c>
      <c r="F189" s="8">
        <v>1</v>
      </c>
      <c r="G189" s="4" t="s">
        <v>19</v>
      </c>
      <c r="H189" s="4">
        <v>28</v>
      </c>
      <c r="I189" s="4" t="s">
        <v>34</v>
      </c>
      <c r="J189" s="2">
        <v>44018</v>
      </c>
    </row>
    <row r="190" spans="1:10" x14ac:dyDescent="0.3">
      <c r="A190" s="6" t="s">
        <v>10</v>
      </c>
      <c r="B190" s="8">
        <v>3</v>
      </c>
      <c r="C190" s="8">
        <v>7</v>
      </c>
      <c r="D190" s="4" t="s">
        <v>32</v>
      </c>
      <c r="E190" s="4" t="s">
        <v>33</v>
      </c>
      <c r="F190" s="8">
        <v>2</v>
      </c>
      <c r="G190" s="4" t="s">
        <v>20</v>
      </c>
      <c r="H190" s="4">
        <v>28</v>
      </c>
      <c r="I190" s="4" t="s">
        <v>34</v>
      </c>
      <c r="J190" s="2">
        <v>44019</v>
      </c>
    </row>
    <row r="191" spans="1:10" x14ac:dyDescent="0.3">
      <c r="A191" s="6" t="s">
        <v>10</v>
      </c>
      <c r="B191" s="8">
        <v>3</v>
      </c>
      <c r="C191" s="8">
        <v>7</v>
      </c>
      <c r="D191" s="4" t="s">
        <v>32</v>
      </c>
      <c r="E191" s="4" t="s">
        <v>33</v>
      </c>
      <c r="F191" s="8">
        <v>3</v>
      </c>
      <c r="G191" s="4" t="s">
        <v>13</v>
      </c>
      <c r="H191" s="4">
        <v>28</v>
      </c>
      <c r="I191" s="4" t="s">
        <v>34</v>
      </c>
      <c r="J191" s="2">
        <v>44020</v>
      </c>
    </row>
    <row r="192" spans="1:10" x14ac:dyDescent="0.3">
      <c r="A192" s="6" t="s">
        <v>10</v>
      </c>
      <c r="B192" s="8">
        <v>3</v>
      </c>
      <c r="C192" s="8">
        <v>7</v>
      </c>
      <c r="D192" s="4" t="s">
        <v>32</v>
      </c>
      <c r="E192" s="4" t="s">
        <v>33</v>
      </c>
      <c r="F192" s="8">
        <v>4</v>
      </c>
      <c r="G192" s="4" t="s">
        <v>15</v>
      </c>
      <c r="H192" s="4">
        <v>28</v>
      </c>
      <c r="I192" s="4" t="s">
        <v>34</v>
      </c>
      <c r="J192" s="2">
        <v>44021</v>
      </c>
    </row>
    <row r="193" spans="1:10" x14ac:dyDescent="0.3">
      <c r="A193" s="6" t="s">
        <v>10</v>
      </c>
      <c r="B193" s="8">
        <v>3</v>
      </c>
      <c r="C193" s="8">
        <v>7</v>
      </c>
      <c r="D193" s="4" t="s">
        <v>32</v>
      </c>
      <c r="E193" s="4" t="s">
        <v>33</v>
      </c>
      <c r="F193" s="8">
        <v>5</v>
      </c>
      <c r="G193" s="4" t="s">
        <v>16</v>
      </c>
      <c r="H193" s="4">
        <v>28</v>
      </c>
      <c r="I193" s="4" t="s">
        <v>34</v>
      </c>
      <c r="J193" s="2">
        <v>44022</v>
      </c>
    </row>
    <row r="194" spans="1:10" x14ac:dyDescent="0.3">
      <c r="A194" s="6" t="s">
        <v>10</v>
      </c>
      <c r="B194" s="8">
        <v>3</v>
      </c>
      <c r="C194" s="8">
        <v>7</v>
      </c>
      <c r="D194" s="4" t="s">
        <v>32</v>
      </c>
      <c r="E194" s="4" t="s">
        <v>33</v>
      </c>
      <c r="F194" s="8">
        <v>6</v>
      </c>
      <c r="G194" s="4" t="s">
        <v>17</v>
      </c>
      <c r="H194" s="4">
        <v>28</v>
      </c>
      <c r="I194" s="4" t="s">
        <v>34</v>
      </c>
      <c r="J194" s="2">
        <v>44023</v>
      </c>
    </row>
    <row r="195" spans="1:10" x14ac:dyDescent="0.3">
      <c r="A195" s="6" t="s">
        <v>10</v>
      </c>
      <c r="B195" s="8">
        <v>3</v>
      </c>
      <c r="C195" s="8">
        <v>7</v>
      </c>
      <c r="D195" s="4" t="s">
        <v>32</v>
      </c>
      <c r="E195" s="4" t="s">
        <v>33</v>
      </c>
      <c r="F195" s="8">
        <v>7</v>
      </c>
      <c r="G195" s="4" t="s">
        <v>18</v>
      </c>
      <c r="H195" s="4">
        <v>28</v>
      </c>
      <c r="I195" s="4" t="s">
        <v>34</v>
      </c>
      <c r="J195" s="2">
        <v>44024</v>
      </c>
    </row>
    <row r="196" spans="1:10" x14ac:dyDescent="0.3">
      <c r="A196" s="6" t="s">
        <v>10</v>
      </c>
      <c r="B196" s="8">
        <v>3</v>
      </c>
      <c r="C196" s="8">
        <v>7</v>
      </c>
      <c r="D196" s="4" t="s">
        <v>32</v>
      </c>
      <c r="E196" s="4" t="s">
        <v>33</v>
      </c>
      <c r="F196" s="8">
        <v>1</v>
      </c>
      <c r="G196" s="4" t="s">
        <v>19</v>
      </c>
      <c r="H196" s="4">
        <v>29</v>
      </c>
      <c r="I196" s="4" t="s">
        <v>34</v>
      </c>
      <c r="J196" s="2">
        <v>44025</v>
      </c>
    </row>
    <row r="197" spans="1:10" x14ac:dyDescent="0.3">
      <c r="A197" s="6" t="s">
        <v>10</v>
      </c>
      <c r="B197" s="8">
        <v>3</v>
      </c>
      <c r="C197" s="8">
        <v>7</v>
      </c>
      <c r="D197" s="4" t="s">
        <v>32</v>
      </c>
      <c r="E197" s="4" t="s">
        <v>33</v>
      </c>
      <c r="F197" s="8">
        <v>2</v>
      </c>
      <c r="G197" s="4" t="s">
        <v>20</v>
      </c>
      <c r="H197" s="4">
        <v>29</v>
      </c>
      <c r="I197" s="4" t="s">
        <v>34</v>
      </c>
      <c r="J197" s="2">
        <v>44026</v>
      </c>
    </row>
    <row r="198" spans="1:10" x14ac:dyDescent="0.3">
      <c r="A198" s="6" t="s">
        <v>10</v>
      </c>
      <c r="B198" s="8">
        <v>3</v>
      </c>
      <c r="C198" s="8">
        <v>7</v>
      </c>
      <c r="D198" s="4" t="s">
        <v>32</v>
      </c>
      <c r="E198" s="4" t="s">
        <v>33</v>
      </c>
      <c r="F198" s="8">
        <v>3</v>
      </c>
      <c r="G198" s="4" t="s">
        <v>13</v>
      </c>
      <c r="H198" s="4">
        <v>29</v>
      </c>
      <c r="I198" s="4" t="s">
        <v>34</v>
      </c>
      <c r="J198" s="2">
        <v>44027</v>
      </c>
    </row>
    <row r="199" spans="1:10" x14ac:dyDescent="0.3">
      <c r="A199" s="6" t="s">
        <v>10</v>
      </c>
      <c r="B199" s="8">
        <v>3</v>
      </c>
      <c r="C199" s="8">
        <v>7</v>
      </c>
      <c r="D199" s="4" t="s">
        <v>32</v>
      </c>
      <c r="E199" s="4" t="s">
        <v>33</v>
      </c>
      <c r="F199" s="8">
        <v>4</v>
      </c>
      <c r="G199" s="4" t="s">
        <v>15</v>
      </c>
      <c r="H199" s="4">
        <v>29</v>
      </c>
      <c r="I199" s="4" t="s">
        <v>34</v>
      </c>
      <c r="J199" s="2">
        <v>44028</v>
      </c>
    </row>
    <row r="200" spans="1:10" x14ac:dyDescent="0.3">
      <c r="A200" s="6" t="s">
        <v>10</v>
      </c>
      <c r="B200" s="8">
        <v>3</v>
      </c>
      <c r="C200" s="8">
        <v>7</v>
      </c>
      <c r="D200" s="4" t="s">
        <v>32</v>
      </c>
      <c r="E200" s="4" t="s">
        <v>33</v>
      </c>
      <c r="F200" s="8">
        <v>5</v>
      </c>
      <c r="G200" s="4" t="s">
        <v>16</v>
      </c>
      <c r="H200" s="4">
        <v>29</v>
      </c>
      <c r="I200" s="4" t="s">
        <v>34</v>
      </c>
      <c r="J200" s="2">
        <v>44029</v>
      </c>
    </row>
    <row r="201" spans="1:10" x14ac:dyDescent="0.3">
      <c r="A201" s="6" t="s">
        <v>10</v>
      </c>
      <c r="B201" s="8">
        <v>3</v>
      </c>
      <c r="C201" s="8">
        <v>7</v>
      </c>
      <c r="D201" s="4" t="s">
        <v>32</v>
      </c>
      <c r="E201" s="4" t="s">
        <v>33</v>
      </c>
      <c r="F201" s="8">
        <v>6</v>
      </c>
      <c r="G201" s="4" t="s">
        <v>17</v>
      </c>
      <c r="H201" s="4">
        <v>29</v>
      </c>
      <c r="I201" s="4" t="s">
        <v>34</v>
      </c>
      <c r="J201" s="2">
        <v>44030</v>
      </c>
    </row>
    <row r="202" spans="1:10" x14ac:dyDescent="0.3">
      <c r="A202" s="6" t="s">
        <v>10</v>
      </c>
      <c r="B202" s="8">
        <v>3</v>
      </c>
      <c r="C202" s="8">
        <v>7</v>
      </c>
      <c r="D202" s="4" t="s">
        <v>32</v>
      </c>
      <c r="E202" s="4" t="s">
        <v>33</v>
      </c>
      <c r="F202" s="8">
        <v>7</v>
      </c>
      <c r="G202" s="4" t="s">
        <v>18</v>
      </c>
      <c r="H202" s="4">
        <v>29</v>
      </c>
      <c r="I202" s="4" t="s">
        <v>34</v>
      </c>
      <c r="J202" s="2">
        <v>44031</v>
      </c>
    </row>
    <row r="203" spans="1:10" x14ac:dyDescent="0.3">
      <c r="A203" s="6" t="s">
        <v>10</v>
      </c>
      <c r="B203" s="8">
        <v>3</v>
      </c>
      <c r="C203" s="8">
        <v>7</v>
      </c>
      <c r="D203" s="4" t="s">
        <v>32</v>
      </c>
      <c r="E203" s="4" t="s">
        <v>33</v>
      </c>
      <c r="F203" s="8">
        <v>1</v>
      </c>
      <c r="G203" s="4" t="s">
        <v>19</v>
      </c>
      <c r="H203" s="4">
        <v>30</v>
      </c>
      <c r="I203" s="4" t="s">
        <v>34</v>
      </c>
      <c r="J203" s="2">
        <v>44032</v>
      </c>
    </row>
    <row r="204" spans="1:10" x14ac:dyDescent="0.3">
      <c r="A204" s="6" t="s">
        <v>10</v>
      </c>
      <c r="B204" s="8">
        <v>3</v>
      </c>
      <c r="C204" s="8">
        <v>7</v>
      </c>
      <c r="D204" s="4" t="s">
        <v>32</v>
      </c>
      <c r="E204" s="4" t="s">
        <v>33</v>
      </c>
      <c r="F204" s="8">
        <v>2</v>
      </c>
      <c r="G204" s="4" t="s">
        <v>20</v>
      </c>
      <c r="H204" s="4">
        <v>30</v>
      </c>
      <c r="I204" s="4" t="s">
        <v>34</v>
      </c>
      <c r="J204" s="2">
        <v>44033</v>
      </c>
    </row>
    <row r="205" spans="1:10" x14ac:dyDescent="0.3">
      <c r="A205" s="6" t="s">
        <v>10</v>
      </c>
      <c r="B205" s="8">
        <v>3</v>
      </c>
      <c r="C205" s="8">
        <v>7</v>
      </c>
      <c r="D205" s="4" t="s">
        <v>32</v>
      </c>
      <c r="E205" s="4" t="s">
        <v>33</v>
      </c>
      <c r="F205" s="8">
        <v>3</v>
      </c>
      <c r="G205" s="4" t="s">
        <v>13</v>
      </c>
      <c r="H205" s="4">
        <v>30</v>
      </c>
      <c r="I205" s="4" t="s">
        <v>34</v>
      </c>
      <c r="J205" s="2">
        <v>44034</v>
      </c>
    </row>
    <row r="206" spans="1:10" x14ac:dyDescent="0.3">
      <c r="A206" s="6" t="s">
        <v>10</v>
      </c>
      <c r="B206" s="8">
        <v>3</v>
      </c>
      <c r="C206" s="8">
        <v>7</v>
      </c>
      <c r="D206" s="4" t="s">
        <v>32</v>
      </c>
      <c r="E206" s="4" t="s">
        <v>33</v>
      </c>
      <c r="F206" s="8">
        <v>4</v>
      </c>
      <c r="G206" s="4" t="s">
        <v>15</v>
      </c>
      <c r="H206" s="4">
        <v>30</v>
      </c>
      <c r="I206" s="4" t="s">
        <v>34</v>
      </c>
      <c r="J206" s="2">
        <v>44035</v>
      </c>
    </row>
    <row r="207" spans="1:10" x14ac:dyDescent="0.3">
      <c r="A207" s="6" t="s">
        <v>10</v>
      </c>
      <c r="B207" s="8">
        <v>3</v>
      </c>
      <c r="C207" s="8">
        <v>7</v>
      </c>
      <c r="D207" s="4" t="s">
        <v>32</v>
      </c>
      <c r="E207" s="4" t="s">
        <v>33</v>
      </c>
      <c r="F207" s="8">
        <v>5</v>
      </c>
      <c r="G207" s="4" t="s">
        <v>16</v>
      </c>
      <c r="H207" s="4">
        <v>30</v>
      </c>
      <c r="I207" s="4" t="s">
        <v>34</v>
      </c>
      <c r="J207" s="2">
        <v>44036</v>
      </c>
    </row>
    <row r="208" spans="1:10" x14ac:dyDescent="0.3">
      <c r="A208" s="6" t="s">
        <v>10</v>
      </c>
      <c r="B208" s="8">
        <v>3</v>
      </c>
      <c r="C208" s="8">
        <v>7</v>
      </c>
      <c r="D208" s="4" t="s">
        <v>32</v>
      </c>
      <c r="E208" s="4" t="s">
        <v>33</v>
      </c>
      <c r="F208" s="8">
        <v>6</v>
      </c>
      <c r="G208" s="4" t="s">
        <v>17</v>
      </c>
      <c r="H208" s="4">
        <v>30</v>
      </c>
      <c r="I208" s="4" t="s">
        <v>34</v>
      </c>
      <c r="J208" s="2">
        <v>44037</v>
      </c>
    </row>
    <row r="209" spans="1:10" x14ac:dyDescent="0.3">
      <c r="A209" s="6" t="s">
        <v>10</v>
      </c>
      <c r="B209" s="8">
        <v>3</v>
      </c>
      <c r="C209" s="8">
        <v>7</v>
      </c>
      <c r="D209" s="4" t="s">
        <v>32</v>
      </c>
      <c r="E209" s="4" t="s">
        <v>33</v>
      </c>
      <c r="F209" s="8">
        <v>7</v>
      </c>
      <c r="G209" s="4" t="s">
        <v>18</v>
      </c>
      <c r="H209" s="4">
        <v>30</v>
      </c>
      <c r="I209" s="4" t="s">
        <v>34</v>
      </c>
      <c r="J209" s="2">
        <v>44038</v>
      </c>
    </row>
    <row r="210" spans="1:10" x14ac:dyDescent="0.3">
      <c r="A210" s="6" t="s">
        <v>10</v>
      </c>
      <c r="B210" s="8">
        <v>3</v>
      </c>
      <c r="C210" s="8">
        <v>7</v>
      </c>
      <c r="D210" s="4" t="s">
        <v>32</v>
      </c>
      <c r="E210" s="4" t="s">
        <v>33</v>
      </c>
      <c r="F210" s="8">
        <v>1</v>
      </c>
      <c r="G210" s="4" t="s">
        <v>19</v>
      </c>
      <c r="H210" s="4">
        <v>31</v>
      </c>
      <c r="I210" s="4" t="s">
        <v>34</v>
      </c>
      <c r="J210" s="2">
        <v>44039</v>
      </c>
    </row>
    <row r="211" spans="1:10" x14ac:dyDescent="0.3">
      <c r="A211" s="6" t="s">
        <v>10</v>
      </c>
      <c r="B211" s="8">
        <v>3</v>
      </c>
      <c r="C211" s="8">
        <v>7</v>
      </c>
      <c r="D211" s="4" t="s">
        <v>32</v>
      </c>
      <c r="E211" s="4" t="s">
        <v>33</v>
      </c>
      <c r="F211" s="8">
        <v>2</v>
      </c>
      <c r="G211" s="4" t="s">
        <v>20</v>
      </c>
      <c r="H211" s="4">
        <v>31</v>
      </c>
      <c r="I211" s="4" t="s">
        <v>34</v>
      </c>
      <c r="J211" s="2">
        <v>44040</v>
      </c>
    </row>
    <row r="212" spans="1:10" x14ac:dyDescent="0.3">
      <c r="A212" s="6" t="s">
        <v>10</v>
      </c>
      <c r="B212" s="8">
        <v>3</v>
      </c>
      <c r="C212" s="8">
        <v>7</v>
      </c>
      <c r="D212" s="4" t="s">
        <v>32</v>
      </c>
      <c r="E212" s="4" t="s">
        <v>33</v>
      </c>
      <c r="F212" s="8">
        <v>3</v>
      </c>
      <c r="G212" s="4" t="s">
        <v>13</v>
      </c>
      <c r="H212" s="4">
        <v>31</v>
      </c>
      <c r="I212" s="4" t="s">
        <v>34</v>
      </c>
      <c r="J212" s="2">
        <v>44041</v>
      </c>
    </row>
    <row r="213" spans="1:10" x14ac:dyDescent="0.3">
      <c r="A213" s="6" t="s">
        <v>10</v>
      </c>
      <c r="B213" s="8">
        <v>3</v>
      </c>
      <c r="C213" s="8">
        <v>7</v>
      </c>
      <c r="D213" s="4" t="s">
        <v>32</v>
      </c>
      <c r="E213" s="4" t="s">
        <v>33</v>
      </c>
      <c r="F213" s="8">
        <v>4</v>
      </c>
      <c r="G213" s="4" t="s">
        <v>15</v>
      </c>
      <c r="H213" s="4">
        <v>31</v>
      </c>
      <c r="I213" s="4" t="s">
        <v>34</v>
      </c>
      <c r="J213" s="2">
        <v>44042</v>
      </c>
    </row>
    <row r="214" spans="1:10" x14ac:dyDescent="0.3">
      <c r="A214" s="6" t="s">
        <v>10</v>
      </c>
      <c r="B214" s="8">
        <v>3</v>
      </c>
      <c r="C214" s="8">
        <v>7</v>
      </c>
      <c r="D214" s="4" t="s">
        <v>32</v>
      </c>
      <c r="E214" s="4" t="s">
        <v>33</v>
      </c>
      <c r="F214" s="8">
        <v>5</v>
      </c>
      <c r="G214" s="4" t="s">
        <v>16</v>
      </c>
      <c r="H214" s="4">
        <v>31</v>
      </c>
      <c r="I214" s="4" t="s">
        <v>34</v>
      </c>
      <c r="J214" s="2">
        <v>44043</v>
      </c>
    </row>
    <row r="215" spans="1:10" x14ac:dyDescent="0.3">
      <c r="A215" s="6" t="s">
        <v>10</v>
      </c>
      <c r="B215" s="8">
        <v>3</v>
      </c>
      <c r="C215" s="8">
        <v>8</v>
      </c>
      <c r="D215" s="4" t="s">
        <v>35</v>
      </c>
      <c r="E215" s="4" t="s">
        <v>36</v>
      </c>
      <c r="F215" s="8">
        <v>6</v>
      </c>
      <c r="G215" s="4" t="s">
        <v>17</v>
      </c>
      <c r="H215" s="4">
        <v>31</v>
      </c>
      <c r="I215" s="4" t="s">
        <v>34</v>
      </c>
      <c r="J215" s="2">
        <v>44044</v>
      </c>
    </row>
    <row r="216" spans="1:10" x14ac:dyDescent="0.3">
      <c r="A216" s="6" t="s">
        <v>10</v>
      </c>
      <c r="B216" s="8">
        <v>3</v>
      </c>
      <c r="C216" s="8">
        <v>8</v>
      </c>
      <c r="D216" s="4" t="s">
        <v>35</v>
      </c>
      <c r="E216" s="4" t="s">
        <v>36</v>
      </c>
      <c r="F216" s="8">
        <v>7</v>
      </c>
      <c r="G216" s="4" t="s">
        <v>18</v>
      </c>
      <c r="H216" s="4">
        <v>31</v>
      </c>
      <c r="I216" s="4" t="s">
        <v>34</v>
      </c>
      <c r="J216" s="2">
        <v>44045</v>
      </c>
    </row>
    <row r="217" spans="1:10" x14ac:dyDescent="0.3">
      <c r="A217" s="6" t="s">
        <v>10</v>
      </c>
      <c r="B217" s="8">
        <v>3</v>
      </c>
      <c r="C217" s="8">
        <v>8</v>
      </c>
      <c r="D217" s="4" t="s">
        <v>35</v>
      </c>
      <c r="E217" s="4" t="s">
        <v>36</v>
      </c>
      <c r="F217" s="8">
        <v>1</v>
      </c>
      <c r="G217" s="4" t="s">
        <v>19</v>
      </c>
      <c r="H217" s="4">
        <v>32</v>
      </c>
      <c r="I217" s="4" t="s">
        <v>34</v>
      </c>
      <c r="J217" s="2">
        <v>44046</v>
      </c>
    </row>
    <row r="218" spans="1:10" x14ac:dyDescent="0.3">
      <c r="A218" s="6" t="s">
        <v>10</v>
      </c>
      <c r="B218" s="8">
        <v>3</v>
      </c>
      <c r="C218" s="8">
        <v>8</v>
      </c>
      <c r="D218" s="4" t="s">
        <v>35</v>
      </c>
      <c r="E218" s="4" t="s">
        <v>36</v>
      </c>
      <c r="F218" s="8">
        <v>2</v>
      </c>
      <c r="G218" s="4" t="s">
        <v>20</v>
      </c>
      <c r="H218" s="4">
        <v>32</v>
      </c>
      <c r="I218" s="4" t="s">
        <v>34</v>
      </c>
      <c r="J218" s="2">
        <v>44047</v>
      </c>
    </row>
    <row r="219" spans="1:10" x14ac:dyDescent="0.3">
      <c r="A219" s="6" t="s">
        <v>10</v>
      </c>
      <c r="B219" s="8">
        <v>3</v>
      </c>
      <c r="C219" s="8">
        <v>8</v>
      </c>
      <c r="D219" s="4" t="s">
        <v>35</v>
      </c>
      <c r="E219" s="4" t="s">
        <v>36</v>
      </c>
      <c r="F219" s="8">
        <v>3</v>
      </c>
      <c r="G219" s="4" t="s">
        <v>13</v>
      </c>
      <c r="H219" s="4">
        <v>32</v>
      </c>
      <c r="I219" s="4" t="s">
        <v>34</v>
      </c>
      <c r="J219" s="2">
        <v>44048</v>
      </c>
    </row>
    <row r="220" spans="1:10" x14ac:dyDescent="0.3">
      <c r="A220" s="6" t="s">
        <v>10</v>
      </c>
      <c r="B220" s="8">
        <v>3</v>
      </c>
      <c r="C220" s="8">
        <v>8</v>
      </c>
      <c r="D220" s="4" t="s">
        <v>35</v>
      </c>
      <c r="E220" s="4" t="s">
        <v>36</v>
      </c>
      <c r="F220" s="8">
        <v>4</v>
      </c>
      <c r="G220" s="4" t="s">
        <v>15</v>
      </c>
      <c r="H220" s="4">
        <v>32</v>
      </c>
      <c r="I220" s="4" t="s">
        <v>34</v>
      </c>
      <c r="J220" s="2">
        <v>44049</v>
      </c>
    </row>
    <row r="221" spans="1:10" x14ac:dyDescent="0.3">
      <c r="A221" s="6" t="s">
        <v>10</v>
      </c>
      <c r="B221" s="8">
        <v>3</v>
      </c>
      <c r="C221" s="8">
        <v>8</v>
      </c>
      <c r="D221" s="4" t="s">
        <v>35</v>
      </c>
      <c r="E221" s="4" t="s">
        <v>36</v>
      </c>
      <c r="F221" s="8">
        <v>5</v>
      </c>
      <c r="G221" s="4" t="s">
        <v>16</v>
      </c>
      <c r="H221" s="4">
        <v>32</v>
      </c>
      <c r="I221" s="4" t="s">
        <v>34</v>
      </c>
      <c r="J221" s="2">
        <v>44050</v>
      </c>
    </row>
    <row r="222" spans="1:10" x14ac:dyDescent="0.3">
      <c r="A222" s="6" t="s">
        <v>10</v>
      </c>
      <c r="B222" s="8">
        <v>3</v>
      </c>
      <c r="C222" s="8">
        <v>8</v>
      </c>
      <c r="D222" s="4" t="s">
        <v>35</v>
      </c>
      <c r="E222" s="4" t="s">
        <v>36</v>
      </c>
      <c r="F222" s="8">
        <v>6</v>
      </c>
      <c r="G222" s="4" t="s">
        <v>17</v>
      </c>
      <c r="H222" s="4">
        <v>32</v>
      </c>
      <c r="I222" s="4" t="s">
        <v>34</v>
      </c>
      <c r="J222" s="2">
        <v>44051</v>
      </c>
    </row>
    <row r="223" spans="1:10" x14ac:dyDescent="0.3">
      <c r="A223" s="6" t="s">
        <v>10</v>
      </c>
      <c r="B223" s="8">
        <v>3</v>
      </c>
      <c r="C223" s="8">
        <v>8</v>
      </c>
      <c r="D223" s="4" t="s">
        <v>35</v>
      </c>
      <c r="E223" s="4" t="s">
        <v>36</v>
      </c>
      <c r="F223" s="8">
        <v>7</v>
      </c>
      <c r="G223" s="4" t="s">
        <v>18</v>
      </c>
      <c r="H223" s="4">
        <v>32</v>
      </c>
      <c r="I223" s="4" t="s">
        <v>34</v>
      </c>
      <c r="J223" s="2">
        <v>44052</v>
      </c>
    </row>
    <row r="224" spans="1:10" x14ac:dyDescent="0.3">
      <c r="A224" s="6" t="s">
        <v>10</v>
      </c>
      <c r="B224" s="8">
        <v>3</v>
      </c>
      <c r="C224" s="8">
        <v>8</v>
      </c>
      <c r="D224" s="4" t="s">
        <v>35</v>
      </c>
      <c r="E224" s="4" t="s">
        <v>36</v>
      </c>
      <c r="F224" s="8">
        <v>1</v>
      </c>
      <c r="G224" s="4" t="s">
        <v>19</v>
      </c>
      <c r="H224" s="4">
        <v>33</v>
      </c>
      <c r="I224" s="4" t="s">
        <v>34</v>
      </c>
      <c r="J224" s="2">
        <v>44053</v>
      </c>
    </row>
    <row r="225" spans="1:10" x14ac:dyDescent="0.3">
      <c r="A225" s="6" t="s">
        <v>10</v>
      </c>
      <c r="B225" s="8">
        <v>3</v>
      </c>
      <c r="C225" s="8">
        <v>8</v>
      </c>
      <c r="D225" s="4" t="s">
        <v>35</v>
      </c>
      <c r="E225" s="4" t="s">
        <v>36</v>
      </c>
      <c r="F225" s="8">
        <v>2</v>
      </c>
      <c r="G225" s="4" t="s">
        <v>20</v>
      </c>
      <c r="H225" s="4">
        <v>33</v>
      </c>
      <c r="I225" s="4" t="s">
        <v>34</v>
      </c>
      <c r="J225" s="2">
        <v>44054</v>
      </c>
    </row>
    <row r="226" spans="1:10" x14ac:dyDescent="0.3">
      <c r="A226" s="6" t="s">
        <v>10</v>
      </c>
      <c r="B226" s="8">
        <v>3</v>
      </c>
      <c r="C226" s="8">
        <v>8</v>
      </c>
      <c r="D226" s="4" t="s">
        <v>35</v>
      </c>
      <c r="E226" s="4" t="s">
        <v>36</v>
      </c>
      <c r="F226" s="8">
        <v>3</v>
      </c>
      <c r="G226" s="4" t="s">
        <v>13</v>
      </c>
      <c r="H226" s="4">
        <v>33</v>
      </c>
      <c r="I226" s="4" t="s">
        <v>34</v>
      </c>
      <c r="J226" s="2">
        <v>44055</v>
      </c>
    </row>
    <row r="227" spans="1:10" x14ac:dyDescent="0.3">
      <c r="A227" s="6" t="s">
        <v>10</v>
      </c>
      <c r="B227" s="8">
        <v>3</v>
      </c>
      <c r="C227" s="8">
        <v>8</v>
      </c>
      <c r="D227" s="4" t="s">
        <v>35</v>
      </c>
      <c r="E227" s="4" t="s">
        <v>36</v>
      </c>
      <c r="F227" s="8">
        <v>4</v>
      </c>
      <c r="G227" s="4" t="s">
        <v>15</v>
      </c>
      <c r="H227" s="4">
        <v>33</v>
      </c>
      <c r="I227" s="4" t="s">
        <v>34</v>
      </c>
      <c r="J227" s="2">
        <v>44056</v>
      </c>
    </row>
    <row r="228" spans="1:10" x14ac:dyDescent="0.3">
      <c r="A228" s="6" t="s">
        <v>10</v>
      </c>
      <c r="B228" s="8">
        <v>3</v>
      </c>
      <c r="C228" s="8">
        <v>8</v>
      </c>
      <c r="D228" s="4" t="s">
        <v>35</v>
      </c>
      <c r="E228" s="4" t="s">
        <v>36</v>
      </c>
      <c r="F228" s="8">
        <v>5</v>
      </c>
      <c r="G228" s="4" t="s">
        <v>16</v>
      </c>
      <c r="H228" s="4">
        <v>33</v>
      </c>
      <c r="I228" s="4" t="s">
        <v>34</v>
      </c>
      <c r="J228" s="2">
        <v>44057</v>
      </c>
    </row>
    <row r="229" spans="1:10" x14ac:dyDescent="0.3">
      <c r="A229" s="6" t="s">
        <v>10</v>
      </c>
      <c r="B229" s="8">
        <v>3</v>
      </c>
      <c r="C229" s="8">
        <v>8</v>
      </c>
      <c r="D229" s="4" t="s">
        <v>35</v>
      </c>
      <c r="E229" s="4" t="s">
        <v>36</v>
      </c>
      <c r="F229" s="8">
        <v>6</v>
      </c>
      <c r="G229" s="4" t="s">
        <v>17</v>
      </c>
      <c r="H229" s="4">
        <v>33</v>
      </c>
      <c r="I229" s="4" t="s">
        <v>34</v>
      </c>
      <c r="J229" s="2">
        <v>44058</v>
      </c>
    </row>
    <row r="230" spans="1:10" x14ac:dyDescent="0.3">
      <c r="A230" s="6" t="s">
        <v>10</v>
      </c>
      <c r="B230" s="8">
        <v>3</v>
      </c>
      <c r="C230" s="8">
        <v>8</v>
      </c>
      <c r="D230" s="4" t="s">
        <v>35</v>
      </c>
      <c r="E230" s="4" t="s">
        <v>36</v>
      </c>
      <c r="F230" s="8">
        <v>7</v>
      </c>
      <c r="G230" s="4" t="s">
        <v>18</v>
      </c>
      <c r="H230" s="4">
        <v>33</v>
      </c>
      <c r="I230" s="4" t="s">
        <v>34</v>
      </c>
      <c r="J230" s="2">
        <v>44059</v>
      </c>
    </row>
    <row r="231" spans="1:10" x14ac:dyDescent="0.3">
      <c r="A231" s="6" t="s">
        <v>10</v>
      </c>
      <c r="B231" s="8">
        <v>3</v>
      </c>
      <c r="C231" s="8">
        <v>8</v>
      </c>
      <c r="D231" s="4" t="s">
        <v>35</v>
      </c>
      <c r="E231" s="4" t="s">
        <v>36</v>
      </c>
      <c r="F231" s="8">
        <v>1</v>
      </c>
      <c r="G231" s="4" t="s">
        <v>19</v>
      </c>
      <c r="H231" s="4">
        <v>34</v>
      </c>
      <c r="I231" s="4" t="s">
        <v>34</v>
      </c>
      <c r="J231" s="2">
        <v>44060</v>
      </c>
    </row>
    <row r="232" spans="1:10" x14ac:dyDescent="0.3">
      <c r="A232" s="6" t="s">
        <v>10</v>
      </c>
      <c r="B232" s="8">
        <v>3</v>
      </c>
      <c r="C232" s="8">
        <v>8</v>
      </c>
      <c r="D232" s="4" t="s">
        <v>35</v>
      </c>
      <c r="E232" s="4" t="s">
        <v>36</v>
      </c>
      <c r="F232" s="8">
        <v>2</v>
      </c>
      <c r="G232" s="4" t="s">
        <v>20</v>
      </c>
      <c r="H232" s="4">
        <v>34</v>
      </c>
      <c r="I232" s="4" t="s">
        <v>34</v>
      </c>
      <c r="J232" s="2">
        <v>44061</v>
      </c>
    </row>
    <row r="233" spans="1:10" x14ac:dyDescent="0.3">
      <c r="A233" s="6" t="s">
        <v>10</v>
      </c>
      <c r="B233" s="8">
        <v>3</v>
      </c>
      <c r="C233" s="8">
        <v>8</v>
      </c>
      <c r="D233" s="4" t="s">
        <v>35</v>
      </c>
      <c r="E233" s="4" t="s">
        <v>36</v>
      </c>
      <c r="F233" s="8">
        <v>3</v>
      </c>
      <c r="G233" s="4" t="s">
        <v>13</v>
      </c>
      <c r="H233" s="4">
        <v>34</v>
      </c>
      <c r="I233" s="4" t="s">
        <v>34</v>
      </c>
      <c r="J233" s="2">
        <v>44062</v>
      </c>
    </row>
    <row r="234" spans="1:10" x14ac:dyDescent="0.3">
      <c r="A234" s="6" t="s">
        <v>10</v>
      </c>
      <c r="B234" s="8">
        <v>3</v>
      </c>
      <c r="C234" s="8">
        <v>8</v>
      </c>
      <c r="D234" s="4" t="s">
        <v>35</v>
      </c>
      <c r="E234" s="4" t="s">
        <v>36</v>
      </c>
      <c r="F234" s="8">
        <v>4</v>
      </c>
      <c r="G234" s="4" t="s">
        <v>15</v>
      </c>
      <c r="H234" s="4">
        <v>34</v>
      </c>
      <c r="I234" s="4" t="s">
        <v>34</v>
      </c>
      <c r="J234" s="2">
        <v>44063</v>
      </c>
    </row>
    <row r="235" spans="1:10" x14ac:dyDescent="0.3">
      <c r="A235" s="6" t="s">
        <v>10</v>
      </c>
      <c r="B235" s="8">
        <v>3</v>
      </c>
      <c r="C235" s="8">
        <v>8</v>
      </c>
      <c r="D235" s="4" t="s">
        <v>35</v>
      </c>
      <c r="E235" s="4" t="s">
        <v>36</v>
      </c>
      <c r="F235" s="8">
        <v>5</v>
      </c>
      <c r="G235" s="4" t="s">
        <v>16</v>
      </c>
      <c r="H235" s="4">
        <v>34</v>
      </c>
      <c r="I235" s="4" t="s">
        <v>34</v>
      </c>
      <c r="J235" s="2">
        <v>44064</v>
      </c>
    </row>
    <row r="236" spans="1:10" x14ac:dyDescent="0.3">
      <c r="A236" s="6" t="s">
        <v>10</v>
      </c>
      <c r="B236" s="8">
        <v>3</v>
      </c>
      <c r="C236" s="8">
        <v>8</v>
      </c>
      <c r="D236" s="4" t="s">
        <v>35</v>
      </c>
      <c r="E236" s="4" t="s">
        <v>36</v>
      </c>
      <c r="F236" s="8">
        <v>6</v>
      </c>
      <c r="G236" s="4" t="s">
        <v>17</v>
      </c>
      <c r="H236" s="4">
        <v>34</v>
      </c>
      <c r="I236" s="4" t="s">
        <v>34</v>
      </c>
      <c r="J236" s="2">
        <v>44065</v>
      </c>
    </row>
    <row r="237" spans="1:10" x14ac:dyDescent="0.3">
      <c r="A237" s="6" t="s">
        <v>10</v>
      </c>
      <c r="B237" s="8">
        <v>3</v>
      </c>
      <c r="C237" s="8">
        <v>8</v>
      </c>
      <c r="D237" s="4" t="s">
        <v>35</v>
      </c>
      <c r="E237" s="4" t="s">
        <v>36</v>
      </c>
      <c r="F237" s="8">
        <v>7</v>
      </c>
      <c r="G237" s="4" t="s">
        <v>18</v>
      </c>
      <c r="H237" s="4">
        <v>34</v>
      </c>
      <c r="I237" s="4" t="s">
        <v>34</v>
      </c>
      <c r="J237" s="2">
        <v>44066</v>
      </c>
    </row>
    <row r="238" spans="1:10" x14ac:dyDescent="0.3">
      <c r="A238" s="6" t="s">
        <v>10</v>
      </c>
      <c r="B238" s="8">
        <v>3</v>
      </c>
      <c r="C238" s="8">
        <v>8</v>
      </c>
      <c r="D238" s="4" t="s">
        <v>35</v>
      </c>
      <c r="E238" s="4" t="s">
        <v>36</v>
      </c>
      <c r="F238" s="8">
        <v>1</v>
      </c>
      <c r="G238" s="4" t="s">
        <v>19</v>
      </c>
      <c r="H238" s="4">
        <v>35</v>
      </c>
      <c r="I238" s="4" t="s">
        <v>34</v>
      </c>
      <c r="J238" s="2">
        <v>44067</v>
      </c>
    </row>
    <row r="239" spans="1:10" x14ac:dyDescent="0.3">
      <c r="A239" s="6" t="s">
        <v>10</v>
      </c>
      <c r="B239" s="8">
        <v>3</v>
      </c>
      <c r="C239" s="8">
        <v>8</v>
      </c>
      <c r="D239" s="4" t="s">
        <v>35</v>
      </c>
      <c r="E239" s="4" t="s">
        <v>36</v>
      </c>
      <c r="F239" s="8">
        <v>2</v>
      </c>
      <c r="G239" s="4" t="s">
        <v>20</v>
      </c>
      <c r="H239" s="4">
        <v>35</v>
      </c>
      <c r="I239" s="4" t="s">
        <v>34</v>
      </c>
      <c r="J239" s="2">
        <v>44068</v>
      </c>
    </row>
    <row r="240" spans="1:10" x14ac:dyDescent="0.3">
      <c r="A240" s="6" t="s">
        <v>10</v>
      </c>
      <c r="B240" s="8">
        <v>3</v>
      </c>
      <c r="C240" s="8">
        <v>8</v>
      </c>
      <c r="D240" s="4" t="s">
        <v>35</v>
      </c>
      <c r="E240" s="4" t="s">
        <v>36</v>
      </c>
      <c r="F240" s="8">
        <v>3</v>
      </c>
      <c r="G240" s="4" t="s">
        <v>13</v>
      </c>
      <c r="H240" s="4">
        <v>35</v>
      </c>
      <c r="I240" s="4" t="s">
        <v>34</v>
      </c>
      <c r="J240" s="2">
        <v>44069</v>
      </c>
    </row>
    <row r="241" spans="1:10" x14ac:dyDescent="0.3">
      <c r="A241" s="6" t="s">
        <v>10</v>
      </c>
      <c r="B241" s="8">
        <v>3</v>
      </c>
      <c r="C241" s="8">
        <v>8</v>
      </c>
      <c r="D241" s="4" t="s">
        <v>35</v>
      </c>
      <c r="E241" s="4" t="s">
        <v>36</v>
      </c>
      <c r="F241" s="8">
        <v>4</v>
      </c>
      <c r="G241" s="4" t="s">
        <v>15</v>
      </c>
      <c r="H241" s="4">
        <v>35</v>
      </c>
      <c r="I241" s="4" t="s">
        <v>34</v>
      </c>
      <c r="J241" s="2">
        <v>44070</v>
      </c>
    </row>
    <row r="242" spans="1:10" x14ac:dyDescent="0.3">
      <c r="A242" s="6" t="s">
        <v>10</v>
      </c>
      <c r="B242" s="8">
        <v>3</v>
      </c>
      <c r="C242" s="8">
        <v>8</v>
      </c>
      <c r="D242" s="4" t="s">
        <v>35</v>
      </c>
      <c r="E242" s="4" t="s">
        <v>36</v>
      </c>
      <c r="F242" s="8">
        <v>5</v>
      </c>
      <c r="G242" s="4" t="s">
        <v>16</v>
      </c>
      <c r="H242" s="4">
        <v>35</v>
      </c>
      <c r="I242" s="4" t="s">
        <v>34</v>
      </c>
      <c r="J242" s="2">
        <v>44071</v>
      </c>
    </row>
    <row r="243" spans="1:10" x14ac:dyDescent="0.3">
      <c r="A243" s="6" t="s">
        <v>10</v>
      </c>
      <c r="B243" s="8">
        <v>3</v>
      </c>
      <c r="C243" s="8">
        <v>8</v>
      </c>
      <c r="D243" s="4" t="s">
        <v>35</v>
      </c>
      <c r="E243" s="4" t="s">
        <v>36</v>
      </c>
      <c r="F243" s="8">
        <v>6</v>
      </c>
      <c r="G243" s="4" t="s">
        <v>17</v>
      </c>
      <c r="H243" s="4">
        <v>35</v>
      </c>
      <c r="I243" s="4" t="s">
        <v>34</v>
      </c>
      <c r="J243" s="2">
        <v>44072</v>
      </c>
    </row>
    <row r="244" spans="1:10" x14ac:dyDescent="0.3">
      <c r="A244" s="6" t="s">
        <v>10</v>
      </c>
      <c r="B244" s="8">
        <v>3</v>
      </c>
      <c r="C244" s="8">
        <v>8</v>
      </c>
      <c r="D244" s="4" t="s">
        <v>35</v>
      </c>
      <c r="E244" s="4" t="s">
        <v>36</v>
      </c>
      <c r="F244" s="8">
        <v>7</v>
      </c>
      <c r="G244" s="4" t="s">
        <v>18</v>
      </c>
      <c r="H244" s="4">
        <v>35</v>
      </c>
      <c r="I244" s="4" t="s">
        <v>34</v>
      </c>
      <c r="J244" s="2">
        <v>44073</v>
      </c>
    </row>
    <row r="245" spans="1:10" x14ac:dyDescent="0.3">
      <c r="A245" s="6" t="s">
        <v>10</v>
      </c>
      <c r="B245" s="8">
        <v>3</v>
      </c>
      <c r="C245" s="8">
        <v>8</v>
      </c>
      <c r="D245" s="4" t="s">
        <v>35</v>
      </c>
      <c r="E245" s="4" t="s">
        <v>36</v>
      </c>
      <c r="F245" s="8">
        <v>1</v>
      </c>
      <c r="G245" s="4" t="s">
        <v>19</v>
      </c>
      <c r="H245" s="4">
        <v>36</v>
      </c>
      <c r="I245" s="4" t="s">
        <v>34</v>
      </c>
      <c r="J245" s="2">
        <v>44074</v>
      </c>
    </row>
    <row r="246" spans="1:10" x14ac:dyDescent="0.3">
      <c r="A246" s="6" t="s">
        <v>10</v>
      </c>
      <c r="B246" s="8">
        <v>3</v>
      </c>
      <c r="C246" s="8">
        <v>9</v>
      </c>
      <c r="D246" s="4" t="s">
        <v>37</v>
      </c>
      <c r="E246" s="4" t="s">
        <v>38</v>
      </c>
      <c r="F246" s="8">
        <v>2</v>
      </c>
      <c r="G246" s="4" t="s">
        <v>20</v>
      </c>
      <c r="H246" s="4">
        <v>36</v>
      </c>
      <c r="I246" s="4" t="s">
        <v>34</v>
      </c>
      <c r="J246" s="2">
        <v>44075</v>
      </c>
    </row>
    <row r="247" spans="1:10" x14ac:dyDescent="0.3">
      <c r="A247" s="6" t="s">
        <v>10</v>
      </c>
      <c r="B247" s="8">
        <v>3</v>
      </c>
      <c r="C247" s="8">
        <v>9</v>
      </c>
      <c r="D247" s="4" t="s">
        <v>37</v>
      </c>
      <c r="E247" s="4" t="s">
        <v>38</v>
      </c>
      <c r="F247" s="8">
        <v>3</v>
      </c>
      <c r="G247" s="4" t="s">
        <v>13</v>
      </c>
      <c r="H247" s="4">
        <v>36</v>
      </c>
      <c r="I247" s="4" t="s">
        <v>34</v>
      </c>
      <c r="J247" s="2">
        <v>44076</v>
      </c>
    </row>
    <row r="248" spans="1:10" x14ac:dyDescent="0.3">
      <c r="A248" s="6" t="s">
        <v>10</v>
      </c>
      <c r="B248" s="8">
        <v>3</v>
      </c>
      <c r="C248" s="8">
        <v>9</v>
      </c>
      <c r="D248" s="4" t="s">
        <v>37</v>
      </c>
      <c r="E248" s="4" t="s">
        <v>38</v>
      </c>
      <c r="F248" s="8">
        <v>4</v>
      </c>
      <c r="G248" s="4" t="s">
        <v>15</v>
      </c>
      <c r="H248" s="4">
        <v>36</v>
      </c>
      <c r="I248" s="4" t="s">
        <v>34</v>
      </c>
      <c r="J248" s="2">
        <v>44077</v>
      </c>
    </row>
    <row r="249" spans="1:10" x14ac:dyDescent="0.3">
      <c r="A249" s="6" t="s">
        <v>10</v>
      </c>
      <c r="B249" s="8">
        <v>3</v>
      </c>
      <c r="C249" s="8">
        <v>9</v>
      </c>
      <c r="D249" s="4" t="s">
        <v>37</v>
      </c>
      <c r="E249" s="4" t="s">
        <v>38</v>
      </c>
      <c r="F249" s="8">
        <v>5</v>
      </c>
      <c r="G249" s="4" t="s">
        <v>16</v>
      </c>
      <c r="H249" s="4">
        <v>36</v>
      </c>
      <c r="I249" s="4" t="s">
        <v>34</v>
      </c>
      <c r="J249" s="2">
        <v>44078</v>
      </c>
    </row>
    <row r="250" spans="1:10" x14ac:dyDescent="0.3">
      <c r="A250" s="6" t="s">
        <v>10</v>
      </c>
      <c r="B250" s="8">
        <v>3</v>
      </c>
      <c r="C250" s="8">
        <v>9</v>
      </c>
      <c r="D250" s="4" t="s">
        <v>37</v>
      </c>
      <c r="E250" s="4" t="s">
        <v>38</v>
      </c>
      <c r="F250" s="8">
        <v>6</v>
      </c>
      <c r="G250" s="4" t="s">
        <v>17</v>
      </c>
      <c r="H250" s="4">
        <v>36</v>
      </c>
      <c r="I250" s="4" t="s">
        <v>34</v>
      </c>
      <c r="J250" s="2">
        <v>44079</v>
      </c>
    </row>
    <row r="251" spans="1:10" x14ac:dyDescent="0.3">
      <c r="A251" s="6" t="s">
        <v>10</v>
      </c>
      <c r="B251" s="8">
        <v>3</v>
      </c>
      <c r="C251" s="8">
        <v>9</v>
      </c>
      <c r="D251" s="4" t="s">
        <v>37</v>
      </c>
      <c r="E251" s="4" t="s">
        <v>38</v>
      </c>
      <c r="F251" s="8">
        <v>7</v>
      </c>
      <c r="G251" s="4" t="s">
        <v>18</v>
      </c>
      <c r="H251" s="4">
        <v>36</v>
      </c>
      <c r="I251" s="4" t="s">
        <v>34</v>
      </c>
      <c r="J251" s="2">
        <v>44080</v>
      </c>
    </row>
    <row r="252" spans="1:10" x14ac:dyDescent="0.3">
      <c r="A252" s="6" t="s">
        <v>10</v>
      </c>
      <c r="B252" s="8">
        <v>3</v>
      </c>
      <c r="C252" s="8">
        <v>9</v>
      </c>
      <c r="D252" s="4" t="s">
        <v>37</v>
      </c>
      <c r="E252" s="4" t="s">
        <v>38</v>
      </c>
      <c r="F252" s="8">
        <v>1</v>
      </c>
      <c r="G252" s="4" t="s">
        <v>19</v>
      </c>
      <c r="H252" s="4">
        <v>37</v>
      </c>
      <c r="I252" s="4" t="s">
        <v>34</v>
      </c>
      <c r="J252" s="2">
        <v>44081</v>
      </c>
    </row>
    <row r="253" spans="1:10" x14ac:dyDescent="0.3">
      <c r="A253" s="6" t="s">
        <v>10</v>
      </c>
      <c r="B253" s="8">
        <v>3</v>
      </c>
      <c r="C253" s="8">
        <v>9</v>
      </c>
      <c r="D253" s="4" t="s">
        <v>37</v>
      </c>
      <c r="E253" s="4" t="s">
        <v>38</v>
      </c>
      <c r="F253" s="8">
        <v>2</v>
      </c>
      <c r="G253" s="4" t="s">
        <v>20</v>
      </c>
      <c r="H253" s="4">
        <v>37</v>
      </c>
      <c r="I253" s="4" t="s">
        <v>34</v>
      </c>
      <c r="J253" s="2">
        <v>44082</v>
      </c>
    </row>
    <row r="254" spans="1:10" x14ac:dyDescent="0.3">
      <c r="A254" s="6" t="s">
        <v>10</v>
      </c>
      <c r="B254" s="8">
        <v>3</v>
      </c>
      <c r="C254" s="8">
        <v>9</v>
      </c>
      <c r="D254" s="4" t="s">
        <v>37</v>
      </c>
      <c r="E254" s="4" t="s">
        <v>38</v>
      </c>
      <c r="F254" s="8">
        <v>3</v>
      </c>
      <c r="G254" s="4" t="s">
        <v>13</v>
      </c>
      <c r="H254" s="4">
        <v>37</v>
      </c>
      <c r="I254" s="4" t="s">
        <v>34</v>
      </c>
      <c r="J254" s="2">
        <v>44083</v>
      </c>
    </row>
    <row r="255" spans="1:10" x14ac:dyDescent="0.3">
      <c r="A255" s="6" t="s">
        <v>10</v>
      </c>
      <c r="B255" s="8">
        <v>3</v>
      </c>
      <c r="C255" s="8">
        <v>9</v>
      </c>
      <c r="D255" s="4" t="s">
        <v>37</v>
      </c>
      <c r="E255" s="4" t="s">
        <v>38</v>
      </c>
      <c r="F255" s="8">
        <v>4</v>
      </c>
      <c r="G255" s="4" t="s">
        <v>15</v>
      </c>
      <c r="H255" s="4">
        <v>37</v>
      </c>
      <c r="I255" s="4" t="s">
        <v>34</v>
      </c>
      <c r="J255" s="2">
        <v>44084</v>
      </c>
    </row>
    <row r="256" spans="1:10" x14ac:dyDescent="0.3">
      <c r="A256" s="6" t="s">
        <v>10</v>
      </c>
      <c r="B256" s="8">
        <v>3</v>
      </c>
      <c r="C256" s="8">
        <v>9</v>
      </c>
      <c r="D256" s="4" t="s">
        <v>37</v>
      </c>
      <c r="E256" s="4" t="s">
        <v>38</v>
      </c>
      <c r="F256" s="8">
        <v>5</v>
      </c>
      <c r="G256" s="4" t="s">
        <v>16</v>
      </c>
      <c r="H256" s="4">
        <v>37</v>
      </c>
      <c r="I256" s="4" t="s">
        <v>34</v>
      </c>
      <c r="J256" s="2">
        <v>44085</v>
      </c>
    </row>
    <row r="257" spans="1:10" x14ac:dyDescent="0.3">
      <c r="A257" s="6" t="s">
        <v>10</v>
      </c>
      <c r="B257" s="8">
        <v>3</v>
      </c>
      <c r="C257" s="8">
        <v>9</v>
      </c>
      <c r="D257" s="4" t="s">
        <v>37</v>
      </c>
      <c r="E257" s="4" t="s">
        <v>38</v>
      </c>
      <c r="F257" s="8">
        <v>6</v>
      </c>
      <c r="G257" s="4" t="s">
        <v>17</v>
      </c>
      <c r="H257" s="4">
        <v>37</v>
      </c>
      <c r="I257" s="4" t="s">
        <v>34</v>
      </c>
      <c r="J257" s="2">
        <v>44086</v>
      </c>
    </row>
    <row r="258" spans="1:10" x14ac:dyDescent="0.3">
      <c r="A258" s="6" t="s">
        <v>10</v>
      </c>
      <c r="B258" s="8">
        <v>3</v>
      </c>
      <c r="C258" s="8">
        <v>9</v>
      </c>
      <c r="D258" s="4" t="s">
        <v>37</v>
      </c>
      <c r="E258" s="4" t="s">
        <v>38</v>
      </c>
      <c r="F258" s="8">
        <v>7</v>
      </c>
      <c r="G258" s="4" t="s">
        <v>18</v>
      </c>
      <c r="H258" s="4">
        <v>37</v>
      </c>
      <c r="I258" s="4" t="s">
        <v>34</v>
      </c>
      <c r="J258" s="2">
        <v>44087</v>
      </c>
    </row>
    <row r="259" spans="1:10" x14ac:dyDescent="0.3">
      <c r="A259" s="6" t="s">
        <v>10</v>
      </c>
      <c r="B259" s="8">
        <v>3</v>
      </c>
      <c r="C259" s="8">
        <v>9</v>
      </c>
      <c r="D259" s="4" t="s">
        <v>37</v>
      </c>
      <c r="E259" s="4" t="s">
        <v>38</v>
      </c>
      <c r="F259" s="8">
        <v>1</v>
      </c>
      <c r="G259" s="4" t="s">
        <v>19</v>
      </c>
      <c r="H259" s="4">
        <v>38</v>
      </c>
      <c r="I259" s="4" t="s">
        <v>34</v>
      </c>
      <c r="J259" s="2">
        <v>44088</v>
      </c>
    </row>
    <row r="260" spans="1:10" x14ac:dyDescent="0.3">
      <c r="A260" s="6" t="s">
        <v>10</v>
      </c>
      <c r="B260" s="8">
        <v>3</v>
      </c>
      <c r="C260" s="8">
        <v>9</v>
      </c>
      <c r="D260" s="4" t="s">
        <v>37</v>
      </c>
      <c r="E260" s="4" t="s">
        <v>38</v>
      </c>
      <c r="F260" s="8">
        <v>2</v>
      </c>
      <c r="G260" s="4" t="s">
        <v>20</v>
      </c>
      <c r="H260" s="4">
        <v>38</v>
      </c>
      <c r="I260" s="4" t="s">
        <v>34</v>
      </c>
      <c r="J260" s="2">
        <v>44089</v>
      </c>
    </row>
    <row r="261" spans="1:10" x14ac:dyDescent="0.3">
      <c r="A261" s="6" t="s">
        <v>10</v>
      </c>
      <c r="B261" s="8">
        <v>3</v>
      </c>
      <c r="C261" s="8">
        <v>9</v>
      </c>
      <c r="D261" s="4" t="s">
        <v>37</v>
      </c>
      <c r="E261" s="4" t="s">
        <v>38</v>
      </c>
      <c r="F261" s="8">
        <v>3</v>
      </c>
      <c r="G261" s="4" t="s">
        <v>13</v>
      </c>
      <c r="H261" s="4">
        <v>38</v>
      </c>
      <c r="I261" s="4" t="s">
        <v>34</v>
      </c>
      <c r="J261" s="2">
        <v>44090</v>
      </c>
    </row>
    <row r="262" spans="1:10" x14ac:dyDescent="0.3">
      <c r="A262" s="6" t="s">
        <v>10</v>
      </c>
      <c r="B262" s="8">
        <v>3</v>
      </c>
      <c r="C262" s="8">
        <v>9</v>
      </c>
      <c r="D262" s="4" t="s">
        <v>37</v>
      </c>
      <c r="E262" s="4" t="s">
        <v>38</v>
      </c>
      <c r="F262" s="8">
        <v>4</v>
      </c>
      <c r="G262" s="4" t="s">
        <v>15</v>
      </c>
      <c r="H262" s="4">
        <v>38</v>
      </c>
      <c r="I262" s="4" t="s">
        <v>34</v>
      </c>
      <c r="J262" s="2">
        <v>44091</v>
      </c>
    </row>
    <row r="263" spans="1:10" x14ac:dyDescent="0.3">
      <c r="A263" s="6" t="s">
        <v>10</v>
      </c>
      <c r="B263" s="8">
        <v>3</v>
      </c>
      <c r="C263" s="8">
        <v>9</v>
      </c>
      <c r="D263" s="4" t="s">
        <v>37</v>
      </c>
      <c r="E263" s="4" t="s">
        <v>38</v>
      </c>
      <c r="F263" s="8">
        <v>5</v>
      </c>
      <c r="G263" s="4" t="s">
        <v>16</v>
      </c>
      <c r="H263" s="4">
        <v>38</v>
      </c>
      <c r="I263" s="4" t="s">
        <v>34</v>
      </c>
      <c r="J263" s="2">
        <v>44092</v>
      </c>
    </row>
    <row r="264" spans="1:10" x14ac:dyDescent="0.3">
      <c r="A264" s="6" t="s">
        <v>10</v>
      </c>
      <c r="B264" s="8">
        <v>3</v>
      </c>
      <c r="C264" s="8">
        <v>9</v>
      </c>
      <c r="D264" s="4" t="s">
        <v>37</v>
      </c>
      <c r="E264" s="4" t="s">
        <v>38</v>
      </c>
      <c r="F264" s="8">
        <v>6</v>
      </c>
      <c r="G264" s="4" t="s">
        <v>17</v>
      </c>
      <c r="H264" s="4">
        <v>38</v>
      </c>
      <c r="I264" s="4" t="s">
        <v>34</v>
      </c>
      <c r="J264" s="2">
        <v>44093</v>
      </c>
    </row>
    <row r="265" spans="1:10" x14ac:dyDescent="0.3">
      <c r="A265" s="6" t="s">
        <v>10</v>
      </c>
      <c r="B265" s="8">
        <v>3</v>
      </c>
      <c r="C265" s="8">
        <v>9</v>
      </c>
      <c r="D265" s="4" t="s">
        <v>37</v>
      </c>
      <c r="E265" s="4" t="s">
        <v>38</v>
      </c>
      <c r="F265" s="8">
        <v>7</v>
      </c>
      <c r="G265" s="4" t="s">
        <v>18</v>
      </c>
      <c r="H265" s="4">
        <v>38</v>
      </c>
      <c r="I265" s="4" t="s">
        <v>34</v>
      </c>
      <c r="J265" s="2">
        <v>44094</v>
      </c>
    </row>
    <row r="266" spans="1:10" x14ac:dyDescent="0.3">
      <c r="A266" s="6" t="s">
        <v>10</v>
      </c>
      <c r="B266" s="8">
        <v>3</v>
      </c>
      <c r="C266" s="8">
        <v>9</v>
      </c>
      <c r="D266" s="4" t="s">
        <v>37</v>
      </c>
      <c r="E266" s="4" t="s">
        <v>38</v>
      </c>
      <c r="F266" s="8">
        <v>1</v>
      </c>
      <c r="G266" s="4" t="s">
        <v>19</v>
      </c>
      <c r="H266" s="4">
        <v>39</v>
      </c>
      <c r="I266" s="4" t="s">
        <v>34</v>
      </c>
      <c r="J266" s="2">
        <v>44095</v>
      </c>
    </row>
    <row r="267" spans="1:10" x14ac:dyDescent="0.3">
      <c r="A267" s="6" t="s">
        <v>10</v>
      </c>
      <c r="B267" s="8">
        <v>3</v>
      </c>
      <c r="C267" s="8">
        <v>9</v>
      </c>
      <c r="D267" s="4" t="s">
        <v>37</v>
      </c>
      <c r="E267" s="4" t="s">
        <v>38</v>
      </c>
      <c r="F267" s="8">
        <v>2</v>
      </c>
      <c r="G267" s="4" t="s">
        <v>20</v>
      </c>
      <c r="H267" s="4">
        <v>39</v>
      </c>
      <c r="I267" s="4" t="s">
        <v>34</v>
      </c>
      <c r="J267" s="2">
        <v>44096</v>
      </c>
    </row>
    <row r="268" spans="1:10" x14ac:dyDescent="0.3">
      <c r="A268" s="6" t="s">
        <v>10</v>
      </c>
      <c r="B268" s="8">
        <v>3</v>
      </c>
      <c r="C268" s="8">
        <v>9</v>
      </c>
      <c r="D268" s="4" t="s">
        <v>37</v>
      </c>
      <c r="E268" s="4" t="s">
        <v>38</v>
      </c>
      <c r="F268" s="8">
        <v>3</v>
      </c>
      <c r="G268" s="4" t="s">
        <v>13</v>
      </c>
      <c r="H268" s="4">
        <v>39</v>
      </c>
      <c r="I268" s="4" t="s">
        <v>34</v>
      </c>
      <c r="J268" s="2">
        <v>44097</v>
      </c>
    </row>
    <row r="269" spans="1:10" x14ac:dyDescent="0.3">
      <c r="A269" s="6" t="s">
        <v>10</v>
      </c>
      <c r="B269" s="8">
        <v>3</v>
      </c>
      <c r="C269" s="8">
        <v>9</v>
      </c>
      <c r="D269" s="4" t="s">
        <v>37</v>
      </c>
      <c r="E269" s="4" t="s">
        <v>38</v>
      </c>
      <c r="F269" s="8">
        <v>4</v>
      </c>
      <c r="G269" s="4" t="s">
        <v>15</v>
      </c>
      <c r="H269" s="4">
        <v>39</v>
      </c>
      <c r="I269" s="4" t="s">
        <v>34</v>
      </c>
      <c r="J269" s="2">
        <v>44098</v>
      </c>
    </row>
    <row r="270" spans="1:10" x14ac:dyDescent="0.3">
      <c r="A270" s="6" t="s">
        <v>10</v>
      </c>
      <c r="B270" s="8">
        <v>3</v>
      </c>
      <c r="C270" s="8">
        <v>9</v>
      </c>
      <c r="D270" s="4" t="s">
        <v>37</v>
      </c>
      <c r="E270" s="4" t="s">
        <v>38</v>
      </c>
      <c r="F270" s="8">
        <v>5</v>
      </c>
      <c r="G270" s="4" t="s">
        <v>16</v>
      </c>
      <c r="H270" s="4">
        <v>39</v>
      </c>
      <c r="I270" s="4" t="s">
        <v>34</v>
      </c>
      <c r="J270" s="2">
        <v>44099</v>
      </c>
    </row>
    <row r="271" spans="1:10" x14ac:dyDescent="0.3">
      <c r="A271" s="6" t="s">
        <v>10</v>
      </c>
      <c r="B271" s="8">
        <v>3</v>
      </c>
      <c r="C271" s="8">
        <v>9</v>
      </c>
      <c r="D271" s="4" t="s">
        <v>37</v>
      </c>
      <c r="E271" s="4" t="s">
        <v>38</v>
      </c>
      <c r="F271" s="8">
        <v>6</v>
      </c>
      <c r="G271" s="4" t="s">
        <v>17</v>
      </c>
      <c r="H271" s="4">
        <v>39</v>
      </c>
      <c r="I271" s="4" t="s">
        <v>34</v>
      </c>
      <c r="J271" s="2">
        <v>44100</v>
      </c>
    </row>
    <row r="272" spans="1:10" x14ac:dyDescent="0.3">
      <c r="A272" s="6" t="s">
        <v>10</v>
      </c>
      <c r="B272" s="8">
        <v>3</v>
      </c>
      <c r="C272" s="8">
        <v>9</v>
      </c>
      <c r="D272" s="4" t="s">
        <v>37</v>
      </c>
      <c r="E272" s="4" t="s">
        <v>38</v>
      </c>
      <c r="F272" s="8">
        <v>7</v>
      </c>
      <c r="G272" s="4" t="s">
        <v>18</v>
      </c>
      <c r="H272" s="4">
        <v>39</v>
      </c>
      <c r="I272" s="4" t="s">
        <v>34</v>
      </c>
      <c r="J272" s="2">
        <v>44101</v>
      </c>
    </row>
    <row r="273" spans="1:10" x14ac:dyDescent="0.3">
      <c r="A273" s="6" t="s">
        <v>10</v>
      </c>
      <c r="B273" s="8">
        <v>3</v>
      </c>
      <c r="C273" s="8">
        <v>9</v>
      </c>
      <c r="D273" s="4" t="s">
        <v>37</v>
      </c>
      <c r="E273" s="4" t="s">
        <v>38</v>
      </c>
      <c r="F273" s="8">
        <v>1</v>
      </c>
      <c r="G273" s="4" t="s">
        <v>19</v>
      </c>
      <c r="H273" s="4">
        <v>40</v>
      </c>
      <c r="I273" s="4" t="s">
        <v>34</v>
      </c>
      <c r="J273" s="2">
        <v>44102</v>
      </c>
    </row>
    <row r="274" spans="1:10" x14ac:dyDescent="0.3">
      <c r="A274" s="6" t="s">
        <v>10</v>
      </c>
      <c r="B274" s="8">
        <v>3</v>
      </c>
      <c r="C274" s="8">
        <v>9</v>
      </c>
      <c r="D274" s="4" t="s">
        <v>37</v>
      </c>
      <c r="E274" s="4" t="s">
        <v>38</v>
      </c>
      <c r="F274" s="8">
        <v>2</v>
      </c>
      <c r="G274" s="4" t="s">
        <v>20</v>
      </c>
      <c r="H274" s="4">
        <v>40</v>
      </c>
      <c r="I274" s="4" t="s">
        <v>34</v>
      </c>
      <c r="J274" s="2">
        <v>44103</v>
      </c>
    </row>
    <row r="275" spans="1:10" x14ac:dyDescent="0.3">
      <c r="A275" s="6" t="s">
        <v>10</v>
      </c>
      <c r="B275" s="8">
        <v>3</v>
      </c>
      <c r="C275" s="8">
        <v>9</v>
      </c>
      <c r="D275" s="4" t="s">
        <v>37</v>
      </c>
      <c r="E275" s="4" t="s">
        <v>38</v>
      </c>
      <c r="F275" s="8">
        <v>3</v>
      </c>
      <c r="G275" s="4" t="s">
        <v>13</v>
      </c>
      <c r="H275" s="4">
        <v>40</v>
      </c>
      <c r="I275" s="4" t="s">
        <v>34</v>
      </c>
      <c r="J275" s="2">
        <v>44104</v>
      </c>
    </row>
    <row r="276" spans="1:10" x14ac:dyDescent="0.3">
      <c r="A276" s="6" t="s">
        <v>10</v>
      </c>
      <c r="B276" s="8">
        <v>4</v>
      </c>
      <c r="C276" s="8">
        <v>10</v>
      </c>
      <c r="D276" s="4" t="s">
        <v>39</v>
      </c>
      <c r="E276" s="4" t="s">
        <v>40</v>
      </c>
      <c r="F276" s="8">
        <v>4</v>
      </c>
      <c r="G276" s="4" t="s">
        <v>15</v>
      </c>
      <c r="H276" s="4">
        <v>40</v>
      </c>
      <c r="I276" s="4" t="s">
        <v>41</v>
      </c>
      <c r="J276" s="2">
        <v>44105</v>
      </c>
    </row>
    <row r="277" spans="1:10" x14ac:dyDescent="0.3">
      <c r="A277" s="6" t="s">
        <v>10</v>
      </c>
      <c r="B277" s="8">
        <v>4</v>
      </c>
      <c r="C277" s="8">
        <v>10</v>
      </c>
      <c r="D277" s="4" t="s">
        <v>39</v>
      </c>
      <c r="E277" s="4" t="s">
        <v>40</v>
      </c>
      <c r="F277" s="8">
        <v>5</v>
      </c>
      <c r="G277" s="4" t="s">
        <v>16</v>
      </c>
      <c r="H277" s="4">
        <v>40</v>
      </c>
      <c r="I277" s="4" t="s">
        <v>41</v>
      </c>
      <c r="J277" s="2">
        <v>44106</v>
      </c>
    </row>
    <row r="278" spans="1:10" x14ac:dyDescent="0.3">
      <c r="A278" s="6" t="s">
        <v>10</v>
      </c>
      <c r="B278" s="8">
        <v>4</v>
      </c>
      <c r="C278" s="8">
        <v>10</v>
      </c>
      <c r="D278" s="4" t="s">
        <v>39</v>
      </c>
      <c r="E278" s="4" t="s">
        <v>40</v>
      </c>
      <c r="F278" s="8">
        <v>6</v>
      </c>
      <c r="G278" s="4" t="s">
        <v>17</v>
      </c>
      <c r="H278" s="4">
        <v>40</v>
      </c>
      <c r="I278" s="4" t="s">
        <v>41</v>
      </c>
      <c r="J278" s="2">
        <v>44107</v>
      </c>
    </row>
    <row r="279" spans="1:10" x14ac:dyDescent="0.3">
      <c r="A279" s="6" t="s">
        <v>10</v>
      </c>
      <c r="B279" s="8">
        <v>4</v>
      </c>
      <c r="C279" s="8">
        <v>10</v>
      </c>
      <c r="D279" s="4" t="s">
        <v>39</v>
      </c>
      <c r="E279" s="4" t="s">
        <v>40</v>
      </c>
      <c r="F279" s="8">
        <v>7</v>
      </c>
      <c r="G279" s="4" t="s">
        <v>18</v>
      </c>
      <c r="H279" s="4">
        <v>40</v>
      </c>
      <c r="I279" s="4" t="s">
        <v>41</v>
      </c>
      <c r="J279" s="2">
        <v>44108</v>
      </c>
    </row>
    <row r="280" spans="1:10" x14ac:dyDescent="0.3">
      <c r="A280" s="6" t="s">
        <v>10</v>
      </c>
      <c r="B280" s="8">
        <v>4</v>
      </c>
      <c r="C280" s="8">
        <v>10</v>
      </c>
      <c r="D280" s="4" t="s">
        <v>39</v>
      </c>
      <c r="E280" s="4" t="s">
        <v>40</v>
      </c>
      <c r="F280" s="8">
        <v>1</v>
      </c>
      <c r="G280" s="4" t="s">
        <v>19</v>
      </c>
      <c r="H280" s="4">
        <v>41</v>
      </c>
      <c r="I280" s="4" t="s">
        <v>41</v>
      </c>
      <c r="J280" s="2">
        <v>44109</v>
      </c>
    </row>
    <row r="281" spans="1:10" x14ac:dyDescent="0.3">
      <c r="A281" s="6" t="s">
        <v>10</v>
      </c>
      <c r="B281" s="8">
        <v>4</v>
      </c>
      <c r="C281" s="8">
        <v>10</v>
      </c>
      <c r="D281" s="4" t="s">
        <v>39</v>
      </c>
      <c r="E281" s="4" t="s">
        <v>40</v>
      </c>
      <c r="F281" s="8">
        <v>2</v>
      </c>
      <c r="G281" s="4" t="s">
        <v>20</v>
      </c>
      <c r="H281" s="4">
        <v>41</v>
      </c>
      <c r="I281" s="4" t="s">
        <v>41</v>
      </c>
      <c r="J281" s="2">
        <v>44110</v>
      </c>
    </row>
    <row r="282" spans="1:10" x14ac:dyDescent="0.3">
      <c r="A282" s="6" t="s">
        <v>10</v>
      </c>
      <c r="B282" s="8">
        <v>4</v>
      </c>
      <c r="C282" s="8">
        <v>10</v>
      </c>
      <c r="D282" s="4" t="s">
        <v>39</v>
      </c>
      <c r="E282" s="4" t="s">
        <v>40</v>
      </c>
      <c r="F282" s="8">
        <v>3</v>
      </c>
      <c r="G282" s="4" t="s">
        <v>13</v>
      </c>
      <c r="H282" s="4">
        <v>41</v>
      </c>
      <c r="I282" s="4" t="s">
        <v>41</v>
      </c>
      <c r="J282" s="2">
        <v>44111</v>
      </c>
    </row>
    <row r="283" spans="1:10" x14ac:dyDescent="0.3">
      <c r="A283" s="6" t="s">
        <v>10</v>
      </c>
      <c r="B283" s="8">
        <v>4</v>
      </c>
      <c r="C283" s="8">
        <v>10</v>
      </c>
      <c r="D283" s="4" t="s">
        <v>39</v>
      </c>
      <c r="E283" s="4" t="s">
        <v>40</v>
      </c>
      <c r="F283" s="8">
        <v>4</v>
      </c>
      <c r="G283" s="4" t="s">
        <v>15</v>
      </c>
      <c r="H283" s="4">
        <v>41</v>
      </c>
      <c r="I283" s="4" t="s">
        <v>41</v>
      </c>
      <c r="J283" s="2">
        <v>44112</v>
      </c>
    </row>
    <row r="284" spans="1:10" x14ac:dyDescent="0.3">
      <c r="A284" s="6" t="s">
        <v>10</v>
      </c>
      <c r="B284" s="8">
        <v>4</v>
      </c>
      <c r="C284" s="8">
        <v>10</v>
      </c>
      <c r="D284" s="4" t="s">
        <v>39</v>
      </c>
      <c r="E284" s="4" t="s">
        <v>40</v>
      </c>
      <c r="F284" s="8">
        <v>5</v>
      </c>
      <c r="G284" s="4" t="s">
        <v>16</v>
      </c>
      <c r="H284" s="4">
        <v>41</v>
      </c>
      <c r="I284" s="4" t="s">
        <v>41</v>
      </c>
      <c r="J284" s="2">
        <v>44113</v>
      </c>
    </row>
    <row r="285" spans="1:10" x14ac:dyDescent="0.3">
      <c r="A285" s="6" t="s">
        <v>10</v>
      </c>
      <c r="B285" s="8">
        <v>4</v>
      </c>
      <c r="C285" s="8">
        <v>10</v>
      </c>
      <c r="D285" s="4" t="s">
        <v>39</v>
      </c>
      <c r="E285" s="4" t="s">
        <v>40</v>
      </c>
      <c r="F285" s="8">
        <v>6</v>
      </c>
      <c r="G285" s="4" t="s">
        <v>17</v>
      </c>
      <c r="H285" s="4">
        <v>41</v>
      </c>
      <c r="I285" s="4" t="s">
        <v>41</v>
      </c>
      <c r="J285" s="2">
        <v>44114</v>
      </c>
    </row>
    <row r="286" spans="1:10" x14ac:dyDescent="0.3">
      <c r="A286" s="6" t="s">
        <v>10</v>
      </c>
      <c r="B286" s="8">
        <v>4</v>
      </c>
      <c r="C286" s="8">
        <v>10</v>
      </c>
      <c r="D286" s="4" t="s">
        <v>39</v>
      </c>
      <c r="E286" s="4" t="s">
        <v>40</v>
      </c>
      <c r="F286" s="8">
        <v>7</v>
      </c>
      <c r="G286" s="4" t="s">
        <v>18</v>
      </c>
      <c r="H286" s="4">
        <v>41</v>
      </c>
      <c r="I286" s="4" t="s">
        <v>41</v>
      </c>
      <c r="J286" s="2">
        <v>44115</v>
      </c>
    </row>
    <row r="287" spans="1:10" x14ac:dyDescent="0.3">
      <c r="A287" s="6" t="s">
        <v>10</v>
      </c>
      <c r="B287" s="8">
        <v>4</v>
      </c>
      <c r="C287" s="8">
        <v>10</v>
      </c>
      <c r="D287" s="4" t="s">
        <v>39</v>
      </c>
      <c r="E287" s="4" t="s">
        <v>40</v>
      </c>
      <c r="F287" s="8">
        <v>1</v>
      </c>
      <c r="G287" s="4" t="s">
        <v>19</v>
      </c>
      <c r="H287" s="4">
        <v>42</v>
      </c>
      <c r="I287" s="4" t="s">
        <v>41</v>
      </c>
      <c r="J287" s="2">
        <v>44116</v>
      </c>
    </row>
    <row r="288" spans="1:10" x14ac:dyDescent="0.3">
      <c r="A288" s="6" t="s">
        <v>10</v>
      </c>
      <c r="B288" s="8">
        <v>4</v>
      </c>
      <c r="C288" s="8">
        <v>10</v>
      </c>
      <c r="D288" s="4" t="s">
        <v>39</v>
      </c>
      <c r="E288" s="4" t="s">
        <v>40</v>
      </c>
      <c r="F288" s="8">
        <v>2</v>
      </c>
      <c r="G288" s="4" t="s">
        <v>20</v>
      </c>
      <c r="H288" s="4">
        <v>42</v>
      </c>
      <c r="I288" s="4" t="s">
        <v>41</v>
      </c>
      <c r="J288" s="2">
        <v>44117</v>
      </c>
    </row>
    <row r="289" spans="1:10" x14ac:dyDescent="0.3">
      <c r="A289" s="6" t="s">
        <v>10</v>
      </c>
      <c r="B289" s="8">
        <v>4</v>
      </c>
      <c r="C289" s="8">
        <v>10</v>
      </c>
      <c r="D289" s="4" t="s">
        <v>39</v>
      </c>
      <c r="E289" s="4" t="s">
        <v>40</v>
      </c>
      <c r="F289" s="8">
        <v>3</v>
      </c>
      <c r="G289" s="4" t="s">
        <v>13</v>
      </c>
      <c r="H289" s="4">
        <v>42</v>
      </c>
      <c r="I289" s="4" t="s">
        <v>41</v>
      </c>
      <c r="J289" s="2">
        <v>44118</v>
      </c>
    </row>
    <row r="290" spans="1:10" x14ac:dyDescent="0.3">
      <c r="A290" s="6" t="s">
        <v>10</v>
      </c>
      <c r="B290" s="8">
        <v>4</v>
      </c>
      <c r="C290" s="8">
        <v>10</v>
      </c>
      <c r="D290" s="4" t="s">
        <v>39</v>
      </c>
      <c r="E290" s="4" t="s">
        <v>40</v>
      </c>
      <c r="F290" s="8">
        <v>4</v>
      </c>
      <c r="G290" s="4" t="s">
        <v>15</v>
      </c>
      <c r="H290" s="4">
        <v>42</v>
      </c>
      <c r="I290" s="4" t="s">
        <v>41</v>
      </c>
      <c r="J290" s="2">
        <v>44119</v>
      </c>
    </row>
    <row r="291" spans="1:10" x14ac:dyDescent="0.3">
      <c r="A291" s="6" t="s">
        <v>10</v>
      </c>
      <c r="B291" s="8">
        <v>4</v>
      </c>
      <c r="C291" s="8">
        <v>10</v>
      </c>
      <c r="D291" s="4" t="s">
        <v>39</v>
      </c>
      <c r="E291" s="4" t="s">
        <v>40</v>
      </c>
      <c r="F291" s="8">
        <v>5</v>
      </c>
      <c r="G291" s="4" t="s">
        <v>16</v>
      </c>
      <c r="H291" s="4">
        <v>42</v>
      </c>
      <c r="I291" s="4" t="s">
        <v>41</v>
      </c>
      <c r="J291" s="2">
        <v>44120</v>
      </c>
    </row>
    <row r="292" spans="1:10" x14ac:dyDescent="0.3">
      <c r="A292" s="6" t="s">
        <v>10</v>
      </c>
      <c r="B292" s="8">
        <v>4</v>
      </c>
      <c r="C292" s="8">
        <v>10</v>
      </c>
      <c r="D292" s="4" t="s">
        <v>39</v>
      </c>
      <c r="E292" s="4" t="s">
        <v>40</v>
      </c>
      <c r="F292" s="8">
        <v>6</v>
      </c>
      <c r="G292" s="4" t="s">
        <v>17</v>
      </c>
      <c r="H292" s="4">
        <v>42</v>
      </c>
      <c r="I292" s="4" t="s">
        <v>41</v>
      </c>
      <c r="J292" s="2">
        <v>44121</v>
      </c>
    </row>
    <row r="293" spans="1:10" x14ac:dyDescent="0.3">
      <c r="A293" s="6" t="s">
        <v>10</v>
      </c>
      <c r="B293" s="8">
        <v>4</v>
      </c>
      <c r="C293" s="8">
        <v>10</v>
      </c>
      <c r="D293" s="4" t="s">
        <v>39</v>
      </c>
      <c r="E293" s="4" t="s">
        <v>40</v>
      </c>
      <c r="F293" s="8">
        <v>7</v>
      </c>
      <c r="G293" s="4" t="s">
        <v>18</v>
      </c>
      <c r="H293" s="4">
        <v>42</v>
      </c>
      <c r="I293" s="4" t="s">
        <v>41</v>
      </c>
      <c r="J293" s="2">
        <v>44122</v>
      </c>
    </row>
    <row r="294" spans="1:10" x14ac:dyDescent="0.3">
      <c r="A294" s="6" t="s">
        <v>10</v>
      </c>
      <c r="B294" s="8">
        <v>4</v>
      </c>
      <c r="C294" s="8">
        <v>10</v>
      </c>
      <c r="D294" s="4" t="s">
        <v>39</v>
      </c>
      <c r="E294" s="4" t="s">
        <v>40</v>
      </c>
      <c r="F294" s="8">
        <v>1</v>
      </c>
      <c r="G294" s="4" t="s">
        <v>19</v>
      </c>
      <c r="H294" s="4">
        <v>43</v>
      </c>
      <c r="I294" s="4" t="s">
        <v>41</v>
      </c>
      <c r="J294" s="2">
        <v>44123</v>
      </c>
    </row>
    <row r="295" spans="1:10" x14ac:dyDescent="0.3">
      <c r="A295" s="6" t="s">
        <v>10</v>
      </c>
      <c r="B295" s="8">
        <v>4</v>
      </c>
      <c r="C295" s="8">
        <v>10</v>
      </c>
      <c r="D295" s="4" t="s">
        <v>39</v>
      </c>
      <c r="E295" s="4" t="s">
        <v>40</v>
      </c>
      <c r="F295" s="8">
        <v>2</v>
      </c>
      <c r="G295" s="4" t="s">
        <v>20</v>
      </c>
      <c r="H295" s="4">
        <v>43</v>
      </c>
      <c r="I295" s="4" t="s">
        <v>41</v>
      </c>
      <c r="J295" s="2">
        <v>44124</v>
      </c>
    </row>
    <row r="296" spans="1:10" x14ac:dyDescent="0.3">
      <c r="A296" s="6" t="s">
        <v>10</v>
      </c>
      <c r="B296" s="8">
        <v>4</v>
      </c>
      <c r="C296" s="8">
        <v>10</v>
      </c>
      <c r="D296" s="4" t="s">
        <v>39</v>
      </c>
      <c r="E296" s="4" t="s">
        <v>40</v>
      </c>
      <c r="F296" s="8">
        <v>3</v>
      </c>
      <c r="G296" s="4" t="s">
        <v>13</v>
      </c>
      <c r="H296" s="4">
        <v>43</v>
      </c>
      <c r="I296" s="4" t="s">
        <v>41</v>
      </c>
      <c r="J296" s="2">
        <v>44125</v>
      </c>
    </row>
    <row r="297" spans="1:10" x14ac:dyDescent="0.3">
      <c r="A297" s="6" t="s">
        <v>10</v>
      </c>
      <c r="B297" s="8">
        <v>4</v>
      </c>
      <c r="C297" s="8">
        <v>10</v>
      </c>
      <c r="D297" s="4" t="s">
        <v>39</v>
      </c>
      <c r="E297" s="4" t="s">
        <v>40</v>
      </c>
      <c r="F297" s="8">
        <v>4</v>
      </c>
      <c r="G297" s="4" t="s">
        <v>15</v>
      </c>
      <c r="H297" s="4">
        <v>43</v>
      </c>
      <c r="I297" s="4" t="s">
        <v>41</v>
      </c>
      <c r="J297" s="2">
        <v>44126</v>
      </c>
    </row>
    <row r="298" spans="1:10" x14ac:dyDescent="0.3">
      <c r="A298" s="6" t="s">
        <v>10</v>
      </c>
      <c r="B298" s="8">
        <v>4</v>
      </c>
      <c r="C298" s="8">
        <v>10</v>
      </c>
      <c r="D298" s="4" t="s">
        <v>39</v>
      </c>
      <c r="E298" s="4" t="s">
        <v>40</v>
      </c>
      <c r="F298" s="8">
        <v>5</v>
      </c>
      <c r="G298" s="4" t="s">
        <v>16</v>
      </c>
      <c r="H298" s="4">
        <v>43</v>
      </c>
      <c r="I298" s="4" t="s">
        <v>41</v>
      </c>
      <c r="J298" s="2">
        <v>44127</v>
      </c>
    </row>
    <row r="299" spans="1:10" x14ac:dyDescent="0.3">
      <c r="A299" s="6" t="s">
        <v>10</v>
      </c>
      <c r="B299" s="8">
        <v>4</v>
      </c>
      <c r="C299" s="8">
        <v>10</v>
      </c>
      <c r="D299" s="4" t="s">
        <v>39</v>
      </c>
      <c r="E299" s="4" t="s">
        <v>40</v>
      </c>
      <c r="F299" s="8">
        <v>6</v>
      </c>
      <c r="G299" s="4" t="s">
        <v>17</v>
      </c>
      <c r="H299" s="4">
        <v>43</v>
      </c>
      <c r="I299" s="4" t="s">
        <v>41</v>
      </c>
      <c r="J299" s="2">
        <v>44128</v>
      </c>
    </row>
    <row r="300" spans="1:10" x14ac:dyDescent="0.3">
      <c r="A300" s="6" t="s">
        <v>10</v>
      </c>
      <c r="B300" s="8">
        <v>4</v>
      </c>
      <c r="C300" s="8">
        <v>10</v>
      </c>
      <c r="D300" s="4" t="s">
        <v>39</v>
      </c>
      <c r="E300" s="4" t="s">
        <v>40</v>
      </c>
      <c r="F300" s="8">
        <v>7</v>
      </c>
      <c r="G300" s="4" t="s">
        <v>18</v>
      </c>
      <c r="H300" s="4">
        <v>43</v>
      </c>
      <c r="I300" s="4" t="s">
        <v>41</v>
      </c>
      <c r="J300" s="2">
        <v>44129</v>
      </c>
    </row>
    <row r="301" spans="1:10" x14ac:dyDescent="0.3">
      <c r="A301" s="6" t="s">
        <v>10</v>
      </c>
      <c r="B301" s="8">
        <v>4</v>
      </c>
      <c r="C301" s="8">
        <v>10</v>
      </c>
      <c r="D301" s="4" t="s">
        <v>39</v>
      </c>
      <c r="E301" s="4" t="s">
        <v>40</v>
      </c>
      <c r="F301" s="8">
        <v>1</v>
      </c>
      <c r="G301" s="4" t="s">
        <v>19</v>
      </c>
      <c r="H301" s="4">
        <v>44</v>
      </c>
      <c r="I301" s="4" t="s">
        <v>41</v>
      </c>
      <c r="J301" s="2">
        <v>44130</v>
      </c>
    </row>
    <row r="302" spans="1:10" x14ac:dyDescent="0.3">
      <c r="A302" s="6" t="s">
        <v>10</v>
      </c>
      <c r="B302" s="8">
        <v>4</v>
      </c>
      <c r="C302" s="8">
        <v>10</v>
      </c>
      <c r="D302" s="4" t="s">
        <v>39</v>
      </c>
      <c r="E302" s="4" t="s">
        <v>40</v>
      </c>
      <c r="F302" s="8">
        <v>2</v>
      </c>
      <c r="G302" s="4" t="s">
        <v>20</v>
      </c>
      <c r="H302" s="4">
        <v>44</v>
      </c>
      <c r="I302" s="4" t="s">
        <v>41</v>
      </c>
      <c r="J302" s="2">
        <v>44131</v>
      </c>
    </row>
    <row r="303" spans="1:10" x14ac:dyDescent="0.3">
      <c r="A303" s="6" t="s">
        <v>10</v>
      </c>
      <c r="B303" s="8">
        <v>4</v>
      </c>
      <c r="C303" s="8">
        <v>10</v>
      </c>
      <c r="D303" s="4" t="s">
        <v>39</v>
      </c>
      <c r="E303" s="4" t="s">
        <v>40</v>
      </c>
      <c r="F303" s="8">
        <v>3</v>
      </c>
      <c r="G303" s="4" t="s">
        <v>13</v>
      </c>
      <c r="H303" s="4">
        <v>44</v>
      </c>
      <c r="I303" s="4" t="s">
        <v>41</v>
      </c>
      <c r="J303" s="2">
        <v>44132</v>
      </c>
    </row>
    <row r="304" spans="1:10" x14ac:dyDescent="0.3">
      <c r="A304" s="6" t="s">
        <v>10</v>
      </c>
      <c r="B304" s="8">
        <v>4</v>
      </c>
      <c r="C304" s="8">
        <v>10</v>
      </c>
      <c r="D304" s="4" t="s">
        <v>39</v>
      </c>
      <c r="E304" s="4" t="s">
        <v>40</v>
      </c>
      <c r="F304" s="8">
        <v>4</v>
      </c>
      <c r="G304" s="4" t="s">
        <v>15</v>
      </c>
      <c r="H304" s="4">
        <v>44</v>
      </c>
      <c r="I304" s="4" t="s">
        <v>41</v>
      </c>
      <c r="J304" s="2">
        <v>44133</v>
      </c>
    </row>
    <row r="305" spans="1:10" x14ac:dyDescent="0.3">
      <c r="A305" s="6" t="s">
        <v>10</v>
      </c>
      <c r="B305" s="8">
        <v>4</v>
      </c>
      <c r="C305" s="8">
        <v>10</v>
      </c>
      <c r="D305" s="4" t="s">
        <v>39</v>
      </c>
      <c r="E305" s="4" t="s">
        <v>40</v>
      </c>
      <c r="F305" s="8">
        <v>5</v>
      </c>
      <c r="G305" s="4" t="s">
        <v>16</v>
      </c>
      <c r="H305" s="4">
        <v>44</v>
      </c>
      <c r="I305" s="4" t="s">
        <v>41</v>
      </c>
      <c r="J305" s="2">
        <v>44134</v>
      </c>
    </row>
    <row r="306" spans="1:10" x14ac:dyDescent="0.3">
      <c r="A306" s="6" t="s">
        <v>10</v>
      </c>
      <c r="B306" s="8">
        <v>4</v>
      </c>
      <c r="C306" s="8">
        <v>10</v>
      </c>
      <c r="D306" s="4" t="s">
        <v>39</v>
      </c>
      <c r="E306" s="4" t="s">
        <v>40</v>
      </c>
      <c r="F306" s="8">
        <v>6</v>
      </c>
      <c r="G306" s="4" t="s">
        <v>17</v>
      </c>
      <c r="H306" s="4">
        <v>44</v>
      </c>
      <c r="I306" s="4" t="s">
        <v>41</v>
      </c>
      <c r="J306" s="2">
        <v>44135</v>
      </c>
    </row>
    <row r="307" spans="1:10" x14ac:dyDescent="0.3">
      <c r="A307" s="6" t="s">
        <v>10</v>
      </c>
      <c r="B307" s="8">
        <v>4</v>
      </c>
      <c r="C307" s="8">
        <v>11</v>
      </c>
      <c r="D307" s="4" t="s">
        <v>42</v>
      </c>
      <c r="E307" s="4" t="s">
        <v>43</v>
      </c>
      <c r="F307" s="8">
        <v>7</v>
      </c>
      <c r="G307" s="4" t="s">
        <v>18</v>
      </c>
      <c r="H307" s="4">
        <v>44</v>
      </c>
      <c r="I307" s="4" t="s">
        <v>41</v>
      </c>
      <c r="J307" s="2">
        <v>44136</v>
      </c>
    </row>
    <row r="308" spans="1:10" x14ac:dyDescent="0.3">
      <c r="A308" s="6" t="s">
        <v>10</v>
      </c>
      <c r="B308" s="8">
        <v>4</v>
      </c>
      <c r="C308" s="8">
        <v>11</v>
      </c>
      <c r="D308" s="4" t="s">
        <v>42</v>
      </c>
      <c r="E308" s="4" t="s">
        <v>43</v>
      </c>
      <c r="F308" s="8">
        <v>1</v>
      </c>
      <c r="G308" s="4" t="s">
        <v>19</v>
      </c>
      <c r="H308" s="4">
        <v>45</v>
      </c>
      <c r="I308" s="4" t="s">
        <v>41</v>
      </c>
      <c r="J308" s="2">
        <v>44137</v>
      </c>
    </row>
    <row r="309" spans="1:10" x14ac:dyDescent="0.3">
      <c r="A309" s="6" t="s">
        <v>10</v>
      </c>
      <c r="B309" s="8">
        <v>4</v>
      </c>
      <c r="C309" s="8">
        <v>11</v>
      </c>
      <c r="D309" s="4" t="s">
        <v>42</v>
      </c>
      <c r="E309" s="4" t="s">
        <v>43</v>
      </c>
      <c r="F309" s="8">
        <v>2</v>
      </c>
      <c r="G309" s="4" t="s">
        <v>20</v>
      </c>
      <c r="H309" s="4">
        <v>45</v>
      </c>
      <c r="I309" s="4" t="s">
        <v>41</v>
      </c>
      <c r="J309" s="2">
        <v>44138</v>
      </c>
    </row>
    <row r="310" spans="1:10" x14ac:dyDescent="0.3">
      <c r="A310" s="6" t="s">
        <v>10</v>
      </c>
      <c r="B310" s="8">
        <v>4</v>
      </c>
      <c r="C310" s="8">
        <v>11</v>
      </c>
      <c r="D310" s="4" t="s">
        <v>42</v>
      </c>
      <c r="E310" s="4" t="s">
        <v>43</v>
      </c>
      <c r="F310" s="8">
        <v>3</v>
      </c>
      <c r="G310" s="4" t="s">
        <v>13</v>
      </c>
      <c r="H310" s="4">
        <v>45</v>
      </c>
      <c r="I310" s="4" t="s">
        <v>41</v>
      </c>
      <c r="J310" s="2">
        <v>44139</v>
      </c>
    </row>
    <row r="311" spans="1:10" x14ac:dyDescent="0.3">
      <c r="A311" s="6" t="s">
        <v>10</v>
      </c>
      <c r="B311" s="8">
        <v>4</v>
      </c>
      <c r="C311" s="8">
        <v>11</v>
      </c>
      <c r="D311" s="4" t="s">
        <v>42</v>
      </c>
      <c r="E311" s="4" t="s">
        <v>43</v>
      </c>
      <c r="F311" s="8">
        <v>4</v>
      </c>
      <c r="G311" s="4" t="s">
        <v>15</v>
      </c>
      <c r="H311" s="4">
        <v>45</v>
      </c>
      <c r="I311" s="4" t="s">
        <v>41</v>
      </c>
      <c r="J311" s="2">
        <v>44140</v>
      </c>
    </row>
    <row r="312" spans="1:10" x14ac:dyDescent="0.3">
      <c r="A312" s="6" t="s">
        <v>10</v>
      </c>
      <c r="B312" s="8">
        <v>4</v>
      </c>
      <c r="C312" s="8">
        <v>11</v>
      </c>
      <c r="D312" s="4" t="s">
        <v>42</v>
      </c>
      <c r="E312" s="4" t="s">
        <v>43</v>
      </c>
      <c r="F312" s="8">
        <v>5</v>
      </c>
      <c r="G312" s="4" t="s">
        <v>16</v>
      </c>
      <c r="H312" s="4">
        <v>45</v>
      </c>
      <c r="I312" s="4" t="s">
        <v>41</v>
      </c>
      <c r="J312" s="2">
        <v>44141</v>
      </c>
    </row>
    <row r="313" spans="1:10" x14ac:dyDescent="0.3">
      <c r="A313" s="6" t="s">
        <v>10</v>
      </c>
      <c r="B313" s="8">
        <v>4</v>
      </c>
      <c r="C313" s="8">
        <v>11</v>
      </c>
      <c r="D313" s="4" t="s">
        <v>42</v>
      </c>
      <c r="E313" s="4" t="s">
        <v>43</v>
      </c>
      <c r="F313" s="8">
        <v>6</v>
      </c>
      <c r="G313" s="4" t="s">
        <v>17</v>
      </c>
      <c r="H313" s="4">
        <v>45</v>
      </c>
      <c r="I313" s="4" t="s">
        <v>41</v>
      </c>
      <c r="J313" s="2">
        <v>44142</v>
      </c>
    </row>
    <row r="314" spans="1:10" x14ac:dyDescent="0.3">
      <c r="A314" s="6" t="s">
        <v>10</v>
      </c>
      <c r="B314" s="8">
        <v>4</v>
      </c>
      <c r="C314" s="8">
        <v>11</v>
      </c>
      <c r="D314" s="4" t="s">
        <v>42</v>
      </c>
      <c r="E314" s="4" t="s">
        <v>43</v>
      </c>
      <c r="F314" s="8">
        <v>7</v>
      </c>
      <c r="G314" s="4" t="s">
        <v>18</v>
      </c>
      <c r="H314" s="4">
        <v>45</v>
      </c>
      <c r="I314" s="4" t="s">
        <v>41</v>
      </c>
      <c r="J314" s="2">
        <v>44143</v>
      </c>
    </row>
    <row r="315" spans="1:10" x14ac:dyDescent="0.3">
      <c r="A315" s="6" t="s">
        <v>10</v>
      </c>
      <c r="B315" s="8">
        <v>4</v>
      </c>
      <c r="C315" s="8">
        <v>11</v>
      </c>
      <c r="D315" s="4" t="s">
        <v>42</v>
      </c>
      <c r="E315" s="4" t="s">
        <v>43</v>
      </c>
      <c r="F315" s="8">
        <v>1</v>
      </c>
      <c r="G315" s="4" t="s">
        <v>19</v>
      </c>
      <c r="H315" s="4">
        <v>46</v>
      </c>
      <c r="I315" s="4" t="s">
        <v>41</v>
      </c>
      <c r="J315" s="2">
        <v>44144</v>
      </c>
    </row>
    <row r="316" spans="1:10" x14ac:dyDescent="0.3">
      <c r="A316" s="6" t="s">
        <v>10</v>
      </c>
      <c r="B316" s="8">
        <v>4</v>
      </c>
      <c r="C316" s="8">
        <v>11</v>
      </c>
      <c r="D316" s="4" t="s">
        <v>42</v>
      </c>
      <c r="E316" s="4" t="s">
        <v>43</v>
      </c>
      <c r="F316" s="8">
        <v>2</v>
      </c>
      <c r="G316" s="4" t="s">
        <v>20</v>
      </c>
      <c r="H316" s="4">
        <v>46</v>
      </c>
      <c r="I316" s="4" t="s">
        <v>41</v>
      </c>
      <c r="J316" s="2">
        <v>44145</v>
      </c>
    </row>
    <row r="317" spans="1:10" x14ac:dyDescent="0.3">
      <c r="A317" s="6" t="s">
        <v>10</v>
      </c>
      <c r="B317" s="8">
        <v>4</v>
      </c>
      <c r="C317" s="8">
        <v>11</v>
      </c>
      <c r="D317" s="4" t="s">
        <v>42</v>
      </c>
      <c r="E317" s="4" t="s">
        <v>43</v>
      </c>
      <c r="F317" s="8">
        <v>3</v>
      </c>
      <c r="G317" s="4" t="s">
        <v>13</v>
      </c>
      <c r="H317" s="4">
        <v>46</v>
      </c>
      <c r="I317" s="4" t="s">
        <v>41</v>
      </c>
      <c r="J317" s="2">
        <v>44146</v>
      </c>
    </row>
    <row r="318" spans="1:10" x14ac:dyDescent="0.3">
      <c r="A318" s="6" t="s">
        <v>10</v>
      </c>
      <c r="B318" s="8">
        <v>4</v>
      </c>
      <c r="C318" s="8">
        <v>11</v>
      </c>
      <c r="D318" s="4" t="s">
        <v>42</v>
      </c>
      <c r="E318" s="4" t="s">
        <v>43</v>
      </c>
      <c r="F318" s="8">
        <v>4</v>
      </c>
      <c r="G318" s="4" t="s">
        <v>15</v>
      </c>
      <c r="H318" s="4">
        <v>46</v>
      </c>
      <c r="I318" s="4" t="s">
        <v>41</v>
      </c>
      <c r="J318" s="2">
        <v>44147</v>
      </c>
    </row>
    <row r="319" spans="1:10" x14ac:dyDescent="0.3">
      <c r="A319" s="6" t="s">
        <v>10</v>
      </c>
      <c r="B319" s="8">
        <v>4</v>
      </c>
      <c r="C319" s="8">
        <v>11</v>
      </c>
      <c r="D319" s="4" t="s">
        <v>42</v>
      </c>
      <c r="E319" s="4" t="s">
        <v>43</v>
      </c>
      <c r="F319" s="8">
        <v>5</v>
      </c>
      <c r="G319" s="4" t="s">
        <v>16</v>
      </c>
      <c r="H319" s="4">
        <v>46</v>
      </c>
      <c r="I319" s="4" t="s">
        <v>41</v>
      </c>
      <c r="J319" s="2">
        <v>44148</v>
      </c>
    </row>
    <row r="320" spans="1:10" x14ac:dyDescent="0.3">
      <c r="A320" s="6" t="s">
        <v>10</v>
      </c>
      <c r="B320" s="8">
        <v>4</v>
      </c>
      <c r="C320" s="8">
        <v>11</v>
      </c>
      <c r="D320" s="4" t="s">
        <v>42</v>
      </c>
      <c r="E320" s="4" t="s">
        <v>43</v>
      </c>
      <c r="F320" s="8">
        <v>6</v>
      </c>
      <c r="G320" s="4" t="s">
        <v>17</v>
      </c>
      <c r="H320" s="4">
        <v>46</v>
      </c>
      <c r="I320" s="4" t="s">
        <v>41</v>
      </c>
      <c r="J320" s="2">
        <v>44149</v>
      </c>
    </row>
    <row r="321" spans="1:10" x14ac:dyDescent="0.3">
      <c r="A321" s="6" t="s">
        <v>10</v>
      </c>
      <c r="B321" s="8">
        <v>4</v>
      </c>
      <c r="C321" s="8">
        <v>11</v>
      </c>
      <c r="D321" s="4" t="s">
        <v>42</v>
      </c>
      <c r="E321" s="4" t="s">
        <v>43</v>
      </c>
      <c r="F321" s="8">
        <v>7</v>
      </c>
      <c r="G321" s="4" t="s">
        <v>18</v>
      </c>
      <c r="H321" s="4">
        <v>46</v>
      </c>
      <c r="I321" s="4" t="s">
        <v>41</v>
      </c>
      <c r="J321" s="2">
        <v>44150</v>
      </c>
    </row>
    <row r="322" spans="1:10" x14ac:dyDescent="0.3">
      <c r="A322" s="6" t="s">
        <v>10</v>
      </c>
      <c r="B322" s="8">
        <v>4</v>
      </c>
      <c r="C322" s="8">
        <v>11</v>
      </c>
      <c r="D322" s="4" t="s">
        <v>42</v>
      </c>
      <c r="E322" s="4" t="s">
        <v>43</v>
      </c>
      <c r="F322" s="8">
        <v>1</v>
      </c>
      <c r="G322" s="4" t="s">
        <v>19</v>
      </c>
      <c r="H322" s="4">
        <v>47</v>
      </c>
      <c r="I322" s="4" t="s">
        <v>41</v>
      </c>
      <c r="J322" s="2">
        <v>44151</v>
      </c>
    </row>
    <row r="323" spans="1:10" x14ac:dyDescent="0.3">
      <c r="A323" s="6" t="s">
        <v>10</v>
      </c>
      <c r="B323" s="8">
        <v>4</v>
      </c>
      <c r="C323" s="8">
        <v>11</v>
      </c>
      <c r="D323" s="4" t="s">
        <v>42</v>
      </c>
      <c r="E323" s="4" t="s">
        <v>43</v>
      </c>
      <c r="F323" s="8">
        <v>2</v>
      </c>
      <c r="G323" s="4" t="s">
        <v>20</v>
      </c>
      <c r="H323" s="4">
        <v>47</v>
      </c>
      <c r="I323" s="4" t="s">
        <v>41</v>
      </c>
      <c r="J323" s="2">
        <v>44152</v>
      </c>
    </row>
    <row r="324" spans="1:10" x14ac:dyDescent="0.3">
      <c r="A324" s="6" t="s">
        <v>10</v>
      </c>
      <c r="B324" s="8">
        <v>4</v>
      </c>
      <c r="C324" s="8">
        <v>11</v>
      </c>
      <c r="D324" s="4" t="s">
        <v>42</v>
      </c>
      <c r="E324" s="4" t="s">
        <v>43</v>
      </c>
      <c r="F324" s="8">
        <v>3</v>
      </c>
      <c r="G324" s="4" t="s">
        <v>13</v>
      </c>
      <c r="H324" s="4">
        <v>47</v>
      </c>
      <c r="I324" s="4" t="s">
        <v>41</v>
      </c>
      <c r="J324" s="2">
        <v>44153</v>
      </c>
    </row>
    <row r="325" spans="1:10" x14ac:dyDescent="0.3">
      <c r="A325" s="6" t="s">
        <v>10</v>
      </c>
      <c r="B325" s="8">
        <v>4</v>
      </c>
      <c r="C325" s="8">
        <v>11</v>
      </c>
      <c r="D325" s="4" t="s">
        <v>42</v>
      </c>
      <c r="E325" s="4" t="s">
        <v>43</v>
      </c>
      <c r="F325" s="8">
        <v>4</v>
      </c>
      <c r="G325" s="4" t="s">
        <v>15</v>
      </c>
      <c r="H325" s="4">
        <v>47</v>
      </c>
      <c r="I325" s="4" t="s">
        <v>41</v>
      </c>
      <c r="J325" s="2">
        <v>44154</v>
      </c>
    </row>
    <row r="326" spans="1:10" x14ac:dyDescent="0.3">
      <c r="A326" s="6" t="s">
        <v>10</v>
      </c>
      <c r="B326" s="8">
        <v>4</v>
      </c>
      <c r="C326" s="8">
        <v>11</v>
      </c>
      <c r="D326" s="4" t="s">
        <v>42</v>
      </c>
      <c r="E326" s="4" t="s">
        <v>43</v>
      </c>
      <c r="F326" s="8">
        <v>5</v>
      </c>
      <c r="G326" s="4" t="s">
        <v>16</v>
      </c>
      <c r="H326" s="4">
        <v>47</v>
      </c>
      <c r="I326" s="4" t="s">
        <v>41</v>
      </c>
      <c r="J326" s="2">
        <v>44155</v>
      </c>
    </row>
    <row r="327" spans="1:10" x14ac:dyDescent="0.3">
      <c r="A327" s="6" t="s">
        <v>10</v>
      </c>
      <c r="B327" s="8">
        <v>4</v>
      </c>
      <c r="C327" s="8">
        <v>11</v>
      </c>
      <c r="D327" s="4" t="s">
        <v>42</v>
      </c>
      <c r="E327" s="4" t="s">
        <v>43</v>
      </c>
      <c r="F327" s="8">
        <v>6</v>
      </c>
      <c r="G327" s="4" t="s">
        <v>17</v>
      </c>
      <c r="H327" s="4">
        <v>47</v>
      </c>
      <c r="I327" s="4" t="s">
        <v>41</v>
      </c>
      <c r="J327" s="2">
        <v>44156</v>
      </c>
    </row>
    <row r="328" spans="1:10" x14ac:dyDescent="0.3">
      <c r="A328" s="6" t="s">
        <v>10</v>
      </c>
      <c r="B328" s="8">
        <v>4</v>
      </c>
      <c r="C328" s="8">
        <v>11</v>
      </c>
      <c r="D328" s="4" t="s">
        <v>42</v>
      </c>
      <c r="E328" s="4" t="s">
        <v>43</v>
      </c>
      <c r="F328" s="8">
        <v>7</v>
      </c>
      <c r="G328" s="4" t="s">
        <v>18</v>
      </c>
      <c r="H328" s="4">
        <v>47</v>
      </c>
      <c r="I328" s="4" t="s">
        <v>41</v>
      </c>
      <c r="J328" s="2">
        <v>44157</v>
      </c>
    </row>
    <row r="329" spans="1:10" x14ac:dyDescent="0.3">
      <c r="A329" s="6" t="s">
        <v>10</v>
      </c>
      <c r="B329" s="8">
        <v>4</v>
      </c>
      <c r="C329" s="8">
        <v>11</v>
      </c>
      <c r="D329" s="4" t="s">
        <v>42</v>
      </c>
      <c r="E329" s="4" t="s">
        <v>43</v>
      </c>
      <c r="F329" s="8">
        <v>1</v>
      </c>
      <c r="G329" s="4" t="s">
        <v>19</v>
      </c>
      <c r="H329" s="4">
        <v>48</v>
      </c>
      <c r="I329" s="4" t="s">
        <v>41</v>
      </c>
      <c r="J329" s="2">
        <v>44158</v>
      </c>
    </row>
    <row r="330" spans="1:10" x14ac:dyDescent="0.3">
      <c r="A330" s="6" t="s">
        <v>10</v>
      </c>
      <c r="B330" s="8">
        <v>4</v>
      </c>
      <c r="C330" s="8">
        <v>11</v>
      </c>
      <c r="D330" s="4" t="s">
        <v>42</v>
      </c>
      <c r="E330" s="4" t="s">
        <v>43</v>
      </c>
      <c r="F330" s="8">
        <v>2</v>
      </c>
      <c r="G330" s="4" t="s">
        <v>20</v>
      </c>
      <c r="H330" s="4">
        <v>48</v>
      </c>
      <c r="I330" s="4" t="s">
        <v>41</v>
      </c>
      <c r="J330" s="2">
        <v>44159</v>
      </c>
    </row>
    <row r="331" spans="1:10" x14ac:dyDescent="0.3">
      <c r="A331" s="6" t="s">
        <v>10</v>
      </c>
      <c r="B331" s="8">
        <v>4</v>
      </c>
      <c r="C331" s="8">
        <v>11</v>
      </c>
      <c r="D331" s="4" t="s">
        <v>42</v>
      </c>
      <c r="E331" s="4" t="s">
        <v>43</v>
      </c>
      <c r="F331" s="8">
        <v>3</v>
      </c>
      <c r="G331" s="4" t="s">
        <v>13</v>
      </c>
      <c r="H331" s="4">
        <v>48</v>
      </c>
      <c r="I331" s="4" t="s">
        <v>41</v>
      </c>
      <c r="J331" s="2">
        <v>44160</v>
      </c>
    </row>
    <row r="332" spans="1:10" x14ac:dyDescent="0.3">
      <c r="A332" s="6" t="s">
        <v>10</v>
      </c>
      <c r="B332" s="8">
        <v>4</v>
      </c>
      <c r="C332" s="8">
        <v>11</v>
      </c>
      <c r="D332" s="4" t="s">
        <v>42</v>
      </c>
      <c r="E332" s="4" t="s">
        <v>43</v>
      </c>
      <c r="F332" s="8">
        <v>4</v>
      </c>
      <c r="G332" s="4" t="s">
        <v>15</v>
      </c>
      <c r="H332" s="4">
        <v>48</v>
      </c>
      <c r="I332" s="4" t="s">
        <v>41</v>
      </c>
      <c r="J332" s="2">
        <v>44161</v>
      </c>
    </row>
    <row r="333" spans="1:10" x14ac:dyDescent="0.3">
      <c r="A333" s="6" t="s">
        <v>10</v>
      </c>
      <c r="B333" s="8">
        <v>4</v>
      </c>
      <c r="C333" s="8">
        <v>11</v>
      </c>
      <c r="D333" s="4" t="s">
        <v>42</v>
      </c>
      <c r="E333" s="4" t="s">
        <v>43</v>
      </c>
      <c r="F333" s="8">
        <v>5</v>
      </c>
      <c r="G333" s="4" t="s">
        <v>16</v>
      </c>
      <c r="H333" s="4">
        <v>48</v>
      </c>
      <c r="I333" s="4" t="s">
        <v>41</v>
      </c>
      <c r="J333" s="2">
        <v>44162</v>
      </c>
    </row>
    <row r="334" spans="1:10" x14ac:dyDescent="0.3">
      <c r="A334" s="6" t="s">
        <v>10</v>
      </c>
      <c r="B334" s="8">
        <v>4</v>
      </c>
      <c r="C334" s="8">
        <v>11</v>
      </c>
      <c r="D334" s="4" t="s">
        <v>42</v>
      </c>
      <c r="E334" s="4" t="s">
        <v>43</v>
      </c>
      <c r="F334" s="8">
        <v>6</v>
      </c>
      <c r="G334" s="4" t="s">
        <v>17</v>
      </c>
      <c r="H334" s="4">
        <v>48</v>
      </c>
      <c r="I334" s="4" t="s">
        <v>41</v>
      </c>
      <c r="J334" s="2">
        <v>44163</v>
      </c>
    </row>
    <row r="335" spans="1:10" x14ac:dyDescent="0.3">
      <c r="A335" s="6" t="s">
        <v>10</v>
      </c>
      <c r="B335" s="8">
        <v>4</v>
      </c>
      <c r="C335" s="8">
        <v>11</v>
      </c>
      <c r="D335" s="4" t="s">
        <v>42</v>
      </c>
      <c r="E335" s="4" t="s">
        <v>43</v>
      </c>
      <c r="F335" s="8">
        <v>7</v>
      </c>
      <c r="G335" s="4" t="s">
        <v>18</v>
      </c>
      <c r="H335" s="4">
        <v>48</v>
      </c>
      <c r="I335" s="4" t="s">
        <v>41</v>
      </c>
      <c r="J335" s="2">
        <v>44164</v>
      </c>
    </row>
    <row r="336" spans="1:10" x14ac:dyDescent="0.3">
      <c r="A336" s="6" t="s">
        <v>10</v>
      </c>
      <c r="B336" s="8">
        <v>4</v>
      </c>
      <c r="C336" s="8">
        <v>11</v>
      </c>
      <c r="D336" s="4" t="s">
        <v>42</v>
      </c>
      <c r="E336" s="4" t="s">
        <v>43</v>
      </c>
      <c r="F336" s="8">
        <v>1</v>
      </c>
      <c r="G336" s="4" t="s">
        <v>19</v>
      </c>
      <c r="H336" s="4">
        <v>49</v>
      </c>
      <c r="I336" s="4" t="s">
        <v>41</v>
      </c>
      <c r="J336" s="2">
        <v>44165</v>
      </c>
    </row>
    <row r="337" spans="1:10" x14ac:dyDescent="0.3">
      <c r="A337" s="6" t="s">
        <v>10</v>
      </c>
      <c r="B337" s="8">
        <v>4</v>
      </c>
      <c r="C337" s="8">
        <v>12</v>
      </c>
      <c r="D337" s="4" t="s">
        <v>44</v>
      </c>
      <c r="E337" s="4" t="s">
        <v>45</v>
      </c>
      <c r="F337" s="8">
        <v>2</v>
      </c>
      <c r="G337" s="4" t="s">
        <v>20</v>
      </c>
      <c r="H337" s="4">
        <v>49</v>
      </c>
      <c r="I337" s="4" t="s">
        <v>41</v>
      </c>
      <c r="J337" s="2">
        <v>44166</v>
      </c>
    </row>
    <row r="338" spans="1:10" x14ac:dyDescent="0.3">
      <c r="A338" s="6" t="s">
        <v>10</v>
      </c>
      <c r="B338" s="8">
        <v>4</v>
      </c>
      <c r="C338" s="8">
        <v>12</v>
      </c>
      <c r="D338" s="4" t="s">
        <v>44</v>
      </c>
      <c r="E338" s="4" t="s">
        <v>45</v>
      </c>
      <c r="F338" s="8">
        <v>3</v>
      </c>
      <c r="G338" s="4" t="s">
        <v>13</v>
      </c>
      <c r="H338" s="4">
        <v>49</v>
      </c>
      <c r="I338" s="4" t="s">
        <v>41</v>
      </c>
      <c r="J338" s="2">
        <v>44167</v>
      </c>
    </row>
    <row r="339" spans="1:10" x14ac:dyDescent="0.3">
      <c r="A339" s="6" t="s">
        <v>10</v>
      </c>
      <c r="B339" s="8">
        <v>4</v>
      </c>
      <c r="C339" s="8">
        <v>12</v>
      </c>
      <c r="D339" s="4" t="s">
        <v>44</v>
      </c>
      <c r="E339" s="4" t="s">
        <v>45</v>
      </c>
      <c r="F339" s="8">
        <v>4</v>
      </c>
      <c r="G339" s="4" t="s">
        <v>15</v>
      </c>
      <c r="H339" s="4">
        <v>49</v>
      </c>
      <c r="I339" s="4" t="s">
        <v>41</v>
      </c>
      <c r="J339" s="2">
        <v>44168</v>
      </c>
    </row>
    <row r="340" spans="1:10" x14ac:dyDescent="0.3">
      <c r="A340" s="6" t="s">
        <v>10</v>
      </c>
      <c r="B340" s="8">
        <v>4</v>
      </c>
      <c r="C340" s="8">
        <v>12</v>
      </c>
      <c r="D340" s="4" t="s">
        <v>44</v>
      </c>
      <c r="E340" s="4" t="s">
        <v>45</v>
      </c>
      <c r="F340" s="8">
        <v>5</v>
      </c>
      <c r="G340" s="4" t="s">
        <v>16</v>
      </c>
      <c r="H340" s="4">
        <v>49</v>
      </c>
      <c r="I340" s="4" t="s">
        <v>41</v>
      </c>
      <c r="J340" s="2">
        <v>44169</v>
      </c>
    </row>
    <row r="341" spans="1:10" x14ac:dyDescent="0.3">
      <c r="A341" s="6" t="s">
        <v>10</v>
      </c>
      <c r="B341" s="8">
        <v>4</v>
      </c>
      <c r="C341" s="8">
        <v>12</v>
      </c>
      <c r="D341" s="4" t="s">
        <v>44</v>
      </c>
      <c r="E341" s="4" t="s">
        <v>45</v>
      </c>
      <c r="F341" s="8">
        <v>6</v>
      </c>
      <c r="G341" s="4" t="s">
        <v>17</v>
      </c>
      <c r="H341" s="4">
        <v>49</v>
      </c>
      <c r="I341" s="4" t="s">
        <v>41</v>
      </c>
      <c r="J341" s="2">
        <v>44170</v>
      </c>
    </row>
    <row r="342" spans="1:10" x14ac:dyDescent="0.3">
      <c r="A342" s="6" t="s">
        <v>10</v>
      </c>
      <c r="B342" s="8">
        <v>4</v>
      </c>
      <c r="C342" s="8">
        <v>12</v>
      </c>
      <c r="D342" s="4" t="s">
        <v>44</v>
      </c>
      <c r="E342" s="4" t="s">
        <v>45</v>
      </c>
      <c r="F342" s="8">
        <v>7</v>
      </c>
      <c r="G342" s="4" t="s">
        <v>18</v>
      </c>
      <c r="H342" s="4">
        <v>49</v>
      </c>
      <c r="I342" s="4" t="s">
        <v>41</v>
      </c>
      <c r="J342" s="2">
        <v>44171</v>
      </c>
    </row>
    <row r="343" spans="1:10" x14ac:dyDescent="0.3">
      <c r="A343" s="6" t="s">
        <v>10</v>
      </c>
      <c r="B343" s="8">
        <v>4</v>
      </c>
      <c r="C343" s="8">
        <v>12</v>
      </c>
      <c r="D343" s="4" t="s">
        <v>44</v>
      </c>
      <c r="E343" s="4" t="s">
        <v>45</v>
      </c>
      <c r="F343" s="8">
        <v>1</v>
      </c>
      <c r="G343" s="4" t="s">
        <v>19</v>
      </c>
      <c r="H343" s="4">
        <v>50</v>
      </c>
      <c r="I343" s="4" t="s">
        <v>41</v>
      </c>
      <c r="J343" s="2">
        <v>44172</v>
      </c>
    </row>
    <row r="344" spans="1:10" x14ac:dyDescent="0.3">
      <c r="A344" s="6" t="s">
        <v>10</v>
      </c>
      <c r="B344" s="8">
        <v>4</v>
      </c>
      <c r="C344" s="8">
        <v>12</v>
      </c>
      <c r="D344" s="4" t="s">
        <v>44</v>
      </c>
      <c r="E344" s="4" t="s">
        <v>45</v>
      </c>
      <c r="F344" s="8">
        <v>2</v>
      </c>
      <c r="G344" s="4" t="s">
        <v>20</v>
      </c>
      <c r="H344" s="4">
        <v>50</v>
      </c>
      <c r="I344" s="4" t="s">
        <v>41</v>
      </c>
      <c r="J344" s="2">
        <v>44173</v>
      </c>
    </row>
    <row r="345" spans="1:10" x14ac:dyDescent="0.3">
      <c r="A345" s="6" t="s">
        <v>10</v>
      </c>
      <c r="B345" s="8">
        <v>4</v>
      </c>
      <c r="C345" s="8">
        <v>12</v>
      </c>
      <c r="D345" s="4" t="s">
        <v>44</v>
      </c>
      <c r="E345" s="4" t="s">
        <v>45</v>
      </c>
      <c r="F345" s="8">
        <v>3</v>
      </c>
      <c r="G345" s="4" t="s">
        <v>13</v>
      </c>
      <c r="H345" s="4">
        <v>50</v>
      </c>
      <c r="I345" s="4" t="s">
        <v>41</v>
      </c>
      <c r="J345" s="2">
        <v>44174</v>
      </c>
    </row>
    <row r="346" spans="1:10" x14ac:dyDescent="0.3">
      <c r="A346" s="6" t="s">
        <v>10</v>
      </c>
      <c r="B346" s="8">
        <v>4</v>
      </c>
      <c r="C346" s="8">
        <v>12</v>
      </c>
      <c r="D346" s="4" t="s">
        <v>44</v>
      </c>
      <c r="E346" s="4" t="s">
        <v>45</v>
      </c>
      <c r="F346" s="8">
        <v>4</v>
      </c>
      <c r="G346" s="4" t="s">
        <v>15</v>
      </c>
      <c r="H346" s="4">
        <v>50</v>
      </c>
      <c r="I346" s="4" t="s">
        <v>41</v>
      </c>
      <c r="J346" s="2">
        <v>44175</v>
      </c>
    </row>
    <row r="347" spans="1:10" x14ac:dyDescent="0.3">
      <c r="A347" s="6" t="s">
        <v>10</v>
      </c>
      <c r="B347" s="8">
        <v>4</v>
      </c>
      <c r="C347" s="8">
        <v>12</v>
      </c>
      <c r="D347" s="4" t="s">
        <v>44</v>
      </c>
      <c r="E347" s="4" t="s">
        <v>45</v>
      </c>
      <c r="F347" s="8">
        <v>5</v>
      </c>
      <c r="G347" s="4" t="s">
        <v>16</v>
      </c>
      <c r="H347" s="4">
        <v>50</v>
      </c>
      <c r="I347" s="4" t="s">
        <v>41</v>
      </c>
      <c r="J347" s="2">
        <v>44176</v>
      </c>
    </row>
    <row r="348" spans="1:10" x14ac:dyDescent="0.3">
      <c r="A348" s="6" t="s">
        <v>10</v>
      </c>
      <c r="B348" s="8">
        <v>4</v>
      </c>
      <c r="C348" s="8">
        <v>12</v>
      </c>
      <c r="D348" s="4" t="s">
        <v>44</v>
      </c>
      <c r="E348" s="4" t="s">
        <v>45</v>
      </c>
      <c r="F348" s="8">
        <v>6</v>
      </c>
      <c r="G348" s="4" t="s">
        <v>17</v>
      </c>
      <c r="H348" s="4">
        <v>50</v>
      </c>
      <c r="I348" s="4" t="s">
        <v>41</v>
      </c>
      <c r="J348" s="2">
        <v>44177</v>
      </c>
    </row>
    <row r="349" spans="1:10" x14ac:dyDescent="0.3">
      <c r="A349" s="6" t="s">
        <v>10</v>
      </c>
      <c r="B349" s="8">
        <v>4</v>
      </c>
      <c r="C349" s="8">
        <v>12</v>
      </c>
      <c r="D349" s="4" t="s">
        <v>44</v>
      </c>
      <c r="E349" s="4" t="s">
        <v>45</v>
      </c>
      <c r="F349" s="8">
        <v>7</v>
      </c>
      <c r="G349" s="4" t="s">
        <v>18</v>
      </c>
      <c r="H349" s="4">
        <v>50</v>
      </c>
      <c r="I349" s="4" t="s">
        <v>41</v>
      </c>
      <c r="J349" s="2">
        <v>44178</v>
      </c>
    </row>
    <row r="350" spans="1:10" x14ac:dyDescent="0.3">
      <c r="A350" s="6" t="s">
        <v>10</v>
      </c>
      <c r="B350" s="8">
        <v>4</v>
      </c>
      <c r="C350" s="8">
        <v>12</v>
      </c>
      <c r="D350" s="4" t="s">
        <v>44</v>
      </c>
      <c r="E350" s="4" t="s">
        <v>45</v>
      </c>
      <c r="F350" s="8">
        <v>1</v>
      </c>
      <c r="G350" s="4" t="s">
        <v>19</v>
      </c>
      <c r="H350" s="4">
        <v>51</v>
      </c>
      <c r="I350" s="4" t="s">
        <v>41</v>
      </c>
      <c r="J350" s="2">
        <v>44179</v>
      </c>
    </row>
    <row r="351" spans="1:10" x14ac:dyDescent="0.3">
      <c r="A351" s="6" t="s">
        <v>10</v>
      </c>
      <c r="B351" s="8">
        <v>4</v>
      </c>
      <c r="C351" s="8">
        <v>12</v>
      </c>
      <c r="D351" s="4" t="s">
        <v>44</v>
      </c>
      <c r="E351" s="4" t="s">
        <v>45</v>
      </c>
      <c r="F351" s="8">
        <v>2</v>
      </c>
      <c r="G351" s="4" t="s">
        <v>20</v>
      </c>
      <c r="H351" s="4">
        <v>51</v>
      </c>
      <c r="I351" s="4" t="s">
        <v>41</v>
      </c>
      <c r="J351" s="2">
        <v>44180</v>
      </c>
    </row>
    <row r="352" spans="1:10" x14ac:dyDescent="0.3">
      <c r="A352" s="6" t="s">
        <v>10</v>
      </c>
      <c r="B352" s="8">
        <v>4</v>
      </c>
      <c r="C352" s="8">
        <v>12</v>
      </c>
      <c r="D352" s="4" t="s">
        <v>44</v>
      </c>
      <c r="E352" s="4" t="s">
        <v>45</v>
      </c>
      <c r="F352" s="8">
        <v>3</v>
      </c>
      <c r="G352" s="4" t="s">
        <v>13</v>
      </c>
      <c r="H352" s="4">
        <v>51</v>
      </c>
      <c r="I352" s="4" t="s">
        <v>41</v>
      </c>
      <c r="J352" s="2">
        <v>44181</v>
      </c>
    </row>
    <row r="353" spans="1:10" x14ac:dyDescent="0.3">
      <c r="A353" s="6" t="s">
        <v>10</v>
      </c>
      <c r="B353" s="8">
        <v>4</v>
      </c>
      <c r="C353" s="8">
        <v>12</v>
      </c>
      <c r="D353" s="4" t="s">
        <v>44</v>
      </c>
      <c r="E353" s="4" t="s">
        <v>45</v>
      </c>
      <c r="F353" s="8">
        <v>4</v>
      </c>
      <c r="G353" s="4" t="s">
        <v>15</v>
      </c>
      <c r="H353" s="4">
        <v>51</v>
      </c>
      <c r="I353" s="4" t="s">
        <v>41</v>
      </c>
      <c r="J353" s="2">
        <v>44182</v>
      </c>
    </row>
    <row r="354" spans="1:10" x14ac:dyDescent="0.3">
      <c r="A354" s="6" t="s">
        <v>10</v>
      </c>
      <c r="B354" s="8">
        <v>4</v>
      </c>
      <c r="C354" s="8">
        <v>12</v>
      </c>
      <c r="D354" s="4" t="s">
        <v>44</v>
      </c>
      <c r="E354" s="4" t="s">
        <v>45</v>
      </c>
      <c r="F354" s="8">
        <v>5</v>
      </c>
      <c r="G354" s="4" t="s">
        <v>16</v>
      </c>
      <c r="H354" s="4">
        <v>51</v>
      </c>
      <c r="I354" s="4" t="s">
        <v>41</v>
      </c>
      <c r="J354" s="2">
        <v>44183</v>
      </c>
    </row>
    <row r="355" spans="1:10" x14ac:dyDescent="0.3">
      <c r="A355" s="6" t="s">
        <v>10</v>
      </c>
      <c r="B355" s="8">
        <v>4</v>
      </c>
      <c r="C355" s="8">
        <v>12</v>
      </c>
      <c r="D355" s="4" t="s">
        <v>44</v>
      </c>
      <c r="E355" s="4" t="s">
        <v>45</v>
      </c>
      <c r="F355" s="8">
        <v>6</v>
      </c>
      <c r="G355" s="4" t="s">
        <v>17</v>
      </c>
      <c r="H355" s="4">
        <v>51</v>
      </c>
      <c r="I355" s="4" t="s">
        <v>41</v>
      </c>
      <c r="J355" s="2">
        <v>44184</v>
      </c>
    </row>
    <row r="356" spans="1:10" x14ac:dyDescent="0.3">
      <c r="A356" s="6" t="s">
        <v>10</v>
      </c>
      <c r="B356" s="8">
        <v>4</v>
      </c>
      <c r="C356" s="8">
        <v>12</v>
      </c>
      <c r="D356" s="4" t="s">
        <v>44</v>
      </c>
      <c r="E356" s="4" t="s">
        <v>45</v>
      </c>
      <c r="F356" s="8">
        <v>7</v>
      </c>
      <c r="G356" s="4" t="s">
        <v>18</v>
      </c>
      <c r="H356" s="4">
        <v>51</v>
      </c>
      <c r="I356" s="4" t="s">
        <v>41</v>
      </c>
      <c r="J356" s="2">
        <v>44185</v>
      </c>
    </row>
    <row r="357" spans="1:10" x14ac:dyDescent="0.3">
      <c r="A357" s="6" t="s">
        <v>10</v>
      </c>
      <c r="B357" s="8">
        <v>4</v>
      </c>
      <c r="C357" s="8">
        <v>12</v>
      </c>
      <c r="D357" s="4" t="s">
        <v>44</v>
      </c>
      <c r="E357" s="4" t="s">
        <v>45</v>
      </c>
      <c r="F357" s="8">
        <v>1</v>
      </c>
      <c r="G357" s="4" t="s">
        <v>19</v>
      </c>
      <c r="H357" s="4">
        <v>52</v>
      </c>
      <c r="I357" s="4" t="s">
        <v>41</v>
      </c>
      <c r="J357" s="2">
        <v>44186</v>
      </c>
    </row>
    <row r="358" spans="1:10" x14ac:dyDescent="0.3">
      <c r="A358" s="6" t="s">
        <v>10</v>
      </c>
      <c r="B358" s="8">
        <v>4</v>
      </c>
      <c r="C358" s="8">
        <v>12</v>
      </c>
      <c r="D358" s="4" t="s">
        <v>44</v>
      </c>
      <c r="E358" s="4" t="s">
        <v>45</v>
      </c>
      <c r="F358" s="8">
        <v>2</v>
      </c>
      <c r="G358" s="4" t="s">
        <v>20</v>
      </c>
      <c r="H358" s="4">
        <v>52</v>
      </c>
      <c r="I358" s="4" t="s">
        <v>41</v>
      </c>
      <c r="J358" s="2">
        <v>44187</v>
      </c>
    </row>
    <row r="359" spans="1:10" x14ac:dyDescent="0.3">
      <c r="A359" s="6" t="s">
        <v>10</v>
      </c>
      <c r="B359" s="8">
        <v>4</v>
      </c>
      <c r="C359" s="8">
        <v>12</v>
      </c>
      <c r="D359" s="4" t="s">
        <v>44</v>
      </c>
      <c r="E359" s="4" t="s">
        <v>45</v>
      </c>
      <c r="F359" s="8">
        <v>3</v>
      </c>
      <c r="G359" s="4" t="s">
        <v>13</v>
      </c>
      <c r="H359" s="4">
        <v>52</v>
      </c>
      <c r="I359" s="4" t="s">
        <v>41</v>
      </c>
      <c r="J359" s="2">
        <v>44188</v>
      </c>
    </row>
    <row r="360" spans="1:10" x14ac:dyDescent="0.3">
      <c r="A360" s="6" t="s">
        <v>10</v>
      </c>
      <c r="B360" s="8">
        <v>4</v>
      </c>
      <c r="C360" s="8">
        <v>12</v>
      </c>
      <c r="D360" s="4" t="s">
        <v>44</v>
      </c>
      <c r="E360" s="4" t="s">
        <v>45</v>
      </c>
      <c r="F360" s="8">
        <v>4</v>
      </c>
      <c r="G360" s="4" t="s">
        <v>15</v>
      </c>
      <c r="H360" s="4">
        <v>52</v>
      </c>
      <c r="I360" s="4" t="s">
        <v>41</v>
      </c>
      <c r="J360" s="2">
        <v>44189</v>
      </c>
    </row>
    <row r="361" spans="1:10" x14ac:dyDescent="0.3">
      <c r="A361" s="6" t="s">
        <v>10</v>
      </c>
      <c r="B361" s="8">
        <v>4</v>
      </c>
      <c r="C361" s="8">
        <v>12</v>
      </c>
      <c r="D361" s="4" t="s">
        <v>44</v>
      </c>
      <c r="E361" s="4" t="s">
        <v>45</v>
      </c>
      <c r="F361" s="8">
        <v>5</v>
      </c>
      <c r="G361" s="4" t="s">
        <v>16</v>
      </c>
      <c r="H361" s="4">
        <v>52</v>
      </c>
      <c r="I361" s="4" t="s">
        <v>41</v>
      </c>
      <c r="J361" s="2">
        <v>44190</v>
      </c>
    </row>
    <row r="362" spans="1:10" x14ac:dyDescent="0.3">
      <c r="A362" s="6" t="s">
        <v>10</v>
      </c>
      <c r="B362" s="8">
        <v>4</v>
      </c>
      <c r="C362" s="8">
        <v>12</v>
      </c>
      <c r="D362" s="4" t="s">
        <v>44</v>
      </c>
      <c r="E362" s="4" t="s">
        <v>45</v>
      </c>
      <c r="F362" s="8">
        <v>6</v>
      </c>
      <c r="G362" s="4" t="s">
        <v>17</v>
      </c>
      <c r="H362" s="4">
        <v>52</v>
      </c>
      <c r="I362" s="4" t="s">
        <v>41</v>
      </c>
      <c r="J362" s="2">
        <v>44191</v>
      </c>
    </row>
    <row r="363" spans="1:10" x14ac:dyDescent="0.3">
      <c r="A363" s="6" t="s">
        <v>10</v>
      </c>
      <c r="B363" s="8">
        <v>4</v>
      </c>
      <c r="C363" s="8">
        <v>12</v>
      </c>
      <c r="D363" s="4" t="s">
        <v>44</v>
      </c>
      <c r="E363" s="4" t="s">
        <v>45</v>
      </c>
      <c r="F363" s="8">
        <v>7</v>
      </c>
      <c r="G363" s="4" t="s">
        <v>18</v>
      </c>
      <c r="H363" s="4">
        <v>52</v>
      </c>
      <c r="I363" s="4" t="s">
        <v>41</v>
      </c>
      <c r="J363" s="2">
        <v>44192</v>
      </c>
    </row>
    <row r="364" spans="1:10" x14ac:dyDescent="0.3">
      <c r="A364" s="6" t="s">
        <v>10</v>
      </c>
      <c r="B364" s="8">
        <v>4</v>
      </c>
      <c r="C364" s="8">
        <v>12</v>
      </c>
      <c r="D364" s="4" t="s">
        <v>44</v>
      </c>
      <c r="E364" s="4" t="s">
        <v>45</v>
      </c>
      <c r="F364" s="8">
        <v>1</v>
      </c>
      <c r="G364" s="4" t="s">
        <v>19</v>
      </c>
      <c r="H364" s="4">
        <v>53</v>
      </c>
      <c r="I364" s="4" t="s">
        <v>41</v>
      </c>
      <c r="J364" s="2">
        <v>44193</v>
      </c>
    </row>
    <row r="365" spans="1:10" x14ac:dyDescent="0.3">
      <c r="A365" s="6" t="s">
        <v>10</v>
      </c>
      <c r="B365" s="8">
        <v>4</v>
      </c>
      <c r="C365" s="8">
        <v>12</v>
      </c>
      <c r="D365" s="4" t="s">
        <v>44</v>
      </c>
      <c r="E365" s="4" t="s">
        <v>45</v>
      </c>
      <c r="F365" s="8">
        <v>2</v>
      </c>
      <c r="G365" s="4" t="s">
        <v>20</v>
      </c>
      <c r="H365" s="4">
        <v>53</v>
      </c>
      <c r="I365" s="4" t="s">
        <v>41</v>
      </c>
      <c r="J365" s="2">
        <v>44194</v>
      </c>
    </row>
    <row r="366" spans="1:10" x14ac:dyDescent="0.3">
      <c r="A366" s="6" t="s">
        <v>10</v>
      </c>
      <c r="B366" s="8">
        <v>4</v>
      </c>
      <c r="C366" s="8">
        <v>12</v>
      </c>
      <c r="D366" s="4" t="s">
        <v>44</v>
      </c>
      <c r="E366" s="4" t="s">
        <v>45</v>
      </c>
      <c r="F366" s="8">
        <v>3</v>
      </c>
      <c r="G366" s="4" t="s">
        <v>13</v>
      </c>
      <c r="H366" s="4">
        <v>53</v>
      </c>
      <c r="I366" s="4" t="s">
        <v>41</v>
      </c>
      <c r="J366" s="2">
        <v>44195</v>
      </c>
    </row>
    <row r="367" spans="1:10" x14ac:dyDescent="0.3">
      <c r="A367" s="6" t="s">
        <v>10</v>
      </c>
      <c r="B367" s="8">
        <v>4</v>
      </c>
      <c r="C367" s="8">
        <v>12</v>
      </c>
      <c r="D367" s="4" t="s">
        <v>44</v>
      </c>
      <c r="E367" s="4" t="s">
        <v>45</v>
      </c>
      <c r="F367" s="8">
        <v>4</v>
      </c>
      <c r="G367" s="4" t="s">
        <v>15</v>
      </c>
      <c r="H367" s="4">
        <v>53</v>
      </c>
      <c r="I367" s="4" t="s">
        <v>41</v>
      </c>
      <c r="J367" s="2">
        <v>44196</v>
      </c>
    </row>
    <row r="368" spans="1:10" x14ac:dyDescent="0.3">
      <c r="A368" s="6" t="s">
        <v>46</v>
      </c>
      <c r="B368" s="8">
        <v>1</v>
      </c>
      <c r="C368" s="8">
        <v>1</v>
      </c>
      <c r="D368" s="4" t="s">
        <v>11</v>
      </c>
      <c r="E368" s="4" t="s">
        <v>47</v>
      </c>
      <c r="F368" s="8">
        <v>1</v>
      </c>
      <c r="G368" s="4" t="s">
        <v>19</v>
      </c>
      <c r="H368" s="4">
        <v>1</v>
      </c>
      <c r="I368" s="4" t="s">
        <v>14</v>
      </c>
      <c r="J368" s="2">
        <v>43101</v>
      </c>
    </row>
    <row r="369" spans="1:10" x14ac:dyDescent="0.3">
      <c r="A369" s="6" t="s">
        <v>46</v>
      </c>
      <c r="B369" s="8">
        <v>1</v>
      </c>
      <c r="C369" s="8">
        <v>1</v>
      </c>
      <c r="D369" s="4" t="s">
        <v>11</v>
      </c>
      <c r="E369" s="4" t="s">
        <v>47</v>
      </c>
      <c r="F369" s="8">
        <v>2</v>
      </c>
      <c r="G369" s="4" t="s">
        <v>20</v>
      </c>
      <c r="H369" s="4">
        <v>1</v>
      </c>
      <c r="I369" s="4" t="s">
        <v>14</v>
      </c>
      <c r="J369" s="2">
        <v>43102</v>
      </c>
    </row>
    <row r="370" spans="1:10" x14ac:dyDescent="0.3">
      <c r="A370" s="6" t="s">
        <v>46</v>
      </c>
      <c r="B370" s="8">
        <v>1</v>
      </c>
      <c r="C370" s="8">
        <v>1</v>
      </c>
      <c r="D370" s="4" t="s">
        <v>11</v>
      </c>
      <c r="E370" s="4" t="s">
        <v>47</v>
      </c>
      <c r="F370" s="8">
        <v>3</v>
      </c>
      <c r="G370" s="4" t="s">
        <v>13</v>
      </c>
      <c r="H370" s="4">
        <v>1</v>
      </c>
      <c r="I370" s="4" t="s">
        <v>14</v>
      </c>
      <c r="J370" s="2">
        <v>43103</v>
      </c>
    </row>
    <row r="371" spans="1:10" x14ac:dyDescent="0.3">
      <c r="A371" s="6" t="s">
        <v>46</v>
      </c>
      <c r="B371" s="8">
        <v>1</v>
      </c>
      <c r="C371" s="8">
        <v>1</v>
      </c>
      <c r="D371" s="4" t="s">
        <v>11</v>
      </c>
      <c r="E371" s="4" t="s">
        <v>47</v>
      </c>
      <c r="F371" s="8">
        <v>4</v>
      </c>
      <c r="G371" s="4" t="s">
        <v>15</v>
      </c>
      <c r="H371" s="4">
        <v>1</v>
      </c>
      <c r="I371" s="4" t="s">
        <v>14</v>
      </c>
      <c r="J371" s="2">
        <v>43104</v>
      </c>
    </row>
    <row r="372" spans="1:10" x14ac:dyDescent="0.3">
      <c r="A372" s="6" t="s">
        <v>46</v>
      </c>
      <c r="B372" s="8">
        <v>1</v>
      </c>
      <c r="C372" s="8">
        <v>1</v>
      </c>
      <c r="D372" s="4" t="s">
        <v>11</v>
      </c>
      <c r="E372" s="4" t="s">
        <v>47</v>
      </c>
      <c r="F372" s="8">
        <v>5</v>
      </c>
      <c r="G372" s="4" t="s">
        <v>16</v>
      </c>
      <c r="H372" s="4">
        <v>1</v>
      </c>
      <c r="I372" s="4" t="s">
        <v>14</v>
      </c>
      <c r="J372" s="2">
        <v>43105</v>
      </c>
    </row>
    <row r="373" spans="1:10" x14ac:dyDescent="0.3">
      <c r="A373" s="6" t="s">
        <v>46</v>
      </c>
      <c r="B373" s="8">
        <v>1</v>
      </c>
      <c r="C373" s="8">
        <v>1</v>
      </c>
      <c r="D373" s="4" t="s">
        <v>11</v>
      </c>
      <c r="E373" s="4" t="s">
        <v>47</v>
      </c>
      <c r="F373" s="8">
        <v>6</v>
      </c>
      <c r="G373" s="4" t="s">
        <v>17</v>
      </c>
      <c r="H373" s="4">
        <v>1</v>
      </c>
      <c r="I373" s="4" t="s">
        <v>14</v>
      </c>
      <c r="J373" s="2">
        <v>43106</v>
      </c>
    </row>
    <row r="374" spans="1:10" x14ac:dyDescent="0.3">
      <c r="A374" s="6" t="s">
        <v>46</v>
      </c>
      <c r="B374" s="8">
        <v>1</v>
      </c>
      <c r="C374" s="8">
        <v>1</v>
      </c>
      <c r="D374" s="4" t="s">
        <v>11</v>
      </c>
      <c r="E374" s="4" t="s">
        <v>47</v>
      </c>
      <c r="F374" s="8">
        <v>7</v>
      </c>
      <c r="G374" s="4" t="s">
        <v>18</v>
      </c>
      <c r="H374" s="4">
        <v>1</v>
      </c>
      <c r="I374" s="4" t="s">
        <v>14</v>
      </c>
      <c r="J374" s="2">
        <v>43107</v>
      </c>
    </row>
    <row r="375" spans="1:10" x14ac:dyDescent="0.3">
      <c r="A375" s="6" t="s">
        <v>46</v>
      </c>
      <c r="B375" s="8">
        <v>1</v>
      </c>
      <c r="C375" s="8">
        <v>1</v>
      </c>
      <c r="D375" s="4" t="s">
        <v>11</v>
      </c>
      <c r="E375" s="4" t="s">
        <v>47</v>
      </c>
      <c r="F375" s="8">
        <v>1</v>
      </c>
      <c r="G375" s="4" t="s">
        <v>19</v>
      </c>
      <c r="H375" s="4">
        <v>2</v>
      </c>
      <c r="I375" s="4" t="s">
        <v>14</v>
      </c>
      <c r="J375" s="2">
        <v>43108</v>
      </c>
    </row>
    <row r="376" spans="1:10" x14ac:dyDescent="0.3">
      <c r="A376" s="6" t="s">
        <v>46</v>
      </c>
      <c r="B376" s="8">
        <v>1</v>
      </c>
      <c r="C376" s="8">
        <v>1</v>
      </c>
      <c r="D376" s="4" t="s">
        <v>11</v>
      </c>
      <c r="E376" s="4" t="s">
        <v>47</v>
      </c>
      <c r="F376" s="8">
        <v>2</v>
      </c>
      <c r="G376" s="4" t="s">
        <v>20</v>
      </c>
      <c r="H376" s="4">
        <v>2</v>
      </c>
      <c r="I376" s="4" t="s">
        <v>14</v>
      </c>
      <c r="J376" s="2">
        <v>43109</v>
      </c>
    </row>
    <row r="377" spans="1:10" x14ac:dyDescent="0.3">
      <c r="A377" s="6" t="s">
        <v>46</v>
      </c>
      <c r="B377" s="8">
        <v>1</v>
      </c>
      <c r="C377" s="8">
        <v>1</v>
      </c>
      <c r="D377" s="4" t="s">
        <v>11</v>
      </c>
      <c r="E377" s="4" t="s">
        <v>47</v>
      </c>
      <c r="F377" s="8">
        <v>3</v>
      </c>
      <c r="G377" s="4" t="s">
        <v>13</v>
      </c>
      <c r="H377" s="4">
        <v>2</v>
      </c>
      <c r="I377" s="4" t="s">
        <v>14</v>
      </c>
      <c r="J377" s="2">
        <v>43110</v>
      </c>
    </row>
    <row r="378" spans="1:10" x14ac:dyDescent="0.3">
      <c r="A378" s="6" t="s">
        <v>46</v>
      </c>
      <c r="B378" s="8">
        <v>1</v>
      </c>
      <c r="C378" s="8">
        <v>1</v>
      </c>
      <c r="D378" s="4" t="s">
        <v>11</v>
      </c>
      <c r="E378" s="4" t="s">
        <v>47</v>
      </c>
      <c r="F378" s="8">
        <v>4</v>
      </c>
      <c r="G378" s="4" t="s">
        <v>15</v>
      </c>
      <c r="H378" s="4">
        <v>2</v>
      </c>
      <c r="I378" s="4" t="s">
        <v>14</v>
      </c>
      <c r="J378" s="2">
        <v>43111</v>
      </c>
    </row>
    <row r="379" spans="1:10" x14ac:dyDescent="0.3">
      <c r="A379" s="6" t="s">
        <v>46</v>
      </c>
      <c r="B379" s="8">
        <v>1</v>
      </c>
      <c r="C379" s="8">
        <v>1</v>
      </c>
      <c r="D379" s="4" t="s">
        <v>11</v>
      </c>
      <c r="E379" s="4" t="s">
        <v>47</v>
      </c>
      <c r="F379" s="8">
        <v>5</v>
      </c>
      <c r="G379" s="4" t="s">
        <v>16</v>
      </c>
      <c r="H379" s="4">
        <v>2</v>
      </c>
      <c r="I379" s="4" t="s">
        <v>14</v>
      </c>
      <c r="J379" s="2">
        <v>43112</v>
      </c>
    </row>
    <row r="380" spans="1:10" x14ac:dyDescent="0.3">
      <c r="A380" s="6" t="s">
        <v>46</v>
      </c>
      <c r="B380" s="8">
        <v>1</v>
      </c>
      <c r="C380" s="8">
        <v>1</v>
      </c>
      <c r="D380" s="4" t="s">
        <v>11</v>
      </c>
      <c r="E380" s="4" t="s">
        <v>47</v>
      </c>
      <c r="F380" s="8">
        <v>6</v>
      </c>
      <c r="G380" s="4" t="s">
        <v>17</v>
      </c>
      <c r="H380" s="4">
        <v>2</v>
      </c>
      <c r="I380" s="4" t="s">
        <v>14</v>
      </c>
      <c r="J380" s="2">
        <v>43113</v>
      </c>
    </row>
    <row r="381" spans="1:10" x14ac:dyDescent="0.3">
      <c r="A381" s="6" t="s">
        <v>46</v>
      </c>
      <c r="B381" s="8">
        <v>1</v>
      </c>
      <c r="C381" s="8">
        <v>1</v>
      </c>
      <c r="D381" s="4" t="s">
        <v>11</v>
      </c>
      <c r="E381" s="4" t="s">
        <v>47</v>
      </c>
      <c r="F381" s="8">
        <v>7</v>
      </c>
      <c r="G381" s="4" t="s">
        <v>18</v>
      </c>
      <c r="H381" s="4">
        <v>2</v>
      </c>
      <c r="I381" s="4" t="s">
        <v>14</v>
      </c>
      <c r="J381" s="2">
        <v>43114</v>
      </c>
    </row>
    <row r="382" spans="1:10" x14ac:dyDescent="0.3">
      <c r="A382" s="6" t="s">
        <v>46</v>
      </c>
      <c r="B382" s="8">
        <v>1</v>
      </c>
      <c r="C382" s="8">
        <v>1</v>
      </c>
      <c r="D382" s="4" t="s">
        <v>11</v>
      </c>
      <c r="E382" s="4" t="s">
        <v>47</v>
      </c>
      <c r="F382" s="8">
        <v>1</v>
      </c>
      <c r="G382" s="4" t="s">
        <v>19</v>
      </c>
      <c r="H382" s="4">
        <v>3</v>
      </c>
      <c r="I382" s="4" t="s">
        <v>14</v>
      </c>
      <c r="J382" s="2">
        <v>43115</v>
      </c>
    </row>
    <row r="383" spans="1:10" x14ac:dyDescent="0.3">
      <c r="A383" s="6" t="s">
        <v>46</v>
      </c>
      <c r="B383" s="8">
        <v>1</v>
      </c>
      <c r="C383" s="8">
        <v>1</v>
      </c>
      <c r="D383" s="4" t="s">
        <v>11</v>
      </c>
      <c r="E383" s="4" t="s">
        <v>47</v>
      </c>
      <c r="F383" s="8">
        <v>2</v>
      </c>
      <c r="G383" s="4" t="s">
        <v>20</v>
      </c>
      <c r="H383" s="4">
        <v>3</v>
      </c>
      <c r="I383" s="4" t="s">
        <v>14</v>
      </c>
      <c r="J383" s="2">
        <v>43116</v>
      </c>
    </row>
    <row r="384" spans="1:10" x14ac:dyDescent="0.3">
      <c r="A384" s="6" t="s">
        <v>46</v>
      </c>
      <c r="B384" s="8">
        <v>1</v>
      </c>
      <c r="C384" s="8">
        <v>1</v>
      </c>
      <c r="D384" s="4" t="s">
        <v>11</v>
      </c>
      <c r="E384" s="4" t="s">
        <v>47</v>
      </c>
      <c r="F384" s="8">
        <v>3</v>
      </c>
      <c r="G384" s="4" t="s">
        <v>13</v>
      </c>
      <c r="H384" s="4">
        <v>3</v>
      </c>
      <c r="I384" s="4" t="s">
        <v>14</v>
      </c>
      <c r="J384" s="2">
        <v>43117</v>
      </c>
    </row>
    <row r="385" spans="1:10" x14ac:dyDescent="0.3">
      <c r="A385" s="6" t="s">
        <v>46</v>
      </c>
      <c r="B385" s="8">
        <v>1</v>
      </c>
      <c r="C385" s="8">
        <v>1</v>
      </c>
      <c r="D385" s="4" t="s">
        <v>11</v>
      </c>
      <c r="E385" s="4" t="s">
        <v>47</v>
      </c>
      <c r="F385" s="8">
        <v>4</v>
      </c>
      <c r="G385" s="4" t="s">
        <v>15</v>
      </c>
      <c r="H385" s="4">
        <v>3</v>
      </c>
      <c r="I385" s="4" t="s">
        <v>14</v>
      </c>
      <c r="J385" s="2">
        <v>43118</v>
      </c>
    </row>
    <row r="386" spans="1:10" x14ac:dyDescent="0.3">
      <c r="A386" s="6" t="s">
        <v>46</v>
      </c>
      <c r="B386" s="8">
        <v>1</v>
      </c>
      <c r="C386" s="8">
        <v>1</v>
      </c>
      <c r="D386" s="4" t="s">
        <v>11</v>
      </c>
      <c r="E386" s="4" t="s">
        <v>47</v>
      </c>
      <c r="F386" s="8">
        <v>5</v>
      </c>
      <c r="G386" s="4" t="s">
        <v>16</v>
      </c>
      <c r="H386" s="4">
        <v>3</v>
      </c>
      <c r="I386" s="4" t="s">
        <v>14</v>
      </c>
      <c r="J386" s="2">
        <v>43119</v>
      </c>
    </row>
    <row r="387" spans="1:10" x14ac:dyDescent="0.3">
      <c r="A387" s="6" t="s">
        <v>46</v>
      </c>
      <c r="B387" s="8">
        <v>1</v>
      </c>
      <c r="C387" s="8">
        <v>1</v>
      </c>
      <c r="D387" s="4" t="s">
        <v>11</v>
      </c>
      <c r="E387" s="4" t="s">
        <v>47</v>
      </c>
      <c r="F387" s="8">
        <v>6</v>
      </c>
      <c r="G387" s="4" t="s">
        <v>17</v>
      </c>
      <c r="H387" s="4">
        <v>3</v>
      </c>
      <c r="I387" s="4" t="s">
        <v>14</v>
      </c>
      <c r="J387" s="2">
        <v>43120</v>
      </c>
    </row>
    <row r="388" spans="1:10" x14ac:dyDescent="0.3">
      <c r="A388" s="6" t="s">
        <v>46</v>
      </c>
      <c r="B388" s="8">
        <v>1</v>
      </c>
      <c r="C388" s="8">
        <v>1</v>
      </c>
      <c r="D388" s="4" t="s">
        <v>11</v>
      </c>
      <c r="E388" s="4" t="s">
        <v>47</v>
      </c>
      <c r="F388" s="8">
        <v>7</v>
      </c>
      <c r="G388" s="4" t="s">
        <v>18</v>
      </c>
      <c r="H388" s="4">
        <v>3</v>
      </c>
      <c r="I388" s="4" t="s">
        <v>14</v>
      </c>
      <c r="J388" s="2">
        <v>43121</v>
      </c>
    </row>
    <row r="389" spans="1:10" x14ac:dyDescent="0.3">
      <c r="A389" s="6" t="s">
        <v>46</v>
      </c>
      <c r="B389" s="8">
        <v>1</v>
      </c>
      <c r="C389" s="8">
        <v>1</v>
      </c>
      <c r="D389" s="4" t="s">
        <v>11</v>
      </c>
      <c r="E389" s="4" t="s">
        <v>47</v>
      </c>
      <c r="F389" s="8">
        <v>1</v>
      </c>
      <c r="G389" s="4" t="s">
        <v>19</v>
      </c>
      <c r="H389" s="4">
        <v>4</v>
      </c>
      <c r="I389" s="4" t="s">
        <v>14</v>
      </c>
      <c r="J389" s="2">
        <v>43122</v>
      </c>
    </row>
    <row r="390" spans="1:10" x14ac:dyDescent="0.3">
      <c r="A390" s="6" t="s">
        <v>46</v>
      </c>
      <c r="B390" s="8">
        <v>1</v>
      </c>
      <c r="C390" s="8">
        <v>1</v>
      </c>
      <c r="D390" s="4" t="s">
        <v>11</v>
      </c>
      <c r="E390" s="4" t="s">
        <v>47</v>
      </c>
      <c r="F390" s="8">
        <v>2</v>
      </c>
      <c r="G390" s="4" t="s">
        <v>20</v>
      </c>
      <c r="H390" s="4">
        <v>4</v>
      </c>
      <c r="I390" s="4" t="s">
        <v>14</v>
      </c>
      <c r="J390" s="2">
        <v>43123</v>
      </c>
    </row>
    <row r="391" spans="1:10" x14ac:dyDescent="0.3">
      <c r="A391" s="6" t="s">
        <v>46</v>
      </c>
      <c r="B391" s="8">
        <v>1</v>
      </c>
      <c r="C391" s="8">
        <v>1</v>
      </c>
      <c r="D391" s="4" t="s">
        <v>11</v>
      </c>
      <c r="E391" s="4" t="s">
        <v>47</v>
      </c>
      <c r="F391" s="8">
        <v>3</v>
      </c>
      <c r="G391" s="4" t="s">
        <v>13</v>
      </c>
      <c r="H391" s="4">
        <v>4</v>
      </c>
      <c r="I391" s="4" t="s">
        <v>14</v>
      </c>
      <c r="J391" s="2">
        <v>43124</v>
      </c>
    </row>
    <row r="392" spans="1:10" x14ac:dyDescent="0.3">
      <c r="A392" s="6" t="s">
        <v>46</v>
      </c>
      <c r="B392" s="8">
        <v>1</v>
      </c>
      <c r="C392" s="8">
        <v>1</v>
      </c>
      <c r="D392" s="4" t="s">
        <v>11</v>
      </c>
      <c r="E392" s="4" t="s">
        <v>47</v>
      </c>
      <c r="F392" s="8">
        <v>4</v>
      </c>
      <c r="G392" s="4" t="s">
        <v>15</v>
      </c>
      <c r="H392" s="4">
        <v>4</v>
      </c>
      <c r="I392" s="4" t="s">
        <v>14</v>
      </c>
      <c r="J392" s="2">
        <v>43125</v>
      </c>
    </row>
    <row r="393" spans="1:10" x14ac:dyDescent="0.3">
      <c r="A393" s="6" t="s">
        <v>46</v>
      </c>
      <c r="B393" s="8">
        <v>1</v>
      </c>
      <c r="C393" s="8">
        <v>1</v>
      </c>
      <c r="D393" s="4" t="s">
        <v>11</v>
      </c>
      <c r="E393" s="4" t="s">
        <v>47</v>
      </c>
      <c r="F393" s="8">
        <v>5</v>
      </c>
      <c r="G393" s="4" t="s">
        <v>16</v>
      </c>
      <c r="H393" s="4">
        <v>4</v>
      </c>
      <c r="I393" s="4" t="s">
        <v>14</v>
      </c>
      <c r="J393" s="2">
        <v>43126</v>
      </c>
    </row>
    <row r="394" spans="1:10" x14ac:dyDescent="0.3">
      <c r="A394" s="6" t="s">
        <v>46</v>
      </c>
      <c r="B394" s="8">
        <v>1</v>
      </c>
      <c r="C394" s="8">
        <v>1</v>
      </c>
      <c r="D394" s="4" t="s">
        <v>11</v>
      </c>
      <c r="E394" s="4" t="s">
        <v>47</v>
      </c>
      <c r="F394" s="8">
        <v>6</v>
      </c>
      <c r="G394" s="4" t="s">
        <v>17</v>
      </c>
      <c r="H394" s="4">
        <v>4</v>
      </c>
      <c r="I394" s="4" t="s">
        <v>14</v>
      </c>
      <c r="J394" s="2">
        <v>43127</v>
      </c>
    </row>
    <row r="395" spans="1:10" x14ac:dyDescent="0.3">
      <c r="A395" s="6" t="s">
        <v>46</v>
      </c>
      <c r="B395" s="8">
        <v>1</v>
      </c>
      <c r="C395" s="8">
        <v>1</v>
      </c>
      <c r="D395" s="4" t="s">
        <v>11</v>
      </c>
      <c r="E395" s="4" t="s">
        <v>47</v>
      </c>
      <c r="F395" s="8">
        <v>7</v>
      </c>
      <c r="G395" s="4" t="s">
        <v>18</v>
      </c>
      <c r="H395" s="4">
        <v>4</v>
      </c>
      <c r="I395" s="4" t="s">
        <v>14</v>
      </c>
      <c r="J395" s="2">
        <v>43128</v>
      </c>
    </row>
    <row r="396" spans="1:10" x14ac:dyDescent="0.3">
      <c r="A396" s="6" t="s">
        <v>46</v>
      </c>
      <c r="B396" s="8">
        <v>1</v>
      </c>
      <c r="C396" s="8">
        <v>1</v>
      </c>
      <c r="D396" s="4" t="s">
        <v>11</v>
      </c>
      <c r="E396" s="4" t="s">
        <v>47</v>
      </c>
      <c r="F396" s="8">
        <v>1</v>
      </c>
      <c r="G396" s="4" t="s">
        <v>19</v>
      </c>
      <c r="H396" s="4">
        <v>5</v>
      </c>
      <c r="I396" s="4" t="s">
        <v>14</v>
      </c>
      <c r="J396" s="2">
        <v>43129</v>
      </c>
    </row>
    <row r="397" spans="1:10" x14ac:dyDescent="0.3">
      <c r="A397" s="6" t="s">
        <v>46</v>
      </c>
      <c r="B397" s="8">
        <v>1</v>
      </c>
      <c r="C397" s="8">
        <v>1</v>
      </c>
      <c r="D397" s="4" t="s">
        <v>11</v>
      </c>
      <c r="E397" s="4" t="s">
        <v>47</v>
      </c>
      <c r="F397" s="8">
        <v>2</v>
      </c>
      <c r="G397" s="4" t="s">
        <v>20</v>
      </c>
      <c r="H397" s="4">
        <v>5</v>
      </c>
      <c r="I397" s="4" t="s">
        <v>14</v>
      </c>
      <c r="J397" s="2">
        <v>43130</v>
      </c>
    </row>
    <row r="398" spans="1:10" x14ac:dyDescent="0.3">
      <c r="A398" s="6" t="s">
        <v>46</v>
      </c>
      <c r="B398" s="8">
        <v>1</v>
      </c>
      <c r="C398" s="8">
        <v>1</v>
      </c>
      <c r="D398" s="4" t="s">
        <v>11</v>
      </c>
      <c r="E398" s="4" t="s">
        <v>47</v>
      </c>
      <c r="F398" s="8">
        <v>3</v>
      </c>
      <c r="G398" s="4" t="s">
        <v>13</v>
      </c>
      <c r="H398" s="4">
        <v>5</v>
      </c>
      <c r="I398" s="4" t="s">
        <v>14</v>
      </c>
      <c r="J398" s="2">
        <v>43131</v>
      </c>
    </row>
    <row r="399" spans="1:10" x14ac:dyDescent="0.3">
      <c r="A399" s="6" t="s">
        <v>46</v>
      </c>
      <c r="B399" s="8">
        <v>1</v>
      </c>
      <c r="C399" s="8">
        <v>2</v>
      </c>
      <c r="D399" s="4" t="s">
        <v>21</v>
      </c>
      <c r="E399" s="4" t="s">
        <v>48</v>
      </c>
      <c r="F399" s="8">
        <v>4</v>
      </c>
      <c r="G399" s="4" t="s">
        <v>15</v>
      </c>
      <c r="H399" s="4">
        <v>5</v>
      </c>
      <c r="I399" s="4" t="s">
        <v>14</v>
      </c>
      <c r="J399" s="2">
        <v>43132</v>
      </c>
    </row>
    <row r="400" spans="1:10" x14ac:dyDescent="0.3">
      <c r="A400" s="6" t="s">
        <v>46</v>
      </c>
      <c r="B400" s="8">
        <v>1</v>
      </c>
      <c r="C400" s="8">
        <v>2</v>
      </c>
      <c r="D400" s="4" t="s">
        <v>21</v>
      </c>
      <c r="E400" s="4" t="s">
        <v>48</v>
      </c>
      <c r="F400" s="8">
        <v>5</v>
      </c>
      <c r="G400" s="4" t="s">
        <v>16</v>
      </c>
      <c r="H400" s="4">
        <v>5</v>
      </c>
      <c r="I400" s="4" t="s">
        <v>14</v>
      </c>
      <c r="J400" s="2">
        <v>43133</v>
      </c>
    </row>
    <row r="401" spans="1:10" x14ac:dyDescent="0.3">
      <c r="A401" s="6" t="s">
        <v>46</v>
      </c>
      <c r="B401" s="8">
        <v>1</v>
      </c>
      <c r="C401" s="8">
        <v>2</v>
      </c>
      <c r="D401" s="4" t="s">
        <v>21</v>
      </c>
      <c r="E401" s="4" t="s">
        <v>48</v>
      </c>
      <c r="F401" s="8">
        <v>6</v>
      </c>
      <c r="G401" s="4" t="s">
        <v>17</v>
      </c>
      <c r="H401" s="4">
        <v>5</v>
      </c>
      <c r="I401" s="4" t="s">
        <v>14</v>
      </c>
      <c r="J401" s="2">
        <v>43134</v>
      </c>
    </row>
    <row r="402" spans="1:10" x14ac:dyDescent="0.3">
      <c r="A402" s="6" t="s">
        <v>46</v>
      </c>
      <c r="B402" s="8">
        <v>1</v>
      </c>
      <c r="C402" s="8">
        <v>2</v>
      </c>
      <c r="D402" s="4" t="s">
        <v>21</v>
      </c>
      <c r="E402" s="4" t="s">
        <v>48</v>
      </c>
      <c r="F402" s="8">
        <v>7</v>
      </c>
      <c r="G402" s="4" t="s">
        <v>18</v>
      </c>
      <c r="H402" s="4">
        <v>5</v>
      </c>
      <c r="I402" s="4" t="s">
        <v>14</v>
      </c>
      <c r="J402" s="2">
        <v>43135</v>
      </c>
    </row>
    <row r="403" spans="1:10" x14ac:dyDescent="0.3">
      <c r="A403" s="6" t="s">
        <v>46</v>
      </c>
      <c r="B403" s="8">
        <v>1</v>
      </c>
      <c r="C403" s="8">
        <v>2</v>
      </c>
      <c r="D403" s="4" t="s">
        <v>21</v>
      </c>
      <c r="E403" s="4" t="s">
        <v>48</v>
      </c>
      <c r="F403" s="8">
        <v>1</v>
      </c>
      <c r="G403" s="4" t="s">
        <v>19</v>
      </c>
      <c r="H403" s="4">
        <v>6</v>
      </c>
      <c r="I403" s="4" t="s">
        <v>14</v>
      </c>
      <c r="J403" s="2">
        <v>43136</v>
      </c>
    </row>
    <row r="404" spans="1:10" x14ac:dyDescent="0.3">
      <c r="A404" s="6" t="s">
        <v>46</v>
      </c>
      <c r="B404" s="8">
        <v>1</v>
      </c>
      <c r="C404" s="8">
        <v>2</v>
      </c>
      <c r="D404" s="4" t="s">
        <v>21</v>
      </c>
      <c r="E404" s="4" t="s">
        <v>48</v>
      </c>
      <c r="F404" s="8">
        <v>2</v>
      </c>
      <c r="G404" s="4" t="s">
        <v>20</v>
      </c>
      <c r="H404" s="4">
        <v>6</v>
      </c>
      <c r="I404" s="4" t="s">
        <v>14</v>
      </c>
      <c r="J404" s="2">
        <v>43137</v>
      </c>
    </row>
    <row r="405" spans="1:10" x14ac:dyDescent="0.3">
      <c r="A405" s="6" t="s">
        <v>46</v>
      </c>
      <c r="B405" s="8">
        <v>1</v>
      </c>
      <c r="C405" s="8">
        <v>2</v>
      </c>
      <c r="D405" s="4" t="s">
        <v>21</v>
      </c>
      <c r="E405" s="4" t="s">
        <v>48</v>
      </c>
      <c r="F405" s="8">
        <v>3</v>
      </c>
      <c r="G405" s="4" t="s">
        <v>13</v>
      </c>
      <c r="H405" s="4">
        <v>6</v>
      </c>
      <c r="I405" s="4" t="s">
        <v>14</v>
      </c>
      <c r="J405" s="2">
        <v>43138</v>
      </c>
    </row>
    <row r="406" spans="1:10" x14ac:dyDescent="0.3">
      <c r="A406" s="6" t="s">
        <v>46</v>
      </c>
      <c r="B406" s="8">
        <v>1</v>
      </c>
      <c r="C406" s="8">
        <v>2</v>
      </c>
      <c r="D406" s="4" t="s">
        <v>21</v>
      </c>
      <c r="E406" s="4" t="s">
        <v>48</v>
      </c>
      <c r="F406" s="8">
        <v>4</v>
      </c>
      <c r="G406" s="4" t="s">
        <v>15</v>
      </c>
      <c r="H406" s="4">
        <v>6</v>
      </c>
      <c r="I406" s="4" t="s">
        <v>14</v>
      </c>
      <c r="J406" s="2">
        <v>43139</v>
      </c>
    </row>
    <row r="407" spans="1:10" x14ac:dyDescent="0.3">
      <c r="A407" s="6" t="s">
        <v>46</v>
      </c>
      <c r="B407" s="8">
        <v>1</v>
      </c>
      <c r="C407" s="8">
        <v>2</v>
      </c>
      <c r="D407" s="4" t="s">
        <v>21</v>
      </c>
      <c r="E407" s="4" t="s">
        <v>48</v>
      </c>
      <c r="F407" s="8">
        <v>5</v>
      </c>
      <c r="G407" s="4" t="s">
        <v>16</v>
      </c>
      <c r="H407" s="4">
        <v>6</v>
      </c>
      <c r="I407" s="4" t="s">
        <v>14</v>
      </c>
      <c r="J407" s="2">
        <v>43140</v>
      </c>
    </row>
    <row r="408" spans="1:10" x14ac:dyDescent="0.3">
      <c r="A408" s="6" t="s">
        <v>46</v>
      </c>
      <c r="B408" s="8">
        <v>1</v>
      </c>
      <c r="C408" s="8">
        <v>2</v>
      </c>
      <c r="D408" s="4" t="s">
        <v>21</v>
      </c>
      <c r="E408" s="4" t="s">
        <v>48</v>
      </c>
      <c r="F408" s="8">
        <v>6</v>
      </c>
      <c r="G408" s="4" t="s">
        <v>17</v>
      </c>
      <c r="H408" s="4">
        <v>6</v>
      </c>
      <c r="I408" s="4" t="s">
        <v>14</v>
      </c>
      <c r="J408" s="2">
        <v>43141</v>
      </c>
    </row>
    <row r="409" spans="1:10" x14ac:dyDescent="0.3">
      <c r="A409" s="6" t="s">
        <v>46</v>
      </c>
      <c r="B409" s="8">
        <v>1</v>
      </c>
      <c r="C409" s="8">
        <v>2</v>
      </c>
      <c r="D409" s="4" t="s">
        <v>21</v>
      </c>
      <c r="E409" s="4" t="s">
        <v>48</v>
      </c>
      <c r="F409" s="8">
        <v>7</v>
      </c>
      <c r="G409" s="4" t="s">
        <v>18</v>
      </c>
      <c r="H409" s="4">
        <v>6</v>
      </c>
      <c r="I409" s="4" t="s">
        <v>14</v>
      </c>
      <c r="J409" s="2">
        <v>43142</v>
      </c>
    </row>
    <row r="410" spans="1:10" x14ac:dyDescent="0.3">
      <c r="A410" s="6" t="s">
        <v>46</v>
      </c>
      <c r="B410" s="8">
        <v>1</v>
      </c>
      <c r="C410" s="8">
        <v>2</v>
      </c>
      <c r="D410" s="4" t="s">
        <v>21</v>
      </c>
      <c r="E410" s="4" t="s">
        <v>48</v>
      </c>
      <c r="F410" s="8">
        <v>1</v>
      </c>
      <c r="G410" s="4" t="s">
        <v>19</v>
      </c>
      <c r="H410" s="4">
        <v>7</v>
      </c>
      <c r="I410" s="4" t="s">
        <v>14</v>
      </c>
      <c r="J410" s="2">
        <v>43143</v>
      </c>
    </row>
    <row r="411" spans="1:10" x14ac:dyDescent="0.3">
      <c r="A411" s="6" t="s">
        <v>46</v>
      </c>
      <c r="B411" s="8">
        <v>1</v>
      </c>
      <c r="C411" s="8">
        <v>2</v>
      </c>
      <c r="D411" s="4" t="s">
        <v>21</v>
      </c>
      <c r="E411" s="4" t="s">
        <v>48</v>
      </c>
      <c r="F411" s="8">
        <v>2</v>
      </c>
      <c r="G411" s="4" t="s">
        <v>20</v>
      </c>
      <c r="H411" s="4">
        <v>7</v>
      </c>
      <c r="I411" s="4" t="s">
        <v>14</v>
      </c>
      <c r="J411" s="2">
        <v>43144</v>
      </c>
    </row>
    <row r="412" spans="1:10" x14ac:dyDescent="0.3">
      <c r="A412" s="6" t="s">
        <v>46</v>
      </c>
      <c r="B412" s="8">
        <v>1</v>
      </c>
      <c r="C412" s="8">
        <v>2</v>
      </c>
      <c r="D412" s="4" t="s">
        <v>21</v>
      </c>
      <c r="E412" s="4" t="s">
        <v>48</v>
      </c>
      <c r="F412" s="8">
        <v>3</v>
      </c>
      <c r="G412" s="4" t="s">
        <v>13</v>
      </c>
      <c r="H412" s="4">
        <v>7</v>
      </c>
      <c r="I412" s="4" t="s">
        <v>14</v>
      </c>
      <c r="J412" s="2">
        <v>43145</v>
      </c>
    </row>
    <row r="413" spans="1:10" x14ac:dyDescent="0.3">
      <c r="A413" s="6" t="s">
        <v>46</v>
      </c>
      <c r="B413" s="8">
        <v>1</v>
      </c>
      <c r="C413" s="8">
        <v>2</v>
      </c>
      <c r="D413" s="4" t="s">
        <v>21</v>
      </c>
      <c r="E413" s="4" t="s">
        <v>48</v>
      </c>
      <c r="F413" s="8">
        <v>4</v>
      </c>
      <c r="G413" s="4" t="s">
        <v>15</v>
      </c>
      <c r="H413" s="4">
        <v>7</v>
      </c>
      <c r="I413" s="4" t="s">
        <v>14</v>
      </c>
      <c r="J413" s="2">
        <v>43146</v>
      </c>
    </row>
    <row r="414" spans="1:10" x14ac:dyDescent="0.3">
      <c r="A414" s="6" t="s">
        <v>46</v>
      </c>
      <c r="B414" s="8">
        <v>1</v>
      </c>
      <c r="C414" s="8">
        <v>2</v>
      </c>
      <c r="D414" s="4" t="s">
        <v>21</v>
      </c>
      <c r="E414" s="4" t="s">
        <v>48</v>
      </c>
      <c r="F414" s="8">
        <v>5</v>
      </c>
      <c r="G414" s="4" t="s">
        <v>16</v>
      </c>
      <c r="H414" s="4">
        <v>7</v>
      </c>
      <c r="I414" s="4" t="s">
        <v>14</v>
      </c>
      <c r="J414" s="2">
        <v>43147</v>
      </c>
    </row>
    <row r="415" spans="1:10" x14ac:dyDescent="0.3">
      <c r="A415" s="6" t="s">
        <v>46</v>
      </c>
      <c r="B415" s="8">
        <v>1</v>
      </c>
      <c r="C415" s="8">
        <v>2</v>
      </c>
      <c r="D415" s="4" t="s">
        <v>21</v>
      </c>
      <c r="E415" s="4" t="s">
        <v>48</v>
      </c>
      <c r="F415" s="8">
        <v>6</v>
      </c>
      <c r="G415" s="4" t="s">
        <v>17</v>
      </c>
      <c r="H415" s="4">
        <v>7</v>
      </c>
      <c r="I415" s="4" t="s">
        <v>14</v>
      </c>
      <c r="J415" s="2">
        <v>43148</v>
      </c>
    </row>
    <row r="416" spans="1:10" x14ac:dyDescent="0.3">
      <c r="A416" s="6" t="s">
        <v>46</v>
      </c>
      <c r="B416" s="8">
        <v>1</v>
      </c>
      <c r="C416" s="8">
        <v>2</v>
      </c>
      <c r="D416" s="4" t="s">
        <v>21</v>
      </c>
      <c r="E416" s="4" t="s">
        <v>48</v>
      </c>
      <c r="F416" s="8">
        <v>7</v>
      </c>
      <c r="G416" s="4" t="s">
        <v>18</v>
      </c>
      <c r="H416" s="4">
        <v>7</v>
      </c>
      <c r="I416" s="4" t="s">
        <v>14</v>
      </c>
      <c r="J416" s="2">
        <v>43149</v>
      </c>
    </row>
    <row r="417" spans="1:10" x14ac:dyDescent="0.3">
      <c r="A417" s="6" t="s">
        <v>46</v>
      </c>
      <c r="B417" s="8">
        <v>1</v>
      </c>
      <c r="C417" s="8">
        <v>2</v>
      </c>
      <c r="D417" s="4" t="s">
        <v>21</v>
      </c>
      <c r="E417" s="4" t="s">
        <v>48</v>
      </c>
      <c r="F417" s="8">
        <v>1</v>
      </c>
      <c r="G417" s="4" t="s">
        <v>19</v>
      </c>
      <c r="H417" s="4">
        <v>8</v>
      </c>
      <c r="I417" s="4" t="s">
        <v>14</v>
      </c>
      <c r="J417" s="2">
        <v>43150</v>
      </c>
    </row>
    <row r="418" spans="1:10" x14ac:dyDescent="0.3">
      <c r="A418" s="6" t="s">
        <v>46</v>
      </c>
      <c r="B418" s="8">
        <v>1</v>
      </c>
      <c r="C418" s="8">
        <v>2</v>
      </c>
      <c r="D418" s="4" t="s">
        <v>21</v>
      </c>
      <c r="E418" s="4" t="s">
        <v>48</v>
      </c>
      <c r="F418" s="8">
        <v>2</v>
      </c>
      <c r="G418" s="4" t="s">
        <v>20</v>
      </c>
      <c r="H418" s="4">
        <v>8</v>
      </c>
      <c r="I418" s="4" t="s">
        <v>14</v>
      </c>
      <c r="J418" s="2">
        <v>43151</v>
      </c>
    </row>
    <row r="419" spans="1:10" x14ac:dyDescent="0.3">
      <c r="A419" s="6" t="s">
        <v>46</v>
      </c>
      <c r="B419" s="8">
        <v>1</v>
      </c>
      <c r="C419" s="8">
        <v>2</v>
      </c>
      <c r="D419" s="4" t="s">
        <v>21</v>
      </c>
      <c r="E419" s="4" t="s">
        <v>48</v>
      </c>
      <c r="F419" s="8">
        <v>3</v>
      </c>
      <c r="G419" s="4" t="s">
        <v>13</v>
      </c>
      <c r="H419" s="4">
        <v>8</v>
      </c>
      <c r="I419" s="4" t="s">
        <v>14</v>
      </c>
      <c r="J419" s="2">
        <v>43152</v>
      </c>
    </row>
    <row r="420" spans="1:10" x14ac:dyDescent="0.3">
      <c r="A420" s="6" t="s">
        <v>46</v>
      </c>
      <c r="B420" s="8">
        <v>1</v>
      </c>
      <c r="C420" s="8">
        <v>2</v>
      </c>
      <c r="D420" s="4" t="s">
        <v>21</v>
      </c>
      <c r="E420" s="4" t="s">
        <v>48</v>
      </c>
      <c r="F420" s="8">
        <v>4</v>
      </c>
      <c r="G420" s="4" t="s">
        <v>15</v>
      </c>
      <c r="H420" s="4">
        <v>8</v>
      </c>
      <c r="I420" s="4" t="s">
        <v>14</v>
      </c>
      <c r="J420" s="2">
        <v>43153</v>
      </c>
    </row>
    <row r="421" spans="1:10" x14ac:dyDescent="0.3">
      <c r="A421" s="6" t="s">
        <v>46</v>
      </c>
      <c r="B421" s="8">
        <v>1</v>
      </c>
      <c r="C421" s="8">
        <v>2</v>
      </c>
      <c r="D421" s="4" t="s">
        <v>21</v>
      </c>
      <c r="E421" s="4" t="s">
        <v>48</v>
      </c>
      <c r="F421" s="8">
        <v>5</v>
      </c>
      <c r="G421" s="4" t="s">
        <v>16</v>
      </c>
      <c r="H421" s="4">
        <v>8</v>
      </c>
      <c r="I421" s="4" t="s">
        <v>14</v>
      </c>
      <c r="J421" s="2">
        <v>43154</v>
      </c>
    </row>
    <row r="422" spans="1:10" x14ac:dyDescent="0.3">
      <c r="A422" s="6" t="s">
        <v>46</v>
      </c>
      <c r="B422" s="8">
        <v>1</v>
      </c>
      <c r="C422" s="8">
        <v>2</v>
      </c>
      <c r="D422" s="4" t="s">
        <v>21</v>
      </c>
      <c r="E422" s="4" t="s">
        <v>48</v>
      </c>
      <c r="F422" s="8">
        <v>6</v>
      </c>
      <c r="G422" s="4" t="s">
        <v>17</v>
      </c>
      <c r="H422" s="4">
        <v>8</v>
      </c>
      <c r="I422" s="4" t="s">
        <v>14</v>
      </c>
      <c r="J422" s="2">
        <v>43155</v>
      </c>
    </row>
    <row r="423" spans="1:10" x14ac:dyDescent="0.3">
      <c r="A423" s="6" t="s">
        <v>46</v>
      </c>
      <c r="B423" s="8">
        <v>1</v>
      </c>
      <c r="C423" s="8">
        <v>2</v>
      </c>
      <c r="D423" s="4" t="s">
        <v>21</v>
      </c>
      <c r="E423" s="4" t="s">
        <v>48</v>
      </c>
      <c r="F423" s="8">
        <v>7</v>
      </c>
      <c r="G423" s="4" t="s">
        <v>18</v>
      </c>
      <c r="H423" s="4">
        <v>8</v>
      </c>
      <c r="I423" s="4" t="s">
        <v>14</v>
      </c>
      <c r="J423" s="2">
        <v>43156</v>
      </c>
    </row>
    <row r="424" spans="1:10" x14ac:dyDescent="0.3">
      <c r="A424" s="6" t="s">
        <v>46</v>
      </c>
      <c r="B424" s="8">
        <v>1</v>
      </c>
      <c r="C424" s="8">
        <v>2</v>
      </c>
      <c r="D424" s="4" t="s">
        <v>21</v>
      </c>
      <c r="E424" s="4" t="s">
        <v>48</v>
      </c>
      <c r="F424" s="8">
        <v>1</v>
      </c>
      <c r="G424" s="4" t="s">
        <v>19</v>
      </c>
      <c r="H424" s="4">
        <v>9</v>
      </c>
      <c r="I424" s="4" t="s">
        <v>14</v>
      </c>
      <c r="J424" s="2">
        <v>43157</v>
      </c>
    </row>
    <row r="425" spans="1:10" x14ac:dyDescent="0.3">
      <c r="A425" s="6" t="s">
        <v>46</v>
      </c>
      <c r="B425" s="8">
        <v>1</v>
      </c>
      <c r="C425" s="8">
        <v>2</v>
      </c>
      <c r="D425" s="4" t="s">
        <v>21</v>
      </c>
      <c r="E425" s="4" t="s">
        <v>48</v>
      </c>
      <c r="F425" s="8">
        <v>2</v>
      </c>
      <c r="G425" s="4" t="s">
        <v>20</v>
      </c>
      <c r="H425" s="4">
        <v>9</v>
      </c>
      <c r="I425" s="4" t="s">
        <v>14</v>
      </c>
      <c r="J425" s="2">
        <v>43158</v>
      </c>
    </row>
    <row r="426" spans="1:10" x14ac:dyDescent="0.3">
      <c r="A426" s="6" t="s">
        <v>46</v>
      </c>
      <c r="B426" s="8">
        <v>1</v>
      </c>
      <c r="C426" s="8">
        <v>2</v>
      </c>
      <c r="D426" s="4" t="s">
        <v>21</v>
      </c>
      <c r="E426" s="4" t="s">
        <v>48</v>
      </c>
      <c r="F426" s="8">
        <v>3</v>
      </c>
      <c r="G426" s="4" t="s">
        <v>13</v>
      </c>
      <c r="H426" s="4">
        <v>9</v>
      </c>
      <c r="I426" s="4" t="s">
        <v>14</v>
      </c>
      <c r="J426" s="2">
        <v>43159</v>
      </c>
    </row>
    <row r="427" spans="1:10" x14ac:dyDescent="0.3">
      <c r="A427" s="6" t="s">
        <v>46</v>
      </c>
      <c r="B427" s="8">
        <v>1</v>
      </c>
      <c r="C427" s="8">
        <v>3</v>
      </c>
      <c r="D427" s="4" t="s">
        <v>23</v>
      </c>
      <c r="E427" s="4" t="s">
        <v>49</v>
      </c>
      <c r="F427" s="8">
        <v>4</v>
      </c>
      <c r="G427" s="4" t="s">
        <v>15</v>
      </c>
      <c r="H427" s="4">
        <v>9</v>
      </c>
      <c r="I427" s="4" t="s">
        <v>14</v>
      </c>
      <c r="J427" s="2">
        <v>43160</v>
      </c>
    </row>
    <row r="428" spans="1:10" x14ac:dyDescent="0.3">
      <c r="A428" s="6" t="s">
        <v>46</v>
      </c>
      <c r="B428" s="8">
        <v>1</v>
      </c>
      <c r="C428" s="8">
        <v>3</v>
      </c>
      <c r="D428" s="4" t="s">
        <v>23</v>
      </c>
      <c r="E428" s="4" t="s">
        <v>49</v>
      </c>
      <c r="F428" s="8">
        <v>5</v>
      </c>
      <c r="G428" s="4" t="s">
        <v>16</v>
      </c>
      <c r="H428" s="4">
        <v>9</v>
      </c>
      <c r="I428" s="4" t="s">
        <v>14</v>
      </c>
      <c r="J428" s="2">
        <v>43161</v>
      </c>
    </row>
    <row r="429" spans="1:10" x14ac:dyDescent="0.3">
      <c r="A429" s="6" t="s">
        <v>46</v>
      </c>
      <c r="B429" s="8">
        <v>1</v>
      </c>
      <c r="C429" s="8">
        <v>3</v>
      </c>
      <c r="D429" s="4" t="s">
        <v>23</v>
      </c>
      <c r="E429" s="4" t="s">
        <v>49</v>
      </c>
      <c r="F429" s="8">
        <v>6</v>
      </c>
      <c r="G429" s="4" t="s">
        <v>17</v>
      </c>
      <c r="H429" s="4">
        <v>9</v>
      </c>
      <c r="I429" s="4" t="s">
        <v>14</v>
      </c>
      <c r="J429" s="2">
        <v>43162</v>
      </c>
    </row>
    <row r="430" spans="1:10" x14ac:dyDescent="0.3">
      <c r="A430" s="6" t="s">
        <v>46</v>
      </c>
      <c r="B430" s="8">
        <v>1</v>
      </c>
      <c r="C430" s="8">
        <v>3</v>
      </c>
      <c r="D430" s="4" t="s">
        <v>23</v>
      </c>
      <c r="E430" s="4" t="s">
        <v>49</v>
      </c>
      <c r="F430" s="8">
        <v>7</v>
      </c>
      <c r="G430" s="4" t="s">
        <v>18</v>
      </c>
      <c r="H430" s="4">
        <v>9</v>
      </c>
      <c r="I430" s="4" t="s">
        <v>14</v>
      </c>
      <c r="J430" s="2">
        <v>43163</v>
      </c>
    </row>
    <row r="431" spans="1:10" x14ac:dyDescent="0.3">
      <c r="A431" s="6" t="s">
        <v>46</v>
      </c>
      <c r="B431" s="8">
        <v>1</v>
      </c>
      <c r="C431" s="8">
        <v>3</v>
      </c>
      <c r="D431" s="4" t="s">
        <v>23</v>
      </c>
      <c r="E431" s="4" t="s">
        <v>49</v>
      </c>
      <c r="F431" s="8">
        <v>1</v>
      </c>
      <c r="G431" s="4" t="s">
        <v>19</v>
      </c>
      <c r="H431" s="4">
        <v>10</v>
      </c>
      <c r="I431" s="4" t="s">
        <v>14</v>
      </c>
      <c r="J431" s="2">
        <v>43164</v>
      </c>
    </row>
    <row r="432" spans="1:10" x14ac:dyDescent="0.3">
      <c r="A432" s="6" t="s">
        <v>46</v>
      </c>
      <c r="B432" s="8">
        <v>1</v>
      </c>
      <c r="C432" s="8">
        <v>3</v>
      </c>
      <c r="D432" s="4" t="s">
        <v>23</v>
      </c>
      <c r="E432" s="4" t="s">
        <v>49</v>
      </c>
      <c r="F432" s="8">
        <v>2</v>
      </c>
      <c r="G432" s="4" t="s">
        <v>20</v>
      </c>
      <c r="H432" s="4">
        <v>10</v>
      </c>
      <c r="I432" s="4" t="s">
        <v>14</v>
      </c>
      <c r="J432" s="2">
        <v>43165</v>
      </c>
    </row>
    <row r="433" spans="1:10" x14ac:dyDescent="0.3">
      <c r="A433" s="6" t="s">
        <v>46</v>
      </c>
      <c r="B433" s="8">
        <v>1</v>
      </c>
      <c r="C433" s="8">
        <v>3</v>
      </c>
      <c r="D433" s="4" t="s">
        <v>23</v>
      </c>
      <c r="E433" s="4" t="s">
        <v>49</v>
      </c>
      <c r="F433" s="8">
        <v>3</v>
      </c>
      <c r="G433" s="4" t="s">
        <v>13</v>
      </c>
      <c r="H433" s="4">
        <v>10</v>
      </c>
      <c r="I433" s="4" t="s">
        <v>14</v>
      </c>
      <c r="J433" s="2">
        <v>43166</v>
      </c>
    </row>
    <row r="434" spans="1:10" x14ac:dyDescent="0.3">
      <c r="A434" s="6" t="s">
        <v>46</v>
      </c>
      <c r="B434" s="8">
        <v>1</v>
      </c>
      <c r="C434" s="8">
        <v>3</v>
      </c>
      <c r="D434" s="4" t="s">
        <v>23</v>
      </c>
      <c r="E434" s="4" t="s">
        <v>49</v>
      </c>
      <c r="F434" s="8">
        <v>4</v>
      </c>
      <c r="G434" s="4" t="s">
        <v>15</v>
      </c>
      <c r="H434" s="4">
        <v>10</v>
      </c>
      <c r="I434" s="4" t="s">
        <v>14</v>
      </c>
      <c r="J434" s="2">
        <v>43167</v>
      </c>
    </row>
    <row r="435" spans="1:10" x14ac:dyDescent="0.3">
      <c r="A435" s="6" t="s">
        <v>46</v>
      </c>
      <c r="B435" s="8">
        <v>1</v>
      </c>
      <c r="C435" s="8">
        <v>3</v>
      </c>
      <c r="D435" s="4" t="s">
        <v>23</v>
      </c>
      <c r="E435" s="4" t="s">
        <v>49</v>
      </c>
      <c r="F435" s="8">
        <v>5</v>
      </c>
      <c r="G435" s="4" t="s">
        <v>16</v>
      </c>
      <c r="H435" s="4">
        <v>10</v>
      </c>
      <c r="I435" s="4" t="s">
        <v>14</v>
      </c>
      <c r="J435" s="2">
        <v>43168</v>
      </c>
    </row>
    <row r="436" spans="1:10" x14ac:dyDescent="0.3">
      <c r="A436" s="6" t="s">
        <v>46</v>
      </c>
      <c r="B436" s="8">
        <v>1</v>
      </c>
      <c r="C436" s="8">
        <v>3</v>
      </c>
      <c r="D436" s="4" t="s">
        <v>23</v>
      </c>
      <c r="E436" s="4" t="s">
        <v>49</v>
      </c>
      <c r="F436" s="8">
        <v>6</v>
      </c>
      <c r="G436" s="4" t="s">
        <v>17</v>
      </c>
      <c r="H436" s="4">
        <v>10</v>
      </c>
      <c r="I436" s="4" t="s">
        <v>14</v>
      </c>
      <c r="J436" s="2">
        <v>43169</v>
      </c>
    </row>
    <row r="437" spans="1:10" x14ac:dyDescent="0.3">
      <c r="A437" s="6" t="s">
        <v>46</v>
      </c>
      <c r="B437" s="8">
        <v>1</v>
      </c>
      <c r="C437" s="8">
        <v>3</v>
      </c>
      <c r="D437" s="4" t="s">
        <v>23</v>
      </c>
      <c r="E437" s="4" t="s">
        <v>49</v>
      </c>
      <c r="F437" s="8">
        <v>7</v>
      </c>
      <c r="G437" s="4" t="s">
        <v>18</v>
      </c>
      <c r="H437" s="4">
        <v>10</v>
      </c>
      <c r="I437" s="4" t="s">
        <v>14</v>
      </c>
      <c r="J437" s="2">
        <v>43170</v>
      </c>
    </row>
    <row r="438" spans="1:10" x14ac:dyDescent="0.3">
      <c r="A438" s="6" t="s">
        <v>46</v>
      </c>
      <c r="B438" s="8">
        <v>1</v>
      </c>
      <c r="C438" s="8">
        <v>3</v>
      </c>
      <c r="D438" s="4" t="s">
        <v>23</v>
      </c>
      <c r="E438" s="4" t="s">
        <v>49</v>
      </c>
      <c r="F438" s="8">
        <v>1</v>
      </c>
      <c r="G438" s="4" t="s">
        <v>19</v>
      </c>
      <c r="H438" s="4">
        <v>11</v>
      </c>
      <c r="I438" s="4" t="s">
        <v>14</v>
      </c>
      <c r="J438" s="2">
        <v>43171</v>
      </c>
    </row>
    <row r="439" spans="1:10" x14ac:dyDescent="0.3">
      <c r="A439" s="6" t="s">
        <v>46</v>
      </c>
      <c r="B439" s="8">
        <v>1</v>
      </c>
      <c r="C439" s="8">
        <v>3</v>
      </c>
      <c r="D439" s="4" t="s">
        <v>23</v>
      </c>
      <c r="E439" s="4" t="s">
        <v>49</v>
      </c>
      <c r="F439" s="8">
        <v>2</v>
      </c>
      <c r="G439" s="4" t="s">
        <v>20</v>
      </c>
      <c r="H439" s="4">
        <v>11</v>
      </c>
      <c r="I439" s="4" t="s">
        <v>14</v>
      </c>
      <c r="J439" s="2">
        <v>43172</v>
      </c>
    </row>
    <row r="440" spans="1:10" x14ac:dyDescent="0.3">
      <c r="A440" s="6" t="s">
        <v>46</v>
      </c>
      <c r="B440" s="8">
        <v>1</v>
      </c>
      <c r="C440" s="8">
        <v>3</v>
      </c>
      <c r="D440" s="4" t="s">
        <v>23</v>
      </c>
      <c r="E440" s="4" t="s">
        <v>49</v>
      </c>
      <c r="F440" s="8">
        <v>3</v>
      </c>
      <c r="G440" s="4" t="s">
        <v>13</v>
      </c>
      <c r="H440" s="4">
        <v>11</v>
      </c>
      <c r="I440" s="4" t="s">
        <v>14</v>
      </c>
      <c r="J440" s="2">
        <v>43173</v>
      </c>
    </row>
    <row r="441" spans="1:10" x14ac:dyDescent="0.3">
      <c r="A441" s="6" t="s">
        <v>46</v>
      </c>
      <c r="B441" s="8">
        <v>1</v>
      </c>
      <c r="C441" s="8">
        <v>3</v>
      </c>
      <c r="D441" s="4" t="s">
        <v>23</v>
      </c>
      <c r="E441" s="4" t="s">
        <v>49</v>
      </c>
      <c r="F441" s="8">
        <v>4</v>
      </c>
      <c r="G441" s="4" t="s">
        <v>15</v>
      </c>
      <c r="H441" s="4">
        <v>11</v>
      </c>
      <c r="I441" s="4" t="s">
        <v>14</v>
      </c>
      <c r="J441" s="2">
        <v>43174</v>
      </c>
    </row>
    <row r="442" spans="1:10" x14ac:dyDescent="0.3">
      <c r="A442" s="6" t="s">
        <v>46</v>
      </c>
      <c r="B442" s="8">
        <v>1</v>
      </c>
      <c r="C442" s="8">
        <v>3</v>
      </c>
      <c r="D442" s="4" t="s">
        <v>23</v>
      </c>
      <c r="E442" s="4" t="s">
        <v>49</v>
      </c>
      <c r="F442" s="8">
        <v>5</v>
      </c>
      <c r="G442" s="4" t="s">
        <v>16</v>
      </c>
      <c r="H442" s="4">
        <v>11</v>
      </c>
      <c r="I442" s="4" t="s">
        <v>14</v>
      </c>
      <c r="J442" s="2">
        <v>43175</v>
      </c>
    </row>
    <row r="443" spans="1:10" x14ac:dyDescent="0.3">
      <c r="A443" s="6" t="s">
        <v>46</v>
      </c>
      <c r="B443" s="8">
        <v>1</v>
      </c>
      <c r="C443" s="8">
        <v>3</v>
      </c>
      <c r="D443" s="4" t="s">
        <v>23</v>
      </c>
      <c r="E443" s="4" t="s">
        <v>49</v>
      </c>
      <c r="F443" s="8">
        <v>6</v>
      </c>
      <c r="G443" s="4" t="s">
        <v>17</v>
      </c>
      <c r="H443" s="4">
        <v>11</v>
      </c>
      <c r="I443" s="4" t="s">
        <v>14</v>
      </c>
      <c r="J443" s="2">
        <v>43176</v>
      </c>
    </row>
    <row r="444" spans="1:10" x14ac:dyDescent="0.3">
      <c r="A444" s="6" t="s">
        <v>46</v>
      </c>
      <c r="B444" s="8">
        <v>1</v>
      </c>
      <c r="C444" s="8">
        <v>3</v>
      </c>
      <c r="D444" s="4" t="s">
        <v>23</v>
      </c>
      <c r="E444" s="4" t="s">
        <v>49</v>
      </c>
      <c r="F444" s="8">
        <v>7</v>
      </c>
      <c r="G444" s="4" t="s">
        <v>18</v>
      </c>
      <c r="H444" s="4">
        <v>11</v>
      </c>
      <c r="I444" s="4" t="s">
        <v>14</v>
      </c>
      <c r="J444" s="2">
        <v>43177</v>
      </c>
    </row>
    <row r="445" spans="1:10" x14ac:dyDescent="0.3">
      <c r="A445" s="6" t="s">
        <v>46</v>
      </c>
      <c r="B445" s="8">
        <v>1</v>
      </c>
      <c r="C445" s="8">
        <v>3</v>
      </c>
      <c r="D445" s="4" t="s">
        <v>23</v>
      </c>
      <c r="E445" s="4" t="s">
        <v>49</v>
      </c>
      <c r="F445" s="8">
        <v>1</v>
      </c>
      <c r="G445" s="4" t="s">
        <v>19</v>
      </c>
      <c r="H445" s="4">
        <v>12</v>
      </c>
      <c r="I445" s="4" t="s">
        <v>14</v>
      </c>
      <c r="J445" s="2">
        <v>43178</v>
      </c>
    </row>
    <row r="446" spans="1:10" x14ac:dyDescent="0.3">
      <c r="A446" s="6" t="s">
        <v>46</v>
      </c>
      <c r="B446" s="8">
        <v>1</v>
      </c>
      <c r="C446" s="8">
        <v>3</v>
      </c>
      <c r="D446" s="4" t="s">
        <v>23</v>
      </c>
      <c r="E446" s="4" t="s">
        <v>49</v>
      </c>
      <c r="F446" s="8">
        <v>2</v>
      </c>
      <c r="G446" s="4" t="s">
        <v>20</v>
      </c>
      <c r="H446" s="4">
        <v>12</v>
      </c>
      <c r="I446" s="4" t="s">
        <v>14</v>
      </c>
      <c r="J446" s="2">
        <v>43179</v>
      </c>
    </row>
    <row r="447" spans="1:10" x14ac:dyDescent="0.3">
      <c r="A447" s="6" t="s">
        <v>46</v>
      </c>
      <c r="B447" s="8">
        <v>1</v>
      </c>
      <c r="C447" s="8">
        <v>3</v>
      </c>
      <c r="D447" s="4" t="s">
        <v>23</v>
      </c>
      <c r="E447" s="4" t="s">
        <v>49</v>
      </c>
      <c r="F447" s="8">
        <v>3</v>
      </c>
      <c r="G447" s="4" t="s">
        <v>13</v>
      </c>
      <c r="H447" s="4">
        <v>12</v>
      </c>
      <c r="I447" s="4" t="s">
        <v>14</v>
      </c>
      <c r="J447" s="2">
        <v>43180</v>
      </c>
    </row>
    <row r="448" spans="1:10" x14ac:dyDescent="0.3">
      <c r="A448" s="6" t="s">
        <v>46</v>
      </c>
      <c r="B448" s="8">
        <v>1</v>
      </c>
      <c r="C448" s="8">
        <v>3</v>
      </c>
      <c r="D448" s="4" t="s">
        <v>23</v>
      </c>
      <c r="E448" s="4" t="s">
        <v>49</v>
      </c>
      <c r="F448" s="8">
        <v>4</v>
      </c>
      <c r="G448" s="4" t="s">
        <v>15</v>
      </c>
      <c r="H448" s="4">
        <v>12</v>
      </c>
      <c r="I448" s="4" t="s">
        <v>14</v>
      </c>
      <c r="J448" s="2">
        <v>43181</v>
      </c>
    </row>
    <row r="449" spans="1:10" x14ac:dyDescent="0.3">
      <c r="A449" s="6" t="s">
        <v>46</v>
      </c>
      <c r="B449" s="8">
        <v>1</v>
      </c>
      <c r="C449" s="8">
        <v>3</v>
      </c>
      <c r="D449" s="4" t="s">
        <v>23</v>
      </c>
      <c r="E449" s="4" t="s">
        <v>49</v>
      </c>
      <c r="F449" s="8">
        <v>5</v>
      </c>
      <c r="G449" s="4" t="s">
        <v>16</v>
      </c>
      <c r="H449" s="4">
        <v>12</v>
      </c>
      <c r="I449" s="4" t="s">
        <v>14</v>
      </c>
      <c r="J449" s="2">
        <v>43182</v>
      </c>
    </row>
    <row r="450" spans="1:10" x14ac:dyDescent="0.3">
      <c r="A450" s="6" t="s">
        <v>46</v>
      </c>
      <c r="B450" s="8">
        <v>1</v>
      </c>
      <c r="C450" s="8">
        <v>3</v>
      </c>
      <c r="D450" s="4" t="s">
        <v>23</v>
      </c>
      <c r="E450" s="4" t="s">
        <v>49</v>
      </c>
      <c r="F450" s="8">
        <v>6</v>
      </c>
      <c r="G450" s="4" t="s">
        <v>17</v>
      </c>
      <c r="H450" s="4">
        <v>12</v>
      </c>
      <c r="I450" s="4" t="s">
        <v>14</v>
      </c>
      <c r="J450" s="2">
        <v>43183</v>
      </c>
    </row>
    <row r="451" spans="1:10" x14ac:dyDescent="0.3">
      <c r="A451" s="6" t="s">
        <v>46</v>
      </c>
      <c r="B451" s="8">
        <v>1</v>
      </c>
      <c r="C451" s="8">
        <v>3</v>
      </c>
      <c r="D451" s="4" t="s">
        <v>23</v>
      </c>
      <c r="E451" s="4" t="s">
        <v>49</v>
      </c>
      <c r="F451" s="8">
        <v>7</v>
      </c>
      <c r="G451" s="4" t="s">
        <v>18</v>
      </c>
      <c r="H451" s="4">
        <v>12</v>
      </c>
      <c r="I451" s="4" t="s">
        <v>14</v>
      </c>
      <c r="J451" s="2">
        <v>43184</v>
      </c>
    </row>
    <row r="452" spans="1:10" x14ac:dyDescent="0.3">
      <c r="A452" s="6" t="s">
        <v>46</v>
      </c>
      <c r="B452" s="8">
        <v>1</v>
      </c>
      <c r="C452" s="8">
        <v>3</v>
      </c>
      <c r="D452" s="4" t="s">
        <v>23</v>
      </c>
      <c r="E452" s="4" t="s">
        <v>49</v>
      </c>
      <c r="F452" s="8">
        <v>1</v>
      </c>
      <c r="G452" s="4" t="s">
        <v>19</v>
      </c>
      <c r="H452" s="4">
        <v>13</v>
      </c>
      <c r="I452" s="4" t="s">
        <v>14</v>
      </c>
      <c r="J452" s="2">
        <v>43185</v>
      </c>
    </row>
    <row r="453" spans="1:10" x14ac:dyDescent="0.3">
      <c r="A453" s="6" t="s">
        <v>46</v>
      </c>
      <c r="B453" s="8">
        <v>1</v>
      </c>
      <c r="C453" s="8">
        <v>3</v>
      </c>
      <c r="D453" s="4" t="s">
        <v>23</v>
      </c>
      <c r="E453" s="4" t="s">
        <v>49</v>
      </c>
      <c r="F453" s="8">
        <v>2</v>
      </c>
      <c r="G453" s="4" t="s">
        <v>20</v>
      </c>
      <c r="H453" s="4">
        <v>13</v>
      </c>
      <c r="I453" s="4" t="s">
        <v>14</v>
      </c>
      <c r="J453" s="2">
        <v>43186</v>
      </c>
    </row>
    <row r="454" spans="1:10" x14ac:dyDescent="0.3">
      <c r="A454" s="6" t="s">
        <v>46</v>
      </c>
      <c r="B454" s="8">
        <v>1</v>
      </c>
      <c r="C454" s="8">
        <v>3</v>
      </c>
      <c r="D454" s="4" t="s">
        <v>23</v>
      </c>
      <c r="E454" s="4" t="s">
        <v>49</v>
      </c>
      <c r="F454" s="8">
        <v>3</v>
      </c>
      <c r="G454" s="4" t="s">
        <v>13</v>
      </c>
      <c r="H454" s="4">
        <v>13</v>
      </c>
      <c r="I454" s="4" t="s">
        <v>14</v>
      </c>
      <c r="J454" s="2">
        <v>43187</v>
      </c>
    </row>
    <row r="455" spans="1:10" x14ac:dyDescent="0.3">
      <c r="A455" s="6" t="s">
        <v>46</v>
      </c>
      <c r="B455" s="8">
        <v>1</v>
      </c>
      <c r="C455" s="8">
        <v>3</v>
      </c>
      <c r="D455" s="4" t="s">
        <v>23</v>
      </c>
      <c r="E455" s="4" t="s">
        <v>49</v>
      </c>
      <c r="F455" s="8">
        <v>4</v>
      </c>
      <c r="G455" s="4" t="s">
        <v>15</v>
      </c>
      <c r="H455" s="4">
        <v>13</v>
      </c>
      <c r="I455" s="4" t="s">
        <v>14</v>
      </c>
      <c r="J455" s="2">
        <v>43188</v>
      </c>
    </row>
    <row r="456" spans="1:10" x14ac:dyDescent="0.3">
      <c r="A456" s="6" t="s">
        <v>46</v>
      </c>
      <c r="B456" s="8">
        <v>1</v>
      </c>
      <c r="C456" s="8">
        <v>3</v>
      </c>
      <c r="D456" s="4" t="s">
        <v>23</v>
      </c>
      <c r="E456" s="4" t="s">
        <v>49</v>
      </c>
      <c r="F456" s="8">
        <v>5</v>
      </c>
      <c r="G456" s="4" t="s">
        <v>16</v>
      </c>
      <c r="H456" s="4">
        <v>13</v>
      </c>
      <c r="I456" s="4" t="s">
        <v>14</v>
      </c>
      <c r="J456" s="2">
        <v>43189</v>
      </c>
    </row>
    <row r="457" spans="1:10" x14ac:dyDescent="0.3">
      <c r="A457" s="6" t="s">
        <v>46</v>
      </c>
      <c r="B457" s="8">
        <v>1</v>
      </c>
      <c r="C457" s="8">
        <v>3</v>
      </c>
      <c r="D457" s="4" t="s">
        <v>23</v>
      </c>
      <c r="E457" s="4" t="s">
        <v>49</v>
      </c>
      <c r="F457" s="8">
        <v>6</v>
      </c>
      <c r="G457" s="4" t="s">
        <v>17</v>
      </c>
      <c r="H457" s="4">
        <v>13</v>
      </c>
      <c r="I457" s="4" t="s">
        <v>14</v>
      </c>
      <c r="J457" s="2">
        <v>43190</v>
      </c>
    </row>
    <row r="458" spans="1:10" x14ac:dyDescent="0.3">
      <c r="A458" s="6" t="s">
        <v>46</v>
      </c>
      <c r="B458" s="8">
        <v>2</v>
      </c>
      <c r="C458" s="8">
        <v>4</v>
      </c>
      <c r="D458" s="4" t="s">
        <v>25</v>
      </c>
      <c r="E458" s="4" t="s">
        <v>50</v>
      </c>
      <c r="F458" s="8">
        <v>7</v>
      </c>
      <c r="G458" s="4" t="s">
        <v>18</v>
      </c>
      <c r="H458" s="4">
        <v>13</v>
      </c>
      <c r="I458" s="4" t="s">
        <v>27</v>
      </c>
      <c r="J458" s="2">
        <v>43191</v>
      </c>
    </row>
    <row r="459" spans="1:10" x14ac:dyDescent="0.3">
      <c r="A459" s="6" t="s">
        <v>46</v>
      </c>
      <c r="B459" s="8">
        <v>2</v>
      </c>
      <c r="C459" s="8">
        <v>4</v>
      </c>
      <c r="D459" s="4" t="s">
        <v>25</v>
      </c>
      <c r="E459" s="4" t="s">
        <v>50</v>
      </c>
      <c r="F459" s="8">
        <v>1</v>
      </c>
      <c r="G459" s="4" t="s">
        <v>19</v>
      </c>
      <c r="H459" s="4">
        <v>14</v>
      </c>
      <c r="I459" s="4" t="s">
        <v>27</v>
      </c>
      <c r="J459" s="2">
        <v>43192</v>
      </c>
    </row>
    <row r="460" spans="1:10" x14ac:dyDescent="0.3">
      <c r="A460" s="6" t="s">
        <v>46</v>
      </c>
      <c r="B460" s="8">
        <v>2</v>
      </c>
      <c r="C460" s="8">
        <v>4</v>
      </c>
      <c r="D460" s="4" t="s">
        <v>25</v>
      </c>
      <c r="E460" s="4" t="s">
        <v>50</v>
      </c>
      <c r="F460" s="8">
        <v>2</v>
      </c>
      <c r="G460" s="4" t="s">
        <v>20</v>
      </c>
      <c r="H460" s="4">
        <v>14</v>
      </c>
      <c r="I460" s="4" t="s">
        <v>27</v>
      </c>
      <c r="J460" s="2">
        <v>43193</v>
      </c>
    </row>
    <row r="461" spans="1:10" x14ac:dyDescent="0.3">
      <c r="A461" s="6" t="s">
        <v>46</v>
      </c>
      <c r="B461" s="8">
        <v>2</v>
      </c>
      <c r="C461" s="8">
        <v>4</v>
      </c>
      <c r="D461" s="4" t="s">
        <v>25</v>
      </c>
      <c r="E461" s="4" t="s">
        <v>50</v>
      </c>
      <c r="F461" s="8">
        <v>3</v>
      </c>
      <c r="G461" s="4" t="s">
        <v>13</v>
      </c>
      <c r="H461" s="4">
        <v>14</v>
      </c>
      <c r="I461" s="4" t="s">
        <v>27</v>
      </c>
      <c r="J461" s="2">
        <v>43194</v>
      </c>
    </row>
    <row r="462" spans="1:10" x14ac:dyDescent="0.3">
      <c r="A462" s="6" t="s">
        <v>46</v>
      </c>
      <c r="B462" s="8">
        <v>2</v>
      </c>
      <c r="C462" s="8">
        <v>4</v>
      </c>
      <c r="D462" s="4" t="s">
        <v>25</v>
      </c>
      <c r="E462" s="4" t="s">
        <v>50</v>
      </c>
      <c r="F462" s="8">
        <v>4</v>
      </c>
      <c r="G462" s="4" t="s">
        <v>15</v>
      </c>
      <c r="H462" s="4">
        <v>14</v>
      </c>
      <c r="I462" s="4" t="s">
        <v>27</v>
      </c>
      <c r="J462" s="2">
        <v>43195</v>
      </c>
    </row>
    <row r="463" spans="1:10" x14ac:dyDescent="0.3">
      <c r="A463" s="6" t="s">
        <v>46</v>
      </c>
      <c r="B463" s="8">
        <v>2</v>
      </c>
      <c r="C463" s="8">
        <v>4</v>
      </c>
      <c r="D463" s="4" t="s">
        <v>25</v>
      </c>
      <c r="E463" s="4" t="s">
        <v>50</v>
      </c>
      <c r="F463" s="8">
        <v>5</v>
      </c>
      <c r="G463" s="4" t="s">
        <v>16</v>
      </c>
      <c r="H463" s="4">
        <v>14</v>
      </c>
      <c r="I463" s="4" t="s">
        <v>27</v>
      </c>
      <c r="J463" s="2">
        <v>43196</v>
      </c>
    </row>
    <row r="464" spans="1:10" x14ac:dyDescent="0.3">
      <c r="A464" s="6" t="s">
        <v>46</v>
      </c>
      <c r="B464" s="8">
        <v>2</v>
      </c>
      <c r="C464" s="8">
        <v>4</v>
      </c>
      <c r="D464" s="4" t="s">
        <v>25</v>
      </c>
      <c r="E464" s="4" t="s">
        <v>50</v>
      </c>
      <c r="F464" s="8">
        <v>6</v>
      </c>
      <c r="G464" s="4" t="s">
        <v>17</v>
      </c>
      <c r="H464" s="4">
        <v>14</v>
      </c>
      <c r="I464" s="4" t="s">
        <v>27</v>
      </c>
      <c r="J464" s="2">
        <v>43197</v>
      </c>
    </row>
    <row r="465" spans="1:10" x14ac:dyDescent="0.3">
      <c r="A465" s="6" t="s">
        <v>46</v>
      </c>
      <c r="B465" s="8">
        <v>2</v>
      </c>
      <c r="C465" s="8">
        <v>4</v>
      </c>
      <c r="D465" s="4" t="s">
        <v>25</v>
      </c>
      <c r="E465" s="4" t="s">
        <v>50</v>
      </c>
      <c r="F465" s="8">
        <v>7</v>
      </c>
      <c r="G465" s="4" t="s">
        <v>18</v>
      </c>
      <c r="H465" s="4">
        <v>14</v>
      </c>
      <c r="I465" s="4" t="s">
        <v>27</v>
      </c>
      <c r="J465" s="2">
        <v>43198</v>
      </c>
    </row>
    <row r="466" spans="1:10" x14ac:dyDescent="0.3">
      <c r="A466" s="6" t="s">
        <v>46</v>
      </c>
      <c r="B466" s="8">
        <v>2</v>
      </c>
      <c r="C466" s="8">
        <v>4</v>
      </c>
      <c r="D466" s="4" t="s">
        <v>25</v>
      </c>
      <c r="E466" s="4" t="s">
        <v>50</v>
      </c>
      <c r="F466" s="8">
        <v>1</v>
      </c>
      <c r="G466" s="4" t="s">
        <v>19</v>
      </c>
      <c r="H466" s="4">
        <v>15</v>
      </c>
      <c r="I466" s="4" t="s">
        <v>27</v>
      </c>
      <c r="J466" s="2">
        <v>43199</v>
      </c>
    </row>
    <row r="467" spans="1:10" x14ac:dyDescent="0.3">
      <c r="A467" s="6" t="s">
        <v>46</v>
      </c>
      <c r="B467" s="8">
        <v>2</v>
      </c>
      <c r="C467" s="8">
        <v>4</v>
      </c>
      <c r="D467" s="4" t="s">
        <v>25</v>
      </c>
      <c r="E467" s="4" t="s">
        <v>50</v>
      </c>
      <c r="F467" s="8">
        <v>2</v>
      </c>
      <c r="G467" s="4" t="s">
        <v>20</v>
      </c>
      <c r="H467" s="4">
        <v>15</v>
      </c>
      <c r="I467" s="4" t="s">
        <v>27</v>
      </c>
      <c r="J467" s="2">
        <v>43200</v>
      </c>
    </row>
    <row r="468" spans="1:10" x14ac:dyDescent="0.3">
      <c r="A468" s="6" t="s">
        <v>46</v>
      </c>
      <c r="B468" s="8">
        <v>2</v>
      </c>
      <c r="C468" s="8">
        <v>4</v>
      </c>
      <c r="D468" s="4" t="s">
        <v>25</v>
      </c>
      <c r="E468" s="4" t="s">
        <v>50</v>
      </c>
      <c r="F468" s="8">
        <v>3</v>
      </c>
      <c r="G468" s="4" t="s">
        <v>13</v>
      </c>
      <c r="H468" s="4">
        <v>15</v>
      </c>
      <c r="I468" s="4" t="s">
        <v>27</v>
      </c>
      <c r="J468" s="2">
        <v>43201</v>
      </c>
    </row>
    <row r="469" spans="1:10" x14ac:dyDescent="0.3">
      <c r="A469" s="6" t="s">
        <v>46</v>
      </c>
      <c r="B469" s="8">
        <v>2</v>
      </c>
      <c r="C469" s="8">
        <v>4</v>
      </c>
      <c r="D469" s="4" t="s">
        <v>25</v>
      </c>
      <c r="E469" s="4" t="s">
        <v>50</v>
      </c>
      <c r="F469" s="8">
        <v>4</v>
      </c>
      <c r="G469" s="4" t="s">
        <v>15</v>
      </c>
      <c r="H469" s="4">
        <v>15</v>
      </c>
      <c r="I469" s="4" t="s">
        <v>27</v>
      </c>
      <c r="J469" s="2">
        <v>43202</v>
      </c>
    </row>
    <row r="470" spans="1:10" x14ac:dyDescent="0.3">
      <c r="A470" s="6" t="s">
        <v>46</v>
      </c>
      <c r="B470" s="8">
        <v>2</v>
      </c>
      <c r="C470" s="8">
        <v>4</v>
      </c>
      <c r="D470" s="4" t="s">
        <v>25</v>
      </c>
      <c r="E470" s="4" t="s">
        <v>50</v>
      </c>
      <c r="F470" s="8">
        <v>5</v>
      </c>
      <c r="G470" s="4" t="s">
        <v>16</v>
      </c>
      <c r="H470" s="4">
        <v>15</v>
      </c>
      <c r="I470" s="4" t="s">
        <v>27</v>
      </c>
      <c r="J470" s="2">
        <v>43203</v>
      </c>
    </row>
    <row r="471" spans="1:10" x14ac:dyDescent="0.3">
      <c r="A471" s="6" t="s">
        <v>46</v>
      </c>
      <c r="B471" s="8">
        <v>2</v>
      </c>
      <c r="C471" s="8">
        <v>4</v>
      </c>
      <c r="D471" s="4" t="s">
        <v>25</v>
      </c>
      <c r="E471" s="4" t="s">
        <v>50</v>
      </c>
      <c r="F471" s="8">
        <v>6</v>
      </c>
      <c r="G471" s="4" t="s">
        <v>17</v>
      </c>
      <c r="H471" s="4">
        <v>15</v>
      </c>
      <c r="I471" s="4" t="s">
        <v>27</v>
      </c>
      <c r="J471" s="2">
        <v>43204</v>
      </c>
    </row>
    <row r="472" spans="1:10" x14ac:dyDescent="0.3">
      <c r="A472" s="6" t="s">
        <v>46</v>
      </c>
      <c r="B472" s="8">
        <v>2</v>
      </c>
      <c r="C472" s="8">
        <v>4</v>
      </c>
      <c r="D472" s="4" t="s">
        <v>25</v>
      </c>
      <c r="E472" s="4" t="s">
        <v>50</v>
      </c>
      <c r="F472" s="8">
        <v>7</v>
      </c>
      <c r="G472" s="4" t="s">
        <v>18</v>
      </c>
      <c r="H472" s="4">
        <v>15</v>
      </c>
      <c r="I472" s="4" t="s">
        <v>27</v>
      </c>
      <c r="J472" s="2">
        <v>43205</v>
      </c>
    </row>
    <row r="473" spans="1:10" x14ac:dyDescent="0.3">
      <c r="A473" s="6" t="s">
        <v>46</v>
      </c>
      <c r="B473" s="8">
        <v>2</v>
      </c>
      <c r="C473" s="8">
        <v>4</v>
      </c>
      <c r="D473" s="4" t="s">
        <v>25</v>
      </c>
      <c r="E473" s="4" t="s">
        <v>50</v>
      </c>
      <c r="F473" s="8">
        <v>1</v>
      </c>
      <c r="G473" s="4" t="s">
        <v>19</v>
      </c>
      <c r="H473" s="4">
        <v>16</v>
      </c>
      <c r="I473" s="4" t="s">
        <v>27</v>
      </c>
      <c r="J473" s="2">
        <v>43206</v>
      </c>
    </row>
    <row r="474" spans="1:10" x14ac:dyDescent="0.3">
      <c r="A474" s="6" t="s">
        <v>46</v>
      </c>
      <c r="B474" s="8">
        <v>2</v>
      </c>
      <c r="C474" s="8">
        <v>4</v>
      </c>
      <c r="D474" s="4" t="s">
        <v>25</v>
      </c>
      <c r="E474" s="4" t="s">
        <v>50</v>
      </c>
      <c r="F474" s="8">
        <v>2</v>
      </c>
      <c r="G474" s="4" t="s">
        <v>20</v>
      </c>
      <c r="H474" s="4">
        <v>16</v>
      </c>
      <c r="I474" s="4" t="s">
        <v>27</v>
      </c>
      <c r="J474" s="2">
        <v>43207</v>
      </c>
    </row>
    <row r="475" spans="1:10" x14ac:dyDescent="0.3">
      <c r="A475" s="6" t="s">
        <v>46</v>
      </c>
      <c r="B475" s="8">
        <v>2</v>
      </c>
      <c r="C475" s="8">
        <v>4</v>
      </c>
      <c r="D475" s="4" t="s">
        <v>25</v>
      </c>
      <c r="E475" s="4" t="s">
        <v>50</v>
      </c>
      <c r="F475" s="8">
        <v>3</v>
      </c>
      <c r="G475" s="4" t="s">
        <v>13</v>
      </c>
      <c r="H475" s="4">
        <v>16</v>
      </c>
      <c r="I475" s="4" t="s">
        <v>27</v>
      </c>
      <c r="J475" s="2">
        <v>43208</v>
      </c>
    </row>
    <row r="476" spans="1:10" x14ac:dyDescent="0.3">
      <c r="A476" s="6" t="s">
        <v>46</v>
      </c>
      <c r="B476" s="8">
        <v>2</v>
      </c>
      <c r="C476" s="8">
        <v>4</v>
      </c>
      <c r="D476" s="4" t="s">
        <v>25</v>
      </c>
      <c r="E476" s="4" t="s">
        <v>50</v>
      </c>
      <c r="F476" s="8">
        <v>4</v>
      </c>
      <c r="G476" s="4" t="s">
        <v>15</v>
      </c>
      <c r="H476" s="4">
        <v>16</v>
      </c>
      <c r="I476" s="4" t="s">
        <v>27</v>
      </c>
      <c r="J476" s="2">
        <v>43209</v>
      </c>
    </row>
    <row r="477" spans="1:10" x14ac:dyDescent="0.3">
      <c r="A477" s="6" t="s">
        <v>46</v>
      </c>
      <c r="B477" s="8">
        <v>2</v>
      </c>
      <c r="C477" s="8">
        <v>4</v>
      </c>
      <c r="D477" s="4" t="s">
        <v>25</v>
      </c>
      <c r="E477" s="4" t="s">
        <v>50</v>
      </c>
      <c r="F477" s="8">
        <v>5</v>
      </c>
      <c r="G477" s="4" t="s">
        <v>16</v>
      </c>
      <c r="H477" s="4">
        <v>16</v>
      </c>
      <c r="I477" s="4" t="s">
        <v>27</v>
      </c>
      <c r="J477" s="2">
        <v>43210</v>
      </c>
    </row>
    <row r="478" spans="1:10" x14ac:dyDescent="0.3">
      <c r="A478" s="6" t="s">
        <v>46</v>
      </c>
      <c r="B478" s="8">
        <v>2</v>
      </c>
      <c r="C478" s="8">
        <v>4</v>
      </c>
      <c r="D478" s="4" t="s">
        <v>25</v>
      </c>
      <c r="E478" s="4" t="s">
        <v>50</v>
      </c>
      <c r="F478" s="8">
        <v>6</v>
      </c>
      <c r="G478" s="4" t="s">
        <v>17</v>
      </c>
      <c r="H478" s="4">
        <v>16</v>
      </c>
      <c r="I478" s="4" t="s">
        <v>27</v>
      </c>
      <c r="J478" s="2">
        <v>43211</v>
      </c>
    </row>
    <row r="479" spans="1:10" x14ac:dyDescent="0.3">
      <c r="A479" s="6" t="s">
        <v>46</v>
      </c>
      <c r="B479" s="8">
        <v>2</v>
      </c>
      <c r="C479" s="8">
        <v>4</v>
      </c>
      <c r="D479" s="4" t="s">
        <v>25</v>
      </c>
      <c r="E479" s="4" t="s">
        <v>50</v>
      </c>
      <c r="F479" s="8">
        <v>7</v>
      </c>
      <c r="G479" s="4" t="s">
        <v>18</v>
      </c>
      <c r="H479" s="4">
        <v>16</v>
      </c>
      <c r="I479" s="4" t="s">
        <v>27</v>
      </c>
      <c r="J479" s="2">
        <v>43212</v>
      </c>
    </row>
    <row r="480" spans="1:10" x14ac:dyDescent="0.3">
      <c r="A480" s="6" t="s">
        <v>46</v>
      </c>
      <c r="B480" s="8">
        <v>2</v>
      </c>
      <c r="C480" s="8">
        <v>4</v>
      </c>
      <c r="D480" s="4" t="s">
        <v>25</v>
      </c>
      <c r="E480" s="4" t="s">
        <v>50</v>
      </c>
      <c r="F480" s="8">
        <v>1</v>
      </c>
      <c r="G480" s="4" t="s">
        <v>19</v>
      </c>
      <c r="H480" s="4">
        <v>17</v>
      </c>
      <c r="I480" s="4" t="s">
        <v>27</v>
      </c>
      <c r="J480" s="2">
        <v>43213</v>
      </c>
    </row>
    <row r="481" spans="1:10" x14ac:dyDescent="0.3">
      <c r="A481" s="6" t="s">
        <v>46</v>
      </c>
      <c r="B481" s="8">
        <v>2</v>
      </c>
      <c r="C481" s="8">
        <v>4</v>
      </c>
      <c r="D481" s="4" t="s">
        <v>25</v>
      </c>
      <c r="E481" s="4" t="s">
        <v>50</v>
      </c>
      <c r="F481" s="8">
        <v>2</v>
      </c>
      <c r="G481" s="4" t="s">
        <v>20</v>
      </c>
      <c r="H481" s="4">
        <v>17</v>
      </c>
      <c r="I481" s="4" t="s">
        <v>27</v>
      </c>
      <c r="J481" s="2">
        <v>43214</v>
      </c>
    </row>
    <row r="482" spans="1:10" x14ac:dyDescent="0.3">
      <c r="A482" s="6" t="s">
        <v>46</v>
      </c>
      <c r="B482" s="8">
        <v>2</v>
      </c>
      <c r="C482" s="8">
        <v>4</v>
      </c>
      <c r="D482" s="4" t="s">
        <v>25</v>
      </c>
      <c r="E482" s="4" t="s">
        <v>50</v>
      </c>
      <c r="F482" s="8">
        <v>3</v>
      </c>
      <c r="G482" s="4" t="s">
        <v>13</v>
      </c>
      <c r="H482" s="4">
        <v>17</v>
      </c>
      <c r="I482" s="4" t="s">
        <v>27</v>
      </c>
      <c r="J482" s="2">
        <v>43215</v>
      </c>
    </row>
    <row r="483" spans="1:10" x14ac:dyDescent="0.3">
      <c r="A483" s="6" t="s">
        <v>46</v>
      </c>
      <c r="B483" s="8">
        <v>2</v>
      </c>
      <c r="C483" s="8">
        <v>4</v>
      </c>
      <c r="D483" s="4" t="s">
        <v>25</v>
      </c>
      <c r="E483" s="4" t="s">
        <v>50</v>
      </c>
      <c r="F483" s="8">
        <v>4</v>
      </c>
      <c r="G483" s="4" t="s">
        <v>15</v>
      </c>
      <c r="H483" s="4">
        <v>17</v>
      </c>
      <c r="I483" s="4" t="s">
        <v>27</v>
      </c>
      <c r="J483" s="2">
        <v>43216</v>
      </c>
    </row>
    <row r="484" spans="1:10" x14ac:dyDescent="0.3">
      <c r="A484" s="6" t="s">
        <v>46</v>
      </c>
      <c r="B484" s="8">
        <v>2</v>
      </c>
      <c r="C484" s="8">
        <v>4</v>
      </c>
      <c r="D484" s="4" t="s">
        <v>25</v>
      </c>
      <c r="E484" s="4" t="s">
        <v>50</v>
      </c>
      <c r="F484" s="8">
        <v>5</v>
      </c>
      <c r="G484" s="4" t="s">
        <v>16</v>
      </c>
      <c r="H484" s="4">
        <v>17</v>
      </c>
      <c r="I484" s="4" t="s">
        <v>27</v>
      </c>
      <c r="J484" s="2">
        <v>43217</v>
      </c>
    </row>
    <row r="485" spans="1:10" x14ac:dyDescent="0.3">
      <c r="A485" s="6" t="s">
        <v>46</v>
      </c>
      <c r="B485" s="8">
        <v>2</v>
      </c>
      <c r="C485" s="8">
        <v>4</v>
      </c>
      <c r="D485" s="4" t="s">
        <v>25</v>
      </c>
      <c r="E485" s="4" t="s">
        <v>50</v>
      </c>
      <c r="F485" s="8">
        <v>6</v>
      </c>
      <c r="G485" s="4" t="s">
        <v>17</v>
      </c>
      <c r="H485" s="4">
        <v>17</v>
      </c>
      <c r="I485" s="4" t="s">
        <v>27</v>
      </c>
      <c r="J485" s="2">
        <v>43218</v>
      </c>
    </row>
    <row r="486" spans="1:10" x14ac:dyDescent="0.3">
      <c r="A486" s="6" t="s">
        <v>46</v>
      </c>
      <c r="B486" s="8">
        <v>2</v>
      </c>
      <c r="C486" s="8">
        <v>4</v>
      </c>
      <c r="D486" s="4" t="s">
        <v>25</v>
      </c>
      <c r="E486" s="4" t="s">
        <v>50</v>
      </c>
      <c r="F486" s="8">
        <v>7</v>
      </c>
      <c r="G486" s="4" t="s">
        <v>18</v>
      </c>
      <c r="H486" s="4">
        <v>17</v>
      </c>
      <c r="I486" s="4" t="s">
        <v>27</v>
      </c>
      <c r="J486" s="2">
        <v>43219</v>
      </c>
    </row>
    <row r="487" spans="1:10" x14ac:dyDescent="0.3">
      <c r="A487" s="6" t="s">
        <v>46</v>
      </c>
      <c r="B487" s="8">
        <v>2</v>
      </c>
      <c r="C487" s="8">
        <v>4</v>
      </c>
      <c r="D487" s="4" t="s">
        <v>25</v>
      </c>
      <c r="E487" s="4" t="s">
        <v>50</v>
      </c>
      <c r="F487" s="8">
        <v>1</v>
      </c>
      <c r="G487" s="4" t="s">
        <v>19</v>
      </c>
      <c r="H487" s="4">
        <v>18</v>
      </c>
      <c r="I487" s="4" t="s">
        <v>27</v>
      </c>
      <c r="J487" s="2">
        <v>43220</v>
      </c>
    </row>
    <row r="488" spans="1:10" x14ac:dyDescent="0.3">
      <c r="A488" s="6" t="s">
        <v>46</v>
      </c>
      <c r="B488" s="8">
        <v>2</v>
      </c>
      <c r="C488" s="8">
        <v>5</v>
      </c>
      <c r="D488" s="4" t="s">
        <v>28</v>
      </c>
      <c r="E488" s="4" t="s">
        <v>51</v>
      </c>
      <c r="F488" s="8">
        <v>2</v>
      </c>
      <c r="G488" s="4" t="s">
        <v>20</v>
      </c>
      <c r="H488" s="4">
        <v>18</v>
      </c>
      <c r="I488" s="4" t="s">
        <v>27</v>
      </c>
      <c r="J488" s="2">
        <v>43221</v>
      </c>
    </row>
    <row r="489" spans="1:10" x14ac:dyDescent="0.3">
      <c r="A489" s="6" t="s">
        <v>46</v>
      </c>
      <c r="B489" s="8">
        <v>2</v>
      </c>
      <c r="C489" s="8">
        <v>5</v>
      </c>
      <c r="D489" s="4" t="s">
        <v>28</v>
      </c>
      <c r="E489" s="4" t="s">
        <v>51</v>
      </c>
      <c r="F489" s="8">
        <v>3</v>
      </c>
      <c r="G489" s="4" t="s">
        <v>13</v>
      </c>
      <c r="H489" s="4">
        <v>18</v>
      </c>
      <c r="I489" s="4" t="s">
        <v>27</v>
      </c>
      <c r="J489" s="2">
        <v>43222</v>
      </c>
    </row>
    <row r="490" spans="1:10" x14ac:dyDescent="0.3">
      <c r="A490" s="6" t="s">
        <v>46</v>
      </c>
      <c r="B490" s="8">
        <v>2</v>
      </c>
      <c r="C490" s="8">
        <v>5</v>
      </c>
      <c r="D490" s="4" t="s">
        <v>28</v>
      </c>
      <c r="E490" s="4" t="s">
        <v>51</v>
      </c>
      <c r="F490" s="8">
        <v>4</v>
      </c>
      <c r="G490" s="4" t="s">
        <v>15</v>
      </c>
      <c r="H490" s="4">
        <v>18</v>
      </c>
      <c r="I490" s="4" t="s">
        <v>27</v>
      </c>
      <c r="J490" s="2">
        <v>43223</v>
      </c>
    </row>
    <row r="491" spans="1:10" x14ac:dyDescent="0.3">
      <c r="A491" s="6" t="s">
        <v>46</v>
      </c>
      <c r="B491" s="8">
        <v>2</v>
      </c>
      <c r="C491" s="8">
        <v>5</v>
      </c>
      <c r="D491" s="4" t="s">
        <v>28</v>
      </c>
      <c r="E491" s="4" t="s">
        <v>51</v>
      </c>
      <c r="F491" s="8">
        <v>5</v>
      </c>
      <c r="G491" s="4" t="s">
        <v>16</v>
      </c>
      <c r="H491" s="4">
        <v>18</v>
      </c>
      <c r="I491" s="4" t="s">
        <v>27</v>
      </c>
      <c r="J491" s="2">
        <v>43224</v>
      </c>
    </row>
    <row r="492" spans="1:10" x14ac:dyDescent="0.3">
      <c r="A492" s="6" t="s">
        <v>46</v>
      </c>
      <c r="B492" s="8">
        <v>2</v>
      </c>
      <c r="C492" s="8">
        <v>5</v>
      </c>
      <c r="D492" s="4" t="s">
        <v>28</v>
      </c>
      <c r="E492" s="4" t="s">
        <v>51</v>
      </c>
      <c r="F492" s="8">
        <v>6</v>
      </c>
      <c r="G492" s="4" t="s">
        <v>17</v>
      </c>
      <c r="H492" s="4">
        <v>18</v>
      </c>
      <c r="I492" s="4" t="s">
        <v>27</v>
      </c>
      <c r="J492" s="2">
        <v>43225</v>
      </c>
    </row>
    <row r="493" spans="1:10" x14ac:dyDescent="0.3">
      <c r="A493" s="6" t="s">
        <v>46</v>
      </c>
      <c r="B493" s="8">
        <v>2</v>
      </c>
      <c r="C493" s="8">
        <v>5</v>
      </c>
      <c r="D493" s="4" t="s">
        <v>28</v>
      </c>
      <c r="E493" s="4" t="s">
        <v>51</v>
      </c>
      <c r="F493" s="8">
        <v>7</v>
      </c>
      <c r="G493" s="4" t="s">
        <v>18</v>
      </c>
      <c r="H493" s="4">
        <v>18</v>
      </c>
      <c r="I493" s="4" t="s">
        <v>27</v>
      </c>
      <c r="J493" s="2">
        <v>43226</v>
      </c>
    </row>
    <row r="494" spans="1:10" x14ac:dyDescent="0.3">
      <c r="A494" s="6" t="s">
        <v>46</v>
      </c>
      <c r="B494" s="8">
        <v>2</v>
      </c>
      <c r="C494" s="8">
        <v>5</v>
      </c>
      <c r="D494" s="4" t="s">
        <v>28</v>
      </c>
      <c r="E494" s="4" t="s">
        <v>51</v>
      </c>
      <c r="F494" s="8">
        <v>1</v>
      </c>
      <c r="G494" s="4" t="s">
        <v>19</v>
      </c>
      <c r="H494" s="4">
        <v>19</v>
      </c>
      <c r="I494" s="4" t="s">
        <v>27</v>
      </c>
      <c r="J494" s="2">
        <v>43227</v>
      </c>
    </row>
    <row r="495" spans="1:10" x14ac:dyDescent="0.3">
      <c r="A495" s="6" t="s">
        <v>46</v>
      </c>
      <c r="B495" s="8">
        <v>2</v>
      </c>
      <c r="C495" s="8">
        <v>5</v>
      </c>
      <c r="D495" s="4" t="s">
        <v>28</v>
      </c>
      <c r="E495" s="4" t="s">
        <v>51</v>
      </c>
      <c r="F495" s="8">
        <v>2</v>
      </c>
      <c r="G495" s="4" t="s">
        <v>20</v>
      </c>
      <c r="H495" s="4">
        <v>19</v>
      </c>
      <c r="I495" s="4" t="s">
        <v>27</v>
      </c>
      <c r="J495" s="2">
        <v>43228</v>
      </c>
    </row>
    <row r="496" spans="1:10" x14ac:dyDescent="0.3">
      <c r="A496" s="6" t="s">
        <v>46</v>
      </c>
      <c r="B496" s="8">
        <v>2</v>
      </c>
      <c r="C496" s="8">
        <v>5</v>
      </c>
      <c r="D496" s="4" t="s">
        <v>28</v>
      </c>
      <c r="E496" s="4" t="s">
        <v>51</v>
      </c>
      <c r="F496" s="8">
        <v>3</v>
      </c>
      <c r="G496" s="4" t="s">
        <v>13</v>
      </c>
      <c r="H496" s="4">
        <v>19</v>
      </c>
      <c r="I496" s="4" t="s">
        <v>27</v>
      </c>
      <c r="J496" s="2">
        <v>43229</v>
      </c>
    </row>
    <row r="497" spans="1:10" x14ac:dyDescent="0.3">
      <c r="A497" s="6" t="s">
        <v>46</v>
      </c>
      <c r="B497" s="8">
        <v>2</v>
      </c>
      <c r="C497" s="8">
        <v>5</v>
      </c>
      <c r="D497" s="4" t="s">
        <v>28</v>
      </c>
      <c r="E497" s="4" t="s">
        <v>51</v>
      </c>
      <c r="F497" s="8">
        <v>4</v>
      </c>
      <c r="G497" s="4" t="s">
        <v>15</v>
      </c>
      <c r="H497" s="4">
        <v>19</v>
      </c>
      <c r="I497" s="4" t="s">
        <v>27</v>
      </c>
      <c r="J497" s="2">
        <v>43230</v>
      </c>
    </row>
    <row r="498" spans="1:10" x14ac:dyDescent="0.3">
      <c r="A498" s="6" t="s">
        <v>46</v>
      </c>
      <c r="B498" s="8">
        <v>2</v>
      </c>
      <c r="C498" s="8">
        <v>5</v>
      </c>
      <c r="D498" s="4" t="s">
        <v>28</v>
      </c>
      <c r="E498" s="4" t="s">
        <v>51</v>
      </c>
      <c r="F498" s="8">
        <v>5</v>
      </c>
      <c r="G498" s="4" t="s">
        <v>16</v>
      </c>
      <c r="H498" s="4">
        <v>19</v>
      </c>
      <c r="I498" s="4" t="s">
        <v>27</v>
      </c>
      <c r="J498" s="2">
        <v>43231</v>
      </c>
    </row>
    <row r="499" spans="1:10" x14ac:dyDescent="0.3">
      <c r="A499" s="6" t="s">
        <v>46</v>
      </c>
      <c r="B499" s="8">
        <v>2</v>
      </c>
      <c r="C499" s="8">
        <v>5</v>
      </c>
      <c r="D499" s="4" t="s">
        <v>28</v>
      </c>
      <c r="E499" s="4" t="s">
        <v>51</v>
      </c>
      <c r="F499" s="8">
        <v>6</v>
      </c>
      <c r="G499" s="4" t="s">
        <v>17</v>
      </c>
      <c r="H499" s="4">
        <v>19</v>
      </c>
      <c r="I499" s="4" t="s">
        <v>27</v>
      </c>
      <c r="J499" s="2">
        <v>43232</v>
      </c>
    </row>
    <row r="500" spans="1:10" x14ac:dyDescent="0.3">
      <c r="A500" s="6" t="s">
        <v>46</v>
      </c>
      <c r="B500" s="8">
        <v>2</v>
      </c>
      <c r="C500" s="8">
        <v>5</v>
      </c>
      <c r="D500" s="4" t="s">
        <v>28</v>
      </c>
      <c r="E500" s="4" t="s">
        <v>51</v>
      </c>
      <c r="F500" s="8">
        <v>7</v>
      </c>
      <c r="G500" s="4" t="s">
        <v>18</v>
      </c>
      <c r="H500" s="4">
        <v>19</v>
      </c>
      <c r="I500" s="4" t="s">
        <v>27</v>
      </c>
      <c r="J500" s="2">
        <v>43233</v>
      </c>
    </row>
    <row r="501" spans="1:10" x14ac:dyDescent="0.3">
      <c r="A501" s="6" t="s">
        <v>46</v>
      </c>
      <c r="B501" s="8">
        <v>2</v>
      </c>
      <c r="C501" s="8">
        <v>5</v>
      </c>
      <c r="D501" s="4" t="s">
        <v>28</v>
      </c>
      <c r="E501" s="4" t="s">
        <v>51</v>
      </c>
      <c r="F501" s="8">
        <v>1</v>
      </c>
      <c r="G501" s="4" t="s">
        <v>19</v>
      </c>
      <c r="H501" s="4">
        <v>20</v>
      </c>
      <c r="I501" s="4" t="s">
        <v>27</v>
      </c>
      <c r="J501" s="2">
        <v>43234</v>
      </c>
    </row>
    <row r="502" spans="1:10" x14ac:dyDescent="0.3">
      <c r="A502" s="6" t="s">
        <v>46</v>
      </c>
      <c r="B502" s="8">
        <v>2</v>
      </c>
      <c r="C502" s="8">
        <v>5</v>
      </c>
      <c r="D502" s="4" t="s">
        <v>28</v>
      </c>
      <c r="E502" s="4" t="s">
        <v>51</v>
      </c>
      <c r="F502" s="8">
        <v>2</v>
      </c>
      <c r="G502" s="4" t="s">
        <v>20</v>
      </c>
      <c r="H502" s="4">
        <v>20</v>
      </c>
      <c r="I502" s="4" t="s">
        <v>27</v>
      </c>
      <c r="J502" s="2">
        <v>43235</v>
      </c>
    </row>
    <row r="503" spans="1:10" x14ac:dyDescent="0.3">
      <c r="A503" s="6" t="s">
        <v>46</v>
      </c>
      <c r="B503" s="8">
        <v>2</v>
      </c>
      <c r="C503" s="8">
        <v>5</v>
      </c>
      <c r="D503" s="4" t="s">
        <v>28</v>
      </c>
      <c r="E503" s="4" t="s">
        <v>51</v>
      </c>
      <c r="F503" s="8">
        <v>3</v>
      </c>
      <c r="G503" s="4" t="s">
        <v>13</v>
      </c>
      <c r="H503" s="4">
        <v>20</v>
      </c>
      <c r="I503" s="4" t="s">
        <v>27</v>
      </c>
      <c r="J503" s="2">
        <v>43236</v>
      </c>
    </row>
    <row r="504" spans="1:10" x14ac:dyDescent="0.3">
      <c r="A504" s="6" t="s">
        <v>46</v>
      </c>
      <c r="B504" s="8">
        <v>2</v>
      </c>
      <c r="C504" s="8">
        <v>5</v>
      </c>
      <c r="D504" s="4" t="s">
        <v>28</v>
      </c>
      <c r="E504" s="4" t="s">
        <v>51</v>
      </c>
      <c r="F504" s="8">
        <v>4</v>
      </c>
      <c r="G504" s="4" t="s">
        <v>15</v>
      </c>
      <c r="H504" s="4">
        <v>20</v>
      </c>
      <c r="I504" s="4" t="s">
        <v>27</v>
      </c>
      <c r="J504" s="2">
        <v>43237</v>
      </c>
    </row>
    <row r="505" spans="1:10" x14ac:dyDescent="0.3">
      <c r="A505" s="6" t="s">
        <v>46</v>
      </c>
      <c r="B505" s="8">
        <v>2</v>
      </c>
      <c r="C505" s="8">
        <v>5</v>
      </c>
      <c r="D505" s="4" t="s">
        <v>28</v>
      </c>
      <c r="E505" s="4" t="s">
        <v>51</v>
      </c>
      <c r="F505" s="8">
        <v>5</v>
      </c>
      <c r="G505" s="4" t="s">
        <v>16</v>
      </c>
      <c r="H505" s="4">
        <v>20</v>
      </c>
      <c r="I505" s="4" t="s">
        <v>27</v>
      </c>
      <c r="J505" s="2">
        <v>43238</v>
      </c>
    </row>
    <row r="506" spans="1:10" x14ac:dyDescent="0.3">
      <c r="A506" s="6" t="s">
        <v>46</v>
      </c>
      <c r="B506" s="8">
        <v>2</v>
      </c>
      <c r="C506" s="8">
        <v>5</v>
      </c>
      <c r="D506" s="4" t="s">
        <v>28</v>
      </c>
      <c r="E506" s="4" t="s">
        <v>51</v>
      </c>
      <c r="F506" s="8">
        <v>6</v>
      </c>
      <c r="G506" s="4" t="s">
        <v>17</v>
      </c>
      <c r="H506" s="4">
        <v>20</v>
      </c>
      <c r="I506" s="4" t="s">
        <v>27</v>
      </c>
      <c r="J506" s="2">
        <v>43239</v>
      </c>
    </row>
    <row r="507" spans="1:10" x14ac:dyDescent="0.3">
      <c r="A507" s="6" t="s">
        <v>46</v>
      </c>
      <c r="B507" s="8">
        <v>2</v>
      </c>
      <c r="C507" s="8">
        <v>5</v>
      </c>
      <c r="D507" s="4" t="s">
        <v>28</v>
      </c>
      <c r="E507" s="4" t="s">
        <v>51</v>
      </c>
      <c r="F507" s="8">
        <v>7</v>
      </c>
      <c r="G507" s="4" t="s">
        <v>18</v>
      </c>
      <c r="H507" s="4">
        <v>20</v>
      </c>
      <c r="I507" s="4" t="s">
        <v>27</v>
      </c>
      <c r="J507" s="2">
        <v>43240</v>
      </c>
    </row>
    <row r="508" spans="1:10" x14ac:dyDescent="0.3">
      <c r="A508" s="6" t="s">
        <v>46</v>
      </c>
      <c r="B508" s="8">
        <v>2</v>
      </c>
      <c r="C508" s="8">
        <v>5</v>
      </c>
      <c r="D508" s="4" t="s">
        <v>28</v>
      </c>
      <c r="E508" s="4" t="s">
        <v>51</v>
      </c>
      <c r="F508" s="8">
        <v>1</v>
      </c>
      <c r="G508" s="4" t="s">
        <v>19</v>
      </c>
      <c r="H508" s="4">
        <v>21</v>
      </c>
      <c r="I508" s="4" t="s">
        <v>27</v>
      </c>
      <c r="J508" s="2">
        <v>43241</v>
      </c>
    </row>
    <row r="509" spans="1:10" x14ac:dyDescent="0.3">
      <c r="A509" s="6" t="s">
        <v>46</v>
      </c>
      <c r="B509" s="8">
        <v>2</v>
      </c>
      <c r="C509" s="8">
        <v>5</v>
      </c>
      <c r="D509" s="4" t="s">
        <v>28</v>
      </c>
      <c r="E509" s="4" t="s">
        <v>51</v>
      </c>
      <c r="F509" s="8">
        <v>2</v>
      </c>
      <c r="G509" s="4" t="s">
        <v>20</v>
      </c>
      <c r="H509" s="4">
        <v>21</v>
      </c>
      <c r="I509" s="4" t="s">
        <v>27</v>
      </c>
      <c r="J509" s="2">
        <v>43242</v>
      </c>
    </row>
    <row r="510" spans="1:10" x14ac:dyDescent="0.3">
      <c r="A510" s="6" t="s">
        <v>46</v>
      </c>
      <c r="B510" s="8">
        <v>2</v>
      </c>
      <c r="C510" s="8">
        <v>5</v>
      </c>
      <c r="D510" s="4" t="s">
        <v>28</v>
      </c>
      <c r="E510" s="4" t="s">
        <v>51</v>
      </c>
      <c r="F510" s="8">
        <v>3</v>
      </c>
      <c r="G510" s="4" t="s">
        <v>13</v>
      </c>
      <c r="H510" s="4">
        <v>21</v>
      </c>
      <c r="I510" s="4" t="s">
        <v>27</v>
      </c>
      <c r="J510" s="2">
        <v>43243</v>
      </c>
    </row>
    <row r="511" spans="1:10" x14ac:dyDescent="0.3">
      <c r="A511" s="6" t="s">
        <v>46</v>
      </c>
      <c r="B511" s="8">
        <v>2</v>
      </c>
      <c r="C511" s="8">
        <v>5</v>
      </c>
      <c r="D511" s="4" t="s">
        <v>28</v>
      </c>
      <c r="E511" s="4" t="s">
        <v>51</v>
      </c>
      <c r="F511" s="8">
        <v>4</v>
      </c>
      <c r="G511" s="4" t="s">
        <v>15</v>
      </c>
      <c r="H511" s="4">
        <v>21</v>
      </c>
      <c r="I511" s="4" t="s">
        <v>27</v>
      </c>
      <c r="J511" s="2">
        <v>43244</v>
      </c>
    </row>
    <row r="512" spans="1:10" x14ac:dyDescent="0.3">
      <c r="A512" s="6" t="s">
        <v>46</v>
      </c>
      <c r="B512" s="8">
        <v>2</v>
      </c>
      <c r="C512" s="8">
        <v>5</v>
      </c>
      <c r="D512" s="4" t="s">
        <v>28</v>
      </c>
      <c r="E512" s="4" t="s">
        <v>51</v>
      </c>
      <c r="F512" s="8">
        <v>5</v>
      </c>
      <c r="G512" s="4" t="s">
        <v>16</v>
      </c>
      <c r="H512" s="4">
        <v>21</v>
      </c>
      <c r="I512" s="4" t="s">
        <v>27</v>
      </c>
      <c r="J512" s="2">
        <v>43245</v>
      </c>
    </row>
    <row r="513" spans="1:10" x14ac:dyDescent="0.3">
      <c r="A513" s="6" t="s">
        <v>46</v>
      </c>
      <c r="B513" s="8">
        <v>2</v>
      </c>
      <c r="C513" s="8">
        <v>5</v>
      </c>
      <c r="D513" s="4" t="s">
        <v>28</v>
      </c>
      <c r="E513" s="4" t="s">
        <v>51</v>
      </c>
      <c r="F513" s="8">
        <v>6</v>
      </c>
      <c r="G513" s="4" t="s">
        <v>17</v>
      </c>
      <c r="H513" s="4">
        <v>21</v>
      </c>
      <c r="I513" s="4" t="s">
        <v>27</v>
      </c>
      <c r="J513" s="2">
        <v>43246</v>
      </c>
    </row>
    <row r="514" spans="1:10" x14ac:dyDescent="0.3">
      <c r="A514" s="6" t="s">
        <v>46</v>
      </c>
      <c r="B514" s="8">
        <v>2</v>
      </c>
      <c r="C514" s="8">
        <v>5</v>
      </c>
      <c r="D514" s="4" t="s">
        <v>28</v>
      </c>
      <c r="E514" s="4" t="s">
        <v>51</v>
      </c>
      <c r="F514" s="8">
        <v>7</v>
      </c>
      <c r="G514" s="4" t="s">
        <v>18</v>
      </c>
      <c r="H514" s="4">
        <v>21</v>
      </c>
      <c r="I514" s="4" t="s">
        <v>27</v>
      </c>
      <c r="J514" s="2">
        <v>43247</v>
      </c>
    </row>
    <row r="515" spans="1:10" x14ac:dyDescent="0.3">
      <c r="A515" s="6" t="s">
        <v>46</v>
      </c>
      <c r="B515" s="8">
        <v>2</v>
      </c>
      <c r="C515" s="8">
        <v>5</v>
      </c>
      <c r="D515" s="4" t="s">
        <v>28</v>
      </c>
      <c r="E515" s="4" t="s">
        <v>51</v>
      </c>
      <c r="F515" s="8">
        <v>1</v>
      </c>
      <c r="G515" s="4" t="s">
        <v>19</v>
      </c>
      <c r="H515" s="4">
        <v>22</v>
      </c>
      <c r="I515" s="4" t="s">
        <v>27</v>
      </c>
      <c r="J515" s="2">
        <v>43248</v>
      </c>
    </row>
    <row r="516" spans="1:10" x14ac:dyDescent="0.3">
      <c r="A516" s="6" t="s">
        <v>46</v>
      </c>
      <c r="B516" s="8">
        <v>2</v>
      </c>
      <c r="C516" s="8">
        <v>5</v>
      </c>
      <c r="D516" s="4" t="s">
        <v>28</v>
      </c>
      <c r="E516" s="4" t="s">
        <v>51</v>
      </c>
      <c r="F516" s="8">
        <v>2</v>
      </c>
      <c r="G516" s="4" t="s">
        <v>20</v>
      </c>
      <c r="H516" s="4">
        <v>22</v>
      </c>
      <c r="I516" s="4" t="s">
        <v>27</v>
      </c>
      <c r="J516" s="2">
        <v>43249</v>
      </c>
    </row>
    <row r="517" spans="1:10" x14ac:dyDescent="0.3">
      <c r="A517" s="6" t="s">
        <v>46</v>
      </c>
      <c r="B517" s="8">
        <v>2</v>
      </c>
      <c r="C517" s="8">
        <v>5</v>
      </c>
      <c r="D517" s="4" t="s">
        <v>28</v>
      </c>
      <c r="E517" s="4" t="s">
        <v>51</v>
      </c>
      <c r="F517" s="8">
        <v>3</v>
      </c>
      <c r="G517" s="4" t="s">
        <v>13</v>
      </c>
      <c r="H517" s="4">
        <v>22</v>
      </c>
      <c r="I517" s="4" t="s">
        <v>27</v>
      </c>
      <c r="J517" s="2">
        <v>43250</v>
      </c>
    </row>
    <row r="518" spans="1:10" x14ac:dyDescent="0.3">
      <c r="A518" s="6" t="s">
        <v>46</v>
      </c>
      <c r="B518" s="8">
        <v>2</v>
      </c>
      <c r="C518" s="8">
        <v>5</v>
      </c>
      <c r="D518" s="4" t="s">
        <v>28</v>
      </c>
      <c r="E518" s="4" t="s">
        <v>51</v>
      </c>
      <c r="F518" s="8">
        <v>4</v>
      </c>
      <c r="G518" s="4" t="s">
        <v>15</v>
      </c>
      <c r="H518" s="4">
        <v>22</v>
      </c>
      <c r="I518" s="4" t="s">
        <v>27</v>
      </c>
      <c r="J518" s="2">
        <v>43251</v>
      </c>
    </row>
    <row r="519" spans="1:10" x14ac:dyDescent="0.3">
      <c r="A519" s="6" t="s">
        <v>46</v>
      </c>
      <c r="B519" s="8">
        <v>2</v>
      </c>
      <c r="C519" s="8">
        <v>6</v>
      </c>
      <c r="D519" s="4" t="s">
        <v>30</v>
      </c>
      <c r="E519" s="4" t="s">
        <v>52</v>
      </c>
      <c r="F519" s="8">
        <v>5</v>
      </c>
      <c r="G519" s="4" t="s">
        <v>16</v>
      </c>
      <c r="H519" s="4">
        <v>22</v>
      </c>
      <c r="I519" s="4" t="s">
        <v>27</v>
      </c>
      <c r="J519" s="2">
        <v>43252</v>
      </c>
    </row>
    <row r="520" spans="1:10" x14ac:dyDescent="0.3">
      <c r="A520" s="6" t="s">
        <v>46</v>
      </c>
      <c r="B520" s="8">
        <v>2</v>
      </c>
      <c r="C520" s="8">
        <v>6</v>
      </c>
      <c r="D520" s="4" t="s">
        <v>30</v>
      </c>
      <c r="E520" s="4" t="s">
        <v>52</v>
      </c>
      <c r="F520" s="8">
        <v>6</v>
      </c>
      <c r="G520" s="4" t="s">
        <v>17</v>
      </c>
      <c r="H520" s="4">
        <v>22</v>
      </c>
      <c r="I520" s="4" t="s">
        <v>27</v>
      </c>
      <c r="J520" s="2">
        <v>43253</v>
      </c>
    </row>
    <row r="521" spans="1:10" x14ac:dyDescent="0.3">
      <c r="A521" s="6" t="s">
        <v>46</v>
      </c>
      <c r="B521" s="8">
        <v>2</v>
      </c>
      <c r="C521" s="8">
        <v>6</v>
      </c>
      <c r="D521" s="4" t="s">
        <v>30</v>
      </c>
      <c r="E521" s="4" t="s">
        <v>52</v>
      </c>
      <c r="F521" s="8">
        <v>7</v>
      </c>
      <c r="G521" s="4" t="s">
        <v>18</v>
      </c>
      <c r="H521" s="4">
        <v>22</v>
      </c>
      <c r="I521" s="4" t="s">
        <v>27</v>
      </c>
      <c r="J521" s="2">
        <v>43254</v>
      </c>
    </row>
    <row r="522" spans="1:10" x14ac:dyDescent="0.3">
      <c r="A522" s="6" t="s">
        <v>46</v>
      </c>
      <c r="B522" s="8">
        <v>2</v>
      </c>
      <c r="C522" s="8">
        <v>6</v>
      </c>
      <c r="D522" s="4" t="s">
        <v>30</v>
      </c>
      <c r="E522" s="4" t="s">
        <v>52</v>
      </c>
      <c r="F522" s="8">
        <v>1</v>
      </c>
      <c r="G522" s="4" t="s">
        <v>19</v>
      </c>
      <c r="H522" s="4">
        <v>23</v>
      </c>
      <c r="I522" s="4" t="s">
        <v>27</v>
      </c>
      <c r="J522" s="2">
        <v>43255</v>
      </c>
    </row>
    <row r="523" spans="1:10" x14ac:dyDescent="0.3">
      <c r="A523" s="6" t="s">
        <v>46</v>
      </c>
      <c r="B523" s="8">
        <v>2</v>
      </c>
      <c r="C523" s="8">
        <v>6</v>
      </c>
      <c r="D523" s="4" t="s">
        <v>30</v>
      </c>
      <c r="E523" s="4" t="s">
        <v>52</v>
      </c>
      <c r="F523" s="8">
        <v>2</v>
      </c>
      <c r="G523" s="4" t="s">
        <v>20</v>
      </c>
      <c r="H523" s="4">
        <v>23</v>
      </c>
      <c r="I523" s="4" t="s">
        <v>27</v>
      </c>
      <c r="J523" s="2">
        <v>43256</v>
      </c>
    </row>
    <row r="524" spans="1:10" x14ac:dyDescent="0.3">
      <c r="A524" s="6" t="s">
        <v>46</v>
      </c>
      <c r="B524" s="8">
        <v>2</v>
      </c>
      <c r="C524" s="8">
        <v>6</v>
      </c>
      <c r="D524" s="4" t="s">
        <v>30</v>
      </c>
      <c r="E524" s="4" t="s">
        <v>52</v>
      </c>
      <c r="F524" s="8">
        <v>3</v>
      </c>
      <c r="G524" s="4" t="s">
        <v>13</v>
      </c>
      <c r="H524" s="4">
        <v>23</v>
      </c>
      <c r="I524" s="4" t="s">
        <v>27</v>
      </c>
      <c r="J524" s="2">
        <v>43257</v>
      </c>
    </row>
    <row r="525" spans="1:10" x14ac:dyDescent="0.3">
      <c r="A525" s="6" t="s">
        <v>46</v>
      </c>
      <c r="B525" s="8">
        <v>2</v>
      </c>
      <c r="C525" s="8">
        <v>6</v>
      </c>
      <c r="D525" s="4" t="s">
        <v>30</v>
      </c>
      <c r="E525" s="4" t="s">
        <v>52</v>
      </c>
      <c r="F525" s="8">
        <v>4</v>
      </c>
      <c r="G525" s="4" t="s">
        <v>15</v>
      </c>
      <c r="H525" s="4">
        <v>23</v>
      </c>
      <c r="I525" s="4" t="s">
        <v>27</v>
      </c>
      <c r="J525" s="2">
        <v>43258</v>
      </c>
    </row>
    <row r="526" spans="1:10" x14ac:dyDescent="0.3">
      <c r="A526" s="6" t="s">
        <v>46</v>
      </c>
      <c r="B526" s="8">
        <v>2</v>
      </c>
      <c r="C526" s="8">
        <v>6</v>
      </c>
      <c r="D526" s="4" t="s">
        <v>30</v>
      </c>
      <c r="E526" s="4" t="s">
        <v>52</v>
      </c>
      <c r="F526" s="8">
        <v>5</v>
      </c>
      <c r="G526" s="4" t="s">
        <v>16</v>
      </c>
      <c r="H526" s="4">
        <v>23</v>
      </c>
      <c r="I526" s="4" t="s">
        <v>27</v>
      </c>
      <c r="J526" s="2">
        <v>43259</v>
      </c>
    </row>
    <row r="527" spans="1:10" x14ac:dyDescent="0.3">
      <c r="A527" s="6" t="s">
        <v>46</v>
      </c>
      <c r="B527" s="8">
        <v>2</v>
      </c>
      <c r="C527" s="8">
        <v>6</v>
      </c>
      <c r="D527" s="4" t="s">
        <v>30</v>
      </c>
      <c r="E527" s="4" t="s">
        <v>52</v>
      </c>
      <c r="F527" s="8">
        <v>6</v>
      </c>
      <c r="G527" s="4" t="s">
        <v>17</v>
      </c>
      <c r="H527" s="4">
        <v>23</v>
      </c>
      <c r="I527" s="4" t="s">
        <v>27</v>
      </c>
      <c r="J527" s="2">
        <v>43260</v>
      </c>
    </row>
    <row r="528" spans="1:10" x14ac:dyDescent="0.3">
      <c r="A528" s="6" t="s">
        <v>46</v>
      </c>
      <c r="B528" s="8">
        <v>2</v>
      </c>
      <c r="C528" s="8">
        <v>6</v>
      </c>
      <c r="D528" s="4" t="s">
        <v>30</v>
      </c>
      <c r="E528" s="4" t="s">
        <v>52</v>
      </c>
      <c r="F528" s="8">
        <v>7</v>
      </c>
      <c r="G528" s="4" t="s">
        <v>18</v>
      </c>
      <c r="H528" s="4">
        <v>23</v>
      </c>
      <c r="I528" s="4" t="s">
        <v>27</v>
      </c>
      <c r="J528" s="2">
        <v>43261</v>
      </c>
    </row>
    <row r="529" spans="1:10" x14ac:dyDescent="0.3">
      <c r="A529" s="6" t="s">
        <v>46</v>
      </c>
      <c r="B529" s="8">
        <v>2</v>
      </c>
      <c r="C529" s="8">
        <v>6</v>
      </c>
      <c r="D529" s="4" t="s">
        <v>30</v>
      </c>
      <c r="E529" s="4" t="s">
        <v>52</v>
      </c>
      <c r="F529" s="8">
        <v>1</v>
      </c>
      <c r="G529" s="4" t="s">
        <v>19</v>
      </c>
      <c r="H529" s="4">
        <v>24</v>
      </c>
      <c r="I529" s="4" t="s">
        <v>27</v>
      </c>
      <c r="J529" s="2">
        <v>43262</v>
      </c>
    </row>
    <row r="530" spans="1:10" x14ac:dyDescent="0.3">
      <c r="A530" s="6" t="s">
        <v>46</v>
      </c>
      <c r="B530" s="8">
        <v>2</v>
      </c>
      <c r="C530" s="8">
        <v>6</v>
      </c>
      <c r="D530" s="4" t="s">
        <v>30</v>
      </c>
      <c r="E530" s="4" t="s">
        <v>52</v>
      </c>
      <c r="F530" s="8">
        <v>2</v>
      </c>
      <c r="G530" s="4" t="s">
        <v>20</v>
      </c>
      <c r="H530" s="4">
        <v>24</v>
      </c>
      <c r="I530" s="4" t="s">
        <v>27</v>
      </c>
      <c r="J530" s="2">
        <v>43263</v>
      </c>
    </row>
    <row r="531" spans="1:10" x14ac:dyDescent="0.3">
      <c r="A531" s="6" t="s">
        <v>46</v>
      </c>
      <c r="B531" s="8">
        <v>2</v>
      </c>
      <c r="C531" s="8">
        <v>6</v>
      </c>
      <c r="D531" s="4" t="s">
        <v>30</v>
      </c>
      <c r="E531" s="4" t="s">
        <v>52</v>
      </c>
      <c r="F531" s="8">
        <v>3</v>
      </c>
      <c r="G531" s="4" t="s">
        <v>13</v>
      </c>
      <c r="H531" s="4">
        <v>24</v>
      </c>
      <c r="I531" s="4" t="s">
        <v>27</v>
      </c>
      <c r="J531" s="2">
        <v>43264</v>
      </c>
    </row>
    <row r="532" spans="1:10" x14ac:dyDescent="0.3">
      <c r="A532" s="6" t="s">
        <v>46</v>
      </c>
      <c r="B532" s="8">
        <v>2</v>
      </c>
      <c r="C532" s="8">
        <v>6</v>
      </c>
      <c r="D532" s="4" t="s">
        <v>30</v>
      </c>
      <c r="E532" s="4" t="s">
        <v>52</v>
      </c>
      <c r="F532" s="8">
        <v>4</v>
      </c>
      <c r="G532" s="4" t="s">
        <v>15</v>
      </c>
      <c r="H532" s="4">
        <v>24</v>
      </c>
      <c r="I532" s="4" t="s">
        <v>27</v>
      </c>
      <c r="J532" s="2">
        <v>43265</v>
      </c>
    </row>
    <row r="533" spans="1:10" x14ac:dyDescent="0.3">
      <c r="A533" s="6" t="s">
        <v>46</v>
      </c>
      <c r="B533" s="8">
        <v>2</v>
      </c>
      <c r="C533" s="8">
        <v>6</v>
      </c>
      <c r="D533" s="4" t="s">
        <v>30</v>
      </c>
      <c r="E533" s="4" t="s">
        <v>52</v>
      </c>
      <c r="F533" s="8">
        <v>5</v>
      </c>
      <c r="G533" s="4" t="s">
        <v>16</v>
      </c>
      <c r="H533" s="4">
        <v>24</v>
      </c>
      <c r="I533" s="4" t="s">
        <v>27</v>
      </c>
      <c r="J533" s="2">
        <v>43266</v>
      </c>
    </row>
    <row r="534" spans="1:10" x14ac:dyDescent="0.3">
      <c r="A534" s="6" t="s">
        <v>46</v>
      </c>
      <c r="B534" s="8">
        <v>2</v>
      </c>
      <c r="C534" s="8">
        <v>6</v>
      </c>
      <c r="D534" s="4" t="s">
        <v>30</v>
      </c>
      <c r="E534" s="4" t="s">
        <v>52</v>
      </c>
      <c r="F534" s="8">
        <v>6</v>
      </c>
      <c r="G534" s="4" t="s">
        <v>17</v>
      </c>
      <c r="H534" s="4">
        <v>24</v>
      </c>
      <c r="I534" s="4" t="s">
        <v>27</v>
      </c>
      <c r="J534" s="2">
        <v>43267</v>
      </c>
    </row>
    <row r="535" spans="1:10" x14ac:dyDescent="0.3">
      <c r="A535" s="6" t="s">
        <v>46</v>
      </c>
      <c r="B535" s="8">
        <v>2</v>
      </c>
      <c r="C535" s="8">
        <v>6</v>
      </c>
      <c r="D535" s="4" t="s">
        <v>30</v>
      </c>
      <c r="E535" s="4" t="s">
        <v>52</v>
      </c>
      <c r="F535" s="8">
        <v>7</v>
      </c>
      <c r="G535" s="4" t="s">
        <v>18</v>
      </c>
      <c r="H535" s="4">
        <v>24</v>
      </c>
      <c r="I535" s="4" t="s">
        <v>27</v>
      </c>
      <c r="J535" s="2">
        <v>43268</v>
      </c>
    </row>
    <row r="536" spans="1:10" x14ac:dyDescent="0.3">
      <c r="A536" s="6" t="s">
        <v>46</v>
      </c>
      <c r="B536" s="8">
        <v>2</v>
      </c>
      <c r="C536" s="8">
        <v>6</v>
      </c>
      <c r="D536" s="4" t="s">
        <v>30</v>
      </c>
      <c r="E536" s="4" t="s">
        <v>52</v>
      </c>
      <c r="F536" s="8">
        <v>1</v>
      </c>
      <c r="G536" s="4" t="s">
        <v>19</v>
      </c>
      <c r="H536" s="4">
        <v>25</v>
      </c>
      <c r="I536" s="4" t="s">
        <v>27</v>
      </c>
      <c r="J536" s="2">
        <v>43269</v>
      </c>
    </row>
    <row r="537" spans="1:10" x14ac:dyDescent="0.3">
      <c r="A537" s="6" t="s">
        <v>46</v>
      </c>
      <c r="B537" s="8">
        <v>2</v>
      </c>
      <c r="C537" s="8">
        <v>6</v>
      </c>
      <c r="D537" s="4" t="s">
        <v>30</v>
      </c>
      <c r="E537" s="4" t="s">
        <v>52</v>
      </c>
      <c r="F537" s="8">
        <v>2</v>
      </c>
      <c r="G537" s="4" t="s">
        <v>20</v>
      </c>
      <c r="H537" s="4">
        <v>25</v>
      </c>
      <c r="I537" s="4" t="s">
        <v>27</v>
      </c>
      <c r="J537" s="2">
        <v>43270</v>
      </c>
    </row>
    <row r="538" spans="1:10" x14ac:dyDescent="0.3">
      <c r="A538" s="6" t="s">
        <v>46</v>
      </c>
      <c r="B538" s="8">
        <v>2</v>
      </c>
      <c r="C538" s="8">
        <v>6</v>
      </c>
      <c r="D538" s="4" t="s">
        <v>30</v>
      </c>
      <c r="E538" s="4" t="s">
        <v>52</v>
      </c>
      <c r="F538" s="8">
        <v>3</v>
      </c>
      <c r="G538" s="4" t="s">
        <v>13</v>
      </c>
      <c r="H538" s="4">
        <v>25</v>
      </c>
      <c r="I538" s="4" t="s">
        <v>27</v>
      </c>
      <c r="J538" s="2">
        <v>43271</v>
      </c>
    </row>
    <row r="539" spans="1:10" x14ac:dyDescent="0.3">
      <c r="A539" s="6" t="s">
        <v>46</v>
      </c>
      <c r="B539" s="8">
        <v>2</v>
      </c>
      <c r="C539" s="8">
        <v>6</v>
      </c>
      <c r="D539" s="4" t="s">
        <v>30</v>
      </c>
      <c r="E539" s="4" t="s">
        <v>52</v>
      </c>
      <c r="F539" s="8">
        <v>4</v>
      </c>
      <c r="G539" s="4" t="s">
        <v>15</v>
      </c>
      <c r="H539" s="4">
        <v>25</v>
      </c>
      <c r="I539" s="4" t="s">
        <v>27</v>
      </c>
      <c r="J539" s="2">
        <v>43272</v>
      </c>
    </row>
    <row r="540" spans="1:10" x14ac:dyDescent="0.3">
      <c r="A540" s="6" t="s">
        <v>46</v>
      </c>
      <c r="B540" s="8">
        <v>2</v>
      </c>
      <c r="C540" s="8">
        <v>6</v>
      </c>
      <c r="D540" s="4" t="s">
        <v>30</v>
      </c>
      <c r="E540" s="4" t="s">
        <v>52</v>
      </c>
      <c r="F540" s="8">
        <v>5</v>
      </c>
      <c r="G540" s="4" t="s">
        <v>16</v>
      </c>
      <c r="H540" s="4">
        <v>25</v>
      </c>
      <c r="I540" s="4" t="s">
        <v>27</v>
      </c>
      <c r="J540" s="2">
        <v>43273</v>
      </c>
    </row>
    <row r="541" spans="1:10" x14ac:dyDescent="0.3">
      <c r="A541" s="6" t="s">
        <v>46</v>
      </c>
      <c r="B541" s="8">
        <v>2</v>
      </c>
      <c r="C541" s="8">
        <v>6</v>
      </c>
      <c r="D541" s="4" t="s">
        <v>30</v>
      </c>
      <c r="E541" s="4" t="s">
        <v>52</v>
      </c>
      <c r="F541" s="8">
        <v>6</v>
      </c>
      <c r="G541" s="4" t="s">
        <v>17</v>
      </c>
      <c r="H541" s="4">
        <v>25</v>
      </c>
      <c r="I541" s="4" t="s">
        <v>27</v>
      </c>
      <c r="J541" s="2">
        <v>43274</v>
      </c>
    </row>
    <row r="542" spans="1:10" x14ac:dyDescent="0.3">
      <c r="A542" s="6" t="s">
        <v>46</v>
      </c>
      <c r="B542" s="8">
        <v>2</v>
      </c>
      <c r="C542" s="8">
        <v>6</v>
      </c>
      <c r="D542" s="4" t="s">
        <v>30</v>
      </c>
      <c r="E542" s="4" t="s">
        <v>52</v>
      </c>
      <c r="F542" s="8">
        <v>7</v>
      </c>
      <c r="G542" s="4" t="s">
        <v>18</v>
      </c>
      <c r="H542" s="4">
        <v>25</v>
      </c>
      <c r="I542" s="4" t="s">
        <v>27</v>
      </c>
      <c r="J542" s="2">
        <v>43275</v>
      </c>
    </row>
    <row r="543" spans="1:10" x14ac:dyDescent="0.3">
      <c r="A543" s="6" t="s">
        <v>46</v>
      </c>
      <c r="B543" s="8">
        <v>2</v>
      </c>
      <c r="C543" s="8">
        <v>6</v>
      </c>
      <c r="D543" s="4" t="s">
        <v>30</v>
      </c>
      <c r="E543" s="4" t="s">
        <v>52</v>
      </c>
      <c r="F543" s="8">
        <v>1</v>
      </c>
      <c r="G543" s="4" t="s">
        <v>19</v>
      </c>
      <c r="H543" s="4">
        <v>26</v>
      </c>
      <c r="I543" s="4" t="s">
        <v>27</v>
      </c>
      <c r="J543" s="2">
        <v>43276</v>
      </c>
    </row>
    <row r="544" spans="1:10" x14ac:dyDescent="0.3">
      <c r="A544" s="6" t="s">
        <v>46</v>
      </c>
      <c r="B544" s="8">
        <v>2</v>
      </c>
      <c r="C544" s="8">
        <v>6</v>
      </c>
      <c r="D544" s="4" t="s">
        <v>30</v>
      </c>
      <c r="E544" s="4" t="s">
        <v>52</v>
      </c>
      <c r="F544" s="8">
        <v>2</v>
      </c>
      <c r="G544" s="4" t="s">
        <v>20</v>
      </c>
      <c r="H544" s="4">
        <v>26</v>
      </c>
      <c r="I544" s="4" t="s">
        <v>27</v>
      </c>
      <c r="J544" s="2">
        <v>43277</v>
      </c>
    </row>
    <row r="545" spans="1:10" x14ac:dyDescent="0.3">
      <c r="A545" s="6" t="s">
        <v>46</v>
      </c>
      <c r="B545" s="8">
        <v>2</v>
      </c>
      <c r="C545" s="8">
        <v>6</v>
      </c>
      <c r="D545" s="4" t="s">
        <v>30</v>
      </c>
      <c r="E545" s="4" t="s">
        <v>52</v>
      </c>
      <c r="F545" s="8">
        <v>3</v>
      </c>
      <c r="G545" s="4" t="s">
        <v>13</v>
      </c>
      <c r="H545" s="4">
        <v>26</v>
      </c>
      <c r="I545" s="4" t="s">
        <v>27</v>
      </c>
      <c r="J545" s="2">
        <v>43278</v>
      </c>
    </row>
    <row r="546" spans="1:10" x14ac:dyDescent="0.3">
      <c r="A546" s="6" t="s">
        <v>46</v>
      </c>
      <c r="B546" s="8">
        <v>2</v>
      </c>
      <c r="C546" s="8">
        <v>6</v>
      </c>
      <c r="D546" s="4" t="s">
        <v>30</v>
      </c>
      <c r="E546" s="4" t="s">
        <v>52</v>
      </c>
      <c r="F546" s="8">
        <v>4</v>
      </c>
      <c r="G546" s="4" t="s">
        <v>15</v>
      </c>
      <c r="H546" s="4">
        <v>26</v>
      </c>
      <c r="I546" s="4" t="s">
        <v>27</v>
      </c>
      <c r="J546" s="2">
        <v>43279</v>
      </c>
    </row>
    <row r="547" spans="1:10" x14ac:dyDescent="0.3">
      <c r="A547" s="6" t="s">
        <v>46</v>
      </c>
      <c r="B547" s="8">
        <v>2</v>
      </c>
      <c r="C547" s="8">
        <v>6</v>
      </c>
      <c r="D547" s="4" t="s">
        <v>30</v>
      </c>
      <c r="E547" s="4" t="s">
        <v>52</v>
      </c>
      <c r="F547" s="8">
        <v>5</v>
      </c>
      <c r="G547" s="4" t="s">
        <v>16</v>
      </c>
      <c r="H547" s="4">
        <v>26</v>
      </c>
      <c r="I547" s="4" t="s">
        <v>27</v>
      </c>
      <c r="J547" s="2">
        <v>43280</v>
      </c>
    </row>
    <row r="548" spans="1:10" x14ac:dyDescent="0.3">
      <c r="A548" s="6" t="s">
        <v>46</v>
      </c>
      <c r="B548" s="8">
        <v>2</v>
      </c>
      <c r="C548" s="8">
        <v>6</v>
      </c>
      <c r="D548" s="4" t="s">
        <v>30</v>
      </c>
      <c r="E548" s="4" t="s">
        <v>52</v>
      </c>
      <c r="F548" s="8">
        <v>6</v>
      </c>
      <c r="G548" s="4" t="s">
        <v>17</v>
      </c>
      <c r="H548" s="4">
        <v>26</v>
      </c>
      <c r="I548" s="4" t="s">
        <v>27</v>
      </c>
      <c r="J548" s="2">
        <v>43281</v>
      </c>
    </row>
    <row r="549" spans="1:10" x14ac:dyDescent="0.3">
      <c r="A549" s="6" t="s">
        <v>46</v>
      </c>
      <c r="B549" s="8">
        <v>3</v>
      </c>
      <c r="C549" s="8">
        <v>7</v>
      </c>
      <c r="D549" s="4" t="s">
        <v>32</v>
      </c>
      <c r="E549" s="4" t="s">
        <v>53</v>
      </c>
      <c r="F549" s="8">
        <v>7</v>
      </c>
      <c r="G549" s="4" t="s">
        <v>18</v>
      </c>
      <c r="H549" s="4">
        <v>26</v>
      </c>
      <c r="I549" s="4" t="s">
        <v>34</v>
      </c>
      <c r="J549" s="2">
        <v>43282</v>
      </c>
    </row>
    <row r="550" spans="1:10" x14ac:dyDescent="0.3">
      <c r="A550" s="6" t="s">
        <v>46</v>
      </c>
      <c r="B550" s="8">
        <v>3</v>
      </c>
      <c r="C550" s="8">
        <v>7</v>
      </c>
      <c r="D550" s="4" t="s">
        <v>32</v>
      </c>
      <c r="E550" s="4" t="s">
        <v>53</v>
      </c>
      <c r="F550" s="8">
        <v>1</v>
      </c>
      <c r="G550" s="4" t="s">
        <v>19</v>
      </c>
      <c r="H550" s="4">
        <v>27</v>
      </c>
      <c r="I550" s="4" t="s">
        <v>34</v>
      </c>
      <c r="J550" s="2">
        <v>43283</v>
      </c>
    </row>
    <row r="551" spans="1:10" x14ac:dyDescent="0.3">
      <c r="A551" s="6" t="s">
        <v>46</v>
      </c>
      <c r="B551" s="8">
        <v>3</v>
      </c>
      <c r="C551" s="8">
        <v>7</v>
      </c>
      <c r="D551" s="4" t="s">
        <v>32</v>
      </c>
      <c r="E551" s="4" t="s">
        <v>53</v>
      </c>
      <c r="F551" s="8">
        <v>2</v>
      </c>
      <c r="G551" s="4" t="s">
        <v>20</v>
      </c>
      <c r="H551" s="4">
        <v>27</v>
      </c>
      <c r="I551" s="4" t="s">
        <v>34</v>
      </c>
      <c r="J551" s="2">
        <v>43284</v>
      </c>
    </row>
    <row r="552" spans="1:10" x14ac:dyDescent="0.3">
      <c r="A552" s="6" t="s">
        <v>46</v>
      </c>
      <c r="B552" s="8">
        <v>3</v>
      </c>
      <c r="C552" s="8">
        <v>7</v>
      </c>
      <c r="D552" s="4" t="s">
        <v>32</v>
      </c>
      <c r="E552" s="4" t="s">
        <v>53</v>
      </c>
      <c r="F552" s="8">
        <v>3</v>
      </c>
      <c r="G552" s="4" t="s">
        <v>13</v>
      </c>
      <c r="H552" s="4">
        <v>27</v>
      </c>
      <c r="I552" s="4" t="s">
        <v>34</v>
      </c>
      <c r="J552" s="2">
        <v>43285</v>
      </c>
    </row>
    <row r="553" spans="1:10" x14ac:dyDescent="0.3">
      <c r="A553" s="6" t="s">
        <v>46</v>
      </c>
      <c r="B553" s="8">
        <v>3</v>
      </c>
      <c r="C553" s="8">
        <v>7</v>
      </c>
      <c r="D553" s="4" t="s">
        <v>32</v>
      </c>
      <c r="E553" s="4" t="s">
        <v>53</v>
      </c>
      <c r="F553" s="8">
        <v>4</v>
      </c>
      <c r="G553" s="4" t="s">
        <v>15</v>
      </c>
      <c r="H553" s="4">
        <v>27</v>
      </c>
      <c r="I553" s="4" t="s">
        <v>34</v>
      </c>
      <c r="J553" s="2">
        <v>43286</v>
      </c>
    </row>
    <row r="554" spans="1:10" x14ac:dyDescent="0.3">
      <c r="A554" s="6" t="s">
        <v>46</v>
      </c>
      <c r="B554" s="8">
        <v>3</v>
      </c>
      <c r="C554" s="8">
        <v>7</v>
      </c>
      <c r="D554" s="4" t="s">
        <v>32</v>
      </c>
      <c r="E554" s="4" t="s">
        <v>53</v>
      </c>
      <c r="F554" s="8">
        <v>5</v>
      </c>
      <c r="G554" s="4" t="s">
        <v>16</v>
      </c>
      <c r="H554" s="4">
        <v>27</v>
      </c>
      <c r="I554" s="4" t="s">
        <v>34</v>
      </c>
      <c r="J554" s="2">
        <v>43287</v>
      </c>
    </row>
    <row r="555" spans="1:10" x14ac:dyDescent="0.3">
      <c r="A555" s="6" t="s">
        <v>46</v>
      </c>
      <c r="B555" s="8">
        <v>3</v>
      </c>
      <c r="C555" s="8">
        <v>7</v>
      </c>
      <c r="D555" s="4" t="s">
        <v>32</v>
      </c>
      <c r="E555" s="4" t="s">
        <v>53</v>
      </c>
      <c r="F555" s="8">
        <v>6</v>
      </c>
      <c r="G555" s="4" t="s">
        <v>17</v>
      </c>
      <c r="H555" s="4">
        <v>27</v>
      </c>
      <c r="I555" s="4" t="s">
        <v>34</v>
      </c>
      <c r="J555" s="2">
        <v>43288</v>
      </c>
    </row>
    <row r="556" spans="1:10" x14ac:dyDescent="0.3">
      <c r="A556" s="6" t="s">
        <v>46</v>
      </c>
      <c r="B556" s="8">
        <v>3</v>
      </c>
      <c r="C556" s="8">
        <v>7</v>
      </c>
      <c r="D556" s="4" t="s">
        <v>32</v>
      </c>
      <c r="E556" s="4" t="s">
        <v>53</v>
      </c>
      <c r="F556" s="8">
        <v>7</v>
      </c>
      <c r="G556" s="4" t="s">
        <v>18</v>
      </c>
      <c r="H556" s="4">
        <v>27</v>
      </c>
      <c r="I556" s="4" t="s">
        <v>34</v>
      </c>
      <c r="J556" s="2">
        <v>43289</v>
      </c>
    </row>
    <row r="557" spans="1:10" x14ac:dyDescent="0.3">
      <c r="A557" s="6" t="s">
        <v>46</v>
      </c>
      <c r="B557" s="8">
        <v>3</v>
      </c>
      <c r="C557" s="8">
        <v>7</v>
      </c>
      <c r="D557" s="4" t="s">
        <v>32</v>
      </c>
      <c r="E557" s="4" t="s">
        <v>53</v>
      </c>
      <c r="F557" s="8">
        <v>1</v>
      </c>
      <c r="G557" s="4" t="s">
        <v>19</v>
      </c>
      <c r="H557" s="4">
        <v>28</v>
      </c>
      <c r="I557" s="4" t="s">
        <v>34</v>
      </c>
      <c r="J557" s="2">
        <v>43290</v>
      </c>
    </row>
    <row r="558" spans="1:10" x14ac:dyDescent="0.3">
      <c r="A558" s="6" t="s">
        <v>46</v>
      </c>
      <c r="B558" s="8">
        <v>3</v>
      </c>
      <c r="C558" s="8">
        <v>7</v>
      </c>
      <c r="D558" s="4" t="s">
        <v>32</v>
      </c>
      <c r="E558" s="4" t="s">
        <v>53</v>
      </c>
      <c r="F558" s="8">
        <v>2</v>
      </c>
      <c r="G558" s="4" t="s">
        <v>20</v>
      </c>
      <c r="H558" s="4">
        <v>28</v>
      </c>
      <c r="I558" s="4" t="s">
        <v>34</v>
      </c>
      <c r="J558" s="2">
        <v>43291</v>
      </c>
    </row>
    <row r="559" spans="1:10" x14ac:dyDescent="0.3">
      <c r="A559" s="6" t="s">
        <v>46</v>
      </c>
      <c r="B559" s="8">
        <v>3</v>
      </c>
      <c r="C559" s="8">
        <v>7</v>
      </c>
      <c r="D559" s="4" t="s">
        <v>32</v>
      </c>
      <c r="E559" s="4" t="s">
        <v>53</v>
      </c>
      <c r="F559" s="8">
        <v>3</v>
      </c>
      <c r="G559" s="4" t="s">
        <v>13</v>
      </c>
      <c r="H559" s="4">
        <v>28</v>
      </c>
      <c r="I559" s="4" t="s">
        <v>34</v>
      </c>
      <c r="J559" s="2">
        <v>43292</v>
      </c>
    </row>
    <row r="560" spans="1:10" x14ac:dyDescent="0.3">
      <c r="A560" s="6" t="s">
        <v>46</v>
      </c>
      <c r="B560" s="8">
        <v>3</v>
      </c>
      <c r="C560" s="8">
        <v>7</v>
      </c>
      <c r="D560" s="4" t="s">
        <v>32</v>
      </c>
      <c r="E560" s="4" t="s">
        <v>53</v>
      </c>
      <c r="F560" s="8">
        <v>4</v>
      </c>
      <c r="G560" s="4" t="s">
        <v>15</v>
      </c>
      <c r="H560" s="4">
        <v>28</v>
      </c>
      <c r="I560" s="4" t="s">
        <v>34</v>
      </c>
      <c r="J560" s="2">
        <v>43293</v>
      </c>
    </row>
    <row r="561" spans="1:10" x14ac:dyDescent="0.3">
      <c r="A561" s="6" t="s">
        <v>46</v>
      </c>
      <c r="B561" s="8">
        <v>3</v>
      </c>
      <c r="C561" s="8">
        <v>7</v>
      </c>
      <c r="D561" s="4" t="s">
        <v>32</v>
      </c>
      <c r="E561" s="4" t="s">
        <v>53</v>
      </c>
      <c r="F561" s="8">
        <v>5</v>
      </c>
      <c r="G561" s="4" t="s">
        <v>16</v>
      </c>
      <c r="H561" s="4">
        <v>28</v>
      </c>
      <c r="I561" s="4" t="s">
        <v>34</v>
      </c>
      <c r="J561" s="2">
        <v>43294</v>
      </c>
    </row>
    <row r="562" spans="1:10" x14ac:dyDescent="0.3">
      <c r="A562" s="6" t="s">
        <v>46</v>
      </c>
      <c r="B562" s="8">
        <v>3</v>
      </c>
      <c r="C562" s="8">
        <v>7</v>
      </c>
      <c r="D562" s="4" t="s">
        <v>32</v>
      </c>
      <c r="E562" s="4" t="s">
        <v>53</v>
      </c>
      <c r="F562" s="8">
        <v>6</v>
      </c>
      <c r="G562" s="4" t="s">
        <v>17</v>
      </c>
      <c r="H562" s="4">
        <v>28</v>
      </c>
      <c r="I562" s="4" t="s">
        <v>34</v>
      </c>
      <c r="J562" s="2">
        <v>43295</v>
      </c>
    </row>
    <row r="563" spans="1:10" x14ac:dyDescent="0.3">
      <c r="A563" s="6" t="s">
        <v>46</v>
      </c>
      <c r="B563" s="8">
        <v>3</v>
      </c>
      <c r="C563" s="8">
        <v>7</v>
      </c>
      <c r="D563" s="4" t="s">
        <v>32</v>
      </c>
      <c r="E563" s="4" t="s">
        <v>53</v>
      </c>
      <c r="F563" s="8">
        <v>7</v>
      </c>
      <c r="G563" s="4" t="s">
        <v>18</v>
      </c>
      <c r="H563" s="4">
        <v>28</v>
      </c>
      <c r="I563" s="4" t="s">
        <v>34</v>
      </c>
      <c r="J563" s="2">
        <v>43296</v>
      </c>
    </row>
    <row r="564" spans="1:10" x14ac:dyDescent="0.3">
      <c r="A564" s="6" t="s">
        <v>46</v>
      </c>
      <c r="B564" s="8">
        <v>3</v>
      </c>
      <c r="C564" s="8">
        <v>7</v>
      </c>
      <c r="D564" s="4" t="s">
        <v>32</v>
      </c>
      <c r="E564" s="4" t="s">
        <v>53</v>
      </c>
      <c r="F564" s="8">
        <v>1</v>
      </c>
      <c r="G564" s="4" t="s">
        <v>19</v>
      </c>
      <c r="H564" s="4">
        <v>29</v>
      </c>
      <c r="I564" s="4" t="s">
        <v>34</v>
      </c>
      <c r="J564" s="2">
        <v>43297</v>
      </c>
    </row>
    <row r="565" spans="1:10" x14ac:dyDescent="0.3">
      <c r="A565" s="6" t="s">
        <v>46</v>
      </c>
      <c r="B565" s="8">
        <v>3</v>
      </c>
      <c r="C565" s="8">
        <v>7</v>
      </c>
      <c r="D565" s="4" t="s">
        <v>32</v>
      </c>
      <c r="E565" s="4" t="s">
        <v>53</v>
      </c>
      <c r="F565" s="8">
        <v>2</v>
      </c>
      <c r="G565" s="4" t="s">
        <v>20</v>
      </c>
      <c r="H565" s="4">
        <v>29</v>
      </c>
      <c r="I565" s="4" t="s">
        <v>34</v>
      </c>
      <c r="J565" s="2">
        <v>43298</v>
      </c>
    </row>
    <row r="566" spans="1:10" x14ac:dyDescent="0.3">
      <c r="A566" s="6" t="s">
        <v>46</v>
      </c>
      <c r="B566" s="8">
        <v>3</v>
      </c>
      <c r="C566" s="8">
        <v>7</v>
      </c>
      <c r="D566" s="4" t="s">
        <v>32</v>
      </c>
      <c r="E566" s="4" t="s">
        <v>53</v>
      </c>
      <c r="F566" s="8">
        <v>3</v>
      </c>
      <c r="G566" s="4" t="s">
        <v>13</v>
      </c>
      <c r="H566" s="4">
        <v>29</v>
      </c>
      <c r="I566" s="4" t="s">
        <v>34</v>
      </c>
      <c r="J566" s="2">
        <v>43299</v>
      </c>
    </row>
    <row r="567" spans="1:10" x14ac:dyDescent="0.3">
      <c r="A567" s="6" t="s">
        <v>46</v>
      </c>
      <c r="B567" s="8">
        <v>3</v>
      </c>
      <c r="C567" s="8">
        <v>7</v>
      </c>
      <c r="D567" s="4" t="s">
        <v>32</v>
      </c>
      <c r="E567" s="4" t="s">
        <v>53</v>
      </c>
      <c r="F567" s="8">
        <v>4</v>
      </c>
      <c r="G567" s="4" t="s">
        <v>15</v>
      </c>
      <c r="H567" s="4">
        <v>29</v>
      </c>
      <c r="I567" s="4" t="s">
        <v>34</v>
      </c>
      <c r="J567" s="2">
        <v>43300</v>
      </c>
    </row>
    <row r="568" spans="1:10" x14ac:dyDescent="0.3">
      <c r="A568" s="6" t="s">
        <v>46</v>
      </c>
      <c r="B568" s="8">
        <v>3</v>
      </c>
      <c r="C568" s="8">
        <v>7</v>
      </c>
      <c r="D568" s="4" t="s">
        <v>32</v>
      </c>
      <c r="E568" s="4" t="s">
        <v>53</v>
      </c>
      <c r="F568" s="8">
        <v>5</v>
      </c>
      <c r="G568" s="4" t="s">
        <v>16</v>
      </c>
      <c r="H568" s="4">
        <v>29</v>
      </c>
      <c r="I568" s="4" t="s">
        <v>34</v>
      </c>
      <c r="J568" s="2">
        <v>43301</v>
      </c>
    </row>
    <row r="569" spans="1:10" x14ac:dyDescent="0.3">
      <c r="A569" s="6" t="s">
        <v>46</v>
      </c>
      <c r="B569" s="8">
        <v>3</v>
      </c>
      <c r="C569" s="8">
        <v>7</v>
      </c>
      <c r="D569" s="4" t="s">
        <v>32</v>
      </c>
      <c r="E569" s="4" t="s">
        <v>53</v>
      </c>
      <c r="F569" s="8">
        <v>6</v>
      </c>
      <c r="G569" s="4" t="s">
        <v>17</v>
      </c>
      <c r="H569" s="4">
        <v>29</v>
      </c>
      <c r="I569" s="4" t="s">
        <v>34</v>
      </c>
      <c r="J569" s="2">
        <v>43302</v>
      </c>
    </row>
    <row r="570" spans="1:10" x14ac:dyDescent="0.3">
      <c r="A570" s="6" t="s">
        <v>46</v>
      </c>
      <c r="B570" s="8">
        <v>3</v>
      </c>
      <c r="C570" s="8">
        <v>7</v>
      </c>
      <c r="D570" s="4" t="s">
        <v>32</v>
      </c>
      <c r="E570" s="4" t="s">
        <v>53</v>
      </c>
      <c r="F570" s="8">
        <v>7</v>
      </c>
      <c r="G570" s="4" t="s">
        <v>18</v>
      </c>
      <c r="H570" s="4">
        <v>29</v>
      </c>
      <c r="I570" s="4" t="s">
        <v>34</v>
      </c>
      <c r="J570" s="2">
        <v>43303</v>
      </c>
    </row>
    <row r="571" spans="1:10" x14ac:dyDescent="0.3">
      <c r="A571" s="6" t="s">
        <v>46</v>
      </c>
      <c r="B571" s="8">
        <v>3</v>
      </c>
      <c r="C571" s="8">
        <v>7</v>
      </c>
      <c r="D571" s="4" t="s">
        <v>32</v>
      </c>
      <c r="E571" s="4" t="s">
        <v>53</v>
      </c>
      <c r="F571" s="8">
        <v>1</v>
      </c>
      <c r="G571" s="4" t="s">
        <v>19</v>
      </c>
      <c r="H571" s="4">
        <v>30</v>
      </c>
      <c r="I571" s="4" t="s">
        <v>34</v>
      </c>
      <c r="J571" s="2">
        <v>43304</v>
      </c>
    </row>
    <row r="572" spans="1:10" x14ac:dyDescent="0.3">
      <c r="A572" s="6" t="s">
        <v>46</v>
      </c>
      <c r="B572" s="8">
        <v>3</v>
      </c>
      <c r="C572" s="8">
        <v>7</v>
      </c>
      <c r="D572" s="4" t="s">
        <v>32</v>
      </c>
      <c r="E572" s="4" t="s">
        <v>53</v>
      </c>
      <c r="F572" s="8">
        <v>2</v>
      </c>
      <c r="G572" s="4" t="s">
        <v>20</v>
      </c>
      <c r="H572" s="4">
        <v>30</v>
      </c>
      <c r="I572" s="4" t="s">
        <v>34</v>
      </c>
      <c r="J572" s="2">
        <v>43305</v>
      </c>
    </row>
    <row r="573" spans="1:10" x14ac:dyDescent="0.3">
      <c r="A573" s="6" t="s">
        <v>46</v>
      </c>
      <c r="B573" s="8">
        <v>3</v>
      </c>
      <c r="C573" s="8">
        <v>7</v>
      </c>
      <c r="D573" s="4" t="s">
        <v>32</v>
      </c>
      <c r="E573" s="4" t="s">
        <v>53</v>
      </c>
      <c r="F573" s="8">
        <v>3</v>
      </c>
      <c r="G573" s="4" t="s">
        <v>13</v>
      </c>
      <c r="H573" s="4">
        <v>30</v>
      </c>
      <c r="I573" s="4" t="s">
        <v>34</v>
      </c>
      <c r="J573" s="2">
        <v>43306</v>
      </c>
    </row>
    <row r="574" spans="1:10" x14ac:dyDescent="0.3">
      <c r="A574" s="6" t="s">
        <v>46</v>
      </c>
      <c r="B574" s="8">
        <v>3</v>
      </c>
      <c r="C574" s="8">
        <v>7</v>
      </c>
      <c r="D574" s="4" t="s">
        <v>32</v>
      </c>
      <c r="E574" s="4" t="s">
        <v>53</v>
      </c>
      <c r="F574" s="8">
        <v>4</v>
      </c>
      <c r="G574" s="4" t="s">
        <v>15</v>
      </c>
      <c r="H574" s="4">
        <v>30</v>
      </c>
      <c r="I574" s="4" t="s">
        <v>34</v>
      </c>
      <c r="J574" s="2">
        <v>43307</v>
      </c>
    </row>
    <row r="575" spans="1:10" x14ac:dyDescent="0.3">
      <c r="A575" s="6" t="s">
        <v>46</v>
      </c>
      <c r="B575" s="8">
        <v>3</v>
      </c>
      <c r="C575" s="8">
        <v>7</v>
      </c>
      <c r="D575" s="4" t="s">
        <v>32</v>
      </c>
      <c r="E575" s="4" t="s">
        <v>53</v>
      </c>
      <c r="F575" s="8">
        <v>5</v>
      </c>
      <c r="G575" s="4" t="s">
        <v>16</v>
      </c>
      <c r="H575" s="4">
        <v>30</v>
      </c>
      <c r="I575" s="4" t="s">
        <v>34</v>
      </c>
      <c r="J575" s="2">
        <v>43308</v>
      </c>
    </row>
    <row r="576" spans="1:10" x14ac:dyDescent="0.3">
      <c r="A576" s="6" t="s">
        <v>46</v>
      </c>
      <c r="B576" s="8">
        <v>3</v>
      </c>
      <c r="C576" s="8">
        <v>7</v>
      </c>
      <c r="D576" s="4" t="s">
        <v>32</v>
      </c>
      <c r="E576" s="4" t="s">
        <v>53</v>
      </c>
      <c r="F576" s="8">
        <v>6</v>
      </c>
      <c r="G576" s="4" t="s">
        <v>17</v>
      </c>
      <c r="H576" s="4">
        <v>30</v>
      </c>
      <c r="I576" s="4" t="s">
        <v>34</v>
      </c>
      <c r="J576" s="2">
        <v>43309</v>
      </c>
    </row>
    <row r="577" spans="1:10" x14ac:dyDescent="0.3">
      <c r="A577" s="6" t="s">
        <v>46</v>
      </c>
      <c r="B577" s="8">
        <v>3</v>
      </c>
      <c r="C577" s="8">
        <v>7</v>
      </c>
      <c r="D577" s="4" t="s">
        <v>32</v>
      </c>
      <c r="E577" s="4" t="s">
        <v>53</v>
      </c>
      <c r="F577" s="8">
        <v>7</v>
      </c>
      <c r="G577" s="4" t="s">
        <v>18</v>
      </c>
      <c r="H577" s="4">
        <v>30</v>
      </c>
      <c r="I577" s="4" t="s">
        <v>34</v>
      </c>
      <c r="J577" s="2">
        <v>43310</v>
      </c>
    </row>
    <row r="578" spans="1:10" x14ac:dyDescent="0.3">
      <c r="A578" s="6" t="s">
        <v>46</v>
      </c>
      <c r="B578" s="8">
        <v>3</v>
      </c>
      <c r="C578" s="8">
        <v>7</v>
      </c>
      <c r="D578" s="4" t="s">
        <v>32</v>
      </c>
      <c r="E578" s="4" t="s">
        <v>53</v>
      </c>
      <c r="F578" s="8">
        <v>1</v>
      </c>
      <c r="G578" s="4" t="s">
        <v>19</v>
      </c>
      <c r="H578" s="4">
        <v>31</v>
      </c>
      <c r="I578" s="4" t="s">
        <v>34</v>
      </c>
      <c r="J578" s="2">
        <v>43311</v>
      </c>
    </row>
    <row r="579" spans="1:10" x14ac:dyDescent="0.3">
      <c r="A579" s="6" t="s">
        <v>46</v>
      </c>
      <c r="B579" s="8">
        <v>3</v>
      </c>
      <c r="C579" s="8">
        <v>7</v>
      </c>
      <c r="D579" s="4" t="s">
        <v>32</v>
      </c>
      <c r="E579" s="4" t="s">
        <v>53</v>
      </c>
      <c r="F579" s="8">
        <v>2</v>
      </c>
      <c r="G579" s="4" t="s">
        <v>20</v>
      </c>
      <c r="H579" s="4">
        <v>31</v>
      </c>
      <c r="I579" s="4" t="s">
        <v>34</v>
      </c>
      <c r="J579" s="2">
        <v>43312</v>
      </c>
    </row>
    <row r="580" spans="1:10" x14ac:dyDescent="0.3">
      <c r="A580" s="6" t="s">
        <v>46</v>
      </c>
      <c r="B580" s="8">
        <v>3</v>
      </c>
      <c r="C580" s="8">
        <v>8</v>
      </c>
      <c r="D580" s="4" t="s">
        <v>35</v>
      </c>
      <c r="E580" s="4" t="s">
        <v>54</v>
      </c>
      <c r="F580" s="8">
        <v>3</v>
      </c>
      <c r="G580" s="4" t="s">
        <v>13</v>
      </c>
      <c r="H580" s="4">
        <v>31</v>
      </c>
      <c r="I580" s="4" t="s">
        <v>34</v>
      </c>
      <c r="J580" s="2">
        <v>43313</v>
      </c>
    </row>
    <row r="581" spans="1:10" x14ac:dyDescent="0.3">
      <c r="A581" s="6" t="s">
        <v>46</v>
      </c>
      <c r="B581" s="8">
        <v>3</v>
      </c>
      <c r="C581" s="8">
        <v>8</v>
      </c>
      <c r="D581" s="4" t="s">
        <v>35</v>
      </c>
      <c r="E581" s="4" t="s">
        <v>54</v>
      </c>
      <c r="F581" s="8">
        <v>4</v>
      </c>
      <c r="G581" s="4" t="s">
        <v>15</v>
      </c>
      <c r="H581" s="4">
        <v>31</v>
      </c>
      <c r="I581" s="4" t="s">
        <v>34</v>
      </c>
      <c r="J581" s="2">
        <v>43314</v>
      </c>
    </row>
    <row r="582" spans="1:10" x14ac:dyDescent="0.3">
      <c r="A582" s="6" t="s">
        <v>46</v>
      </c>
      <c r="B582" s="8">
        <v>3</v>
      </c>
      <c r="C582" s="8">
        <v>8</v>
      </c>
      <c r="D582" s="4" t="s">
        <v>35</v>
      </c>
      <c r="E582" s="4" t="s">
        <v>54</v>
      </c>
      <c r="F582" s="8">
        <v>5</v>
      </c>
      <c r="G582" s="4" t="s">
        <v>16</v>
      </c>
      <c r="H582" s="4">
        <v>31</v>
      </c>
      <c r="I582" s="4" t="s">
        <v>34</v>
      </c>
      <c r="J582" s="2">
        <v>43315</v>
      </c>
    </row>
    <row r="583" spans="1:10" x14ac:dyDescent="0.3">
      <c r="A583" s="6" t="s">
        <v>46</v>
      </c>
      <c r="B583" s="8">
        <v>3</v>
      </c>
      <c r="C583" s="8">
        <v>8</v>
      </c>
      <c r="D583" s="4" t="s">
        <v>35</v>
      </c>
      <c r="E583" s="4" t="s">
        <v>54</v>
      </c>
      <c r="F583" s="8">
        <v>6</v>
      </c>
      <c r="G583" s="4" t="s">
        <v>17</v>
      </c>
      <c r="H583" s="4">
        <v>31</v>
      </c>
      <c r="I583" s="4" t="s">
        <v>34</v>
      </c>
      <c r="J583" s="2">
        <v>43316</v>
      </c>
    </row>
    <row r="584" spans="1:10" x14ac:dyDescent="0.3">
      <c r="A584" s="6" t="s">
        <v>46</v>
      </c>
      <c r="B584" s="8">
        <v>3</v>
      </c>
      <c r="C584" s="8">
        <v>8</v>
      </c>
      <c r="D584" s="4" t="s">
        <v>35</v>
      </c>
      <c r="E584" s="4" t="s">
        <v>54</v>
      </c>
      <c r="F584" s="8">
        <v>7</v>
      </c>
      <c r="G584" s="4" t="s">
        <v>18</v>
      </c>
      <c r="H584" s="4">
        <v>31</v>
      </c>
      <c r="I584" s="4" t="s">
        <v>34</v>
      </c>
      <c r="J584" s="2">
        <v>43317</v>
      </c>
    </row>
    <row r="585" spans="1:10" x14ac:dyDescent="0.3">
      <c r="A585" s="6" t="s">
        <v>46</v>
      </c>
      <c r="B585" s="8">
        <v>3</v>
      </c>
      <c r="C585" s="8">
        <v>8</v>
      </c>
      <c r="D585" s="4" t="s">
        <v>35</v>
      </c>
      <c r="E585" s="4" t="s">
        <v>54</v>
      </c>
      <c r="F585" s="8">
        <v>1</v>
      </c>
      <c r="G585" s="4" t="s">
        <v>19</v>
      </c>
      <c r="H585" s="4">
        <v>32</v>
      </c>
      <c r="I585" s="4" t="s">
        <v>34</v>
      </c>
      <c r="J585" s="2">
        <v>43318</v>
      </c>
    </row>
    <row r="586" spans="1:10" x14ac:dyDescent="0.3">
      <c r="A586" s="6" t="s">
        <v>46</v>
      </c>
      <c r="B586" s="8">
        <v>3</v>
      </c>
      <c r="C586" s="8">
        <v>8</v>
      </c>
      <c r="D586" s="4" t="s">
        <v>35</v>
      </c>
      <c r="E586" s="4" t="s">
        <v>54</v>
      </c>
      <c r="F586" s="8">
        <v>2</v>
      </c>
      <c r="G586" s="4" t="s">
        <v>20</v>
      </c>
      <c r="H586" s="4">
        <v>32</v>
      </c>
      <c r="I586" s="4" t="s">
        <v>34</v>
      </c>
      <c r="J586" s="2">
        <v>43319</v>
      </c>
    </row>
    <row r="587" spans="1:10" x14ac:dyDescent="0.3">
      <c r="A587" s="6" t="s">
        <v>46</v>
      </c>
      <c r="B587" s="8">
        <v>3</v>
      </c>
      <c r="C587" s="8">
        <v>8</v>
      </c>
      <c r="D587" s="4" t="s">
        <v>35</v>
      </c>
      <c r="E587" s="4" t="s">
        <v>54</v>
      </c>
      <c r="F587" s="8">
        <v>3</v>
      </c>
      <c r="G587" s="4" t="s">
        <v>13</v>
      </c>
      <c r="H587" s="4">
        <v>32</v>
      </c>
      <c r="I587" s="4" t="s">
        <v>34</v>
      </c>
      <c r="J587" s="2">
        <v>43320</v>
      </c>
    </row>
    <row r="588" spans="1:10" x14ac:dyDescent="0.3">
      <c r="A588" s="6" t="s">
        <v>46</v>
      </c>
      <c r="B588" s="8">
        <v>3</v>
      </c>
      <c r="C588" s="8">
        <v>8</v>
      </c>
      <c r="D588" s="4" t="s">
        <v>35</v>
      </c>
      <c r="E588" s="4" t="s">
        <v>54</v>
      </c>
      <c r="F588" s="8">
        <v>4</v>
      </c>
      <c r="G588" s="4" t="s">
        <v>15</v>
      </c>
      <c r="H588" s="4">
        <v>32</v>
      </c>
      <c r="I588" s="4" t="s">
        <v>34</v>
      </c>
      <c r="J588" s="2">
        <v>43321</v>
      </c>
    </row>
    <row r="589" spans="1:10" x14ac:dyDescent="0.3">
      <c r="A589" s="6" t="s">
        <v>46</v>
      </c>
      <c r="B589" s="8">
        <v>3</v>
      </c>
      <c r="C589" s="8">
        <v>8</v>
      </c>
      <c r="D589" s="4" t="s">
        <v>35</v>
      </c>
      <c r="E589" s="4" t="s">
        <v>54</v>
      </c>
      <c r="F589" s="8">
        <v>5</v>
      </c>
      <c r="G589" s="4" t="s">
        <v>16</v>
      </c>
      <c r="H589" s="4">
        <v>32</v>
      </c>
      <c r="I589" s="4" t="s">
        <v>34</v>
      </c>
      <c r="J589" s="2">
        <v>43322</v>
      </c>
    </row>
    <row r="590" spans="1:10" x14ac:dyDescent="0.3">
      <c r="A590" s="6" t="s">
        <v>46</v>
      </c>
      <c r="B590" s="8">
        <v>3</v>
      </c>
      <c r="C590" s="8">
        <v>8</v>
      </c>
      <c r="D590" s="4" t="s">
        <v>35</v>
      </c>
      <c r="E590" s="4" t="s">
        <v>54</v>
      </c>
      <c r="F590" s="8">
        <v>6</v>
      </c>
      <c r="G590" s="4" t="s">
        <v>17</v>
      </c>
      <c r="H590" s="4">
        <v>32</v>
      </c>
      <c r="I590" s="4" t="s">
        <v>34</v>
      </c>
      <c r="J590" s="2">
        <v>43323</v>
      </c>
    </row>
    <row r="591" spans="1:10" x14ac:dyDescent="0.3">
      <c r="A591" s="6" t="s">
        <v>46</v>
      </c>
      <c r="B591" s="8">
        <v>3</v>
      </c>
      <c r="C591" s="8">
        <v>8</v>
      </c>
      <c r="D591" s="4" t="s">
        <v>35</v>
      </c>
      <c r="E591" s="4" t="s">
        <v>54</v>
      </c>
      <c r="F591" s="8">
        <v>7</v>
      </c>
      <c r="G591" s="4" t="s">
        <v>18</v>
      </c>
      <c r="H591" s="4">
        <v>32</v>
      </c>
      <c r="I591" s="4" t="s">
        <v>34</v>
      </c>
      <c r="J591" s="2">
        <v>43324</v>
      </c>
    </row>
    <row r="592" spans="1:10" x14ac:dyDescent="0.3">
      <c r="A592" s="6" t="s">
        <v>46</v>
      </c>
      <c r="B592" s="8">
        <v>3</v>
      </c>
      <c r="C592" s="8">
        <v>8</v>
      </c>
      <c r="D592" s="4" t="s">
        <v>35</v>
      </c>
      <c r="E592" s="4" t="s">
        <v>54</v>
      </c>
      <c r="F592" s="8">
        <v>1</v>
      </c>
      <c r="G592" s="4" t="s">
        <v>19</v>
      </c>
      <c r="H592" s="4">
        <v>33</v>
      </c>
      <c r="I592" s="4" t="s">
        <v>34</v>
      </c>
      <c r="J592" s="2">
        <v>43325</v>
      </c>
    </row>
    <row r="593" spans="1:10" x14ac:dyDescent="0.3">
      <c r="A593" s="6" t="s">
        <v>46</v>
      </c>
      <c r="B593" s="8">
        <v>3</v>
      </c>
      <c r="C593" s="8">
        <v>8</v>
      </c>
      <c r="D593" s="4" t="s">
        <v>35</v>
      </c>
      <c r="E593" s="4" t="s">
        <v>54</v>
      </c>
      <c r="F593" s="8">
        <v>2</v>
      </c>
      <c r="G593" s="4" t="s">
        <v>20</v>
      </c>
      <c r="H593" s="4">
        <v>33</v>
      </c>
      <c r="I593" s="4" t="s">
        <v>34</v>
      </c>
      <c r="J593" s="2">
        <v>43326</v>
      </c>
    </row>
    <row r="594" spans="1:10" x14ac:dyDescent="0.3">
      <c r="A594" s="6" t="s">
        <v>46</v>
      </c>
      <c r="B594" s="8">
        <v>3</v>
      </c>
      <c r="C594" s="8">
        <v>8</v>
      </c>
      <c r="D594" s="4" t="s">
        <v>35</v>
      </c>
      <c r="E594" s="4" t="s">
        <v>54</v>
      </c>
      <c r="F594" s="8">
        <v>3</v>
      </c>
      <c r="G594" s="4" t="s">
        <v>13</v>
      </c>
      <c r="H594" s="4">
        <v>33</v>
      </c>
      <c r="I594" s="4" t="s">
        <v>34</v>
      </c>
      <c r="J594" s="2">
        <v>43327</v>
      </c>
    </row>
    <row r="595" spans="1:10" x14ac:dyDescent="0.3">
      <c r="A595" s="6" t="s">
        <v>46</v>
      </c>
      <c r="B595" s="8">
        <v>3</v>
      </c>
      <c r="C595" s="8">
        <v>8</v>
      </c>
      <c r="D595" s="4" t="s">
        <v>35</v>
      </c>
      <c r="E595" s="4" t="s">
        <v>54</v>
      </c>
      <c r="F595" s="8">
        <v>4</v>
      </c>
      <c r="G595" s="4" t="s">
        <v>15</v>
      </c>
      <c r="H595" s="4">
        <v>33</v>
      </c>
      <c r="I595" s="4" t="s">
        <v>34</v>
      </c>
      <c r="J595" s="2">
        <v>43328</v>
      </c>
    </row>
    <row r="596" spans="1:10" x14ac:dyDescent="0.3">
      <c r="A596" s="6" t="s">
        <v>46</v>
      </c>
      <c r="B596" s="8">
        <v>3</v>
      </c>
      <c r="C596" s="8">
        <v>8</v>
      </c>
      <c r="D596" s="4" t="s">
        <v>35</v>
      </c>
      <c r="E596" s="4" t="s">
        <v>54</v>
      </c>
      <c r="F596" s="8">
        <v>5</v>
      </c>
      <c r="G596" s="4" t="s">
        <v>16</v>
      </c>
      <c r="H596" s="4">
        <v>33</v>
      </c>
      <c r="I596" s="4" t="s">
        <v>34</v>
      </c>
      <c r="J596" s="2">
        <v>43329</v>
      </c>
    </row>
    <row r="597" spans="1:10" x14ac:dyDescent="0.3">
      <c r="A597" s="6" t="s">
        <v>46</v>
      </c>
      <c r="B597" s="8">
        <v>3</v>
      </c>
      <c r="C597" s="8">
        <v>8</v>
      </c>
      <c r="D597" s="4" t="s">
        <v>35</v>
      </c>
      <c r="E597" s="4" t="s">
        <v>54</v>
      </c>
      <c r="F597" s="8">
        <v>6</v>
      </c>
      <c r="G597" s="4" t="s">
        <v>17</v>
      </c>
      <c r="H597" s="4">
        <v>33</v>
      </c>
      <c r="I597" s="4" t="s">
        <v>34</v>
      </c>
      <c r="J597" s="2">
        <v>43330</v>
      </c>
    </row>
    <row r="598" spans="1:10" x14ac:dyDescent="0.3">
      <c r="A598" s="6" t="s">
        <v>46</v>
      </c>
      <c r="B598" s="8">
        <v>3</v>
      </c>
      <c r="C598" s="8">
        <v>8</v>
      </c>
      <c r="D598" s="4" t="s">
        <v>35</v>
      </c>
      <c r="E598" s="4" t="s">
        <v>54</v>
      </c>
      <c r="F598" s="8">
        <v>7</v>
      </c>
      <c r="G598" s="4" t="s">
        <v>18</v>
      </c>
      <c r="H598" s="4">
        <v>33</v>
      </c>
      <c r="I598" s="4" t="s">
        <v>34</v>
      </c>
      <c r="J598" s="2">
        <v>43331</v>
      </c>
    </row>
    <row r="599" spans="1:10" x14ac:dyDescent="0.3">
      <c r="A599" s="6" t="s">
        <v>46</v>
      </c>
      <c r="B599" s="8">
        <v>3</v>
      </c>
      <c r="C599" s="8">
        <v>8</v>
      </c>
      <c r="D599" s="4" t="s">
        <v>35</v>
      </c>
      <c r="E599" s="4" t="s">
        <v>54</v>
      </c>
      <c r="F599" s="8">
        <v>1</v>
      </c>
      <c r="G599" s="4" t="s">
        <v>19</v>
      </c>
      <c r="H599" s="4">
        <v>34</v>
      </c>
      <c r="I599" s="4" t="s">
        <v>34</v>
      </c>
      <c r="J599" s="2">
        <v>43332</v>
      </c>
    </row>
    <row r="600" spans="1:10" x14ac:dyDescent="0.3">
      <c r="A600" s="6" t="s">
        <v>46</v>
      </c>
      <c r="B600" s="8">
        <v>3</v>
      </c>
      <c r="C600" s="8">
        <v>8</v>
      </c>
      <c r="D600" s="4" t="s">
        <v>35</v>
      </c>
      <c r="E600" s="4" t="s">
        <v>54</v>
      </c>
      <c r="F600" s="8">
        <v>2</v>
      </c>
      <c r="G600" s="4" t="s">
        <v>20</v>
      </c>
      <c r="H600" s="4">
        <v>34</v>
      </c>
      <c r="I600" s="4" t="s">
        <v>34</v>
      </c>
      <c r="J600" s="2">
        <v>43333</v>
      </c>
    </row>
    <row r="601" spans="1:10" x14ac:dyDescent="0.3">
      <c r="A601" s="6" t="s">
        <v>46</v>
      </c>
      <c r="B601" s="8">
        <v>3</v>
      </c>
      <c r="C601" s="8">
        <v>8</v>
      </c>
      <c r="D601" s="4" t="s">
        <v>35</v>
      </c>
      <c r="E601" s="4" t="s">
        <v>54</v>
      </c>
      <c r="F601" s="8">
        <v>3</v>
      </c>
      <c r="G601" s="4" t="s">
        <v>13</v>
      </c>
      <c r="H601" s="4">
        <v>34</v>
      </c>
      <c r="I601" s="4" t="s">
        <v>34</v>
      </c>
      <c r="J601" s="2">
        <v>43334</v>
      </c>
    </row>
    <row r="602" spans="1:10" x14ac:dyDescent="0.3">
      <c r="A602" s="6" t="s">
        <v>46</v>
      </c>
      <c r="B602" s="8">
        <v>3</v>
      </c>
      <c r="C602" s="8">
        <v>8</v>
      </c>
      <c r="D602" s="4" t="s">
        <v>35</v>
      </c>
      <c r="E602" s="4" t="s">
        <v>54</v>
      </c>
      <c r="F602" s="8">
        <v>4</v>
      </c>
      <c r="G602" s="4" t="s">
        <v>15</v>
      </c>
      <c r="H602" s="4">
        <v>34</v>
      </c>
      <c r="I602" s="4" t="s">
        <v>34</v>
      </c>
      <c r="J602" s="2">
        <v>43335</v>
      </c>
    </row>
    <row r="603" spans="1:10" x14ac:dyDescent="0.3">
      <c r="A603" s="6" t="s">
        <v>46</v>
      </c>
      <c r="B603" s="8">
        <v>3</v>
      </c>
      <c r="C603" s="8">
        <v>8</v>
      </c>
      <c r="D603" s="4" t="s">
        <v>35</v>
      </c>
      <c r="E603" s="4" t="s">
        <v>54</v>
      </c>
      <c r="F603" s="8">
        <v>5</v>
      </c>
      <c r="G603" s="4" t="s">
        <v>16</v>
      </c>
      <c r="H603" s="4">
        <v>34</v>
      </c>
      <c r="I603" s="4" t="s">
        <v>34</v>
      </c>
      <c r="J603" s="2">
        <v>43336</v>
      </c>
    </row>
    <row r="604" spans="1:10" x14ac:dyDescent="0.3">
      <c r="A604" s="6" t="s">
        <v>46</v>
      </c>
      <c r="B604" s="8">
        <v>3</v>
      </c>
      <c r="C604" s="8">
        <v>8</v>
      </c>
      <c r="D604" s="4" t="s">
        <v>35</v>
      </c>
      <c r="E604" s="4" t="s">
        <v>54</v>
      </c>
      <c r="F604" s="8">
        <v>6</v>
      </c>
      <c r="G604" s="4" t="s">
        <v>17</v>
      </c>
      <c r="H604" s="4">
        <v>34</v>
      </c>
      <c r="I604" s="4" t="s">
        <v>34</v>
      </c>
      <c r="J604" s="2">
        <v>43337</v>
      </c>
    </row>
    <row r="605" spans="1:10" x14ac:dyDescent="0.3">
      <c r="A605" s="6" t="s">
        <v>46</v>
      </c>
      <c r="B605" s="8">
        <v>3</v>
      </c>
      <c r="C605" s="8">
        <v>8</v>
      </c>
      <c r="D605" s="4" t="s">
        <v>35</v>
      </c>
      <c r="E605" s="4" t="s">
        <v>54</v>
      </c>
      <c r="F605" s="8">
        <v>7</v>
      </c>
      <c r="G605" s="4" t="s">
        <v>18</v>
      </c>
      <c r="H605" s="4">
        <v>34</v>
      </c>
      <c r="I605" s="4" t="s">
        <v>34</v>
      </c>
      <c r="J605" s="2">
        <v>43338</v>
      </c>
    </row>
    <row r="606" spans="1:10" x14ac:dyDescent="0.3">
      <c r="A606" s="6" t="s">
        <v>46</v>
      </c>
      <c r="B606" s="8">
        <v>3</v>
      </c>
      <c r="C606" s="8">
        <v>8</v>
      </c>
      <c r="D606" s="4" t="s">
        <v>35</v>
      </c>
      <c r="E606" s="4" t="s">
        <v>54</v>
      </c>
      <c r="F606" s="8">
        <v>1</v>
      </c>
      <c r="G606" s="4" t="s">
        <v>19</v>
      </c>
      <c r="H606" s="4">
        <v>35</v>
      </c>
      <c r="I606" s="4" t="s">
        <v>34</v>
      </c>
      <c r="J606" s="2">
        <v>43339</v>
      </c>
    </row>
    <row r="607" spans="1:10" x14ac:dyDescent="0.3">
      <c r="A607" s="6" t="s">
        <v>46</v>
      </c>
      <c r="B607" s="8">
        <v>3</v>
      </c>
      <c r="C607" s="8">
        <v>8</v>
      </c>
      <c r="D607" s="4" t="s">
        <v>35</v>
      </c>
      <c r="E607" s="4" t="s">
        <v>54</v>
      </c>
      <c r="F607" s="8">
        <v>2</v>
      </c>
      <c r="G607" s="4" t="s">
        <v>20</v>
      </c>
      <c r="H607" s="4">
        <v>35</v>
      </c>
      <c r="I607" s="4" t="s">
        <v>34</v>
      </c>
      <c r="J607" s="2">
        <v>43340</v>
      </c>
    </row>
    <row r="608" spans="1:10" x14ac:dyDescent="0.3">
      <c r="A608" s="6" t="s">
        <v>46</v>
      </c>
      <c r="B608" s="8">
        <v>3</v>
      </c>
      <c r="C608" s="8">
        <v>8</v>
      </c>
      <c r="D608" s="4" t="s">
        <v>35</v>
      </c>
      <c r="E608" s="4" t="s">
        <v>54</v>
      </c>
      <c r="F608" s="8">
        <v>3</v>
      </c>
      <c r="G608" s="4" t="s">
        <v>13</v>
      </c>
      <c r="H608" s="4">
        <v>35</v>
      </c>
      <c r="I608" s="4" t="s">
        <v>34</v>
      </c>
      <c r="J608" s="2">
        <v>43341</v>
      </c>
    </row>
    <row r="609" spans="1:10" x14ac:dyDescent="0.3">
      <c r="A609" s="6" t="s">
        <v>46</v>
      </c>
      <c r="B609" s="8">
        <v>3</v>
      </c>
      <c r="C609" s="8">
        <v>8</v>
      </c>
      <c r="D609" s="4" t="s">
        <v>35</v>
      </c>
      <c r="E609" s="4" t="s">
        <v>54</v>
      </c>
      <c r="F609" s="8">
        <v>4</v>
      </c>
      <c r="G609" s="4" t="s">
        <v>15</v>
      </c>
      <c r="H609" s="4">
        <v>35</v>
      </c>
      <c r="I609" s="4" t="s">
        <v>34</v>
      </c>
      <c r="J609" s="2">
        <v>43342</v>
      </c>
    </row>
    <row r="610" spans="1:10" x14ac:dyDescent="0.3">
      <c r="A610" s="6" t="s">
        <v>46</v>
      </c>
      <c r="B610" s="8">
        <v>3</v>
      </c>
      <c r="C610" s="8">
        <v>8</v>
      </c>
      <c r="D610" s="4" t="s">
        <v>35</v>
      </c>
      <c r="E610" s="4" t="s">
        <v>54</v>
      </c>
      <c r="F610" s="8">
        <v>5</v>
      </c>
      <c r="G610" s="4" t="s">
        <v>16</v>
      </c>
      <c r="H610" s="4">
        <v>35</v>
      </c>
      <c r="I610" s="4" t="s">
        <v>34</v>
      </c>
      <c r="J610" s="2">
        <v>43343</v>
      </c>
    </row>
    <row r="611" spans="1:10" x14ac:dyDescent="0.3">
      <c r="A611" s="6" t="s">
        <v>46</v>
      </c>
      <c r="B611" s="8">
        <v>3</v>
      </c>
      <c r="C611" s="8">
        <v>9</v>
      </c>
      <c r="D611" s="4" t="s">
        <v>37</v>
      </c>
      <c r="E611" s="4" t="s">
        <v>55</v>
      </c>
      <c r="F611" s="8">
        <v>6</v>
      </c>
      <c r="G611" s="4" t="s">
        <v>17</v>
      </c>
      <c r="H611" s="4">
        <v>35</v>
      </c>
      <c r="I611" s="4" t="s">
        <v>34</v>
      </c>
      <c r="J611" s="2">
        <v>43344</v>
      </c>
    </row>
    <row r="612" spans="1:10" x14ac:dyDescent="0.3">
      <c r="A612" s="6" t="s">
        <v>46</v>
      </c>
      <c r="B612" s="8">
        <v>3</v>
      </c>
      <c r="C612" s="8">
        <v>9</v>
      </c>
      <c r="D612" s="4" t="s">
        <v>37</v>
      </c>
      <c r="E612" s="4" t="s">
        <v>55</v>
      </c>
      <c r="F612" s="8">
        <v>7</v>
      </c>
      <c r="G612" s="4" t="s">
        <v>18</v>
      </c>
      <c r="H612" s="4">
        <v>35</v>
      </c>
      <c r="I612" s="4" t="s">
        <v>34</v>
      </c>
      <c r="J612" s="2">
        <v>43345</v>
      </c>
    </row>
    <row r="613" spans="1:10" x14ac:dyDescent="0.3">
      <c r="A613" s="6" t="s">
        <v>46</v>
      </c>
      <c r="B613" s="8">
        <v>3</v>
      </c>
      <c r="C613" s="8">
        <v>9</v>
      </c>
      <c r="D613" s="4" t="s">
        <v>37</v>
      </c>
      <c r="E613" s="4" t="s">
        <v>55</v>
      </c>
      <c r="F613" s="8">
        <v>1</v>
      </c>
      <c r="G613" s="4" t="s">
        <v>19</v>
      </c>
      <c r="H613" s="4">
        <v>36</v>
      </c>
      <c r="I613" s="4" t="s">
        <v>34</v>
      </c>
      <c r="J613" s="2">
        <v>43346</v>
      </c>
    </row>
    <row r="614" spans="1:10" x14ac:dyDescent="0.3">
      <c r="A614" s="6" t="s">
        <v>46</v>
      </c>
      <c r="B614" s="8">
        <v>3</v>
      </c>
      <c r="C614" s="8">
        <v>9</v>
      </c>
      <c r="D614" s="4" t="s">
        <v>37</v>
      </c>
      <c r="E614" s="4" t="s">
        <v>55</v>
      </c>
      <c r="F614" s="8">
        <v>2</v>
      </c>
      <c r="G614" s="4" t="s">
        <v>20</v>
      </c>
      <c r="H614" s="4">
        <v>36</v>
      </c>
      <c r="I614" s="4" t="s">
        <v>34</v>
      </c>
      <c r="J614" s="2">
        <v>43347</v>
      </c>
    </row>
    <row r="615" spans="1:10" x14ac:dyDescent="0.3">
      <c r="A615" s="6" t="s">
        <v>46</v>
      </c>
      <c r="B615" s="8">
        <v>3</v>
      </c>
      <c r="C615" s="8">
        <v>9</v>
      </c>
      <c r="D615" s="4" t="s">
        <v>37</v>
      </c>
      <c r="E615" s="4" t="s">
        <v>55</v>
      </c>
      <c r="F615" s="8">
        <v>3</v>
      </c>
      <c r="G615" s="4" t="s">
        <v>13</v>
      </c>
      <c r="H615" s="4">
        <v>36</v>
      </c>
      <c r="I615" s="4" t="s">
        <v>34</v>
      </c>
      <c r="J615" s="2">
        <v>43348</v>
      </c>
    </row>
    <row r="616" spans="1:10" x14ac:dyDescent="0.3">
      <c r="A616" s="6" t="s">
        <v>46</v>
      </c>
      <c r="B616" s="8">
        <v>3</v>
      </c>
      <c r="C616" s="8">
        <v>9</v>
      </c>
      <c r="D616" s="4" t="s">
        <v>37</v>
      </c>
      <c r="E616" s="4" t="s">
        <v>55</v>
      </c>
      <c r="F616" s="8">
        <v>4</v>
      </c>
      <c r="G616" s="4" t="s">
        <v>15</v>
      </c>
      <c r="H616" s="4">
        <v>36</v>
      </c>
      <c r="I616" s="4" t="s">
        <v>34</v>
      </c>
      <c r="J616" s="2">
        <v>43349</v>
      </c>
    </row>
    <row r="617" spans="1:10" x14ac:dyDescent="0.3">
      <c r="A617" s="6" t="s">
        <v>46</v>
      </c>
      <c r="B617" s="8">
        <v>3</v>
      </c>
      <c r="C617" s="8">
        <v>9</v>
      </c>
      <c r="D617" s="4" t="s">
        <v>37</v>
      </c>
      <c r="E617" s="4" t="s">
        <v>55</v>
      </c>
      <c r="F617" s="8">
        <v>5</v>
      </c>
      <c r="G617" s="4" t="s">
        <v>16</v>
      </c>
      <c r="H617" s="4">
        <v>36</v>
      </c>
      <c r="I617" s="4" t="s">
        <v>34</v>
      </c>
      <c r="J617" s="2">
        <v>43350</v>
      </c>
    </row>
    <row r="618" spans="1:10" x14ac:dyDescent="0.3">
      <c r="A618" s="6" t="s">
        <v>46</v>
      </c>
      <c r="B618" s="8">
        <v>3</v>
      </c>
      <c r="C618" s="8">
        <v>9</v>
      </c>
      <c r="D618" s="4" t="s">
        <v>37</v>
      </c>
      <c r="E618" s="4" t="s">
        <v>55</v>
      </c>
      <c r="F618" s="8">
        <v>6</v>
      </c>
      <c r="G618" s="4" t="s">
        <v>17</v>
      </c>
      <c r="H618" s="4">
        <v>36</v>
      </c>
      <c r="I618" s="4" t="s">
        <v>34</v>
      </c>
      <c r="J618" s="2">
        <v>43351</v>
      </c>
    </row>
    <row r="619" spans="1:10" x14ac:dyDescent="0.3">
      <c r="A619" s="6" t="s">
        <v>46</v>
      </c>
      <c r="B619" s="8">
        <v>3</v>
      </c>
      <c r="C619" s="8">
        <v>9</v>
      </c>
      <c r="D619" s="4" t="s">
        <v>37</v>
      </c>
      <c r="E619" s="4" t="s">
        <v>55</v>
      </c>
      <c r="F619" s="8">
        <v>7</v>
      </c>
      <c r="G619" s="4" t="s">
        <v>18</v>
      </c>
      <c r="H619" s="4">
        <v>36</v>
      </c>
      <c r="I619" s="4" t="s">
        <v>34</v>
      </c>
      <c r="J619" s="2">
        <v>43352</v>
      </c>
    </row>
    <row r="620" spans="1:10" x14ac:dyDescent="0.3">
      <c r="A620" s="6" t="s">
        <v>46</v>
      </c>
      <c r="B620" s="8">
        <v>3</v>
      </c>
      <c r="C620" s="8">
        <v>9</v>
      </c>
      <c r="D620" s="4" t="s">
        <v>37</v>
      </c>
      <c r="E620" s="4" t="s">
        <v>55</v>
      </c>
      <c r="F620" s="8">
        <v>1</v>
      </c>
      <c r="G620" s="4" t="s">
        <v>19</v>
      </c>
      <c r="H620" s="4">
        <v>37</v>
      </c>
      <c r="I620" s="4" t="s">
        <v>34</v>
      </c>
      <c r="J620" s="2">
        <v>43353</v>
      </c>
    </row>
    <row r="621" spans="1:10" x14ac:dyDescent="0.3">
      <c r="A621" s="6" t="s">
        <v>46</v>
      </c>
      <c r="B621" s="8">
        <v>3</v>
      </c>
      <c r="C621" s="8">
        <v>9</v>
      </c>
      <c r="D621" s="4" t="s">
        <v>37</v>
      </c>
      <c r="E621" s="4" t="s">
        <v>55</v>
      </c>
      <c r="F621" s="8">
        <v>2</v>
      </c>
      <c r="G621" s="4" t="s">
        <v>20</v>
      </c>
      <c r="H621" s="4">
        <v>37</v>
      </c>
      <c r="I621" s="4" t="s">
        <v>34</v>
      </c>
      <c r="J621" s="2">
        <v>43354</v>
      </c>
    </row>
    <row r="622" spans="1:10" x14ac:dyDescent="0.3">
      <c r="A622" s="6" t="s">
        <v>46</v>
      </c>
      <c r="B622" s="8">
        <v>3</v>
      </c>
      <c r="C622" s="8">
        <v>9</v>
      </c>
      <c r="D622" s="4" t="s">
        <v>37</v>
      </c>
      <c r="E622" s="4" t="s">
        <v>55</v>
      </c>
      <c r="F622" s="8">
        <v>3</v>
      </c>
      <c r="G622" s="4" t="s">
        <v>13</v>
      </c>
      <c r="H622" s="4">
        <v>37</v>
      </c>
      <c r="I622" s="4" t="s">
        <v>34</v>
      </c>
      <c r="J622" s="2">
        <v>43355</v>
      </c>
    </row>
    <row r="623" spans="1:10" x14ac:dyDescent="0.3">
      <c r="A623" s="6" t="s">
        <v>46</v>
      </c>
      <c r="B623" s="8">
        <v>3</v>
      </c>
      <c r="C623" s="8">
        <v>9</v>
      </c>
      <c r="D623" s="4" t="s">
        <v>37</v>
      </c>
      <c r="E623" s="4" t="s">
        <v>55</v>
      </c>
      <c r="F623" s="8">
        <v>4</v>
      </c>
      <c r="G623" s="4" t="s">
        <v>15</v>
      </c>
      <c r="H623" s="4">
        <v>37</v>
      </c>
      <c r="I623" s="4" t="s">
        <v>34</v>
      </c>
      <c r="J623" s="2">
        <v>43356</v>
      </c>
    </row>
    <row r="624" spans="1:10" x14ac:dyDescent="0.3">
      <c r="A624" s="6" t="s">
        <v>46</v>
      </c>
      <c r="B624" s="8">
        <v>3</v>
      </c>
      <c r="C624" s="8">
        <v>9</v>
      </c>
      <c r="D624" s="4" t="s">
        <v>37</v>
      </c>
      <c r="E624" s="4" t="s">
        <v>55</v>
      </c>
      <c r="F624" s="8">
        <v>5</v>
      </c>
      <c r="G624" s="4" t="s">
        <v>16</v>
      </c>
      <c r="H624" s="4">
        <v>37</v>
      </c>
      <c r="I624" s="4" t="s">
        <v>34</v>
      </c>
      <c r="J624" s="2">
        <v>43357</v>
      </c>
    </row>
    <row r="625" spans="1:10" x14ac:dyDescent="0.3">
      <c r="A625" s="6" t="s">
        <v>46</v>
      </c>
      <c r="B625" s="8">
        <v>3</v>
      </c>
      <c r="C625" s="8">
        <v>9</v>
      </c>
      <c r="D625" s="4" t="s">
        <v>37</v>
      </c>
      <c r="E625" s="4" t="s">
        <v>55</v>
      </c>
      <c r="F625" s="8">
        <v>6</v>
      </c>
      <c r="G625" s="4" t="s">
        <v>17</v>
      </c>
      <c r="H625" s="4">
        <v>37</v>
      </c>
      <c r="I625" s="4" t="s">
        <v>34</v>
      </c>
      <c r="J625" s="2">
        <v>43358</v>
      </c>
    </row>
    <row r="626" spans="1:10" x14ac:dyDescent="0.3">
      <c r="A626" s="6" t="s">
        <v>46</v>
      </c>
      <c r="B626" s="8">
        <v>3</v>
      </c>
      <c r="C626" s="8">
        <v>9</v>
      </c>
      <c r="D626" s="4" t="s">
        <v>37</v>
      </c>
      <c r="E626" s="4" t="s">
        <v>55</v>
      </c>
      <c r="F626" s="8">
        <v>7</v>
      </c>
      <c r="G626" s="4" t="s">
        <v>18</v>
      </c>
      <c r="H626" s="4">
        <v>37</v>
      </c>
      <c r="I626" s="4" t="s">
        <v>34</v>
      </c>
      <c r="J626" s="2">
        <v>43359</v>
      </c>
    </row>
    <row r="627" spans="1:10" x14ac:dyDescent="0.3">
      <c r="A627" s="6" t="s">
        <v>46</v>
      </c>
      <c r="B627" s="8">
        <v>3</v>
      </c>
      <c r="C627" s="8">
        <v>9</v>
      </c>
      <c r="D627" s="4" t="s">
        <v>37</v>
      </c>
      <c r="E627" s="4" t="s">
        <v>55</v>
      </c>
      <c r="F627" s="8">
        <v>1</v>
      </c>
      <c r="G627" s="4" t="s">
        <v>19</v>
      </c>
      <c r="H627" s="4">
        <v>38</v>
      </c>
      <c r="I627" s="4" t="s">
        <v>34</v>
      </c>
      <c r="J627" s="2">
        <v>43360</v>
      </c>
    </row>
    <row r="628" spans="1:10" x14ac:dyDescent="0.3">
      <c r="A628" s="6" t="s">
        <v>46</v>
      </c>
      <c r="B628" s="8">
        <v>3</v>
      </c>
      <c r="C628" s="8">
        <v>9</v>
      </c>
      <c r="D628" s="4" t="s">
        <v>37</v>
      </c>
      <c r="E628" s="4" t="s">
        <v>55</v>
      </c>
      <c r="F628" s="8">
        <v>2</v>
      </c>
      <c r="G628" s="4" t="s">
        <v>20</v>
      </c>
      <c r="H628" s="4">
        <v>38</v>
      </c>
      <c r="I628" s="4" t="s">
        <v>34</v>
      </c>
      <c r="J628" s="2">
        <v>43361</v>
      </c>
    </row>
    <row r="629" spans="1:10" x14ac:dyDescent="0.3">
      <c r="A629" s="6" t="s">
        <v>46</v>
      </c>
      <c r="B629" s="8">
        <v>3</v>
      </c>
      <c r="C629" s="8">
        <v>9</v>
      </c>
      <c r="D629" s="4" t="s">
        <v>37</v>
      </c>
      <c r="E629" s="4" t="s">
        <v>55</v>
      </c>
      <c r="F629" s="8">
        <v>3</v>
      </c>
      <c r="G629" s="4" t="s">
        <v>13</v>
      </c>
      <c r="H629" s="4">
        <v>38</v>
      </c>
      <c r="I629" s="4" t="s">
        <v>34</v>
      </c>
      <c r="J629" s="2">
        <v>43362</v>
      </c>
    </row>
    <row r="630" spans="1:10" x14ac:dyDescent="0.3">
      <c r="A630" s="6" t="s">
        <v>46</v>
      </c>
      <c r="B630" s="8">
        <v>3</v>
      </c>
      <c r="C630" s="8">
        <v>9</v>
      </c>
      <c r="D630" s="4" t="s">
        <v>37</v>
      </c>
      <c r="E630" s="4" t="s">
        <v>55</v>
      </c>
      <c r="F630" s="8">
        <v>4</v>
      </c>
      <c r="G630" s="4" t="s">
        <v>15</v>
      </c>
      <c r="H630" s="4">
        <v>38</v>
      </c>
      <c r="I630" s="4" t="s">
        <v>34</v>
      </c>
      <c r="J630" s="2">
        <v>43363</v>
      </c>
    </row>
    <row r="631" spans="1:10" x14ac:dyDescent="0.3">
      <c r="A631" s="6" t="s">
        <v>46</v>
      </c>
      <c r="B631" s="8">
        <v>3</v>
      </c>
      <c r="C631" s="8">
        <v>9</v>
      </c>
      <c r="D631" s="4" t="s">
        <v>37</v>
      </c>
      <c r="E631" s="4" t="s">
        <v>55</v>
      </c>
      <c r="F631" s="8">
        <v>5</v>
      </c>
      <c r="G631" s="4" t="s">
        <v>16</v>
      </c>
      <c r="H631" s="4">
        <v>38</v>
      </c>
      <c r="I631" s="4" t="s">
        <v>34</v>
      </c>
      <c r="J631" s="2">
        <v>43364</v>
      </c>
    </row>
    <row r="632" spans="1:10" x14ac:dyDescent="0.3">
      <c r="A632" s="6" t="s">
        <v>46</v>
      </c>
      <c r="B632" s="8">
        <v>3</v>
      </c>
      <c r="C632" s="8">
        <v>9</v>
      </c>
      <c r="D632" s="4" t="s">
        <v>37</v>
      </c>
      <c r="E632" s="4" t="s">
        <v>55</v>
      </c>
      <c r="F632" s="8">
        <v>6</v>
      </c>
      <c r="G632" s="4" t="s">
        <v>17</v>
      </c>
      <c r="H632" s="4">
        <v>38</v>
      </c>
      <c r="I632" s="4" t="s">
        <v>34</v>
      </c>
      <c r="J632" s="2">
        <v>43365</v>
      </c>
    </row>
    <row r="633" spans="1:10" x14ac:dyDescent="0.3">
      <c r="A633" s="6" t="s">
        <v>46</v>
      </c>
      <c r="B633" s="8">
        <v>3</v>
      </c>
      <c r="C633" s="8">
        <v>9</v>
      </c>
      <c r="D633" s="4" t="s">
        <v>37</v>
      </c>
      <c r="E633" s="4" t="s">
        <v>55</v>
      </c>
      <c r="F633" s="8">
        <v>7</v>
      </c>
      <c r="G633" s="4" t="s">
        <v>18</v>
      </c>
      <c r="H633" s="4">
        <v>38</v>
      </c>
      <c r="I633" s="4" t="s">
        <v>34</v>
      </c>
      <c r="J633" s="2">
        <v>43366</v>
      </c>
    </row>
    <row r="634" spans="1:10" x14ac:dyDescent="0.3">
      <c r="A634" s="6" t="s">
        <v>46</v>
      </c>
      <c r="B634" s="8">
        <v>3</v>
      </c>
      <c r="C634" s="8">
        <v>9</v>
      </c>
      <c r="D634" s="4" t="s">
        <v>37</v>
      </c>
      <c r="E634" s="4" t="s">
        <v>55</v>
      </c>
      <c r="F634" s="8">
        <v>1</v>
      </c>
      <c r="G634" s="4" t="s">
        <v>19</v>
      </c>
      <c r="H634" s="4">
        <v>39</v>
      </c>
      <c r="I634" s="4" t="s">
        <v>34</v>
      </c>
      <c r="J634" s="2">
        <v>43367</v>
      </c>
    </row>
    <row r="635" spans="1:10" x14ac:dyDescent="0.3">
      <c r="A635" s="6" t="s">
        <v>46</v>
      </c>
      <c r="B635" s="8">
        <v>3</v>
      </c>
      <c r="C635" s="8">
        <v>9</v>
      </c>
      <c r="D635" s="4" t="s">
        <v>37</v>
      </c>
      <c r="E635" s="4" t="s">
        <v>55</v>
      </c>
      <c r="F635" s="8">
        <v>2</v>
      </c>
      <c r="G635" s="4" t="s">
        <v>20</v>
      </c>
      <c r="H635" s="4">
        <v>39</v>
      </c>
      <c r="I635" s="4" t="s">
        <v>34</v>
      </c>
      <c r="J635" s="2">
        <v>43368</v>
      </c>
    </row>
    <row r="636" spans="1:10" x14ac:dyDescent="0.3">
      <c r="A636" s="6" t="s">
        <v>46</v>
      </c>
      <c r="B636" s="8">
        <v>3</v>
      </c>
      <c r="C636" s="8">
        <v>9</v>
      </c>
      <c r="D636" s="4" t="s">
        <v>37</v>
      </c>
      <c r="E636" s="4" t="s">
        <v>55</v>
      </c>
      <c r="F636" s="8">
        <v>3</v>
      </c>
      <c r="G636" s="4" t="s">
        <v>13</v>
      </c>
      <c r="H636" s="4">
        <v>39</v>
      </c>
      <c r="I636" s="4" t="s">
        <v>34</v>
      </c>
      <c r="J636" s="2">
        <v>43369</v>
      </c>
    </row>
    <row r="637" spans="1:10" x14ac:dyDescent="0.3">
      <c r="A637" s="6" t="s">
        <v>46</v>
      </c>
      <c r="B637" s="8">
        <v>3</v>
      </c>
      <c r="C637" s="8">
        <v>9</v>
      </c>
      <c r="D637" s="4" t="s">
        <v>37</v>
      </c>
      <c r="E637" s="4" t="s">
        <v>55</v>
      </c>
      <c r="F637" s="8">
        <v>4</v>
      </c>
      <c r="G637" s="4" t="s">
        <v>15</v>
      </c>
      <c r="H637" s="4">
        <v>39</v>
      </c>
      <c r="I637" s="4" t="s">
        <v>34</v>
      </c>
      <c r="J637" s="2">
        <v>43370</v>
      </c>
    </row>
    <row r="638" spans="1:10" x14ac:dyDescent="0.3">
      <c r="A638" s="6" t="s">
        <v>46</v>
      </c>
      <c r="B638" s="8">
        <v>3</v>
      </c>
      <c r="C638" s="8">
        <v>9</v>
      </c>
      <c r="D638" s="4" t="s">
        <v>37</v>
      </c>
      <c r="E638" s="4" t="s">
        <v>55</v>
      </c>
      <c r="F638" s="8">
        <v>5</v>
      </c>
      <c r="G638" s="4" t="s">
        <v>16</v>
      </c>
      <c r="H638" s="4">
        <v>39</v>
      </c>
      <c r="I638" s="4" t="s">
        <v>34</v>
      </c>
      <c r="J638" s="2">
        <v>43371</v>
      </c>
    </row>
    <row r="639" spans="1:10" x14ac:dyDescent="0.3">
      <c r="A639" s="6" t="s">
        <v>46</v>
      </c>
      <c r="B639" s="8">
        <v>3</v>
      </c>
      <c r="C639" s="8">
        <v>9</v>
      </c>
      <c r="D639" s="4" t="s">
        <v>37</v>
      </c>
      <c r="E639" s="4" t="s">
        <v>55</v>
      </c>
      <c r="F639" s="8">
        <v>6</v>
      </c>
      <c r="G639" s="4" t="s">
        <v>17</v>
      </c>
      <c r="H639" s="4">
        <v>39</v>
      </c>
      <c r="I639" s="4" t="s">
        <v>34</v>
      </c>
      <c r="J639" s="2">
        <v>43372</v>
      </c>
    </row>
    <row r="640" spans="1:10" x14ac:dyDescent="0.3">
      <c r="A640" s="6" t="s">
        <v>46</v>
      </c>
      <c r="B640" s="8">
        <v>3</v>
      </c>
      <c r="C640" s="8">
        <v>9</v>
      </c>
      <c r="D640" s="4" t="s">
        <v>37</v>
      </c>
      <c r="E640" s="4" t="s">
        <v>55</v>
      </c>
      <c r="F640" s="8">
        <v>7</v>
      </c>
      <c r="G640" s="4" t="s">
        <v>18</v>
      </c>
      <c r="H640" s="4">
        <v>39</v>
      </c>
      <c r="I640" s="4" t="s">
        <v>34</v>
      </c>
      <c r="J640" s="2">
        <v>43373</v>
      </c>
    </row>
    <row r="641" spans="1:10" x14ac:dyDescent="0.3">
      <c r="A641" s="6" t="s">
        <v>46</v>
      </c>
      <c r="B641" s="8">
        <v>4</v>
      </c>
      <c r="C641" s="8">
        <v>10</v>
      </c>
      <c r="D641" s="4" t="s">
        <v>39</v>
      </c>
      <c r="E641" s="4" t="s">
        <v>56</v>
      </c>
      <c r="F641" s="8">
        <v>1</v>
      </c>
      <c r="G641" s="4" t="s">
        <v>19</v>
      </c>
      <c r="H641" s="4">
        <v>40</v>
      </c>
      <c r="I641" s="4" t="s">
        <v>41</v>
      </c>
      <c r="J641" s="2">
        <v>43374</v>
      </c>
    </row>
    <row r="642" spans="1:10" x14ac:dyDescent="0.3">
      <c r="A642" s="6" t="s">
        <v>46</v>
      </c>
      <c r="B642" s="8">
        <v>4</v>
      </c>
      <c r="C642" s="8">
        <v>10</v>
      </c>
      <c r="D642" s="4" t="s">
        <v>39</v>
      </c>
      <c r="E642" s="4" t="s">
        <v>56</v>
      </c>
      <c r="F642" s="8">
        <v>2</v>
      </c>
      <c r="G642" s="4" t="s">
        <v>20</v>
      </c>
      <c r="H642" s="4">
        <v>40</v>
      </c>
      <c r="I642" s="4" t="s">
        <v>41</v>
      </c>
      <c r="J642" s="2">
        <v>43375</v>
      </c>
    </row>
    <row r="643" spans="1:10" x14ac:dyDescent="0.3">
      <c r="A643" s="6" t="s">
        <v>46</v>
      </c>
      <c r="B643" s="8">
        <v>4</v>
      </c>
      <c r="C643" s="8">
        <v>10</v>
      </c>
      <c r="D643" s="4" t="s">
        <v>39</v>
      </c>
      <c r="E643" s="4" t="s">
        <v>56</v>
      </c>
      <c r="F643" s="8">
        <v>3</v>
      </c>
      <c r="G643" s="4" t="s">
        <v>13</v>
      </c>
      <c r="H643" s="4">
        <v>40</v>
      </c>
      <c r="I643" s="4" t="s">
        <v>41</v>
      </c>
      <c r="J643" s="2">
        <v>43376</v>
      </c>
    </row>
    <row r="644" spans="1:10" x14ac:dyDescent="0.3">
      <c r="A644" s="6" t="s">
        <v>46</v>
      </c>
      <c r="B644" s="8">
        <v>4</v>
      </c>
      <c r="C644" s="8">
        <v>10</v>
      </c>
      <c r="D644" s="4" t="s">
        <v>39</v>
      </c>
      <c r="E644" s="4" t="s">
        <v>56</v>
      </c>
      <c r="F644" s="8">
        <v>4</v>
      </c>
      <c r="G644" s="4" t="s">
        <v>15</v>
      </c>
      <c r="H644" s="4">
        <v>40</v>
      </c>
      <c r="I644" s="4" t="s">
        <v>41</v>
      </c>
      <c r="J644" s="2">
        <v>43377</v>
      </c>
    </row>
    <row r="645" spans="1:10" x14ac:dyDescent="0.3">
      <c r="A645" s="6" t="s">
        <v>46</v>
      </c>
      <c r="B645" s="8">
        <v>4</v>
      </c>
      <c r="C645" s="8">
        <v>10</v>
      </c>
      <c r="D645" s="4" t="s">
        <v>39</v>
      </c>
      <c r="E645" s="4" t="s">
        <v>56</v>
      </c>
      <c r="F645" s="8">
        <v>5</v>
      </c>
      <c r="G645" s="4" t="s">
        <v>16</v>
      </c>
      <c r="H645" s="4">
        <v>40</v>
      </c>
      <c r="I645" s="4" t="s">
        <v>41</v>
      </c>
      <c r="J645" s="2">
        <v>43378</v>
      </c>
    </row>
    <row r="646" spans="1:10" x14ac:dyDescent="0.3">
      <c r="A646" s="6" t="s">
        <v>46</v>
      </c>
      <c r="B646" s="8">
        <v>4</v>
      </c>
      <c r="C646" s="8">
        <v>10</v>
      </c>
      <c r="D646" s="4" t="s">
        <v>39</v>
      </c>
      <c r="E646" s="4" t="s">
        <v>56</v>
      </c>
      <c r="F646" s="8">
        <v>6</v>
      </c>
      <c r="G646" s="4" t="s">
        <v>17</v>
      </c>
      <c r="H646" s="4">
        <v>40</v>
      </c>
      <c r="I646" s="4" t="s">
        <v>41</v>
      </c>
      <c r="J646" s="2">
        <v>43379</v>
      </c>
    </row>
    <row r="647" spans="1:10" x14ac:dyDescent="0.3">
      <c r="A647" s="6" t="s">
        <v>46</v>
      </c>
      <c r="B647" s="8">
        <v>4</v>
      </c>
      <c r="C647" s="8">
        <v>10</v>
      </c>
      <c r="D647" s="4" t="s">
        <v>39</v>
      </c>
      <c r="E647" s="4" t="s">
        <v>56</v>
      </c>
      <c r="F647" s="8">
        <v>7</v>
      </c>
      <c r="G647" s="4" t="s">
        <v>18</v>
      </c>
      <c r="H647" s="4">
        <v>40</v>
      </c>
      <c r="I647" s="4" t="s">
        <v>41</v>
      </c>
      <c r="J647" s="2">
        <v>43380</v>
      </c>
    </row>
    <row r="648" spans="1:10" x14ac:dyDescent="0.3">
      <c r="A648" s="6" t="s">
        <v>46</v>
      </c>
      <c r="B648" s="8">
        <v>4</v>
      </c>
      <c r="C648" s="8">
        <v>10</v>
      </c>
      <c r="D648" s="4" t="s">
        <v>39</v>
      </c>
      <c r="E648" s="4" t="s">
        <v>56</v>
      </c>
      <c r="F648" s="8">
        <v>1</v>
      </c>
      <c r="G648" s="4" t="s">
        <v>19</v>
      </c>
      <c r="H648" s="4">
        <v>41</v>
      </c>
      <c r="I648" s="4" t="s">
        <v>41</v>
      </c>
      <c r="J648" s="2">
        <v>43381</v>
      </c>
    </row>
    <row r="649" spans="1:10" x14ac:dyDescent="0.3">
      <c r="A649" s="6" t="s">
        <v>46</v>
      </c>
      <c r="B649" s="8">
        <v>4</v>
      </c>
      <c r="C649" s="8">
        <v>10</v>
      </c>
      <c r="D649" s="4" t="s">
        <v>39</v>
      </c>
      <c r="E649" s="4" t="s">
        <v>56</v>
      </c>
      <c r="F649" s="8">
        <v>2</v>
      </c>
      <c r="G649" s="4" t="s">
        <v>20</v>
      </c>
      <c r="H649" s="4">
        <v>41</v>
      </c>
      <c r="I649" s="4" t="s">
        <v>41</v>
      </c>
      <c r="J649" s="2">
        <v>43382</v>
      </c>
    </row>
    <row r="650" spans="1:10" x14ac:dyDescent="0.3">
      <c r="A650" s="6" t="s">
        <v>46</v>
      </c>
      <c r="B650" s="8">
        <v>4</v>
      </c>
      <c r="C650" s="8">
        <v>10</v>
      </c>
      <c r="D650" s="4" t="s">
        <v>39</v>
      </c>
      <c r="E650" s="4" t="s">
        <v>56</v>
      </c>
      <c r="F650" s="8">
        <v>3</v>
      </c>
      <c r="G650" s="4" t="s">
        <v>13</v>
      </c>
      <c r="H650" s="4">
        <v>41</v>
      </c>
      <c r="I650" s="4" t="s">
        <v>41</v>
      </c>
      <c r="J650" s="2">
        <v>43383</v>
      </c>
    </row>
    <row r="651" spans="1:10" x14ac:dyDescent="0.3">
      <c r="A651" s="6" t="s">
        <v>46</v>
      </c>
      <c r="B651" s="8">
        <v>4</v>
      </c>
      <c r="C651" s="8">
        <v>10</v>
      </c>
      <c r="D651" s="4" t="s">
        <v>39</v>
      </c>
      <c r="E651" s="4" t="s">
        <v>56</v>
      </c>
      <c r="F651" s="8">
        <v>4</v>
      </c>
      <c r="G651" s="4" t="s">
        <v>15</v>
      </c>
      <c r="H651" s="4">
        <v>41</v>
      </c>
      <c r="I651" s="4" t="s">
        <v>41</v>
      </c>
      <c r="J651" s="2">
        <v>43384</v>
      </c>
    </row>
    <row r="652" spans="1:10" x14ac:dyDescent="0.3">
      <c r="A652" s="6" t="s">
        <v>46</v>
      </c>
      <c r="B652" s="8">
        <v>4</v>
      </c>
      <c r="C652" s="8">
        <v>10</v>
      </c>
      <c r="D652" s="4" t="s">
        <v>39</v>
      </c>
      <c r="E652" s="4" t="s">
        <v>56</v>
      </c>
      <c r="F652" s="8">
        <v>5</v>
      </c>
      <c r="G652" s="4" t="s">
        <v>16</v>
      </c>
      <c r="H652" s="4">
        <v>41</v>
      </c>
      <c r="I652" s="4" t="s">
        <v>41</v>
      </c>
      <c r="J652" s="2">
        <v>43385</v>
      </c>
    </row>
    <row r="653" spans="1:10" x14ac:dyDescent="0.3">
      <c r="A653" s="6" t="s">
        <v>46</v>
      </c>
      <c r="B653" s="8">
        <v>4</v>
      </c>
      <c r="C653" s="8">
        <v>10</v>
      </c>
      <c r="D653" s="4" t="s">
        <v>39</v>
      </c>
      <c r="E653" s="4" t="s">
        <v>56</v>
      </c>
      <c r="F653" s="8">
        <v>6</v>
      </c>
      <c r="G653" s="4" t="s">
        <v>17</v>
      </c>
      <c r="H653" s="4">
        <v>41</v>
      </c>
      <c r="I653" s="4" t="s">
        <v>41</v>
      </c>
      <c r="J653" s="2">
        <v>43386</v>
      </c>
    </row>
    <row r="654" spans="1:10" x14ac:dyDescent="0.3">
      <c r="A654" s="6" t="s">
        <v>46</v>
      </c>
      <c r="B654" s="8">
        <v>4</v>
      </c>
      <c r="C654" s="8">
        <v>10</v>
      </c>
      <c r="D654" s="4" t="s">
        <v>39</v>
      </c>
      <c r="E654" s="4" t="s">
        <v>56</v>
      </c>
      <c r="F654" s="8">
        <v>7</v>
      </c>
      <c r="G654" s="4" t="s">
        <v>18</v>
      </c>
      <c r="H654" s="4">
        <v>41</v>
      </c>
      <c r="I654" s="4" t="s">
        <v>41</v>
      </c>
      <c r="J654" s="2">
        <v>43387</v>
      </c>
    </row>
    <row r="655" spans="1:10" x14ac:dyDescent="0.3">
      <c r="A655" s="6" t="s">
        <v>46</v>
      </c>
      <c r="B655" s="8">
        <v>4</v>
      </c>
      <c r="C655" s="8">
        <v>10</v>
      </c>
      <c r="D655" s="4" t="s">
        <v>39</v>
      </c>
      <c r="E655" s="4" t="s">
        <v>56</v>
      </c>
      <c r="F655" s="8">
        <v>1</v>
      </c>
      <c r="G655" s="4" t="s">
        <v>19</v>
      </c>
      <c r="H655" s="4">
        <v>42</v>
      </c>
      <c r="I655" s="4" t="s">
        <v>41</v>
      </c>
      <c r="J655" s="2">
        <v>43388</v>
      </c>
    </row>
    <row r="656" spans="1:10" x14ac:dyDescent="0.3">
      <c r="A656" s="6" t="s">
        <v>46</v>
      </c>
      <c r="B656" s="8">
        <v>4</v>
      </c>
      <c r="C656" s="8">
        <v>10</v>
      </c>
      <c r="D656" s="4" t="s">
        <v>39</v>
      </c>
      <c r="E656" s="4" t="s">
        <v>56</v>
      </c>
      <c r="F656" s="8">
        <v>2</v>
      </c>
      <c r="G656" s="4" t="s">
        <v>20</v>
      </c>
      <c r="H656" s="4">
        <v>42</v>
      </c>
      <c r="I656" s="4" t="s">
        <v>41</v>
      </c>
      <c r="J656" s="2">
        <v>43389</v>
      </c>
    </row>
    <row r="657" spans="1:10" x14ac:dyDescent="0.3">
      <c r="A657" s="6" t="s">
        <v>46</v>
      </c>
      <c r="B657" s="8">
        <v>4</v>
      </c>
      <c r="C657" s="8">
        <v>10</v>
      </c>
      <c r="D657" s="4" t="s">
        <v>39</v>
      </c>
      <c r="E657" s="4" t="s">
        <v>56</v>
      </c>
      <c r="F657" s="8">
        <v>3</v>
      </c>
      <c r="G657" s="4" t="s">
        <v>13</v>
      </c>
      <c r="H657" s="4">
        <v>42</v>
      </c>
      <c r="I657" s="4" t="s">
        <v>41</v>
      </c>
      <c r="J657" s="2">
        <v>43390</v>
      </c>
    </row>
    <row r="658" spans="1:10" x14ac:dyDescent="0.3">
      <c r="A658" s="6" t="s">
        <v>46</v>
      </c>
      <c r="B658" s="8">
        <v>4</v>
      </c>
      <c r="C658" s="8">
        <v>10</v>
      </c>
      <c r="D658" s="4" t="s">
        <v>39</v>
      </c>
      <c r="E658" s="4" t="s">
        <v>56</v>
      </c>
      <c r="F658" s="8">
        <v>4</v>
      </c>
      <c r="G658" s="4" t="s">
        <v>15</v>
      </c>
      <c r="H658" s="4">
        <v>42</v>
      </c>
      <c r="I658" s="4" t="s">
        <v>41</v>
      </c>
      <c r="J658" s="2">
        <v>43391</v>
      </c>
    </row>
    <row r="659" spans="1:10" x14ac:dyDescent="0.3">
      <c r="A659" s="6" t="s">
        <v>46</v>
      </c>
      <c r="B659" s="8">
        <v>4</v>
      </c>
      <c r="C659" s="8">
        <v>10</v>
      </c>
      <c r="D659" s="4" t="s">
        <v>39</v>
      </c>
      <c r="E659" s="4" t="s">
        <v>56</v>
      </c>
      <c r="F659" s="8">
        <v>5</v>
      </c>
      <c r="G659" s="4" t="s">
        <v>16</v>
      </c>
      <c r="H659" s="4">
        <v>42</v>
      </c>
      <c r="I659" s="4" t="s">
        <v>41</v>
      </c>
      <c r="J659" s="2">
        <v>43392</v>
      </c>
    </row>
    <row r="660" spans="1:10" x14ac:dyDescent="0.3">
      <c r="A660" s="6" t="s">
        <v>46</v>
      </c>
      <c r="B660" s="8">
        <v>4</v>
      </c>
      <c r="C660" s="8">
        <v>10</v>
      </c>
      <c r="D660" s="4" t="s">
        <v>39</v>
      </c>
      <c r="E660" s="4" t="s">
        <v>56</v>
      </c>
      <c r="F660" s="8">
        <v>6</v>
      </c>
      <c r="G660" s="4" t="s">
        <v>17</v>
      </c>
      <c r="H660" s="4">
        <v>42</v>
      </c>
      <c r="I660" s="4" t="s">
        <v>41</v>
      </c>
      <c r="J660" s="2">
        <v>43393</v>
      </c>
    </row>
    <row r="661" spans="1:10" x14ac:dyDescent="0.3">
      <c r="A661" s="6" t="s">
        <v>46</v>
      </c>
      <c r="B661" s="8">
        <v>4</v>
      </c>
      <c r="C661" s="8">
        <v>10</v>
      </c>
      <c r="D661" s="4" t="s">
        <v>39</v>
      </c>
      <c r="E661" s="4" t="s">
        <v>56</v>
      </c>
      <c r="F661" s="8">
        <v>7</v>
      </c>
      <c r="G661" s="4" t="s">
        <v>18</v>
      </c>
      <c r="H661" s="4">
        <v>42</v>
      </c>
      <c r="I661" s="4" t="s">
        <v>41</v>
      </c>
      <c r="J661" s="2">
        <v>43394</v>
      </c>
    </row>
    <row r="662" spans="1:10" x14ac:dyDescent="0.3">
      <c r="A662" s="6" t="s">
        <v>46</v>
      </c>
      <c r="B662" s="8">
        <v>4</v>
      </c>
      <c r="C662" s="8">
        <v>10</v>
      </c>
      <c r="D662" s="4" t="s">
        <v>39</v>
      </c>
      <c r="E662" s="4" t="s">
        <v>56</v>
      </c>
      <c r="F662" s="8">
        <v>1</v>
      </c>
      <c r="G662" s="4" t="s">
        <v>19</v>
      </c>
      <c r="H662" s="4">
        <v>43</v>
      </c>
      <c r="I662" s="4" t="s">
        <v>41</v>
      </c>
      <c r="J662" s="2">
        <v>43395</v>
      </c>
    </row>
    <row r="663" spans="1:10" x14ac:dyDescent="0.3">
      <c r="A663" s="6" t="s">
        <v>46</v>
      </c>
      <c r="B663" s="8">
        <v>4</v>
      </c>
      <c r="C663" s="8">
        <v>10</v>
      </c>
      <c r="D663" s="4" t="s">
        <v>39</v>
      </c>
      <c r="E663" s="4" t="s">
        <v>56</v>
      </c>
      <c r="F663" s="8">
        <v>2</v>
      </c>
      <c r="G663" s="4" t="s">
        <v>20</v>
      </c>
      <c r="H663" s="4">
        <v>43</v>
      </c>
      <c r="I663" s="4" t="s">
        <v>41</v>
      </c>
      <c r="J663" s="2">
        <v>43396</v>
      </c>
    </row>
    <row r="664" spans="1:10" x14ac:dyDescent="0.3">
      <c r="A664" s="6" t="s">
        <v>46</v>
      </c>
      <c r="B664" s="8">
        <v>4</v>
      </c>
      <c r="C664" s="8">
        <v>10</v>
      </c>
      <c r="D664" s="4" t="s">
        <v>39</v>
      </c>
      <c r="E664" s="4" t="s">
        <v>56</v>
      </c>
      <c r="F664" s="8">
        <v>3</v>
      </c>
      <c r="G664" s="4" t="s">
        <v>13</v>
      </c>
      <c r="H664" s="4">
        <v>43</v>
      </c>
      <c r="I664" s="4" t="s">
        <v>41</v>
      </c>
      <c r="J664" s="2">
        <v>43397</v>
      </c>
    </row>
    <row r="665" spans="1:10" x14ac:dyDescent="0.3">
      <c r="A665" s="6" t="s">
        <v>46</v>
      </c>
      <c r="B665" s="8">
        <v>4</v>
      </c>
      <c r="C665" s="8">
        <v>10</v>
      </c>
      <c r="D665" s="4" t="s">
        <v>39</v>
      </c>
      <c r="E665" s="4" t="s">
        <v>56</v>
      </c>
      <c r="F665" s="8">
        <v>4</v>
      </c>
      <c r="G665" s="4" t="s">
        <v>15</v>
      </c>
      <c r="H665" s="4">
        <v>43</v>
      </c>
      <c r="I665" s="4" t="s">
        <v>41</v>
      </c>
      <c r="J665" s="2">
        <v>43398</v>
      </c>
    </row>
    <row r="666" spans="1:10" x14ac:dyDescent="0.3">
      <c r="A666" s="6" t="s">
        <v>46</v>
      </c>
      <c r="B666" s="8">
        <v>4</v>
      </c>
      <c r="C666" s="8">
        <v>10</v>
      </c>
      <c r="D666" s="4" t="s">
        <v>39</v>
      </c>
      <c r="E666" s="4" t="s">
        <v>56</v>
      </c>
      <c r="F666" s="8">
        <v>5</v>
      </c>
      <c r="G666" s="4" t="s">
        <v>16</v>
      </c>
      <c r="H666" s="4">
        <v>43</v>
      </c>
      <c r="I666" s="4" t="s">
        <v>41</v>
      </c>
      <c r="J666" s="2">
        <v>43399</v>
      </c>
    </row>
    <row r="667" spans="1:10" x14ac:dyDescent="0.3">
      <c r="A667" s="6" t="s">
        <v>46</v>
      </c>
      <c r="B667" s="8">
        <v>4</v>
      </c>
      <c r="C667" s="8">
        <v>10</v>
      </c>
      <c r="D667" s="4" t="s">
        <v>39</v>
      </c>
      <c r="E667" s="4" t="s">
        <v>56</v>
      </c>
      <c r="F667" s="8">
        <v>6</v>
      </c>
      <c r="G667" s="4" t="s">
        <v>17</v>
      </c>
      <c r="H667" s="4">
        <v>43</v>
      </c>
      <c r="I667" s="4" t="s">
        <v>41</v>
      </c>
      <c r="J667" s="2">
        <v>43400</v>
      </c>
    </row>
    <row r="668" spans="1:10" x14ac:dyDescent="0.3">
      <c r="A668" s="6" t="s">
        <v>46</v>
      </c>
      <c r="B668" s="8">
        <v>4</v>
      </c>
      <c r="C668" s="8">
        <v>10</v>
      </c>
      <c r="D668" s="4" t="s">
        <v>39</v>
      </c>
      <c r="E668" s="4" t="s">
        <v>56</v>
      </c>
      <c r="F668" s="8">
        <v>7</v>
      </c>
      <c r="G668" s="4" t="s">
        <v>18</v>
      </c>
      <c r="H668" s="4">
        <v>43</v>
      </c>
      <c r="I668" s="4" t="s">
        <v>41</v>
      </c>
      <c r="J668" s="2">
        <v>43401</v>
      </c>
    </row>
    <row r="669" spans="1:10" x14ac:dyDescent="0.3">
      <c r="A669" s="6" t="s">
        <v>46</v>
      </c>
      <c r="B669" s="8">
        <v>4</v>
      </c>
      <c r="C669" s="8">
        <v>10</v>
      </c>
      <c r="D669" s="4" t="s">
        <v>39</v>
      </c>
      <c r="E669" s="4" t="s">
        <v>56</v>
      </c>
      <c r="F669" s="8">
        <v>1</v>
      </c>
      <c r="G669" s="4" t="s">
        <v>19</v>
      </c>
      <c r="H669" s="4">
        <v>44</v>
      </c>
      <c r="I669" s="4" t="s">
        <v>41</v>
      </c>
      <c r="J669" s="2">
        <v>43402</v>
      </c>
    </row>
    <row r="670" spans="1:10" x14ac:dyDescent="0.3">
      <c r="A670" s="6" t="s">
        <v>46</v>
      </c>
      <c r="B670" s="8">
        <v>4</v>
      </c>
      <c r="C670" s="8">
        <v>10</v>
      </c>
      <c r="D670" s="4" t="s">
        <v>39</v>
      </c>
      <c r="E670" s="4" t="s">
        <v>56</v>
      </c>
      <c r="F670" s="8">
        <v>2</v>
      </c>
      <c r="G670" s="4" t="s">
        <v>20</v>
      </c>
      <c r="H670" s="4">
        <v>44</v>
      </c>
      <c r="I670" s="4" t="s">
        <v>41</v>
      </c>
      <c r="J670" s="2">
        <v>43403</v>
      </c>
    </row>
    <row r="671" spans="1:10" x14ac:dyDescent="0.3">
      <c r="A671" s="6" t="s">
        <v>46</v>
      </c>
      <c r="B671" s="8">
        <v>4</v>
      </c>
      <c r="C671" s="8">
        <v>10</v>
      </c>
      <c r="D671" s="4" t="s">
        <v>39</v>
      </c>
      <c r="E671" s="4" t="s">
        <v>56</v>
      </c>
      <c r="F671" s="8">
        <v>3</v>
      </c>
      <c r="G671" s="4" t="s">
        <v>13</v>
      </c>
      <c r="H671" s="4">
        <v>44</v>
      </c>
      <c r="I671" s="4" t="s">
        <v>41</v>
      </c>
      <c r="J671" s="2">
        <v>43404</v>
      </c>
    </row>
    <row r="672" spans="1:10" x14ac:dyDescent="0.3">
      <c r="A672" s="6" t="s">
        <v>46</v>
      </c>
      <c r="B672" s="8">
        <v>4</v>
      </c>
      <c r="C672" s="8">
        <v>11</v>
      </c>
      <c r="D672" s="4" t="s">
        <v>42</v>
      </c>
      <c r="E672" s="4" t="s">
        <v>57</v>
      </c>
      <c r="F672" s="8">
        <v>4</v>
      </c>
      <c r="G672" s="4" t="s">
        <v>15</v>
      </c>
      <c r="H672" s="4">
        <v>44</v>
      </c>
      <c r="I672" s="4" t="s">
        <v>41</v>
      </c>
      <c r="J672" s="2">
        <v>43405</v>
      </c>
    </row>
    <row r="673" spans="1:10" x14ac:dyDescent="0.3">
      <c r="A673" s="6" t="s">
        <v>46</v>
      </c>
      <c r="B673" s="8">
        <v>4</v>
      </c>
      <c r="C673" s="8">
        <v>11</v>
      </c>
      <c r="D673" s="4" t="s">
        <v>42</v>
      </c>
      <c r="E673" s="4" t="s">
        <v>57</v>
      </c>
      <c r="F673" s="8">
        <v>5</v>
      </c>
      <c r="G673" s="4" t="s">
        <v>16</v>
      </c>
      <c r="H673" s="4">
        <v>44</v>
      </c>
      <c r="I673" s="4" t="s">
        <v>41</v>
      </c>
      <c r="J673" s="2">
        <v>43406</v>
      </c>
    </row>
    <row r="674" spans="1:10" x14ac:dyDescent="0.3">
      <c r="A674" s="6" t="s">
        <v>46</v>
      </c>
      <c r="B674" s="8">
        <v>4</v>
      </c>
      <c r="C674" s="8">
        <v>11</v>
      </c>
      <c r="D674" s="4" t="s">
        <v>42</v>
      </c>
      <c r="E674" s="4" t="s">
        <v>57</v>
      </c>
      <c r="F674" s="8">
        <v>6</v>
      </c>
      <c r="G674" s="4" t="s">
        <v>17</v>
      </c>
      <c r="H674" s="4">
        <v>44</v>
      </c>
      <c r="I674" s="4" t="s">
        <v>41</v>
      </c>
      <c r="J674" s="2">
        <v>43407</v>
      </c>
    </row>
    <row r="675" spans="1:10" x14ac:dyDescent="0.3">
      <c r="A675" s="6" t="s">
        <v>46</v>
      </c>
      <c r="B675" s="8">
        <v>4</v>
      </c>
      <c r="C675" s="8">
        <v>11</v>
      </c>
      <c r="D675" s="4" t="s">
        <v>42</v>
      </c>
      <c r="E675" s="4" t="s">
        <v>57</v>
      </c>
      <c r="F675" s="8">
        <v>7</v>
      </c>
      <c r="G675" s="4" t="s">
        <v>18</v>
      </c>
      <c r="H675" s="4">
        <v>44</v>
      </c>
      <c r="I675" s="4" t="s">
        <v>41</v>
      </c>
      <c r="J675" s="2">
        <v>43408</v>
      </c>
    </row>
    <row r="676" spans="1:10" x14ac:dyDescent="0.3">
      <c r="A676" s="6" t="s">
        <v>46</v>
      </c>
      <c r="B676" s="8">
        <v>4</v>
      </c>
      <c r="C676" s="8">
        <v>11</v>
      </c>
      <c r="D676" s="4" t="s">
        <v>42</v>
      </c>
      <c r="E676" s="4" t="s">
        <v>57</v>
      </c>
      <c r="F676" s="8">
        <v>1</v>
      </c>
      <c r="G676" s="4" t="s">
        <v>19</v>
      </c>
      <c r="H676" s="4">
        <v>45</v>
      </c>
      <c r="I676" s="4" t="s">
        <v>41</v>
      </c>
      <c r="J676" s="2">
        <v>43409</v>
      </c>
    </row>
    <row r="677" spans="1:10" x14ac:dyDescent="0.3">
      <c r="A677" s="6" t="s">
        <v>46</v>
      </c>
      <c r="B677" s="8">
        <v>4</v>
      </c>
      <c r="C677" s="8">
        <v>11</v>
      </c>
      <c r="D677" s="4" t="s">
        <v>42</v>
      </c>
      <c r="E677" s="4" t="s">
        <v>57</v>
      </c>
      <c r="F677" s="8">
        <v>2</v>
      </c>
      <c r="G677" s="4" t="s">
        <v>20</v>
      </c>
      <c r="H677" s="4">
        <v>45</v>
      </c>
      <c r="I677" s="4" t="s">
        <v>41</v>
      </c>
      <c r="J677" s="2">
        <v>43410</v>
      </c>
    </row>
    <row r="678" spans="1:10" x14ac:dyDescent="0.3">
      <c r="A678" s="6" t="s">
        <v>46</v>
      </c>
      <c r="B678" s="8">
        <v>4</v>
      </c>
      <c r="C678" s="8">
        <v>11</v>
      </c>
      <c r="D678" s="4" t="s">
        <v>42</v>
      </c>
      <c r="E678" s="4" t="s">
        <v>57</v>
      </c>
      <c r="F678" s="8">
        <v>3</v>
      </c>
      <c r="G678" s="4" t="s">
        <v>13</v>
      </c>
      <c r="H678" s="4">
        <v>45</v>
      </c>
      <c r="I678" s="4" t="s">
        <v>41</v>
      </c>
      <c r="J678" s="2">
        <v>43411</v>
      </c>
    </row>
    <row r="679" spans="1:10" x14ac:dyDescent="0.3">
      <c r="A679" s="6" t="s">
        <v>46</v>
      </c>
      <c r="B679" s="8">
        <v>4</v>
      </c>
      <c r="C679" s="8">
        <v>11</v>
      </c>
      <c r="D679" s="4" t="s">
        <v>42</v>
      </c>
      <c r="E679" s="4" t="s">
        <v>57</v>
      </c>
      <c r="F679" s="8">
        <v>4</v>
      </c>
      <c r="G679" s="4" t="s">
        <v>15</v>
      </c>
      <c r="H679" s="4">
        <v>45</v>
      </c>
      <c r="I679" s="4" t="s">
        <v>41</v>
      </c>
      <c r="J679" s="2">
        <v>43412</v>
      </c>
    </row>
    <row r="680" spans="1:10" x14ac:dyDescent="0.3">
      <c r="A680" s="6" t="s">
        <v>46</v>
      </c>
      <c r="B680" s="8">
        <v>4</v>
      </c>
      <c r="C680" s="8">
        <v>11</v>
      </c>
      <c r="D680" s="4" t="s">
        <v>42</v>
      </c>
      <c r="E680" s="4" t="s">
        <v>57</v>
      </c>
      <c r="F680" s="8">
        <v>5</v>
      </c>
      <c r="G680" s="4" t="s">
        <v>16</v>
      </c>
      <c r="H680" s="4">
        <v>45</v>
      </c>
      <c r="I680" s="4" t="s">
        <v>41</v>
      </c>
      <c r="J680" s="2">
        <v>43413</v>
      </c>
    </row>
    <row r="681" spans="1:10" x14ac:dyDescent="0.3">
      <c r="A681" s="6" t="s">
        <v>46</v>
      </c>
      <c r="B681" s="8">
        <v>4</v>
      </c>
      <c r="C681" s="8">
        <v>11</v>
      </c>
      <c r="D681" s="4" t="s">
        <v>42</v>
      </c>
      <c r="E681" s="4" t="s">
        <v>57</v>
      </c>
      <c r="F681" s="8">
        <v>6</v>
      </c>
      <c r="G681" s="4" t="s">
        <v>17</v>
      </c>
      <c r="H681" s="4">
        <v>45</v>
      </c>
      <c r="I681" s="4" t="s">
        <v>41</v>
      </c>
      <c r="J681" s="2">
        <v>43414</v>
      </c>
    </row>
    <row r="682" spans="1:10" x14ac:dyDescent="0.3">
      <c r="A682" s="6" t="s">
        <v>46</v>
      </c>
      <c r="B682" s="8">
        <v>4</v>
      </c>
      <c r="C682" s="8">
        <v>11</v>
      </c>
      <c r="D682" s="4" t="s">
        <v>42</v>
      </c>
      <c r="E682" s="4" t="s">
        <v>57</v>
      </c>
      <c r="F682" s="8">
        <v>7</v>
      </c>
      <c r="G682" s="4" t="s">
        <v>18</v>
      </c>
      <c r="H682" s="4">
        <v>45</v>
      </c>
      <c r="I682" s="4" t="s">
        <v>41</v>
      </c>
      <c r="J682" s="2">
        <v>43415</v>
      </c>
    </row>
    <row r="683" spans="1:10" x14ac:dyDescent="0.3">
      <c r="A683" s="6" t="s">
        <v>46</v>
      </c>
      <c r="B683" s="8">
        <v>4</v>
      </c>
      <c r="C683" s="8">
        <v>11</v>
      </c>
      <c r="D683" s="4" t="s">
        <v>42</v>
      </c>
      <c r="E683" s="4" t="s">
        <v>57</v>
      </c>
      <c r="F683" s="8">
        <v>1</v>
      </c>
      <c r="G683" s="4" t="s">
        <v>19</v>
      </c>
      <c r="H683" s="4">
        <v>46</v>
      </c>
      <c r="I683" s="4" t="s">
        <v>41</v>
      </c>
      <c r="J683" s="2">
        <v>43416</v>
      </c>
    </row>
    <row r="684" spans="1:10" x14ac:dyDescent="0.3">
      <c r="A684" s="6" t="s">
        <v>46</v>
      </c>
      <c r="B684" s="8">
        <v>4</v>
      </c>
      <c r="C684" s="8">
        <v>11</v>
      </c>
      <c r="D684" s="4" t="s">
        <v>42</v>
      </c>
      <c r="E684" s="4" t="s">
        <v>57</v>
      </c>
      <c r="F684" s="8">
        <v>2</v>
      </c>
      <c r="G684" s="4" t="s">
        <v>20</v>
      </c>
      <c r="H684" s="4">
        <v>46</v>
      </c>
      <c r="I684" s="4" t="s">
        <v>41</v>
      </c>
      <c r="J684" s="2">
        <v>43417</v>
      </c>
    </row>
    <row r="685" spans="1:10" x14ac:dyDescent="0.3">
      <c r="A685" s="6" t="s">
        <v>46</v>
      </c>
      <c r="B685" s="8">
        <v>4</v>
      </c>
      <c r="C685" s="8">
        <v>11</v>
      </c>
      <c r="D685" s="4" t="s">
        <v>42</v>
      </c>
      <c r="E685" s="4" t="s">
        <v>57</v>
      </c>
      <c r="F685" s="8">
        <v>3</v>
      </c>
      <c r="G685" s="4" t="s">
        <v>13</v>
      </c>
      <c r="H685" s="4">
        <v>46</v>
      </c>
      <c r="I685" s="4" t="s">
        <v>41</v>
      </c>
      <c r="J685" s="2">
        <v>43418</v>
      </c>
    </row>
    <row r="686" spans="1:10" x14ac:dyDescent="0.3">
      <c r="A686" s="6" t="s">
        <v>46</v>
      </c>
      <c r="B686" s="8">
        <v>4</v>
      </c>
      <c r="C686" s="8">
        <v>11</v>
      </c>
      <c r="D686" s="4" t="s">
        <v>42</v>
      </c>
      <c r="E686" s="4" t="s">
        <v>57</v>
      </c>
      <c r="F686" s="8">
        <v>4</v>
      </c>
      <c r="G686" s="4" t="s">
        <v>15</v>
      </c>
      <c r="H686" s="4">
        <v>46</v>
      </c>
      <c r="I686" s="4" t="s">
        <v>41</v>
      </c>
      <c r="J686" s="2">
        <v>43419</v>
      </c>
    </row>
    <row r="687" spans="1:10" x14ac:dyDescent="0.3">
      <c r="A687" s="6" t="s">
        <v>46</v>
      </c>
      <c r="B687" s="8">
        <v>4</v>
      </c>
      <c r="C687" s="8">
        <v>11</v>
      </c>
      <c r="D687" s="4" t="s">
        <v>42</v>
      </c>
      <c r="E687" s="4" t="s">
        <v>57</v>
      </c>
      <c r="F687" s="8">
        <v>5</v>
      </c>
      <c r="G687" s="4" t="s">
        <v>16</v>
      </c>
      <c r="H687" s="4">
        <v>46</v>
      </c>
      <c r="I687" s="4" t="s">
        <v>41</v>
      </c>
      <c r="J687" s="2">
        <v>43420</v>
      </c>
    </row>
    <row r="688" spans="1:10" x14ac:dyDescent="0.3">
      <c r="A688" s="6" t="s">
        <v>46</v>
      </c>
      <c r="B688" s="8">
        <v>4</v>
      </c>
      <c r="C688" s="8">
        <v>11</v>
      </c>
      <c r="D688" s="4" t="s">
        <v>42</v>
      </c>
      <c r="E688" s="4" t="s">
        <v>57</v>
      </c>
      <c r="F688" s="8">
        <v>6</v>
      </c>
      <c r="G688" s="4" t="s">
        <v>17</v>
      </c>
      <c r="H688" s="4">
        <v>46</v>
      </c>
      <c r="I688" s="4" t="s">
        <v>41</v>
      </c>
      <c r="J688" s="2">
        <v>43421</v>
      </c>
    </row>
    <row r="689" spans="1:10" x14ac:dyDescent="0.3">
      <c r="A689" s="6" t="s">
        <v>46</v>
      </c>
      <c r="B689" s="8">
        <v>4</v>
      </c>
      <c r="C689" s="8">
        <v>11</v>
      </c>
      <c r="D689" s="4" t="s">
        <v>42</v>
      </c>
      <c r="E689" s="4" t="s">
        <v>57</v>
      </c>
      <c r="F689" s="8">
        <v>7</v>
      </c>
      <c r="G689" s="4" t="s">
        <v>18</v>
      </c>
      <c r="H689" s="4">
        <v>46</v>
      </c>
      <c r="I689" s="4" t="s">
        <v>41</v>
      </c>
      <c r="J689" s="2">
        <v>43422</v>
      </c>
    </row>
    <row r="690" spans="1:10" x14ac:dyDescent="0.3">
      <c r="A690" s="6" t="s">
        <v>46</v>
      </c>
      <c r="B690" s="8">
        <v>4</v>
      </c>
      <c r="C690" s="8">
        <v>11</v>
      </c>
      <c r="D690" s="4" t="s">
        <v>42</v>
      </c>
      <c r="E690" s="4" t="s">
        <v>57</v>
      </c>
      <c r="F690" s="8">
        <v>1</v>
      </c>
      <c r="G690" s="4" t="s">
        <v>19</v>
      </c>
      <c r="H690" s="4">
        <v>47</v>
      </c>
      <c r="I690" s="4" t="s">
        <v>41</v>
      </c>
      <c r="J690" s="2">
        <v>43423</v>
      </c>
    </row>
    <row r="691" spans="1:10" x14ac:dyDescent="0.3">
      <c r="A691" s="6" t="s">
        <v>46</v>
      </c>
      <c r="B691" s="8">
        <v>4</v>
      </c>
      <c r="C691" s="8">
        <v>11</v>
      </c>
      <c r="D691" s="4" t="s">
        <v>42</v>
      </c>
      <c r="E691" s="4" t="s">
        <v>57</v>
      </c>
      <c r="F691" s="8">
        <v>2</v>
      </c>
      <c r="G691" s="4" t="s">
        <v>20</v>
      </c>
      <c r="H691" s="4">
        <v>47</v>
      </c>
      <c r="I691" s="4" t="s">
        <v>41</v>
      </c>
      <c r="J691" s="2">
        <v>43424</v>
      </c>
    </row>
    <row r="692" spans="1:10" x14ac:dyDescent="0.3">
      <c r="A692" s="6" t="s">
        <v>46</v>
      </c>
      <c r="B692" s="8">
        <v>4</v>
      </c>
      <c r="C692" s="8">
        <v>11</v>
      </c>
      <c r="D692" s="4" t="s">
        <v>42</v>
      </c>
      <c r="E692" s="4" t="s">
        <v>57</v>
      </c>
      <c r="F692" s="8">
        <v>3</v>
      </c>
      <c r="G692" s="4" t="s">
        <v>13</v>
      </c>
      <c r="H692" s="4">
        <v>47</v>
      </c>
      <c r="I692" s="4" t="s">
        <v>41</v>
      </c>
      <c r="J692" s="2">
        <v>43425</v>
      </c>
    </row>
    <row r="693" spans="1:10" x14ac:dyDescent="0.3">
      <c r="A693" s="6" t="s">
        <v>46</v>
      </c>
      <c r="B693" s="8">
        <v>4</v>
      </c>
      <c r="C693" s="8">
        <v>11</v>
      </c>
      <c r="D693" s="4" t="s">
        <v>42</v>
      </c>
      <c r="E693" s="4" t="s">
        <v>57</v>
      </c>
      <c r="F693" s="8">
        <v>4</v>
      </c>
      <c r="G693" s="4" t="s">
        <v>15</v>
      </c>
      <c r="H693" s="4">
        <v>47</v>
      </c>
      <c r="I693" s="4" t="s">
        <v>41</v>
      </c>
      <c r="J693" s="2">
        <v>43426</v>
      </c>
    </row>
    <row r="694" spans="1:10" x14ac:dyDescent="0.3">
      <c r="A694" s="6" t="s">
        <v>46</v>
      </c>
      <c r="B694" s="8">
        <v>4</v>
      </c>
      <c r="C694" s="8">
        <v>11</v>
      </c>
      <c r="D694" s="4" t="s">
        <v>42</v>
      </c>
      <c r="E694" s="4" t="s">
        <v>57</v>
      </c>
      <c r="F694" s="8">
        <v>5</v>
      </c>
      <c r="G694" s="4" t="s">
        <v>16</v>
      </c>
      <c r="H694" s="4">
        <v>47</v>
      </c>
      <c r="I694" s="4" t="s">
        <v>41</v>
      </c>
      <c r="J694" s="2">
        <v>43427</v>
      </c>
    </row>
    <row r="695" spans="1:10" x14ac:dyDescent="0.3">
      <c r="A695" s="6" t="s">
        <v>46</v>
      </c>
      <c r="B695" s="8">
        <v>4</v>
      </c>
      <c r="C695" s="8">
        <v>11</v>
      </c>
      <c r="D695" s="4" t="s">
        <v>42</v>
      </c>
      <c r="E695" s="4" t="s">
        <v>57</v>
      </c>
      <c r="F695" s="8">
        <v>6</v>
      </c>
      <c r="G695" s="4" t="s">
        <v>17</v>
      </c>
      <c r="H695" s="4">
        <v>47</v>
      </c>
      <c r="I695" s="4" t="s">
        <v>41</v>
      </c>
      <c r="J695" s="2">
        <v>43428</v>
      </c>
    </row>
    <row r="696" spans="1:10" x14ac:dyDescent="0.3">
      <c r="A696" s="6" t="s">
        <v>46</v>
      </c>
      <c r="B696" s="8">
        <v>4</v>
      </c>
      <c r="C696" s="8">
        <v>11</v>
      </c>
      <c r="D696" s="4" t="s">
        <v>42</v>
      </c>
      <c r="E696" s="4" t="s">
        <v>57</v>
      </c>
      <c r="F696" s="8">
        <v>7</v>
      </c>
      <c r="G696" s="4" t="s">
        <v>18</v>
      </c>
      <c r="H696" s="4">
        <v>47</v>
      </c>
      <c r="I696" s="4" t="s">
        <v>41</v>
      </c>
      <c r="J696" s="2">
        <v>43429</v>
      </c>
    </row>
    <row r="697" spans="1:10" x14ac:dyDescent="0.3">
      <c r="A697" s="6" t="s">
        <v>46</v>
      </c>
      <c r="B697" s="8">
        <v>4</v>
      </c>
      <c r="C697" s="8">
        <v>11</v>
      </c>
      <c r="D697" s="4" t="s">
        <v>42</v>
      </c>
      <c r="E697" s="4" t="s">
        <v>57</v>
      </c>
      <c r="F697" s="8">
        <v>1</v>
      </c>
      <c r="G697" s="4" t="s">
        <v>19</v>
      </c>
      <c r="H697" s="4">
        <v>48</v>
      </c>
      <c r="I697" s="4" t="s">
        <v>41</v>
      </c>
      <c r="J697" s="2">
        <v>43430</v>
      </c>
    </row>
    <row r="698" spans="1:10" x14ac:dyDescent="0.3">
      <c r="A698" s="6" t="s">
        <v>46</v>
      </c>
      <c r="B698" s="8">
        <v>4</v>
      </c>
      <c r="C698" s="8">
        <v>11</v>
      </c>
      <c r="D698" s="4" t="s">
        <v>42</v>
      </c>
      <c r="E698" s="4" t="s">
        <v>57</v>
      </c>
      <c r="F698" s="8">
        <v>2</v>
      </c>
      <c r="G698" s="4" t="s">
        <v>20</v>
      </c>
      <c r="H698" s="4">
        <v>48</v>
      </c>
      <c r="I698" s="4" t="s">
        <v>41</v>
      </c>
      <c r="J698" s="2">
        <v>43431</v>
      </c>
    </row>
    <row r="699" spans="1:10" x14ac:dyDescent="0.3">
      <c r="A699" s="6" t="s">
        <v>46</v>
      </c>
      <c r="B699" s="8">
        <v>4</v>
      </c>
      <c r="C699" s="8">
        <v>11</v>
      </c>
      <c r="D699" s="4" t="s">
        <v>42</v>
      </c>
      <c r="E699" s="4" t="s">
        <v>57</v>
      </c>
      <c r="F699" s="8">
        <v>3</v>
      </c>
      <c r="G699" s="4" t="s">
        <v>13</v>
      </c>
      <c r="H699" s="4">
        <v>48</v>
      </c>
      <c r="I699" s="4" t="s">
        <v>41</v>
      </c>
      <c r="J699" s="2">
        <v>43432</v>
      </c>
    </row>
    <row r="700" spans="1:10" x14ac:dyDescent="0.3">
      <c r="A700" s="6" t="s">
        <v>46</v>
      </c>
      <c r="B700" s="8">
        <v>4</v>
      </c>
      <c r="C700" s="8">
        <v>11</v>
      </c>
      <c r="D700" s="4" t="s">
        <v>42</v>
      </c>
      <c r="E700" s="4" t="s">
        <v>57</v>
      </c>
      <c r="F700" s="8">
        <v>4</v>
      </c>
      <c r="G700" s="4" t="s">
        <v>15</v>
      </c>
      <c r="H700" s="4">
        <v>48</v>
      </c>
      <c r="I700" s="4" t="s">
        <v>41</v>
      </c>
      <c r="J700" s="2">
        <v>43433</v>
      </c>
    </row>
    <row r="701" spans="1:10" x14ac:dyDescent="0.3">
      <c r="A701" s="6" t="s">
        <v>46</v>
      </c>
      <c r="B701" s="8">
        <v>4</v>
      </c>
      <c r="C701" s="8">
        <v>11</v>
      </c>
      <c r="D701" s="4" t="s">
        <v>42</v>
      </c>
      <c r="E701" s="4" t="s">
        <v>57</v>
      </c>
      <c r="F701" s="8">
        <v>5</v>
      </c>
      <c r="G701" s="4" t="s">
        <v>16</v>
      </c>
      <c r="H701" s="4">
        <v>48</v>
      </c>
      <c r="I701" s="4" t="s">
        <v>41</v>
      </c>
      <c r="J701" s="2">
        <v>43434</v>
      </c>
    </row>
    <row r="702" spans="1:10" x14ac:dyDescent="0.3">
      <c r="A702" s="6" t="s">
        <v>46</v>
      </c>
      <c r="B702" s="8">
        <v>4</v>
      </c>
      <c r="C702" s="8">
        <v>12</v>
      </c>
      <c r="D702" s="4" t="s">
        <v>44</v>
      </c>
      <c r="E702" s="4" t="s">
        <v>58</v>
      </c>
      <c r="F702" s="8">
        <v>6</v>
      </c>
      <c r="G702" s="4" t="s">
        <v>17</v>
      </c>
      <c r="H702" s="4">
        <v>48</v>
      </c>
      <c r="I702" s="4" t="s">
        <v>41</v>
      </c>
      <c r="J702" s="2">
        <v>43435</v>
      </c>
    </row>
    <row r="703" spans="1:10" x14ac:dyDescent="0.3">
      <c r="A703" s="6" t="s">
        <v>46</v>
      </c>
      <c r="B703" s="8">
        <v>4</v>
      </c>
      <c r="C703" s="8">
        <v>12</v>
      </c>
      <c r="D703" s="4" t="s">
        <v>44</v>
      </c>
      <c r="E703" s="4" t="s">
        <v>58</v>
      </c>
      <c r="F703" s="8">
        <v>7</v>
      </c>
      <c r="G703" s="4" t="s">
        <v>18</v>
      </c>
      <c r="H703" s="4">
        <v>48</v>
      </c>
      <c r="I703" s="4" t="s">
        <v>41</v>
      </c>
      <c r="J703" s="2">
        <v>43436</v>
      </c>
    </row>
    <row r="704" spans="1:10" x14ac:dyDescent="0.3">
      <c r="A704" s="6" t="s">
        <v>46</v>
      </c>
      <c r="B704" s="8">
        <v>4</v>
      </c>
      <c r="C704" s="8">
        <v>12</v>
      </c>
      <c r="D704" s="4" t="s">
        <v>44</v>
      </c>
      <c r="E704" s="4" t="s">
        <v>58</v>
      </c>
      <c r="F704" s="8">
        <v>1</v>
      </c>
      <c r="G704" s="4" t="s">
        <v>19</v>
      </c>
      <c r="H704" s="4">
        <v>49</v>
      </c>
      <c r="I704" s="4" t="s">
        <v>41</v>
      </c>
      <c r="J704" s="2">
        <v>43437</v>
      </c>
    </row>
    <row r="705" spans="1:10" x14ac:dyDescent="0.3">
      <c r="A705" s="6" t="s">
        <v>46</v>
      </c>
      <c r="B705" s="8">
        <v>4</v>
      </c>
      <c r="C705" s="8">
        <v>12</v>
      </c>
      <c r="D705" s="4" t="s">
        <v>44</v>
      </c>
      <c r="E705" s="4" t="s">
        <v>58</v>
      </c>
      <c r="F705" s="8">
        <v>2</v>
      </c>
      <c r="G705" s="4" t="s">
        <v>20</v>
      </c>
      <c r="H705" s="4">
        <v>49</v>
      </c>
      <c r="I705" s="4" t="s">
        <v>41</v>
      </c>
      <c r="J705" s="2">
        <v>43438</v>
      </c>
    </row>
    <row r="706" spans="1:10" x14ac:dyDescent="0.3">
      <c r="A706" s="6" t="s">
        <v>46</v>
      </c>
      <c r="B706" s="8">
        <v>4</v>
      </c>
      <c r="C706" s="8">
        <v>12</v>
      </c>
      <c r="D706" s="4" t="s">
        <v>44</v>
      </c>
      <c r="E706" s="4" t="s">
        <v>58</v>
      </c>
      <c r="F706" s="8">
        <v>3</v>
      </c>
      <c r="G706" s="4" t="s">
        <v>13</v>
      </c>
      <c r="H706" s="4">
        <v>49</v>
      </c>
      <c r="I706" s="4" t="s">
        <v>41</v>
      </c>
      <c r="J706" s="2">
        <v>43439</v>
      </c>
    </row>
    <row r="707" spans="1:10" x14ac:dyDescent="0.3">
      <c r="A707" s="6" t="s">
        <v>46</v>
      </c>
      <c r="B707" s="8">
        <v>4</v>
      </c>
      <c r="C707" s="8">
        <v>12</v>
      </c>
      <c r="D707" s="4" t="s">
        <v>44</v>
      </c>
      <c r="E707" s="4" t="s">
        <v>58</v>
      </c>
      <c r="F707" s="8">
        <v>4</v>
      </c>
      <c r="G707" s="4" t="s">
        <v>15</v>
      </c>
      <c r="H707" s="4">
        <v>49</v>
      </c>
      <c r="I707" s="4" t="s">
        <v>41</v>
      </c>
      <c r="J707" s="2">
        <v>43440</v>
      </c>
    </row>
    <row r="708" spans="1:10" x14ac:dyDescent="0.3">
      <c r="A708" s="6" t="s">
        <v>46</v>
      </c>
      <c r="B708" s="8">
        <v>4</v>
      </c>
      <c r="C708" s="8">
        <v>12</v>
      </c>
      <c r="D708" s="4" t="s">
        <v>44</v>
      </c>
      <c r="E708" s="4" t="s">
        <v>58</v>
      </c>
      <c r="F708" s="8">
        <v>5</v>
      </c>
      <c r="G708" s="4" t="s">
        <v>16</v>
      </c>
      <c r="H708" s="4">
        <v>49</v>
      </c>
      <c r="I708" s="4" t="s">
        <v>41</v>
      </c>
      <c r="J708" s="2">
        <v>43441</v>
      </c>
    </row>
    <row r="709" spans="1:10" x14ac:dyDescent="0.3">
      <c r="A709" s="6" t="s">
        <v>46</v>
      </c>
      <c r="B709" s="8">
        <v>4</v>
      </c>
      <c r="C709" s="8">
        <v>12</v>
      </c>
      <c r="D709" s="4" t="s">
        <v>44</v>
      </c>
      <c r="E709" s="4" t="s">
        <v>58</v>
      </c>
      <c r="F709" s="8">
        <v>6</v>
      </c>
      <c r="G709" s="4" t="s">
        <v>17</v>
      </c>
      <c r="H709" s="4">
        <v>49</v>
      </c>
      <c r="I709" s="4" t="s">
        <v>41</v>
      </c>
      <c r="J709" s="2">
        <v>43442</v>
      </c>
    </row>
    <row r="710" spans="1:10" x14ac:dyDescent="0.3">
      <c r="A710" s="6" t="s">
        <v>46</v>
      </c>
      <c r="B710" s="8">
        <v>4</v>
      </c>
      <c r="C710" s="8">
        <v>12</v>
      </c>
      <c r="D710" s="4" t="s">
        <v>44</v>
      </c>
      <c r="E710" s="4" t="s">
        <v>58</v>
      </c>
      <c r="F710" s="8">
        <v>7</v>
      </c>
      <c r="G710" s="4" t="s">
        <v>18</v>
      </c>
      <c r="H710" s="4">
        <v>49</v>
      </c>
      <c r="I710" s="4" t="s">
        <v>41</v>
      </c>
      <c r="J710" s="2">
        <v>43443</v>
      </c>
    </row>
    <row r="711" spans="1:10" x14ac:dyDescent="0.3">
      <c r="A711" s="6" t="s">
        <v>46</v>
      </c>
      <c r="B711" s="8">
        <v>4</v>
      </c>
      <c r="C711" s="8">
        <v>12</v>
      </c>
      <c r="D711" s="4" t="s">
        <v>44</v>
      </c>
      <c r="E711" s="4" t="s">
        <v>58</v>
      </c>
      <c r="F711" s="8">
        <v>1</v>
      </c>
      <c r="G711" s="4" t="s">
        <v>19</v>
      </c>
      <c r="H711" s="4">
        <v>50</v>
      </c>
      <c r="I711" s="4" t="s">
        <v>41</v>
      </c>
      <c r="J711" s="2">
        <v>43444</v>
      </c>
    </row>
    <row r="712" spans="1:10" x14ac:dyDescent="0.3">
      <c r="A712" s="6" t="s">
        <v>46</v>
      </c>
      <c r="B712" s="8">
        <v>4</v>
      </c>
      <c r="C712" s="8">
        <v>12</v>
      </c>
      <c r="D712" s="4" t="s">
        <v>44</v>
      </c>
      <c r="E712" s="4" t="s">
        <v>58</v>
      </c>
      <c r="F712" s="8">
        <v>2</v>
      </c>
      <c r="G712" s="4" t="s">
        <v>20</v>
      </c>
      <c r="H712" s="4">
        <v>50</v>
      </c>
      <c r="I712" s="4" t="s">
        <v>41</v>
      </c>
      <c r="J712" s="2">
        <v>43445</v>
      </c>
    </row>
    <row r="713" spans="1:10" x14ac:dyDescent="0.3">
      <c r="A713" s="6" t="s">
        <v>46</v>
      </c>
      <c r="B713" s="8">
        <v>4</v>
      </c>
      <c r="C713" s="8">
        <v>12</v>
      </c>
      <c r="D713" s="4" t="s">
        <v>44</v>
      </c>
      <c r="E713" s="4" t="s">
        <v>58</v>
      </c>
      <c r="F713" s="8">
        <v>3</v>
      </c>
      <c r="G713" s="4" t="s">
        <v>13</v>
      </c>
      <c r="H713" s="4">
        <v>50</v>
      </c>
      <c r="I713" s="4" t="s">
        <v>41</v>
      </c>
      <c r="J713" s="2">
        <v>43446</v>
      </c>
    </row>
    <row r="714" spans="1:10" x14ac:dyDescent="0.3">
      <c r="A714" s="6" t="s">
        <v>46</v>
      </c>
      <c r="B714" s="8">
        <v>4</v>
      </c>
      <c r="C714" s="8">
        <v>12</v>
      </c>
      <c r="D714" s="4" t="s">
        <v>44</v>
      </c>
      <c r="E714" s="4" t="s">
        <v>58</v>
      </c>
      <c r="F714" s="8">
        <v>4</v>
      </c>
      <c r="G714" s="4" t="s">
        <v>15</v>
      </c>
      <c r="H714" s="4">
        <v>50</v>
      </c>
      <c r="I714" s="4" t="s">
        <v>41</v>
      </c>
      <c r="J714" s="2">
        <v>43447</v>
      </c>
    </row>
    <row r="715" spans="1:10" x14ac:dyDescent="0.3">
      <c r="A715" s="6" t="s">
        <v>46</v>
      </c>
      <c r="B715" s="8">
        <v>4</v>
      </c>
      <c r="C715" s="8">
        <v>12</v>
      </c>
      <c r="D715" s="4" t="s">
        <v>44</v>
      </c>
      <c r="E715" s="4" t="s">
        <v>58</v>
      </c>
      <c r="F715" s="8">
        <v>5</v>
      </c>
      <c r="G715" s="4" t="s">
        <v>16</v>
      </c>
      <c r="H715" s="4">
        <v>50</v>
      </c>
      <c r="I715" s="4" t="s">
        <v>41</v>
      </c>
      <c r="J715" s="2">
        <v>43448</v>
      </c>
    </row>
    <row r="716" spans="1:10" x14ac:dyDescent="0.3">
      <c r="A716" s="6" t="s">
        <v>46</v>
      </c>
      <c r="B716" s="8">
        <v>4</v>
      </c>
      <c r="C716" s="8">
        <v>12</v>
      </c>
      <c r="D716" s="4" t="s">
        <v>44</v>
      </c>
      <c r="E716" s="4" t="s">
        <v>58</v>
      </c>
      <c r="F716" s="8">
        <v>6</v>
      </c>
      <c r="G716" s="4" t="s">
        <v>17</v>
      </c>
      <c r="H716" s="4">
        <v>50</v>
      </c>
      <c r="I716" s="4" t="s">
        <v>41</v>
      </c>
      <c r="J716" s="2">
        <v>43449</v>
      </c>
    </row>
    <row r="717" spans="1:10" x14ac:dyDescent="0.3">
      <c r="A717" s="6" t="s">
        <v>46</v>
      </c>
      <c r="B717" s="8">
        <v>4</v>
      </c>
      <c r="C717" s="8">
        <v>12</v>
      </c>
      <c r="D717" s="4" t="s">
        <v>44</v>
      </c>
      <c r="E717" s="4" t="s">
        <v>58</v>
      </c>
      <c r="F717" s="8">
        <v>7</v>
      </c>
      <c r="G717" s="4" t="s">
        <v>18</v>
      </c>
      <c r="H717" s="4">
        <v>50</v>
      </c>
      <c r="I717" s="4" t="s">
        <v>41</v>
      </c>
      <c r="J717" s="2">
        <v>43450</v>
      </c>
    </row>
    <row r="718" spans="1:10" x14ac:dyDescent="0.3">
      <c r="A718" s="6" t="s">
        <v>46</v>
      </c>
      <c r="B718" s="8">
        <v>4</v>
      </c>
      <c r="C718" s="8">
        <v>12</v>
      </c>
      <c r="D718" s="4" t="s">
        <v>44</v>
      </c>
      <c r="E718" s="4" t="s">
        <v>58</v>
      </c>
      <c r="F718" s="8">
        <v>1</v>
      </c>
      <c r="G718" s="4" t="s">
        <v>19</v>
      </c>
      <c r="H718" s="4">
        <v>51</v>
      </c>
      <c r="I718" s="4" t="s">
        <v>41</v>
      </c>
      <c r="J718" s="2">
        <v>43451</v>
      </c>
    </row>
    <row r="719" spans="1:10" x14ac:dyDescent="0.3">
      <c r="A719" s="6" t="s">
        <v>46</v>
      </c>
      <c r="B719" s="8">
        <v>4</v>
      </c>
      <c r="C719" s="8">
        <v>12</v>
      </c>
      <c r="D719" s="4" t="s">
        <v>44</v>
      </c>
      <c r="E719" s="4" t="s">
        <v>58</v>
      </c>
      <c r="F719" s="8">
        <v>2</v>
      </c>
      <c r="G719" s="4" t="s">
        <v>20</v>
      </c>
      <c r="H719" s="4">
        <v>51</v>
      </c>
      <c r="I719" s="4" t="s">
        <v>41</v>
      </c>
      <c r="J719" s="2">
        <v>43452</v>
      </c>
    </row>
    <row r="720" spans="1:10" x14ac:dyDescent="0.3">
      <c r="A720" s="6" t="s">
        <v>46</v>
      </c>
      <c r="B720" s="8">
        <v>4</v>
      </c>
      <c r="C720" s="8">
        <v>12</v>
      </c>
      <c r="D720" s="4" t="s">
        <v>44</v>
      </c>
      <c r="E720" s="4" t="s">
        <v>58</v>
      </c>
      <c r="F720" s="8">
        <v>3</v>
      </c>
      <c r="G720" s="4" t="s">
        <v>13</v>
      </c>
      <c r="H720" s="4">
        <v>51</v>
      </c>
      <c r="I720" s="4" t="s">
        <v>41</v>
      </c>
      <c r="J720" s="2">
        <v>43453</v>
      </c>
    </row>
    <row r="721" spans="1:10" x14ac:dyDescent="0.3">
      <c r="A721" s="6" t="s">
        <v>46</v>
      </c>
      <c r="B721" s="8">
        <v>4</v>
      </c>
      <c r="C721" s="8">
        <v>12</v>
      </c>
      <c r="D721" s="4" t="s">
        <v>44</v>
      </c>
      <c r="E721" s="4" t="s">
        <v>58</v>
      </c>
      <c r="F721" s="8">
        <v>4</v>
      </c>
      <c r="G721" s="4" t="s">
        <v>15</v>
      </c>
      <c r="H721" s="4">
        <v>51</v>
      </c>
      <c r="I721" s="4" t="s">
        <v>41</v>
      </c>
      <c r="J721" s="2">
        <v>43454</v>
      </c>
    </row>
    <row r="722" spans="1:10" x14ac:dyDescent="0.3">
      <c r="A722" s="6" t="s">
        <v>46</v>
      </c>
      <c r="B722" s="8">
        <v>4</v>
      </c>
      <c r="C722" s="8">
        <v>12</v>
      </c>
      <c r="D722" s="4" t="s">
        <v>44</v>
      </c>
      <c r="E722" s="4" t="s">
        <v>58</v>
      </c>
      <c r="F722" s="8">
        <v>5</v>
      </c>
      <c r="G722" s="4" t="s">
        <v>16</v>
      </c>
      <c r="H722" s="4">
        <v>51</v>
      </c>
      <c r="I722" s="4" t="s">
        <v>41</v>
      </c>
      <c r="J722" s="2">
        <v>43455</v>
      </c>
    </row>
    <row r="723" spans="1:10" x14ac:dyDescent="0.3">
      <c r="A723" s="6" t="s">
        <v>46</v>
      </c>
      <c r="B723" s="8">
        <v>4</v>
      </c>
      <c r="C723" s="8">
        <v>12</v>
      </c>
      <c r="D723" s="4" t="s">
        <v>44</v>
      </c>
      <c r="E723" s="4" t="s">
        <v>58</v>
      </c>
      <c r="F723" s="8">
        <v>6</v>
      </c>
      <c r="G723" s="4" t="s">
        <v>17</v>
      </c>
      <c r="H723" s="4">
        <v>51</v>
      </c>
      <c r="I723" s="4" t="s">
        <v>41</v>
      </c>
      <c r="J723" s="2">
        <v>43456</v>
      </c>
    </row>
    <row r="724" spans="1:10" x14ac:dyDescent="0.3">
      <c r="A724" s="6" t="s">
        <v>46</v>
      </c>
      <c r="B724" s="8">
        <v>4</v>
      </c>
      <c r="C724" s="8">
        <v>12</v>
      </c>
      <c r="D724" s="4" t="s">
        <v>44</v>
      </c>
      <c r="E724" s="4" t="s">
        <v>58</v>
      </c>
      <c r="F724" s="8">
        <v>7</v>
      </c>
      <c r="G724" s="4" t="s">
        <v>18</v>
      </c>
      <c r="H724" s="4">
        <v>51</v>
      </c>
      <c r="I724" s="4" t="s">
        <v>41</v>
      </c>
      <c r="J724" s="2">
        <v>43457</v>
      </c>
    </row>
    <row r="725" spans="1:10" x14ac:dyDescent="0.3">
      <c r="A725" s="6" t="s">
        <v>46</v>
      </c>
      <c r="B725" s="8">
        <v>4</v>
      </c>
      <c r="C725" s="8">
        <v>12</v>
      </c>
      <c r="D725" s="4" t="s">
        <v>44</v>
      </c>
      <c r="E725" s="4" t="s">
        <v>58</v>
      </c>
      <c r="F725" s="8">
        <v>1</v>
      </c>
      <c r="G725" s="4" t="s">
        <v>19</v>
      </c>
      <c r="H725" s="4">
        <v>52</v>
      </c>
      <c r="I725" s="4" t="s">
        <v>41</v>
      </c>
      <c r="J725" s="2">
        <v>43458</v>
      </c>
    </row>
    <row r="726" spans="1:10" x14ac:dyDescent="0.3">
      <c r="A726" s="6" t="s">
        <v>46</v>
      </c>
      <c r="B726" s="8">
        <v>4</v>
      </c>
      <c r="C726" s="8">
        <v>12</v>
      </c>
      <c r="D726" s="4" t="s">
        <v>44</v>
      </c>
      <c r="E726" s="4" t="s">
        <v>58</v>
      </c>
      <c r="F726" s="8">
        <v>2</v>
      </c>
      <c r="G726" s="4" t="s">
        <v>20</v>
      </c>
      <c r="H726" s="4">
        <v>52</v>
      </c>
      <c r="I726" s="4" t="s">
        <v>41</v>
      </c>
      <c r="J726" s="2">
        <v>43459</v>
      </c>
    </row>
    <row r="727" spans="1:10" x14ac:dyDescent="0.3">
      <c r="A727" s="6" t="s">
        <v>46</v>
      </c>
      <c r="B727" s="8">
        <v>4</v>
      </c>
      <c r="C727" s="8">
        <v>12</v>
      </c>
      <c r="D727" s="4" t="s">
        <v>44</v>
      </c>
      <c r="E727" s="4" t="s">
        <v>58</v>
      </c>
      <c r="F727" s="8">
        <v>3</v>
      </c>
      <c r="G727" s="4" t="s">
        <v>13</v>
      </c>
      <c r="H727" s="4">
        <v>52</v>
      </c>
      <c r="I727" s="4" t="s">
        <v>41</v>
      </c>
      <c r="J727" s="2">
        <v>43460</v>
      </c>
    </row>
    <row r="728" spans="1:10" x14ac:dyDescent="0.3">
      <c r="A728" s="6" t="s">
        <v>46</v>
      </c>
      <c r="B728" s="8">
        <v>4</v>
      </c>
      <c r="C728" s="8">
        <v>12</v>
      </c>
      <c r="D728" s="4" t="s">
        <v>44</v>
      </c>
      <c r="E728" s="4" t="s">
        <v>58</v>
      </c>
      <c r="F728" s="8">
        <v>4</v>
      </c>
      <c r="G728" s="4" t="s">
        <v>15</v>
      </c>
      <c r="H728" s="4">
        <v>52</v>
      </c>
      <c r="I728" s="4" t="s">
        <v>41</v>
      </c>
      <c r="J728" s="2">
        <v>43461</v>
      </c>
    </row>
    <row r="729" spans="1:10" x14ac:dyDescent="0.3">
      <c r="A729" s="6" t="s">
        <v>46</v>
      </c>
      <c r="B729" s="8">
        <v>4</v>
      </c>
      <c r="C729" s="8">
        <v>12</v>
      </c>
      <c r="D729" s="4" t="s">
        <v>44</v>
      </c>
      <c r="E729" s="4" t="s">
        <v>58</v>
      </c>
      <c r="F729" s="8">
        <v>5</v>
      </c>
      <c r="G729" s="4" t="s">
        <v>16</v>
      </c>
      <c r="H729" s="4">
        <v>52</v>
      </c>
      <c r="I729" s="4" t="s">
        <v>41</v>
      </c>
      <c r="J729" s="2">
        <v>43462</v>
      </c>
    </row>
    <row r="730" spans="1:10" x14ac:dyDescent="0.3">
      <c r="A730" s="6" t="s">
        <v>46</v>
      </c>
      <c r="B730" s="8">
        <v>4</v>
      </c>
      <c r="C730" s="8">
        <v>12</v>
      </c>
      <c r="D730" s="4" t="s">
        <v>44</v>
      </c>
      <c r="E730" s="4" t="s">
        <v>58</v>
      </c>
      <c r="F730" s="8">
        <v>6</v>
      </c>
      <c r="G730" s="4" t="s">
        <v>17</v>
      </c>
      <c r="H730" s="4">
        <v>52</v>
      </c>
      <c r="I730" s="4" t="s">
        <v>41</v>
      </c>
      <c r="J730" s="2">
        <v>43463</v>
      </c>
    </row>
    <row r="731" spans="1:10" x14ac:dyDescent="0.3">
      <c r="A731" s="6" t="s">
        <v>46</v>
      </c>
      <c r="B731" s="8">
        <v>4</v>
      </c>
      <c r="C731" s="8">
        <v>12</v>
      </c>
      <c r="D731" s="4" t="s">
        <v>44</v>
      </c>
      <c r="E731" s="4" t="s">
        <v>58</v>
      </c>
      <c r="F731" s="8">
        <v>7</v>
      </c>
      <c r="G731" s="4" t="s">
        <v>18</v>
      </c>
      <c r="H731" s="4">
        <v>52</v>
      </c>
      <c r="I731" s="4" t="s">
        <v>41</v>
      </c>
      <c r="J731" s="2">
        <v>43464</v>
      </c>
    </row>
    <row r="732" spans="1:10" x14ac:dyDescent="0.3">
      <c r="A732" s="6" t="s">
        <v>46</v>
      </c>
      <c r="B732" s="8">
        <v>4</v>
      </c>
      <c r="C732" s="8">
        <v>12</v>
      </c>
      <c r="D732" s="4" t="s">
        <v>44</v>
      </c>
      <c r="E732" s="4" t="s">
        <v>58</v>
      </c>
      <c r="F732" s="8">
        <v>1</v>
      </c>
      <c r="G732" s="4" t="s">
        <v>19</v>
      </c>
      <c r="H732" s="4">
        <v>53</v>
      </c>
      <c r="I732" s="4" t="s">
        <v>41</v>
      </c>
      <c r="J732" s="2">
        <v>43465</v>
      </c>
    </row>
    <row r="733" spans="1:10" x14ac:dyDescent="0.3">
      <c r="A733" s="6" t="s">
        <v>59</v>
      </c>
      <c r="B733" s="8">
        <v>1</v>
      </c>
      <c r="C733" s="8">
        <v>1</v>
      </c>
      <c r="D733" s="4" t="s">
        <v>11</v>
      </c>
      <c r="E733" s="4" t="s">
        <v>60</v>
      </c>
      <c r="F733" s="8">
        <v>2</v>
      </c>
      <c r="G733" s="4" t="s">
        <v>20</v>
      </c>
      <c r="H733" s="4">
        <v>1</v>
      </c>
      <c r="I733" s="4" t="s">
        <v>14</v>
      </c>
      <c r="J733" s="2">
        <v>43466</v>
      </c>
    </row>
    <row r="734" spans="1:10" x14ac:dyDescent="0.3">
      <c r="A734" s="6" t="s">
        <v>59</v>
      </c>
      <c r="B734" s="8">
        <v>1</v>
      </c>
      <c r="C734" s="8">
        <v>1</v>
      </c>
      <c r="D734" s="4" t="s">
        <v>11</v>
      </c>
      <c r="E734" s="4" t="s">
        <v>60</v>
      </c>
      <c r="F734" s="8">
        <v>3</v>
      </c>
      <c r="G734" s="4" t="s">
        <v>13</v>
      </c>
      <c r="H734" s="4">
        <v>1</v>
      </c>
      <c r="I734" s="4" t="s">
        <v>14</v>
      </c>
      <c r="J734" s="2">
        <v>43467</v>
      </c>
    </row>
    <row r="735" spans="1:10" x14ac:dyDescent="0.3">
      <c r="A735" s="6" t="s">
        <v>59</v>
      </c>
      <c r="B735" s="8">
        <v>1</v>
      </c>
      <c r="C735" s="8">
        <v>1</v>
      </c>
      <c r="D735" s="4" t="s">
        <v>11</v>
      </c>
      <c r="E735" s="4" t="s">
        <v>60</v>
      </c>
      <c r="F735" s="8">
        <v>4</v>
      </c>
      <c r="G735" s="4" t="s">
        <v>15</v>
      </c>
      <c r="H735" s="4">
        <v>1</v>
      </c>
      <c r="I735" s="4" t="s">
        <v>14</v>
      </c>
      <c r="J735" s="2">
        <v>43468</v>
      </c>
    </row>
    <row r="736" spans="1:10" x14ac:dyDescent="0.3">
      <c r="A736" s="6" t="s">
        <v>59</v>
      </c>
      <c r="B736" s="8">
        <v>1</v>
      </c>
      <c r="C736" s="8">
        <v>1</v>
      </c>
      <c r="D736" s="4" t="s">
        <v>11</v>
      </c>
      <c r="E736" s="4" t="s">
        <v>60</v>
      </c>
      <c r="F736" s="8">
        <v>5</v>
      </c>
      <c r="G736" s="4" t="s">
        <v>16</v>
      </c>
      <c r="H736" s="4">
        <v>1</v>
      </c>
      <c r="I736" s="4" t="s">
        <v>14</v>
      </c>
      <c r="J736" s="2">
        <v>43469</v>
      </c>
    </row>
    <row r="737" spans="1:10" x14ac:dyDescent="0.3">
      <c r="A737" s="6" t="s">
        <v>59</v>
      </c>
      <c r="B737" s="8">
        <v>1</v>
      </c>
      <c r="C737" s="8">
        <v>1</v>
      </c>
      <c r="D737" s="4" t="s">
        <v>11</v>
      </c>
      <c r="E737" s="4" t="s">
        <v>60</v>
      </c>
      <c r="F737" s="8">
        <v>6</v>
      </c>
      <c r="G737" s="4" t="s">
        <v>17</v>
      </c>
      <c r="H737" s="4">
        <v>1</v>
      </c>
      <c r="I737" s="4" t="s">
        <v>14</v>
      </c>
      <c r="J737" s="2">
        <v>43470</v>
      </c>
    </row>
    <row r="738" spans="1:10" x14ac:dyDescent="0.3">
      <c r="A738" s="6" t="s">
        <v>59</v>
      </c>
      <c r="B738" s="8">
        <v>1</v>
      </c>
      <c r="C738" s="8">
        <v>1</v>
      </c>
      <c r="D738" s="4" t="s">
        <v>11</v>
      </c>
      <c r="E738" s="4" t="s">
        <v>60</v>
      </c>
      <c r="F738" s="8">
        <v>7</v>
      </c>
      <c r="G738" s="4" t="s">
        <v>18</v>
      </c>
      <c r="H738" s="4">
        <v>1</v>
      </c>
      <c r="I738" s="4" t="s">
        <v>14</v>
      </c>
      <c r="J738" s="2">
        <v>43471</v>
      </c>
    </row>
    <row r="739" spans="1:10" x14ac:dyDescent="0.3">
      <c r="A739" s="6" t="s">
        <v>59</v>
      </c>
      <c r="B739" s="8">
        <v>1</v>
      </c>
      <c r="C739" s="8">
        <v>1</v>
      </c>
      <c r="D739" s="4" t="s">
        <v>11</v>
      </c>
      <c r="E739" s="4" t="s">
        <v>60</v>
      </c>
      <c r="F739" s="8">
        <v>1</v>
      </c>
      <c r="G739" s="4" t="s">
        <v>19</v>
      </c>
      <c r="H739" s="4">
        <v>2</v>
      </c>
      <c r="I739" s="4" t="s">
        <v>14</v>
      </c>
      <c r="J739" s="2">
        <v>43472</v>
      </c>
    </row>
    <row r="740" spans="1:10" x14ac:dyDescent="0.3">
      <c r="A740" s="6" t="s">
        <v>59</v>
      </c>
      <c r="B740" s="8">
        <v>1</v>
      </c>
      <c r="C740" s="8">
        <v>1</v>
      </c>
      <c r="D740" s="4" t="s">
        <v>11</v>
      </c>
      <c r="E740" s="4" t="s">
        <v>60</v>
      </c>
      <c r="F740" s="8">
        <v>2</v>
      </c>
      <c r="G740" s="4" t="s">
        <v>20</v>
      </c>
      <c r="H740" s="4">
        <v>2</v>
      </c>
      <c r="I740" s="4" t="s">
        <v>14</v>
      </c>
      <c r="J740" s="2">
        <v>43473</v>
      </c>
    </row>
    <row r="741" spans="1:10" x14ac:dyDescent="0.3">
      <c r="A741" s="6" t="s">
        <v>59</v>
      </c>
      <c r="B741" s="8">
        <v>1</v>
      </c>
      <c r="C741" s="8">
        <v>1</v>
      </c>
      <c r="D741" s="4" t="s">
        <v>11</v>
      </c>
      <c r="E741" s="4" t="s">
        <v>60</v>
      </c>
      <c r="F741" s="8">
        <v>3</v>
      </c>
      <c r="G741" s="4" t="s">
        <v>13</v>
      </c>
      <c r="H741" s="4">
        <v>2</v>
      </c>
      <c r="I741" s="4" t="s">
        <v>14</v>
      </c>
      <c r="J741" s="2">
        <v>43474</v>
      </c>
    </row>
    <row r="742" spans="1:10" x14ac:dyDescent="0.3">
      <c r="A742" s="6" t="s">
        <v>59</v>
      </c>
      <c r="B742" s="8">
        <v>1</v>
      </c>
      <c r="C742" s="8">
        <v>1</v>
      </c>
      <c r="D742" s="4" t="s">
        <v>11</v>
      </c>
      <c r="E742" s="4" t="s">
        <v>60</v>
      </c>
      <c r="F742" s="8">
        <v>4</v>
      </c>
      <c r="G742" s="4" t="s">
        <v>15</v>
      </c>
      <c r="H742" s="4">
        <v>2</v>
      </c>
      <c r="I742" s="4" t="s">
        <v>14</v>
      </c>
      <c r="J742" s="2">
        <v>43475</v>
      </c>
    </row>
    <row r="743" spans="1:10" x14ac:dyDescent="0.3">
      <c r="A743" s="6" t="s">
        <v>59</v>
      </c>
      <c r="B743" s="8">
        <v>1</v>
      </c>
      <c r="C743" s="8">
        <v>1</v>
      </c>
      <c r="D743" s="4" t="s">
        <v>11</v>
      </c>
      <c r="E743" s="4" t="s">
        <v>60</v>
      </c>
      <c r="F743" s="8">
        <v>5</v>
      </c>
      <c r="G743" s="4" t="s">
        <v>16</v>
      </c>
      <c r="H743" s="4">
        <v>2</v>
      </c>
      <c r="I743" s="4" t="s">
        <v>14</v>
      </c>
      <c r="J743" s="2">
        <v>43476</v>
      </c>
    </row>
    <row r="744" spans="1:10" x14ac:dyDescent="0.3">
      <c r="A744" s="6" t="s">
        <v>59</v>
      </c>
      <c r="B744" s="8">
        <v>1</v>
      </c>
      <c r="C744" s="8">
        <v>1</v>
      </c>
      <c r="D744" s="4" t="s">
        <v>11</v>
      </c>
      <c r="E744" s="4" t="s">
        <v>60</v>
      </c>
      <c r="F744" s="8">
        <v>6</v>
      </c>
      <c r="G744" s="4" t="s">
        <v>17</v>
      </c>
      <c r="H744" s="4">
        <v>2</v>
      </c>
      <c r="I744" s="4" t="s">
        <v>14</v>
      </c>
      <c r="J744" s="2">
        <v>43477</v>
      </c>
    </row>
    <row r="745" spans="1:10" x14ac:dyDescent="0.3">
      <c r="A745" s="6" t="s">
        <v>59</v>
      </c>
      <c r="B745" s="8">
        <v>1</v>
      </c>
      <c r="C745" s="8">
        <v>1</v>
      </c>
      <c r="D745" s="4" t="s">
        <v>11</v>
      </c>
      <c r="E745" s="4" t="s">
        <v>60</v>
      </c>
      <c r="F745" s="8">
        <v>7</v>
      </c>
      <c r="G745" s="4" t="s">
        <v>18</v>
      </c>
      <c r="H745" s="4">
        <v>2</v>
      </c>
      <c r="I745" s="4" t="s">
        <v>14</v>
      </c>
      <c r="J745" s="2">
        <v>43478</v>
      </c>
    </row>
    <row r="746" spans="1:10" x14ac:dyDescent="0.3">
      <c r="A746" s="6" t="s">
        <v>59</v>
      </c>
      <c r="B746" s="8">
        <v>1</v>
      </c>
      <c r="C746" s="8">
        <v>1</v>
      </c>
      <c r="D746" s="4" t="s">
        <v>11</v>
      </c>
      <c r="E746" s="4" t="s">
        <v>60</v>
      </c>
      <c r="F746" s="8">
        <v>1</v>
      </c>
      <c r="G746" s="4" t="s">
        <v>19</v>
      </c>
      <c r="H746" s="4">
        <v>3</v>
      </c>
      <c r="I746" s="4" t="s">
        <v>14</v>
      </c>
      <c r="J746" s="2">
        <v>43479</v>
      </c>
    </row>
    <row r="747" spans="1:10" x14ac:dyDescent="0.3">
      <c r="A747" s="6" t="s">
        <v>59</v>
      </c>
      <c r="B747" s="8">
        <v>1</v>
      </c>
      <c r="C747" s="8">
        <v>1</v>
      </c>
      <c r="D747" s="4" t="s">
        <v>11</v>
      </c>
      <c r="E747" s="4" t="s">
        <v>60</v>
      </c>
      <c r="F747" s="8">
        <v>2</v>
      </c>
      <c r="G747" s="4" t="s">
        <v>20</v>
      </c>
      <c r="H747" s="4">
        <v>3</v>
      </c>
      <c r="I747" s="4" t="s">
        <v>14</v>
      </c>
      <c r="J747" s="2">
        <v>43480</v>
      </c>
    </row>
    <row r="748" spans="1:10" x14ac:dyDescent="0.3">
      <c r="A748" s="6" t="s">
        <v>59</v>
      </c>
      <c r="B748" s="8">
        <v>1</v>
      </c>
      <c r="C748" s="8">
        <v>1</v>
      </c>
      <c r="D748" s="4" t="s">
        <v>11</v>
      </c>
      <c r="E748" s="4" t="s">
        <v>60</v>
      </c>
      <c r="F748" s="8">
        <v>3</v>
      </c>
      <c r="G748" s="4" t="s">
        <v>13</v>
      </c>
      <c r="H748" s="4">
        <v>3</v>
      </c>
      <c r="I748" s="4" t="s">
        <v>14</v>
      </c>
      <c r="J748" s="2">
        <v>43481</v>
      </c>
    </row>
    <row r="749" spans="1:10" x14ac:dyDescent="0.3">
      <c r="A749" s="6" t="s">
        <v>59</v>
      </c>
      <c r="B749" s="8">
        <v>1</v>
      </c>
      <c r="C749" s="8">
        <v>1</v>
      </c>
      <c r="D749" s="4" t="s">
        <v>11</v>
      </c>
      <c r="E749" s="4" t="s">
        <v>60</v>
      </c>
      <c r="F749" s="8">
        <v>4</v>
      </c>
      <c r="G749" s="4" t="s">
        <v>15</v>
      </c>
      <c r="H749" s="4">
        <v>3</v>
      </c>
      <c r="I749" s="4" t="s">
        <v>14</v>
      </c>
      <c r="J749" s="2">
        <v>43482</v>
      </c>
    </row>
    <row r="750" spans="1:10" x14ac:dyDescent="0.3">
      <c r="A750" s="6" t="s">
        <v>59</v>
      </c>
      <c r="B750" s="8">
        <v>1</v>
      </c>
      <c r="C750" s="8">
        <v>1</v>
      </c>
      <c r="D750" s="4" t="s">
        <v>11</v>
      </c>
      <c r="E750" s="4" t="s">
        <v>60</v>
      </c>
      <c r="F750" s="8">
        <v>5</v>
      </c>
      <c r="G750" s="4" t="s">
        <v>16</v>
      </c>
      <c r="H750" s="4">
        <v>3</v>
      </c>
      <c r="I750" s="4" t="s">
        <v>14</v>
      </c>
      <c r="J750" s="2">
        <v>43483</v>
      </c>
    </row>
    <row r="751" spans="1:10" x14ac:dyDescent="0.3">
      <c r="A751" s="6" t="s">
        <v>59</v>
      </c>
      <c r="B751" s="8">
        <v>1</v>
      </c>
      <c r="C751" s="8">
        <v>1</v>
      </c>
      <c r="D751" s="4" t="s">
        <v>11</v>
      </c>
      <c r="E751" s="4" t="s">
        <v>60</v>
      </c>
      <c r="F751" s="8">
        <v>6</v>
      </c>
      <c r="G751" s="4" t="s">
        <v>17</v>
      </c>
      <c r="H751" s="4">
        <v>3</v>
      </c>
      <c r="I751" s="4" t="s">
        <v>14</v>
      </c>
      <c r="J751" s="2">
        <v>43484</v>
      </c>
    </row>
    <row r="752" spans="1:10" x14ac:dyDescent="0.3">
      <c r="A752" s="6" t="s">
        <v>59</v>
      </c>
      <c r="B752" s="8">
        <v>1</v>
      </c>
      <c r="C752" s="8">
        <v>1</v>
      </c>
      <c r="D752" s="4" t="s">
        <v>11</v>
      </c>
      <c r="E752" s="4" t="s">
        <v>60</v>
      </c>
      <c r="F752" s="8">
        <v>7</v>
      </c>
      <c r="G752" s="4" t="s">
        <v>18</v>
      </c>
      <c r="H752" s="4">
        <v>3</v>
      </c>
      <c r="I752" s="4" t="s">
        <v>14</v>
      </c>
      <c r="J752" s="2">
        <v>43485</v>
      </c>
    </row>
    <row r="753" spans="1:10" x14ac:dyDescent="0.3">
      <c r="A753" s="6" t="s">
        <v>59</v>
      </c>
      <c r="B753" s="8">
        <v>1</v>
      </c>
      <c r="C753" s="8">
        <v>1</v>
      </c>
      <c r="D753" s="4" t="s">
        <v>11</v>
      </c>
      <c r="E753" s="4" t="s">
        <v>60</v>
      </c>
      <c r="F753" s="8">
        <v>1</v>
      </c>
      <c r="G753" s="4" t="s">
        <v>19</v>
      </c>
      <c r="H753" s="4">
        <v>4</v>
      </c>
      <c r="I753" s="4" t="s">
        <v>14</v>
      </c>
      <c r="J753" s="2">
        <v>43486</v>
      </c>
    </row>
    <row r="754" spans="1:10" x14ac:dyDescent="0.3">
      <c r="A754" s="6" t="s">
        <v>59</v>
      </c>
      <c r="B754" s="8">
        <v>1</v>
      </c>
      <c r="C754" s="8">
        <v>1</v>
      </c>
      <c r="D754" s="4" t="s">
        <v>11</v>
      </c>
      <c r="E754" s="4" t="s">
        <v>60</v>
      </c>
      <c r="F754" s="8">
        <v>2</v>
      </c>
      <c r="G754" s="4" t="s">
        <v>20</v>
      </c>
      <c r="H754" s="4">
        <v>4</v>
      </c>
      <c r="I754" s="4" t="s">
        <v>14</v>
      </c>
      <c r="J754" s="2">
        <v>43487</v>
      </c>
    </row>
    <row r="755" spans="1:10" x14ac:dyDescent="0.3">
      <c r="A755" s="6" t="s">
        <v>59</v>
      </c>
      <c r="B755" s="8">
        <v>1</v>
      </c>
      <c r="C755" s="8">
        <v>1</v>
      </c>
      <c r="D755" s="4" t="s">
        <v>11</v>
      </c>
      <c r="E755" s="4" t="s">
        <v>60</v>
      </c>
      <c r="F755" s="8">
        <v>3</v>
      </c>
      <c r="G755" s="4" t="s">
        <v>13</v>
      </c>
      <c r="H755" s="4">
        <v>4</v>
      </c>
      <c r="I755" s="4" t="s">
        <v>14</v>
      </c>
      <c r="J755" s="2">
        <v>43488</v>
      </c>
    </row>
    <row r="756" spans="1:10" x14ac:dyDescent="0.3">
      <c r="A756" s="6" t="s">
        <v>59</v>
      </c>
      <c r="B756" s="8">
        <v>1</v>
      </c>
      <c r="C756" s="8">
        <v>1</v>
      </c>
      <c r="D756" s="4" t="s">
        <v>11</v>
      </c>
      <c r="E756" s="4" t="s">
        <v>60</v>
      </c>
      <c r="F756" s="8">
        <v>4</v>
      </c>
      <c r="G756" s="4" t="s">
        <v>15</v>
      </c>
      <c r="H756" s="4">
        <v>4</v>
      </c>
      <c r="I756" s="4" t="s">
        <v>14</v>
      </c>
      <c r="J756" s="2">
        <v>43489</v>
      </c>
    </row>
    <row r="757" spans="1:10" x14ac:dyDescent="0.3">
      <c r="A757" s="6" t="s">
        <v>59</v>
      </c>
      <c r="B757" s="8">
        <v>1</v>
      </c>
      <c r="C757" s="8">
        <v>1</v>
      </c>
      <c r="D757" s="4" t="s">
        <v>11</v>
      </c>
      <c r="E757" s="4" t="s">
        <v>60</v>
      </c>
      <c r="F757" s="8">
        <v>5</v>
      </c>
      <c r="G757" s="4" t="s">
        <v>16</v>
      </c>
      <c r="H757" s="4">
        <v>4</v>
      </c>
      <c r="I757" s="4" t="s">
        <v>14</v>
      </c>
      <c r="J757" s="2">
        <v>43490</v>
      </c>
    </row>
    <row r="758" spans="1:10" x14ac:dyDescent="0.3">
      <c r="A758" s="6" t="s">
        <v>59</v>
      </c>
      <c r="B758" s="8">
        <v>1</v>
      </c>
      <c r="C758" s="8">
        <v>1</v>
      </c>
      <c r="D758" s="4" t="s">
        <v>11</v>
      </c>
      <c r="E758" s="4" t="s">
        <v>60</v>
      </c>
      <c r="F758" s="8">
        <v>6</v>
      </c>
      <c r="G758" s="4" t="s">
        <v>17</v>
      </c>
      <c r="H758" s="4">
        <v>4</v>
      </c>
      <c r="I758" s="4" t="s">
        <v>14</v>
      </c>
      <c r="J758" s="2">
        <v>43491</v>
      </c>
    </row>
    <row r="759" spans="1:10" x14ac:dyDescent="0.3">
      <c r="A759" s="6" t="s">
        <v>59</v>
      </c>
      <c r="B759" s="8">
        <v>1</v>
      </c>
      <c r="C759" s="8">
        <v>1</v>
      </c>
      <c r="D759" s="4" t="s">
        <v>11</v>
      </c>
      <c r="E759" s="4" t="s">
        <v>60</v>
      </c>
      <c r="F759" s="8">
        <v>7</v>
      </c>
      <c r="G759" s="4" t="s">
        <v>18</v>
      </c>
      <c r="H759" s="4">
        <v>4</v>
      </c>
      <c r="I759" s="4" t="s">
        <v>14</v>
      </c>
      <c r="J759" s="2">
        <v>43492</v>
      </c>
    </row>
    <row r="760" spans="1:10" x14ac:dyDescent="0.3">
      <c r="A760" s="6" t="s">
        <v>59</v>
      </c>
      <c r="B760" s="8">
        <v>1</v>
      </c>
      <c r="C760" s="8">
        <v>1</v>
      </c>
      <c r="D760" s="4" t="s">
        <v>11</v>
      </c>
      <c r="E760" s="4" t="s">
        <v>60</v>
      </c>
      <c r="F760" s="8">
        <v>1</v>
      </c>
      <c r="G760" s="4" t="s">
        <v>19</v>
      </c>
      <c r="H760" s="4">
        <v>5</v>
      </c>
      <c r="I760" s="4" t="s">
        <v>14</v>
      </c>
      <c r="J760" s="2">
        <v>43493</v>
      </c>
    </row>
    <row r="761" spans="1:10" x14ac:dyDescent="0.3">
      <c r="A761" s="6" t="s">
        <v>59</v>
      </c>
      <c r="B761" s="8">
        <v>1</v>
      </c>
      <c r="C761" s="8">
        <v>1</v>
      </c>
      <c r="D761" s="4" t="s">
        <v>11</v>
      </c>
      <c r="E761" s="4" t="s">
        <v>60</v>
      </c>
      <c r="F761" s="8">
        <v>2</v>
      </c>
      <c r="G761" s="4" t="s">
        <v>20</v>
      </c>
      <c r="H761" s="4">
        <v>5</v>
      </c>
      <c r="I761" s="4" t="s">
        <v>14</v>
      </c>
      <c r="J761" s="2">
        <v>43494</v>
      </c>
    </row>
    <row r="762" spans="1:10" x14ac:dyDescent="0.3">
      <c r="A762" s="6" t="s">
        <v>59</v>
      </c>
      <c r="B762" s="8">
        <v>1</v>
      </c>
      <c r="C762" s="8">
        <v>1</v>
      </c>
      <c r="D762" s="4" t="s">
        <v>11</v>
      </c>
      <c r="E762" s="4" t="s">
        <v>60</v>
      </c>
      <c r="F762" s="8">
        <v>3</v>
      </c>
      <c r="G762" s="4" t="s">
        <v>13</v>
      </c>
      <c r="H762" s="4">
        <v>5</v>
      </c>
      <c r="I762" s="4" t="s">
        <v>14</v>
      </c>
      <c r="J762" s="2">
        <v>43495</v>
      </c>
    </row>
    <row r="763" spans="1:10" x14ac:dyDescent="0.3">
      <c r="A763" s="6" t="s">
        <v>59</v>
      </c>
      <c r="B763" s="8">
        <v>1</v>
      </c>
      <c r="C763" s="8">
        <v>1</v>
      </c>
      <c r="D763" s="4" t="s">
        <v>11</v>
      </c>
      <c r="E763" s="4" t="s">
        <v>60</v>
      </c>
      <c r="F763" s="8">
        <v>4</v>
      </c>
      <c r="G763" s="4" t="s">
        <v>15</v>
      </c>
      <c r="H763" s="4">
        <v>5</v>
      </c>
      <c r="I763" s="4" t="s">
        <v>14</v>
      </c>
      <c r="J763" s="2">
        <v>43496</v>
      </c>
    </row>
    <row r="764" spans="1:10" x14ac:dyDescent="0.3">
      <c r="A764" s="6" t="s">
        <v>59</v>
      </c>
      <c r="B764" s="8">
        <v>1</v>
      </c>
      <c r="C764" s="8">
        <v>2</v>
      </c>
      <c r="D764" s="4" t="s">
        <v>21</v>
      </c>
      <c r="E764" s="4" t="s">
        <v>61</v>
      </c>
      <c r="F764" s="8">
        <v>5</v>
      </c>
      <c r="G764" s="4" t="s">
        <v>16</v>
      </c>
      <c r="H764" s="4">
        <v>5</v>
      </c>
      <c r="I764" s="4" t="s">
        <v>14</v>
      </c>
      <c r="J764" s="2">
        <v>43497</v>
      </c>
    </row>
    <row r="765" spans="1:10" x14ac:dyDescent="0.3">
      <c r="A765" s="6" t="s">
        <v>59</v>
      </c>
      <c r="B765" s="8">
        <v>1</v>
      </c>
      <c r="C765" s="8">
        <v>2</v>
      </c>
      <c r="D765" s="4" t="s">
        <v>21</v>
      </c>
      <c r="E765" s="4" t="s">
        <v>61</v>
      </c>
      <c r="F765" s="8">
        <v>6</v>
      </c>
      <c r="G765" s="4" t="s">
        <v>17</v>
      </c>
      <c r="H765" s="4">
        <v>5</v>
      </c>
      <c r="I765" s="4" t="s">
        <v>14</v>
      </c>
      <c r="J765" s="2">
        <v>43498</v>
      </c>
    </row>
    <row r="766" spans="1:10" x14ac:dyDescent="0.3">
      <c r="A766" s="6" t="s">
        <v>59</v>
      </c>
      <c r="B766" s="8">
        <v>1</v>
      </c>
      <c r="C766" s="8">
        <v>2</v>
      </c>
      <c r="D766" s="4" t="s">
        <v>21</v>
      </c>
      <c r="E766" s="4" t="s">
        <v>61</v>
      </c>
      <c r="F766" s="8">
        <v>7</v>
      </c>
      <c r="G766" s="4" t="s">
        <v>18</v>
      </c>
      <c r="H766" s="4">
        <v>5</v>
      </c>
      <c r="I766" s="4" t="s">
        <v>14</v>
      </c>
      <c r="J766" s="2">
        <v>43499</v>
      </c>
    </row>
    <row r="767" spans="1:10" x14ac:dyDescent="0.3">
      <c r="A767" s="6" t="s">
        <v>59</v>
      </c>
      <c r="B767" s="8">
        <v>1</v>
      </c>
      <c r="C767" s="8">
        <v>2</v>
      </c>
      <c r="D767" s="4" t="s">
        <v>21</v>
      </c>
      <c r="E767" s="4" t="s">
        <v>61</v>
      </c>
      <c r="F767" s="8">
        <v>1</v>
      </c>
      <c r="G767" s="4" t="s">
        <v>19</v>
      </c>
      <c r="H767" s="4">
        <v>6</v>
      </c>
      <c r="I767" s="4" t="s">
        <v>14</v>
      </c>
      <c r="J767" s="2">
        <v>43500</v>
      </c>
    </row>
    <row r="768" spans="1:10" x14ac:dyDescent="0.3">
      <c r="A768" s="6" t="s">
        <v>59</v>
      </c>
      <c r="B768" s="8">
        <v>1</v>
      </c>
      <c r="C768" s="8">
        <v>2</v>
      </c>
      <c r="D768" s="4" t="s">
        <v>21</v>
      </c>
      <c r="E768" s="4" t="s">
        <v>61</v>
      </c>
      <c r="F768" s="8">
        <v>2</v>
      </c>
      <c r="G768" s="4" t="s">
        <v>20</v>
      </c>
      <c r="H768" s="4">
        <v>6</v>
      </c>
      <c r="I768" s="4" t="s">
        <v>14</v>
      </c>
      <c r="J768" s="2">
        <v>43501</v>
      </c>
    </row>
    <row r="769" spans="1:10" x14ac:dyDescent="0.3">
      <c r="A769" s="6" t="s">
        <v>59</v>
      </c>
      <c r="B769" s="8">
        <v>1</v>
      </c>
      <c r="C769" s="8">
        <v>2</v>
      </c>
      <c r="D769" s="4" t="s">
        <v>21</v>
      </c>
      <c r="E769" s="4" t="s">
        <v>61</v>
      </c>
      <c r="F769" s="8">
        <v>3</v>
      </c>
      <c r="G769" s="4" t="s">
        <v>13</v>
      </c>
      <c r="H769" s="4">
        <v>6</v>
      </c>
      <c r="I769" s="4" t="s">
        <v>14</v>
      </c>
      <c r="J769" s="2">
        <v>43502</v>
      </c>
    </row>
    <row r="770" spans="1:10" x14ac:dyDescent="0.3">
      <c r="A770" s="6" t="s">
        <v>59</v>
      </c>
      <c r="B770" s="8">
        <v>1</v>
      </c>
      <c r="C770" s="8">
        <v>2</v>
      </c>
      <c r="D770" s="4" t="s">
        <v>21</v>
      </c>
      <c r="E770" s="4" t="s">
        <v>61</v>
      </c>
      <c r="F770" s="8">
        <v>4</v>
      </c>
      <c r="G770" s="4" t="s">
        <v>15</v>
      </c>
      <c r="H770" s="4">
        <v>6</v>
      </c>
      <c r="I770" s="4" t="s">
        <v>14</v>
      </c>
      <c r="J770" s="2">
        <v>43503</v>
      </c>
    </row>
    <row r="771" spans="1:10" x14ac:dyDescent="0.3">
      <c r="A771" s="6" t="s">
        <v>59</v>
      </c>
      <c r="B771" s="8">
        <v>1</v>
      </c>
      <c r="C771" s="8">
        <v>2</v>
      </c>
      <c r="D771" s="4" t="s">
        <v>21</v>
      </c>
      <c r="E771" s="4" t="s">
        <v>61</v>
      </c>
      <c r="F771" s="8">
        <v>5</v>
      </c>
      <c r="G771" s="4" t="s">
        <v>16</v>
      </c>
      <c r="H771" s="4">
        <v>6</v>
      </c>
      <c r="I771" s="4" t="s">
        <v>14</v>
      </c>
      <c r="J771" s="2">
        <v>43504</v>
      </c>
    </row>
    <row r="772" spans="1:10" x14ac:dyDescent="0.3">
      <c r="A772" s="6" t="s">
        <v>59</v>
      </c>
      <c r="B772" s="8">
        <v>1</v>
      </c>
      <c r="C772" s="8">
        <v>2</v>
      </c>
      <c r="D772" s="4" t="s">
        <v>21</v>
      </c>
      <c r="E772" s="4" t="s">
        <v>61</v>
      </c>
      <c r="F772" s="8">
        <v>6</v>
      </c>
      <c r="G772" s="4" t="s">
        <v>17</v>
      </c>
      <c r="H772" s="4">
        <v>6</v>
      </c>
      <c r="I772" s="4" t="s">
        <v>14</v>
      </c>
      <c r="J772" s="2">
        <v>43505</v>
      </c>
    </row>
    <row r="773" spans="1:10" x14ac:dyDescent="0.3">
      <c r="A773" s="6" t="s">
        <v>59</v>
      </c>
      <c r="B773" s="8">
        <v>1</v>
      </c>
      <c r="C773" s="8">
        <v>2</v>
      </c>
      <c r="D773" s="4" t="s">
        <v>21</v>
      </c>
      <c r="E773" s="4" t="s">
        <v>61</v>
      </c>
      <c r="F773" s="8">
        <v>7</v>
      </c>
      <c r="G773" s="4" t="s">
        <v>18</v>
      </c>
      <c r="H773" s="4">
        <v>6</v>
      </c>
      <c r="I773" s="4" t="s">
        <v>14</v>
      </c>
      <c r="J773" s="2">
        <v>43506</v>
      </c>
    </row>
    <row r="774" spans="1:10" x14ac:dyDescent="0.3">
      <c r="A774" s="6" t="s">
        <v>59</v>
      </c>
      <c r="B774" s="8">
        <v>1</v>
      </c>
      <c r="C774" s="8">
        <v>2</v>
      </c>
      <c r="D774" s="4" t="s">
        <v>21</v>
      </c>
      <c r="E774" s="4" t="s">
        <v>61</v>
      </c>
      <c r="F774" s="8">
        <v>1</v>
      </c>
      <c r="G774" s="4" t="s">
        <v>19</v>
      </c>
      <c r="H774" s="4">
        <v>7</v>
      </c>
      <c r="I774" s="4" t="s">
        <v>14</v>
      </c>
      <c r="J774" s="2">
        <v>43507</v>
      </c>
    </row>
    <row r="775" spans="1:10" x14ac:dyDescent="0.3">
      <c r="A775" s="6" t="s">
        <v>59</v>
      </c>
      <c r="B775" s="8">
        <v>1</v>
      </c>
      <c r="C775" s="8">
        <v>2</v>
      </c>
      <c r="D775" s="4" t="s">
        <v>21</v>
      </c>
      <c r="E775" s="4" t="s">
        <v>61</v>
      </c>
      <c r="F775" s="8">
        <v>2</v>
      </c>
      <c r="G775" s="4" t="s">
        <v>20</v>
      </c>
      <c r="H775" s="4">
        <v>7</v>
      </c>
      <c r="I775" s="4" t="s">
        <v>14</v>
      </c>
      <c r="J775" s="2">
        <v>43508</v>
      </c>
    </row>
    <row r="776" spans="1:10" x14ac:dyDescent="0.3">
      <c r="A776" s="6" t="s">
        <v>59</v>
      </c>
      <c r="B776" s="8">
        <v>1</v>
      </c>
      <c r="C776" s="8">
        <v>2</v>
      </c>
      <c r="D776" s="4" t="s">
        <v>21</v>
      </c>
      <c r="E776" s="4" t="s">
        <v>61</v>
      </c>
      <c r="F776" s="8">
        <v>3</v>
      </c>
      <c r="G776" s="4" t="s">
        <v>13</v>
      </c>
      <c r="H776" s="4">
        <v>7</v>
      </c>
      <c r="I776" s="4" t="s">
        <v>14</v>
      </c>
      <c r="J776" s="2">
        <v>43509</v>
      </c>
    </row>
    <row r="777" spans="1:10" x14ac:dyDescent="0.3">
      <c r="A777" s="6" t="s">
        <v>59</v>
      </c>
      <c r="B777" s="8">
        <v>1</v>
      </c>
      <c r="C777" s="8">
        <v>2</v>
      </c>
      <c r="D777" s="4" t="s">
        <v>21</v>
      </c>
      <c r="E777" s="4" t="s">
        <v>61</v>
      </c>
      <c r="F777" s="8">
        <v>4</v>
      </c>
      <c r="G777" s="4" t="s">
        <v>15</v>
      </c>
      <c r="H777" s="4">
        <v>7</v>
      </c>
      <c r="I777" s="4" t="s">
        <v>14</v>
      </c>
      <c r="J777" s="2">
        <v>43510</v>
      </c>
    </row>
    <row r="778" spans="1:10" x14ac:dyDescent="0.3">
      <c r="A778" s="6" t="s">
        <v>59</v>
      </c>
      <c r="B778" s="8">
        <v>1</v>
      </c>
      <c r="C778" s="8">
        <v>2</v>
      </c>
      <c r="D778" s="4" t="s">
        <v>21</v>
      </c>
      <c r="E778" s="4" t="s">
        <v>61</v>
      </c>
      <c r="F778" s="8">
        <v>5</v>
      </c>
      <c r="G778" s="4" t="s">
        <v>16</v>
      </c>
      <c r="H778" s="4">
        <v>7</v>
      </c>
      <c r="I778" s="4" t="s">
        <v>14</v>
      </c>
      <c r="J778" s="2">
        <v>43511</v>
      </c>
    </row>
    <row r="779" spans="1:10" x14ac:dyDescent="0.3">
      <c r="A779" s="6" t="s">
        <v>59</v>
      </c>
      <c r="B779" s="8">
        <v>1</v>
      </c>
      <c r="C779" s="8">
        <v>2</v>
      </c>
      <c r="D779" s="4" t="s">
        <v>21</v>
      </c>
      <c r="E779" s="4" t="s">
        <v>61</v>
      </c>
      <c r="F779" s="8">
        <v>6</v>
      </c>
      <c r="G779" s="4" t="s">
        <v>17</v>
      </c>
      <c r="H779" s="4">
        <v>7</v>
      </c>
      <c r="I779" s="4" t="s">
        <v>14</v>
      </c>
      <c r="J779" s="2">
        <v>43512</v>
      </c>
    </row>
    <row r="780" spans="1:10" x14ac:dyDescent="0.3">
      <c r="A780" s="6" t="s">
        <v>59</v>
      </c>
      <c r="B780" s="8">
        <v>1</v>
      </c>
      <c r="C780" s="8">
        <v>2</v>
      </c>
      <c r="D780" s="4" t="s">
        <v>21</v>
      </c>
      <c r="E780" s="4" t="s">
        <v>61</v>
      </c>
      <c r="F780" s="8">
        <v>7</v>
      </c>
      <c r="G780" s="4" t="s">
        <v>18</v>
      </c>
      <c r="H780" s="4">
        <v>7</v>
      </c>
      <c r="I780" s="4" t="s">
        <v>14</v>
      </c>
      <c r="J780" s="2">
        <v>43513</v>
      </c>
    </row>
    <row r="781" spans="1:10" x14ac:dyDescent="0.3">
      <c r="A781" s="6" t="s">
        <v>59</v>
      </c>
      <c r="B781" s="8">
        <v>1</v>
      </c>
      <c r="C781" s="8">
        <v>2</v>
      </c>
      <c r="D781" s="4" t="s">
        <v>21</v>
      </c>
      <c r="E781" s="4" t="s">
        <v>61</v>
      </c>
      <c r="F781" s="8">
        <v>1</v>
      </c>
      <c r="G781" s="4" t="s">
        <v>19</v>
      </c>
      <c r="H781" s="4">
        <v>8</v>
      </c>
      <c r="I781" s="4" t="s">
        <v>14</v>
      </c>
      <c r="J781" s="2">
        <v>43514</v>
      </c>
    </row>
    <row r="782" spans="1:10" x14ac:dyDescent="0.3">
      <c r="A782" s="6" t="s">
        <v>59</v>
      </c>
      <c r="B782" s="8">
        <v>1</v>
      </c>
      <c r="C782" s="8">
        <v>2</v>
      </c>
      <c r="D782" s="4" t="s">
        <v>21</v>
      </c>
      <c r="E782" s="4" t="s">
        <v>61</v>
      </c>
      <c r="F782" s="8">
        <v>2</v>
      </c>
      <c r="G782" s="4" t="s">
        <v>20</v>
      </c>
      <c r="H782" s="4">
        <v>8</v>
      </c>
      <c r="I782" s="4" t="s">
        <v>14</v>
      </c>
      <c r="J782" s="2">
        <v>43515</v>
      </c>
    </row>
    <row r="783" spans="1:10" x14ac:dyDescent="0.3">
      <c r="A783" s="6" t="s">
        <v>59</v>
      </c>
      <c r="B783" s="8">
        <v>1</v>
      </c>
      <c r="C783" s="8">
        <v>2</v>
      </c>
      <c r="D783" s="4" t="s">
        <v>21</v>
      </c>
      <c r="E783" s="4" t="s">
        <v>61</v>
      </c>
      <c r="F783" s="8">
        <v>3</v>
      </c>
      <c r="G783" s="4" t="s">
        <v>13</v>
      </c>
      <c r="H783" s="4">
        <v>8</v>
      </c>
      <c r="I783" s="4" t="s">
        <v>14</v>
      </c>
      <c r="J783" s="2">
        <v>43516</v>
      </c>
    </row>
    <row r="784" spans="1:10" x14ac:dyDescent="0.3">
      <c r="A784" s="6" t="s">
        <v>59</v>
      </c>
      <c r="B784" s="8">
        <v>1</v>
      </c>
      <c r="C784" s="8">
        <v>2</v>
      </c>
      <c r="D784" s="4" t="s">
        <v>21</v>
      </c>
      <c r="E784" s="4" t="s">
        <v>61</v>
      </c>
      <c r="F784" s="8">
        <v>4</v>
      </c>
      <c r="G784" s="4" t="s">
        <v>15</v>
      </c>
      <c r="H784" s="4">
        <v>8</v>
      </c>
      <c r="I784" s="4" t="s">
        <v>14</v>
      </c>
      <c r="J784" s="2">
        <v>43517</v>
      </c>
    </row>
    <row r="785" spans="1:10" x14ac:dyDescent="0.3">
      <c r="A785" s="6" t="s">
        <v>59</v>
      </c>
      <c r="B785" s="8">
        <v>1</v>
      </c>
      <c r="C785" s="8">
        <v>2</v>
      </c>
      <c r="D785" s="4" t="s">
        <v>21</v>
      </c>
      <c r="E785" s="4" t="s">
        <v>61</v>
      </c>
      <c r="F785" s="8">
        <v>5</v>
      </c>
      <c r="G785" s="4" t="s">
        <v>16</v>
      </c>
      <c r="H785" s="4">
        <v>8</v>
      </c>
      <c r="I785" s="4" t="s">
        <v>14</v>
      </c>
      <c r="J785" s="2">
        <v>43518</v>
      </c>
    </row>
    <row r="786" spans="1:10" x14ac:dyDescent="0.3">
      <c r="A786" s="6" t="s">
        <v>59</v>
      </c>
      <c r="B786" s="8">
        <v>1</v>
      </c>
      <c r="C786" s="8">
        <v>2</v>
      </c>
      <c r="D786" s="4" t="s">
        <v>21</v>
      </c>
      <c r="E786" s="4" t="s">
        <v>61</v>
      </c>
      <c r="F786" s="8">
        <v>6</v>
      </c>
      <c r="G786" s="4" t="s">
        <v>17</v>
      </c>
      <c r="H786" s="4">
        <v>8</v>
      </c>
      <c r="I786" s="4" t="s">
        <v>14</v>
      </c>
      <c r="J786" s="2">
        <v>43519</v>
      </c>
    </row>
    <row r="787" spans="1:10" x14ac:dyDescent="0.3">
      <c r="A787" s="6" t="s">
        <v>59</v>
      </c>
      <c r="B787" s="8">
        <v>1</v>
      </c>
      <c r="C787" s="8">
        <v>2</v>
      </c>
      <c r="D787" s="4" t="s">
        <v>21</v>
      </c>
      <c r="E787" s="4" t="s">
        <v>61</v>
      </c>
      <c r="F787" s="8">
        <v>7</v>
      </c>
      <c r="G787" s="4" t="s">
        <v>18</v>
      </c>
      <c r="H787" s="4">
        <v>8</v>
      </c>
      <c r="I787" s="4" t="s">
        <v>14</v>
      </c>
      <c r="J787" s="2">
        <v>43520</v>
      </c>
    </row>
    <row r="788" spans="1:10" x14ac:dyDescent="0.3">
      <c r="A788" s="6" t="s">
        <v>59</v>
      </c>
      <c r="B788" s="8">
        <v>1</v>
      </c>
      <c r="C788" s="8">
        <v>2</v>
      </c>
      <c r="D788" s="4" t="s">
        <v>21</v>
      </c>
      <c r="E788" s="4" t="s">
        <v>61</v>
      </c>
      <c r="F788" s="8">
        <v>1</v>
      </c>
      <c r="G788" s="4" t="s">
        <v>19</v>
      </c>
      <c r="H788" s="4">
        <v>9</v>
      </c>
      <c r="I788" s="4" t="s">
        <v>14</v>
      </c>
      <c r="J788" s="2">
        <v>43521</v>
      </c>
    </row>
    <row r="789" spans="1:10" x14ac:dyDescent="0.3">
      <c r="A789" s="6" t="s">
        <v>59</v>
      </c>
      <c r="B789" s="8">
        <v>1</v>
      </c>
      <c r="C789" s="8">
        <v>2</v>
      </c>
      <c r="D789" s="4" t="s">
        <v>21</v>
      </c>
      <c r="E789" s="4" t="s">
        <v>61</v>
      </c>
      <c r="F789" s="8">
        <v>2</v>
      </c>
      <c r="G789" s="4" t="s">
        <v>20</v>
      </c>
      <c r="H789" s="4">
        <v>9</v>
      </c>
      <c r="I789" s="4" t="s">
        <v>14</v>
      </c>
      <c r="J789" s="2">
        <v>43522</v>
      </c>
    </row>
    <row r="790" spans="1:10" x14ac:dyDescent="0.3">
      <c r="A790" s="6" t="s">
        <v>59</v>
      </c>
      <c r="B790" s="8">
        <v>1</v>
      </c>
      <c r="C790" s="8">
        <v>2</v>
      </c>
      <c r="D790" s="4" t="s">
        <v>21</v>
      </c>
      <c r="E790" s="4" t="s">
        <v>61</v>
      </c>
      <c r="F790" s="8">
        <v>3</v>
      </c>
      <c r="G790" s="4" t="s">
        <v>13</v>
      </c>
      <c r="H790" s="4">
        <v>9</v>
      </c>
      <c r="I790" s="4" t="s">
        <v>14</v>
      </c>
      <c r="J790" s="2">
        <v>43523</v>
      </c>
    </row>
    <row r="791" spans="1:10" x14ac:dyDescent="0.3">
      <c r="A791" s="6" t="s">
        <v>59</v>
      </c>
      <c r="B791" s="8">
        <v>1</v>
      </c>
      <c r="C791" s="8">
        <v>2</v>
      </c>
      <c r="D791" s="4" t="s">
        <v>21</v>
      </c>
      <c r="E791" s="4" t="s">
        <v>61</v>
      </c>
      <c r="F791" s="8">
        <v>4</v>
      </c>
      <c r="G791" s="4" t="s">
        <v>15</v>
      </c>
      <c r="H791" s="4">
        <v>9</v>
      </c>
      <c r="I791" s="4" t="s">
        <v>14</v>
      </c>
      <c r="J791" s="2">
        <v>43524</v>
      </c>
    </row>
    <row r="792" spans="1:10" x14ac:dyDescent="0.3">
      <c r="A792" s="6" t="s">
        <v>59</v>
      </c>
      <c r="B792" s="8">
        <v>1</v>
      </c>
      <c r="C792" s="8">
        <v>3</v>
      </c>
      <c r="D792" s="4" t="s">
        <v>23</v>
      </c>
      <c r="E792" s="4" t="s">
        <v>62</v>
      </c>
      <c r="F792" s="8">
        <v>5</v>
      </c>
      <c r="G792" s="4" t="s">
        <v>16</v>
      </c>
      <c r="H792" s="4">
        <v>9</v>
      </c>
      <c r="I792" s="4" t="s">
        <v>14</v>
      </c>
      <c r="J792" s="2">
        <v>43525</v>
      </c>
    </row>
    <row r="793" spans="1:10" x14ac:dyDescent="0.3">
      <c r="A793" s="6" t="s">
        <v>59</v>
      </c>
      <c r="B793" s="8">
        <v>1</v>
      </c>
      <c r="C793" s="8">
        <v>3</v>
      </c>
      <c r="D793" s="4" t="s">
        <v>23</v>
      </c>
      <c r="E793" s="4" t="s">
        <v>62</v>
      </c>
      <c r="F793" s="8">
        <v>6</v>
      </c>
      <c r="G793" s="4" t="s">
        <v>17</v>
      </c>
      <c r="H793" s="4">
        <v>9</v>
      </c>
      <c r="I793" s="4" t="s">
        <v>14</v>
      </c>
      <c r="J793" s="2">
        <v>43526</v>
      </c>
    </row>
    <row r="794" spans="1:10" x14ac:dyDescent="0.3">
      <c r="A794" s="6" t="s">
        <v>59</v>
      </c>
      <c r="B794" s="8">
        <v>1</v>
      </c>
      <c r="C794" s="8">
        <v>3</v>
      </c>
      <c r="D794" s="4" t="s">
        <v>23</v>
      </c>
      <c r="E794" s="4" t="s">
        <v>62</v>
      </c>
      <c r="F794" s="8">
        <v>7</v>
      </c>
      <c r="G794" s="4" t="s">
        <v>18</v>
      </c>
      <c r="H794" s="4">
        <v>9</v>
      </c>
      <c r="I794" s="4" t="s">
        <v>14</v>
      </c>
      <c r="J794" s="2">
        <v>43527</v>
      </c>
    </row>
    <row r="795" spans="1:10" x14ac:dyDescent="0.3">
      <c r="A795" s="6" t="s">
        <v>59</v>
      </c>
      <c r="B795" s="8">
        <v>1</v>
      </c>
      <c r="C795" s="8">
        <v>3</v>
      </c>
      <c r="D795" s="4" t="s">
        <v>23</v>
      </c>
      <c r="E795" s="4" t="s">
        <v>62</v>
      </c>
      <c r="F795" s="8">
        <v>1</v>
      </c>
      <c r="G795" s="4" t="s">
        <v>19</v>
      </c>
      <c r="H795" s="4">
        <v>10</v>
      </c>
      <c r="I795" s="4" t="s">
        <v>14</v>
      </c>
      <c r="J795" s="2">
        <v>43528</v>
      </c>
    </row>
    <row r="796" spans="1:10" x14ac:dyDescent="0.3">
      <c r="A796" s="6" t="s">
        <v>59</v>
      </c>
      <c r="B796" s="8">
        <v>1</v>
      </c>
      <c r="C796" s="8">
        <v>3</v>
      </c>
      <c r="D796" s="4" t="s">
        <v>23</v>
      </c>
      <c r="E796" s="4" t="s">
        <v>62</v>
      </c>
      <c r="F796" s="8">
        <v>2</v>
      </c>
      <c r="G796" s="4" t="s">
        <v>20</v>
      </c>
      <c r="H796" s="4">
        <v>10</v>
      </c>
      <c r="I796" s="4" t="s">
        <v>14</v>
      </c>
      <c r="J796" s="2">
        <v>43529</v>
      </c>
    </row>
    <row r="797" spans="1:10" x14ac:dyDescent="0.3">
      <c r="A797" s="6" t="s">
        <v>59</v>
      </c>
      <c r="B797" s="8">
        <v>1</v>
      </c>
      <c r="C797" s="8">
        <v>3</v>
      </c>
      <c r="D797" s="4" t="s">
        <v>23</v>
      </c>
      <c r="E797" s="4" t="s">
        <v>62</v>
      </c>
      <c r="F797" s="8">
        <v>3</v>
      </c>
      <c r="G797" s="4" t="s">
        <v>13</v>
      </c>
      <c r="H797" s="4">
        <v>10</v>
      </c>
      <c r="I797" s="4" t="s">
        <v>14</v>
      </c>
      <c r="J797" s="2">
        <v>43530</v>
      </c>
    </row>
    <row r="798" spans="1:10" x14ac:dyDescent="0.3">
      <c r="A798" s="6" t="s">
        <v>59</v>
      </c>
      <c r="B798" s="8">
        <v>1</v>
      </c>
      <c r="C798" s="8">
        <v>3</v>
      </c>
      <c r="D798" s="4" t="s">
        <v>23</v>
      </c>
      <c r="E798" s="4" t="s">
        <v>62</v>
      </c>
      <c r="F798" s="8">
        <v>4</v>
      </c>
      <c r="G798" s="4" t="s">
        <v>15</v>
      </c>
      <c r="H798" s="4">
        <v>10</v>
      </c>
      <c r="I798" s="4" t="s">
        <v>14</v>
      </c>
      <c r="J798" s="2">
        <v>43531</v>
      </c>
    </row>
    <row r="799" spans="1:10" x14ac:dyDescent="0.3">
      <c r="A799" s="6" t="s">
        <v>59</v>
      </c>
      <c r="B799" s="8">
        <v>1</v>
      </c>
      <c r="C799" s="8">
        <v>3</v>
      </c>
      <c r="D799" s="4" t="s">
        <v>23</v>
      </c>
      <c r="E799" s="4" t="s">
        <v>62</v>
      </c>
      <c r="F799" s="8">
        <v>5</v>
      </c>
      <c r="G799" s="4" t="s">
        <v>16</v>
      </c>
      <c r="H799" s="4">
        <v>10</v>
      </c>
      <c r="I799" s="4" t="s">
        <v>14</v>
      </c>
      <c r="J799" s="2">
        <v>43532</v>
      </c>
    </row>
    <row r="800" spans="1:10" x14ac:dyDescent="0.3">
      <c r="A800" s="6" t="s">
        <v>59</v>
      </c>
      <c r="B800" s="8">
        <v>1</v>
      </c>
      <c r="C800" s="8">
        <v>3</v>
      </c>
      <c r="D800" s="4" t="s">
        <v>23</v>
      </c>
      <c r="E800" s="4" t="s">
        <v>62</v>
      </c>
      <c r="F800" s="8">
        <v>6</v>
      </c>
      <c r="G800" s="4" t="s">
        <v>17</v>
      </c>
      <c r="H800" s="4">
        <v>10</v>
      </c>
      <c r="I800" s="4" t="s">
        <v>14</v>
      </c>
      <c r="J800" s="2">
        <v>43533</v>
      </c>
    </row>
    <row r="801" spans="1:10" x14ac:dyDescent="0.3">
      <c r="A801" s="6" t="s">
        <v>59</v>
      </c>
      <c r="B801" s="8">
        <v>1</v>
      </c>
      <c r="C801" s="8">
        <v>3</v>
      </c>
      <c r="D801" s="4" t="s">
        <v>23</v>
      </c>
      <c r="E801" s="4" t="s">
        <v>62</v>
      </c>
      <c r="F801" s="8">
        <v>7</v>
      </c>
      <c r="G801" s="4" t="s">
        <v>18</v>
      </c>
      <c r="H801" s="4">
        <v>10</v>
      </c>
      <c r="I801" s="4" t="s">
        <v>14</v>
      </c>
      <c r="J801" s="2">
        <v>43534</v>
      </c>
    </row>
    <row r="802" spans="1:10" x14ac:dyDescent="0.3">
      <c r="A802" s="6" t="s">
        <v>59</v>
      </c>
      <c r="B802" s="8">
        <v>1</v>
      </c>
      <c r="C802" s="8">
        <v>3</v>
      </c>
      <c r="D802" s="4" t="s">
        <v>23</v>
      </c>
      <c r="E802" s="4" t="s">
        <v>62</v>
      </c>
      <c r="F802" s="8">
        <v>1</v>
      </c>
      <c r="G802" s="4" t="s">
        <v>19</v>
      </c>
      <c r="H802" s="4">
        <v>11</v>
      </c>
      <c r="I802" s="4" t="s">
        <v>14</v>
      </c>
      <c r="J802" s="2">
        <v>43535</v>
      </c>
    </row>
    <row r="803" spans="1:10" x14ac:dyDescent="0.3">
      <c r="A803" s="6" t="s">
        <v>59</v>
      </c>
      <c r="B803" s="8">
        <v>1</v>
      </c>
      <c r="C803" s="8">
        <v>3</v>
      </c>
      <c r="D803" s="4" t="s">
        <v>23</v>
      </c>
      <c r="E803" s="4" t="s">
        <v>62</v>
      </c>
      <c r="F803" s="8">
        <v>2</v>
      </c>
      <c r="G803" s="4" t="s">
        <v>20</v>
      </c>
      <c r="H803" s="4">
        <v>11</v>
      </c>
      <c r="I803" s="4" t="s">
        <v>14</v>
      </c>
      <c r="J803" s="2">
        <v>43536</v>
      </c>
    </row>
    <row r="804" spans="1:10" x14ac:dyDescent="0.3">
      <c r="A804" s="6" t="s">
        <v>59</v>
      </c>
      <c r="B804" s="8">
        <v>1</v>
      </c>
      <c r="C804" s="8">
        <v>3</v>
      </c>
      <c r="D804" s="4" t="s">
        <v>23</v>
      </c>
      <c r="E804" s="4" t="s">
        <v>62</v>
      </c>
      <c r="F804" s="8">
        <v>3</v>
      </c>
      <c r="G804" s="4" t="s">
        <v>13</v>
      </c>
      <c r="H804" s="4">
        <v>11</v>
      </c>
      <c r="I804" s="4" t="s">
        <v>14</v>
      </c>
      <c r="J804" s="2">
        <v>43537</v>
      </c>
    </row>
    <row r="805" spans="1:10" x14ac:dyDescent="0.3">
      <c r="A805" s="6" t="s">
        <v>59</v>
      </c>
      <c r="B805" s="8">
        <v>1</v>
      </c>
      <c r="C805" s="8">
        <v>3</v>
      </c>
      <c r="D805" s="4" t="s">
        <v>23</v>
      </c>
      <c r="E805" s="4" t="s">
        <v>62</v>
      </c>
      <c r="F805" s="8">
        <v>4</v>
      </c>
      <c r="G805" s="4" t="s">
        <v>15</v>
      </c>
      <c r="H805" s="4">
        <v>11</v>
      </c>
      <c r="I805" s="4" t="s">
        <v>14</v>
      </c>
      <c r="J805" s="2">
        <v>43538</v>
      </c>
    </row>
    <row r="806" spans="1:10" x14ac:dyDescent="0.3">
      <c r="A806" s="6" t="s">
        <v>59</v>
      </c>
      <c r="B806" s="8">
        <v>1</v>
      </c>
      <c r="C806" s="8">
        <v>3</v>
      </c>
      <c r="D806" s="4" t="s">
        <v>23</v>
      </c>
      <c r="E806" s="4" t="s">
        <v>62</v>
      </c>
      <c r="F806" s="8">
        <v>5</v>
      </c>
      <c r="G806" s="4" t="s">
        <v>16</v>
      </c>
      <c r="H806" s="4">
        <v>11</v>
      </c>
      <c r="I806" s="4" t="s">
        <v>14</v>
      </c>
      <c r="J806" s="2">
        <v>43539</v>
      </c>
    </row>
    <row r="807" spans="1:10" x14ac:dyDescent="0.3">
      <c r="A807" s="6" t="s">
        <v>59</v>
      </c>
      <c r="B807" s="8">
        <v>1</v>
      </c>
      <c r="C807" s="8">
        <v>3</v>
      </c>
      <c r="D807" s="4" t="s">
        <v>23</v>
      </c>
      <c r="E807" s="4" t="s">
        <v>62</v>
      </c>
      <c r="F807" s="8">
        <v>6</v>
      </c>
      <c r="G807" s="4" t="s">
        <v>17</v>
      </c>
      <c r="H807" s="4">
        <v>11</v>
      </c>
      <c r="I807" s="4" t="s">
        <v>14</v>
      </c>
      <c r="J807" s="2">
        <v>43540</v>
      </c>
    </row>
    <row r="808" spans="1:10" x14ac:dyDescent="0.3">
      <c r="A808" s="6" t="s">
        <v>59</v>
      </c>
      <c r="B808" s="8">
        <v>1</v>
      </c>
      <c r="C808" s="8">
        <v>3</v>
      </c>
      <c r="D808" s="4" t="s">
        <v>23</v>
      </c>
      <c r="E808" s="4" t="s">
        <v>62</v>
      </c>
      <c r="F808" s="8">
        <v>7</v>
      </c>
      <c r="G808" s="4" t="s">
        <v>18</v>
      </c>
      <c r="H808" s="4">
        <v>11</v>
      </c>
      <c r="I808" s="4" t="s">
        <v>14</v>
      </c>
      <c r="J808" s="2">
        <v>43541</v>
      </c>
    </row>
    <row r="809" spans="1:10" x14ac:dyDescent="0.3">
      <c r="A809" s="6" t="s">
        <v>59</v>
      </c>
      <c r="B809" s="8">
        <v>1</v>
      </c>
      <c r="C809" s="8">
        <v>3</v>
      </c>
      <c r="D809" s="4" t="s">
        <v>23</v>
      </c>
      <c r="E809" s="4" t="s">
        <v>62</v>
      </c>
      <c r="F809" s="8">
        <v>1</v>
      </c>
      <c r="G809" s="4" t="s">
        <v>19</v>
      </c>
      <c r="H809" s="4">
        <v>12</v>
      </c>
      <c r="I809" s="4" t="s">
        <v>14</v>
      </c>
      <c r="J809" s="2">
        <v>43542</v>
      </c>
    </row>
    <row r="810" spans="1:10" x14ac:dyDescent="0.3">
      <c r="A810" s="6" t="s">
        <v>59</v>
      </c>
      <c r="B810" s="8">
        <v>1</v>
      </c>
      <c r="C810" s="8">
        <v>3</v>
      </c>
      <c r="D810" s="4" t="s">
        <v>23</v>
      </c>
      <c r="E810" s="4" t="s">
        <v>62</v>
      </c>
      <c r="F810" s="8">
        <v>2</v>
      </c>
      <c r="G810" s="4" t="s">
        <v>20</v>
      </c>
      <c r="H810" s="4">
        <v>12</v>
      </c>
      <c r="I810" s="4" t="s">
        <v>14</v>
      </c>
      <c r="J810" s="2">
        <v>43543</v>
      </c>
    </row>
    <row r="811" spans="1:10" x14ac:dyDescent="0.3">
      <c r="A811" s="6" t="s">
        <v>59</v>
      </c>
      <c r="B811" s="8">
        <v>1</v>
      </c>
      <c r="C811" s="8">
        <v>3</v>
      </c>
      <c r="D811" s="4" t="s">
        <v>23</v>
      </c>
      <c r="E811" s="4" t="s">
        <v>62</v>
      </c>
      <c r="F811" s="8">
        <v>3</v>
      </c>
      <c r="G811" s="4" t="s">
        <v>13</v>
      </c>
      <c r="H811" s="4">
        <v>12</v>
      </c>
      <c r="I811" s="4" t="s">
        <v>14</v>
      </c>
      <c r="J811" s="2">
        <v>43544</v>
      </c>
    </row>
    <row r="812" spans="1:10" x14ac:dyDescent="0.3">
      <c r="A812" s="6" t="s">
        <v>59</v>
      </c>
      <c r="B812" s="8">
        <v>1</v>
      </c>
      <c r="C812" s="8">
        <v>3</v>
      </c>
      <c r="D812" s="4" t="s">
        <v>23</v>
      </c>
      <c r="E812" s="4" t="s">
        <v>62</v>
      </c>
      <c r="F812" s="8">
        <v>4</v>
      </c>
      <c r="G812" s="4" t="s">
        <v>15</v>
      </c>
      <c r="H812" s="4">
        <v>12</v>
      </c>
      <c r="I812" s="4" t="s">
        <v>14</v>
      </c>
      <c r="J812" s="2">
        <v>43545</v>
      </c>
    </row>
    <row r="813" spans="1:10" x14ac:dyDescent="0.3">
      <c r="A813" s="6" t="s">
        <v>59</v>
      </c>
      <c r="B813" s="8">
        <v>1</v>
      </c>
      <c r="C813" s="8">
        <v>3</v>
      </c>
      <c r="D813" s="4" t="s">
        <v>23</v>
      </c>
      <c r="E813" s="4" t="s">
        <v>62</v>
      </c>
      <c r="F813" s="8">
        <v>5</v>
      </c>
      <c r="G813" s="4" t="s">
        <v>16</v>
      </c>
      <c r="H813" s="4">
        <v>12</v>
      </c>
      <c r="I813" s="4" t="s">
        <v>14</v>
      </c>
      <c r="J813" s="2">
        <v>43546</v>
      </c>
    </row>
    <row r="814" spans="1:10" x14ac:dyDescent="0.3">
      <c r="A814" s="6" t="s">
        <v>59</v>
      </c>
      <c r="B814" s="8">
        <v>1</v>
      </c>
      <c r="C814" s="8">
        <v>3</v>
      </c>
      <c r="D814" s="4" t="s">
        <v>23</v>
      </c>
      <c r="E814" s="4" t="s">
        <v>62</v>
      </c>
      <c r="F814" s="8">
        <v>6</v>
      </c>
      <c r="G814" s="4" t="s">
        <v>17</v>
      </c>
      <c r="H814" s="4">
        <v>12</v>
      </c>
      <c r="I814" s="4" t="s">
        <v>14</v>
      </c>
      <c r="J814" s="2">
        <v>43547</v>
      </c>
    </row>
    <row r="815" spans="1:10" x14ac:dyDescent="0.3">
      <c r="A815" s="6" t="s">
        <v>59</v>
      </c>
      <c r="B815" s="8">
        <v>1</v>
      </c>
      <c r="C815" s="8">
        <v>3</v>
      </c>
      <c r="D815" s="4" t="s">
        <v>23</v>
      </c>
      <c r="E815" s="4" t="s">
        <v>62</v>
      </c>
      <c r="F815" s="8">
        <v>7</v>
      </c>
      <c r="G815" s="4" t="s">
        <v>18</v>
      </c>
      <c r="H815" s="4">
        <v>12</v>
      </c>
      <c r="I815" s="4" t="s">
        <v>14</v>
      </c>
      <c r="J815" s="2">
        <v>43548</v>
      </c>
    </row>
    <row r="816" spans="1:10" x14ac:dyDescent="0.3">
      <c r="A816" s="6" t="s">
        <v>59</v>
      </c>
      <c r="B816" s="8">
        <v>1</v>
      </c>
      <c r="C816" s="8">
        <v>3</v>
      </c>
      <c r="D816" s="4" t="s">
        <v>23</v>
      </c>
      <c r="E816" s="4" t="s">
        <v>62</v>
      </c>
      <c r="F816" s="8">
        <v>1</v>
      </c>
      <c r="G816" s="4" t="s">
        <v>19</v>
      </c>
      <c r="H816" s="4">
        <v>13</v>
      </c>
      <c r="I816" s="4" t="s">
        <v>14</v>
      </c>
      <c r="J816" s="2">
        <v>43549</v>
      </c>
    </row>
    <row r="817" spans="1:10" x14ac:dyDescent="0.3">
      <c r="A817" s="6" t="s">
        <v>59</v>
      </c>
      <c r="B817" s="8">
        <v>1</v>
      </c>
      <c r="C817" s="8">
        <v>3</v>
      </c>
      <c r="D817" s="4" t="s">
        <v>23</v>
      </c>
      <c r="E817" s="4" t="s">
        <v>62</v>
      </c>
      <c r="F817" s="8">
        <v>2</v>
      </c>
      <c r="G817" s="4" t="s">
        <v>20</v>
      </c>
      <c r="H817" s="4">
        <v>13</v>
      </c>
      <c r="I817" s="4" t="s">
        <v>14</v>
      </c>
      <c r="J817" s="2">
        <v>43550</v>
      </c>
    </row>
    <row r="818" spans="1:10" x14ac:dyDescent="0.3">
      <c r="A818" s="6" t="s">
        <v>59</v>
      </c>
      <c r="B818" s="8">
        <v>1</v>
      </c>
      <c r="C818" s="8">
        <v>3</v>
      </c>
      <c r="D818" s="4" t="s">
        <v>23</v>
      </c>
      <c r="E818" s="4" t="s">
        <v>62</v>
      </c>
      <c r="F818" s="8">
        <v>3</v>
      </c>
      <c r="G818" s="4" t="s">
        <v>13</v>
      </c>
      <c r="H818" s="4">
        <v>13</v>
      </c>
      <c r="I818" s="4" t="s">
        <v>14</v>
      </c>
      <c r="J818" s="2">
        <v>43551</v>
      </c>
    </row>
    <row r="819" spans="1:10" x14ac:dyDescent="0.3">
      <c r="A819" s="6" t="s">
        <v>59</v>
      </c>
      <c r="B819" s="8">
        <v>1</v>
      </c>
      <c r="C819" s="8">
        <v>3</v>
      </c>
      <c r="D819" s="4" t="s">
        <v>23</v>
      </c>
      <c r="E819" s="4" t="s">
        <v>62</v>
      </c>
      <c r="F819" s="8">
        <v>4</v>
      </c>
      <c r="G819" s="4" t="s">
        <v>15</v>
      </c>
      <c r="H819" s="4">
        <v>13</v>
      </c>
      <c r="I819" s="4" t="s">
        <v>14</v>
      </c>
      <c r="J819" s="2">
        <v>43552</v>
      </c>
    </row>
    <row r="820" spans="1:10" x14ac:dyDescent="0.3">
      <c r="A820" s="6" t="s">
        <v>59</v>
      </c>
      <c r="B820" s="8">
        <v>1</v>
      </c>
      <c r="C820" s="8">
        <v>3</v>
      </c>
      <c r="D820" s="4" t="s">
        <v>23</v>
      </c>
      <c r="E820" s="4" t="s">
        <v>62</v>
      </c>
      <c r="F820" s="8">
        <v>5</v>
      </c>
      <c r="G820" s="4" t="s">
        <v>16</v>
      </c>
      <c r="H820" s="4">
        <v>13</v>
      </c>
      <c r="I820" s="4" t="s">
        <v>14</v>
      </c>
      <c r="J820" s="2">
        <v>43553</v>
      </c>
    </row>
    <row r="821" spans="1:10" x14ac:dyDescent="0.3">
      <c r="A821" s="6" t="s">
        <v>59</v>
      </c>
      <c r="B821" s="8">
        <v>1</v>
      </c>
      <c r="C821" s="8">
        <v>3</v>
      </c>
      <c r="D821" s="4" t="s">
        <v>23</v>
      </c>
      <c r="E821" s="4" t="s">
        <v>62</v>
      </c>
      <c r="F821" s="8">
        <v>6</v>
      </c>
      <c r="G821" s="4" t="s">
        <v>17</v>
      </c>
      <c r="H821" s="4">
        <v>13</v>
      </c>
      <c r="I821" s="4" t="s">
        <v>14</v>
      </c>
      <c r="J821" s="2">
        <v>43554</v>
      </c>
    </row>
    <row r="822" spans="1:10" x14ac:dyDescent="0.3">
      <c r="A822" s="6" t="s">
        <v>59</v>
      </c>
      <c r="B822" s="8">
        <v>1</v>
      </c>
      <c r="C822" s="8">
        <v>3</v>
      </c>
      <c r="D822" s="4" t="s">
        <v>23</v>
      </c>
      <c r="E822" s="4" t="s">
        <v>62</v>
      </c>
      <c r="F822" s="8">
        <v>7</v>
      </c>
      <c r="G822" s="4" t="s">
        <v>18</v>
      </c>
      <c r="H822" s="4">
        <v>13</v>
      </c>
      <c r="I822" s="4" t="s">
        <v>14</v>
      </c>
      <c r="J822" s="2">
        <v>43555</v>
      </c>
    </row>
    <row r="823" spans="1:10" x14ac:dyDescent="0.3">
      <c r="A823" s="6" t="s">
        <v>59</v>
      </c>
      <c r="B823" s="8">
        <v>2</v>
      </c>
      <c r="C823" s="8">
        <v>4</v>
      </c>
      <c r="D823" s="4" t="s">
        <v>25</v>
      </c>
      <c r="E823" s="4" t="s">
        <v>63</v>
      </c>
      <c r="F823" s="8">
        <v>1</v>
      </c>
      <c r="G823" s="4" t="s">
        <v>19</v>
      </c>
      <c r="H823" s="4">
        <v>14</v>
      </c>
      <c r="I823" s="4" t="s">
        <v>27</v>
      </c>
      <c r="J823" s="2">
        <v>43556</v>
      </c>
    </row>
    <row r="824" spans="1:10" x14ac:dyDescent="0.3">
      <c r="A824" s="6" t="s">
        <v>59</v>
      </c>
      <c r="B824" s="8">
        <v>2</v>
      </c>
      <c r="C824" s="8">
        <v>4</v>
      </c>
      <c r="D824" s="4" t="s">
        <v>25</v>
      </c>
      <c r="E824" s="4" t="s">
        <v>63</v>
      </c>
      <c r="F824" s="8">
        <v>2</v>
      </c>
      <c r="G824" s="4" t="s">
        <v>20</v>
      </c>
      <c r="H824" s="4">
        <v>14</v>
      </c>
      <c r="I824" s="4" t="s">
        <v>27</v>
      </c>
      <c r="J824" s="2">
        <v>43557</v>
      </c>
    </row>
    <row r="825" spans="1:10" x14ac:dyDescent="0.3">
      <c r="A825" s="6" t="s">
        <v>59</v>
      </c>
      <c r="B825" s="8">
        <v>2</v>
      </c>
      <c r="C825" s="8">
        <v>4</v>
      </c>
      <c r="D825" s="4" t="s">
        <v>25</v>
      </c>
      <c r="E825" s="4" t="s">
        <v>63</v>
      </c>
      <c r="F825" s="8">
        <v>3</v>
      </c>
      <c r="G825" s="4" t="s">
        <v>13</v>
      </c>
      <c r="H825" s="4">
        <v>14</v>
      </c>
      <c r="I825" s="4" t="s">
        <v>27</v>
      </c>
      <c r="J825" s="2">
        <v>43558</v>
      </c>
    </row>
    <row r="826" spans="1:10" x14ac:dyDescent="0.3">
      <c r="A826" s="6" t="s">
        <v>59</v>
      </c>
      <c r="B826" s="8">
        <v>2</v>
      </c>
      <c r="C826" s="8">
        <v>4</v>
      </c>
      <c r="D826" s="4" t="s">
        <v>25</v>
      </c>
      <c r="E826" s="4" t="s">
        <v>63</v>
      </c>
      <c r="F826" s="8">
        <v>4</v>
      </c>
      <c r="G826" s="4" t="s">
        <v>15</v>
      </c>
      <c r="H826" s="4">
        <v>14</v>
      </c>
      <c r="I826" s="4" t="s">
        <v>27</v>
      </c>
      <c r="J826" s="2">
        <v>43559</v>
      </c>
    </row>
    <row r="827" spans="1:10" x14ac:dyDescent="0.3">
      <c r="A827" s="6" t="s">
        <v>59</v>
      </c>
      <c r="B827" s="8">
        <v>2</v>
      </c>
      <c r="C827" s="8">
        <v>4</v>
      </c>
      <c r="D827" s="4" t="s">
        <v>25</v>
      </c>
      <c r="E827" s="4" t="s">
        <v>63</v>
      </c>
      <c r="F827" s="8">
        <v>5</v>
      </c>
      <c r="G827" s="4" t="s">
        <v>16</v>
      </c>
      <c r="H827" s="4">
        <v>14</v>
      </c>
      <c r="I827" s="4" t="s">
        <v>27</v>
      </c>
      <c r="J827" s="2">
        <v>43560</v>
      </c>
    </row>
    <row r="828" spans="1:10" x14ac:dyDescent="0.3">
      <c r="A828" s="6" t="s">
        <v>59</v>
      </c>
      <c r="B828" s="8">
        <v>2</v>
      </c>
      <c r="C828" s="8">
        <v>4</v>
      </c>
      <c r="D828" s="4" t="s">
        <v>25</v>
      </c>
      <c r="E828" s="4" t="s">
        <v>63</v>
      </c>
      <c r="F828" s="8">
        <v>6</v>
      </c>
      <c r="G828" s="4" t="s">
        <v>17</v>
      </c>
      <c r="H828" s="4">
        <v>14</v>
      </c>
      <c r="I828" s="4" t="s">
        <v>27</v>
      </c>
      <c r="J828" s="2">
        <v>43561</v>
      </c>
    </row>
    <row r="829" spans="1:10" x14ac:dyDescent="0.3">
      <c r="A829" s="6" t="s">
        <v>59</v>
      </c>
      <c r="B829" s="8">
        <v>2</v>
      </c>
      <c r="C829" s="8">
        <v>4</v>
      </c>
      <c r="D829" s="4" t="s">
        <v>25</v>
      </c>
      <c r="E829" s="4" t="s">
        <v>63</v>
      </c>
      <c r="F829" s="8">
        <v>7</v>
      </c>
      <c r="G829" s="4" t="s">
        <v>18</v>
      </c>
      <c r="H829" s="4">
        <v>14</v>
      </c>
      <c r="I829" s="4" t="s">
        <v>27</v>
      </c>
      <c r="J829" s="2">
        <v>43562</v>
      </c>
    </row>
    <row r="830" spans="1:10" x14ac:dyDescent="0.3">
      <c r="A830" s="6" t="s">
        <v>59</v>
      </c>
      <c r="B830" s="8">
        <v>2</v>
      </c>
      <c r="C830" s="8">
        <v>4</v>
      </c>
      <c r="D830" s="4" t="s">
        <v>25</v>
      </c>
      <c r="E830" s="4" t="s">
        <v>63</v>
      </c>
      <c r="F830" s="8">
        <v>1</v>
      </c>
      <c r="G830" s="4" t="s">
        <v>19</v>
      </c>
      <c r="H830" s="4">
        <v>15</v>
      </c>
      <c r="I830" s="4" t="s">
        <v>27</v>
      </c>
      <c r="J830" s="2">
        <v>43563</v>
      </c>
    </row>
    <row r="831" spans="1:10" x14ac:dyDescent="0.3">
      <c r="A831" s="6" t="s">
        <v>59</v>
      </c>
      <c r="B831" s="8">
        <v>2</v>
      </c>
      <c r="C831" s="8">
        <v>4</v>
      </c>
      <c r="D831" s="4" t="s">
        <v>25</v>
      </c>
      <c r="E831" s="4" t="s">
        <v>63</v>
      </c>
      <c r="F831" s="8">
        <v>2</v>
      </c>
      <c r="G831" s="4" t="s">
        <v>20</v>
      </c>
      <c r="H831" s="4">
        <v>15</v>
      </c>
      <c r="I831" s="4" t="s">
        <v>27</v>
      </c>
      <c r="J831" s="2">
        <v>43564</v>
      </c>
    </row>
    <row r="832" spans="1:10" x14ac:dyDescent="0.3">
      <c r="A832" s="6" t="s">
        <v>59</v>
      </c>
      <c r="B832" s="8">
        <v>2</v>
      </c>
      <c r="C832" s="8">
        <v>4</v>
      </c>
      <c r="D832" s="4" t="s">
        <v>25</v>
      </c>
      <c r="E832" s="4" t="s">
        <v>63</v>
      </c>
      <c r="F832" s="8">
        <v>3</v>
      </c>
      <c r="G832" s="4" t="s">
        <v>13</v>
      </c>
      <c r="H832" s="4">
        <v>15</v>
      </c>
      <c r="I832" s="4" t="s">
        <v>27</v>
      </c>
      <c r="J832" s="2">
        <v>43565</v>
      </c>
    </row>
    <row r="833" spans="1:10" x14ac:dyDescent="0.3">
      <c r="A833" s="6" t="s">
        <v>59</v>
      </c>
      <c r="B833" s="8">
        <v>2</v>
      </c>
      <c r="C833" s="8">
        <v>4</v>
      </c>
      <c r="D833" s="4" t="s">
        <v>25</v>
      </c>
      <c r="E833" s="4" t="s">
        <v>63</v>
      </c>
      <c r="F833" s="8">
        <v>4</v>
      </c>
      <c r="G833" s="4" t="s">
        <v>15</v>
      </c>
      <c r="H833" s="4">
        <v>15</v>
      </c>
      <c r="I833" s="4" t="s">
        <v>27</v>
      </c>
      <c r="J833" s="2">
        <v>43566</v>
      </c>
    </row>
    <row r="834" spans="1:10" x14ac:dyDescent="0.3">
      <c r="A834" s="6" t="s">
        <v>59</v>
      </c>
      <c r="B834" s="8">
        <v>2</v>
      </c>
      <c r="C834" s="8">
        <v>4</v>
      </c>
      <c r="D834" s="4" t="s">
        <v>25</v>
      </c>
      <c r="E834" s="4" t="s">
        <v>63</v>
      </c>
      <c r="F834" s="8">
        <v>5</v>
      </c>
      <c r="G834" s="4" t="s">
        <v>16</v>
      </c>
      <c r="H834" s="4">
        <v>15</v>
      </c>
      <c r="I834" s="4" t="s">
        <v>27</v>
      </c>
      <c r="J834" s="2">
        <v>43567</v>
      </c>
    </row>
    <row r="835" spans="1:10" x14ac:dyDescent="0.3">
      <c r="A835" s="6" t="s">
        <v>59</v>
      </c>
      <c r="B835" s="8">
        <v>2</v>
      </c>
      <c r="C835" s="8">
        <v>4</v>
      </c>
      <c r="D835" s="4" t="s">
        <v>25</v>
      </c>
      <c r="E835" s="4" t="s">
        <v>63</v>
      </c>
      <c r="F835" s="8">
        <v>6</v>
      </c>
      <c r="G835" s="4" t="s">
        <v>17</v>
      </c>
      <c r="H835" s="4">
        <v>15</v>
      </c>
      <c r="I835" s="4" t="s">
        <v>27</v>
      </c>
      <c r="J835" s="2">
        <v>43568</v>
      </c>
    </row>
    <row r="836" spans="1:10" x14ac:dyDescent="0.3">
      <c r="A836" s="6" t="s">
        <v>59</v>
      </c>
      <c r="B836" s="8">
        <v>2</v>
      </c>
      <c r="C836" s="8">
        <v>4</v>
      </c>
      <c r="D836" s="4" t="s">
        <v>25</v>
      </c>
      <c r="E836" s="4" t="s">
        <v>63</v>
      </c>
      <c r="F836" s="8">
        <v>7</v>
      </c>
      <c r="G836" s="4" t="s">
        <v>18</v>
      </c>
      <c r="H836" s="4">
        <v>15</v>
      </c>
      <c r="I836" s="4" t="s">
        <v>27</v>
      </c>
      <c r="J836" s="2">
        <v>43569</v>
      </c>
    </row>
    <row r="837" spans="1:10" x14ac:dyDescent="0.3">
      <c r="A837" s="6" t="s">
        <v>59</v>
      </c>
      <c r="B837" s="8">
        <v>2</v>
      </c>
      <c r="C837" s="8">
        <v>4</v>
      </c>
      <c r="D837" s="4" t="s">
        <v>25</v>
      </c>
      <c r="E837" s="4" t="s">
        <v>63</v>
      </c>
      <c r="F837" s="8">
        <v>1</v>
      </c>
      <c r="G837" s="4" t="s">
        <v>19</v>
      </c>
      <c r="H837" s="4">
        <v>16</v>
      </c>
      <c r="I837" s="4" t="s">
        <v>27</v>
      </c>
      <c r="J837" s="2">
        <v>43570</v>
      </c>
    </row>
    <row r="838" spans="1:10" x14ac:dyDescent="0.3">
      <c r="A838" s="6" t="s">
        <v>59</v>
      </c>
      <c r="B838" s="8">
        <v>2</v>
      </c>
      <c r="C838" s="8">
        <v>4</v>
      </c>
      <c r="D838" s="4" t="s">
        <v>25</v>
      </c>
      <c r="E838" s="4" t="s">
        <v>63</v>
      </c>
      <c r="F838" s="8">
        <v>2</v>
      </c>
      <c r="G838" s="4" t="s">
        <v>20</v>
      </c>
      <c r="H838" s="4">
        <v>16</v>
      </c>
      <c r="I838" s="4" t="s">
        <v>27</v>
      </c>
      <c r="J838" s="2">
        <v>43571</v>
      </c>
    </row>
    <row r="839" spans="1:10" x14ac:dyDescent="0.3">
      <c r="A839" s="6" t="s">
        <v>59</v>
      </c>
      <c r="B839" s="8">
        <v>2</v>
      </c>
      <c r="C839" s="8">
        <v>4</v>
      </c>
      <c r="D839" s="4" t="s">
        <v>25</v>
      </c>
      <c r="E839" s="4" t="s">
        <v>63</v>
      </c>
      <c r="F839" s="8">
        <v>3</v>
      </c>
      <c r="G839" s="4" t="s">
        <v>13</v>
      </c>
      <c r="H839" s="4">
        <v>16</v>
      </c>
      <c r="I839" s="4" t="s">
        <v>27</v>
      </c>
      <c r="J839" s="2">
        <v>43572</v>
      </c>
    </row>
    <row r="840" spans="1:10" x14ac:dyDescent="0.3">
      <c r="A840" s="6" t="s">
        <v>59</v>
      </c>
      <c r="B840" s="8">
        <v>2</v>
      </c>
      <c r="C840" s="8">
        <v>4</v>
      </c>
      <c r="D840" s="4" t="s">
        <v>25</v>
      </c>
      <c r="E840" s="4" t="s">
        <v>63</v>
      </c>
      <c r="F840" s="8">
        <v>4</v>
      </c>
      <c r="G840" s="4" t="s">
        <v>15</v>
      </c>
      <c r="H840" s="4">
        <v>16</v>
      </c>
      <c r="I840" s="4" t="s">
        <v>27</v>
      </c>
      <c r="J840" s="2">
        <v>43573</v>
      </c>
    </row>
    <row r="841" spans="1:10" x14ac:dyDescent="0.3">
      <c r="A841" s="6" t="s">
        <v>59</v>
      </c>
      <c r="B841" s="8">
        <v>2</v>
      </c>
      <c r="C841" s="8">
        <v>4</v>
      </c>
      <c r="D841" s="4" t="s">
        <v>25</v>
      </c>
      <c r="E841" s="4" t="s">
        <v>63</v>
      </c>
      <c r="F841" s="8">
        <v>5</v>
      </c>
      <c r="G841" s="4" t="s">
        <v>16</v>
      </c>
      <c r="H841" s="4">
        <v>16</v>
      </c>
      <c r="I841" s="4" t="s">
        <v>27</v>
      </c>
      <c r="J841" s="2">
        <v>43574</v>
      </c>
    </row>
    <row r="842" spans="1:10" x14ac:dyDescent="0.3">
      <c r="A842" s="6" t="s">
        <v>59</v>
      </c>
      <c r="B842" s="8">
        <v>2</v>
      </c>
      <c r="C842" s="8">
        <v>4</v>
      </c>
      <c r="D842" s="4" t="s">
        <v>25</v>
      </c>
      <c r="E842" s="4" t="s">
        <v>63</v>
      </c>
      <c r="F842" s="8">
        <v>6</v>
      </c>
      <c r="G842" s="4" t="s">
        <v>17</v>
      </c>
      <c r="H842" s="4">
        <v>16</v>
      </c>
      <c r="I842" s="4" t="s">
        <v>27</v>
      </c>
      <c r="J842" s="2">
        <v>43575</v>
      </c>
    </row>
    <row r="843" spans="1:10" x14ac:dyDescent="0.3">
      <c r="A843" s="6" t="s">
        <v>59</v>
      </c>
      <c r="B843" s="8">
        <v>2</v>
      </c>
      <c r="C843" s="8">
        <v>4</v>
      </c>
      <c r="D843" s="4" t="s">
        <v>25</v>
      </c>
      <c r="E843" s="4" t="s">
        <v>63</v>
      </c>
      <c r="F843" s="8">
        <v>7</v>
      </c>
      <c r="G843" s="4" t="s">
        <v>18</v>
      </c>
      <c r="H843" s="4">
        <v>16</v>
      </c>
      <c r="I843" s="4" t="s">
        <v>27</v>
      </c>
      <c r="J843" s="2">
        <v>43576</v>
      </c>
    </row>
    <row r="844" spans="1:10" x14ac:dyDescent="0.3">
      <c r="A844" s="6" t="s">
        <v>59</v>
      </c>
      <c r="B844" s="8">
        <v>2</v>
      </c>
      <c r="C844" s="8">
        <v>4</v>
      </c>
      <c r="D844" s="4" t="s">
        <v>25</v>
      </c>
      <c r="E844" s="4" t="s">
        <v>63</v>
      </c>
      <c r="F844" s="8">
        <v>1</v>
      </c>
      <c r="G844" s="4" t="s">
        <v>19</v>
      </c>
      <c r="H844" s="4">
        <v>17</v>
      </c>
      <c r="I844" s="4" t="s">
        <v>27</v>
      </c>
      <c r="J844" s="2">
        <v>43577</v>
      </c>
    </row>
    <row r="845" spans="1:10" x14ac:dyDescent="0.3">
      <c r="A845" s="6" t="s">
        <v>59</v>
      </c>
      <c r="B845" s="8">
        <v>2</v>
      </c>
      <c r="C845" s="8">
        <v>4</v>
      </c>
      <c r="D845" s="4" t="s">
        <v>25</v>
      </c>
      <c r="E845" s="4" t="s">
        <v>63</v>
      </c>
      <c r="F845" s="8">
        <v>2</v>
      </c>
      <c r="G845" s="4" t="s">
        <v>20</v>
      </c>
      <c r="H845" s="4">
        <v>17</v>
      </c>
      <c r="I845" s="4" t="s">
        <v>27</v>
      </c>
      <c r="J845" s="2">
        <v>43578</v>
      </c>
    </row>
    <row r="846" spans="1:10" x14ac:dyDescent="0.3">
      <c r="A846" s="6" t="s">
        <v>59</v>
      </c>
      <c r="B846" s="8">
        <v>2</v>
      </c>
      <c r="C846" s="8">
        <v>4</v>
      </c>
      <c r="D846" s="4" t="s">
        <v>25</v>
      </c>
      <c r="E846" s="4" t="s">
        <v>63</v>
      </c>
      <c r="F846" s="8">
        <v>3</v>
      </c>
      <c r="G846" s="4" t="s">
        <v>13</v>
      </c>
      <c r="H846" s="4">
        <v>17</v>
      </c>
      <c r="I846" s="4" t="s">
        <v>27</v>
      </c>
      <c r="J846" s="2">
        <v>43579</v>
      </c>
    </row>
    <row r="847" spans="1:10" x14ac:dyDescent="0.3">
      <c r="A847" s="6" t="s">
        <v>59</v>
      </c>
      <c r="B847" s="8">
        <v>2</v>
      </c>
      <c r="C847" s="8">
        <v>4</v>
      </c>
      <c r="D847" s="4" t="s">
        <v>25</v>
      </c>
      <c r="E847" s="4" t="s">
        <v>63</v>
      </c>
      <c r="F847" s="8">
        <v>4</v>
      </c>
      <c r="G847" s="4" t="s">
        <v>15</v>
      </c>
      <c r="H847" s="4">
        <v>17</v>
      </c>
      <c r="I847" s="4" t="s">
        <v>27</v>
      </c>
      <c r="J847" s="2">
        <v>43580</v>
      </c>
    </row>
    <row r="848" spans="1:10" x14ac:dyDescent="0.3">
      <c r="A848" s="6" t="s">
        <v>59</v>
      </c>
      <c r="B848" s="8">
        <v>2</v>
      </c>
      <c r="C848" s="8">
        <v>4</v>
      </c>
      <c r="D848" s="4" t="s">
        <v>25</v>
      </c>
      <c r="E848" s="4" t="s">
        <v>63</v>
      </c>
      <c r="F848" s="8">
        <v>5</v>
      </c>
      <c r="G848" s="4" t="s">
        <v>16</v>
      </c>
      <c r="H848" s="4">
        <v>17</v>
      </c>
      <c r="I848" s="4" t="s">
        <v>27</v>
      </c>
      <c r="J848" s="2">
        <v>43581</v>
      </c>
    </row>
    <row r="849" spans="1:10" x14ac:dyDescent="0.3">
      <c r="A849" s="6" t="s">
        <v>59</v>
      </c>
      <c r="B849" s="8">
        <v>2</v>
      </c>
      <c r="C849" s="8">
        <v>4</v>
      </c>
      <c r="D849" s="4" t="s">
        <v>25</v>
      </c>
      <c r="E849" s="4" t="s">
        <v>63</v>
      </c>
      <c r="F849" s="8">
        <v>6</v>
      </c>
      <c r="G849" s="4" t="s">
        <v>17</v>
      </c>
      <c r="H849" s="4">
        <v>17</v>
      </c>
      <c r="I849" s="4" t="s">
        <v>27</v>
      </c>
      <c r="J849" s="2">
        <v>43582</v>
      </c>
    </row>
    <row r="850" spans="1:10" x14ac:dyDescent="0.3">
      <c r="A850" s="6" t="s">
        <v>59</v>
      </c>
      <c r="B850" s="8">
        <v>2</v>
      </c>
      <c r="C850" s="8">
        <v>4</v>
      </c>
      <c r="D850" s="4" t="s">
        <v>25</v>
      </c>
      <c r="E850" s="4" t="s">
        <v>63</v>
      </c>
      <c r="F850" s="8">
        <v>7</v>
      </c>
      <c r="G850" s="4" t="s">
        <v>18</v>
      </c>
      <c r="H850" s="4">
        <v>17</v>
      </c>
      <c r="I850" s="4" t="s">
        <v>27</v>
      </c>
      <c r="J850" s="2">
        <v>43583</v>
      </c>
    </row>
    <row r="851" spans="1:10" x14ac:dyDescent="0.3">
      <c r="A851" s="6" t="s">
        <v>59</v>
      </c>
      <c r="B851" s="8">
        <v>2</v>
      </c>
      <c r="C851" s="8">
        <v>4</v>
      </c>
      <c r="D851" s="4" t="s">
        <v>25</v>
      </c>
      <c r="E851" s="4" t="s">
        <v>63</v>
      </c>
      <c r="F851" s="8">
        <v>1</v>
      </c>
      <c r="G851" s="4" t="s">
        <v>19</v>
      </c>
      <c r="H851" s="4">
        <v>18</v>
      </c>
      <c r="I851" s="4" t="s">
        <v>27</v>
      </c>
      <c r="J851" s="2">
        <v>43584</v>
      </c>
    </row>
    <row r="852" spans="1:10" x14ac:dyDescent="0.3">
      <c r="A852" s="6" t="s">
        <v>59</v>
      </c>
      <c r="B852" s="8">
        <v>2</v>
      </c>
      <c r="C852" s="8">
        <v>4</v>
      </c>
      <c r="D852" s="4" t="s">
        <v>25</v>
      </c>
      <c r="E852" s="4" t="s">
        <v>63</v>
      </c>
      <c r="F852" s="8">
        <v>2</v>
      </c>
      <c r="G852" s="4" t="s">
        <v>20</v>
      </c>
      <c r="H852" s="4">
        <v>18</v>
      </c>
      <c r="I852" s="4" t="s">
        <v>27</v>
      </c>
      <c r="J852" s="2">
        <v>43585</v>
      </c>
    </row>
    <row r="853" spans="1:10" x14ac:dyDescent="0.3">
      <c r="A853" s="6" t="s">
        <v>59</v>
      </c>
      <c r="B853" s="8">
        <v>2</v>
      </c>
      <c r="C853" s="8">
        <v>5</v>
      </c>
      <c r="D853" s="4" t="s">
        <v>28</v>
      </c>
      <c r="E853" s="4" t="s">
        <v>64</v>
      </c>
      <c r="F853" s="8">
        <v>3</v>
      </c>
      <c r="G853" s="4" t="s">
        <v>13</v>
      </c>
      <c r="H853" s="4">
        <v>18</v>
      </c>
      <c r="I853" s="4" t="s">
        <v>27</v>
      </c>
      <c r="J853" s="2">
        <v>43586</v>
      </c>
    </row>
    <row r="854" spans="1:10" x14ac:dyDescent="0.3">
      <c r="A854" s="6" t="s">
        <v>59</v>
      </c>
      <c r="B854" s="8">
        <v>2</v>
      </c>
      <c r="C854" s="8">
        <v>5</v>
      </c>
      <c r="D854" s="4" t="s">
        <v>28</v>
      </c>
      <c r="E854" s="4" t="s">
        <v>64</v>
      </c>
      <c r="F854" s="8">
        <v>4</v>
      </c>
      <c r="G854" s="4" t="s">
        <v>15</v>
      </c>
      <c r="H854" s="4">
        <v>18</v>
      </c>
      <c r="I854" s="4" t="s">
        <v>27</v>
      </c>
      <c r="J854" s="2">
        <v>43587</v>
      </c>
    </row>
    <row r="855" spans="1:10" x14ac:dyDescent="0.3">
      <c r="A855" s="6" t="s">
        <v>59</v>
      </c>
      <c r="B855" s="8">
        <v>2</v>
      </c>
      <c r="C855" s="8">
        <v>5</v>
      </c>
      <c r="D855" s="4" t="s">
        <v>28</v>
      </c>
      <c r="E855" s="4" t="s">
        <v>64</v>
      </c>
      <c r="F855" s="8">
        <v>5</v>
      </c>
      <c r="G855" s="4" t="s">
        <v>16</v>
      </c>
      <c r="H855" s="4">
        <v>18</v>
      </c>
      <c r="I855" s="4" t="s">
        <v>27</v>
      </c>
      <c r="J855" s="2">
        <v>43588</v>
      </c>
    </row>
    <row r="856" spans="1:10" x14ac:dyDescent="0.3">
      <c r="A856" s="6" t="s">
        <v>59</v>
      </c>
      <c r="B856" s="8">
        <v>2</v>
      </c>
      <c r="C856" s="8">
        <v>5</v>
      </c>
      <c r="D856" s="4" t="s">
        <v>28</v>
      </c>
      <c r="E856" s="4" t="s">
        <v>64</v>
      </c>
      <c r="F856" s="8">
        <v>6</v>
      </c>
      <c r="G856" s="4" t="s">
        <v>17</v>
      </c>
      <c r="H856" s="4">
        <v>18</v>
      </c>
      <c r="I856" s="4" t="s">
        <v>27</v>
      </c>
      <c r="J856" s="2">
        <v>43589</v>
      </c>
    </row>
    <row r="857" spans="1:10" x14ac:dyDescent="0.3">
      <c r="A857" s="6" t="s">
        <v>59</v>
      </c>
      <c r="B857" s="8">
        <v>2</v>
      </c>
      <c r="C857" s="8">
        <v>5</v>
      </c>
      <c r="D857" s="4" t="s">
        <v>28</v>
      </c>
      <c r="E857" s="4" t="s">
        <v>64</v>
      </c>
      <c r="F857" s="8">
        <v>7</v>
      </c>
      <c r="G857" s="4" t="s">
        <v>18</v>
      </c>
      <c r="H857" s="4">
        <v>18</v>
      </c>
      <c r="I857" s="4" t="s">
        <v>27</v>
      </c>
      <c r="J857" s="2">
        <v>43590</v>
      </c>
    </row>
    <row r="858" spans="1:10" x14ac:dyDescent="0.3">
      <c r="A858" s="6" t="s">
        <v>59</v>
      </c>
      <c r="B858" s="8">
        <v>2</v>
      </c>
      <c r="C858" s="8">
        <v>5</v>
      </c>
      <c r="D858" s="4" t="s">
        <v>28</v>
      </c>
      <c r="E858" s="4" t="s">
        <v>64</v>
      </c>
      <c r="F858" s="8">
        <v>1</v>
      </c>
      <c r="G858" s="4" t="s">
        <v>19</v>
      </c>
      <c r="H858" s="4">
        <v>19</v>
      </c>
      <c r="I858" s="4" t="s">
        <v>27</v>
      </c>
      <c r="J858" s="2">
        <v>43591</v>
      </c>
    </row>
    <row r="859" spans="1:10" x14ac:dyDescent="0.3">
      <c r="A859" s="6" t="s">
        <v>59</v>
      </c>
      <c r="B859" s="8">
        <v>2</v>
      </c>
      <c r="C859" s="8">
        <v>5</v>
      </c>
      <c r="D859" s="4" t="s">
        <v>28</v>
      </c>
      <c r="E859" s="4" t="s">
        <v>64</v>
      </c>
      <c r="F859" s="8">
        <v>2</v>
      </c>
      <c r="G859" s="4" t="s">
        <v>20</v>
      </c>
      <c r="H859" s="4">
        <v>19</v>
      </c>
      <c r="I859" s="4" t="s">
        <v>27</v>
      </c>
      <c r="J859" s="2">
        <v>43592</v>
      </c>
    </row>
    <row r="860" spans="1:10" x14ac:dyDescent="0.3">
      <c r="A860" s="6" t="s">
        <v>59</v>
      </c>
      <c r="B860" s="8">
        <v>2</v>
      </c>
      <c r="C860" s="8">
        <v>5</v>
      </c>
      <c r="D860" s="4" t="s">
        <v>28</v>
      </c>
      <c r="E860" s="4" t="s">
        <v>64</v>
      </c>
      <c r="F860" s="8">
        <v>3</v>
      </c>
      <c r="G860" s="4" t="s">
        <v>13</v>
      </c>
      <c r="H860" s="4">
        <v>19</v>
      </c>
      <c r="I860" s="4" t="s">
        <v>27</v>
      </c>
      <c r="J860" s="2">
        <v>43593</v>
      </c>
    </row>
    <row r="861" spans="1:10" x14ac:dyDescent="0.3">
      <c r="A861" s="6" t="s">
        <v>59</v>
      </c>
      <c r="B861" s="8">
        <v>2</v>
      </c>
      <c r="C861" s="8">
        <v>5</v>
      </c>
      <c r="D861" s="4" t="s">
        <v>28</v>
      </c>
      <c r="E861" s="4" t="s">
        <v>64</v>
      </c>
      <c r="F861" s="8">
        <v>4</v>
      </c>
      <c r="G861" s="4" t="s">
        <v>15</v>
      </c>
      <c r="H861" s="4">
        <v>19</v>
      </c>
      <c r="I861" s="4" t="s">
        <v>27</v>
      </c>
      <c r="J861" s="2">
        <v>43594</v>
      </c>
    </row>
    <row r="862" spans="1:10" x14ac:dyDescent="0.3">
      <c r="A862" s="6" t="s">
        <v>59</v>
      </c>
      <c r="B862" s="8">
        <v>2</v>
      </c>
      <c r="C862" s="8">
        <v>5</v>
      </c>
      <c r="D862" s="4" t="s">
        <v>28</v>
      </c>
      <c r="E862" s="4" t="s">
        <v>64</v>
      </c>
      <c r="F862" s="8">
        <v>5</v>
      </c>
      <c r="G862" s="4" t="s">
        <v>16</v>
      </c>
      <c r="H862" s="4">
        <v>19</v>
      </c>
      <c r="I862" s="4" t="s">
        <v>27</v>
      </c>
      <c r="J862" s="2">
        <v>43595</v>
      </c>
    </row>
    <row r="863" spans="1:10" x14ac:dyDescent="0.3">
      <c r="A863" s="6" t="s">
        <v>59</v>
      </c>
      <c r="B863" s="8">
        <v>2</v>
      </c>
      <c r="C863" s="8">
        <v>5</v>
      </c>
      <c r="D863" s="4" t="s">
        <v>28</v>
      </c>
      <c r="E863" s="4" t="s">
        <v>64</v>
      </c>
      <c r="F863" s="8">
        <v>6</v>
      </c>
      <c r="G863" s="4" t="s">
        <v>17</v>
      </c>
      <c r="H863" s="4">
        <v>19</v>
      </c>
      <c r="I863" s="4" t="s">
        <v>27</v>
      </c>
      <c r="J863" s="2">
        <v>43596</v>
      </c>
    </row>
    <row r="864" spans="1:10" x14ac:dyDescent="0.3">
      <c r="A864" s="6" t="s">
        <v>59</v>
      </c>
      <c r="B864" s="8">
        <v>2</v>
      </c>
      <c r="C864" s="8">
        <v>5</v>
      </c>
      <c r="D864" s="4" t="s">
        <v>28</v>
      </c>
      <c r="E864" s="4" t="s">
        <v>64</v>
      </c>
      <c r="F864" s="8">
        <v>7</v>
      </c>
      <c r="G864" s="4" t="s">
        <v>18</v>
      </c>
      <c r="H864" s="4">
        <v>19</v>
      </c>
      <c r="I864" s="4" t="s">
        <v>27</v>
      </c>
      <c r="J864" s="2">
        <v>43597</v>
      </c>
    </row>
    <row r="865" spans="1:10" x14ac:dyDescent="0.3">
      <c r="A865" s="6" t="s">
        <v>59</v>
      </c>
      <c r="B865" s="8">
        <v>2</v>
      </c>
      <c r="C865" s="8">
        <v>5</v>
      </c>
      <c r="D865" s="4" t="s">
        <v>28</v>
      </c>
      <c r="E865" s="4" t="s">
        <v>64</v>
      </c>
      <c r="F865" s="8">
        <v>1</v>
      </c>
      <c r="G865" s="4" t="s">
        <v>19</v>
      </c>
      <c r="H865" s="4">
        <v>20</v>
      </c>
      <c r="I865" s="4" t="s">
        <v>27</v>
      </c>
      <c r="J865" s="2">
        <v>43598</v>
      </c>
    </row>
    <row r="866" spans="1:10" x14ac:dyDescent="0.3">
      <c r="A866" s="6" t="s">
        <v>59</v>
      </c>
      <c r="B866" s="8">
        <v>2</v>
      </c>
      <c r="C866" s="8">
        <v>5</v>
      </c>
      <c r="D866" s="4" t="s">
        <v>28</v>
      </c>
      <c r="E866" s="4" t="s">
        <v>64</v>
      </c>
      <c r="F866" s="8">
        <v>2</v>
      </c>
      <c r="G866" s="4" t="s">
        <v>20</v>
      </c>
      <c r="H866" s="4">
        <v>20</v>
      </c>
      <c r="I866" s="4" t="s">
        <v>27</v>
      </c>
      <c r="J866" s="2">
        <v>43599</v>
      </c>
    </row>
    <row r="867" spans="1:10" x14ac:dyDescent="0.3">
      <c r="A867" s="6" t="s">
        <v>59</v>
      </c>
      <c r="B867" s="8">
        <v>2</v>
      </c>
      <c r="C867" s="8">
        <v>5</v>
      </c>
      <c r="D867" s="4" t="s">
        <v>28</v>
      </c>
      <c r="E867" s="4" t="s">
        <v>64</v>
      </c>
      <c r="F867" s="8">
        <v>3</v>
      </c>
      <c r="G867" s="4" t="s">
        <v>13</v>
      </c>
      <c r="H867" s="4">
        <v>20</v>
      </c>
      <c r="I867" s="4" t="s">
        <v>27</v>
      </c>
      <c r="J867" s="2">
        <v>43600</v>
      </c>
    </row>
    <row r="868" spans="1:10" x14ac:dyDescent="0.3">
      <c r="A868" s="6" t="s">
        <v>59</v>
      </c>
      <c r="B868" s="8">
        <v>2</v>
      </c>
      <c r="C868" s="8">
        <v>5</v>
      </c>
      <c r="D868" s="4" t="s">
        <v>28</v>
      </c>
      <c r="E868" s="4" t="s">
        <v>64</v>
      </c>
      <c r="F868" s="8">
        <v>4</v>
      </c>
      <c r="G868" s="4" t="s">
        <v>15</v>
      </c>
      <c r="H868" s="4">
        <v>20</v>
      </c>
      <c r="I868" s="4" t="s">
        <v>27</v>
      </c>
      <c r="J868" s="2">
        <v>43601</v>
      </c>
    </row>
    <row r="869" spans="1:10" x14ac:dyDescent="0.3">
      <c r="A869" s="6" t="s">
        <v>59</v>
      </c>
      <c r="B869" s="8">
        <v>2</v>
      </c>
      <c r="C869" s="8">
        <v>5</v>
      </c>
      <c r="D869" s="4" t="s">
        <v>28</v>
      </c>
      <c r="E869" s="4" t="s">
        <v>64</v>
      </c>
      <c r="F869" s="8">
        <v>5</v>
      </c>
      <c r="G869" s="4" t="s">
        <v>16</v>
      </c>
      <c r="H869" s="4">
        <v>20</v>
      </c>
      <c r="I869" s="4" t="s">
        <v>27</v>
      </c>
      <c r="J869" s="2">
        <v>43602</v>
      </c>
    </row>
    <row r="870" spans="1:10" x14ac:dyDescent="0.3">
      <c r="A870" s="6" t="s">
        <v>59</v>
      </c>
      <c r="B870" s="8">
        <v>2</v>
      </c>
      <c r="C870" s="8">
        <v>5</v>
      </c>
      <c r="D870" s="4" t="s">
        <v>28</v>
      </c>
      <c r="E870" s="4" t="s">
        <v>64</v>
      </c>
      <c r="F870" s="8">
        <v>6</v>
      </c>
      <c r="G870" s="4" t="s">
        <v>17</v>
      </c>
      <c r="H870" s="4">
        <v>20</v>
      </c>
      <c r="I870" s="4" t="s">
        <v>27</v>
      </c>
      <c r="J870" s="2">
        <v>43603</v>
      </c>
    </row>
    <row r="871" spans="1:10" x14ac:dyDescent="0.3">
      <c r="A871" s="6" t="s">
        <v>59</v>
      </c>
      <c r="B871" s="8">
        <v>2</v>
      </c>
      <c r="C871" s="8">
        <v>5</v>
      </c>
      <c r="D871" s="4" t="s">
        <v>28</v>
      </c>
      <c r="E871" s="4" t="s">
        <v>64</v>
      </c>
      <c r="F871" s="8">
        <v>7</v>
      </c>
      <c r="G871" s="4" t="s">
        <v>18</v>
      </c>
      <c r="H871" s="4">
        <v>20</v>
      </c>
      <c r="I871" s="4" t="s">
        <v>27</v>
      </c>
      <c r="J871" s="2">
        <v>43604</v>
      </c>
    </row>
    <row r="872" spans="1:10" x14ac:dyDescent="0.3">
      <c r="A872" s="6" t="s">
        <v>59</v>
      </c>
      <c r="B872" s="8">
        <v>2</v>
      </c>
      <c r="C872" s="8">
        <v>5</v>
      </c>
      <c r="D872" s="4" t="s">
        <v>28</v>
      </c>
      <c r="E872" s="4" t="s">
        <v>64</v>
      </c>
      <c r="F872" s="8">
        <v>1</v>
      </c>
      <c r="G872" s="4" t="s">
        <v>19</v>
      </c>
      <c r="H872" s="4">
        <v>21</v>
      </c>
      <c r="I872" s="4" t="s">
        <v>27</v>
      </c>
      <c r="J872" s="2">
        <v>43605</v>
      </c>
    </row>
    <row r="873" spans="1:10" x14ac:dyDescent="0.3">
      <c r="A873" s="6" t="s">
        <v>59</v>
      </c>
      <c r="B873" s="8">
        <v>2</v>
      </c>
      <c r="C873" s="8">
        <v>5</v>
      </c>
      <c r="D873" s="4" t="s">
        <v>28</v>
      </c>
      <c r="E873" s="4" t="s">
        <v>64</v>
      </c>
      <c r="F873" s="8">
        <v>2</v>
      </c>
      <c r="G873" s="4" t="s">
        <v>20</v>
      </c>
      <c r="H873" s="4">
        <v>21</v>
      </c>
      <c r="I873" s="4" t="s">
        <v>27</v>
      </c>
      <c r="J873" s="2">
        <v>43606</v>
      </c>
    </row>
    <row r="874" spans="1:10" x14ac:dyDescent="0.3">
      <c r="A874" s="6" t="s">
        <v>59</v>
      </c>
      <c r="B874" s="8">
        <v>2</v>
      </c>
      <c r="C874" s="8">
        <v>5</v>
      </c>
      <c r="D874" s="4" t="s">
        <v>28</v>
      </c>
      <c r="E874" s="4" t="s">
        <v>64</v>
      </c>
      <c r="F874" s="8">
        <v>3</v>
      </c>
      <c r="G874" s="4" t="s">
        <v>13</v>
      </c>
      <c r="H874" s="4">
        <v>21</v>
      </c>
      <c r="I874" s="4" t="s">
        <v>27</v>
      </c>
      <c r="J874" s="2">
        <v>43607</v>
      </c>
    </row>
    <row r="875" spans="1:10" x14ac:dyDescent="0.3">
      <c r="A875" s="6" t="s">
        <v>59</v>
      </c>
      <c r="B875" s="8">
        <v>2</v>
      </c>
      <c r="C875" s="8">
        <v>5</v>
      </c>
      <c r="D875" s="4" t="s">
        <v>28</v>
      </c>
      <c r="E875" s="4" t="s">
        <v>64</v>
      </c>
      <c r="F875" s="8">
        <v>4</v>
      </c>
      <c r="G875" s="4" t="s">
        <v>15</v>
      </c>
      <c r="H875" s="4">
        <v>21</v>
      </c>
      <c r="I875" s="4" t="s">
        <v>27</v>
      </c>
      <c r="J875" s="2">
        <v>43608</v>
      </c>
    </row>
    <row r="876" spans="1:10" x14ac:dyDescent="0.3">
      <c r="A876" s="6" t="s">
        <v>59</v>
      </c>
      <c r="B876" s="8">
        <v>2</v>
      </c>
      <c r="C876" s="8">
        <v>5</v>
      </c>
      <c r="D876" s="4" t="s">
        <v>28</v>
      </c>
      <c r="E876" s="4" t="s">
        <v>64</v>
      </c>
      <c r="F876" s="8">
        <v>5</v>
      </c>
      <c r="G876" s="4" t="s">
        <v>16</v>
      </c>
      <c r="H876" s="4">
        <v>21</v>
      </c>
      <c r="I876" s="4" t="s">
        <v>27</v>
      </c>
      <c r="J876" s="2">
        <v>43609</v>
      </c>
    </row>
    <row r="877" spans="1:10" x14ac:dyDescent="0.3">
      <c r="A877" s="6" t="s">
        <v>59</v>
      </c>
      <c r="B877" s="8">
        <v>2</v>
      </c>
      <c r="C877" s="8">
        <v>5</v>
      </c>
      <c r="D877" s="4" t="s">
        <v>28</v>
      </c>
      <c r="E877" s="4" t="s">
        <v>64</v>
      </c>
      <c r="F877" s="8">
        <v>6</v>
      </c>
      <c r="G877" s="4" t="s">
        <v>17</v>
      </c>
      <c r="H877" s="4">
        <v>21</v>
      </c>
      <c r="I877" s="4" t="s">
        <v>27</v>
      </c>
      <c r="J877" s="2">
        <v>43610</v>
      </c>
    </row>
    <row r="878" spans="1:10" x14ac:dyDescent="0.3">
      <c r="A878" s="6" t="s">
        <v>59</v>
      </c>
      <c r="B878" s="8">
        <v>2</v>
      </c>
      <c r="C878" s="8">
        <v>5</v>
      </c>
      <c r="D878" s="4" t="s">
        <v>28</v>
      </c>
      <c r="E878" s="4" t="s">
        <v>64</v>
      </c>
      <c r="F878" s="8">
        <v>7</v>
      </c>
      <c r="G878" s="4" t="s">
        <v>18</v>
      </c>
      <c r="H878" s="4">
        <v>21</v>
      </c>
      <c r="I878" s="4" t="s">
        <v>27</v>
      </c>
      <c r="J878" s="2">
        <v>43611</v>
      </c>
    </row>
    <row r="879" spans="1:10" x14ac:dyDescent="0.3">
      <c r="A879" s="6" t="s">
        <v>59</v>
      </c>
      <c r="B879" s="8">
        <v>2</v>
      </c>
      <c r="C879" s="8">
        <v>5</v>
      </c>
      <c r="D879" s="4" t="s">
        <v>28</v>
      </c>
      <c r="E879" s="4" t="s">
        <v>64</v>
      </c>
      <c r="F879" s="8">
        <v>1</v>
      </c>
      <c r="G879" s="4" t="s">
        <v>19</v>
      </c>
      <c r="H879" s="4">
        <v>22</v>
      </c>
      <c r="I879" s="4" t="s">
        <v>27</v>
      </c>
      <c r="J879" s="2">
        <v>43612</v>
      </c>
    </row>
    <row r="880" spans="1:10" x14ac:dyDescent="0.3">
      <c r="A880" s="6" t="s">
        <v>59</v>
      </c>
      <c r="B880" s="8">
        <v>2</v>
      </c>
      <c r="C880" s="8">
        <v>5</v>
      </c>
      <c r="D880" s="4" t="s">
        <v>28</v>
      </c>
      <c r="E880" s="4" t="s">
        <v>64</v>
      </c>
      <c r="F880" s="8">
        <v>2</v>
      </c>
      <c r="G880" s="4" t="s">
        <v>20</v>
      </c>
      <c r="H880" s="4">
        <v>22</v>
      </c>
      <c r="I880" s="4" t="s">
        <v>27</v>
      </c>
      <c r="J880" s="2">
        <v>43613</v>
      </c>
    </row>
    <row r="881" spans="1:10" x14ac:dyDescent="0.3">
      <c r="A881" s="6" t="s">
        <v>59</v>
      </c>
      <c r="B881" s="8">
        <v>2</v>
      </c>
      <c r="C881" s="8">
        <v>5</v>
      </c>
      <c r="D881" s="4" t="s">
        <v>28</v>
      </c>
      <c r="E881" s="4" t="s">
        <v>64</v>
      </c>
      <c r="F881" s="8">
        <v>3</v>
      </c>
      <c r="G881" s="4" t="s">
        <v>13</v>
      </c>
      <c r="H881" s="4">
        <v>22</v>
      </c>
      <c r="I881" s="4" t="s">
        <v>27</v>
      </c>
      <c r="J881" s="2">
        <v>43614</v>
      </c>
    </row>
    <row r="882" spans="1:10" x14ac:dyDescent="0.3">
      <c r="A882" s="6" t="s">
        <v>59</v>
      </c>
      <c r="B882" s="8">
        <v>2</v>
      </c>
      <c r="C882" s="8">
        <v>5</v>
      </c>
      <c r="D882" s="4" t="s">
        <v>28</v>
      </c>
      <c r="E882" s="4" t="s">
        <v>64</v>
      </c>
      <c r="F882" s="8">
        <v>4</v>
      </c>
      <c r="G882" s="4" t="s">
        <v>15</v>
      </c>
      <c r="H882" s="4">
        <v>22</v>
      </c>
      <c r="I882" s="4" t="s">
        <v>27</v>
      </c>
      <c r="J882" s="2">
        <v>43615</v>
      </c>
    </row>
    <row r="883" spans="1:10" x14ac:dyDescent="0.3">
      <c r="A883" s="6" t="s">
        <v>59</v>
      </c>
      <c r="B883" s="8">
        <v>2</v>
      </c>
      <c r="C883" s="8">
        <v>5</v>
      </c>
      <c r="D883" s="4" t="s">
        <v>28</v>
      </c>
      <c r="E883" s="4" t="s">
        <v>64</v>
      </c>
      <c r="F883" s="8">
        <v>5</v>
      </c>
      <c r="G883" s="4" t="s">
        <v>16</v>
      </c>
      <c r="H883" s="4">
        <v>22</v>
      </c>
      <c r="I883" s="4" t="s">
        <v>27</v>
      </c>
      <c r="J883" s="2">
        <v>43616</v>
      </c>
    </row>
    <row r="884" spans="1:10" x14ac:dyDescent="0.3">
      <c r="A884" s="6" t="s">
        <v>59</v>
      </c>
      <c r="B884" s="8">
        <v>2</v>
      </c>
      <c r="C884" s="8">
        <v>6</v>
      </c>
      <c r="D884" s="4" t="s">
        <v>30</v>
      </c>
      <c r="E884" s="4" t="s">
        <v>65</v>
      </c>
      <c r="F884" s="8">
        <v>6</v>
      </c>
      <c r="G884" s="4" t="s">
        <v>17</v>
      </c>
      <c r="H884" s="4">
        <v>22</v>
      </c>
      <c r="I884" s="4" t="s">
        <v>27</v>
      </c>
      <c r="J884" s="2">
        <v>43617</v>
      </c>
    </row>
    <row r="885" spans="1:10" x14ac:dyDescent="0.3">
      <c r="A885" s="6" t="s">
        <v>59</v>
      </c>
      <c r="B885" s="8">
        <v>2</v>
      </c>
      <c r="C885" s="8">
        <v>6</v>
      </c>
      <c r="D885" s="4" t="s">
        <v>30</v>
      </c>
      <c r="E885" s="4" t="s">
        <v>65</v>
      </c>
      <c r="F885" s="8">
        <v>7</v>
      </c>
      <c r="G885" s="4" t="s">
        <v>18</v>
      </c>
      <c r="H885" s="4">
        <v>22</v>
      </c>
      <c r="I885" s="4" t="s">
        <v>27</v>
      </c>
      <c r="J885" s="2">
        <v>43618</v>
      </c>
    </row>
    <row r="886" spans="1:10" x14ac:dyDescent="0.3">
      <c r="A886" s="6" t="s">
        <v>59</v>
      </c>
      <c r="B886" s="8">
        <v>2</v>
      </c>
      <c r="C886" s="8">
        <v>6</v>
      </c>
      <c r="D886" s="4" t="s">
        <v>30</v>
      </c>
      <c r="E886" s="4" t="s">
        <v>65</v>
      </c>
      <c r="F886" s="8">
        <v>1</v>
      </c>
      <c r="G886" s="4" t="s">
        <v>19</v>
      </c>
      <c r="H886" s="4">
        <v>23</v>
      </c>
      <c r="I886" s="4" t="s">
        <v>27</v>
      </c>
      <c r="J886" s="2">
        <v>43619</v>
      </c>
    </row>
    <row r="887" spans="1:10" x14ac:dyDescent="0.3">
      <c r="A887" s="6" t="s">
        <v>59</v>
      </c>
      <c r="B887" s="8">
        <v>2</v>
      </c>
      <c r="C887" s="8">
        <v>6</v>
      </c>
      <c r="D887" s="4" t="s">
        <v>30</v>
      </c>
      <c r="E887" s="4" t="s">
        <v>65</v>
      </c>
      <c r="F887" s="8">
        <v>2</v>
      </c>
      <c r="G887" s="4" t="s">
        <v>20</v>
      </c>
      <c r="H887" s="4">
        <v>23</v>
      </c>
      <c r="I887" s="4" t="s">
        <v>27</v>
      </c>
      <c r="J887" s="2">
        <v>43620</v>
      </c>
    </row>
    <row r="888" spans="1:10" x14ac:dyDescent="0.3">
      <c r="A888" s="6" t="s">
        <v>59</v>
      </c>
      <c r="B888" s="8">
        <v>2</v>
      </c>
      <c r="C888" s="8">
        <v>6</v>
      </c>
      <c r="D888" s="4" t="s">
        <v>30</v>
      </c>
      <c r="E888" s="4" t="s">
        <v>65</v>
      </c>
      <c r="F888" s="8">
        <v>3</v>
      </c>
      <c r="G888" s="4" t="s">
        <v>13</v>
      </c>
      <c r="H888" s="4">
        <v>23</v>
      </c>
      <c r="I888" s="4" t="s">
        <v>27</v>
      </c>
      <c r="J888" s="2">
        <v>43621</v>
      </c>
    </row>
    <row r="889" spans="1:10" x14ac:dyDescent="0.3">
      <c r="A889" s="6" t="s">
        <v>59</v>
      </c>
      <c r="B889" s="8">
        <v>2</v>
      </c>
      <c r="C889" s="8">
        <v>6</v>
      </c>
      <c r="D889" s="4" t="s">
        <v>30</v>
      </c>
      <c r="E889" s="4" t="s">
        <v>65</v>
      </c>
      <c r="F889" s="8">
        <v>4</v>
      </c>
      <c r="G889" s="4" t="s">
        <v>15</v>
      </c>
      <c r="H889" s="4">
        <v>23</v>
      </c>
      <c r="I889" s="4" t="s">
        <v>27</v>
      </c>
      <c r="J889" s="2">
        <v>43622</v>
      </c>
    </row>
    <row r="890" spans="1:10" x14ac:dyDescent="0.3">
      <c r="A890" s="6" t="s">
        <v>59</v>
      </c>
      <c r="B890" s="8">
        <v>2</v>
      </c>
      <c r="C890" s="8">
        <v>6</v>
      </c>
      <c r="D890" s="4" t="s">
        <v>30</v>
      </c>
      <c r="E890" s="4" t="s">
        <v>65</v>
      </c>
      <c r="F890" s="8">
        <v>5</v>
      </c>
      <c r="G890" s="4" t="s">
        <v>16</v>
      </c>
      <c r="H890" s="4">
        <v>23</v>
      </c>
      <c r="I890" s="4" t="s">
        <v>27</v>
      </c>
      <c r="J890" s="2">
        <v>43623</v>
      </c>
    </row>
    <row r="891" spans="1:10" x14ac:dyDescent="0.3">
      <c r="A891" s="6" t="s">
        <v>59</v>
      </c>
      <c r="B891" s="8">
        <v>2</v>
      </c>
      <c r="C891" s="8">
        <v>6</v>
      </c>
      <c r="D891" s="4" t="s">
        <v>30</v>
      </c>
      <c r="E891" s="4" t="s">
        <v>65</v>
      </c>
      <c r="F891" s="8">
        <v>6</v>
      </c>
      <c r="G891" s="4" t="s">
        <v>17</v>
      </c>
      <c r="H891" s="4">
        <v>23</v>
      </c>
      <c r="I891" s="4" t="s">
        <v>27</v>
      </c>
      <c r="J891" s="2">
        <v>43624</v>
      </c>
    </row>
    <row r="892" spans="1:10" x14ac:dyDescent="0.3">
      <c r="A892" s="6" t="s">
        <v>59</v>
      </c>
      <c r="B892" s="8">
        <v>2</v>
      </c>
      <c r="C892" s="8">
        <v>6</v>
      </c>
      <c r="D892" s="4" t="s">
        <v>30</v>
      </c>
      <c r="E892" s="4" t="s">
        <v>65</v>
      </c>
      <c r="F892" s="8">
        <v>7</v>
      </c>
      <c r="G892" s="4" t="s">
        <v>18</v>
      </c>
      <c r="H892" s="4">
        <v>23</v>
      </c>
      <c r="I892" s="4" t="s">
        <v>27</v>
      </c>
      <c r="J892" s="2">
        <v>43625</v>
      </c>
    </row>
    <row r="893" spans="1:10" x14ac:dyDescent="0.3">
      <c r="A893" s="6" t="s">
        <v>59</v>
      </c>
      <c r="B893" s="8">
        <v>2</v>
      </c>
      <c r="C893" s="8">
        <v>6</v>
      </c>
      <c r="D893" s="4" t="s">
        <v>30</v>
      </c>
      <c r="E893" s="4" t="s">
        <v>65</v>
      </c>
      <c r="F893" s="8">
        <v>1</v>
      </c>
      <c r="G893" s="4" t="s">
        <v>19</v>
      </c>
      <c r="H893" s="4">
        <v>24</v>
      </c>
      <c r="I893" s="4" t="s">
        <v>27</v>
      </c>
      <c r="J893" s="2">
        <v>43626</v>
      </c>
    </row>
    <row r="894" spans="1:10" x14ac:dyDescent="0.3">
      <c r="A894" s="6" t="s">
        <v>59</v>
      </c>
      <c r="B894" s="8">
        <v>2</v>
      </c>
      <c r="C894" s="8">
        <v>6</v>
      </c>
      <c r="D894" s="4" t="s">
        <v>30</v>
      </c>
      <c r="E894" s="4" t="s">
        <v>65</v>
      </c>
      <c r="F894" s="8">
        <v>2</v>
      </c>
      <c r="G894" s="4" t="s">
        <v>20</v>
      </c>
      <c r="H894" s="4">
        <v>24</v>
      </c>
      <c r="I894" s="4" t="s">
        <v>27</v>
      </c>
      <c r="J894" s="2">
        <v>43627</v>
      </c>
    </row>
    <row r="895" spans="1:10" x14ac:dyDescent="0.3">
      <c r="A895" s="6" t="s">
        <v>59</v>
      </c>
      <c r="B895" s="8">
        <v>2</v>
      </c>
      <c r="C895" s="8">
        <v>6</v>
      </c>
      <c r="D895" s="4" t="s">
        <v>30</v>
      </c>
      <c r="E895" s="4" t="s">
        <v>65</v>
      </c>
      <c r="F895" s="8">
        <v>3</v>
      </c>
      <c r="G895" s="4" t="s">
        <v>13</v>
      </c>
      <c r="H895" s="4">
        <v>24</v>
      </c>
      <c r="I895" s="4" t="s">
        <v>27</v>
      </c>
      <c r="J895" s="2">
        <v>43628</v>
      </c>
    </row>
    <row r="896" spans="1:10" x14ac:dyDescent="0.3">
      <c r="A896" s="6" t="s">
        <v>59</v>
      </c>
      <c r="B896" s="8">
        <v>2</v>
      </c>
      <c r="C896" s="8">
        <v>6</v>
      </c>
      <c r="D896" s="4" t="s">
        <v>30</v>
      </c>
      <c r="E896" s="4" t="s">
        <v>65</v>
      </c>
      <c r="F896" s="8">
        <v>4</v>
      </c>
      <c r="G896" s="4" t="s">
        <v>15</v>
      </c>
      <c r="H896" s="4">
        <v>24</v>
      </c>
      <c r="I896" s="4" t="s">
        <v>27</v>
      </c>
      <c r="J896" s="2">
        <v>43629</v>
      </c>
    </row>
    <row r="897" spans="1:10" x14ac:dyDescent="0.3">
      <c r="A897" s="6" t="s">
        <v>59</v>
      </c>
      <c r="B897" s="8">
        <v>2</v>
      </c>
      <c r="C897" s="8">
        <v>6</v>
      </c>
      <c r="D897" s="4" t="s">
        <v>30</v>
      </c>
      <c r="E897" s="4" t="s">
        <v>65</v>
      </c>
      <c r="F897" s="8">
        <v>5</v>
      </c>
      <c r="G897" s="4" t="s">
        <v>16</v>
      </c>
      <c r="H897" s="4">
        <v>24</v>
      </c>
      <c r="I897" s="4" t="s">
        <v>27</v>
      </c>
      <c r="J897" s="2">
        <v>43630</v>
      </c>
    </row>
    <row r="898" spans="1:10" x14ac:dyDescent="0.3">
      <c r="A898" s="6" t="s">
        <v>59</v>
      </c>
      <c r="B898" s="8">
        <v>2</v>
      </c>
      <c r="C898" s="8">
        <v>6</v>
      </c>
      <c r="D898" s="4" t="s">
        <v>30</v>
      </c>
      <c r="E898" s="4" t="s">
        <v>65</v>
      </c>
      <c r="F898" s="8">
        <v>6</v>
      </c>
      <c r="G898" s="4" t="s">
        <v>17</v>
      </c>
      <c r="H898" s="4">
        <v>24</v>
      </c>
      <c r="I898" s="4" t="s">
        <v>27</v>
      </c>
      <c r="J898" s="2">
        <v>43631</v>
      </c>
    </row>
    <row r="899" spans="1:10" x14ac:dyDescent="0.3">
      <c r="A899" s="6" t="s">
        <v>59</v>
      </c>
      <c r="B899" s="8">
        <v>2</v>
      </c>
      <c r="C899" s="8">
        <v>6</v>
      </c>
      <c r="D899" s="4" t="s">
        <v>30</v>
      </c>
      <c r="E899" s="4" t="s">
        <v>65</v>
      </c>
      <c r="F899" s="8">
        <v>7</v>
      </c>
      <c r="G899" s="4" t="s">
        <v>18</v>
      </c>
      <c r="H899" s="4">
        <v>24</v>
      </c>
      <c r="I899" s="4" t="s">
        <v>27</v>
      </c>
      <c r="J899" s="2">
        <v>43632</v>
      </c>
    </row>
    <row r="900" spans="1:10" x14ac:dyDescent="0.3">
      <c r="A900" s="6" t="s">
        <v>59</v>
      </c>
      <c r="B900" s="8">
        <v>2</v>
      </c>
      <c r="C900" s="8">
        <v>6</v>
      </c>
      <c r="D900" s="4" t="s">
        <v>30</v>
      </c>
      <c r="E900" s="4" t="s">
        <v>65</v>
      </c>
      <c r="F900" s="8">
        <v>1</v>
      </c>
      <c r="G900" s="4" t="s">
        <v>19</v>
      </c>
      <c r="H900" s="4">
        <v>25</v>
      </c>
      <c r="I900" s="4" t="s">
        <v>27</v>
      </c>
      <c r="J900" s="2">
        <v>43633</v>
      </c>
    </row>
    <row r="901" spans="1:10" x14ac:dyDescent="0.3">
      <c r="A901" s="6" t="s">
        <v>59</v>
      </c>
      <c r="B901" s="8">
        <v>2</v>
      </c>
      <c r="C901" s="8">
        <v>6</v>
      </c>
      <c r="D901" s="4" t="s">
        <v>30</v>
      </c>
      <c r="E901" s="4" t="s">
        <v>65</v>
      </c>
      <c r="F901" s="8">
        <v>2</v>
      </c>
      <c r="G901" s="4" t="s">
        <v>20</v>
      </c>
      <c r="H901" s="4">
        <v>25</v>
      </c>
      <c r="I901" s="4" t="s">
        <v>27</v>
      </c>
      <c r="J901" s="2">
        <v>43634</v>
      </c>
    </row>
    <row r="902" spans="1:10" x14ac:dyDescent="0.3">
      <c r="A902" s="6" t="s">
        <v>59</v>
      </c>
      <c r="B902" s="8">
        <v>2</v>
      </c>
      <c r="C902" s="8">
        <v>6</v>
      </c>
      <c r="D902" s="4" t="s">
        <v>30</v>
      </c>
      <c r="E902" s="4" t="s">
        <v>65</v>
      </c>
      <c r="F902" s="8">
        <v>3</v>
      </c>
      <c r="G902" s="4" t="s">
        <v>13</v>
      </c>
      <c r="H902" s="4">
        <v>25</v>
      </c>
      <c r="I902" s="4" t="s">
        <v>27</v>
      </c>
      <c r="J902" s="2">
        <v>43635</v>
      </c>
    </row>
    <row r="903" spans="1:10" x14ac:dyDescent="0.3">
      <c r="A903" s="6" t="s">
        <v>59</v>
      </c>
      <c r="B903" s="8">
        <v>2</v>
      </c>
      <c r="C903" s="8">
        <v>6</v>
      </c>
      <c r="D903" s="4" t="s">
        <v>30</v>
      </c>
      <c r="E903" s="4" t="s">
        <v>65</v>
      </c>
      <c r="F903" s="8">
        <v>4</v>
      </c>
      <c r="G903" s="4" t="s">
        <v>15</v>
      </c>
      <c r="H903" s="4">
        <v>25</v>
      </c>
      <c r="I903" s="4" t="s">
        <v>27</v>
      </c>
      <c r="J903" s="2">
        <v>43636</v>
      </c>
    </row>
    <row r="904" spans="1:10" x14ac:dyDescent="0.3">
      <c r="A904" s="6" t="s">
        <v>59</v>
      </c>
      <c r="B904" s="8">
        <v>2</v>
      </c>
      <c r="C904" s="8">
        <v>6</v>
      </c>
      <c r="D904" s="4" t="s">
        <v>30</v>
      </c>
      <c r="E904" s="4" t="s">
        <v>65</v>
      </c>
      <c r="F904" s="8">
        <v>5</v>
      </c>
      <c r="G904" s="4" t="s">
        <v>16</v>
      </c>
      <c r="H904" s="4">
        <v>25</v>
      </c>
      <c r="I904" s="4" t="s">
        <v>27</v>
      </c>
      <c r="J904" s="2">
        <v>43637</v>
      </c>
    </row>
    <row r="905" spans="1:10" x14ac:dyDescent="0.3">
      <c r="A905" s="6" t="s">
        <v>59</v>
      </c>
      <c r="B905" s="8">
        <v>2</v>
      </c>
      <c r="C905" s="8">
        <v>6</v>
      </c>
      <c r="D905" s="4" t="s">
        <v>30</v>
      </c>
      <c r="E905" s="4" t="s">
        <v>65</v>
      </c>
      <c r="F905" s="8">
        <v>6</v>
      </c>
      <c r="G905" s="4" t="s">
        <v>17</v>
      </c>
      <c r="H905" s="4">
        <v>25</v>
      </c>
      <c r="I905" s="4" t="s">
        <v>27</v>
      </c>
      <c r="J905" s="2">
        <v>43638</v>
      </c>
    </row>
    <row r="906" spans="1:10" x14ac:dyDescent="0.3">
      <c r="A906" s="6" t="s">
        <v>59</v>
      </c>
      <c r="B906" s="8">
        <v>2</v>
      </c>
      <c r="C906" s="8">
        <v>6</v>
      </c>
      <c r="D906" s="4" t="s">
        <v>30</v>
      </c>
      <c r="E906" s="4" t="s">
        <v>65</v>
      </c>
      <c r="F906" s="8">
        <v>7</v>
      </c>
      <c r="G906" s="4" t="s">
        <v>18</v>
      </c>
      <c r="H906" s="4">
        <v>25</v>
      </c>
      <c r="I906" s="4" t="s">
        <v>27</v>
      </c>
      <c r="J906" s="2">
        <v>43639</v>
      </c>
    </row>
    <row r="907" spans="1:10" x14ac:dyDescent="0.3">
      <c r="A907" s="6" t="s">
        <v>59</v>
      </c>
      <c r="B907" s="8">
        <v>2</v>
      </c>
      <c r="C907" s="8">
        <v>6</v>
      </c>
      <c r="D907" s="4" t="s">
        <v>30</v>
      </c>
      <c r="E907" s="4" t="s">
        <v>65</v>
      </c>
      <c r="F907" s="8">
        <v>1</v>
      </c>
      <c r="G907" s="4" t="s">
        <v>19</v>
      </c>
      <c r="H907" s="4">
        <v>26</v>
      </c>
      <c r="I907" s="4" t="s">
        <v>27</v>
      </c>
      <c r="J907" s="2">
        <v>43640</v>
      </c>
    </row>
    <row r="908" spans="1:10" x14ac:dyDescent="0.3">
      <c r="A908" s="6" t="s">
        <v>59</v>
      </c>
      <c r="B908" s="8">
        <v>2</v>
      </c>
      <c r="C908" s="8">
        <v>6</v>
      </c>
      <c r="D908" s="4" t="s">
        <v>30</v>
      </c>
      <c r="E908" s="4" t="s">
        <v>65</v>
      </c>
      <c r="F908" s="8">
        <v>2</v>
      </c>
      <c r="G908" s="4" t="s">
        <v>20</v>
      </c>
      <c r="H908" s="4">
        <v>26</v>
      </c>
      <c r="I908" s="4" t="s">
        <v>27</v>
      </c>
      <c r="J908" s="2">
        <v>43641</v>
      </c>
    </row>
    <row r="909" spans="1:10" x14ac:dyDescent="0.3">
      <c r="A909" s="6" t="s">
        <v>59</v>
      </c>
      <c r="B909" s="8">
        <v>2</v>
      </c>
      <c r="C909" s="8">
        <v>6</v>
      </c>
      <c r="D909" s="4" t="s">
        <v>30</v>
      </c>
      <c r="E909" s="4" t="s">
        <v>65</v>
      </c>
      <c r="F909" s="8">
        <v>3</v>
      </c>
      <c r="G909" s="4" t="s">
        <v>13</v>
      </c>
      <c r="H909" s="4">
        <v>26</v>
      </c>
      <c r="I909" s="4" t="s">
        <v>27</v>
      </c>
      <c r="J909" s="2">
        <v>43642</v>
      </c>
    </row>
    <row r="910" spans="1:10" x14ac:dyDescent="0.3">
      <c r="A910" s="6" t="s">
        <v>59</v>
      </c>
      <c r="B910" s="8">
        <v>2</v>
      </c>
      <c r="C910" s="8">
        <v>6</v>
      </c>
      <c r="D910" s="4" t="s">
        <v>30</v>
      </c>
      <c r="E910" s="4" t="s">
        <v>65</v>
      </c>
      <c r="F910" s="8">
        <v>4</v>
      </c>
      <c r="G910" s="4" t="s">
        <v>15</v>
      </c>
      <c r="H910" s="4">
        <v>26</v>
      </c>
      <c r="I910" s="4" t="s">
        <v>27</v>
      </c>
      <c r="J910" s="2">
        <v>43643</v>
      </c>
    </row>
    <row r="911" spans="1:10" x14ac:dyDescent="0.3">
      <c r="A911" s="6" t="s">
        <v>59</v>
      </c>
      <c r="B911" s="8">
        <v>2</v>
      </c>
      <c r="C911" s="8">
        <v>6</v>
      </c>
      <c r="D911" s="4" t="s">
        <v>30</v>
      </c>
      <c r="E911" s="4" t="s">
        <v>65</v>
      </c>
      <c r="F911" s="8">
        <v>5</v>
      </c>
      <c r="G911" s="4" t="s">
        <v>16</v>
      </c>
      <c r="H911" s="4">
        <v>26</v>
      </c>
      <c r="I911" s="4" t="s">
        <v>27</v>
      </c>
      <c r="J911" s="2">
        <v>43644</v>
      </c>
    </row>
    <row r="912" spans="1:10" x14ac:dyDescent="0.3">
      <c r="A912" s="6" t="s">
        <v>59</v>
      </c>
      <c r="B912" s="8">
        <v>2</v>
      </c>
      <c r="C912" s="8">
        <v>6</v>
      </c>
      <c r="D912" s="4" t="s">
        <v>30</v>
      </c>
      <c r="E912" s="4" t="s">
        <v>65</v>
      </c>
      <c r="F912" s="8">
        <v>6</v>
      </c>
      <c r="G912" s="4" t="s">
        <v>17</v>
      </c>
      <c r="H912" s="4">
        <v>26</v>
      </c>
      <c r="I912" s="4" t="s">
        <v>27</v>
      </c>
      <c r="J912" s="2">
        <v>43645</v>
      </c>
    </row>
    <row r="913" spans="1:10" x14ac:dyDescent="0.3">
      <c r="A913" s="6" t="s">
        <v>59</v>
      </c>
      <c r="B913" s="8">
        <v>2</v>
      </c>
      <c r="C913" s="8">
        <v>6</v>
      </c>
      <c r="D913" s="4" t="s">
        <v>30</v>
      </c>
      <c r="E913" s="4" t="s">
        <v>65</v>
      </c>
      <c r="F913" s="8">
        <v>7</v>
      </c>
      <c r="G913" s="4" t="s">
        <v>18</v>
      </c>
      <c r="H913" s="4">
        <v>26</v>
      </c>
      <c r="I913" s="4" t="s">
        <v>27</v>
      </c>
      <c r="J913" s="2">
        <v>43646</v>
      </c>
    </row>
    <row r="914" spans="1:10" x14ac:dyDescent="0.3">
      <c r="A914" s="6" t="s">
        <v>59</v>
      </c>
      <c r="B914" s="8">
        <v>3</v>
      </c>
      <c r="C914" s="8">
        <v>7</v>
      </c>
      <c r="D914" s="4" t="s">
        <v>32</v>
      </c>
      <c r="E914" s="4" t="s">
        <v>66</v>
      </c>
      <c r="F914" s="8">
        <v>1</v>
      </c>
      <c r="G914" s="4" t="s">
        <v>19</v>
      </c>
      <c r="H914" s="4">
        <v>27</v>
      </c>
      <c r="I914" s="4" t="s">
        <v>34</v>
      </c>
      <c r="J914" s="2">
        <v>43647</v>
      </c>
    </row>
    <row r="915" spans="1:10" x14ac:dyDescent="0.3">
      <c r="A915" s="6" t="s">
        <v>59</v>
      </c>
      <c r="B915" s="8">
        <v>3</v>
      </c>
      <c r="C915" s="8">
        <v>7</v>
      </c>
      <c r="D915" s="4" t="s">
        <v>32</v>
      </c>
      <c r="E915" s="4" t="s">
        <v>66</v>
      </c>
      <c r="F915" s="8">
        <v>2</v>
      </c>
      <c r="G915" s="4" t="s">
        <v>20</v>
      </c>
      <c r="H915" s="4">
        <v>27</v>
      </c>
      <c r="I915" s="4" t="s">
        <v>34</v>
      </c>
      <c r="J915" s="2">
        <v>43648</v>
      </c>
    </row>
    <row r="916" spans="1:10" x14ac:dyDescent="0.3">
      <c r="A916" s="6" t="s">
        <v>59</v>
      </c>
      <c r="B916" s="8">
        <v>3</v>
      </c>
      <c r="C916" s="8">
        <v>7</v>
      </c>
      <c r="D916" s="4" t="s">
        <v>32</v>
      </c>
      <c r="E916" s="4" t="s">
        <v>66</v>
      </c>
      <c r="F916" s="8">
        <v>3</v>
      </c>
      <c r="G916" s="4" t="s">
        <v>13</v>
      </c>
      <c r="H916" s="4">
        <v>27</v>
      </c>
      <c r="I916" s="4" t="s">
        <v>34</v>
      </c>
      <c r="J916" s="2">
        <v>43649</v>
      </c>
    </row>
    <row r="917" spans="1:10" x14ac:dyDescent="0.3">
      <c r="A917" s="6" t="s">
        <v>59</v>
      </c>
      <c r="B917" s="8">
        <v>3</v>
      </c>
      <c r="C917" s="8">
        <v>7</v>
      </c>
      <c r="D917" s="4" t="s">
        <v>32</v>
      </c>
      <c r="E917" s="4" t="s">
        <v>66</v>
      </c>
      <c r="F917" s="8">
        <v>4</v>
      </c>
      <c r="G917" s="4" t="s">
        <v>15</v>
      </c>
      <c r="H917" s="4">
        <v>27</v>
      </c>
      <c r="I917" s="4" t="s">
        <v>34</v>
      </c>
      <c r="J917" s="2">
        <v>43650</v>
      </c>
    </row>
    <row r="918" spans="1:10" x14ac:dyDescent="0.3">
      <c r="A918" s="6" t="s">
        <v>59</v>
      </c>
      <c r="B918" s="8">
        <v>3</v>
      </c>
      <c r="C918" s="8">
        <v>7</v>
      </c>
      <c r="D918" s="4" t="s">
        <v>32</v>
      </c>
      <c r="E918" s="4" t="s">
        <v>66</v>
      </c>
      <c r="F918" s="8">
        <v>5</v>
      </c>
      <c r="G918" s="4" t="s">
        <v>16</v>
      </c>
      <c r="H918" s="4">
        <v>27</v>
      </c>
      <c r="I918" s="4" t="s">
        <v>34</v>
      </c>
      <c r="J918" s="2">
        <v>43651</v>
      </c>
    </row>
    <row r="919" spans="1:10" x14ac:dyDescent="0.3">
      <c r="A919" s="6" t="s">
        <v>59</v>
      </c>
      <c r="B919" s="8">
        <v>3</v>
      </c>
      <c r="C919" s="8">
        <v>7</v>
      </c>
      <c r="D919" s="4" t="s">
        <v>32</v>
      </c>
      <c r="E919" s="4" t="s">
        <v>66</v>
      </c>
      <c r="F919" s="8">
        <v>6</v>
      </c>
      <c r="G919" s="4" t="s">
        <v>17</v>
      </c>
      <c r="H919" s="4">
        <v>27</v>
      </c>
      <c r="I919" s="4" t="s">
        <v>34</v>
      </c>
      <c r="J919" s="2">
        <v>43652</v>
      </c>
    </row>
    <row r="920" spans="1:10" x14ac:dyDescent="0.3">
      <c r="A920" s="6" t="s">
        <v>59</v>
      </c>
      <c r="B920" s="8">
        <v>3</v>
      </c>
      <c r="C920" s="8">
        <v>7</v>
      </c>
      <c r="D920" s="4" t="s">
        <v>32</v>
      </c>
      <c r="E920" s="4" t="s">
        <v>66</v>
      </c>
      <c r="F920" s="8">
        <v>7</v>
      </c>
      <c r="G920" s="4" t="s">
        <v>18</v>
      </c>
      <c r="H920" s="4">
        <v>27</v>
      </c>
      <c r="I920" s="4" t="s">
        <v>34</v>
      </c>
      <c r="J920" s="2">
        <v>43653</v>
      </c>
    </row>
    <row r="921" spans="1:10" x14ac:dyDescent="0.3">
      <c r="A921" s="6" t="s">
        <v>59</v>
      </c>
      <c r="B921" s="8">
        <v>3</v>
      </c>
      <c r="C921" s="8">
        <v>7</v>
      </c>
      <c r="D921" s="4" t="s">
        <v>32</v>
      </c>
      <c r="E921" s="4" t="s">
        <v>66</v>
      </c>
      <c r="F921" s="8">
        <v>1</v>
      </c>
      <c r="G921" s="4" t="s">
        <v>19</v>
      </c>
      <c r="H921" s="4">
        <v>28</v>
      </c>
      <c r="I921" s="4" t="s">
        <v>34</v>
      </c>
      <c r="J921" s="2">
        <v>43654</v>
      </c>
    </row>
    <row r="922" spans="1:10" x14ac:dyDescent="0.3">
      <c r="A922" s="6" t="s">
        <v>59</v>
      </c>
      <c r="B922" s="8">
        <v>3</v>
      </c>
      <c r="C922" s="8">
        <v>7</v>
      </c>
      <c r="D922" s="4" t="s">
        <v>32</v>
      </c>
      <c r="E922" s="4" t="s">
        <v>66</v>
      </c>
      <c r="F922" s="8">
        <v>2</v>
      </c>
      <c r="G922" s="4" t="s">
        <v>20</v>
      </c>
      <c r="H922" s="4">
        <v>28</v>
      </c>
      <c r="I922" s="4" t="s">
        <v>34</v>
      </c>
      <c r="J922" s="2">
        <v>43655</v>
      </c>
    </row>
    <row r="923" spans="1:10" x14ac:dyDescent="0.3">
      <c r="A923" s="6" t="s">
        <v>59</v>
      </c>
      <c r="B923" s="8">
        <v>3</v>
      </c>
      <c r="C923" s="8">
        <v>7</v>
      </c>
      <c r="D923" s="4" t="s">
        <v>32</v>
      </c>
      <c r="E923" s="4" t="s">
        <v>66</v>
      </c>
      <c r="F923" s="8">
        <v>3</v>
      </c>
      <c r="G923" s="4" t="s">
        <v>13</v>
      </c>
      <c r="H923" s="4">
        <v>28</v>
      </c>
      <c r="I923" s="4" t="s">
        <v>34</v>
      </c>
      <c r="J923" s="2">
        <v>43656</v>
      </c>
    </row>
    <row r="924" spans="1:10" x14ac:dyDescent="0.3">
      <c r="A924" s="6" t="s">
        <v>59</v>
      </c>
      <c r="B924" s="8">
        <v>3</v>
      </c>
      <c r="C924" s="8">
        <v>7</v>
      </c>
      <c r="D924" s="4" t="s">
        <v>32</v>
      </c>
      <c r="E924" s="4" t="s">
        <v>66</v>
      </c>
      <c r="F924" s="8">
        <v>4</v>
      </c>
      <c r="G924" s="4" t="s">
        <v>15</v>
      </c>
      <c r="H924" s="4">
        <v>28</v>
      </c>
      <c r="I924" s="4" t="s">
        <v>34</v>
      </c>
      <c r="J924" s="2">
        <v>43657</v>
      </c>
    </row>
    <row r="925" spans="1:10" x14ac:dyDescent="0.3">
      <c r="A925" s="6" t="s">
        <v>59</v>
      </c>
      <c r="B925" s="8">
        <v>3</v>
      </c>
      <c r="C925" s="8">
        <v>7</v>
      </c>
      <c r="D925" s="4" t="s">
        <v>32</v>
      </c>
      <c r="E925" s="4" t="s">
        <v>66</v>
      </c>
      <c r="F925" s="8">
        <v>5</v>
      </c>
      <c r="G925" s="4" t="s">
        <v>16</v>
      </c>
      <c r="H925" s="4">
        <v>28</v>
      </c>
      <c r="I925" s="4" t="s">
        <v>34</v>
      </c>
      <c r="J925" s="2">
        <v>43658</v>
      </c>
    </row>
    <row r="926" spans="1:10" x14ac:dyDescent="0.3">
      <c r="A926" s="6" t="s">
        <v>59</v>
      </c>
      <c r="B926" s="8">
        <v>3</v>
      </c>
      <c r="C926" s="8">
        <v>7</v>
      </c>
      <c r="D926" s="4" t="s">
        <v>32</v>
      </c>
      <c r="E926" s="4" t="s">
        <v>66</v>
      </c>
      <c r="F926" s="8">
        <v>6</v>
      </c>
      <c r="G926" s="4" t="s">
        <v>17</v>
      </c>
      <c r="H926" s="4">
        <v>28</v>
      </c>
      <c r="I926" s="4" t="s">
        <v>34</v>
      </c>
      <c r="J926" s="2">
        <v>43659</v>
      </c>
    </row>
    <row r="927" spans="1:10" x14ac:dyDescent="0.3">
      <c r="A927" s="6" t="s">
        <v>59</v>
      </c>
      <c r="B927" s="8">
        <v>3</v>
      </c>
      <c r="C927" s="8">
        <v>7</v>
      </c>
      <c r="D927" s="4" t="s">
        <v>32</v>
      </c>
      <c r="E927" s="4" t="s">
        <v>66</v>
      </c>
      <c r="F927" s="8">
        <v>7</v>
      </c>
      <c r="G927" s="4" t="s">
        <v>18</v>
      </c>
      <c r="H927" s="4">
        <v>28</v>
      </c>
      <c r="I927" s="4" t="s">
        <v>34</v>
      </c>
      <c r="J927" s="2">
        <v>43660</v>
      </c>
    </row>
    <row r="928" spans="1:10" x14ac:dyDescent="0.3">
      <c r="A928" s="6" t="s">
        <v>59</v>
      </c>
      <c r="B928" s="8">
        <v>3</v>
      </c>
      <c r="C928" s="8">
        <v>7</v>
      </c>
      <c r="D928" s="4" t="s">
        <v>32</v>
      </c>
      <c r="E928" s="4" t="s">
        <v>66</v>
      </c>
      <c r="F928" s="8">
        <v>1</v>
      </c>
      <c r="G928" s="4" t="s">
        <v>19</v>
      </c>
      <c r="H928" s="4">
        <v>29</v>
      </c>
      <c r="I928" s="4" t="s">
        <v>34</v>
      </c>
      <c r="J928" s="2">
        <v>43661</v>
      </c>
    </row>
    <row r="929" spans="1:10" x14ac:dyDescent="0.3">
      <c r="A929" s="6" t="s">
        <v>59</v>
      </c>
      <c r="B929" s="8">
        <v>3</v>
      </c>
      <c r="C929" s="8">
        <v>7</v>
      </c>
      <c r="D929" s="4" t="s">
        <v>32</v>
      </c>
      <c r="E929" s="4" t="s">
        <v>66</v>
      </c>
      <c r="F929" s="8">
        <v>2</v>
      </c>
      <c r="G929" s="4" t="s">
        <v>20</v>
      </c>
      <c r="H929" s="4">
        <v>29</v>
      </c>
      <c r="I929" s="4" t="s">
        <v>34</v>
      </c>
      <c r="J929" s="2">
        <v>43662</v>
      </c>
    </row>
    <row r="930" spans="1:10" x14ac:dyDescent="0.3">
      <c r="A930" s="6" t="s">
        <v>59</v>
      </c>
      <c r="B930" s="8">
        <v>3</v>
      </c>
      <c r="C930" s="8">
        <v>7</v>
      </c>
      <c r="D930" s="4" t="s">
        <v>32</v>
      </c>
      <c r="E930" s="4" t="s">
        <v>66</v>
      </c>
      <c r="F930" s="8">
        <v>3</v>
      </c>
      <c r="G930" s="4" t="s">
        <v>13</v>
      </c>
      <c r="H930" s="4">
        <v>29</v>
      </c>
      <c r="I930" s="4" t="s">
        <v>34</v>
      </c>
      <c r="J930" s="2">
        <v>43663</v>
      </c>
    </row>
    <row r="931" spans="1:10" x14ac:dyDescent="0.3">
      <c r="A931" s="6" t="s">
        <v>59</v>
      </c>
      <c r="B931" s="8">
        <v>3</v>
      </c>
      <c r="C931" s="8">
        <v>7</v>
      </c>
      <c r="D931" s="4" t="s">
        <v>32</v>
      </c>
      <c r="E931" s="4" t="s">
        <v>66</v>
      </c>
      <c r="F931" s="8">
        <v>4</v>
      </c>
      <c r="G931" s="4" t="s">
        <v>15</v>
      </c>
      <c r="H931" s="4">
        <v>29</v>
      </c>
      <c r="I931" s="4" t="s">
        <v>34</v>
      </c>
      <c r="J931" s="2">
        <v>43664</v>
      </c>
    </row>
    <row r="932" spans="1:10" x14ac:dyDescent="0.3">
      <c r="A932" s="6" t="s">
        <v>59</v>
      </c>
      <c r="B932" s="8">
        <v>3</v>
      </c>
      <c r="C932" s="8">
        <v>7</v>
      </c>
      <c r="D932" s="4" t="s">
        <v>32</v>
      </c>
      <c r="E932" s="4" t="s">
        <v>66</v>
      </c>
      <c r="F932" s="8">
        <v>5</v>
      </c>
      <c r="G932" s="4" t="s">
        <v>16</v>
      </c>
      <c r="H932" s="4">
        <v>29</v>
      </c>
      <c r="I932" s="4" t="s">
        <v>34</v>
      </c>
      <c r="J932" s="2">
        <v>43665</v>
      </c>
    </row>
    <row r="933" spans="1:10" x14ac:dyDescent="0.3">
      <c r="A933" s="6" t="s">
        <v>59</v>
      </c>
      <c r="B933" s="8">
        <v>3</v>
      </c>
      <c r="C933" s="8">
        <v>7</v>
      </c>
      <c r="D933" s="4" t="s">
        <v>32</v>
      </c>
      <c r="E933" s="4" t="s">
        <v>66</v>
      </c>
      <c r="F933" s="8">
        <v>6</v>
      </c>
      <c r="G933" s="4" t="s">
        <v>17</v>
      </c>
      <c r="H933" s="4">
        <v>29</v>
      </c>
      <c r="I933" s="4" t="s">
        <v>34</v>
      </c>
      <c r="J933" s="2">
        <v>43666</v>
      </c>
    </row>
    <row r="934" spans="1:10" x14ac:dyDescent="0.3">
      <c r="A934" s="6" t="s">
        <v>59</v>
      </c>
      <c r="B934" s="8">
        <v>3</v>
      </c>
      <c r="C934" s="8">
        <v>7</v>
      </c>
      <c r="D934" s="4" t="s">
        <v>32</v>
      </c>
      <c r="E934" s="4" t="s">
        <v>66</v>
      </c>
      <c r="F934" s="8">
        <v>7</v>
      </c>
      <c r="G934" s="4" t="s">
        <v>18</v>
      </c>
      <c r="H934" s="4">
        <v>29</v>
      </c>
      <c r="I934" s="4" t="s">
        <v>34</v>
      </c>
      <c r="J934" s="2">
        <v>43667</v>
      </c>
    </row>
    <row r="935" spans="1:10" x14ac:dyDescent="0.3">
      <c r="A935" s="6" t="s">
        <v>59</v>
      </c>
      <c r="B935" s="8">
        <v>3</v>
      </c>
      <c r="C935" s="8">
        <v>7</v>
      </c>
      <c r="D935" s="4" t="s">
        <v>32</v>
      </c>
      <c r="E935" s="4" t="s">
        <v>66</v>
      </c>
      <c r="F935" s="8">
        <v>1</v>
      </c>
      <c r="G935" s="4" t="s">
        <v>19</v>
      </c>
      <c r="H935" s="4">
        <v>30</v>
      </c>
      <c r="I935" s="4" t="s">
        <v>34</v>
      </c>
      <c r="J935" s="2">
        <v>43668</v>
      </c>
    </row>
    <row r="936" spans="1:10" x14ac:dyDescent="0.3">
      <c r="A936" s="6" t="s">
        <v>59</v>
      </c>
      <c r="B936" s="8">
        <v>3</v>
      </c>
      <c r="C936" s="8">
        <v>7</v>
      </c>
      <c r="D936" s="4" t="s">
        <v>32</v>
      </c>
      <c r="E936" s="4" t="s">
        <v>66</v>
      </c>
      <c r="F936" s="8">
        <v>2</v>
      </c>
      <c r="G936" s="4" t="s">
        <v>20</v>
      </c>
      <c r="H936" s="4">
        <v>30</v>
      </c>
      <c r="I936" s="4" t="s">
        <v>34</v>
      </c>
      <c r="J936" s="2">
        <v>43669</v>
      </c>
    </row>
    <row r="937" spans="1:10" x14ac:dyDescent="0.3">
      <c r="A937" s="6" t="s">
        <v>59</v>
      </c>
      <c r="B937" s="8">
        <v>3</v>
      </c>
      <c r="C937" s="8">
        <v>7</v>
      </c>
      <c r="D937" s="4" t="s">
        <v>32</v>
      </c>
      <c r="E937" s="4" t="s">
        <v>66</v>
      </c>
      <c r="F937" s="8">
        <v>3</v>
      </c>
      <c r="G937" s="4" t="s">
        <v>13</v>
      </c>
      <c r="H937" s="4">
        <v>30</v>
      </c>
      <c r="I937" s="4" t="s">
        <v>34</v>
      </c>
      <c r="J937" s="2">
        <v>43670</v>
      </c>
    </row>
    <row r="938" spans="1:10" x14ac:dyDescent="0.3">
      <c r="A938" s="6" t="s">
        <v>59</v>
      </c>
      <c r="B938" s="8">
        <v>3</v>
      </c>
      <c r="C938" s="8">
        <v>7</v>
      </c>
      <c r="D938" s="4" t="s">
        <v>32</v>
      </c>
      <c r="E938" s="4" t="s">
        <v>66</v>
      </c>
      <c r="F938" s="8">
        <v>4</v>
      </c>
      <c r="G938" s="4" t="s">
        <v>15</v>
      </c>
      <c r="H938" s="4">
        <v>30</v>
      </c>
      <c r="I938" s="4" t="s">
        <v>34</v>
      </c>
      <c r="J938" s="2">
        <v>43671</v>
      </c>
    </row>
    <row r="939" spans="1:10" x14ac:dyDescent="0.3">
      <c r="A939" s="6" t="s">
        <v>59</v>
      </c>
      <c r="B939" s="8">
        <v>3</v>
      </c>
      <c r="C939" s="8">
        <v>7</v>
      </c>
      <c r="D939" s="4" t="s">
        <v>32</v>
      </c>
      <c r="E939" s="4" t="s">
        <v>66</v>
      </c>
      <c r="F939" s="8">
        <v>5</v>
      </c>
      <c r="G939" s="4" t="s">
        <v>16</v>
      </c>
      <c r="H939" s="4">
        <v>30</v>
      </c>
      <c r="I939" s="4" t="s">
        <v>34</v>
      </c>
      <c r="J939" s="2">
        <v>43672</v>
      </c>
    </row>
    <row r="940" spans="1:10" x14ac:dyDescent="0.3">
      <c r="A940" s="6" t="s">
        <v>59</v>
      </c>
      <c r="B940" s="8">
        <v>3</v>
      </c>
      <c r="C940" s="8">
        <v>7</v>
      </c>
      <c r="D940" s="4" t="s">
        <v>32</v>
      </c>
      <c r="E940" s="4" t="s">
        <v>66</v>
      </c>
      <c r="F940" s="8">
        <v>6</v>
      </c>
      <c r="G940" s="4" t="s">
        <v>17</v>
      </c>
      <c r="H940" s="4">
        <v>30</v>
      </c>
      <c r="I940" s="4" t="s">
        <v>34</v>
      </c>
      <c r="J940" s="2">
        <v>43673</v>
      </c>
    </row>
    <row r="941" spans="1:10" x14ac:dyDescent="0.3">
      <c r="A941" s="6" t="s">
        <v>59</v>
      </c>
      <c r="B941" s="8">
        <v>3</v>
      </c>
      <c r="C941" s="8">
        <v>7</v>
      </c>
      <c r="D941" s="4" t="s">
        <v>32</v>
      </c>
      <c r="E941" s="4" t="s">
        <v>66</v>
      </c>
      <c r="F941" s="8">
        <v>7</v>
      </c>
      <c r="G941" s="4" t="s">
        <v>18</v>
      </c>
      <c r="H941" s="4">
        <v>30</v>
      </c>
      <c r="I941" s="4" t="s">
        <v>34</v>
      </c>
      <c r="J941" s="2">
        <v>43674</v>
      </c>
    </row>
    <row r="942" spans="1:10" x14ac:dyDescent="0.3">
      <c r="A942" s="6" t="s">
        <v>59</v>
      </c>
      <c r="B942" s="8">
        <v>3</v>
      </c>
      <c r="C942" s="8">
        <v>7</v>
      </c>
      <c r="D942" s="4" t="s">
        <v>32</v>
      </c>
      <c r="E942" s="4" t="s">
        <v>66</v>
      </c>
      <c r="F942" s="8">
        <v>1</v>
      </c>
      <c r="G942" s="4" t="s">
        <v>19</v>
      </c>
      <c r="H942" s="4">
        <v>31</v>
      </c>
      <c r="I942" s="4" t="s">
        <v>34</v>
      </c>
      <c r="J942" s="2">
        <v>43675</v>
      </c>
    </row>
    <row r="943" spans="1:10" x14ac:dyDescent="0.3">
      <c r="A943" s="6" t="s">
        <v>59</v>
      </c>
      <c r="B943" s="8">
        <v>3</v>
      </c>
      <c r="C943" s="8">
        <v>7</v>
      </c>
      <c r="D943" s="4" t="s">
        <v>32</v>
      </c>
      <c r="E943" s="4" t="s">
        <v>66</v>
      </c>
      <c r="F943" s="8">
        <v>2</v>
      </c>
      <c r="G943" s="4" t="s">
        <v>20</v>
      </c>
      <c r="H943" s="4">
        <v>31</v>
      </c>
      <c r="I943" s="4" t="s">
        <v>34</v>
      </c>
      <c r="J943" s="2">
        <v>43676</v>
      </c>
    </row>
    <row r="944" spans="1:10" x14ac:dyDescent="0.3">
      <c r="A944" s="6" t="s">
        <v>59</v>
      </c>
      <c r="B944" s="8">
        <v>3</v>
      </c>
      <c r="C944" s="8">
        <v>7</v>
      </c>
      <c r="D944" s="4" t="s">
        <v>32</v>
      </c>
      <c r="E944" s="4" t="s">
        <v>66</v>
      </c>
      <c r="F944" s="8">
        <v>3</v>
      </c>
      <c r="G944" s="4" t="s">
        <v>13</v>
      </c>
      <c r="H944" s="4">
        <v>31</v>
      </c>
      <c r="I944" s="4" t="s">
        <v>34</v>
      </c>
      <c r="J944" s="2">
        <v>43677</v>
      </c>
    </row>
    <row r="945" spans="1:10" x14ac:dyDescent="0.3">
      <c r="A945" s="6" t="s">
        <v>59</v>
      </c>
      <c r="B945" s="8">
        <v>3</v>
      </c>
      <c r="C945" s="8">
        <v>8</v>
      </c>
      <c r="D945" s="4" t="s">
        <v>35</v>
      </c>
      <c r="E945" s="4" t="s">
        <v>67</v>
      </c>
      <c r="F945" s="8">
        <v>4</v>
      </c>
      <c r="G945" s="4" t="s">
        <v>15</v>
      </c>
      <c r="H945" s="4">
        <v>31</v>
      </c>
      <c r="I945" s="4" t="s">
        <v>34</v>
      </c>
      <c r="J945" s="2">
        <v>43678</v>
      </c>
    </row>
    <row r="946" spans="1:10" x14ac:dyDescent="0.3">
      <c r="A946" s="6" t="s">
        <v>59</v>
      </c>
      <c r="B946" s="8">
        <v>3</v>
      </c>
      <c r="C946" s="8">
        <v>8</v>
      </c>
      <c r="D946" s="4" t="s">
        <v>35</v>
      </c>
      <c r="E946" s="4" t="s">
        <v>67</v>
      </c>
      <c r="F946" s="8">
        <v>5</v>
      </c>
      <c r="G946" s="4" t="s">
        <v>16</v>
      </c>
      <c r="H946" s="4">
        <v>31</v>
      </c>
      <c r="I946" s="4" t="s">
        <v>34</v>
      </c>
      <c r="J946" s="2">
        <v>43679</v>
      </c>
    </row>
    <row r="947" spans="1:10" x14ac:dyDescent="0.3">
      <c r="A947" s="6" t="s">
        <v>59</v>
      </c>
      <c r="B947" s="8">
        <v>3</v>
      </c>
      <c r="C947" s="8">
        <v>8</v>
      </c>
      <c r="D947" s="4" t="s">
        <v>35</v>
      </c>
      <c r="E947" s="4" t="s">
        <v>67</v>
      </c>
      <c r="F947" s="8">
        <v>6</v>
      </c>
      <c r="G947" s="4" t="s">
        <v>17</v>
      </c>
      <c r="H947" s="4">
        <v>31</v>
      </c>
      <c r="I947" s="4" t="s">
        <v>34</v>
      </c>
      <c r="J947" s="2">
        <v>43680</v>
      </c>
    </row>
    <row r="948" spans="1:10" x14ac:dyDescent="0.3">
      <c r="A948" s="6" t="s">
        <v>59</v>
      </c>
      <c r="B948" s="8">
        <v>3</v>
      </c>
      <c r="C948" s="8">
        <v>8</v>
      </c>
      <c r="D948" s="4" t="s">
        <v>35</v>
      </c>
      <c r="E948" s="4" t="s">
        <v>67</v>
      </c>
      <c r="F948" s="8">
        <v>7</v>
      </c>
      <c r="G948" s="4" t="s">
        <v>18</v>
      </c>
      <c r="H948" s="4">
        <v>31</v>
      </c>
      <c r="I948" s="4" t="s">
        <v>34</v>
      </c>
      <c r="J948" s="2">
        <v>43681</v>
      </c>
    </row>
    <row r="949" spans="1:10" x14ac:dyDescent="0.3">
      <c r="A949" s="6" t="s">
        <v>59</v>
      </c>
      <c r="B949" s="8">
        <v>3</v>
      </c>
      <c r="C949" s="8">
        <v>8</v>
      </c>
      <c r="D949" s="4" t="s">
        <v>35</v>
      </c>
      <c r="E949" s="4" t="s">
        <v>67</v>
      </c>
      <c r="F949" s="8">
        <v>1</v>
      </c>
      <c r="G949" s="4" t="s">
        <v>19</v>
      </c>
      <c r="H949" s="4">
        <v>32</v>
      </c>
      <c r="I949" s="4" t="s">
        <v>34</v>
      </c>
      <c r="J949" s="2">
        <v>43682</v>
      </c>
    </row>
    <row r="950" spans="1:10" x14ac:dyDescent="0.3">
      <c r="A950" s="6" t="s">
        <v>59</v>
      </c>
      <c r="B950" s="8">
        <v>3</v>
      </c>
      <c r="C950" s="8">
        <v>8</v>
      </c>
      <c r="D950" s="4" t="s">
        <v>35</v>
      </c>
      <c r="E950" s="4" t="s">
        <v>67</v>
      </c>
      <c r="F950" s="8">
        <v>2</v>
      </c>
      <c r="G950" s="4" t="s">
        <v>20</v>
      </c>
      <c r="H950" s="4">
        <v>32</v>
      </c>
      <c r="I950" s="4" t="s">
        <v>34</v>
      </c>
      <c r="J950" s="2">
        <v>43683</v>
      </c>
    </row>
    <row r="951" spans="1:10" x14ac:dyDescent="0.3">
      <c r="A951" s="6" t="s">
        <v>59</v>
      </c>
      <c r="B951" s="8">
        <v>3</v>
      </c>
      <c r="C951" s="8">
        <v>8</v>
      </c>
      <c r="D951" s="4" t="s">
        <v>35</v>
      </c>
      <c r="E951" s="4" t="s">
        <v>67</v>
      </c>
      <c r="F951" s="8">
        <v>3</v>
      </c>
      <c r="G951" s="4" t="s">
        <v>13</v>
      </c>
      <c r="H951" s="4">
        <v>32</v>
      </c>
      <c r="I951" s="4" t="s">
        <v>34</v>
      </c>
      <c r="J951" s="2">
        <v>43684</v>
      </c>
    </row>
    <row r="952" spans="1:10" x14ac:dyDescent="0.3">
      <c r="A952" s="6" t="s">
        <v>59</v>
      </c>
      <c r="B952" s="8">
        <v>3</v>
      </c>
      <c r="C952" s="8">
        <v>8</v>
      </c>
      <c r="D952" s="4" t="s">
        <v>35</v>
      </c>
      <c r="E952" s="4" t="s">
        <v>67</v>
      </c>
      <c r="F952" s="8">
        <v>4</v>
      </c>
      <c r="G952" s="4" t="s">
        <v>15</v>
      </c>
      <c r="H952" s="4">
        <v>32</v>
      </c>
      <c r="I952" s="4" t="s">
        <v>34</v>
      </c>
      <c r="J952" s="2">
        <v>43685</v>
      </c>
    </row>
    <row r="953" spans="1:10" x14ac:dyDescent="0.3">
      <c r="A953" s="6" t="s">
        <v>59</v>
      </c>
      <c r="B953" s="8">
        <v>3</v>
      </c>
      <c r="C953" s="8">
        <v>8</v>
      </c>
      <c r="D953" s="4" t="s">
        <v>35</v>
      </c>
      <c r="E953" s="4" t="s">
        <v>67</v>
      </c>
      <c r="F953" s="8">
        <v>5</v>
      </c>
      <c r="G953" s="4" t="s">
        <v>16</v>
      </c>
      <c r="H953" s="4">
        <v>32</v>
      </c>
      <c r="I953" s="4" t="s">
        <v>34</v>
      </c>
      <c r="J953" s="2">
        <v>43686</v>
      </c>
    </row>
    <row r="954" spans="1:10" x14ac:dyDescent="0.3">
      <c r="A954" s="6" t="s">
        <v>59</v>
      </c>
      <c r="B954" s="8">
        <v>3</v>
      </c>
      <c r="C954" s="8">
        <v>8</v>
      </c>
      <c r="D954" s="4" t="s">
        <v>35</v>
      </c>
      <c r="E954" s="4" t="s">
        <v>67</v>
      </c>
      <c r="F954" s="8">
        <v>6</v>
      </c>
      <c r="G954" s="4" t="s">
        <v>17</v>
      </c>
      <c r="H954" s="4">
        <v>32</v>
      </c>
      <c r="I954" s="4" t="s">
        <v>34</v>
      </c>
      <c r="J954" s="2">
        <v>43687</v>
      </c>
    </row>
    <row r="955" spans="1:10" x14ac:dyDescent="0.3">
      <c r="A955" s="6" t="s">
        <v>59</v>
      </c>
      <c r="B955" s="8">
        <v>3</v>
      </c>
      <c r="C955" s="8">
        <v>8</v>
      </c>
      <c r="D955" s="4" t="s">
        <v>35</v>
      </c>
      <c r="E955" s="4" t="s">
        <v>67</v>
      </c>
      <c r="F955" s="8">
        <v>7</v>
      </c>
      <c r="G955" s="4" t="s">
        <v>18</v>
      </c>
      <c r="H955" s="4">
        <v>32</v>
      </c>
      <c r="I955" s="4" t="s">
        <v>34</v>
      </c>
      <c r="J955" s="2">
        <v>43688</v>
      </c>
    </row>
    <row r="956" spans="1:10" x14ac:dyDescent="0.3">
      <c r="A956" s="6" t="s">
        <v>59</v>
      </c>
      <c r="B956" s="8">
        <v>3</v>
      </c>
      <c r="C956" s="8">
        <v>8</v>
      </c>
      <c r="D956" s="4" t="s">
        <v>35</v>
      </c>
      <c r="E956" s="4" t="s">
        <v>67</v>
      </c>
      <c r="F956" s="8">
        <v>1</v>
      </c>
      <c r="G956" s="4" t="s">
        <v>19</v>
      </c>
      <c r="H956" s="4">
        <v>33</v>
      </c>
      <c r="I956" s="4" t="s">
        <v>34</v>
      </c>
      <c r="J956" s="2">
        <v>43689</v>
      </c>
    </row>
    <row r="957" spans="1:10" x14ac:dyDescent="0.3">
      <c r="A957" s="6" t="s">
        <v>59</v>
      </c>
      <c r="B957" s="8">
        <v>3</v>
      </c>
      <c r="C957" s="8">
        <v>8</v>
      </c>
      <c r="D957" s="4" t="s">
        <v>35</v>
      </c>
      <c r="E957" s="4" t="s">
        <v>67</v>
      </c>
      <c r="F957" s="8">
        <v>2</v>
      </c>
      <c r="G957" s="4" t="s">
        <v>20</v>
      </c>
      <c r="H957" s="4">
        <v>33</v>
      </c>
      <c r="I957" s="4" t="s">
        <v>34</v>
      </c>
      <c r="J957" s="2">
        <v>43690</v>
      </c>
    </row>
    <row r="958" spans="1:10" x14ac:dyDescent="0.3">
      <c r="A958" s="6" t="s">
        <v>59</v>
      </c>
      <c r="B958" s="8">
        <v>3</v>
      </c>
      <c r="C958" s="8">
        <v>8</v>
      </c>
      <c r="D958" s="4" t="s">
        <v>35</v>
      </c>
      <c r="E958" s="4" t="s">
        <v>67</v>
      </c>
      <c r="F958" s="8">
        <v>3</v>
      </c>
      <c r="G958" s="4" t="s">
        <v>13</v>
      </c>
      <c r="H958" s="4">
        <v>33</v>
      </c>
      <c r="I958" s="4" t="s">
        <v>34</v>
      </c>
      <c r="J958" s="2">
        <v>43691</v>
      </c>
    </row>
    <row r="959" spans="1:10" x14ac:dyDescent="0.3">
      <c r="A959" s="6" t="s">
        <v>59</v>
      </c>
      <c r="B959" s="8">
        <v>3</v>
      </c>
      <c r="C959" s="8">
        <v>8</v>
      </c>
      <c r="D959" s="4" t="s">
        <v>35</v>
      </c>
      <c r="E959" s="4" t="s">
        <v>67</v>
      </c>
      <c r="F959" s="8">
        <v>4</v>
      </c>
      <c r="G959" s="4" t="s">
        <v>15</v>
      </c>
      <c r="H959" s="4">
        <v>33</v>
      </c>
      <c r="I959" s="4" t="s">
        <v>34</v>
      </c>
      <c r="J959" s="2">
        <v>43692</v>
      </c>
    </row>
    <row r="960" spans="1:10" x14ac:dyDescent="0.3">
      <c r="A960" s="6" t="s">
        <v>59</v>
      </c>
      <c r="B960" s="8">
        <v>3</v>
      </c>
      <c r="C960" s="8">
        <v>8</v>
      </c>
      <c r="D960" s="4" t="s">
        <v>35</v>
      </c>
      <c r="E960" s="4" t="s">
        <v>67</v>
      </c>
      <c r="F960" s="8">
        <v>5</v>
      </c>
      <c r="G960" s="4" t="s">
        <v>16</v>
      </c>
      <c r="H960" s="4">
        <v>33</v>
      </c>
      <c r="I960" s="4" t="s">
        <v>34</v>
      </c>
      <c r="J960" s="2">
        <v>43693</v>
      </c>
    </row>
    <row r="961" spans="1:10" x14ac:dyDescent="0.3">
      <c r="A961" s="6" t="s">
        <v>59</v>
      </c>
      <c r="B961" s="8">
        <v>3</v>
      </c>
      <c r="C961" s="8">
        <v>8</v>
      </c>
      <c r="D961" s="4" t="s">
        <v>35</v>
      </c>
      <c r="E961" s="4" t="s">
        <v>67</v>
      </c>
      <c r="F961" s="8">
        <v>6</v>
      </c>
      <c r="G961" s="4" t="s">
        <v>17</v>
      </c>
      <c r="H961" s="4">
        <v>33</v>
      </c>
      <c r="I961" s="4" t="s">
        <v>34</v>
      </c>
      <c r="J961" s="2">
        <v>43694</v>
      </c>
    </row>
    <row r="962" spans="1:10" x14ac:dyDescent="0.3">
      <c r="A962" s="6" t="s">
        <v>59</v>
      </c>
      <c r="B962" s="8">
        <v>3</v>
      </c>
      <c r="C962" s="8">
        <v>8</v>
      </c>
      <c r="D962" s="4" t="s">
        <v>35</v>
      </c>
      <c r="E962" s="4" t="s">
        <v>67</v>
      </c>
      <c r="F962" s="8">
        <v>7</v>
      </c>
      <c r="G962" s="4" t="s">
        <v>18</v>
      </c>
      <c r="H962" s="4">
        <v>33</v>
      </c>
      <c r="I962" s="4" t="s">
        <v>34</v>
      </c>
      <c r="J962" s="2">
        <v>43695</v>
      </c>
    </row>
    <row r="963" spans="1:10" x14ac:dyDescent="0.3">
      <c r="A963" s="6" t="s">
        <v>59</v>
      </c>
      <c r="B963" s="8">
        <v>3</v>
      </c>
      <c r="C963" s="8">
        <v>8</v>
      </c>
      <c r="D963" s="4" t="s">
        <v>35</v>
      </c>
      <c r="E963" s="4" t="s">
        <v>67</v>
      </c>
      <c r="F963" s="8">
        <v>1</v>
      </c>
      <c r="G963" s="4" t="s">
        <v>19</v>
      </c>
      <c r="H963" s="4">
        <v>34</v>
      </c>
      <c r="I963" s="4" t="s">
        <v>34</v>
      </c>
      <c r="J963" s="2">
        <v>43696</v>
      </c>
    </row>
    <row r="964" spans="1:10" x14ac:dyDescent="0.3">
      <c r="A964" s="6" t="s">
        <v>59</v>
      </c>
      <c r="B964" s="8">
        <v>3</v>
      </c>
      <c r="C964" s="8">
        <v>8</v>
      </c>
      <c r="D964" s="4" t="s">
        <v>35</v>
      </c>
      <c r="E964" s="4" t="s">
        <v>67</v>
      </c>
      <c r="F964" s="8">
        <v>2</v>
      </c>
      <c r="G964" s="4" t="s">
        <v>20</v>
      </c>
      <c r="H964" s="4">
        <v>34</v>
      </c>
      <c r="I964" s="4" t="s">
        <v>34</v>
      </c>
      <c r="J964" s="2">
        <v>43697</v>
      </c>
    </row>
    <row r="965" spans="1:10" x14ac:dyDescent="0.3">
      <c r="A965" s="6" t="s">
        <v>59</v>
      </c>
      <c r="B965" s="8">
        <v>3</v>
      </c>
      <c r="C965" s="8">
        <v>8</v>
      </c>
      <c r="D965" s="4" t="s">
        <v>35</v>
      </c>
      <c r="E965" s="4" t="s">
        <v>67</v>
      </c>
      <c r="F965" s="8">
        <v>3</v>
      </c>
      <c r="G965" s="4" t="s">
        <v>13</v>
      </c>
      <c r="H965" s="4">
        <v>34</v>
      </c>
      <c r="I965" s="4" t="s">
        <v>34</v>
      </c>
      <c r="J965" s="2">
        <v>43698</v>
      </c>
    </row>
    <row r="966" spans="1:10" x14ac:dyDescent="0.3">
      <c r="A966" s="6" t="s">
        <v>59</v>
      </c>
      <c r="B966" s="8">
        <v>3</v>
      </c>
      <c r="C966" s="8">
        <v>8</v>
      </c>
      <c r="D966" s="4" t="s">
        <v>35</v>
      </c>
      <c r="E966" s="4" t="s">
        <v>67</v>
      </c>
      <c r="F966" s="8">
        <v>4</v>
      </c>
      <c r="G966" s="4" t="s">
        <v>15</v>
      </c>
      <c r="H966" s="4">
        <v>34</v>
      </c>
      <c r="I966" s="4" t="s">
        <v>34</v>
      </c>
      <c r="J966" s="2">
        <v>43699</v>
      </c>
    </row>
    <row r="967" spans="1:10" x14ac:dyDescent="0.3">
      <c r="A967" s="6" t="s">
        <v>59</v>
      </c>
      <c r="B967" s="8">
        <v>3</v>
      </c>
      <c r="C967" s="8">
        <v>8</v>
      </c>
      <c r="D967" s="4" t="s">
        <v>35</v>
      </c>
      <c r="E967" s="4" t="s">
        <v>67</v>
      </c>
      <c r="F967" s="8">
        <v>5</v>
      </c>
      <c r="G967" s="4" t="s">
        <v>16</v>
      </c>
      <c r="H967" s="4">
        <v>34</v>
      </c>
      <c r="I967" s="4" t="s">
        <v>34</v>
      </c>
      <c r="J967" s="2">
        <v>43700</v>
      </c>
    </row>
    <row r="968" spans="1:10" x14ac:dyDescent="0.3">
      <c r="A968" s="6" t="s">
        <v>59</v>
      </c>
      <c r="B968" s="8">
        <v>3</v>
      </c>
      <c r="C968" s="8">
        <v>8</v>
      </c>
      <c r="D968" s="4" t="s">
        <v>35</v>
      </c>
      <c r="E968" s="4" t="s">
        <v>67</v>
      </c>
      <c r="F968" s="8">
        <v>6</v>
      </c>
      <c r="G968" s="4" t="s">
        <v>17</v>
      </c>
      <c r="H968" s="4">
        <v>34</v>
      </c>
      <c r="I968" s="4" t="s">
        <v>34</v>
      </c>
      <c r="J968" s="2">
        <v>43701</v>
      </c>
    </row>
    <row r="969" spans="1:10" x14ac:dyDescent="0.3">
      <c r="A969" s="6" t="s">
        <v>59</v>
      </c>
      <c r="B969" s="8">
        <v>3</v>
      </c>
      <c r="C969" s="8">
        <v>8</v>
      </c>
      <c r="D969" s="4" t="s">
        <v>35</v>
      </c>
      <c r="E969" s="4" t="s">
        <v>67</v>
      </c>
      <c r="F969" s="8">
        <v>7</v>
      </c>
      <c r="G969" s="4" t="s">
        <v>18</v>
      </c>
      <c r="H969" s="4">
        <v>34</v>
      </c>
      <c r="I969" s="4" t="s">
        <v>34</v>
      </c>
      <c r="J969" s="2">
        <v>43702</v>
      </c>
    </row>
    <row r="970" spans="1:10" x14ac:dyDescent="0.3">
      <c r="A970" s="6" t="s">
        <v>59</v>
      </c>
      <c r="B970" s="8">
        <v>3</v>
      </c>
      <c r="C970" s="8">
        <v>8</v>
      </c>
      <c r="D970" s="4" t="s">
        <v>35</v>
      </c>
      <c r="E970" s="4" t="s">
        <v>67</v>
      </c>
      <c r="F970" s="8">
        <v>1</v>
      </c>
      <c r="G970" s="4" t="s">
        <v>19</v>
      </c>
      <c r="H970" s="4">
        <v>35</v>
      </c>
      <c r="I970" s="4" t="s">
        <v>34</v>
      </c>
      <c r="J970" s="2">
        <v>43703</v>
      </c>
    </row>
    <row r="971" spans="1:10" x14ac:dyDescent="0.3">
      <c r="A971" s="6" t="s">
        <v>59</v>
      </c>
      <c r="B971" s="8">
        <v>3</v>
      </c>
      <c r="C971" s="8">
        <v>8</v>
      </c>
      <c r="D971" s="4" t="s">
        <v>35</v>
      </c>
      <c r="E971" s="4" t="s">
        <v>67</v>
      </c>
      <c r="F971" s="8">
        <v>2</v>
      </c>
      <c r="G971" s="4" t="s">
        <v>20</v>
      </c>
      <c r="H971" s="4">
        <v>35</v>
      </c>
      <c r="I971" s="4" t="s">
        <v>34</v>
      </c>
      <c r="J971" s="2">
        <v>43704</v>
      </c>
    </row>
    <row r="972" spans="1:10" x14ac:dyDescent="0.3">
      <c r="A972" s="6" t="s">
        <v>59</v>
      </c>
      <c r="B972" s="8">
        <v>3</v>
      </c>
      <c r="C972" s="8">
        <v>8</v>
      </c>
      <c r="D972" s="4" t="s">
        <v>35</v>
      </c>
      <c r="E972" s="4" t="s">
        <v>67</v>
      </c>
      <c r="F972" s="8">
        <v>3</v>
      </c>
      <c r="G972" s="4" t="s">
        <v>13</v>
      </c>
      <c r="H972" s="4">
        <v>35</v>
      </c>
      <c r="I972" s="4" t="s">
        <v>34</v>
      </c>
      <c r="J972" s="2">
        <v>43705</v>
      </c>
    </row>
    <row r="973" spans="1:10" x14ac:dyDescent="0.3">
      <c r="A973" s="6" t="s">
        <v>59</v>
      </c>
      <c r="B973" s="8">
        <v>3</v>
      </c>
      <c r="C973" s="8">
        <v>8</v>
      </c>
      <c r="D973" s="4" t="s">
        <v>35</v>
      </c>
      <c r="E973" s="4" t="s">
        <v>67</v>
      </c>
      <c r="F973" s="8">
        <v>4</v>
      </c>
      <c r="G973" s="4" t="s">
        <v>15</v>
      </c>
      <c r="H973" s="4">
        <v>35</v>
      </c>
      <c r="I973" s="4" t="s">
        <v>34</v>
      </c>
      <c r="J973" s="2">
        <v>43706</v>
      </c>
    </row>
    <row r="974" spans="1:10" x14ac:dyDescent="0.3">
      <c r="A974" s="6" t="s">
        <v>59</v>
      </c>
      <c r="B974" s="8">
        <v>3</v>
      </c>
      <c r="C974" s="8">
        <v>8</v>
      </c>
      <c r="D974" s="4" t="s">
        <v>35</v>
      </c>
      <c r="E974" s="4" t="s">
        <v>67</v>
      </c>
      <c r="F974" s="8">
        <v>5</v>
      </c>
      <c r="G974" s="4" t="s">
        <v>16</v>
      </c>
      <c r="H974" s="4">
        <v>35</v>
      </c>
      <c r="I974" s="4" t="s">
        <v>34</v>
      </c>
      <c r="J974" s="2">
        <v>43707</v>
      </c>
    </row>
    <row r="975" spans="1:10" x14ac:dyDescent="0.3">
      <c r="A975" s="6" t="s">
        <v>59</v>
      </c>
      <c r="B975" s="8">
        <v>3</v>
      </c>
      <c r="C975" s="8">
        <v>8</v>
      </c>
      <c r="D975" s="4" t="s">
        <v>35</v>
      </c>
      <c r="E975" s="4" t="s">
        <v>67</v>
      </c>
      <c r="F975" s="8">
        <v>6</v>
      </c>
      <c r="G975" s="4" t="s">
        <v>17</v>
      </c>
      <c r="H975" s="4">
        <v>35</v>
      </c>
      <c r="I975" s="4" t="s">
        <v>34</v>
      </c>
      <c r="J975" s="2">
        <v>43708</v>
      </c>
    </row>
    <row r="976" spans="1:10" x14ac:dyDescent="0.3">
      <c r="A976" s="6" t="s">
        <v>59</v>
      </c>
      <c r="B976" s="8">
        <v>3</v>
      </c>
      <c r="C976" s="8">
        <v>9</v>
      </c>
      <c r="D976" s="4" t="s">
        <v>37</v>
      </c>
      <c r="E976" s="4" t="s">
        <v>68</v>
      </c>
      <c r="F976" s="8">
        <v>7</v>
      </c>
      <c r="G976" s="4" t="s">
        <v>18</v>
      </c>
      <c r="H976" s="4">
        <v>35</v>
      </c>
      <c r="I976" s="4" t="s">
        <v>34</v>
      </c>
      <c r="J976" s="2">
        <v>43709</v>
      </c>
    </row>
    <row r="977" spans="1:10" x14ac:dyDescent="0.3">
      <c r="A977" s="6" t="s">
        <v>59</v>
      </c>
      <c r="B977" s="8">
        <v>3</v>
      </c>
      <c r="C977" s="8">
        <v>9</v>
      </c>
      <c r="D977" s="4" t="s">
        <v>37</v>
      </c>
      <c r="E977" s="4" t="s">
        <v>68</v>
      </c>
      <c r="F977" s="8">
        <v>1</v>
      </c>
      <c r="G977" s="4" t="s">
        <v>19</v>
      </c>
      <c r="H977" s="4">
        <v>36</v>
      </c>
      <c r="I977" s="4" t="s">
        <v>34</v>
      </c>
      <c r="J977" s="2">
        <v>43710</v>
      </c>
    </row>
    <row r="978" spans="1:10" x14ac:dyDescent="0.3">
      <c r="A978" s="6" t="s">
        <v>59</v>
      </c>
      <c r="B978" s="8">
        <v>3</v>
      </c>
      <c r="C978" s="8">
        <v>9</v>
      </c>
      <c r="D978" s="4" t="s">
        <v>37</v>
      </c>
      <c r="E978" s="4" t="s">
        <v>68</v>
      </c>
      <c r="F978" s="8">
        <v>2</v>
      </c>
      <c r="G978" s="4" t="s">
        <v>20</v>
      </c>
      <c r="H978" s="4">
        <v>36</v>
      </c>
      <c r="I978" s="4" t="s">
        <v>34</v>
      </c>
      <c r="J978" s="2">
        <v>43711</v>
      </c>
    </row>
    <row r="979" spans="1:10" x14ac:dyDescent="0.3">
      <c r="A979" s="6" t="s">
        <v>59</v>
      </c>
      <c r="B979" s="8">
        <v>3</v>
      </c>
      <c r="C979" s="8">
        <v>9</v>
      </c>
      <c r="D979" s="4" t="s">
        <v>37</v>
      </c>
      <c r="E979" s="4" t="s">
        <v>68</v>
      </c>
      <c r="F979" s="8">
        <v>3</v>
      </c>
      <c r="G979" s="4" t="s">
        <v>13</v>
      </c>
      <c r="H979" s="4">
        <v>36</v>
      </c>
      <c r="I979" s="4" t="s">
        <v>34</v>
      </c>
      <c r="J979" s="2">
        <v>43712</v>
      </c>
    </row>
    <row r="980" spans="1:10" x14ac:dyDescent="0.3">
      <c r="A980" s="6" t="s">
        <v>59</v>
      </c>
      <c r="B980" s="8">
        <v>3</v>
      </c>
      <c r="C980" s="8">
        <v>9</v>
      </c>
      <c r="D980" s="4" t="s">
        <v>37</v>
      </c>
      <c r="E980" s="4" t="s">
        <v>68</v>
      </c>
      <c r="F980" s="8">
        <v>4</v>
      </c>
      <c r="G980" s="4" t="s">
        <v>15</v>
      </c>
      <c r="H980" s="4">
        <v>36</v>
      </c>
      <c r="I980" s="4" t="s">
        <v>34</v>
      </c>
      <c r="J980" s="2">
        <v>43713</v>
      </c>
    </row>
    <row r="981" spans="1:10" x14ac:dyDescent="0.3">
      <c r="A981" s="6" t="s">
        <v>59</v>
      </c>
      <c r="B981" s="8">
        <v>3</v>
      </c>
      <c r="C981" s="8">
        <v>9</v>
      </c>
      <c r="D981" s="4" t="s">
        <v>37</v>
      </c>
      <c r="E981" s="4" t="s">
        <v>68</v>
      </c>
      <c r="F981" s="8">
        <v>5</v>
      </c>
      <c r="G981" s="4" t="s">
        <v>16</v>
      </c>
      <c r="H981" s="4">
        <v>36</v>
      </c>
      <c r="I981" s="4" t="s">
        <v>34</v>
      </c>
      <c r="J981" s="2">
        <v>43714</v>
      </c>
    </row>
    <row r="982" spans="1:10" x14ac:dyDescent="0.3">
      <c r="A982" s="6" t="s">
        <v>59</v>
      </c>
      <c r="B982" s="8">
        <v>3</v>
      </c>
      <c r="C982" s="8">
        <v>9</v>
      </c>
      <c r="D982" s="4" t="s">
        <v>37</v>
      </c>
      <c r="E982" s="4" t="s">
        <v>68</v>
      </c>
      <c r="F982" s="8">
        <v>6</v>
      </c>
      <c r="G982" s="4" t="s">
        <v>17</v>
      </c>
      <c r="H982" s="4">
        <v>36</v>
      </c>
      <c r="I982" s="4" t="s">
        <v>34</v>
      </c>
      <c r="J982" s="2">
        <v>43715</v>
      </c>
    </row>
    <row r="983" spans="1:10" x14ac:dyDescent="0.3">
      <c r="A983" s="6" t="s">
        <v>59</v>
      </c>
      <c r="B983" s="8">
        <v>3</v>
      </c>
      <c r="C983" s="8">
        <v>9</v>
      </c>
      <c r="D983" s="4" t="s">
        <v>37</v>
      </c>
      <c r="E983" s="4" t="s">
        <v>68</v>
      </c>
      <c r="F983" s="8">
        <v>7</v>
      </c>
      <c r="G983" s="4" t="s">
        <v>18</v>
      </c>
      <c r="H983" s="4">
        <v>36</v>
      </c>
      <c r="I983" s="4" t="s">
        <v>34</v>
      </c>
      <c r="J983" s="2">
        <v>43716</v>
      </c>
    </row>
    <row r="984" spans="1:10" x14ac:dyDescent="0.3">
      <c r="A984" s="6" t="s">
        <v>59</v>
      </c>
      <c r="B984" s="8">
        <v>3</v>
      </c>
      <c r="C984" s="8">
        <v>9</v>
      </c>
      <c r="D984" s="4" t="s">
        <v>37</v>
      </c>
      <c r="E984" s="4" t="s">
        <v>68</v>
      </c>
      <c r="F984" s="8">
        <v>1</v>
      </c>
      <c r="G984" s="4" t="s">
        <v>19</v>
      </c>
      <c r="H984" s="4">
        <v>37</v>
      </c>
      <c r="I984" s="4" t="s">
        <v>34</v>
      </c>
      <c r="J984" s="2">
        <v>43717</v>
      </c>
    </row>
    <row r="985" spans="1:10" x14ac:dyDescent="0.3">
      <c r="A985" s="6" t="s">
        <v>59</v>
      </c>
      <c r="B985" s="8">
        <v>3</v>
      </c>
      <c r="C985" s="8">
        <v>9</v>
      </c>
      <c r="D985" s="4" t="s">
        <v>37</v>
      </c>
      <c r="E985" s="4" t="s">
        <v>68</v>
      </c>
      <c r="F985" s="8">
        <v>2</v>
      </c>
      <c r="G985" s="4" t="s">
        <v>20</v>
      </c>
      <c r="H985" s="4">
        <v>37</v>
      </c>
      <c r="I985" s="4" t="s">
        <v>34</v>
      </c>
      <c r="J985" s="2">
        <v>43718</v>
      </c>
    </row>
    <row r="986" spans="1:10" x14ac:dyDescent="0.3">
      <c r="A986" s="6" t="s">
        <v>59</v>
      </c>
      <c r="B986" s="8">
        <v>3</v>
      </c>
      <c r="C986" s="8">
        <v>9</v>
      </c>
      <c r="D986" s="4" t="s">
        <v>37</v>
      </c>
      <c r="E986" s="4" t="s">
        <v>68</v>
      </c>
      <c r="F986" s="8">
        <v>3</v>
      </c>
      <c r="G986" s="4" t="s">
        <v>13</v>
      </c>
      <c r="H986" s="4">
        <v>37</v>
      </c>
      <c r="I986" s="4" t="s">
        <v>34</v>
      </c>
      <c r="J986" s="2">
        <v>43719</v>
      </c>
    </row>
    <row r="987" spans="1:10" x14ac:dyDescent="0.3">
      <c r="A987" s="6" t="s">
        <v>59</v>
      </c>
      <c r="B987" s="8">
        <v>3</v>
      </c>
      <c r="C987" s="8">
        <v>9</v>
      </c>
      <c r="D987" s="4" t="s">
        <v>37</v>
      </c>
      <c r="E987" s="4" t="s">
        <v>68</v>
      </c>
      <c r="F987" s="8">
        <v>4</v>
      </c>
      <c r="G987" s="4" t="s">
        <v>15</v>
      </c>
      <c r="H987" s="4">
        <v>37</v>
      </c>
      <c r="I987" s="4" t="s">
        <v>34</v>
      </c>
      <c r="J987" s="2">
        <v>43720</v>
      </c>
    </row>
    <row r="988" spans="1:10" x14ac:dyDescent="0.3">
      <c r="A988" s="6" t="s">
        <v>59</v>
      </c>
      <c r="B988" s="8">
        <v>3</v>
      </c>
      <c r="C988" s="8">
        <v>9</v>
      </c>
      <c r="D988" s="4" t="s">
        <v>37</v>
      </c>
      <c r="E988" s="4" t="s">
        <v>68</v>
      </c>
      <c r="F988" s="8">
        <v>5</v>
      </c>
      <c r="G988" s="4" t="s">
        <v>16</v>
      </c>
      <c r="H988" s="4">
        <v>37</v>
      </c>
      <c r="I988" s="4" t="s">
        <v>34</v>
      </c>
      <c r="J988" s="2">
        <v>43721</v>
      </c>
    </row>
    <row r="989" spans="1:10" x14ac:dyDescent="0.3">
      <c r="A989" s="6" t="s">
        <v>59</v>
      </c>
      <c r="B989" s="8">
        <v>3</v>
      </c>
      <c r="C989" s="8">
        <v>9</v>
      </c>
      <c r="D989" s="4" t="s">
        <v>37</v>
      </c>
      <c r="E989" s="4" t="s">
        <v>68</v>
      </c>
      <c r="F989" s="8">
        <v>6</v>
      </c>
      <c r="G989" s="4" t="s">
        <v>17</v>
      </c>
      <c r="H989" s="4">
        <v>37</v>
      </c>
      <c r="I989" s="4" t="s">
        <v>34</v>
      </c>
      <c r="J989" s="2">
        <v>43722</v>
      </c>
    </row>
    <row r="990" spans="1:10" x14ac:dyDescent="0.3">
      <c r="A990" s="6" t="s">
        <v>59</v>
      </c>
      <c r="B990" s="8">
        <v>3</v>
      </c>
      <c r="C990" s="8">
        <v>9</v>
      </c>
      <c r="D990" s="4" t="s">
        <v>37</v>
      </c>
      <c r="E990" s="4" t="s">
        <v>68</v>
      </c>
      <c r="F990" s="8">
        <v>7</v>
      </c>
      <c r="G990" s="4" t="s">
        <v>18</v>
      </c>
      <c r="H990" s="4">
        <v>37</v>
      </c>
      <c r="I990" s="4" t="s">
        <v>34</v>
      </c>
      <c r="J990" s="2">
        <v>43723</v>
      </c>
    </row>
    <row r="991" spans="1:10" x14ac:dyDescent="0.3">
      <c r="A991" s="6" t="s">
        <v>59</v>
      </c>
      <c r="B991" s="8">
        <v>3</v>
      </c>
      <c r="C991" s="8">
        <v>9</v>
      </c>
      <c r="D991" s="4" t="s">
        <v>37</v>
      </c>
      <c r="E991" s="4" t="s">
        <v>68</v>
      </c>
      <c r="F991" s="8">
        <v>1</v>
      </c>
      <c r="G991" s="4" t="s">
        <v>19</v>
      </c>
      <c r="H991" s="4">
        <v>38</v>
      </c>
      <c r="I991" s="4" t="s">
        <v>34</v>
      </c>
      <c r="J991" s="2">
        <v>43724</v>
      </c>
    </row>
    <row r="992" spans="1:10" x14ac:dyDescent="0.3">
      <c r="A992" s="6" t="s">
        <v>59</v>
      </c>
      <c r="B992" s="8">
        <v>3</v>
      </c>
      <c r="C992" s="8">
        <v>9</v>
      </c>
      <c r="D992" s="4" t="s">
        <v>37</v>
      </c>
      <c r="E992" s="4" t="s">
        <v>68</v>
      </c>
      <c r="F992" s="8">
        <v>2</v>
      </c>
      <c r="G992" s="4" t="s">
        <v>20</v>
      </c>
      <c r="H992" s="4">
        <v>38</v>
      </c>
      <c r="I992" s="4" t="s">
        <v>34</v>
      </c>
      <c r="J992" s="2">
        <v>43725</v>
      </c>
    </row>
    <row r="993" spans="1:10" x14ac:dyDescent="0.3">
      <c r="A993" s="6" t="s">
        <v>59</v>
      </c>
      <c r="B993" s="8">
        <v>3</v>
      </c>
      <c r="C993" s="8">
        <v>9</v>
      </c>
      <c r="D993" s="4" t="s">
        <v>37</v>
      </c>
      <c r="E993" s="4" t="s">
        <v>68</v>
      </c>
      <c r="F993" s="8">
        <v>3</v>
      </c>
      <c r="G993" s="4" t="s">
        <v>13</v>
      </c>
      <c r="H993" s="4">
        <v>38</v>
      </c>
      <c r="I993" s="4" t="s">
        <v>34</v>
      </c>
      <c r="J993" s="2">
        <v>43726</v>
      </c>
    </row>
    <row r="994" spans="1:10" x14ac:dyDescent="0.3">
      <c r="A994" s="6" t="s">
        <v>59</v>
      </c>
      <c r="B994" s="8">
        <v>3</v>
      </c>
      <c r="C994" s="8">
        <v>9</v>
      </c>
      <c r="D994" s="4" t="s">
        <v>37</v>
      </c>
      <c r="E994" s="4" t="s">
        <v>68</v>
      </c>
      <c r="F994" s="8">
        <v>4</v>
      </c>
      <c r="G994" s="4" t="s">
        <v>15</v>
      </c>
      <c r="H994" s="4">
        <v>38</v>
      </c>
      <c r="I994" s="4" t="s">
        <v>34</v>
      </c>
      <c r="J994" s="2">
        <v>43727</v>
      </c>
    </row>
    <row r="995" spans="1:10" x14ac:dyDescent="0.3">
      <c r="A995" s="6" t="s">
        <v>59</v>
      </c>
      <c r="B995" s="8">
        <v>3</v>
      </c>
      <c r="C995" s="8">
        <v>9</v>
      </c>
      <c r="D995" s="4" t="s">
        <v>37</v>
      </c>
      <c r="E995" s="4" t="s">
        <v>68</v>
      </c>
      <c r="F995" s="8">
        <v>5</v>
      </c>
      <c r="G995" s="4" t="s">
        <v>16</v>
      </c>
      <c r="H995" s="4">
        <v>38</v>
      </c>
      <c r="I995" s="4" t="s">
        <v>34</v>
      </c>
      <c r="J995" s="2">
        <v>43728</v>
      </c>
    </row>
    <row r="996" spans="1:10" x14ac:dyDescent="0.3">
      <c r="A996" s="6" t="s">
        <v>59</v>
      </c>
      <c r="B996" s="8">
        <v>3</v>
      </c>
      <c r="C996" s="8">
        <v>9</v>
      </c>
      <c r="D996" s="4" t="s">
        <v>37</v>
      </c>
      <c r="E996" s="4" t="s">
        <v>68</v>
      </c>
      <c r="F996" s="8">
        <v>6</v>
      </c>
      <c r="G996" s="4" t="s">
        <v>17</v>
      </c>
      <c r="H996" s="4">
        <v>38</v>
      </c>
      <c r="I996" s="4" t="s">
        <v>34</v>
      </c>
      <c r="J996" s="2">
        <v>43729</v>
      </c>
    </row>
    <row r="997" spans="1:10" x14ac:dyDescent="0.3">
      <c r="A997" s="6" t="s">
        <v>59</v>
      </c>
      <c r="B997" s="8">
        <v>3</v>
      </c>
      <c r="C997" s="8">
        <v>9</v>
      </c>
      <c r="D997" s="4" t="s">
        <v>37</v>
      </c>
      <c r="E997" s="4" t="s">
        <v>68</v>
      </c>
      <c r="F997" s="8">
        <v>7</v>
      </c>
      <c r="G997" s="4" t="s">
        <v>18</v>
      </c>
      <c r="H997" s="4">
        <v>38</v>
      </c>
      <c r="I997" s="4" t="s">
        <v>34</v>
      </c>
      <c r="J997" s="2">
        <v>43730</v>
      </c>
    </row>
    <row r="998" spans="1:10" x14ac:dyDescent="0.3">
      <c r="A998" s="6" t="s">
        <v>59</v>
      </c>
      <c r="B998" s="8">
        <v>3</v>
      </c>
      <c r="C998" s="8">
        <v>9</v>
      </c>
      <c r="D998" s="4" t="s">
        <v>37</v>
      </c>
      <c r="E998" s="4" t="s">
        <v>68</v>
      </c>
      <c r="F998" s="8">
        <v>1</v>
      </c>
      <c r="G998" s="4" t="s">
        <v>19</v>
      </c>
      <c r="H998" s="4">
        <v>39</v>
      </c>
      <c r="I998" s="4" t="s">
        <v>34</v>
      </c>
      <c r="J998" s="2">
        <v>43731</v>
      </c>
    </row>
    <row r="999" spans="1:10" x14ac:dyDescent="0.3">
      <c r="A999" s="6" t="s">
        <v>59</v>
      </c>
      <c r="B999" s="8">
        <v>3</v>
      </c>
      <c r="C999" s="8">
        <v>9</v>
      </c>
      <c r="D999" s="4" t="s">
        <v>37</v>
      </c>
      <c r="E999" s="4" t="s">
        <v>68</v>
      </c>
      <c r="F999" s="8">
        <v>2</v>
      </c>
      <c r="G999" s="4" t="s">
        <v>20</v>
      </c>
      <c r="H999" s="4">
        <v>39</v>
      </c>
      <c r="I999" s="4" t="s">
        <v>34</v>
      </c>
      <c r="J999" s="2">
        <v>43732</v>
      </c>
    </row>
    <row r="1000" spans="1:10" x14ac:dyDescent="0.3">
      <c r="A1000" s="6" t="s">
        <v>59</v>
      </c>
      <c r="B1000" s="8">
        <v>3</v>
      </c>
      <c r="C1000" s="8">
        <v>9</v>
      </c>
      <c r="D1000" s="4" t="s">
        <v>37</v>
      </c>
      <c r="E1000" s="4" t="s">
        <v>68</v>
      </c>
      <c r="F1000" s="8">
        <v>3</v>
      </c>
      <c r="G1000" s="4" t="s">
        <v>13</v>
      </c>
      <c r="H1000" s="4">
        <v>39</v>
      </c>
      <c r="I1000" s="4" t="s">
        <v>34</v>
      </c>
      <c r="J1000" s="2">
        <v>43733</v>
      </c>
    </row>
    <row r="1001" spans="1:10" x14ac:dyDescent="0.3">
      <c r="A1001" s="6" t="s">
        <v>59</v>
      </c>
      <c r="B1001" s="8">
        <v>3</v>
      </c>
      <c r="C1001" s="8">
        <v>9</v>
      </c>
      <c r="D1001" s="4" t="s">
        <v>37</v>
      </c>
      <c r="E1001" s="4" t="s">
        <v>68</v>
      </c>
      <c r="F1001" s="8">
        <v>4</v>
      </c>
      <c r="G1001" s="4" t="s">
        <v>15</v>
      </c>
      <c r="H1001" s="4">
        <v>39</v>
      </c>
      <c r="I1001" s="4" t="s">
        <v>34</v>
      </c>
      <c r="J1001" s="2">
        <v>43734</v>
      </c>
    </row>
    <row r="1002" spans="1:10" x14ac:dyDescent="0.3">
      <c r="A1002" s="6" t="s">
        <v>59</v>
      </c>
      <c r="B1002" s="8">
        <v>3</v>
      </c>
      <c r="C1002" s="8">
        <v>9</v>
      </c>
      <c r="D1002" s="4" t="s">
        <v>37</v>
      </c>
      <c r="E1002" s="4" t="s">
        <v>68</v>
      </c>
      <c r="F1002" s="8">
        <v>5</v>
      </c>
      <c r="G1002" s="4" t="s">
        <v>16</v>
      </c>
      <c r="H1002" s="4">
        <v>39</v>
      </c>
      <c r="I1002" s="4" t="s">
        <v>34</v>
      </c>
      <c r="J1002" s="2">
        <v>43735</v>
      </c>
    </row>
    <row r="1003" spans="1:10" x14ac:dyDescent="0.3">
      <c r="A1003" s="6" t="s">
        <v>59</v>
      </c>
      <c r="B1003" s="8">
        <v>3</v>
      </c>
      <c r="C1003" s="8">
        <v>9</v>
      </c>
      <c r="D1003" s="4" t="s">
        <v>37</v>
      </c>
      <c r="E1003" s="4" t="s">
        <v>68</v>
      </c>
      <c r="F1003" s="8">
        <v>6</v>
      </c>
      <c r="G1003" s="4" t="s">
        <v>17</v>
      </c>
      <c r="H1003" s="4">
        <v>39</v>
      </c>
      <c r="I1003" s="4" t="s">
        <v>34</v>
      </c>
      <c r="J1003" s="2">
        <v>43736</v>
      </c>
    </row>
    <row r="1004" spans="1:10" x14ac:dyDescent="0.3">
      <c r="A1004" s="6" t="s">
        <v>59</v>
      </c>
      <c r="B1004" s="8">
        <v>3</v>
      </c>
      <c r="C1004" s="8">
        <v>9</v>
      </c>
      <c r="D1004" s="4" t="s">
        <v>37</v>
      </c>
      <c r="E1004" s="4" t="s">
        <v>68</v>
      </c>
      <c r="F1004" s="8">
        <v>7</v>
      </c>
      <c r="G1004" s="4" t="s">
        <v>18</v>
      </c>
      <c r="H1004" s="4">
        <v>39</v>
      </c>
      <c r="I1004" s="4" t="s">
        <v>34</v>
      </c>
      <c r="J1004" s="2">
        <v>43737</v>
      </c>
    </row>
    <row r="1005" spans="1:10" x14ac:dyDescent="0.3">
      <c r="A1005" s="6" t="s">
        <v>59</v>
      </c>
      <c r="B1005" s="8">
        <v>3</v>
      </c>
      <c r="C1005" s="8">
        <v>9</v>
      </c>
      <c r="D1005" s="4" t="s">
        <v>37</v>
      </c>
      <c r="E1005" s="4" t="s">
        <v>68</v>
      </c>
      <c r="F1005" s="8">
        <v>1</v>
      </c>
      <c r="G1005" s="4" t="s">
        <v>19</v>
      </c>
      <c r="H1005" s="4">
        <v>40</v>
      </c>
      <c r="I1005" s="4" t="s">
        <v>34</v>
      </c>
      <c r="J1005" s="2">
        <v>43738</v>
      </c>
    </row>
    <row r="1006" spans="1:10" x14ac:dyDescent="0.3">
      <c r="A1006" s="6" t="s">
        <v>59</v>
      </c>
      <c r="B1006" s="8">
        <v>4</v>
      </c>
      <c r="C1006" s="8">
        <v>10</v>
      </c>
      <c r="D1006" s="4" t="s">
        <v>39</v>
      </c>
      <c r="E1006" s="4" t="s">
        <v>69</v>
      </c>
      <c r="F1006" s="8">
        <v>2</v>
      </c>
      <c r="G1006" s="4" t="s">
        <v>20</v>
      </c>
      <c r="H1006" s="4">
        <v>40</v>
      </c>
      <c r="I1006" s="4" t="s">
        <v>41</v>
      </c>
      <c r="J1006" s="2">
        <v>43739</v>
      </c>
    </row>
    <row r="1007" spans="1:10" x14ac:dyDescent="0.3">
      <c r="A1007" s="6" t="s">
        <v>59</v>
      </c>
      <c r="B1007" s="8">
        <v>4</v>
      </c>
      <c r="C1007" s="8">
        <v>10</v>
      </c>
      <c r="D1007" s="4" t="s">
        <v>39</v>
      </c>
      <c r="E1007" s="4" t="s">
        <v>69</v>
      </c>
      <c r="F1007" s="8">
        <v>3</v>
      </c>
      <c r="G1007" s="4" t="s">
        <v>13</v>
      </c>
      <c r="H1007" s="4">
        <v>40</v>
      </c>
      <c r="I1007" s="4" t="s">
        <v>41</v>
      </c>
      <c r="J1007" s="2">
        <v>43740</v>
      </c>
    </row>
    <row r="1008" spans="1:10" x14ac:dyDescent="0.3">
      <c r="A1008" s="6" t="s">
        <v>59</v>
      </c>
      <c r="B1008" s="8">
        <v>4</v>
      </c>
      <c r="C1008" s="8">
        <v>10</v>
      </c>
      <c r="D1008" s="4" t="s">
        <v>39</v>
      </c>
      <c r="E1008" s="4" t="s">
        <v>69</v>
      </c>
      <c r="F1008" s="8">
        <v>4</v>
      </c>
      <c r="G1008" s="4" t="s">
        <v>15</v>
      </c>
      <c r="H1008" s="4">
        <v>40</v>
      </c>
      <c r="I1008" s="4" t="s">
        <v>41</v>
      </c>
      <c r="J1008" s="2">
        <v>43741</v>
      </c>
    </row>
    <row r="1009" spans="1:10" x14ac:dyDescent="0.3">
      <c r="A1009" s="6" t="s">
        <v>59</v>
      </c>
      <c r="B1009" s="8">
        <v>4</v>
      </c>
      <c r="C1009" s="8">
        <v>10</v>
      </c>
      <c r="D1009" s="4" t="s">
        <v>39</v>
      </c>
      <c r="E1009" s="4" t="s">
        <v>69</v>
      </c>
      <c r="F1009" s="8">
        <v>5</v>
      </c>
      <c r="G1009" s="4" t="s">
        <v>16</v>
      </c>
      <c r="H1009" s="4">
        <v>40</v>
      </c>
      <c r="I1009" s="4" t="s">
        <v>41</v>
      </c>
      <c r="J1009" s="2">
        <v>43742</v>
      </c>
    </row>
    <row r="1010" spans="1:10" x14ac:dyDescent="0.3">
      <c r="A1010" s="6" t="s">
        <v>59</v>
      </c>
      <c r="B1010" s="8">
        <v>4</v>
      </c>
      <c r="C1010" s="8">
        <v>10</v>
      </c>
      <c r="D1010" s="4" t="s">
        <v>39</v>
      </c>
      <c r="E1010" s="4" t="s">
        <v>69</v>
      </c>
      <c r="F1010" s="8">
        <v>6</v>
      </c>
      <c r="G1010" s="4" t="s">
        <v>17</v>
      </c>
      <c r="H1010" s="4">
        <v>40</v>
      </c>
      <c r="I1010" s="4" t="s">
        <v>41</v>
      </c>
      <c r="J1010" s="2">
        <v>43743</v>
      </c>
    </row>
    <row r="1011" spans="1:10" x14ac:dyDescent="0.3">
      <c r="A1011" s="6" t="s">
        <v>59</v>
      </c>
      <c r="B1011" s="8">
        <v>4</v>
      </c>
      <c r="C1011" s="8">
        <v>10</v>
      </c>
      <c r="D1011" s="4" t="s">
        <v>39</v>
      </c>
      <c r="E1011" s="4" t="s">
        <v>69</v>
      </c>
      <c r="F1011" s="8">
        <v>7</v>
      </c>
      <c r="G1011" s="4" t="s">
        <v>18</v>
      </c>
      <c r="H1011" s="4">
        <v>40</v>
      </c>
      <c r="I1011" s="4" t="s">
        <v>41</v>
      </c>
      <c r="J1011" s="2">
        <v>43744</v>
      </c>
    </row>
    <row r="1012" spans="1:10" x14ac:dyDescent="0.3">
      <c r="A1012" s="6" t="s">
        <v>59</v>
      </c>
      <c r="B1012" s="8">
        <v>4</v>
      </c>
      <c r="C1012" s="8">
        <v>10</v>
      </c>
      <c r="D1012" s="4" t="s">
        <v>39</v>
      </c>
      <c r="E1012" s="4" t="s">
        <v>69</v>
      </c>
      <c r="F1012" s="8">
        <v>1</v>
      </c>
      <c r="G1012" s="4" t="s">
        <v>19</v>
      </c>
      <c r="H1012" s="4">
        <v>41</v>
      </c>
      <c r="I1012" s="4" t="s">
        <v>41</v>
      </c>
      <c r="J1012" s="2">
        <v>43745</v>
      </c>
    </row>
    <row r="1013" spans="1:10" x14ac:dyDescent="0.3">
      <c r="A1013" s="6" t="s">
        <v>59</v>
      </c>
      <c r="B1013" s="8">
        <v>4</v>
      </c>
      <c r="C1013" s="8">
        <v>10</v>
      </c>
      <c r="D1013" s="4" t="s">
        <v>39</v>
      </c>
      <c r="E1013" s="4" t="s">
        <v>69</v>
      </c>
      <c r="F1013" s="8">
        <v>2</v>
      </c>
      <c r="G1013" s="4" t="s">
        <v>20</v>
      </c>
      <c r="H1013" s="4">
        <v>41</v>
      </c>
      <c r="I1013" s="4" t="s">
        <v>41</v>
      </c>
      <c r="J1013" s="2">
        <v>43746</v>
      </c>
    </row>
    <row r="1014" spans="1:10" x14ac:dyDescent="0.3">
      <c r="A1014" s="6" t="s">
        <v>59</v>
      </c>
      <c r="B1014" s="8">
        <v>4</v>
      </c>
      <c r="C1014" s="8">
        <v>10</v>
      </c>
      <c r="D1014" s="4" t="s">
        <v>39</v>
      </c>
      <c r="E1014" s="4" t="s">
        <v>69</v>
      </c>
      <c r="F1014" s="8">
        <v>3</v>
      </c>
      <c r="G1014" s="4" t="s">
        <v>13</v>
      </c>
      <c r="H1014" s="4">
        <v>41</v>
      </c>
      <c r="I1014" s="4" t="s">
        <v>41</v>
      </c>
      <c r="J1014" s="2">
        <v>43747</v>
      </c>
    </row>
    <row r="1015" spans="1:10" x14ac:dyDescent="0.3">
      <c r="A1015" s="6" t="s">
        <v>59</v>
      </c>
      <c r="B1015" s="8">
        <v>4</v>
      </c>
      <c r="C1015" s="8">
        <v>10</v>
      </c>
      <c r="D1015" s="4" t="s">
        <v>39</v>
      </c>
      <c r="E1015" s="4" t="s">
        <v>69</v>
      </c>
      <c r="F1015" s="8">
        <v>4</v>
      </c>
      <c r="G1015" s="4" t="s">
        <v>15</v>
      </c>
      <c r="H1015" s="4">
        <v>41</v>
      </c>
      <c r="I1015" s="4" t="s">
        <v>41</v>
      </c>
      <c r="J1015" s="2">
        <v>43748</v>
      </c>
    </row>
    <row r="1016" spans="1:10" x14ac:dyDescent="0.3">
      <c r="A1016" s="6" t="s">
        <v>59</v>
      </c>
      <c r="B1016" s="8">
        <v>4</v>
      </c>
      <c r="C1016" s="8">
        <v>10</v>
      </c>
      <c r="D1016" s="4" t="s">
        <v>39</v>
      </c>
      <c r="E1016" s="4" t="s">
        <v>69</v>
      </c>
      <c r="F1016" s="8">
        <v>5</v>
      </c>
      <c r="G1016" s="4" t="s">
        <v>16</v>
      </c>
      <c r="H1016" s="4">
        <v>41</v>
      </c>
      <c r="I1016" s="4" t="s">
        <v>41</v>
      </c>
      <c r="J1016" s="2">
        <v>43749</v>
      </c>
    </row>
    <row r="1017" spans="1:10" x14ac:dyDescent="0.3">
      <c r="A1017" s="6" t="s">
        <v>59</v>
      </c>
      <c r="B1017" s="8">
        <v>4</v>
      </c>
      <c r="C1017" s="8">
        <v>10</v>
      </c>
      <c r="D1017" s="4" t="s">
        <v>39</v>
      </c>
      <c r="E1017" s="4" t="s">
        <v>69</v>
      </c>
      <c r="F1017" s="8">
        <v>6</v>
      </c>
      <c r="G1017" s="4" t="s">
        <v>17</v>
      </c>
      <c r="H1017" s="4">
        <v>41</v>
      </c>
      <c r="I1017" s="4" t="s">
        <v>41</v>
      </c>
      <c r="J1017" s="2">
        <v>43750</v>
      </c>
    </row>
    <row r="1018" spans="1:10" x14ac:dyDescent="0.3">
      <c r="A1018" s="6" t="s">
        <v>59</v>
      </c>
      <c r="B1018" s="8">
        <v>4</v>
      </c>
      <c r="C1018" s="8">
        <v>10</v>
      </c>
      <c r="D1018" s="4" t="s">
        <v>39</v>
      </c>
      <c r="E1018" s="4" t="s">
        <v>69</v>
      </c>
      <c r="F1018" s="8">
        <v>7</v>
      </c>
      <c r="G1018" s="4" t="s">
        <v>18</v>
      </c>
      <c r="H1018" s="4">
        <v>41</v>
      </c>
      <c r="I1018" s="4" t="s">
        <v>41</v>
      </c>
      <c r="J1018" s="2">
        <v>43751</v>
      </c>
    </row>
    <row r="1019" spans="1:10" x14ac:dyDescent="0.3">
      <c r="A1019" s="6" t="s">
        <v>59</v>
      </c>
      <c r="B1019" s="8">
        <v>4</v>
      </c>
      <c r="C1019" s="8">
        <v>10</v>
      </c>
      <c r="D1019" s="4" t="s">
        <v>39</v>
      </c>
      <c r="E1019" s="4" t="s">
        <v>69</v>
      </c>
      <c r="F1019" s="8">
        <v>1</v>
      </c>
      <c r="G1019" s="4" t="s">
        <v>19</v>
      </c>
      <c r="H1019" s="4">
        <v>42</v>
      </c>
      <c r="I1019" s="4" t="s">
        <v>41</v>
      </c>
      <c r="J1019" s="2">
        <v>43752</v>
      </c>
    </row>
    <row r="1020" spans="1:10" x14ac:dyDescent="0.3">
      <c r="A1020" s="6" t="s">
        <v>59</v>
      </c>
      <c r="B1020" s="8">
        <v>4</v>
      </c>
      <c r="C1020" s="8">
        <v>10</v>
      </c>
      <c r="D1020" s="4" t="s">
        <v>39</v>
      </c>
      <c r="E1020" s="4" t="s">
        <v>69</v>
      </c>
      <c r="F1020" s="8">
        <v>2</v>
      </c>
      <c r="G1020" s="4" t="s">
        <v>20</v>
      </c>
      <c r="H1020" s="4">
        <v>42</v>
      </c>
      <c r="I1020" s="4" t="s">
        <v>41</v>
      </c>
      <c r="J1020" s="2">
        <v>43753</v>
      </c>
    </row>
    <row r="1021" spans="1:10" x14ac:dyDescent="0.3">
      <c r="A1021" s="6" t="s">
        <v>59</v>
      </c>
      <c r="B1021" s="8">
        <v>4</v>
      </c>
      <c r="C1021" s="8">
        <v>10</v>
      </c>
      <c r="D1021" s="4" t="s">
        <v>39</v>
      </c>
      <c r="E1021" s="4" t="s">
        <v>69</v>
      </c>
      <c r="F1021" s="8">
        <v>3</v>
      </c>
      <c r="G1021" s="4" t="s">
        <v>13</v>
      </c>
      <c r="H1021" s="4">
        <v>42</v>
      </c>
      <c r="I1021" s="4" t="s">
        <v>41</v>
      </c>
      <c r="J1021" s="2">
        <v>43754</v>
      </c>
    </row>
    <row r="1022" spans="1:10" x14ac:dyDescent="0.3">
      <c r="A1022" s="6" t="s">
        <v>59</v>
      </c>
      <c r="B1022" s="8">
        <v>4</v>
      </c>
      <c r="C1022" s="8">
        <v>10</v>
      </c>
      <c r="D1022" s="4" t="s">
        <v>39</v>
      </c>
      <c r="E1022" s="4" t="s">
        <v>69</v>
      </c>
      <c r="F1022" s="8">
        <v>4</v>
      </c>
      <c r="G1022" s="4" t="s">
        <v>15</v>
      </c>
      <c r="H1022" s="4">
        <v>42</v>
      </c>
      <c r="I1022" s="4" t="s">
        <v>41</v>
      </c>
      <c r="J1022" s="2">
        <v>43755</v>
      </c>
    </row>
    <row r="1023" spans="1:10" x14ac:dyDescent="0.3">
      <c r="A1023" s="6" t="s">
        <v>59</v>
      </c>
      <c r="B1023" s="8">
        <v>4</v>
      </c>
      <c r="C1023" s="8">
        <v>10</v>
      </c>
      <c r="D1023" s="4" t="s">
        <v>39</v>
      </c>
      <c r="E1023" s="4" t="s">
        <v>69</v>
      </c>
      <c r="F1023" s="8">
        <v>5</v>
      </c>
      <c r="G1023" s="4" t="s">
        <v>16</v>
      </c>
      <c r="H1023" s="4">
        <v>42</v>
      </c>
      <c r="I1023" s="4" t="s">
        <v>41</v>
      </c>
      <c r="J1023" s="2">
        <v>43756</v>
      </c>
    </row>
    <row r="1024" spans="1:10" x14ac:dyDescent="0.3">
      <c r="A1024" s="6" t="s">
        <v>59</v>
      </c>
      <c r="B1024" s="8">
        <v>4</v>
      </c>
      <c r="C1024" s="8">
        <v>10</v>
      </c>
      <c r="D1024" s="4" t="s">
        <v>39</v>
      </c>
      <c r="E1024" s="4" t="s">
        <v>69</v>
      </c>
      <c r="F1024" s="8">
        <v>6</v>
      </c>
      <c r="G1024" s="4" t="s">
        <v>17</v>
      </c>
      <c r="H1024" s="4">
        <v>42</v>
      </c>
      <c r="I1024" s="4" t="s">
        <v>41</v>
      </c>
      <c r="J1024" s="2">
        <v>43757</v>
      </c>
    </row>
    <row r="1025" spans="1:10" x14ac:dyDescent="0.3">
      <c r="A1025" s="6" t="s">
        <v>59</v>
      </c>
      <c r="B1025" s="8">
        <v>4</v>
      </c>
      <c r="C1025" s="8">
        <v>10</v>
      </c>
      <c r="D1025" s="4" t="s">
        <v>39</v>
      </c>
      <c r="E1025" s="4" t="s">
        <v>69</v>
      </c>
      <c r="F1025" s="8">
        <v>7</v>
      </c>
      <c r="G1025" s="4" t="s">
        <v>18</v>
      </c>
      <c r="H1025" s="4">
        <v>42</v>
      </c>
      <c r="I1025" s="4" t="s">
        <v>41</v>
      </c>
      <c r="J1025" s="2">
        <v>43758</v>
      </c>
    </row>
    <row r="1026" spans="1:10" x14ac:dyDescent="0.3">
      <c r="A1026" s="6" t="s">
        <v>59</v>
      </c>
      <c r="B1026" s="8">
        <v>4</v>
      </c>
      <c r="C1026" s="8">
        <v>10</v>
      </c>
      <c r="D1026" s="4" t="s">
        <v>39</v>
      </c>
      <c r="E1026" s="4" t="s">
        <v>69</v>
      </c>
      <c r="F1026" s="8">
        <v>1</v>
      </c>
      <c r="G1026" s="4" t="s">
        <v>19</v>
      </c>
      <c r="H1026" s="4">
        <v>43</v>
      </c>
      <c r="I1026" s="4" t="s">
        <v>41</v>
      </c>
      <c r="J1026" s="2">
        <v>43759</v>
      </c>
    </row>
    <row r="1027" spans="1:10" x14ac:dyDescent="0.3">
      <c r="A1027" s="6" t="s">
        <v>59</v>
      </c>
      <c r="B1027" s="8">
        <v>4</v>
      </c>
      <c r="C1027" s="8">
        <v>10</v>
      </c>
      <c r="D1027" s="4" t="s">
        <v>39</v>
      </c>
      <c r="E1027" s="4" t="s">
        <v>69</v>
      </c>
      <c r="F1027" s="8">
        <v>2</v>
      </c>
      <c r="G1027" s="4" t="s">
        <v>20</v>
      </c>
      <c r="H1027" s="4">
        <v>43</v>
      </c>
      <c r="I1027" s="4" t="s">
        <v>41</v>
      </c>
      <c r="J1027" s="2">
        <v>43760</v>
      </c>
    </row>
    <row r="1028" spans="1:10" x14ac:dyDescent="0.3">
      <c r="A1028" s="6" t="s">
        <v>59</v>
      </c>
      <c r="B1028" s="8">
        <v>4</v>
      </c>
      <c r="C1028" s="8">
        <v>10</v>
      </c>
      <c r="D1028" s="4" t="s">
        <v>39</v>
      </c>
      <c r="E1028" s="4" t="s">
        <v>69</v>
      </c>
      <c r="F1028" s="8">
        <v>3</v>
      </c>
      <c r="G1028" s="4" t="s">
        <v>13</v>
      </c>
      <c r="H1028" s="4">
        <v>43</v>
      </c>
      <c r="I1028" s="4" t="s">
        <v>41</v>
      </c>
      <c r="J1028" s="2">
        <v>43761</v>
      </c>
    </row>
    <row r="1029" spans="1:10" x14ac:dyDescent="0.3">
      <c r="A1029" s="6" t="s">
        <v>59</v>
      </c>
      <c r="B1029" s="8">
        <v>4</v>
      </c>
      <c r="C1029" s="8">
        <v>10</v>
      </c>
      <c r="D1029" s="4" t="s">
        <v>39</v>
      </c>
      <c r="E1029" s="4" t="s">
        <v>69</v>
      </c>
      <c r="F1029" s="8">
        <v>4</v>
      </c>
      <c r="G1029" s="4" t="s">
        <v>15</v>
      </c>
      <c r="H1029" s="4">
        <v>43</v>
      </c>
      <c r="I1029" s="4" t="s">
        <v>41</v>
      </c>
      <c r="J1029" s="2">
        <v>43762</v>
      </c>
    </row>
    <row r="1030" spans="1:10" x14ac:dyDescent="0.3">
      <c r="A1030" s="6" t="s">
        <v>59</v>
      </c>
      <c r="B1030" s="8">
        <v>4</v>
      </c>
      <c r="C1030" s="8">
        <v>10</v>
      </c>
      <c r="D1030" s="4" t="s">
        <v>39</v>
      </c>
      <c r="E1030" s="4" t="s">
        <v>69</v>
      </c>
      <c r="F1030" s="8">
        <v>5</v>
      </c>
      <c r="G1030" s="4" t="s">
        <v>16</v>
      </c>
      <c r="H1030" s="4">
        <v>43</v>
      </c>
      <c r="I1030" s="4" t="s">
        <v>41</v>
      </c>
      <c r="J1030" s="2">
        <v>43763</v>
      </c>
    </row>
    <row r="1031" spans="1:10" x14ac:dyDescent="0.3">
      <c r="A1031" s="6" t="s">
        <v>59</v>
      </c>
      <c r="B1031" s="8">
        <v>4</v>
      </c>
      <c r="C1031" s="8">
        <v>10</v>
      </c>
      <c r="D1031" s="4" t="s">
        <v>39</v>
      </c>
      <c r="E1031" s="4" t="s">
        <v>69</v>
      </c>
      <c r="F1031" s="8">
        <v>6</v>
      </c>
      <c r="G1031" s="4" t="s">
        <v>17</v>
      </c>
      <c r="H1031" s="4">
        <v>43</v>
      </c>
      <c r="I1031" s="4" t="s">
        <v>41</v>
      </c>
      <c r="J1031" s="2">
        <v>43764</v>
      </c>
    </row>
    <row r="1032" spans="1:10" x14ac:dyDescent="0.3">
      <c r="A1032" s="6" t="s">
        <v>59</v>
      </c>
      <c r="B1032" s="8">
        <v>4</v>
      </c>
      <c r="C1032" s="8">
        <v>10</v>
      </c>
      <c r="D1032" s="4" t="s">
        <v>39</v>
      </c>
      <c r="E1032" s="4" t="s">
        <v>69</v>
      </c>
      <c r="F1032" s="8">
        <v>7</v>
      </c>
      <c r="G1032" s="4" t="s">
        <v>18</v>
      </c>
      <c r="H1032" s="4">
        <v>43</v>
      </c>
      <c r="I1032" s="4" t="s">
        <v>41</v>
      </c>
      <c r="J1032" s="2">
        <v>43765</v>
      </c>
    </row>
    <row r="1033" spans="1:10" x14ac:dyDescent="0.3">
      <c r="A1033" s="6" t="s">
        <v>59</v>
      </c>
      <c r="B1033" s="8">
        <v>4</v>
      </c>
      <c r="C1033" s="8">
        <v>10</v>
      </c>
      <c r="D1033" s="4" t="s">
        <v>39</v>
      </c>
      <c r="E1033" s="4" t="s">
        <v>69</v>
      </c>
      <c r="F1033" s="8">
        <v>1</v>
      </c>
      <c r="G1033" s="4" t="s">
        <v>19</v>
      </c>
      <c r="H1033" s="4">
        <v>44</v>
      </c>
      <c r="I1033" s="4" t="s">
        <v>41</v>
      </c>
      <c r="J1033" s="2">
        <v>43766</v>
      </c>
    </row>
    <row r="1034" spans="1:10" x14ac:dyDescent="0.3">
      <c r="A1034" s="6" t="s">
        <v>59</v>
      </c>
      <c r="B1034" s="8">
        <v>4</v>
      </c>
      <c r="C1034" s="8">
        <v>10</v>
      </c>
      <c r="D1034" s="4" t="s">
        <v>39</v>
      </c>
      <c r="E1034" s="4" t="s">
        <v>69</v>
      </c>
      <c r="F1034" s="8">
        <v>2</v>
      </c>
      <c r="G1034" s="4" t="s">
        <v>20</v>
      </c>
      <c r="H1034" s="4">
        <v>44</v>
      </c>
      <c r="I1034" s="4" t="s">
        <v>41</v>
      </c>
      <c r="J1034" s="2">
        <v>43767</v>
      </c>
    </row>
    <row r="1035" spans="1:10" x14ac:dyDescent="0.3">
      <c r="A1035" s="6" t="s">
        <v>59</v>
      </c>
      <c r="B1035" s="8">
        <v>4</v>
      </c>
      <c r="C1035" s="8">
        <v>10</v>
      </c>
      <c r="D1035" s="4" t="s">
        <v>39</v>
      </c>
      <c r="E1035" s="4" t="s">
        <v>69</v>
      </c>
      <c r="F1035" s="8">
        <v>3</v>
      </c>
      <c r="G1035" s="4" t="s">
        <v>13</v>
      </c>
      <c r="H1035" s="4">
        <v>44</v>
      </c>
      <c r="I1035" s="4" t="s">
        <v>41</v>
      </c>
      <c r="J1035" s="2">
        <v>43768</v>
      </c>
    </row>
    <row r="1036" spans="1:10" x14ac:dyDescent="0.3">
      <c r="A1036" s="6" t="s">
        <v>59</v>
      </c>
      <c r="B1036" s="8">
        <v>4</v>
      </c>
      <c r="C1036" s="8">
        <v>10</v>
      </c>
      <c r="D1036" s="4" t="s">
        <v>39</v>
      </c>
      <c r="E1036" s="4" t="s">
        <v>69</v>
      </c>
      <c r="F1036" s="8">
        <v>4</v>
      </c>
      <c r="G1036" s="4" t="s">
        <v>15</v>
      </c>
      <c r="H1036" s="4">
        <v>44</v>
      </c>
      <c r="I1036" s="4" t="s">
        <v>41</v>
      </c>
      <c r="J1036" s="2">
        <v>43769</v>
      </c>
    </row>
    <row r="1037" spans="1:10" x14ac:dyDescent="0.3">
      <c r="A1037" s="6" t="s">
        <v>59</v>
      </c>
      <c r="B1037" s="8">
        <v>4</v>
      </c>
      <c r="C1037" s="8">
        <v>11</v>
      </c>
      <c r="D1037" s="4" t="s">
        <v>42</v>
      </c>
      <c r="E1037" s="4" t="s">
        <v>70</v>
      </c>
      <c r="F1037" s="8">
        <v>5</v>
      </c>
      <c r="G1037" s="4" t="s">
        <v>16</v>
      </c>
      <c r="H1037" s="4">
        <v>44</v>
      </c>
      <c r="I1037" s="4" t="s">
        <v>41</v>
      </c>
      <c r="J1037" s="2">
        <v>43770</v>
      </c>
    </row>
    <row r="1038" spans="1:10" x14ac:dyDescent="0.3">
      <c r="A1038" s="6" t="s">
        <v>59</v>
      </c>
      <c r="B1038" s="8">
        <v>4</v>
      </c>
      <c r="C1038" s="8">
        <v>11</v>
      </c>
      <c r="D1038" s="4" t="s">
        <v>42</v>
      </c>
      <c r="E1038" s="4" t="s">
        <v>70</v>
      </c>
      <c r="F1038" s="8">
        <v>6</v>
      </c>
      <c r="G1038" s="4" t="s">
        <v>17</v>
      </c>
      <c r="H1038" s="4">
        <v>44</v>
      </c>
      <c r="I1038" s="4" t="s">
        <v>41</v>
      </c>
      <c r="J1038" s="2">
        <v>43771</v>
      </c>
    </row>
    <row r="1039" spans="1:10" x14ac:dyDescent="0.3">
      <c r="A1039" s="6" t="s">
        <v>59</v>
      </c>
      <c r="B1039" s="8">
        <v>4</v>
      </c>
      <c r="C1039" s="8">
        <v>11</v>
      </c>
      <c r="D1039" s="4" t="s">
        <v>42</v>
      </c>
      <c r="E1039" s="4" t="s">
        <v>70</v>
      </c>
      <c r="F1039" s="8">
        <v>7</v>
      </c>
      <c r="G1039" s="4" t="s">
        <v>18</v>
      </c>
      <c r="H1039" s="4">
        <v>44</v>
      </c>
      <c r="I1039" s="4" t="s">
        <v>41</v>
      </c>
      <c r="J1039" s="2">
        <v>43772</v>
      </c>
    </row>
    <row r="1040" spans="1:10" x14ac:dyDescent="0.3">
      <c r="A1040" s="6" t="s">
        <v>59</v>
      </c>
      <c r="B1040" s="8">
        <v>4</v>
      </c>
      <c r="C1040" s="8">
        <v>11</v>
      </c>
      <c r="D1040" s="4" t="s">
        <v>42</v>
      </c>
      <c r="E1040" s="4" t="s">
        <v>70</v>
      </c>
      <c r="F1040" s="8">
        <v>1</v>
      </c>
      <c r="G1040" s="4" t="s">
        <v>19</v>
      </c>
      <c r="H1040" s="4">
        <v>45</v>
      </c>
      <c r="I1040" s="4" t="s">
        <v>41</v>
      </c>
      <c r="J1040" s="2">
        <v>43773</v>
      </c>
    </row>
    <row r="1041" spans="1:10" x14ac:dyDescent="0.3">
      <c r="A1041" s="6" t="s">
        <v>59</v>
      </c>
      <c r="B1041" s="8">
        <v>4</v>
      </c>
      <c r="C1041" s="8">
        <v>11</v>
      </c>
      <c r="D1041" s="4" t="s">
        <v>42</v>
      </c>
      <c r="E1041" s="4" t="s">
        <v>70</v>
      </c>
      <c r="F1041" s="8">
        <v>2</v>
      </c>
      <c r="G1041" s="4" t="s">
        <v>20</v>
      </c>
      <c r="H1041" s="4">
        <v>45</v>
      </c>
      <c r="I1041" s="4" t="s">
        <v>41</v>
      </c>
      <c r="J1041" s="2">
        <v>43774</v>
      </c>
    </row>
    <row r="1042" spans="1:10" x14ac:dyDescent="0.3">
      <c r="A1042" s="6" t="s">
        <v>59</v>
      </c>
      <c r="B1042" s="8">
        <v>4</v>
      </c>
      <c r="C1042" s="8">
        <v>11</v>
      </c>
      <c r="D1042" s="4" t="s">
        <v>42</v>
      </c>
      <c r="E1042" s="4" t="s">
        <v>70</v>
      </c>
      <c r="F1042" s="8">
        <v>3</v>
      </c>
      <c r="G1042" s="4" t="s">
        <v>13</v>
      </c>
      <c r="H1042" s="4">
        <v>45</v>
      </c>
      <c r="I1042" s="4" t="s">
        <v>41</v>
      </c>
      <c r="J1042" s="2">
        <v>43775</v>
      </c>
    </row>
    <row r="1043" spans="1:10" x14ac:dyDescent="0.3">
      <c r="A1043" s="6" t="s">
        <v>59</v>
      </c>
      <c r="B1043" s="8">
        <v>4</v>
      </c>
      <c r="C1043" s="8">
        <v>11</v>
      </c>
      <c r="D1043" s="4" t="s">
        <v>42</v>
      </c>
      <c r="E1043" s="4" t="s">
        <v>70</v>
      </c>
      <c r="F1043" s="8">
        <v>4</v>
      </c>
      <c r="G1043" s="4" t="s">
        <v>15</v>
      </c>
      <c r="H1043" s="4">
        <v>45</v>
      </c>
      <c r="I1043" s="4" t="s">
        <v>41</v>
      </c>
      <c r="J1043" s="2">
        <v>43776</v>
      </c>
    </row>
    <row r="1044" spans="1:10" x14ac:dyDescent="0.3">
      <c r="A1044" s="6" t="s">
        <v>59</v>
      </c>
      <c r="B1044" s="8">
        <v>4</v>
      </c>
      <c r="C1044" s="8">
        <v>11</v>
      </c>
      <c r="D1044" s="4" t="s">
        <v>42</v>
      </c>
      <c r="E1044" s="4" t="s">
        <v>70</v>
      </c>
      <c r="F1044" s="8">
        <v>5</v>
      </c>
      <c r="G1044" s="4" t="s">
        <v>16</v>
      </c>
      <c r="H1044" s="4">
        <v>45</v>
      </c>
      <c r="I1044" s="4" t="s">
        <v>41</v>
      </c>
      <c r="J1044" s="2">
        <v>43777</v>
      </c>
    </row>
    <row r="1045" spans="1:10" x14ac:dyDescent="0.3">
      <c r="A1045" s="6" t="s">
        <v>59</v>
      </c>
      <c r="B1045" s="8">
        <v>4</v>
      </c>
      <c r="C1045" s="8">
        <v>11</v>
      </c>
      <c r="D1045" s="4" t="s">
        <v>42</v>
      </c>
      <c r="E1045" s="4" t="s">
        <v>70</v>
      </c>
      <c r="F1045" s="8">
        <v>6</v>
      </c>
      <c r="G1045" s="4" t="s">
        <v>17</v>
      </c>
      <c r="H1045" s="4">
        <v>45</v>
      </c>
      <c r="I1045" s="4" t="s">
        <v>41</v>
      </c>
      <c r="J1045" s="2">
        <v>43778</v>
      </c>
    </row>
    <row r="1046" spans="1:10" x14ac:dyDescent="0.3">
      <c r="A1046" s="6" t="s">
        <v>59</v>
      </c>
      <c r="B1046" s="8">
        <v>4</v>
      </c>
      <c r="C1046" s="8">
        <v>11</v>
      </c>
      <c r="D1046" s="4" t="s">
        <v>42</v>
      </c>
      <c r="E1046" s="4" t="s">
        <v>70</v>
      </c>
      <c r="F1046" s="8">
        <v>7</v>
      </c>
      <c r="G1046" s="4" t="s">
        <v>18</v>
      </c>
      <c r="H1046" s="4">
        <v>45</v>
      </c>
      <c r="I1046" s="4" t="s">
        <v>41</v>
      </c>
      <c r="J1046" s="2">
        <v>43779</v>
      </c>
    </row>
    <row r="1047" spans="1:10" x14ac:dyDescent="0.3">
      <c r="A1047" s="6" t="s">
        <v>59</v>
      </c>
      <c r="B1047" s="8">
        <v>4</v>
      </c>
      <c r="C1047" s="8">
        <v>11</v>
      </c>
      <c r="D1047" s="4" t="s">
        <v>42</v>
      </c>
      <c r="E1047" s="4" t="s">
        <v>70</v>
      </c>
      <c r="F1047" s="8">
        <v>1</v>
      </c>
      <c r="G1047" s="4" t="s">
        <v>19</v>
      </c>
      <c r="H1047" s="4">
        <v>46</v>
      </c>
      <c r="I1047" s="4" t="s">
        <v>41</v>
      </c>
      <c r="J1047" s="2">
        <v>43780</v>
      </c>
    </row>
    <row r="1048" spans="1:10" x14ac:dyDescent="0.3">
      <c r="A1048" s="6" t="s">
        <v>59</v>
      </c>
      <c r="B1048" s="8">
        <v>4</v>
      </c>
      <c r="C1048" s="8">
        <v>11</v>
      </c>
      <c r="D1048" s="4" t="s">
        <v>42</v>
      </c>
      <c r="E1048" s="4" t="s">
        <v>70</v>
      </c>
      <c r="F1048" s="8">
        <v>2</v>
      </c>
      <c r="G1048" s="4" t="s">
        <v>20</v>
      </c>
      <c r="H1048" s="4">
        <v>46</v>
      </c>
      <c r="I1048" s="4" t="s">
        <v>41</v>
      </c>
      <c r="J1048" s="2">
        <v>43781</v>
      </c>
    </row>
    <row r="1049" spans="1:10" x14ac:dyDescent="0.3">
      <c r="A1049" s="6" t="s">
        <v>59</v>
      </c>
      <c r="B1049" s="8">
        <v>4</v>
      </c>
      <c r="C1049" s="8">
        <v>11</v>
      </c>
      <c r="D1049" s="4" t="s">
        <v>42</v>
      </c>
      <c r="E1049" s="4" t="s">
        <v>70</v>
      </c>
      <c r="F1049" s="8">
        <v>3</v>
      </c>
      <c r="G1049" s="4" t="s">
        <v>13</v>
      </c>
      <c r="H1049" s="4">
        <v>46</v>
      </c>
      <c r="I1049" s="4" t="s">
        <v>41</v>
      </c>
      <c r="J1049" s="2">
        <v>43782</v>
      </c>
    </row>
    <row r="1050" spans="1:10" x14ac:dyDescent="0.3">
      <c r="A1050" s="6" t="s">
        <v>59</v>
      </c>
      <c r="B1050" s="8">
        <v>4</v>
      </c>
      <c r="C1050" s="8">
        <v>11</v>
      </c>
      <c r="D1050" s="4" t="s">
        <v>42</v>
      </c>
      <c r="E1050" s="4" t="s">
        <v>70</v>
      </c>
      <c r="F1050" s="8">
        <v>4</v>
      </c>
      <c r="G1050" s="4" t="s">
        <v>15</v>
      </c>
      <c r="H1050" s="4">
        <v>46</v>
      </c>
      <c r="I1050" s="4" t="s">
        <v>41</v>
      </c>
      <c r="J1050" s="2">
        <v>43783</v>
      </c>
    </row>
    <row r="1051" spans="1:10" x14ac:dyDescent="0.3">
      <c r="A1051" s="6" t="s">
        <v>59</v>
      </c>
      <c r="B1051" s="8">
        <v>4</v>
      </c>
      <c r="C1051" s="8">
        <v>11</v>
      </c>
      <c r="D1051" s="4" t="s">
        <v>42</v>
      </c>
      <c r="E1051" s="4" t="s">
        <v>70</v>
      </c>
      <c r="F1051" s="8">
        <v>5</v>
      </c>
      <c r="G1051" s="4" t="s">
        <v>16</v>
      </c>
      <c r="H1051" s="4">
        <v>46</v>
      </c>
      <c r="I1051" s="4" t="s">
        <v>41</v>
      </c>
      <c r="J1051" s="2">
        <v>43784</v>
      </c>
    </row>
    <row r="1052" spans="1:10" x14ac:dyDescent="0.3">
      <c r="A1052" s="6" t="s">
        <v>59</v>
      </c>
      <c r="B1052" s="8">
        <v>4</v>
      </c>
      <c r="C1052" s="8">
        <v>11</v>
      </c>
      <c r="D1052" s="4" t="s">
        <v>42</v>
      </c>
      <c r="E1052" s="4" t="s">
        <v>70</v>
      </c>
      <c r="F1052" s="8">
        <v>6</v>
      </c>
      <c r="G1052" s="4" t="s">
        <v>17</v>
      </c>
      <c r="H1052" s="4">
        <v>46</v>
      </c>
      <c r="I1052" s="4" t="s">
        <v>41</v>
      </c>
      <c r="J1052" s="2">
        <v>43785</v>
      </c>
    </row>
    <row r="1053" spans="1:10" x14ac:dyDescent="0.3">
      <c r="A1053" s="6" t="s">
        <v>59</v>
      </c>
      <c r="B1053" s="8">
        <v>4</v>
      </c>
      <c r="C1053" s="8">
        <v>11</v>
      </c>
      <c r="D1053" s="4" t="s">
        <v>42</v>
      </c>
      <c r="E1053" s="4" t="s">
        <v>70</v>
      </c>
      <c r="F1053" s="8">
        <v>7</v>
      </c>
      <c r="G1053" s="4" t="s">
        <v>18</v>
      </c>
      <c r="H1053" s="4">
        <v>46</v>
      </c>
      <c r="I1053" s="4" t="s">
        <v>41</v>
      </c>
      <c r="J1053" s="2">
        <v>43786</v>
      </c>
    </row>
    <row r="1054" spans="1:10" x14ac:dyDescent="0.3">
      <c r="A1054" s="6" t="s">
        <v>59</v>
      </c>
      <c r="B1054" s="8">
        <v>4</v>
      </c>
      <c r="C1054" s="8">
        <v>11</v>
      </c>
      <c r="D1054" s="4" t="s">
        <v>42</v>
      </c>
      <c r="E1054" s="4" t="s">
        <v>70</v>
      </c>
      <c r="F1054" s="8">
        <v>1</v>
      </c>
      <c r="G1054" s="4" t="s">
        <v>19</v>
      </c>
      <c r="H1054" s="4">
        <v>47</v>
      </c>
      <c r="I1054" s="4" t="s">
        <v>41</v>
      </c>
      <c r="J1054" s="2">
        <v>43787</v>
      </c>
    </row>
    <row r="1055" spans="1:10" x14ac:dyDescent="0.3">
      <c r="A1055" s="6" t="s">
        <v>59</v>
      </c>
      <c r="B1055" s="8">
        <v>4</v>
      </c>
      <c r="C1055" s="8">
        <v>11</v>
      </c>
      <c r="D1055" s="4" t="s">
        <v>42</v>
      </c>
      <c r="E1055" s="4" t="s">
        <v>70</v>
      </c>
      <c r="F1055" s="8">
        <v>2</v>
      </c>
      <c r="G1055" s="4" t="s">
        <v>20</v>
      </c>
      <c r="H1055" s="4">
        <v>47</v>
      </c>
      <c r="I1055" s="4" t="s">
        <v>41</v>
      </c>
      <c r="J1055" s="2">
        <v>43788</v>
      </c>
    </row>
    <row r="1056" spans="1:10" x14ac:dyDescent="0.3">
      <c r="A1056" s="6" t="s">
        <v>59</v>
      </c>
      <c r="B1056" s="8">
        <v>4</v>
      </c>
      <c r="C1056" s="8">
        <v>11</v>
      </c>
      <c r="D1056" s="4" t="s">
        <v>42</v>
      </c>
      <c r="E1056" s="4" t="s">
        <v>70</v>
      </c>
      <c r="F1056" s="8">
        <v>3</v>
      </c>
      <c r="G1056" s="4" t="s">
        <v>13</v>
      </c>
      <c r="H1056" s="4">
        <v>47</v>
      </c>
      <c r="I1056" s="4" t="s">
        <v>41</v>
      </c>
      <c r="J1056" s="2">
        <v>43789</v>
      </c>
    </row>
    <row r="1057" spans="1:10" x14ac:dyDescent="0.3">
      <c r="A1057" s="6" t="s">
        <v>59</v>
      </c>
      <c r="B1057" s="8">
        <v>4</v>
      </c>
      <c r="C1057" s="8">
        <v>11</v>
      </c>
      <c r="D1057" s="4" t="s">
        <v>42</v>
      </c>
      <c r="E1057" s="4" t="s">
        <v>70</v>
      </c>
      <c r="F1057" s="8">
        <v>4</v>
      </c>
      <c r="G1057" s="4" t="s">
        <v>15</v>
      </c>
      <c r="H1057" s="4">
        <v>47</v>
      </c>
      <c r="I1057" s="4" t="s">
        <v>41</v>
      </c>
      <c r="J1057" s="2">
        <v>43790</v>
      </c>
    </row>
    <row r="1058" spans="1:10" x14ac:dyDescent="0.3">
      <c r="A1058" s="6" t="s">
        <v>59</v>
      </c>
      <c r="B1058" s="8">
        <v>4</v>
      </c>
      <c r="C1058" s="8">
        <v>11</v>
      </c>
      <c r="D1058" s="4" t="s">
        <v>42</v>
      </c>
      <c r="E1058" s="4" t="s">
        <v>70</v>
      </c>
      <c r="F1058" s="8">
        <v>5</v>
      </c>
      <c r="G1058" s="4" t="s">
        <v>16</v>
      </c>
      <c r="H1058" s="4">
        <v>47</v>
      </c>
      <c r="I1058" s="4" t="s">
        <v>41</v>
      </c>
      <c r="J1058" s="2">
        <v>43791</v>
      </c>
    </row>
    <row r="1059" spans="1:10" x14ac:dyDescent="0.3">
      <c r="A1059" s="6" t="s">
        <v>59</v>
      </c>
      <c r="B1059" s="8">
        <v>4</v>
      </c>
      <c r="C1059" s="8">
        <v>11</v>
      </c>
      <c r="D1059" s="4" t="s">
        <v>42</v>
      </c>
      <c r="E1059" s="4" t="s">
        <v>70</v>
      </c>
      <c r="F1059" s="8">
        <v>6</v>
      </c>
      <c r="G1059" s="4" t="s">
        <v>17</v>
      </c>
      <c r="H1059" s="4">
        <v>47</v>
      </c>
      <c r="I1059" s="4" t="s">
        <v>41</v>
      </c>
      <c r="J1059" s="2">
        <v>43792</v>
      </c>
    </row>
    <row r="1060" spans="1:10" x14ac:dyDescent="0.3">
      <c r="A1060" s="6" t="s">
        <v>59</v>
      </c>
      <c r="B1060" s="8">
        <v>4</v>
      </c>
      <c r="C1060" s="8">
        <v>11</v>
      </c>
      <c r="D1060" s="4" t="s">
        <v>42</v>
      </c>
      <c r="E1060" s="4" t="s">
        <v>70</v>
      </c>
      <c r="F1060" s="8">
        <v>7</v>
      </c>
      <c r="G1060" s="4" t="s">
        <v>18</v>
      </c>
      <c r="H1060" s="4">
        <v>47</v>
      </c>
      <c r="I1060" s="4" t="s">
        <v>41</v>
      </c>
      <c r="J1060" s="2">
        <v>43793</v>
      </c>
    </row>
    <row r="1061" spans="1:10" x14ac:dyDescent="0.3">
      <c r="A1061" s="6" t="s">
        <v>59</v>
      </c>
      <c r="B1061" s="8">
        <v>4</v>
      </c>
      <c r="C1061" s="8">
        <v>11</v>
      </c>
      <c r="D1061" s="4" t="s">
        <v>42</v>
      </c>
      <c r="E1061" s="4" t="s">
        <v>70</v>
      </c>
      <c r="F1061" s="8">
        <v>1</v>
      </c>
      <c r="G1061" s="4" t="s">
        <v>19</v>
      </c>
      <c r="H1061" s="4">
        <v>48</v>
      </c>
      <c r="I1061" s="4" t="s">
        <v>41</v>
      </c>
      <c r="J1061" s="2">
        <v>43794</v>
      </c>
    </row>
    <row r="1062" spans="1:10" x14ac:dyDescent="0.3">
      <c r="A1062" s="6" t="s">
        <v>59</v>
      </c>
      <c r="B1062" s="8">
        <v>4</v>
      </c>
      <c r="C1062" s="8">
        <v>11</v>
      </c>
      <c r="D1062" s="4" t="s">
        <v>42</v>
      </c>
      <c r="E1062" s="4" t="s">
        <v>70</v>
      </c>
      <c r="F1062" s="8">
        <v>2</v>
      </c>
      <c r="G1062" s="4" t="s">
        <v>20</v>
      </c>
      <c r="H1062" s="4">
        <v>48</v>
      </c>
      <c r="I1062" s="4" t="s">
        <v>41</v>
      </c>
      <c r="J1062" s="2">
        <v>43795</v>
      </c>
    </row>
    <row r="1063" spans="1:10" x14ac:dyDescent="0.3">
      <c r="A1063" s="6" t="s">
        <v>59</v>
      </c>
      <c r="B1063" s="8">
        <v>4</v>
      </c>
      <c r="C1063" s="8">
        <v>11</v>
      </c>
      <c r="D1063" s="4" t="s">
        <v>42</v>
      </c>
      <c r="E1063" s="4" t="s">
        <v>70</v>
      </c>
      <c r="F1063" s="8">
        <v>3</v>
      </c>
      <c r="G1063" s="4" t="s">
        <v>13</v>
      </c>
      <c r="H1063" s="4">
        <v>48</v>
      </c>
      <c r="I1063" s="4" t="s">
        <v>41</v>
      </c>
      <c r="J1063" s="2">
        <v>43796</v>
      </c>
    </row>
    <row r="1064" spans="1:10" x14ac:dyDescent="0.3">
      <c r="A1064" s="6" t="s">
        <v>59</v>
      </c>
      <c r="B1064" s="8">
        <v>4</v>
      </c>
      <c r="C1064" s="8">
        <v>11</v>
      </c>
      <c r="D1064" s="4" t="s">
        <v>42</v>
      </c>
      <c r="E1064" s="4" t="s">
        <v>70</v>
      </c>
      <c r="F1064" s="8">
        <v>4</v>
      </c>
      <c r="G1064" s="4" t="s">
        <v>15</v>
      </c>
      <c r="H1064" s="4">
        <v>48</v>
      </c>
      <c r="I1064" s="4" t="s">
        <v>41</v>
      </c>
      <c r="J1064" s="2">
        <v>43797</v>
      </c>
    </row>
    <row r="1065" spans="1:10" x14ac:dyDescent="0.3">
      <c r="A1065" s="6" t="s">
        <v>59</v>
      </c>
      <c r="B1065" s="8">
        <v>4</v>
      </c>
      <c r="C1065" s="8">
        <v>11</v>
      </c>
      <c r="D1065" s="4" t="s">
        <v>42</v>
      </c>
      <c r="E1065" s="4" t="s">
        <v>70</v>
      </c>
      <c r="F1065" s="8">
        <v>5</v>
      </c>
      <c r="G1065" s="4" t="s">
        <v>16</v>
      </c>
      <c r="H1065" s="4">
        <v>48</v>
      </c>
      <c r="I1065" s="4" t="s">
        <v>41</v>
      </c>
      <c r="J1065" s="2">
        <v>43798</v>
      </c>
    </row>
    <row r="1066" spans="1:10" x14ac:dyDescent="0.3">
      <c r="A1066" s="6" t="s">
        <v>59</v>
      </c>
      <c r="B1066" s="8">
        <v>4</v>
      </c>
      <c r="C1066" s="8">
        <v>11</v>
      </c>
      <c r="D1066" s="4" t="s">
        <v>42</v>
      </c>
      <c r="E1066" s="4" t="s">
        <v>70</v>
      </c>
      <c r="F1066" s="8">
        <v>6</v>
      </c>
      <c r="G1066" s="4" t="s">
        <v>17</v>
      </c>
      <c r="H1066" s="4">
        <v>48</v>
      </c>
      <c r="I1066" s="4" t="s">
        <v>41</v>
      </c>
      <c r="J1066" s="2">
        <v>43799</v>
      </c>
    </row>
    <row r="1067" spans="1:10" x14ac:dyDescent="0.3">
      <c r="A1067" s="6" t="s">
        <v>59</v>
      </c>
      <c r="B1067" s="8">
        <v>4</v>
      </c>
      <c r="C1067" s="8">
        <v>12</v>
      </c>
      <c r="D1067" s="4" t="s">
        <v>44</v>
      </c>
      <c r="E1067" s="4" t="s">
        <v>71</v>
      </c>
      <c r="F1067" s="8">
        <v>7</v>
      </c>
      <c r="G1067" s="4" t="s">
        <v>18</v>
      </c>
      <c r="H1067" s="4">
        <v>48</v>
      </c>
      <c r="I1067" s="4" t="s">
        <v>41</v>
      </c>
      <c r="J1067" s="2">
        <v>43800</v>
      </c>
    </row>
    <row r="1068" spans="1:10" x14ac:dyDescent="0.3">
      <c r="A1068" s="6" t="s">
        <v>59</v>
      </c>
      <c r="B1068" s="8">
        <v>4</v>
      </c>
      <c r="C1068" s="8">
        <v>12</v>
      </c>
      <c r="D1068" s="4" t="s">
        <v>44</v>
      </c>
      <c r="E1068" s="4" t="s">
        <v>71</v>
      </c>
      <c r="F1068" s="8">
        <v>1</v>
      </c>
      <c r="G1068" s="4" t="s">
        <v>19</v>
      </c>
      <c r="H1068" s="4">
        <v>49</v>
      </c>
      <c r="I1068" s="4" t="s">
        <v>41</v>
      </c>
      <c r="J1068" s="2">
        <v>43801</v>
      </c>
    </row>
    <row r="1069" spans="1:10" x14ac:dyDescent="0.3">
      <c r="A1069" s="6" t="s">
        <v>59</v>
      </c>
      <c r="B1069" s="8">
        <v>4</v>
      </c>
      <c r="C1069" s="8">
        <v>12</v>
      </c>
      <c r="D1069" s="4" t="s">
        <v>44</v>
      </c>
      <c r="E1069" s="4" t="s">
        <v>71</v>
      </c>
      <c r="F1069" s="8">
        <v>2</v>
      </c>
      <c r="G1069" s="4" t="s">
        <v>20</v>
      </c>
      <c r="H1069" s="4">
        <v>49</v>
      </c>
      <c r="I1069" s="4" t="s">
        <v>41</v>
      </c>
      <c r="J1069" s="2">
        <v>43802</v>
      </c>
    </row>
    <row r="1070" spans="1:10" x14ac:dyDescent="0.3">
      <c r="A1070" s="6" t="s">
        <v>59</v>
      </c>
      <c r="B1070" s="8">
        <v>4</v>
      </c>
      <c r="C1070" s="8">
        <v>12</v>
      </c>
      <c r="D1070" s="4" t="s">
        <v>44</v>
      </c>
      <c r="E1070" s="4" t="s">
        <v>71</v>
      </c>
      <c r="F1070" s="8">
        <v>3</v>
      </c>
      <c r="G1070" s="4" t="s">
        <v>13</v>
      </c>
      <c r="H1070" s="4">
        <v>49</v>
      </c>
      <c r="I1070" s="4" t="s">
        <v>41</v>
      </c>
      <c r="J1070" s="2">
        <v>43803</v>
      </c>
    </row>
    <row r="1071" spans="1:10" x14ac:dyDescent="0.3">
      <c r="A1071" s="6" t="s">
        <v>59</v>
      </c>
      <c r="B1071" s="8">
        <v>4</v>
      </c>
      <c r="C1071" s="8">
        <v>12</v>
      </c>
      <c r="D1071" s="4" t="s">
        <v>44</v>
      </c>
      <c r="E1071" s="4" t="s">
        <v>71</v>
      </c>
      <c r="F1071" s="8">
        <v>4</v>
      </c>
      <c r="G1071" s="4" t="s">
        <v>15</v>
      </c>
      <c r="H1071" s="4">
        <v>49</v>
      </c>
      <c r="I1071" s="4" t="s">
        <v>41</v>
      </c>
      <c r="J1071" s="2">
        <v>43804</v>
      </c>
    </row>
    <row r="1072" spans="1:10" x14ac:dyDescent="0.3">
      <c r="A1072" s="6" t="s">
        <v>59</v>
      </c>
      <c r="B1072" s="8">
        <v>4</v>
      </c>
      <c r="C1072" s="8">
        <v>12</v>
      </c>
      <c r="D1072" s="4" t="s">
        <v>44</v>
      </c>
      <c r="E1072" s="4" t="s">
        <v>71</v>
      </c>
      <c r="F1072" s="8">
        <v>5</v>
      </c>
      <c r="G1072" s="4" t="s">
        <v>16</v>
      </c>
      <c r="H1072" s="4">
        <v>49</v>
      </c>
      <c r="I1072" s="4" t="s">
        <v>41</v>
      </c>
      <c r="J1072" s="2">
        <v>43805</v>
      </c>
    </row>
    <row r="1073" spans="1:10" x14ac:dyDescent="0.3">
      <c r="A1073" s="6" t="s">
        <v>59</v>
      </c>
      <c r="B1073" s="8">
        <v>4</v>
      </c>
      <c r="C1073" s="8">
        <v>12</v>
      </c>
      <c r="D1073" s="4" t="s">
        <v>44</v>
      </c>
      <c r="E1073" s="4" t="s">
        <v>71</v>
      </c>
      <c r="F1073" s="8">
        <v>6</v>
      </c>
      <c r="G1073" s="4" t="s">
        <v>17</v>
      </c>
      <c r="H1073" s="4">
        <v>49</v>
      </c>
      <c r="I1073" s="4" t="s">
        <v>41</v>
      </c>
      <c r="J1073" s="2">
        <v>43806</v>
      </c>
    </row>
    <row r="1074" spans="1:10" x14ac:dyDescent="0.3">
      <c r="A1074" s="6" t="s">
        <v>59</v>
      </c>
      <c r="B1074" s="8">
        <v>4</v>
      </c>
      <c r="C1074" s="8">
        <v>12</v>
      </c>
      <c r="D1074" s="4" t="s">
        <v>44</v>
      </c>
      <c r="E1074" s="4" t="s">
        <v>71</v>
      </c>
      <c r="F1074" s="8">
        <v>7</v>
      </c>
      <c r="G1074" s="4" t="s">
        <v>18</v>
      </c>
      <c r="H1074" s="4">
        <v>49</v>
      </c>
      <c r="I1074" s="4" t="s">
        <v>41</v>
      </c>
      <c r="J1074" s="2">
        <v>43807</v>
      </c>
    </row>
    <row r="1075" spans="1:10" x14ac:dyDescent="0.3">
      <c r="A1075" s="6" t="s">
        <v>59</v>
      </c>
      <c r="B1075" s="8">
        <v>4</v>
      </c>
      <c r="C1075" s="8">
        <v>12</v>
      </c>
      <c r="D1075" s="4" t="s">
        <v>44</v>
      </c>
      <c r="E1075" s="4" t="s">
        <v>71</v>
      </c>
      <c r="F1075" s="8">
        <v>1</v>
      </c>
      <c r="G1075" s="4" t="s">
        <v>19</v>
      </c>
      <c r="H1075" s="4">
        <v>50</v>
      </c>
      <c r="I1075" s="4" t="s">
        <v>41</v>
      </c>
      <c r="J1075" s="2">
        <v>43808</v>
      </c>
    </row>
    <row r="1076" spans="1:10" x14ac:dyDescent="0.3">
      <c r="A1076" s="6" t="s">
        <v>59</v>
      </c>
      <c r="B1076" s="8">
        <v>4</v>
      </c>
      <c r="C1076" s="8">
        <v>12</v>
      </c>
      <c r="D1076" s="4" t="s">
        <v>44</v>
      </c>
      <c r="E1076" s="4" t="s">
        <v>71</v>
      </c>
      <c r="F1076" s="8">
        <v>2</v>
      </c>
      <c r="G1076" s="4" t="s">
        <v>20</v>
      </c>
      <c r="H1076" s="4">
        <v>50</v>
      </c>
      <c r="I1076" s="4" t="s">
        <v>41</v>
      </c>
      <c r="J1076" s="2">
        <v>43809</v>
      </c>
    </row>
    <row r="1077" spans="1:10" x14ac:dyDescent="0.3">
      <c r="A1077" s="6" t="s">
        <v>59</v>
      </c>
      <c r="B1077" s="8">
        <v>4</v>
      </c>
      <c r="C1077" s="8">
        <v>12</v>
      </c>
      <c r="D1077" s="4" t="s">
        <v>44</v>
      </c>
      <c r="E1077" s="4" t="s">
        <v>71</v>
      </c>
      <c r="F1077" s="8">
        <v>3</v>
      </c>
      <c r="G1077" s="4" t="s">
        <v>13</v>
      </c>
      <c r="H1077" s="4">
        <v>50</v>
      </c>
      <c r="I1077" s="4" t="s">
        <v>41</v>
      </c>
      <c r="J1077" s="2">
        <v>43810</v>
      </c>
    </row>
    <row r="1078" spans="1:10" x14ac:dyDescent="0.3">
      <c r="A1078" s="6" t="s">
        <v>59</v>
      </c>
      <c r="B1078" s="8">
        <v>4</v>
      </c>
      <c r="C1078" s="8">
        <v>12</v>
      </c>
      <c r="D1078" s="4" t="s">
        <v>44</v>
      </c>
      <c r="E1078" s="4" t="s">
        <v>71</v>
      </c>
      <c r="F1078" s="8">
        <v>4</v>
      </c>
      <c r="G1078" s="4" t="s">
        <v>15</v>
      </c>
      <c r="H1078" s="4">
        <v>50</v>
      </c>
      <c r="I1078" s="4" t="s">
        <v>41</v>
      </c>
      <c r="J1078" s="2">
        <v>43811</v>
      </c>
    </row>
    <row r="1079" spans="1:10" x14ac:dyDescent="0.3">
      <c r="A1079" s="6" t="s">
        <v>59</v>
      </c>
      <c r="B1079" s="8">
        <v>4</v>
      </c>
      <c r="C1079" s="8">
        <v>12</v>
      </c>
      <c r="D1079" s="4" t="s">
        <v>44</v>
      </c>
      <c r="E1079" s="4" t="s">
        <v>71</v>
      </c>
      <c r="F1079" s="8">
        <v>5</v>
      </c>
      <c r="G1079" s="4" t="s">
        <v>16</v>
      </c>
      <c r="H1079" s="4">
        <v>50</v>
      </c>
      <c r="I1079" s="4" t="s">
        <v>41</v>
      </c>
      <c r="J1079" s="2">
        <v>43812</v>
      </c>
    </row>
    <row r="1080" spans="1:10" x14ac:dyDescent="0.3">
      <c r="A1080" s="6" t="s">
        <v>59</v>
      </c>
      <c r="B1080" s="8">
        <v>4</v>
      </c>
      <c r="C1080" s="8">
        <v>12</v>
      </c>
      <c r="D1080" s="4" t="s">
        <v>44</v>
      </c>
      <c r="E1080" s="4" t="s">
        <v>71</v>
      </c>
      <c r="F1080" s="8">
        <v>6</v>
      </c>
      <c r="G1080" s="4" t="s">
        <v>17</v>
      </c>
      <c r="H1080" s="4">
        <v>50</v>
      </c>
      <c r="I1080" s="4" t="s">
        <v>41</v>
      </c>
      <c r="J1080" s="2">
        <v>43813</v>
      </c>
    </row>
    <row r="1081" spans="1:10" x14ac:dyDescent="0.3">
      <c r="A1081" s="6" t="s">
        <v>59</v>
      </c>
      <c r="B1081" s="8">
        <v>4</v>
      </c>
      <c r="C1081" s="8">
        <v>12</v>
      </c>
      <c r="D1081" s="4" t="s">
        <v>44</v>
      </c>
      <c r="E1081" s="4" t="s">
        <v>71</v>
      </c>
      <c r="F1081" s="8">
        <v>7</v>
      </c>
      <c r="G1081" s="4" t="s">
        <v>18</v>
      </c>
      <c r="H1081" s="4">
        <v>50</v>
      </c>
      <c r="I1081" s="4" t="s">
        <v>41</v>
      </c>
      <c r="J1081" s="2">
        <v>43814</v>
      </c>
    </row>
    <row r="1082" spans="1:10" x14ac:dyDescent="0.3">
      <c r="A1082" s="6" t="s">
        <v>59</v>
      </c>
      <c r="B1082" s="8">
        <v>4</v>
      </c>
      <c r="C1082" s="8">
        <v>12</v>
      </c>
      <c r="D1082" s="4" t="s">
        <v>44</v>
      </c>
      <c r="E1082" s="4" t="s">
        <v>71</v>
      </c>
      <c r="F1082" s="8">
        <v>1</v>
      </c>
      <c r="G1082" s="4" t="s">
        <v>19</v>
      </c>
      <c r="H1082" s="4">
        <v>51</v>
      </c>
      <c r="I1082" s="4" t="s">
        <v>41</v>
      </c>
      <c r="J1082" s="2">
        <v>43815</v>
      </c>
    </row>
    <row r="1083" spans="1:10" x14ac:dyDescent="0.3">
      <c r="A1083" s="6" t="s">
        <v>59</v>
      </c>
      <c r="B1083" s="8">
        <v>4</v>
      </c>
      <c r="C1083" s="8">
        <v>12</v>
      </c>
      <c r="D1083" s="4" t="s">
        <v>44</v>
      </c>
      <c r="E1083" s="4" t="s">
        <v>71</v>
      </c>
      <c r="F1083" s="8">
        <v>2</v>
      </c>
      <c r="G1083" s="4" t="s">
        <v>20</v>
      </c>
      <c r="H1083" s="4">
        <v>51</v>
      </c>
      <c r="I1083" s="4" t="s">
        <v>41</v>
      </c>
      <c r="J1083" s="2">
        <v>43816</v>
      </c>
    </row>
    <row r="1084" spans="1:10" x14ac:dyDescent="0.3">
      <c r="A1084" s="6" t="s">
        <v>59</v>
      </c>
      <c r="B1084" s="8">
        <v>4</v>
      </c>
      <c r="C1084" s="8">
        <v>12</v>
      </c>
      <c r="D1084" s="4" t="s">
        <v>44</v>
      </c>
      <c r="E1084" s="4" t="s">
        <v>71</v>
      </c>
      <c r="F1084" s="8">
        <v>3</v>
      </c>
      <c r="G1084" s="4" t="s">
        <v>13</v>
      </c>
      <c r="H1084" s="4">
        <v>51</v>
      </c>
      <c r="I1084" s="4" t="s">
        <v>41</v>
      </c>
      <c r="J1084" s="2">
        <v>43817</v>
      </c>
    </row>
    <row r="1085" spans="1:10" x14ac:dyDescent="0.3">
      <c r="A1085" s="6" t="s">
        <v>59</v>
      </c>
      <c r="B1085" s="8">
        <v>4</v>
      </c>
      <c r="C1085" s="8">
        <v>12</v>
      </c>
      <c r="D1085" s="4" t="s">
        <v>44</v>
      </c>
      <c r="E1085" s="4" t="s">
        <v>71</v>
      </c>
      <c r="F1085" s="8">
        <v>4</v>
      </c>
      <c r="G1085" s="4" t="s">
        <v>15</v>
      </c>
      <c r="H1085" s="4">
        <v>51</v>
      </c>
      <c r="I1085" s="4" t="s">
        <v>41</v>
      </c>
      <c r="J1085" s="2">
        <v>43818</v>
      </c>
    </row>
    <row r="1086" spans="1:10" x14ac:dyDescent="0.3">
      <c r="A1086" s="6" t="s">
        <v>59</v>
      </c>
      <c r="B1086" s="8">
        <v>4</v>
      </c>
      <c r="C1086" s="8">
        <v>12</v>
      </c>
      <c r="D1086" s="4" t="s">
        <v>44</v>
      </c>
      <c r="E1086" s="4" t="s">
        <v>71</v>
      </c>
      <c r="F1086" s="8">
        <v>5</v>
      </c>
      <c r="G1086" s="4" t="s">
        <v>16</v>
      </c>
      <c r="H1086" s="4">
        <v>51</v>
      </c>
      <c r="I1086" s="4" t="s">
        <v>41</v>
      </c>
      <c r="J1086" s="2">
        <v>43819</v>
      </c>
    </row>
    <row r="1087" spans="1:10" x14ac:dyDescent="0.3">
      <c r="A1087" s="6" t="s">
        <v>59</v>
      </c>
      <c r="B1087" s="8">
        <v>4</v>
      </c>
      <c r="C1087" s="8">
        <v>12</v>
      </c>
      <c r="D1087" s="4" t="s">
        <v>44</v>
      </c>
      <c r="E1087" s="4" t="s">
        <v>71</v>
      </c>
      <c r="F1087" s="8">
        <v>6</v>
      </c>
      <c r="G1087" s="4" t="s">
        <v>17</v>
      </c>
      <c r="H1087" s="4">
        <v>51</v>
      </c>
      <c r="I1087" s="4" t="s">
        <v>41</v>
      </c>
      <c r="J1087" s="2">
        <v>43820</v>
      </c>
    </row>
    <row r="1088" spans="1:10" x14ac:dyDescent="0.3">
      <c r="A1088" s="6" t="s">
        <v>59</v>
      </c>
      <c r="B1088" s="8">
        <v>4</v>
      </c>
      <c r="C1088" s="8">
        <v>12</v>
      </c>
      <c r="D1088" s="4" t="s">
        <v>44</v>
      </c>
      <c r="E1088" s="4" t="s">
        <v>71</v>
      </c>
      <c r="F1088" s="8">
        <v>7</v>
      </c>
      <c r="G1088" s="4" t="s">
        <v>18</v>
      </c>
      <c r="H1088" s="4">
        <v>51</v>
      </c>
      <c r="I1088" s="4" t="s">
        <v>41</v>
      </c>
      <c r="J1088" s="2">
        <v>43821</v>
      </c>
    </row>
    <row r="1089" spans="1:10" x14ac:dyDescent="0.3">
      <c r="A1089" s="6" t="s">
        <v>59</v>
      </c>
      <c r="B1089" s="8">
        <v>4</v>
      </c>
      <c r="C1089" s="8">
        <v>12</v>
      </c>
      <c r="D1089" s="4" t="s">
        <v>44</v>
      </c>
      <c r="E1089" s="4" t="s">
        <v>71</v>
      </c>
      <c r="F1089" s="8">
        <v>1</v>
      </c>
      <c r="G1089" s="4" t="s">
        <v>19</v>
      </c>
      <c r="H1089" s="4">
        <v>52</v>
      </c>
      <c r="I1089" s="4" t="s">
        <v>41</v>
      </c>
      <c r="J1089" s="2">
        <v>43822</v>
      </c>
    </row>
    <row r="1090" spans="1:10" x14ac:dyDescent="0.3">
      <c r="A1090" s="6" t="s">
        <v>59</v>
      </c>
      <c r="B1090" s="8">
        <v>4</v>
      </c>
      <c r="C1090" s="8">
        <v>12</v>
      </c>
      <c r="D1090" s="4" t="s">
        <v>44</v>
      </c>
      <c r="E1090" s="4" t="s">
        <v>71</v>
      </c>
      <c r="F1090" s="8">
        <v>2</v>
      </c>
      <c r="G1090" s="4" t="s">
        <v>20</v>
      </c>
      <c r="H1090" s="4">
        <v>52</v>
      </c>
      <c r="I1090" s="4" t="s">
        <v>41</v>
      </c>
      <c r="J1090" s="2">
        <v>43823</v>
      </c>
    </row>
    <row r="1091" spans="1:10" x14ac:dyDescent="0.3">
      <c r="A1091" s="6" t="s">
        <v>59</v>
      </c>
      <c r="B1091" s="8">
        <v>4</v>
      </c>
      <c r="C1091" s="8">
        <v>12</v>
      </c>
      <c r="D1091" s="4" t="s">
        <v>44</v>
      </c>
      <c r="E1091" s="4" t="s">
        <v>71</v>
      </c>
      <c r="F1091" s="8">
        <v>3</v>
      </c>
      <c r="G1091" s="4" t="s">
        <v>13</v>
      </c>
      <c r="H1091" s="4">
        <v>52</v>
      </c>
      <c r="I1091" s="4" t="s">
        <v>41</v>
      </c>
      <c r="J1091" s="2">
        <v>43824</v>
      </c>
    </row>
    <row r="1092" spans="1:10" x14ac:dyDescent="0.3">
      <c r="A1092" s="6" t="s">
        <v>59</v>
      </c>
      <c r="B1092" s="8">
        <v>4</v>
      </c>
      <c r="C1092" s="8">
        <v>12</v>
      </c>
      <c r="D1092" s="4" t="s">
        <v>44</v>
      </c>
      <c r="E1092" s="4" t="s">
        <v>71</v>
      </c>
      <c r="F1092" s="8">
        <v>4</v>
      </c>
      <c r="G1092" s="4" t="s">
        <v>15</v>
      </c>
      <c r="H1092" s="4">
        <v>52</v>
      </c>
      <c r="I1092" s="4" t="s">
        <v>41</v>
      </c>
      <c r="J1092" s="2">
        <v>43825</v>
      </c>
    </row>
    <row r="1093" spans="1:10" x14ac:dyDescent="0.3">
      <c r="A1093" s="6" t="s">
        <v>59</v>
      </c>
      <c r="B1093" s="8">
        <v>4</v>
      </c>
      <c r="C1093" s="8">
        <v>12</v>
      </c>
      <c r="D1093" s="4" t="s">
        <v>44</v>
      </c>
      <c r="E1093" s="4" t="s">
        <v>71</v>
      </c>
      <c r="F1093" s="8">
        <v>5</v>
      </c>
      <c r="G1093" s="4" t="s">
        <v>16</v>
      </c>
      <c r="H1093" s="4">
        <v>52</v>
      </c>
      <c r="I1093" s="4" t="s">
        <v>41</v>
      </c>
      <c r="J1093" s="2">
        <v>43826</v>
      </c>
    </row>
    <row r="1094" spans="1:10" x14ac:dyDescent="0.3">
      <c r="A1094" s="6" t="s">
        <v>59</v>
      </c>
      <c r="B1094" s="8">
        <v>4</v>
      </c>
      <c r="C1094" s="8">
        <v>12</v>
      </c>
      <c r="D1094" s="4" t="s">
        <v>44</v>
      </c>
      <c r="E1094" s="4" t="s">
        <v>71</v>
      </c>
      <c r="F1094" s="8">
        <v>6</v>
      </c>
      <c r="G1094" s="4" t="s">
        <v>17</v>
      </c>
      <c r="H1094" s="4">
        <v>52</v>
      </c>
      <c r="I1094" s="4" t="s">
        <v>41</v>
      </c>
      <c r="J1094" s="2">
        <v>43827</v>
      </c>
    </row>
    <row r="1095" spans="1:10" x14ac:dyDescent="0.3">
      <c r="A1095" s="6" t="s">
        <v>59</v>
      </c>
      <c r="B1095" s="8">
        <v>4</v>
      </c>
      <c r="C1095" s="8">
        <v>12</v>
      </c>
      <c r="D1095" s="4" t="s">
        <v>44</v>
      </c>
      <c r="E1095" s="4" t="s">
        <v>71</v>
      </c>
      <c r="F1095" s="8">
        <v>7</v>
      </c>
      <c r="G1095" s="4" t="s">
        <v>18</v>
      </c>
      <c r="H1095" s="4">
        <v>52</v>
      </c>
      <c r="I1095" s="4" t="s">
        <v>41</v>
      </c>
      <c r="J1095" s="2">
        <v>43828</v>
      </c>
    </row>
    <row r="1096" spans="1:10" x14ac:dyDescent="0.3">
      <c r="A1096" s="6" t="s">
        <v>59</v>
      </c>
      <c r="B1096" s="8">
        <v>4</v>
      </c>
      <c r="C1096" s="8">
        <v>12</v>
      </c>
      <c r="D1096" s="4" t="s">
        <v>44</v>
      </c>
      <c r="E1096" s="4" t="s">
        <v>71</v>
      </c>
      <c r="F1096" s="8">
        <v>1</v>
      </c>
      <c r="G1096" s="4" t="s">
        <v>19</v>
      </c>
      <c r="H1096" s="4">
        <v>53</v>
      </c>
      <c r="I1096" s="4" t="s">
        <v>41</v>
      </c>
      <c r="J1096" s="2">
        <v>43829</v>
      </c>
    </row>
    <row r="1097" spans="1:10" x14ac:dyDescent="0.3">
      <c r="A1097" s="6" t="s">
        <v>59</v>
      </c>
      <c r="B1097" s="8">
        <v>4</v>
      </c>
      <c r="C1097" s="8">
        <v>12</v>
      </c>
      <c r="D1097" s="4" t="s">
        <v>44</v>
      </c>
      <c r="E1097" s="4" t="s">
        <v>71</v>
      </c>
      <c r="F1097" s="8">
        <v>2</v>
      </c>
      <c r="G1097" s="4" t="s">
        <v>20</v>
      </c>
      <c r="H1097" s="4">
        <v>53</v>
      </c>
      <c r="I1097" s="4" t="s">
        <v>41</v>
      </c>
      <c r="J1097" s="2">
        <v>43830</v>
      </c>
    </row>
    <row r="1098" spans="1:10" x14ac:dyDescent="0.3">
      <c r="A1098" s="6" t="s">
        <v>72</v>
      </c>
      <c r="B1098" s="8">
        <v>1</v>
      </c>
      <c r="C1098" s="8">
        <v>1</v>
      </c>
      <c r="D1098" s="4" t="s">
        <v>11</v>
      </c>
      <c r="E1098" s="4" t="s">
        <v>73</v>
      </c>
      <c r="F1098" s="8">
        <v>5</v>
      </c>
      <c r="G1098" s="4" t="s">
        <v>16</v>
      </c>
      <c r="H1098" s="4">
        <v>1</v>
      </c>
      <c r="I1098" s="4" t="s">
        <v>14</v>
      </c>
      <c r="J1098" s="2">
        <v>44197</v>
      </c>
    </row>
    <row r="1099" spans="1:10" x14ac:dyDescent="0.3">
      <c r="A1099" s="6" t="s">
        <v>72</v>
      </c>
      <c r="B1099" s="8">
        <v>1</v>
      </c>
      <c r="C1099" s="8">
        <v>1</v>
      </c>
      <c r="D1099" s="4" t="s">
        <v>11</v>
      </c>
      <c r="E1099" s="4" t="s">
        <v>73</v>
      </c>
      <c r="F1099" s="8">
        <v>6</v>
      </c>
      <c r="G1099" s="4" t="s">
        <v>17</v>
      </c>
      <c r="H1099" s="4">
        <v>1</v>
      </c>
      <c r="I1099" s="4" t="s">
        <v>14</v>
      </c>
      <c r="J1099" s="2">
        <v>44198</v>
      </c>
    </row>
    <row r="1100" spans="1:10" x14ac:dyDescent="0.3">
      <c r="A1100" s="6" t="s">
        <v>72</v>
      </c>
      <c r="B1100" s="8">
        <v>1</v>
      </c>
      <c r="C1100" s="8">
        <v>1</v>
      </c>
      <c r="D1100" s="4" t="s">
        <v>11</v>
      </c>
      <c r="E1100" s="4" t="s">
        <v>73</v>
      </c>
      <c r="F1100" s="8">
        <v>7</v>
      </c>
      <c r="G1100" s="4" t="s">
        <v>18</v>
      </c>
      <c r="H1100" s="4">
        <v>1</v>
      </c>
      <c r="I1100" s="4" t="s">
        <v>14</v>
      </c>
      <c r="J1100" s="2">
        <v>44199</v>
      </c>
    </row>
    <row r="1101" spans="1:10" x14ac:dyDescent="0.3">
      <c r="A1101" s="6" t="s">
        <v>72</v>
      </c>
      <c r="B1101" s="8">
        <v>1</v>
      </c>
      <c r="C1101" s="8">
        <v>1</v>
      </c>
      <c r="D1101" s="4" t="s">
        <v>11</v>
      </c>
      <c r="E1101" s="4" t="s">
        <v>73</v>
      </c>
      <c r="F1101" s="8">
        <v>1</v>
      </c>
      <c r="G1101" s="4" t="s">
        <v>19</v>
      </c>
      <c r="H1101" s="4">
        <v>2</v>
      </c>
      <c r="I1101" s="4" t="s">
        <v>14</v>
      </c>
      <c r="J1101" s="2">
        <v>44200</v>
      </c>
    </row>
    <row r="1102" spans="1:10" x14ac:dyDescent="0.3">
      <c r="A1102" s="6" t="s">
        <v>72</v>
      </c>
      <c r="B1102" s="8">
        <v>1</v>
      </c>
      <c r="C1102" s="8">
        <v>1</v>
      </c>
      <c r="D1102" s="4" t="s">
        <v>11</v>
      </c>
      <c r="E1102" s="4" t="s">
        <v>73</v>
      </c>
      <c r="F1102" s="8">
        <v>2</v>
      </c>
      <c r="G1102" s="4" t="s">
        <v>20</v>
      </c>
      <c r="H1102" s="4">
        <v>2</v>
      </c>
      <c r="I1102" s="4" t="s">
        <v>14</v>
      </c>
      <c r="J1102" s="2">
        <v>44201</v>
      </c>
    </row>
    <row r="1103" spans="1:10" x14ac:dyDescent="0.3">
      <c r="A1103" s="6" t="s">
        <v>72</v>
      </c>
      <c r="B1103" s="8">
        <v>1</v>
      </c>
      <c r="C1103" s="8">
        <v>1</v>
      </c>
      <c r="D1103" s="4" t="s">
        <v>11</v>
      </c>
      <c r="E1103" s="4" t="s">
        <v>73</v>
      </c>
      <c r="F1103" s="8">
        <v>3</v>
      </c>
      <c r="G1103" s="4" t="s">
        <v>13</v>
      </c>
      <c r="H1103" s="4">
        <v>2</v>
      </c>
      <c r="I1103" s="4" t="s">
        <v>14</v>
      </c>
      <c r="J1103" s="2">
        <v>44202</v>
      </c>
    </row>
    <row r="1104" spans="1:10" x14ac:dyDescent="0.3">
      <c r="A1104" s="6" t="s">
        <v>72</v>
      </c>
      <c r="B1104" s="8">
        <v>1</v>
      </c>
      <c r="C1104" s="8">
        <v>1</v>
      </c>
      <c r="D1104" s="4" t="s">
        <v>11</v>
      </c>
      <c r="E1104" s="4" t="s">
        <v>73</v>
      </c>
      <c r="F1104" s="8">
        <v>4</v>
      </c>
      <c r="G1104" s="4" t="s">
        <v>15</v>
      </c>
      <c r="H1104" s="4">
        <v>2</v>
      </c>
      <c r="I1104" s="4" t="s">
        <v>14</v>
      </c>
      <c r="J1104" s="2">
        <v>44203</v>
      </c>
    </row>
    <row r="1105" spans="1:10" x14ac:dyDescent="0.3">
      <c r="A1105" s="6" t="s">
        <v>72</v>
      </c>
      <c r="B1105" s="8">
        <v>1</v>
      </c>
      <c r="C1105" s="8">
        <v>1</v>
      </c>
      <c r="D1105" s="4" t="s">
        <v>11</v>
      </c>
      <c r="E1105" s="4" t="s">
        <v>73</v>
      </c>
      <c r="F1105" s="8">
        <v>5</v>
      </c>
      <c r="G1105" s="4" t="s">
        <v>16</v>
      </c>
      <c r="H1105" s="4">
        <v>2</v>
      </c>
      <c r="I1105" s="4" t="s">
        <v>14</v>
      </c>
      <c r="J1105" s="2">
        <v>44204</v>
      </c>
    </row>
    <row r="1106" spans="1:10" x14ac:dyDescent="0.3">
      <c r="A1106" s="6" t="s">
        <v>72</v>
      </c>
      <c r="B1106" s="8">
        <v>1</v>
      </c>
      <c r="C1106" s="8">
        <v>1</v>
      </c>
      <c r="D1106" s="4" t="s">
        <v>11</v>
      </c>
      <c r="E1106" s="4" t="s">
        <v>73</v>
      </c>
      <c r="F1106" s="8">
        <v>6</v>
      </c>
      <c r="G1106" s="4" t="s">
        <v>17</v>
      </c>
      <c r="H1106" s="4">
        <v>2</v>
      </c>
      <c r="I1106" s="4" t="s">
        <v>14</v>
      </c>
      <c r="J1106" s="2">
        <v>44205</v>
      </c>
    </row>
    <row r="1107" spans="1:10" x14ac:dyDescent="0.3">
      <c r="A1107" s="6" t="s">
        <v>72</v>
      </c>
      <c r="B1107" s="8">
        <v>1</v>
      </c>
      <c r="C1107" s="8">
        <v>1</v>
      </c>
      <c r="D1107" s="4" t="s">
        <v>11</v>
      </c>
      <c r="E1107" s="4" t="s">
        <v>73</v>
      </c>
      <c r="F1107" s="8">
        <v>7</v>
      </c>
      <c r="G1107" s="4" t="s">
        <v>18</v>
      </c>
      <c r="H1107" s="4">
        <v>2</v>
      </c>
      <c r="I1107" s="4" t="s">
        <v>14</v>
      </c>
      <c r="J1107" s="2">
        <v>44206</v>
      </c>
    </row>
    <row r="1108" spans="1:10" x14ac:dyDescent="0.3">
      <c r="A1108" s="6" t="s">
        <v>72</v>
      </c>
      <c r="B1108" s="8">
        <v>1</v>
      </c>
      <c r="C1108" s="8">
        <v>1</v>
      </c>
      <c r="D1108" s="4" t="s">
        <v>11</v>
      </c>
      <c r="E1108" s="4" t="s">
        <v>73</v>
      </c>
      <c r="F1108" s="8">
        <v>1</v>
      </c>
      <c r="G1108" s="4" t="s">
        <v>19</v>
      </c>
      <c r="H1108" s="4">
        <v>3</v>
      </c>
      <c r="I1108" s="4" t="s">
        <v>14</v>
      </c>
      <c r="J1108" s="2">
        <v>44207</v>
      </c>
    </row>
    <row r="1109" spans="1:10" x14ac:dyDescent="0.3">
      <c r="A1109" s="6" t="s">
        <v>72</v>
      </c>
      <c r="B1109" s="8">
        <v>1</v>
      </c>
      <c r="C1109" s="8">
        <v>1</v>
      </c>
      <c r="D1109" s="4" t="s">
        <v>11</v>
      </c>
      <c r="E1109" s="4" t="s">
        <v>73</v>
      </c>
      <c r="F1109" s="8">
        <v>2</v>
      </c>
      <c r="G1109" s="4" t="s">
        <v>20</v>
      </c>
      <c r="H1109" s="4">
        <v>3</v>
      </c>
      <c r="I1109" s="4" t="s">
        <v>14</v>
      </c>
      <c r="J1109" s="2">
        <v>44208</v>
      </c>
    </row>
    <row r="1110" spans="1:10" x14ac:dyDescent="0.3">
      <c r="A1110" s="6" t="s">
        <v>72</v>
      </c>
      <c r="B1110" s="8">
        <v>1</v>
      </c>
      <c r="C1110" s="8">
        <v>1</v>
      </c>
      <c r="D1110" s="4" t="s">
        <v>11</v>
      </c>
      <c r="E1110" s="4" t="s">
        <v>73</v>
      </c>
      <c r="F1110" s="8">
        <v>3</v>
      </c>
      <c r="G1110" s="4" t="s">
        <v>13</v>
      </c>
      <c r="H1110" s="4">
        <v>3</v>
      </c>
      <c r="I1110" s="4" t="s">
        <v>14</v>
      </c>
      <c r="J1110" s="2">
        <v>44209</v>
      </c>
    </row>
    <row r="1111" spans="1:10" x14ac:dyDescent="0.3">
      <c r="A1111" s="6" t="s">
        <v>72</v>
      </c>
      <c r="B1111" s="8">
        <v>1</v>
      </c>
      <c r="C1111" s="8">
        <v>1</v>
      </c>
      <c r="D1111" s="4" t="s">
        <v>11</v>
      </c>
      <c r="E1111" s="4" t="s">
        <v>73</v>
      </c>
      <c r="F1111" s="8">
        <v>4</v>
      </c>
      <c r="G1111" s="4" t="s">
        <v>15</v>
      </c>
      <c r="H1111" s="4">
        <v>3</v>
      </c>
      <c r="I1111" s="4" t="s">
        <v>14</v>
      </c>
      <c r="J1111" s="2">
        <v>44210</v>
      </c>
    </row>
    <row r="1112" spans="1:10" x14ac:dyDescent="0.3">
      <c r="A1112" s="6" t="s">
        <v>72</v>
      </c>
      <c r="B1112" s="8">
        <v>1</v>
      </c>
      <c r="C1112" s="8">
        <v>1</v>
      </c>
      <c r="D1112" s="4" t="s">
        <v>11</v>
      </c>
      <c r="E1112" s="4" t="s">
        <v>73</v>
      </c>
      <c r="F1112" s="8">
        <v>5</v>
      </c>
      <c r="G1112" s="4" t="s">
        <v>16</v>
      </c>
      <c r="H1112" s="4">
        <v>3</v>
      </c>
      <c r="I1112" s="4" t="s">
        <v>14</v>
      </c>
      <c r="J1112" s="2">
        <v>44211</v>
      </c>
    </row>
    <row r="1113" spans="1:10" x14ac:dyDescent="0.3">
      <c r="A1113" s="6" t="s">
        <v>72</v>
      </c>
      <c r="B1113" s="8">
        <v>1</v>
      </c>
      <c r="C1113" s="8">
        <v>1</v>
      </c>
      <c r="D1113" s="4" t="s">
        <v>11</v>
      </c>
      <c r="E1113" s="4" t="s">
        <v>73</v>
      </c>
      <c r="F1113" s="8">
        <v>6</v>
      </c>
      <c r="G1113" s="4" t="s">
        <v>17</v>
      </c>
      <c r="H1113" s="4">
        <v>3</v>
      </c>
      <c r="I1113" s="4" t="s">
        <v>14</v>
      </c>
      <c r="J1113" s="2">
        <v>44212</v>
      </c>
    </row>
    <row r="1114" spans="1:10" x14ac:dyDescent="0.3">
      <c r="A1114" s="6" t="s">
        <v>72</v>
      </c>
      <c r="B1114" s="8">
        <v>1</v>
      </c>
      <c r="C1114" s="8">
        <v>1</v>
      </c>
      <c r="D1114" s="4" t="s">
        <v>11</v>
      </c>
      <c r="E1114" s="4" t="s">
        <v>73</v>
      </c>
      <c r="F1114" s="8">
        <v>7</v>
      </c>
      <c r="G1114" s="4" t="s">
        <v>18</v>
      </c>
      <c r="H1114" s="4">
        <v>3</v>
      </c>
      <c r="I1114" s="4" t="s">
        <v>14</v>
      </c>
      <c r="J1114" s="2">
        <v>44213</v>
      </c>
    </row>
    <row r="1115" spans="1:10" x14ac:dyDescent="0.3">
      <c r="A1115" s="6" t="s">
        <v>72</v>
      </c>
      <c r="B1115" s="8">
        <v>1</v>
      </c>
      <c r="C1115" s="8">
        <v>1</v>
      </c>
      <c r="D1115" s="4" t="s">
        <v>11</v>
      </c>
      <c r="E1115" s="4" t="s">
        <v>73</v>
      </c>
      <c r="F1115" s="8">
        <v>1</v>
      </c>
      <c r="G1115" s="4" t="s">
        <v>19</v>
      </c>
      <c r="H1115" s="4">
        <v>4</v>
      </c>
      <c r="I1115" s="4" t="s">
        <v>14</v>
      </c>
      <c r="J1115" s="2">
        <v>44214</v>
      </c>
    </row>
    <row r="1116" spans="1:10" x14ac:dyDescent="0.3">
      <c r="A1116" s="6" t="s">
        <v>72</v>
      </c>
      <c r="B1116" s="8">
        <v>1</v>
      </c>
      <c r="C1116" s="8">
        <v>1</v>
      </c>
      <c r="D1116" s="4" t="s">
        <v>11</v>
      </c>
      <c r="E1116" s="4" t="s">
        <v>73</v>
      </c>
      <c r="F1116" s="8">
        <v>2</v>
      </c>
      <c r="G1116" s="4" t="s">
        <v>20</v>
      </c>
      <c r="H1116" s="4">
        <v>4</v>
      </c>
      <c r="I1116" s="4" t="s">
        <v>14</v>
      </c>
      <c r="J1116" s="2">
        <v>44215</v>
      </c>
    </row>
    <row r="1117" spans="1:10" x14ac:dyDescent="0.3">
      <c r="A1117" s="6" t="s">
        <v>72</v>
      </c>
      <c r="B1117" s="8">
        <v>1</v>
      </c>
      <c r="C1117" s="8">
        <v>1</v>
      </c>
      <c r="D1117" s="4" t="s">
        <v>11</v>
      </c>
      <c r="E1117" s="4" t="s">
        <v>73</v>
      </c>
      <c r="F1117" s="8">
        <v>3</v>
      </c>
      <c r="G1117" s="4" t="s">
        <v>13</v>
      </c>
      <c r="H1117" s="4">
        <v>4</v>
      </c>
      <c r="I1117" s="4" t="s">
        <v>14</v>
      </c>
      <c r="J1117" s="2">
        <v>44216</v>
      </c>
    </row>
    <row r="1118" spans="1:10" x14ac:dyDescent="0.3">
      <c r="A1118" s="6" t="s">
        <v>72</v>
      </c>
      <c r="B1118" s="8">
        <v>1</v>
      </c>
      <c r="C1118" s="8">
        <v>1</v>
      </c>
      <c r="D1118" s="4" t="s">
        <v>11</v>
      </c>
      <c r="E1118" s="4" t="s">
        <v>73</v>
      </c>
      <c r="F1118" s="8">
        <v>4</v>
      </c>
      <c r="G1118" s="4" t="s">
        <v>15</v>
      </c>
      <c r="H1118" s="4">
        <v>4</v>
      </c>
      <c r="I1118" s="4" t="s">
        <v>14</v>
      </c>
      <c r="J1118" s="2">
        <v>44217</v>
      </c>
    </row>
    <row r="1119" spans="1:10" x14ac:dyDescent="0.3">
      <c r="A1119" s="6" t="s">
        <v>72</v>
      </c>
      <c r="B1119" s="8">
        <v>1</v>
      </c>
      <c r="C1119" s="8">
        <v>1</v>
      </c>
      <c r="D1119" s="4" t="s">
        <v>11</v>
      </c>
      <c r="E1119" s="4" t="s">
        <v>73</v>
      </c>
      <c r="F1119" s="8">
        <v>5</v>
      </c>
      <c r="G1119" s="4" t="s">
        <v>16</v>
      </c>
      <c r="H1119" s="4">
        <v>4</v>
      </c>
      <c r="I1119" s="4" t="s">
        <v>14</v>
      </c>
      <c r="J1119" s="2">
        <v>44218</v>
      </c>
    </row>
    <row r="1120" spans="1:10" x14ac:dyDescent="0.3">
      <c r="A1120" s="6" t="s">
        <v>72</v>
      </c>
      <c r="B1120" s="8">
        <v>1</v>
      </c>
      <c r="C1120" s="8">
        <v>1</v>
      </c>
      <c r="D1120" s="4" t="s">
        <v>11</v>
      </c>
      <c r="E1120" s="4" t="s">
        <v>73</v>
      </c>
      <c r="F1120" s="8">
        <v>6</v>
      </c>
      <c r="G1120" s="4" t="s">
        <v>17</v>
      </c>
      <c r="H1120" s="4">
        <v>4</v>
      </c>
      <c r="I1120" s="4" t="s">
        <v>14</v>
      </c>
      <c r="J1120" s="2">
        <v>44219</v>
      </c>
    </row>
    <row r="1121" spans="1:10" x14ac:dyDescent="0.3">
      <c r="A1121" s="6" t="s">
        <v>72</v>
      </c>
      <c r="B1121" s="8">
        <v>1</v>
      </c>
      <c r="C1121" s="8">
        <v>1</v>
      </c>
      <c r="D1121" s="4" t="s">
        <v>11</v>
      </c>
      <c r="E1121" s="4" t="s">
        <v>73</v>
      </c>
      <c r="F1121" s="8">
        <v>7</v>
      </c>
      <c r="G1121" s="4" t="s">
        <v>18</v>
      </c>
      <c r="H1121" s="4">
        <v>4</v>
      </c>
      <c r="I1121" s="4" t="s">
        <v>14</v>
      </c>
      <c r="J1121" s="2">
        <v>44220</v>
      </c>
    </row>
    <row r="1122" spans="1:10" x14ac:dyDescent="0.3">
      <c r="A1122" s="6" t="s">
        <v>72</v>
      </c>
      <c r="B1122" s="8">
        <v>1</v>
      </c>
      <c r="C1122" s="8">
        <v>1</v>
      </c>
      <c r="D1122" s="4" t="s">
        <v>11</v>
      </c>
      <c r="E1122" s="4" t="s">
        <v>73</v>
      </c>
      <c r="F1122" s="8">
        <v>1</v>
      </c>
      <c r="G1122" s="4" t="s">
        <v>19</v>
      </c>
      <c r="H1122" s="4">
        <v>5</v>
      </c>
      <c r="I1122" s="4" t="s">
        <v>14</v>
      </c>
      <c r="J1122" s="2">
        <v>44221</v>
      </c>
    </row>
    <row r="1123" spans="1:10" x14ac:dyDescent="0.3">
      <c r="A1123" s="6" t="s">
        <v>72</v>
      </c>
      <c r="B1123" s="8">
        <v>1</v>
      </c>
      <c r="C1123" s="8">
        <v>1</v>
      </c>
      <c r="D1123" s="4" t="s">
        <v>11</v>
      </c>
      <c r="E1123" s="4" t="s">
        <v>73</v>
      </c>
      <c r="F1123" s="8">
        <v>2</v>
      </c>
      <c r="G1123" s="4" t="s">
        <v>20</v>
      </c>
      <c r="H1123" s="4">
        <v>5</v>
      </c>
      <c r="I1123" s="4" t="s">
        <v>14</v>
      </c>
      <c r="J1123" s="2">
        <v>44222</v>
      </c>
    </row>
    <row r="1124" spans="1:10" x14ac:dyDescent="0.3">
      <c r="A1124" s="6" t="s">
        <v>72</v>
      </c>
      <c r="B1124" s="8">
        <v>1</v>
      </c>
      <c r="C1124" s="8">
        <v>1</v>
      </c>
      <c r="D1124" s="4" t="s">
        <v>11</v>
      </c>
      <c r="E1124" s="4" t="s">
        <v>73</v>
      </c>
      <c r="F1124" s="8">
        <v>3</v>
      </c>
      <c r="G1124" s="4" t="s">
        <v>13</v>
      </c>
      <c r="H1124" s="4">
        <v>5</v>
      </c>
      <c r="I1124" s="4" t="s">
        <v>14</v>
      </c>
      <c r="J1124" s="2">
        <v>44223</v>
      </c>
    </row>
    <row r="1125" spans="1:10" x14ac:dyDescent="0.3">
      <c r="A1125" s="6" t="s">
        <v>72</v>
      </c>
      <c r="B1125" s="8">
        <v>1</v>
      </c>
      <c r="C1125" s="8">
        <v>1</v>
      </c>
      <c r="D1125" s="4" t="s">
        <v>11</v>
      </c>
      <c r="E1125" s="4" t="s">
        <v>73</v>
      </c>
      <c r="F1125" s="8">
        <v>4</v>
      </c>
      <c r="G1125" s="4" t="s">
        <v>15</v>
      </c>
      <c r="H1125" s="4">
        <v>5</v>
      </c>
      <c r="I1125" s="4" t="s">
        <v>14</v>
      </c>
      <c r="J1125" s="2">
        <v>44224</v>
      </c>
    </row>
    <row r="1126" spans="1:10" x14ac:dyDescent="0.3">
      <c r="A1126" s="6" t="s">
        <v>72</v>
      </c>
      <c r="B1126" s="8">
        <v>1</v>
      </c>
      <c r="C1126" s="8">
        <v>1</v>
      </c>
      <c r="D1126" s="4" t="s">
        <v>11</v>
      </c>
      <c r="E1126" s="4" t="s">
        <v>73</v>
      </c>
      <c r="F1126" s="8">
        <v>5</v>
      </c>
      <c r="G1126" s="4" t="s">
        <v>16</v>
      </c>
      <c r="H1126" s="4">
        <v>5</v>
      </c>
      <c r="I1126" s="4" t="s">
        <v>14</v>
      </c>
      <c r="J1126" s="2">
        <v>44225</v>
      </c>
    </row>
    <row r="1127" spans="1:10" x14ac:dyDescent="0.3">
      <c r="A1127" s="6" t="s">
        <v>72</v>
      </c>
      <c r="B1127" s="8">
        <v>1</v>
      </c>
      <c r="C1127" s="8">
        <v>1</v>
      </c>
      <c r="D1127" s="4" t="s">
        <v>11</v>
      </c>
      <c r="E1127" s="4" t="s">
        <v>73</v>
      </c>
      <c r="F1127" s="8">
        <v>6</v>
      </c>
      <c r="G1127" s="4" t="s">
        <v>17</v>
      </c>
      <c r="H1127" s="4">
        <v>5</v>
      </c>
      <c r="I1127" s="4" t="s">
        <v>14</v>
      </c>
      <c r="J1127" s="2">
        <v>44226</v>
      </c>
    </row>
    <row r="1128" spans="1:10" x14ac:dyDescent="0.3">
      <c r="A1128" s="6" t="s">
        <v>72</v>
      </c>
      <c r="B1128" s="8">
        <v>1</v>
      </c>
      <c r="C1128" s="8">
        <v>1</v>
      </c>
      <c r="D1128" s="4" t="s">
        <v>11</v>
      </c>
      <c r="E1128" s="4" t="s">
        <v>73</v>
      </c>
      <c r="F1128" s="8">
        <v>7</v>
      </c>
      <c r="G1128" s="4" t="s">
        <v>18</v>
      </c>
      <c r="H1128" s="4">
        <v>5</v>
      </c>
      <c r="I1128" s="4" t="s">
        <v>14</v>
      </c>
      <c r="J1128" s="2">
        <v>44227</v>
      </c>
    </row>
    <row r="1129" spans="1:10" x14ac:dyDescent="0.3">
      <c r="A1129" s="6" t="s">
        <v>72</v>
      </c>
      <c r="B1129" s="8">
        <v>1</v>
      </c>
      <c r="C1129" s="8">
        <v>2</v>
      </c>
      <c r="D1129" s="4" t="s">
        <v>21</v>
      </c>
      <c r="E1129" s="4" t="s">
        <v>74</v>
      </c>
      <c r="F1129" s="8">
        <v>1</v>
      </c>
      <c r="G1129" s="4" t="s">
        <v>19</v>
      </c>
      <c r="H1129" s="4">
        <v>6</v>
      </c>
      <c r="I1129" s="4" t="s">
        <v>14</v>
      </c>
      <c r="J1129" s="2">
        <v>44228</v>
      </c>
    </row>
    <row r="1130" spans="1:10" x14ac:dyDescent="0.3">
      <c r="A1130" s="6" t="s">
        <v>72</v>
      </c>
      <c r="B1130" s="8">
        <v>1</v>
      </c>
      <c r="C1130" s="8">
        <v>2</v>
      </c>
      <c r="D1130" s="4" t="s">
        <v>21</v>
      </c>
      <c r="E1130" s="4" t="s">
        <v>74</v>
      </c>
      <c r="F1130" s="8">
        <v>2</v>
      </c>
      <c r="G1130" s="4" t="s">
        <v>20</v>
      </c>
      <c r="H1130" s="4">
        <v>6</v>
      </c>
      <c r="I1130" s="4" t="s">
        <v>14</v>
      </c>
      <c r="J1130" s="2">
        <v>44229</v>
      </c>
    </row>
    <row r="1131" spans="1:10" x14ac:dyDescent="0.3">
      <c r="A1131" s="6" t="s">
        <v>72</v>
      </c>
      <c r="B1131" s="8">
        <v>1</v>
      </c>
      <c r="C1131" s="8">
        <v>2</v>
      </c>
      <c r="D1131" s="4" t="s">
        <v>21</v>
      </c>
      <c r="E1131" s="4" t="s">
        <v>74</v>
      </c>
      <c r="F1131" s="8">
        <v>3</v>
      </c>
      <c r="G1131" s="4" t="s">
        <v>13</v>
      </c>
      <c r="H1131" s="4">
        <v>6</v>
      </c>
      <c r="I1131" s="4" t="s">
        <v>14</v>
      </c>
      <c r="J1131" s="2">
        <v>44230</v>
      </c>
    </row>
    <row r="1132" spans="1:10" x14ac:dyDescent="0.3">
      <c r="A1132" s="6" t="s">
        <v>72</v>
      </c>
      <c r="B1132" s="8">
        <v>1</v>
      </c>
      <c r="C1132" s="8">
        <v>2</v>
      </c>
      <c r="D1132" s="4" t="s">
        <v>21</v>
      </c>
      <c r="E1132" s="4" t="s">
        <v>74</v>
      </c>
      <c r="F1132" s="8">
        <v>4</v>
      </c>
      <c r="G1132" s="4" t="s">
        <v>15</v>
      </c>
      <c r="H1132" s="4">
        <v>6</v>
      </c>
      <c r="I1132" s="4" t="s">
        <v>14</v>
      </c>
      <c r="J1132" s="2">
        <v>44231</v>
      </c>
    </row>
    <row r="1133" spans="1:10" x14ac:dyDescent="0.3">
      <c r="A1133" s="6" t="s">
        <v>72</v>
      </c>
      <c r="B1133" s="8">
        <v>1</v>
      </c>
      <c r="C1133" s="8">
        <v>2</v>
      </c>
      <c r="D1133" s="4" t="s">
        <v>21</v>
      </c>
      <c r="E1133" s="4" t="s">
        <v>74</v>
      </c>
      <c r="F1133" s="8">
        <v>5</v>
      </c>
      <c r="G1133" s="4" t="s">
        <v>16</v>
      </c>
      <c r="H1133" s="4">
        <v>6</v>
      </c>
      <c r="I1133" s="4" t="s">
        <v>14</v>
      </c>
      <c r="J1133" s="2">
        <v>44232</v>
      </c>
    </row>
    <row r="1134" spans="1:10" x14ac:dyDescent="0.3">
      <c r="A1134" s="6" t="s">
        <v>72</v>
      </c>
      <c r="B1134" s="8">
        <v>1</v>
      </c>
      <c r="C1134" s="8">
        <v>2</v>
      </c>
      <c r="D1134" s="4" t="s">
        <v>21</v>
      </c>
      <c r="E1134" s="4" t="s">
        <v>74</v>
      </c>
      <c r="F1134" s="8">
        <v>6</v>
      </c>
      <c r="G1134" s="4" t="s">
        <v>17</v>
      </c>
      <c r="H1134" s="4">
        <v>6</v>
      </c>
      <c r="I1134" s="4" t="s">
        <v>14</v>
      </c>
      <c r="J1134" s="2">
        <v>44233</v>
      </c>
    </row>
    <row r="1135" spans="1:10" x14ac:dyDescent="0.3">
      <c r="A1135" s="6" t="s">
        <v>72</v>
      </c>
      <c r="B1135" s="8">
        <v>1</v>
      </c>
      <c r="C1135" s="8">
        <v>2</v>
      </c>
      <c r="D1135" s="4" t="s">
        <v>21</v>
      </c>
      <c r="E1135" s="4" t="s">
        <v>74</v>
      </c>
      <c r="F1135" s="8">
        <v>7</v>
      </c>
      <c r="G1135" s="4" t="s">
        <v>18</v>
      </c>
      <c r="H1135" s="4">
        <v>6</v>
      </c>
      <c r="I1135" s="4" t="s">
        <v>14</v>
      </c>
      <c r="J1135" s="2">
        <v>44234</v>
      </c>
    </row>
    <row r="1136" spans="1:10" x14ac:dyDescent="0.3">
      <c r="A1136" s="6" t="s">
        <v>72</v>
      </c>
      <c r="B1136" s="8">
        <v>1</v>
      </c>
      <c r="C1136" s="8">
        <v>2</v>
      </c>
      <c r="D1136" s="4" t="s">
        <v>21</v>
      </c>
      <c r="E1136" s="4" t="s">
        <v>74</v>
      </c>
      <c r="F1136" s="8">
        <v>1</v>
      </c>
      <c r="G1136" s="4" t="s">
        <v>19</v>
      </c>
      <c r="H1136" s="4">
        <v>7</v>
      </c>
      <c r="I1136" s="4" t="s">
        <v>14</v>
      </c>
      <c r="J1136" s="2">
        <v>44235</v>
      </c>
    </row>
    <row r="1137" spans="1:10" x14ac:dyDescent="0.3">
      <c r="A1137" s="6" t="s">
        <v>72</v>
      </c>
      <c r="B1137" s="8">
        <v>1</v>
      </c>
      <c r="C1137" s="8">
        <v>2</v>
      </c>
      <c r="D1137" s="4" t="s">
        <v>21</v>
      </c>
      <c r="E1137" s="4" t="s">
        <v>74</v>
      </c>
      <c r="F1137" s="8">
        <v>2</v>
      </c>
      <c r="G1137" s="4" t="s">
        <v>20</v>
      </c>
      <c r="H1137" s="4">
        <v>7</v>
      </c>
      <c r="I1137" s="4" t="s">
        <v>14</v>
      </c>
      <c r="J1137" s="2">
        <v>44236</v>
      </c>
    </row>
    <row r="1138" spans="1:10" x14ac:dyDescent="0.3">
      <c r="A1138" s="6" t="s">
        <v>72</v>
      </c>
      <c r="B1138" s="8">
        <v>1</v>
      </c>
      <c r="C1138" s="8">
        <v>2</v>
      </c>
      <c r="D1138" s="4" t="s">
        <v>21</v>
      </c>
      <c r="E1138" s="4" t="s">
        <v>74</v>
      </c>
      <c r="F1138" s="8">
        <v>3</v>
      </c>
      <c r="G1138" s="4" t="s">
        <v>13</v>
      </c>
      <c r="H1138" s="4">
        <v>7</v>
      </c>
      <c r="I1138" s="4" t="s">
        <v>14</v>
      </c>
      <c r="J1138" s="2">
        <v>44237</v>
      </c>
    </row>
    <row r="1139" spans="1:10" x14ac:dyDescent="0.3">
      <c r="A1139" s="6" t="s">
        <v>72</v>
      </c>
      <c r="B1139" s="8">
        <v>1</v>
      </c>
      <c r="C1139" s="8">
        <v>2</v>
      </c>
      <c r="D1139" s="4" t="s">
        <v>21</v>
      </c>
      <c r="E1139" s="4" t="s">
        <v>74</v>
      </c>
      <c r="F1139" s="8">
        <v>4</v>
      </c>
      <c r="G1139" s="4" t="s">
        <v>15</v>
      </c>
      <c r="H1139" s="4">
        <v>7</v>
      </c>
      <c r="I1139" s="4" t="s">
        <v>14</v>
      </c>
      <c r="J1139" s="2">
        <v>44238</v>
      </c>
    </row>
    <row r="1140" spans="1:10" x14ac:dyDescent="0.3">
      <c r="A1140" s="6" t="s">
        <v>72</v>
      </c>
      <c r="B1140" s="8">
        <v>1</v>
      </c>
      <c r="C1140" s="8">
        <v>2</v>
      </c>
      <c r="D1140" s="4" t="s">
        <v>21</v>
      </c>
      <c r="E1140" s="4" t="s">
        <v>74</v>
      </c>
      <c r="F1140" s="8">
        <v>5</v>
      </c>
      <c r="G1140" s="4" t="s">
        <v>16</v>
      </c>
      <c r="H1140" s="4">
        <v>7</v>
      </c>
      <c r="I1140" s="4" t="s">
        <v>14</v>
      </c>
      <c r="J1140" s="2">
        <v>44239</v>
      </c>
    </row>
    <row r="1141" spans="1:10" x14ac:dyDescent="0.3">
      <c r="A1141" s="6" t="s">
        <v>72</v>
      </c>
      <c r="B1141" s="8">
        <v>1</v>
      </c>
      <c r="C1141" s="8">
        <v>2</v>
      </c>
      <c r="D1141" s="4" t="s">
        <v>21</v>
      </c>
      <c r="E1141" s="4" t="s">
        <v>74</v>
      </c>
      <c r="F1141" s="8">
        <v>6</v>
      </c>
      <c r="G1141" s="4" t="s">
        <v>17</v>
      </c>
      <c r="H1141" s="4">
        <v>7</v>
      </c>
      <c r="I1141" s="4" t="s">
        <v>14</v>
      </c>
      <c r="J1141" s="2">
        <v>44240</v>
      </c>
    </row>
    <row r="1142" spans="1:10" x14ac:dyDescent="0.3">
      <c r="A1142" s="6" t="s">
        <v>72</v>
      </c>
      <c r="B1142" s="8">
        <v>1</v>
      </c>
      <c r="C1142" s="8">
        <v>2</v>
      </c>
      <c r="D1142" s="4" t="s">
        <v>21</v>
      </c>
      <c r="E1142" s="4" t="s">
        <v>74</v>
      </c>
      <c r="F1142" s="8">
        <v>7</v>
      </c>
      <c r="G1142" s="4" t="s">
        <v>18</v>
      </c>
      <c r="H1142" s="4">
        <v>7</v>
      </c>
      <c r="I1142" s="4" t="s">
        <v>14</v>
      </c>
      <c r="J1142" s="2">
        <v>44241</v>
      </c>
    </row>
    <row r="1143" spans="1:10" x14ac:dyDescent="0.3">
      <c r="A1143" s="6" t="s">
        <v>72</v>
      </c>
      <c r="B1143" s="8">
        <v>1</v>
      </c>
      <c r="C1143" s="8">
        <v>2</v>
      </c>
      <c r="D1143" s="4" t="s">
        <v>21</v>
      </c>
      <c r="E1143" s="4" t="s">
        <v>74</v>
      </c>
      <c r="F1143" s="8">
        <v>1</v>
      </c>
      <c r="G1143" s="4" t="s">
        <v>19</v>
      </c>
      <c r="H1143" s="4">
        <v>8</v>
      </c>
      <c r="I1143" s="4" t="s">
        <v>14</v>
      </c>
      <c r="J1143" s="2">
        <v>44242</v>
      </c>
    </row>
    <row r="1144" spans="1:10" x14ac:dyDescent="0.3">
      <c r="A1144" s="6" t="s">
        <v>72</v>
      </c>
      <c r="B1144" s="8">
        <v>1</v>
      </c>
      <c r="C1144" s="8">
        <v>2</v>
      </c>
      <c r="D1144" s="4" t="s">
        <v>21</v>
      </c>
      <c r="E1144" s="4" t="s">
        <v>74</v>
      </c>
      <c r="F1144" s="8">
        <v>2</v>
      </c>
      <c r="G1144" s="4" t="s">
        <v>20</v>
      </c>
      <c r="H1144" s="4">
        <v>8</v>
      </c>
      <c r="I1144" s="4" t="s">
        <v>14</v>
      </c>
      <c r="J1144" s="2">
        <v>44243</v>
      </c>
    </row>
    <row r="1145" spans="1:10" x14ac:dyDescent="0.3">
      <c r="A1145" s="6" t="s">
        <v>72</v>
      </c>
      <c r="B1145" s="8">
        <v>1</v>
      </c>
      <c r="C1145" s="8">
        <v>2</v>
      </c>
      <c r="D1145" s="4" t="s">
        <v>21</v>
      </c>
      <c r="E1145" s="4" t="s">
        <v>74</v>
      </c>
      <c r="F1145" s="8">
        <v>3</v>
      </c>
      <c r="G1145" s="4" t="s">
        <v>13</v>
      </c>
      <c r="H1145" s="4">
        <v>8</v>
      </c>
      <c r="I1145" s="4" t="s">
        <v>14</v>
      </c>
      <c r="J1145" s="2">
        <v>44244</v>
      </c>
    </row>
    <row r="1146" spans="1:10" x14ac:dyDescent="0.3">
      <c r="A1146" s="6" t="s">
        <v>72</v>
      </c>
      <c r="B1146" s="8">
        <v>1</v>
      </c>
      <c r="C1146" s="8">
        <v>2</v>
      </c>
      <c r="D1146" s="4" t="s">
        <v>21</v>
      </c>
      <c r="E1146" s="4" t="s">
        <v>74</v>
      </c>
      <c r="F1146" s="8">
        <v>4</v>
      </c>
      <c r="G1146" s="4" t="s">
        <v>15</v>
      </c>
      <c r="H1146" s="4">
        <v>8</v>
      </c>
      <c r="I1146" s="4" t="s">
        <v>14</v>
      </c>
      <c r="J1146" s="2">
        <v>44245</v>
      </c>
    </row>
    <row r="1147" spans="1:10" x14ac:dyDescent="0.3">
      <c r="A1147" s="6" t="s">
        <v>72</v>
      </c>
      <c r="B1147" s="8">
        <v>1</v>
      </c>
      <c r="C1147" s="8">
        <v>2</v>
      </c>
      <c r="D1147" s="4" t="s">
        <v>21</v>
      </c>
      <c r="E1147" s="4" t="s">
        <v>74</v>
      </c>
      <c r="F1147" s="8">
        <v>5</v>
      </c>
      <c r="G1147" s="4" t="s">
        <v>16</v>
      </c>
      <c r="H1147" s="4">
        <v>8</v>
      </c>
      <c r="I1147" s="4" t="s">
        <v>14</v>
      </c>
      <c r="J1147" s="2">
        <v>44246</v>
      </c>
    </row>
    <row r="1148" spans="1:10" x14ac:dyDescent="0.3">
      <c r="A1148" s="6" t="s">
        <v>72</v>
      </c>
      <c r="B1148" s="8">
        <v>1</v>
      </c>
      <c r="C1148" s="8">
        <v>2</v>
      </c>
      <c r="D1148" s="4" t="s">
        <v>21</v>
      </c>
      <c r="E1148" s="4" t="s">
        <v>74</v>
      </c>
      <c r="F1148" s="8">
        <v>6</v>
      </c>
      <c r="G1148" s="4" t="s">
        <v>17</v>
      </c>
      <c r="H1148" s="4">
        <v>8</v>
      </c>
      <c r="I1148" s="4" t="s">
        <v>14</v>
      </c>
      <c r="J1148" s="2">
        <v>44247</v>
      </c>
    </row>
    <row r="1149" spans="1:10" x14ac:dyDescent="0.3">
      <c r="A1149" s="6" t="s">
        <v>72</v>
      </c>
      <c r="B1149" s="8">
        <v>1</v>
      </c>
      <c r="C1149" s="8">
        <v>2</v>
      </c>
      <c r="D1149" s="4" t="s">
        <v>21</v>
      </c>
      <c r="E1149" s="4" t="s">
        <v>74</v>
      </c>
      <c r="F1149" s="8">
        <v>7</v>
      </c>
      <c r="G1149" s="4" t="s">
        <v>18</v>
      </c>
      <c r="H1149" s="4">
        <v>8</v>
      </c>
      <c r="I1149" s="4" t="s">
        <v>14</v>
      </c>
      <c r="J1149" s="2">
        <v>44248</v>
      </c>
    </row>
    <row r="1150" spans="1:10" x14ac:dyDescent="0.3">
      <c r="A1150" s="6" t="s">
        <v>72</v>
      </c>
      <c r="B1150" s="8">
        <v>1</v>
      </c>
      <c r="C1150" s="8">
        <v>2</v>
      </c>
      <c r="D1150" s="4" t="s">
        <v>21</v>
      </c>
      <c r="E1150" s="4" t="s">
        <v>74</v>
      </c>
      <c r="F1150" s="8">
        <v>1</v>
      </c>
      <c r="G1150" s="4" t="s">
        <v>19</v>
      </c>
      <c r="H1150" s="4">
        <v>9</v>
      </c>
      <c r="I1150" s="4" t="s">
        <v>14</v>
      </c>
      <c r="J1150" s="2">
        <v>44249</v>
      </c>
    </row>
    <row r="1151" spans="1:10" x14ac:dyDescent="0.3">
      <c r="A1151" s="6" t="s">
        <v>72</v>
      </c>
      <c r="B1151" s="8">
        <v>1</v>
      </c>
      <c r="C1151" s="8">
        <v>2</v>
      </c>
      <c r="D1151" s="4" t="s">
        <v>21</v>
      </c>
      <c r="E1151" s="4" t="s">
        <v>74</v>
      </c>
      <c r="F1151" s="8">
        <v>2</v>
      </c>
      <c r="G1151" s="4" t="s">
        <v>20</v>
      </c>
      <c r="H1151" s="4">
        <v>9</v>
      </c>
      <c r="I1151" s="4" t="s">
        <v>14</v>
      </c>
      <c r="J1151" s="2">
        <v>44250</v>
      </c>
    </row>
    <row r="1152" spans="1:10" x14ac:dyDescent="0.3">
      <c r="A1152" s="6" t="s">
        <v>72</v>
      </c>
      <c r="B1152" s="8">
        <v>1</v>
      </c>
      <c r="C1152" s="8">
        <v>2</v>
      </c>
      <c r="D1152" s="4" t="s">
        <v>21</v>
      </c>
      <c r="E1152" s="4" t="s">
        <v>74</v>
      </c>
      <c r="F1152" s="8">
        <v>3</v>
      </c>
      <c r="G1152" s="4" t="s">
        <v>13</v>
      </c>
      <c r="H1152" s="4">
        <v>9</v>
      </c>
      <c r="I1152" s="4" t="s">
        <v>14</v>
      </c>
      <c r="J1152" s="2">
        <v>44251</v>
      </c>
    </row>
    <row r="1153" spans="1:10" x14ac:dyDescent="0.3">
      <c r="A1153" s="6" t="s">
        <v>72</v>
      </c>
      <c r="B1153" s="8">
        <v>1</v>
      </c>
      <c r="C1153" s="8">
        <v>2</v>
      </c>
      <c r="D1153" s="4" t="s">
        <v>21</v>
      </c>
      <c r="E1153" s="4" t="s">
        <v>74</v>
      </c>
      <c r="F1153" s="8">
        <v>4</v>
      </c>
      <c r="G1153" s="4" t="s">
        <v>15</v>
      </c>
      <c r="H1153" s="4">
        <v>9</v>
      </c>
      <c r="I1153" s="4" t="s">
        <v>14</v>
      </c>
      <c r="J1153" s="2">
        <v>44252</v>
      </c>
    </row>
    <row r="1154" spans="1:10" x14ac:dyDescent="0.3">
      <c r="A1154" s="6" t="s">
        <v>72</v>
      </c>
      <c r="B1154" s="8">
        <v>1</v>
      </c>
      <c r="C1154" s="8">
        <v>2</v>
      </c>
      <c r="D1154" s="4" t="s">
        <v>21</v>
      </c>
      <c r="E1154" s="4" t="s">
        <v>74</v>
      </c>
      <c r="F1154" s="8">
        <v>5</v>
      </c>
      <c r="G1154" s="4" t="s">
        <v>16</v>
      </c>
      <c r="H1154" s="4">
        <v>9</v>
      </c>
      <c r="I1154" s="4" t="s">
        <v>14</v>
      </c>
      <c r="J1154" s="2">
        <v>44253</v>
      </c>
    </row>
    <row r="1155" spans="1:10" x14ac:dyDescent="0.3">
      <c r="A1155" s="6" t="s">
        <v>72</v>
      </c>
      <c r="B1155" s="8">
        <v>1</v>
      </c>
      <c r="C1155" s="8">
        <v>2</v>
      </c>
      <c r="D1155" s="4" t="s">
        <v>21</v>
      </c>
      <c r="E1155" s="4" t="s">
        <v>74</v>
      </c>
      <c r="F1155" s="8">
        <v>6</v>
      </c>
      <c r="G1155" s="4" t="s">
        <v>17</v>
      </c>
      <c r="H1155" s="4">
        <v>9</v>
      </c>
      <c r="I1155" s="4" t="s">
        <v>14</v>
      </c>
      <c r="J1155" s="2">
        <v>44254</v>
      </c>
    </row>
    <row r="1156" spans="1:10" x14ac:dyDescent="0.3">
      <c r="A1156" s="6" t="s">
        <v>72</v>
      </c>
      <c r="B1156" s="8">
        <v>1</v>
      </c>
      <c r="C1156" s="8">
        <v>2</v>
      </c>
      <c r="D1156" s="4" t="s">
        <v>21</v>
      </c>
      <c r="E1156" s="4" t="s">
        <v>74</v>
      </c>
      <c r="F1156" s="8">
        <v>7</v>
      </c>
      <c r="G1156" s="4" t="s">
        <v>18</v>
      </c>
      <c r="H1156" s="4">
        <v>9</v>
      </c>
      <c r="I1156" s="4" t="s">
        <v>14</v>
      </c>
      <c r="J1156" s="2">
        <v>44255</v>
      </c>
    </row>
    <row r="1157" spans="1:10" x14ac:dyDescent="0.3">
      <c r="A1157" s="6" t="s">
        <v>72</v>
      </c>
      <c r="B1157" s="8">
        <v>1</v>
      </c>
      <c r="C1157" s="8">
        <v>3</v>
      </c>
      <c r="D1157" s="4" t="s">
        <v>23</v>
      </c>
      <c r="E1157" s="4" t="s">
        <v>75</v>
      </c>
      <c r="F1157" s="8">
        <v>1</v>
      </c>
      <c r="G1157" s="4" t="s">
        <v>19</v>
      </c>
      <c r="H1157" s="4">
        <v>10</v>
      </c>
      <c r="I1157" s="4" t="s">
        <v>14</v>
      </c>
      <c r="J1157" s="2">
        <v>44256</v>
      </c>
    </row>
    <row r="1158" spans="1:10" x14ac:dyDescent="0.3">
      <c r="A1158" s="6" t="s">
        <v>72</v>
      </c>
      <c r="B1158" s="8">
        <v>1</v>
      </c>
      <c r="C1158" s="8">
        <v>3</v>
      </c>
      <c r="D1158" s="4" t="s">
        <v>23</v>
      </c>
      <c r="E1158" s="4" t="s">
        <v>75</v>
      </c>
      <c r="F1158" s="8">
        <v>2</v>
      </c>
      <c r="G1158" s="4" t="s">
        <v>20</v>
      </c>
      <c r="H1158" s="4">
        <v>10</v>
      </c>
      <c r="I1158" s="4" t="s">
        <v>14</v>
      </c>
      <c r="J1158" s="2">
        <v>44257</v>
      </c>
    </row>
    <row r="1159" spans="1:10" x14ac:dyDescent="0.3">
      <c r="A1159" s="6" t="s">
        <v>72</v>
      </c>
      <c r="B1159" s="8">
        <v>1</v>
      </c>
      <c r="C1159" s="8">
        <v>3</v>
      </c>
      <c r="D1159" s="4" t="s">
        <v>23</v>
      </c>
      <c r="E1159" s="4" t="s">
        <v>75</v>
      </c>
      <c r="F1159" s="8">
        <v>3</v>
      </c>
      <c r="G1159" s="4" t="s">
        <v>13</v>
      </c>
      <c r="H1159" s="4">
        <v>10</v>
      </c>
      <c r="I1159" s="4" t="s">
        <v>14</v>
      </c>
      <c r="J1159" s="2">
        <v>44258</v>
      </c>
    </row>
    <row r="1160" spans="1:10" x14ac:dyDescent="0.3">
      <c r="A1160" s="6" t="s">
        <v>72</v>
      </c>
      <c r="B1160" s="8">
        <v>1</v>
      </c>
      <c r="C1160" s="8">
        <v>3</v>
      </c>
      <c r="D1160" s="4" t="s">
        <v>23</v>
      </c>
      <c r="E1160" s="4" t="s">
        <v>75</v>
      </c>
      <c r="F1160" s="8">
        <v>4</v>
      </c>
      <c r="G1160" s="4" t="s">
        <v>15</v>
      </c>
      <c r="H1160" s="4">
        <v>10</v>
      </c>
      <c r="I1160" s="4" t="s">
        <v>14</v>
      </c>
      <c r="J1160" s="2">
        <v>44259</v>
      </c>
    </row>
    <row r="1161" spans="1:10" x14ac:dyDescent="0.3">
      <c r="A1161" s="6" t="s">
        <v>72</v>
      </c>
      <c r="B1161" s="8">
        <v>1</v>
      </c>
      <c r="C1161" s="8">
        <v>3</v>
      </c>
      <c r="D1161" s="4" t="s">
        <v>23</v>
      </c>
      <c r="E1161" s="4" t="s">
        <v>75</v>
      </c>
      <c r="F1161" s="8">
        <v>5</v>
      </c>
      <c r="G1161" s="4" t="s">
        <v>16</v>
      </c>
      <c r="H1161" s="4">
        <v>10</v>
      </c>
      <c r="I1161" s="4" t="s">
        <v>14</v>
      </c>
      <c r="J1161" s="2">
        <v>44260</v>
      </c>
    </row>
    <row r="1162" spans="1:10" x14ac:dyDescent="0.3">
      <c r="A1162" s="6" t="s">
        <v>72</v>
      </c>
      <c r="B1162" s="8">
        <v>1</v>
      </c>
      <c r="C1162" s="8">
        <v>3</v>
      </c>
      <c r="D1162" s="4" t="s">
        <v>23</v>
      </c>
      <c r="E1162" s="4" t="s">
        <v>75</v>
      </c>
      <c r="F1162" s="8">
        <v>6</v>
      </c>
      <c r="G1162" s="4" t="s">
        <v>17</v>
      </c>
      <c r="H1162" s="4">
        <v>10</v>
      </c>
      <c r="I1162" s="4" t="s">
        <v>14</v>
      </c>
      <c r="J1162" s="2">
        <v>44261</v>
      </c>
    </row>
    <row r="1163" spans="1:10" x14ac:dyDescent="0.3">
      <c r="A1163" s="6" t="s">
        <v>72</v>
      </c>
      <c r="B1163" s="8">
        <v>1</v>
      </c>
      <c r="C1163" s="8">
        <v>3</v>
      </c>
      <c r="D1163" s="4" t="s">
        <v>23</v>
      </c>
      <c r="E1163" s="4" t="s">
        <v>75</v>
      </c>
      <c r="F1163" s="8">
        <v>7</v>
      </c>
      <c r="G1163" s="4" t="s">
        <v>18</v>
      </c>
      <c r="H1163" s="4">
        <v>10</v>
      </c>
      <c r="I1163" s="4" t="s">
        <v>14</v>
      </c>
      <c r="J1163" s="2">
        <v>44262</v>
      </c>
    </row>
    <row r="1164" spans="1:10" x14ac:dyDescent="0.3">
      <c r="A1164" s="6" t="s">
        <v>72</v>
      </c>
      <c r="B1164" s="8">
        <v>1</v>
      </c>
      <c r="C1164" s="8">
        <v>3</v>
      </c>
      <c r="D1164" s="4" t="s">
        <v>23</v>
      </c>
      <c r="E1164" s="4" t="s">
        <v>75</v>
      </c>
      <c r="F1164" s="8">
        <v>1</v>
      </c>
      <c r="G1164" s="4" t="s">
        <v>19</v>
      </c>
      <c r="H1164" s="4">
        <v>11</v>
      </c>
      <c r="I1164" s="4" t="s">
        <v>14</v>
      </c>
      <c r="J1164" s="2">
        <v>44263</v>
      </c>
    </row>
    <row r="1165" spans="1:10" x14ac:dyDescent="0.3">
      <c r="A1165" s="6" t="s">
        <v>72</v>
      </c>
      <c r="B1165" s="8">
        <v>1</v>
      </c>
      <c r="C1165" s="8">
        <v>3</v>
      </c>
      <c r="D1165" s="4" t="s">
        <v>23</v>
      </c>
      <c r="E1165" s="4" t="s">
        <v>75</v>
      </c>
      <c r="F1165" s="8">
        <v>2</v>
      </c>
      <c r="G1165" s="4" t="s">
        <v>20</v>
      </c>
      <c r="H1165" s="4">
        <v>11</v>
      </c>
      <c r="I1165" s="4" t="s">
        <v>14</v>
      </c>
      <c r="J1165" s="2">
        <v>44264</v>
      </c>
    </row>
    <row r="1166" spans="1:10" x14ac:dyDescent="0.3">
      <c r="A1166" s="6" t="s">
        <v>72</v>
      </c>
      <c r="B1166" s="8">
        <v>1</v>
      </c>
      <c r="C1166" s="8">
        <v>3</v>
      </c>
      <c r="D1166" s="4" t="s">
        <v>23</v>
      </c>
      <c r="E1166" s="4" t="s">
        <v>75</v>
      </c>
      <c r="F1166" s="8">
        <v>3</v>
      </c>
      <c r="G1166" s="4" t="s">
        <v>13</v>
      </c>
      <c r="H1166" s="4">
        <v>11</v>
      </c>
      <c r="I1166" s="4" t="s">
        <v>14</v>
      </c>
      <c r="J1166" s="2">
        <v>44265</v>
      </c>
    </row>
    <row r="1167" spans="1:10" x14ac:dyDescent="0.3">
      <c r="A1167" s="6" t="s">
        <v>72</v>
      </c>
      <c r="B1167" s="8">
        <v>1</v>
      </c>
      <c r="C1167" s="8">
        <v>3</v>
      </c>
      <c r="D1167" s="4" t="s">
        <v>23</v>
      </c>
      <c r="E1167" s="4" t="s">
        <v>75</v>
      </c>
      <c r="F1167" s="8">
        <v>4</v>
      </c>
      <c r="G1167" s="4" t="s">
        <v>15</v>
      </c>
      <c r="H1167" s="4">
        <v>11</v>
      </c>
      <c r="I1167" s="4" t="s">
        <v>14</v>
      </c>
      <c r="J1167" s="2">
        <v>44266</v>
      </c>
    </row>
    <row r="1168" spans="1:10" x14ac:dyDescent="0.3">
      <c r="A1168" s="6" t="s">
        <v>72</v>
      </c>
      <c r="B1168" s="8">
        <v>1</v>
      </c>
      <c r="C1168" s="8">
        <v>3</v>
      </c>
      <c r="D1168" s="4" t="s">
        <v>23</v>
      </c>
      <c r="E1168" s="4" t="s">
        <v>75</v>
      </c>
      <c r="F1168" s="8">
        <v>5</v>
      </c>
      <c r="G1168" s="4" t="s">
        <v>16</v>
      </c>
      <c r="H1168" s="4">
        <v>11</v>
      </c>
      <c r="I1168" s="4" t="s">
        <v>14</v>
      </c>
      <c r="J1168" s="2">
        <v>44267</v>
      </c>
    </row>
    <row r="1169" spans="1:10" x14ac:dyDescent="0.3">
      <c r="A1169" s="6" t="s">
        <v>72</v>
      </c>
      <c r="B1169" s="8">
        <v>1</v>
      </c>
      <c r="C1169" s="8">
        <v>3</v>
      </c>
      <c r="D1169" s="4" t="s">
        <v>23</v>
      </c>
      <c r="E1169" s="4" t="s">
        <v>75</v>
      </c>
      <c r="F1169" s="8">
        <v>6</v>
      </c>
      <c r="G1169" s="4" t="s">
        <v>17</v>
      </c>
      <c r="H1169" s="4">
        <v>11</v>
      </c>
      <c r="I1169" s="4" t="s">
        <v>14</v>
      </c>
      <c r="J1169" s="2">
        <v>44268</v>
      </c>
    </row>
    <row r="1170" spans="1:10" x14ac:dyDescent="0.3">
      <c r="A1170" s="6" t="s">
        <v>72</v>
      </c>
      <c r="B1170" s="8">
        <v>1</v>
      </c>
      <c r="C1170" s="8">
        <v>3</v>
      </c>
      <c r="D1170" s="4" t="s">
        <v>23</v>
      </c>
      <c r="E1170" s="4" t="s">
        <v>75</v>
      </c>
      <c r="F1170" s="8">
        <v>7</v>
      </c>
      <c r="G1170" s="4" t="s">
        <v>18</v>
      </c>
      <c r="H1170" s="4">
        <v>11</v>
      </c>
      <c r="I1170" s="4" t="s">
        <v>14</v>
      </c>
      <c r="J1170" s="2">
        <v>44269</v>
      </c>
    </row>
    <row r="1171" spans="1:10" x14ac:dyDescent="0.3">
      <c r="A1171" s="6" t="s">
        <v>72</v>
      </c>
      <c r="B1171" s="8">
        <v>1</v>
      </c>
      <c r="C1171" s="8">
        <v>3</v>
      </c>
      <c r="D1171" s="4" t="s">
        <v>23</v>
      </c>
      <c r="E1171" s="4" t="s">
        <v>75</v>
      </c>
      <c r="F1171" s="8">
        <v>1</v>
      </c>
      <c r="G1171" s="4" t="s">
        <v>19</v>
      </c>
      <c r="H1171" s="4">
        <v>12</v>
      </c>
      <c r="I1171" s="4" t="s">
        <v>14</v>
      </c>
      <c r="J1171" s="2">
        <v>44270</v>
      </c>
    </row>
    <row r="1172" spans="1:10" x14ac:dyDescent="0.3">
      <c r="A1172" s="6" t="s">
        <v>72</v>
      </c>
      <c r="B1172" s="8">
        <v>1</v>
      </c>
      <c r="C1172" s="8">
        <v>3</v>
      </c>
      <c r="D1172" s="4" t="s">
        <v>23</v>
      </c>
      <c r="E1172" s="4" t="s">
        <v>75</v>
      </c>
      <c r="F1172" s="8">
        <v>2</v>
      </c>
      <c r="G1172" s="4" t="s">
        <v>20</v>
      </c>
      <c r="H1172" s="4">
        <v>12</v>
      </c>
      <c r="I1172" s="4" t="s">
        <v>14</v>
      </c>
      <c r="J1172" s="2">
        <v>44271</v>
      </c>
    </row>
    <row r="1173" spans="1:10" x14ac:dyDescent="0.3">
      <c r="A1173" s="6" t="s">
        <v>72</v>
      </c>
      <c r="B1173" s="8">
        <v>1</v>
      </c>
      <c r="C1173" s="8">
        <v>3</v>
      </c>
      <c r="D1173" s="4" t="s">
        <v>23</v>
      </c>
      <c r="E1173" s="4" t="s">
        <v>75</v>
      </c>
      <c r="F1173" s="8">
        <v>3</v>
      </c>
      <c r="G1173" s="4" t="s">
        <v>13</v>
      </c>
      <c r="H1173" s="4">
        <v>12</v>
      </c>
      <c r="I1173" s="4" t="s">
        <v>14</v>
      </c>
      <c r="J1173" s="2">
        <v>44272</v>
      </c>
    </row>
    <row r="1174" spans="1:10" x14ac:dyDescent="0.3">
      <c r="A1174" s="6" t="s">
        <v>72</v>
      </c>
      <c r="B1174" s="8">
        <v>1</v>
      </c>
      <c r="C1174" s="8">
        <v>3</v>
      </c>
      <c r="D1174" s="4" t="s">
        <v>23</v>
      </c>
      <c r="E1174" s="4" t="s">
        <v>75</v>
      </c>
      <c r="F1174" s="8">
        <v>4</v>
      </c>
      <c r="G1174" s="4" t="s">
        <v>15</v>
      </c>
      <c r="H1174" s="4">
        <v>12</v>
      </c>
      <c r="I1174" s="4" t="s">
        <v>14</v>
      </c>
      <c r="J1174" s="2">
        <v>44273</v>
      </c>
    </row>
    <row r="1175" spans="1:10" x14ac:dyDescent="0.3">
      <c r="A1175" s="6" t="s">
        <v>72</v>
      </c>
      <c r="B1175" s="8">
        <v>1</v>
      </c>
      <c r="C1175" s="8">
        <v>3</v>
      </c>
      <c r="D1175" s="4" t="s">
        <v>23</v>
      </c>
      <c r="E1175" s="4" t="s">
        <v>75</v>
      </c>
      <c r="F1175" s="8">
        <v>5</v>
      </c>
      <c r="G1175" s="4" t="s">
        <v>16</v>
      </c>
      <c r="H1175" s="4">
        <v>12</v>
      </c>
      <c r="I1175" s="4" t="s">
        <v>14</v>
      </c>
      <c r="J1175" s="2">
        <v>44274</v>
      </c>
    </row>
    <row r="1176" spans="1:10" x14ac:dyDescent="0.3">
      <c r="A1176" s="6" t="s">
        <v>72</v>
      </c>
      <c r="B1176" s="8">
        <v>1</v>
      </c>
      <c r="C1176" s="8">
        <v>3</v>
      </c>
      <c r="D1176" s="4" t="s">
        <v>23</v>
      </c>
      <c r="E1176" s="4" t="s">
        <v>75</v>
      </c>
      <c r="F1176" s="8">
        <v>6</v>
      </c>
      <c r="G1176" s="4" t="s">
        <v>17</v>
      </c>
      <c r="H1176" s="4">
        <v>12</v>
      </c>
      <c r="I1176" s="4" t="s">
        <v>14</v>
      </c>
      <c r="J1176" s="2">
        <v>44275</v>
      </c>
    </row>
    <row r="1177" spans="1:10" x14ac:dyDescent="0.3">
      <c r="A1177" s="6" t="s">
        <v>72</v>
      </c>
      <c r="B1177" s="8">
        <v>1</v>
      </c>
      <c r="C1177" s="8">
        <v>3</v>
      </c>
      <c r="D1177" s="4" t="s">
        <v>23</v>
      </c>
      <c r="E1177" s="4" t="s">
        <v>75</v>
      </c>
      <c r="F1177" s="8">
        <v>7</v>
      </c>
      <c r="G1177" s="4" t="s">
        <v>18</v>
      </c>
      <c r="H1177" s="4">
        <v>12</v>
      </c>
      <c r="I1177" s="4" t="s">
        <v>14</v>
      </c>
      <c r="J1177" s="2">
        <v>44276</v>
      </c>
    </row>
    <row r="1178" spans="1:10" x14ac:dyDescent="0.3">
      <c r="A1178" s="6" t="s">
        <v>72</v>
      </c>
      <c r="B1178" s="8">
        <v>1</v>
      </c>
      <c r="C1178" s="8">
        <v>3</v>
      </c>
      <c r="D1178" s="4" t="s">
        <v>23</v>
      </c>
      <c r="E1178" s="4" t="s">
        <v>75</v>
      </c>
      <c r="F1178" s="8">
        <v>1</v>
      </c>
      <c r="G1178" s="4" t="s">
        <v>19</v>
      </c>
      <c r="H1178" s="4">
        <v>13</v>
      </c>
      <c r="I1178" s="4" t="s">
        <v>14</v>
      </c>
      <c r="J1178" s="2">
        <v>44277</v>
      </c>
    </row>
    <row r="1179" spans="1:10" x14ac:dyDescent="0.3">
      <c r="A1179" s="6" t="s">
        <v>72</v>
      </c>
      <c r="B1179" s="8">
        <v>1</v>
      </c>
      <c r="C1179" s="8">
        <v>3</v>
      </c>
      <c r="D1179" s="4" t="s">
        <v>23</v>
      </c>
      <c r="E1179" s="4" t="s">
        <v>75</v>
      </c>
      <c r="F1179" s="8">
        <v>2</v>
      </c>
      <c r="G1179" s="4" t="s">
        <v>20</v>
      </c>
      <c r="H1179" s="4">
        <v>13</v>
      </c>
      <c r="I1179" s="4" t="s">
        <v>14</v>
      </c>
      <c r="J1179" s="2">
        <v>44278</v>
      </c>
    </row>
    <row r="1180" spans="1:10" x14ac:dyDescent="0.3">
      <c r="A1180" s="6" t="s">
        <v>72</v>
      </c>
      <c r="B1180" s="8">
        <v>1</v>
      </c>
      <c r="C1180" s="8">
        <v>3</v>
      </c>
      <c r="D1180" s="4" t="s">
        <v>23</v>
      </c>
      <c r="E1180" s="4" t="s">
        <v>75</v>
      </c>
      <c r="F1180" s="8">
        <v>3</v>
      </c>
      <c r="G1180" s="4" t="s">
        <v>13</v>
      </c>
      <c r="H1180" s="4">
        <v>13</v>
      </c>
      <c r="I1180" s="4" t="s">
        <v>14</v>
      </c>
      <c r="J1180" s="2">
        <v>44279</v>
      </c>
    </row>
    <row r="1181" spans="1:10" x14ac:dyDescent="0.3">
      <c r="A1181" s="6" t="s">
        <v>72</v>
      </c>
      <c r="B1181" s="8">
        <v>1</v>
      </c>
      <c r="C1181" s="8">
        <v>3</v>
      </c>
      <c r="D1181" s="4" t="s">
        <v>23</v>
      </c>
      <c r="E1181" s="4" t="s">
        <v>75</v>
      </c>
      <c r="F1181" s="8">
        <v>4</v>
      </c>
      <c r="G1181" s="4" t="s">
        <v>15</v>
      </c>
      <c r="H1181" s="4">
        <v>13</v>
      </c>
      <c r="I1181" s="4" t="s">
        <v>14</v>
      </c>
      <c r="J1181" s="2">
        <v>44280</v>
      </c>
    </row>
    <row r="1182" spans="1:10" x14ac:dyDescent="0.3">
      <c r="A1182" s="6" t="s">
        <v>72</v>
      </c>
      <c r="B1182" s="8">
        <v>1</v>
      </c>
      <c r="C1182" s="8">
        <v>3</v>
      </c>
      <c r="D1182" s="4" t="s">
        <v>23</v>
      </c>
      <c r="E1182" s="4" t="s">
        <v>75</v>
      </c>
      <c r="F1182" s="8">
        <v>5</v>
      </c>
      <c r="G1182" s="4" t="s">
        <v>16</v>
      </c>
      <c r="H1182" s="4">
        <v>13</v>
      </c>
      <c r="I1182" s="4" t="s">
        <v>14</v>
      </c>
      <c r="J1182" s="2">
        <v>44281</v>
      </c>
    </row>
    <row r="1183" spans="1:10" x14ac:dyDescent="0.3">
      <c r="A1183" s="6" t="s">
        <v>72</v>
      </c>
      <c r="B1183" s="8">
        <v>1</v>
      </c>
      <c r="C1183" s="8">
        <v>3</v>
      </c>
      <c r="D1183" s="4" t="s">
        <v>23</v>
      </c>
      <c r="E1183" s="4" t="s">
        <v>75</v>
      </c>
      <c r="F1183" s="8">
        <v>6</v>
      </c>
      <c r="G1183" s="4" t="s">
        <v>17</v>
      </c>
      <c r="H1183" s="4">
        <v>13</v>
      </c>
      <c r="I1183" s="4" t="s">
        <v>14</v>
      </c>
      <c r="J1183" s="2">
        <v>44282</v>
      </c>
    </row>
    <row r="1184" spans="1:10" x14ac:dyDescent="0.3">
      <c r="A1184" s="6" t="s">
        <v>72</v>
      </c>
      <c r="B1184" s="8">
        <v>1</v>
      </c>
      <c r="C1184" s="8">
        <v>3</v>
      </c>
      <c r="D1184" s="4" t="s">
        <v>23</v>
      </c>
      <c r="E1184" s="4" t="s">
        <v>75</v>
      </c>
      <c r="F1184" s="8">
        <v>7</v>
      </c>
      <c r="G1184" s="4" t="s">
        <v>18</v>
      </c>
      <c r="H1184" s="4">
        <v>13</v>
      </c>
      <c r="I1184" s="4" t="s">
        <v>14</v>
      </c>
      <c r="J1184" s="2">
        <v>44283</v>
      </c>
    </row>
    <row r="1185" spans="1:10" x14ac:dyDescent="0.3">
      <c r="A1185" s="6" t="s">
        <v>72</v>
      </c>
      <c r="B1185" s="8">
        <v>1</v>
      </c>
      <c r="C1185" s="8">
        <v>3</v>
      </c>
      <c r="D1185" s="4" t="s">
        <v>23</v>
      </c>
      <c r="E1185" s="4" t="s">
        <v>75</v>
      </c>
      <c r="F1185" s="8">
        <v>1</v>
      </c>
      <c r="G1185" s="4" t="s">
        <v>19</v>
      </c>
      <c r="H1185" s="4">
        <v>14</v>
      </c>
      <c r="I1185" s="4" t="s">
        <v>14</v>
      </c>
      <c r="J1185" s="2">
        <v>44284</v>
      </c>
    </row>
    <row r="1186" spans="1:10" x14ac:dyDescent="0.3">
      <c r="A1186" s="6" t="s">
        <v>72</v>
      </c>
      <c r="B1186" s="8">
        <v>1</v>
      </c>
      <c r="C1186" s="8">
        <v>3</v>
      </c>
      <c r="D1186" s="4" t="s">
        <v>23</v>
      </c>
      <c r="E1186" s="4" t="s">
        <v>75</v>
      </c>
      <c r="F1186" s="8">
        <v>2</v>
      </c>
      <c r="G1186" s="4" t="s">
        <v>20</v>
      </c>
      <c r="H1186" s="4">
        <v>14</v>
      </c>
      <c r="I1186" s="4" t="s">
        <v>14</v>
      </c>
      <c r="J1186" s="2">
        <v>44285</v>
      </c>
    </row>
    <row r="1187" spans="1:10" x14ac:dyDescent="0.3">
      <c r="A1187" s="6" t="s">
        <v>72</v>
      </c>
      <c r="B1187" s="8">
        <v>1</v>
      </c>
      <c r="C1187" s="8">
        <v>3</v>
      </c>
      <c r="D1187" s="4" t="s">
        <v>23</v>
      </c>
      <c r="E1187" s="4" t="s">
        <v>75</v>
      </c>
      <c r="F1187" s="8">
        <v>3</v>
      </c>
      <c r="G1187" s="4" t="s">
        <v>13</v>
      </c>
      <c r="H1187" s="4">
        <v>14</v>
      </c>
      <c r="I1187" s="4" t="s">
        <v>14</v>
      </c>
      <c r="J1187" s="2">
        <v>44286</v>
      </c>
    </row>
    <row r="1188" spans="1:10" x14ac:dyDescent="0.3">
      <c r="A1188" s="6" t="s">
        <v>72</v>
      </c>
      <c r="B1188" s="8">
        <v>2</v>
      </c>
      <c r="C1188" s="8">
        <v>4</v>
      </c>
      <c r="D1188" s="4" t="s">
        <v>25</v>
      </c>
      <c r="E1188" s="4" t="s">
        <v>76</v>
      </c>
      <c r="F1188" s="8">
        <v>4</v>
      </c>
      <c r="G1188" s="4" t="s">
        <v>15</v>
      </c>
      <c r="H1188" s="4">
        <v>14</v>
      </c>
      <c r="I1188" s="4" t="s">
        <v>27</v>
      </c>
      <c r="J1188" s="2">
        <v>44287</v>
      </c>
    </row>
    <row r="1189" spans="1:10" x14ac:dyDescent="0.3">
      <c r="A1189" s="6" t="s">
        <v>72</v>
      </c>
      <c r="B1189" s="8">
        <v>2</v>
      </c>
      <c r="C1189" s="8">
        <v>4</v>
      </c>
      <c r="D1189" s="4" t="s">
        <v>25</v>
      </c>
      <c r="E1189" s="4" t="s">
        <v>76</v>
      </c>
      <c r="F1189" s="8">
        <v>5</v>
      </c>
      <c r="G1189" s="4" t="s">
        <v>16</v>
      </c>
      <c r="H1189" s="4">
        <v>14</v>
      </c>
      <c r="I1189" s="4" t="s">
        <v>27</v>
      </c>
      <c r="J1189" s="2">
        <v>44288</v>
      </c>
    </row>
    <row r="1190" spans="1:10" x14ac:dyDescent="0.3">
      <c r="A1190" s="6" t="s">
        <v>72</v>
      </c>
      <c r="B1190" s="8">
        <v>2</v>
      </c>
      <c r="C1190" s="8">
        <v>4</v>
      </c>
      <c r="D1190" s="4" t="s">
        <v>25</v>
      </c>
      <c r="E1190" s="4" t="s">
        <v>76</v>
      </c>
      <c r="F1190" s="8">
        <v>6</v>
      </c>
      <c r="G1190" s="4" t="s">
        <v>17</v>
      </c>
      <c r="H1190" s="4">
        <v>14</v>
      </c>
      <c r="I1190" s="4" t="s">
        <v>27</v>
      </c>
      <c r="J1190" s="2">
        <v>44289</v>
      </c>
    </row>
    <row r="1191" spans="1:10" x14ac:dyDescent="0.3">
      <c r="A1191" s="6" t="s">
        <v>72</v>
      </c>
      <c r="B1191" s="8">
        <v>2</v>
      </c>
      <c r="C1191" s="8">
        <v>4</v>
      </c>
      <c r="D1191" s="4" t="s">
        <v>25</v>
      </c>
      <c r="E1191" s="4" t="s">
        <v>76</v>
      </c>
      <c r="F1191" s="8">
        <v>7</v>
      </c>
      <c r="G1191" s="4" t="s">
        <v>18</v>
      </c>
      <c r="H1191" s="4">
        <v>14</v>
      </c>
      <c r="I1191" s="4" t="s">
        <v>27</v>
      </c>
      <c r="J1191" s="2">
        <v>44290</v>
      </c>
    </row>
    <row r="1192" spans="1:10" x14ac:dyDescent="0.3">
      <c r="A1192" s="6" t="s">
        <v>72</v>
      </c>
      <c r="B1192" s="8">
        <v>2</v>
      </c>
      <c r="C1192" s="8">
        <v>4</v>
      </c>
      <c r="D1192" s="4" t="s">
        <v>25</v>
      </c>
      <c r="E1192" s="4" t="s">
        <v>76</v>
      </c>
      <c r="F1192" s="8">
        <v>1</v>
      </c>
      <c r="G1192" s="4" t="s">
        <v>19</v>
      </c>
      <c r="H1192" s="4">
        <v>15</v>
      </c>
      <c r="I1192" s="4" t="s">
        <v>27</v>
      </c>
      <c r="J1192" s="2">
        <v>44291</v>
      </c>
    </row>
    <row r="1193" spans="1:10" x14ac:dyDescent="0.3">
      <c r="A1193" s="6" t="s">
        <v>72</v>
      </c>
      <c r="B1193" s="8">
        <v>2</v>
      </c>
      <c r="C1193" s="8">
        <v>4</v>
      </c>
      <c r="D1193" s="4" t="s">
        <v>25</v>
      </c>
      <c r="E1193" s="4" t="s">
        <v>76</v>
      </c>
      <c r="F1193" s="8">
        <v>2</v>
      </c>
      <c r="G1193" s="4" t="s">
        <v>20</v>
      </c>
      <c r="H1193" s="4">
        <v>15</v>
      </c>
      <c r="I1193" s="4" t="s">
        <v>27</v>
      </c>
      <c r="J1193" s="2">
        <v>44292</v>
      </c>
    </row>
    <row r="1194" spans="1:10" x14ac:dyDescent="0.3">
      <c r="A1194" s="6" t="s">
        <v>72</v>
      </c>
      <c r="B1194" s="8">
        <v>2</v>
      </c>
      <c r="C1194" s="8">
        <v>4</v>
      </c>
      <c r="D1194" s="4" t="s">
        <v>25</v>
      </c>
      <c r="E1194" s="4" t="s">
        <v>76</v>
      </c>
      <c r="F1194" s="8">
        <v>3</v>
      </c>
      <c r="G1194" s="4" t="s">
        <v>13</v>
      </c>
      <c r="H1194" s="4">
        <v>15</v>
      </c>
      <c r="I1194" s="4" t="s">
        <v>27</v>
      </c>
      <c r="J1194" s="2">
        <v>44293</v>
      </c>
    </row>
    <row r="1195" spans="1:10" x14ac:dyDescent="0.3">
      <c r="A1195" s="6" t="s">
        <v>72</v>
      </c>
      <c r="B1195" s="8">
        <v>2</v>
      </c>
      <c r="C1195" s="8">
        <v>4</v>
      </c>
      <c r="D1195" s="4" t="s">
        <v>25</v>
      </c>
      <c r="E1195" s="4" t="s">
        <v>76</v>
      </c>
      <c r="F1195" s="8">
        <v>4</v>
      </c>
      <c r="G1195" s="4" t="s">
        <v>15</v>
      </c>
      <c r="H1195" s="4">
        <v>15</v>
      </c>
      <c r="I1195" s="4" t="s">
        <v>27</v>
      </c>
      <c r="J1195" s="2">
        <v>44294</v>
      </c>
    </row>
    <row r="1196" spans="1:10" x14ac:dyDescent="0.3">
      <c r="A1196" s="6" t="s">
        <v>72</v>
      </c>
      <c r="B1196" s="8">
        <v>2</v>
      </c>
      <c r="C1196" s="8">
        <v>4</v>
      </c>
      <c r="D1196" s="4" t="s">
        <v>25</v>
      </c>
      <c r="E1196" s="4" t="s">
        <v>76</v>
      </c>
      <c r="F1196" s="8">
        <v>5</v>
      </c>
      <c r="G1196" s="4" t="s">
        <v>16</v>
      </c>
      <c r="H1196" s="4">
        <v>15</v>
      </c>
      <c r="I1196" s="4" t="s">
        <v>27</v>
      </c>
      <c r="J1196" s="2">
        <v>44295</v>
      </c>
    </row>
    <row r="1197" spans="1:10" x14ac:dyDescent="0.3">
      <c r="A1197" s="6" t="s">
        <v>72</v>
      </c>
      <c r="B1197" s="8">
        <v>2</v>
      </c>
      <c r="C1197" s="8">
        <v>4</v>
      </c>
      <c r="D1197" s="4" t="s">
        <v>25</v>
      </c>
      <c r="E1197" s="4" t="s">
        <v>76</v>
      </c>
      <c r="F1197" s="8">
        <v>6</v>
      </c>
      <c r="G1197" s="4" t="s">
        <v>17</v>
      </c>
      <c r="H1197" s="4">
        <v>15</v>
      </c>
      <c r="I1197" s="4" t="s">
        <v>27</v>
      </c>
      <c r="J1197" s="2">
        <v>44296</v>
      </c>
    </row>
    <row r="1198" spans="1:10" x14ac:dyDescent="0.3">
      <c r="A1198" s="6" t="s">
        <v>72</v>
      </c>
      <c r="B1198" s="8">
        <v>2</v>
      </c>
      <c r="C1198" s="8">
        <v>4</v>
      </c>
      <c r="D1198" s="4" t="s">
        <v>25</v>
      </c>
      <c r="E1198" s="4" t="s">
        <v>76</v>
      </c>
      <c r="F1198" s="8">
        <v>7</v>
      </c>
      <c r="G1198" s="4" t="s">
        <v>18</v>
      </c>
      <c r="H1198" s="4">
        <v>15</v>
      </c>
      <c r="I1198" s="4" t="s">
        <v>27</v>
      </c>
      <c r="J1198" s="2">
        <v>44297</v>
      </c>
    </row>
    <row r="1199" spans="1:10" x14ac:dyDescent="0.3">
      <c r="A1199" s="6" t="s">
        <v>72</v>
      </c>
      <c r="B1199" s="8">
        <v>2</v>
      </c>
      <c r="C1199" s="8">
        <v>4</v>
      </c>
      <c r="D1199" s="4" t="s">
        <v>25</v>
      </c>
      <c r="E1199" s="4" t="s">
        <v>76</v>
      </c>
      <c r="F1199" s="8">
        <v>1</v>
      </c>
      <c r="G1199" s="4" t="s">
        <v>19</v>
      </c>
      <c r="H1199" s="4">
        <v>16</v>
      </c>
      <c r="I1199" s="4" t="s">
        <v>27</v>
      </c>
      <c r="J1199" s="2">
        <v>44298</v>
      </c>
    </row>
    <row r="1200" spans="1:10" x14ac:dyDescent="0.3">
      <c r="A1200" s="6" t="s">
        <v>72</v>
      </c>
      <c r="B1200" s="8">
        <v>2</v>
      </c>
      <c r="C1200" s="8">
        <v>4</v>
      </c>
      <c r="D1200" s="4" t="s">
        <v>25</v>
      </c>
      <c r="E1200" s="4" t="s">
        <v>76</v>
      </c>
      <c r="F1200" s="8">
        <v>2</v>
      </c>
      <c r="G1200" s="4" t="s">
        <v>20</v>
      </c>
      <c r="H1200" s="4">
        <v>16</v>
      </c>
      <c r="I1200" s="4" t="s">
        <v>27</v>
      </c>
      <c r="J1200" s="2">
        <v>44299</v>
      </c>
    </row>
    <row r="1201" spans="1:10" x14ac:dyDescent="0.3">
      <c r="A1201" s="6" t="s">
        <v>72</v>
      </c>
      <c r="B1201" s="8">
        <v>2</v>
      </c>
      <c r="C1201" s="8">
        <v>4</v>
      </c>
      <c r="D1201" s="4" t="s">
        <v>25</v>
      </c>
      <c r="E1201" s="4" t="s">
        <v>76</v>
      </c>
      <c r="F1201" s="8">
        <v>3</v>
      </c>
      <c r="G1201" s="4" t="s">
        <v>13</v>
      </c>
      <c r="H1201" s="4">
        <v>16</v>
      </c>
      <c r="I1201" s="4" t="s">
        <v>27</v>
      </c>
      <c r="J1201" s="2">
        <v>44300</v>
      </c>
    </row>
    <row r="1202" spans="1:10" x14ac:dyDescent="0.3">
      <c r="A1202" s="6" t="s">
        <v>72</v>
      </c>
      <c r="B1202" s="8">
        <v>2</v>
      </c>
      <c r="C1202" s="8">
        <v>4</v>
      </c>
      <c r="D1202" s="4" t="s">
        <v>25</v>
      </c>
      <c r="E1202" s="4" t="s">
        <v>76</v>
      </c>
      <c r="F1202" s="8">
        <v>4</v>
      </c>
      <c r="G1202" s="4" t="s">
        <v>15</v>
      </c>
      <c r="H1202" s="4">
        <v>16</v>
      </c>
      <c r="I1202" s="4" t="s">
        <v>27</v>
      </c>
      <c r="J1202" s="2">
        <v>44301</v>
      </c>
    </row>
    <row r="1203" spans="1:10" x14ac:dyDescent="0.3">
      <c r="A1203" s="6" t="s">
        <v>72</v>
      </c>
      <c r="B1203" s="8">
        <v>2</v>
      </c>
      <c r="C1203" s="8">
        <v>4</v>
      </c>
      <c r="D1203" s="4" t="s">
        <v>25</v>
      </c>
      <c r="E1203" s="4" t="s">
        <v>76</v>
      </c>
      <c r="F1203" s="8">
        <v>5</v>
      </c>
      <c r="G1203" s="4" t="s">
        <v>16</v>
      </c>
      <c r="H1203" s="4">
        <v>16</v>
      </c>
      <c r="I1203" s="4" t="s">
        <v>27</v>
      </c>
      <c r="J1203" s="2">
        <v>44302</v>
      </c>
    </row>
    <row r="1204" spans="1:10" x14ac:dyDescent="0.3">
      <c r="A1204" s="6" t="s">
        <v>72</v>
      </c>
      <c r="B1204" s="8">
        <v>2</v>
      </c>
      <c r="C1204" s="8">
        <v>4</v>
      </c>
      <c r="D1204" s="4" t="s">
        <v>25</v>
      </c>
      <c r="E1204" s="4" t="s">
        <v>76</v>
      </c>
      <c r="F1204" s="8">
        <v>6</v>
      </c>
      <c r="G1204" s="4" t="s">
        <v>17</v>
      </c>
      <c r="H1204" s="4">
        <v>16</v>
      </c>
      <c r="I1204" s="4" t="s">
        <v>27</v>
      </c>
      <c r="J1204" s="2">
        <v>44303</v>
      </c>
    </row>
    <row r="1205" spans="1:10" x14ac:dyDescent="0.3">
      <c r="A1205" s="6" t="s">
        <v>72</v>
      </c>
      <c r="B1205" s="8">
        <v>2</v>
      </c>
      <c r="C1205" s="8">
        <v>4</v>
      </c>
      <c r="D1205" s="4" t="s">
        <v>25</v>
      </c>
      <c r="E1205" s="4" t="s">
        <v>76</v>
      </c>
      <c r="F1205" s="8">
        <v>7</v>
      </c>
      <c r="G1205" s="4" t="s">
        <v>18</v>
      </c>
      <c r="H1205" s="4">
        <v>16</v>
      </c>
      <c r="I1205" s="4" t="s">
        <v>27</v>
      </c>
      <c r="J1205" s="2">
        <v>44304</v>
      </c>
    </row>
    <row r="1206" spans="1:10" x14ac:dyDescent="0.3">
      <c r="A1206" s="6" t="s">
        <v>72</v>
      </c>
      <c r="B1206" s="8">
        <v>2</v>
      </c>
      <c r="C1206" s="8">
        <v>4</v>
      </c>
      <c r="D1206" s="4" t="s">
        <v>25</v>
      </c>
      <c r="E1206" s="4" t="s">
        <v>76</v>
      </c>
      <c r="F1206" s="8">
        <v>1</v>
      </c>
      <c r="G1206" s="4" t="s">
        <v>19</v>
      </c>
      <c r="H1206" s="4">
        <v>17</v>
      </c>
      <c r="I1206" s="4" t="s">
        <v>27</v>
      </c>
      <c r="J1206" s="2">
        <v>44305</v>
      </c>
    </row>
    <row r="1207" spans="1:10" x14ac:dyDescent="0.3">
      <c r="A1207" s="6" t="s">
        <v>72</v>
      </c>
      <c r="B1207" s="8">
        <v>2</v>
      </c>
      <c r="C1207" s="8">
        <v>4</v>
      </c>
      <c r="D1207" s="4" t="s">
        <v>25</v>
      </c>
      <c r="E1207" s="4" t="s">
        <v>76</v>
      </c>
      <c r="F1207" s="8">
        <v>2</v>
      </c>
      <c r="G1207" s="4" t="s">
        <v>20</v>
      </c>
      <c r="H1207" s="4">
        <v>17</v>
      </c>
      <c r="I1207" s="4" t="s">
        <v>27</v>
      </c>
      <c r="J1207" s="2">
        <v>44306</v>
      </c>
    </row>
    <row r="1208" spans="1:10" x14ac:dyDescent="0.3">
      <c r="A1208" s="6" t="s">
        <v>72</v>
      </c>
      <c r="B1208" s="8">
        <v>2</v>
      </c>
      <c r="C1208" s="8">
        <v>4</v>
      </c>
      <c r="D1208" s="4" t="s">
        <v>25</v>
      </c>
      <c r="E1208" s="4" t="s">
        <v>76</v>
      </c>
      <c r="F1208" s="8">
        <v>3</v>
      </c>
      <c r="G1208" s="4" t="s">
        <v>13</v>
      </c>
      <c r="H1208" s="4">
        <v>17</v>
      </c>
      <c r="I1208" s="4" t="s">
        <v>27</v>
      </c>
      <c r="J1208" s="2">
        <v>44307</v>
      </c>
    </row>
    <row r="1209" spans="1:10" x14ac:dyDescent="0.3">
      <c r="A1209" s="6" t="s">
        <v>72</v>
      </c>
      <c r="B1209" s="8">
        <v>2</v>
      </c>
      <c r="C1209" s="8">
        <v>4</v>
      </c>
      <c r="D1209" s="4" t="s">
        <v>25</v>
      </c>
      <c r="E1209" s="4" t="s">
        <v>76</v>
      </c>
      <c r="F1209" s="8">
        <v>4</v>
      </c>
      <c r="G1209" s="4" t="s">
        <v>15</v>
      </c>
      <c r="H1209" s="4">
        <v>17</v>
      </c>
      <c r="I1209" s="4" t="s">
        <v>27</v>
      </c>
      <c r="J1209" s="2">
        <v>44308</v>
      </c>
    </row>
    <row r="1210" spans="1:10" x14ac:dyDescent="0.3">
      <c r="A1210" s="6" t="s">
        <v>72</v>
      </c>
      <c r="B1210" s="8">
        <v>2</v>
      </c>
      <c r="C1210" s="8">
        <v>4</v>
      </c>
      <c r="D1210" s="4" t="s">
        <v>25</v>
      </c>
      <c r="E1210" s="4" t="s">
        <v>76</v>
      </c>
      <c r="F1210" s="8">
        <v>5</v>
      </c>
      <c r="G1210" s="4" t="s">
        <v>16</v>
      </c>
      <c r="H1210" s="4">
        <v>17</v>
      </c>
      <c r="I1210" s="4" t="s">
        <v>27</v>
      </c>
      <c r="J1210" s="2">
        <v>44309</v>
      </c>
    </row>
    <row r="1211" spans="1:10" x14ac:dyDescent="0.3">
      <c r="A1211" s="6" t="s">
        <v>72</v>
      </c>
      <c r="B1211" s="8">
        <v>2</v>
      </c>
      <c r="C1211" s="8">
        <v>4</v>
      </c>
      <c r="D1211" s="4" t="s">
        <v>25</v>
      </c>
      <c r="E1211" s="4" t="s">
        <v>76</v>
      </c>
      <c r="F1211" s="8">
        <v>6</v>
      </c>
      <c r="G1211" s="4" t="s">
        <v>17</v>
      </c>
      <c r="H1211" s="4">
        <v>17</v>
      </c>
      <c r="I1211" s="4" t="s">
        <v>27</v>
      </c>
      <c r="J1211" s="2">
        <v>44310</v>
      </c>
    </row>
    <row r="1212" spans="1:10" x14ac:dyDescent="0.3">
      <c r="A1212" s="6" t="s">
        <v>72</v>
      </c>
      <c r="B1212" s="8">
        <v>2</v>
      </c>
      <c r="C1212" s="8">
        <v>4</v>
      </c>
      <c r="D1212" s="4" t="s">
        <v>25</v>
      </c>
      <c r="E1212" s="4" t="s">
        <v>76</v>
      </c>
      <c r="F1212" s="8">
        <v>7</v>
      </c>
      <c r="G1212" s="4" t="s">
        <v>18</v>
      </c>
      <c r="H1212" s="4">
        <v>17</v>
      </c>
      <c r="I1212" s="4" t="s">
        <v>27</v>
      </c>
      <c r="J1212" s="2">
        <v>44311</v>
      </c>
    </row>
    <row r="1213" spans="1:10" x14ac:dyDescent="0.3">
      <c r="A1213" s="6" t="s">
        <v>72</v>
      </c>
      <c r="B1213" s="8">
        <v>2</v>
      </c>
      <c r="C1213" s="8">
        <v>4</v>
      </c>
      <c r="D1213" s="4" t="s">
        <v>25</v>
      </c>
      <c r="E1213" s="4" t="s">
        <v>76</v>
      </c>
      <c r="F1213" s="8">
        <v>1</v>
      </c>
      <c r="G1213" s="4" t="s">
        <v>19</v>
      </c>
      <c r="H1213" s="4">
        <v>18</v>
      </c>
      <c r="I1213" s="4" t="s">
        <v>27</v>
      </c>
      <c r="J1213" s="2">
        <v>44312</v>
      </c>
    </row>
    <row r="1214" spans="1:10" x14ac:dyDescent="0.3">
      <c r="A1214" s="6" t="s">
        <v>72</v>
      </c>
      <c r="B1214" s="8">
        <v>2</v>
      </c>
      <c r="C1214" s="8">
        <v>4</v>
      </c>
      <c r="D1214" s="4" t="s">
        <v>25</v>
      </c>
      <c r="E1214" s="4" t="s">
        <v>76</v>
      </c>
      <c r="F1214" s="8">
        <v>2</v>
      </c>
      <c r="G1214" s="4" t="s">
        <v>20</v>
      </c>
      <c r="H1214" s="4">
        <v>18</v>
      </c>
      <c r="I1214" s="4" t="s">
        <v>27</v>
      </c>
      <c r="J1214" s="2">
        <v>44313</v>
      </c>
    </row>
    <row r="1215" spans="1:10" x14ac:dyDescent="0.3">
      <c r="A1215" s="6" t="s">
        <v>72</v>
      </c>
      <c r="B1215" s="8">
        <v>2</v>
      </c>
      <c r="C1215" s="8">
        <v>4</v>
      </c>
      <c r="D1215" s="4" t="s">
        <v>25</v>
      </c>
      <c r="E1215" s="4" t="s">
        <v>76</v>
      </c>
      <c r="F1215" s="8">
        <v>3</v>
      </c>
      <c r="G1215" s="4" t="s">
        <v>13</v>
      </c>
      <c r="H1215" s="4">
        <v>18</v>
      </c>
      <c r="I1215" s="4" t="s">
        <v>27</v>
      </c>
      <c r="J1215" s="2">
        <v>44314</v>
      </c>
    </row>
    <row r="1216" spans="1:10" x14ac:dyDescent="0.3">
      <c r="A1216" s="6" t="s">
        <v>72</v>
      </c>
      <c r="B1216" s="8">
        <v>2</v>
      </c>
      <c r="C1216" s="8">
        <v>4</v>
      </c>
      <c r="D1216" s="4" t="s">
        <v>25</v>
      </c>
      <c r="E1216" s="4" t="s">
        <v>76</v>
      </c>
      <c r="F1216" s="8">
        <v>4</v>
      </c>
      <c r="G1216" s="4" t="s">
        <v>15</v>
      </c>
      <c r="H1216" s="4">
        <v>18</v>
      </c>
      <c r="I1216" s="4" t="s">
        <v>27</v>
      </c>
      <c r="J1216" s="2">
        <v>44315</v>
      </c>
    </row>
    <row r="1217" spans="1:10" x14ac:dyDescent="0.3">
      <c r="A1217" s="6" t="s">
        <v>72</v>
      </c>
      <c r="B1217" s="8">
        <v>2</v>
      </c>
      <c r="C1217" s="8">
        <v>4</v>
      </c>
      <c r="D1217" s="4" t="s">
        <v>25</v>
      </c>
      <c r="E1217" s="4" t="s">
        <v>76</v>
      </c>
      <c r="F1217" s="8">
        <v>5</v>
      </c>
      <c r="G1217" s="4" t="s">
        <v>16</v>
      </c>
      <c r="H1217" s="4">
        <v>18</v>
      </c>
      <c r="I1217" s="4" t="s">
        <v>27</v>
      </c>
      <c r="J1217" s="2">
        <v>44316</v>
      </c>
    </row>
    <row r="1218" spans="1:10" x14ac:dyDescent="0.3">
      <c r="A1218" s="6" t="s">
        <v>72</v>
      </c>
      <c r="B1218" s="8">
        <v>2</v>
      </c>
      <c r="C1218" s="8">
        <v>5</v>
      </c>
      <c r="D1218" s="4" t="s">
        <v>28</v>
      </c>
      <c r="E1218" s="4" t="s">
        <v>77</v>
      </c>
      <c r="F1218" s="8">
        <v>6</v>
      </c>
      <c r="G1218" s="4" t="s">
        <v>17</v>
      </c>
      <c r="H1218" s="4">
        <v>18</v>
      </c>
      <c r="I1218" s="4" t="s">
        <v>27</v>
      </c>
      <c r="J1218" s="2">
        <v>44317</v>
      </c>
    </row>
    <row r="1219" spans="1:10" x14ac:dyDescent="0.3">
      <c r="A1219" s="6" t="s">
        <v>72</v>
      </c>
      <c r="B1219" s="8">
        <v>2</v>
      </c>
      <c r="C1219" s="8">
        <v>5</v>
      </c>
      <c r="D1219" s="4" t="s">
        <v>28</v>
      </c>
      <c r="E1219" s="4" t="s">
        <v>77</v>
      </c>
      <c r="F1219" s="8">
        <v>7</v>
      </c>
      <c r="G1219" s="4" t="s">
        <v>18</v>
      </c>
      <c r="H1219" s="4">
        <v>18</v>
      </c>
      <c r="I1219" s="4" t="s">
        <v>27</v>
      </c>
      <c r="J1219" s="2">
        <v>44318</v>
      </c>
    </row>
    <row r="1220" spans="1:10" x14ac:dyDescent="0.3">
      <c r="A1220" s="6" t="s">
        <v>72</v>
      </c>
      <c r="B1220" s="8">
        <v>2</v>
      </c>
      <c r="C1220" s="8">
        <v>5</v>
      </c>
      <c r="D1220" s="4" t="s">
        <v>28</v>
      </c>
      <c r="E1220" s="4" t="s">
        <v>77</v>
      </c>
      <c r="F1220" s="8">
        <v>1</v>
      </c>
      <c r="G1220" s="4" t="s">
        <v>19</v>
      </c>
      <c r="H1220" s="4">
        <v>19</v>
      </c>
      <c r="I1220" s="4" t="s">
        <v>27</v>
      </c>
      <c r="J1220" s="2">
        <v>44319</v>
      </c>
    </row>
    <row r="1221" spans="1:10" x14ac:dyDescent="0.3">
      <c r="A1221" s="6" t="s">
        <v>72</v>
      </c>
      <c r="B1221" s="8">
        <v>2</v>
      </c>
      <c r="C1221" s="8">
        <v>5</v>
      </c>
      <c r="D1221" s="4" t="s">
        <v>28</v>
      </c>
      <c r="E1221" s="4" t="s">
        <v>77</v>
      </c>
      <c r="F1221" s="8">
        <v>2</v>
      </c>
      <c r="G1221" s="4" t="s">
        <v>20</v>
      </c>
      <c r="H1221" s="4">
        <v>19</v>
      </c>
      <c r="I1221" s="4" t="s">
        <v>27</v>
      </c>
      <c r="J1221" s="2">
        <v>44320</v>
      </c>
    </row>
    <row r="1222" spans="1:10" x14ac:dyDescent="0.3">
      <c r="A1222" s="6" t="s">
        <v>72</v>
      </c>
      <c r="B1222" s="8">
        <v>2</v>
      </c>
      <c r="C1222" s="8">
        <v>5</v>
      </c>
      <c r="D1222" s="4" t="s">
        <v>28</v>
      </c>
      <c r="E1222" s="4" t="s">
        <v>77</v>
      </c>
      <c r="F1222" s="8">
        <v>3</v>
      </c>
      <c r="G1222" s="4" t="s">
        <v>13</v>
      </c>
      <c r="H1222" s="4">
        <v>19</v>
      </c>
      <c r="I1222" s="4" t="s">
        <v>27</v>
      </c>
      <c r="J1222" s="2">
        <v>44321</v>
      </c>
    </row>
    <row r="1223" spans="1:10" x14ac:dyDescent="0.3">
      <c r="A1223" s="6" t="s">
        <v>72</v>
      </c>
      <c r="B1223" s="8">
        <v>2</v>
      </c>
      <c r="C1223" s="8">
        <v>5</v>
      </c>
      <c r="D1223" s="4" t="s">
        <v>28</v>
      </c>
      <c r="E1223" s="4" t="s">
        <v>77</v>
      </c>
      <c r="F1223" s="8">
        <v>4</v>
      </c>
      <c r="G1223" s="4" t="s">
        <v>15</v>
      </c>
      <c r="H1223" s="4">
        <v>19</v>
      </c>
      <c r="I1223" s="4" t="s">
        <v>27</v>
      </c>
      <c r="J1223" s="2">
        <v>44322</v>
      </c>
    </row>
    <row r="1224" spans="1:10" x14ac:dyDescent="0.3">
      <c r="A1224" s="6" t="s">
        <v>72</v>
      </c>
      <c r="B1224" s="8">
        <v>2</v>
      </c>
      <c r="C1224" s="8">
        <v>5</v>
      </c>
      <c r="D1224" s="4" t="s">
        <v>28</v>
      </c>
      <c r="E1224" s="4" t="s">
        <v>77</v>
      </c>
      <c r="F1224" s="8">
        <v>5</v>
      </c>
      <c r="G1224" s="4" t="s">
        <v>16</v>
      </c>
      <c r="H1224" s="4">
        <v>19</v>
      </c>
      <c r="I1224" s="4" t="s">
        <v>27</v>
      </c>
      <c r="J1224" s="2">
        <v>44323</v>
      </c>
    </row>
    <row r="1225" spans="1:10" x14ac:dyDescent="0.3">
      <c r="A1225" s="6" t="s">
        <v>72</v>
      </c>
      <c r="B1225" s="8">
        <v>2</v>
      </c>
      <c r="C1225" s="8">
        <v>5</v>
      </c>
      <c r="D1225" s="4" t="s">
        <v>28</v>
      </c>
      <c r="E1225" s="4" t="s">
        <v>77</v>
      </c>
      <c r="F1225" s="8">
        <v>6</v>
      </c>
      <c r="G1225" s="4" t="s">
        <v>17</v>
      </c>
      <c r="H1225" s="4">
        <v>19</v>
      </c>
      <c r="I1225" s="4" t="s">
        <v>27</v>
      </c>
      <c r="J1225" s="2">
        <v>44324</v>
      </c>
    </row>
    <row r="1226" spans="1:10" x14ac:dyDescent="0.3">
      <c r="A1226" s="6" t="s">
        <v>72</v>
      </c>
      <c r="B1226" s="8">
        <v>2</v>
      </c>
      <c r="C1226" s="8">
        <v>5</v>
      </c>
      <c r="D1226" s="4" t="s">
        <v>28</v>
      </c>
      <c r="E1226" s="4" t="s">
        <v>77</v>
      </c>
      <c r="F1226" s="8">
        <v>7</v>
      </c>
      <c r="G1226" s="4" t="s">
        <v>18</v>
      </c>
      <c r="H1226" s="4">
        <v>19</v>
      </c>
      <c r="I1226" s="4" t="s">
        <v>27</v>
      </c>
      <c r="J1226" s="2">
        <v>44325</v>
      </c>
    </row>
    <row r="1227" spans="1:10" x14ac:dyDescent="0.3">
      <c r="A1227" s="6" t="s">
        <v>72</v>
      </c>
      <c r="B1227" s="8">
        <v>2</v>
      </c>
      <c r="C1227" s="8">
        <v>5</v>
      </c>
      <c r="D1227" s="4" t="s">
        <v>28</v>
      </c>
      <c r="E1227" s="4" t="s">
        <v>77</v>
      </c>
      <c r="F1227" s="8">
        <v>1</v>
      </c>
      <c r="G1227" s="4" t="s">
        <v>19</v>
      </c>
      <c r="H1227" s="4">
        <v>20</v>
      </c>
      <c r="I1227" s="4" t="s">
        <v>27</v>
      </c>
      <c r="J1227" s="2">
        <v>44326</v>
      </c>
    </row>
    <row r="1228" spans="1:10" x14ac:dyDescent="0.3">
      <c r="A1228" s="6" t="s">
        <v>72</v>
      </c>
      <c r="B1228" s="8">
        <v>2</v>
      </c>
      <c r="C1228" s="8">
        <v>5</v>
      </c>
      <c r="D1228" s="4" t="s">
        <v>28</v>
      </c>
      <c r="E1228" s="4" t="s">
        <v>77</v>
      </c>
      <c r="F1228" s="8">
        <v>2</v>
      </c>
      <c r="G1228" s="4" t="s">
        <v>20</v>
      </c>
      <c r="H1228" s="4">
        <v>20</v>
      </c>
      <c r="I1228" s="4" t="s">
        <v>27</v>
      </c>
      <c r="J1228" s="2">
        <v>44327</v>
      </c>
    </row>
    <row r="1229" spans="1:10" x14ac:dyDescent="0.3">
      <c r="A1229" s="6" t="s">
        <v>72</v>
      </c>
      <c r="B1229" s="8">
        <v>2</v>
      </c>
      <c r="C1229" s="8">
        <v>5</v>
      </c>
      <c r="D1229" s="4" t="s">
        <v>28</v>
      </c>
      <c r="E1229" s="4" t="s">
        <v>77</v>
      </c>
      <c r="F1229" s="8">
        <v>3</v>
      </c>
      <c r="G1229" s="4" t="s">
        <v>13</v>
      </c>
      <c r="H1229" s="4">
        <v>20</v>
      </c>
      <c r="I1229" s="4" t="s">
        <v>27</v>
      </c>
      <c r="J1229" s="2">
        <v>44328</v>
      </c>
    </row>
    <row r="1230" spans="1:10" x14ac:dyDescent="0.3">
      <c r="A1230" s="6" t="s">
        <v>72</v>
      </c>
      <c r="B1230" s="8">
        <v>2</v>
      </c>
      <c r="C1230" s="8">
        <v>5</v>
      </c>
      <c r="D1230" s="4" t="s">
        <v>28</v>
      </c>
      <c r="E1230" s="4" t="s">
        <v>77</v>
      </c>
      <c r="F1230" s="8">
        <v>4</v>
      </c>
      <c r="G1230" s="4" t="s">
        <v>15</v>
      </c>
      <c r="H1230" s="4">
        <v>20</v>
      </c>
      <c r="I1230" s="4" t="s">
        <v>27</v>
      </c>
      <c r="J1230" s="2">
        <v>44329</v>
      </c>
    </row>
    <row r="1231" spans="1:10" x14ac:dyDescent="0.3">
      <c r="A1231" s="6" t="s">
        <v>72</v>
      </c>
      <c r="B1231" s="8">
        <v>2</v>
      </c>
      <c r="C1231" s="8">
        <v>5</v>
      </c>
      <c r="D1231" s="4" t="s">
        <v>28</v>
      </c>
      <c r="E1231" s="4" t="s">
        <v>77</v>
      </c>
      <c r="F1231" s="8">
        <v>5</v>
      </c>
      <c r="G1231" s="4" t="s">
        <v>16</v>
      </c>
      <c r="H1231" s="4">
        <v>20</v>
      </c>
      <c r="I1231" s="4" t="s">
        <v>27</v>
      </c>
      <c r="J1231" s="2">
        <v>44330</v>
      </c>
    </row>
    <row r="1232" spans="1:10" x14ac:dyDescent="0.3">
      <c r="A1232" s="6" t="s">
        <v>72</v>
      </c>
      <c r="B1232" s="8">
        <v>2</v>
      </c>
      <c r="C1232" s="8">
        <v>5</v>
      </c>
      <c r="D1232" s="4" t="s">
        <v>28</v>
      </c>
      <c r="E1232" s="4" t="s">
        <v>77</v>
      </c>
      <c r="F1232" s="8">
        <v>6</v>
      </c>
      <c r="G1232" s="4" t="s">
        <v>17</v>
      </c>
      <c r="H1232" s="4">
        <v>20</v>
      </c>
      <c r="I1232" s="4" t="s">
        <v>27</v>
      </c>
      <c r="J1232" s="2">
        <v>44331</v>
      </c>
    </row>
    <row r="1233" spans="1:10" x14ac:dyDescent="0.3">
      <c r="A1233" s="6" t="s">
        <v>72</v>
      </c>
      <c r="B1233" s="8">
        <v>2</v>
      </c>
      <c r="C1233" s="8">
        <v>5</v>
      </c>
      <c r="D1233" s="4" t="s">
        <v>28</v>
      </c>
      <c r="E1233" s="4" t="s">
        <v>77</v>
      </c>
      <c r="F1233" s="8">
        <v>7</v>
      </c>
      <c r="G1233" s="4" t="s">
        <v>18</v>
      </c>
      <c r="H1233" s="4">
        <v>20</v>
      </c>
      <c r="I1233" s="4" t="s">
        <v>27</v>
      </c>
      <c r="J1233" s="2">
        <v>44332</v>
      </c>
    </row>
    <row r="1234" spans="1:10" x14ac:dyDescent="0.3">
      <c r="A1234" s="6" t="s">
        <v>72</v>
      </c>
      <c r="B1234" s="8">
        <v>2</v>
      </c>
      <c r="C1234" s="8">
        <v>5</v>
      </c>
      <c r="D1234" s="4" t="s">
        <v>28</v>
      </c>
      <c r="E1234" s="4" t="s">
        <v>77</v>
      </c>
      <c r="F1234" s="8">
        <v>1</v>
      </c>
      <c r="G1234" s="4" t="s">
        <v>19</v>
      </c>
      <c r="H1234" s="4">
        <v>21</v>
      </c>
      <c r="I1234" s="4" t="s">
        <v>27</v>
      </c>
      <c r="J1234" s="2">
        <v>44333</v>
      </c>
    </row>
    <row r="1235" spans="1:10" x14ac:dyDescent="0.3">
      <c r="A1235" s="6" t="s">
        <v>72</v>
      </c>
      <c r="B1235" s="8">
        <v>2</v>
      </c>
      <c r="C1235" s="8">
        <v>5</v>
      </c>
      <c r="D1235" s="4" t="s">
        <v>28</v>
      </c>
      <c r="E1235" s="4" t="s">
        <v>77</v>
      </c>
      <c r="F1235" s="8">
        <v>2</v>
      </c>
      <c r="G1235" s="4" t="s">
        <v>20</v>
      </c>
      <c r="H1235" s="4">
        <v>21</v>
      </c>
      <c r="I1235" s="4" t="s">
        <v>27</v>
      </c>
      <c r="J1235" s="2">
        <v>44334</v>
      </c>
    </row>
    <row r="1236" spans="1:10" x14ac:dyDescent="0.3">
      <c r="A1236" s="6" t="s">
        <v>72</v>
      </c>
      <c r="B1236" s="8">
        <v>2</v>
      </c>
      <c r="C1236" s="8">
        <v>5</v>
      </c>
      <c r="D1236" s="4" t="s">
        <v>28</v>
      </c>
      <c r="E1236" s="4" t="s">
        <v>77</v>
      </c>
      <c r="F1236" s="8">
        <v>3</v>
      </c>
      <c r="G1236" s="4" t="s">
        <v>13</v>
      </c>
      <c r="H1236" s="4">
        <v>21</v>
      </c>
      <c r="I1236" s="4" t="s">
        <v>27</v>
      </c>
      <c r="J1236" s="2">
        <v>44335</v>
      </c>
    </row>
    <row r="1237" spans="1:10" x14ac:dyDescent="0.3">
      <c r="A1237" s="6" t="s">
        <v>72</v>
      </c>
      <c r="B1237" s="8">
        <v>2</v>
      </c>
      <c r="C1237" s="8">
        <v>5</v>
      </c>
      <c r="D1237" s="4" t="s">
        <v>28</v>
      </c>
      <c r="E1237" s="4" t="s">
        <v>77</v>
      </c>
      <c r="F1237" s="8">
        <v>4</v>
      </c>
      <c r="G1237" s="4" t="s">
        <v>15</v>
      </c>
      <c r="H1237" s="4">
        <v>21</v>
      </c>
      <c r="I1237" s="4" t="s">
        <v>27</v>
      </c>
      <c r="J1237" s="2">
        <v>44336</v>
      </c>
    </row>
    <row r="1238" spans="1:10" x14ac:dyDescent="0.3">
      <c r="A1238" s="6" t="s">
        <v>72</v>
      </c>
      <c r="B1238" s="8">
        <v>2</v>
      </c>
      <c r="C1238" s="8">
        <v>5</v>
      </c>
      <c r="D1238" s="4" t="s">
        <v>28</v>
      </c>
      <c r="E1238" s="4" t="s">
        <v>77</v>
      </c>
      <c r="F1238" s="8">
        <v>5</v>
      </c>
      <c r="G1238" s="4" t="s">
        <v>16</v>
      </c>
      <c r="H1238" s="4">
        <v>21</v>
      </c>
      <c r="I1238" s="4" t="s">
        <v>27</v>
      </c>
      <c r="J1238" s="2">
        <v>44337</v>
      </c>
    </row>
    <row r="1239" spans="1:10" x14ac:dyDescent="0.3">
      <c r="A1239" s="6" t="s">
        <v>72</v>
      </c>
      <c r="B1239" s="8">
        <v>2</v>
      </c>
      <c r="C1239" s="8">
        <v>5</v>
      </c>
      <c r="D1239" s="4" t="s">
        <v>28</v>
      </c>
      <c r="E1239" s="4" t="s">
        <v>77</v>
      </c>
      <c r="F1239" s="8">
        <v>6</v>
      </c>
      <c r="G1239" s="4" t="s">
        <v>17</v>
      </c>
      <c r="H1239" s="4">
        <v>21</v>
      </c>
      <c r="I1239" s="4" t="s">
        <v>27</v>
      </c>
      <c r="J1239" s="2">
        <v>44338</v>
      </c>
    </row>
    <row r="1240" spans="1:10" x14ac:dyDescent="0.3">
      <c r="A1240" s="6" t="s">
        <v>72</v>
      </c>
      <c r="B1240" s="8">
        <v>2</v>
      </c>
      <c r="C1240" s="8">
        <v>5</v>
      </c>
      <c r="D1240" s="4" t="s">
        <v>28</v>
      </c>
      <c r="E1240" s="4" t="s">
        <v>77</v>
      </c>
      <c r="F1240" s="8">
        <v>7</v>
      </c>
      <c r="G1240" s="4" t="s">
        <v>18</v>
      </c>
      <c r="H1240" s="4">
        <v>21</v>
      </c>
      <c r="I1240" s="4" t="s">
        <v>27</v>
      </c>
      <c r="J1240" s="2">
        <v>44339</v>
      </c>
    </row>
    <row r="1241" spans="1:10" x14ac:dyDescent="0.3">
      <c r="A1241" s="6" t="s">
        <v>72</v>
      </c>
      <c r="B1241" s="8">
        <v>2</v>
      </c>
      <c r="C1241" s="8">
        <v>5</v>
      </c>
      <c r="D1241" s="4" t="s">
        <v>28</v>
      </c>
      <c r="E1241" s="4" t="s">
        <v>77</v>
      </c>
      <c r="F1241" s="8">
        <v>1</v>
      </c>
      <c r="G1241" s="4" t="s">
        <v>19</v>
      </c>
      <c r="H1241" s="4">
        <v>22</v>
      </c>
      <c r="I1241" s="4" t="s">
        <v>27</v>
      </c>
      <c r="J1241" s="2">
        <v>44340</v>
      </c>
    </row>
    <row r="1242" spans="1:10" x14ac:dyDescent="0.3">
      <c r="A1242" s="6" t="s">
        <v>72</v>
      </c>
      <c r="B1242" s="8">
        <v>2</v>
      </c>
      <c r="C1242" s="8">
        <v>5</v>
      </c>
      <c r="D1242" s="4" t="s">
        <v>28</v>
      </c>
      <c r="E1242" s="4" t="s">
        <v>77</v>
      </c>
      <c r="F1242" s="8">
        <v>2</v>
      </c>
      <c r="G1242" s="4" t="s">
        <v>20</v>
      </c>
      <c r="H1242" s="4">
        <v>22</v>
      </c>
      <c r="I1242" s="4" t="s">
        <v>27</v>
      </c>
      <c r="J1242" s="2">
        <v>44341</v>
      </c>
    </row>
    <row r="1243" spans="1:10" x14ac:dyDescent="0.3">
      <c r="A1243" s="6" t="s">
        <v>72</v>
      </c>
      <c r="B1243" s="8">
        <v>2</v>
      </c>
      <c r="C1243" s="8">
        <v>5</v>
      </c>
      <c r="D1243" s="4" t="s">
        <v>28</v>
      </c>
      <c r="E1243" s="4" t="s">
        <v>77</v>
      </c>
      <c r="F1243" s="8">
        <v>3</v>
      </c>
      <c r="G1243" s="4" t="s">
        <v>13</v>
      </c>
      <c r="H1243" s="4">
        <v>22</v>
      </c>
      <c r="I1243" s="4" t="s">
        <v>27</v>
      </c>
      <c r="J1243" s="2">
        <v>44342</v>
      </c>
    </row>
    <row r="1244" spans="1:10" x14ac:dyDescent="0.3">
      <c r="A1244" s="6" t="s">
        <v>72</v>
      </c>
      <c r="B1244" s="8">
        <v>2</v>
      </c>
      <c r="C1244" s="8">
        <v>5</v>
      </c>
      <c r="D1244" s="4" t="s">
        <v>28</v>
      </c>
      <c r="E1244" s="4" t="s">
        <v>77</v>
      </c>
      <c r="F1244" s="8">
        <v>4</v>
      </c>
      <c r="G1244" s="4" t="s">
        <v>15</v>
      </c>
      <c r="H1244" s="4">
        <v>22</v>
      </c>
      <c r="I1244" s="4" t="s">
        <v>27</v>
      </c>
      <c r="J1244" s="2">
        <v>44343</v>
      </c>
    </row>
    <row r="1245" spans="1:10" x14ac:dyDescent="0.3">
      <c r="A1245" s="6" t="s">
        <v>72</v>
      </c>
      <c r="B1245" s="8">
        <v>2</v>
      </c>
      <c r="C1245" s="8">
        <v>5</v>
      </c>
      <c r="D1245" s="4" t="s">
        <v>28</v>
      </c>
      <c r="E1245" s="4" t="s">
        <v>77</v>
      </c>
      <c r="F1245" s="8">
        <v>5</v>
      </c>
      <c r="G1245" s="4" t="s">
        <v>16</v>
      </c>
      <c r="H1245" s="4">
        <v>22</v>
      </c>
      <c r="I1245" s="4" t="s">
        <v>27</v>
      </c>
      <c r="J1245" s="2">
        <v>44344</v>
      </c>
    </row>
    <row r="1246" spans="1:10" x14ac:dyDescent="0.3">
      <c r="A1246" s="6" t="s">
        <v>72</v>
      </c>
      <c r="B1246" s="8">
        <v>2</v>
      </c>
      <c r="C1246" s="8">
        <v>5</v>
      </c>
      <c r="D1246" s="4" t="s">
        <v>28</v>
      </c>
      <c r="E1246" s="4" t="s">
        <v>77</v>
      </c>
      <c r="F1246" s="8">
        <v>6</v>
      </c>
      <c r="G1246" s="4" t="s">
        <v>17</v>
      </c>
      <c r="H1246" s="4">
        <v>22</v>
      </c>
      <c r="I1246" s="4" t="s">
        <v>27</v>
      </c>
      <c r="J1246" s="2">
        <v>44345</v>
      </c>
    </row>
    <row r="1247" spans="1:10" x14ac:dyDescent="0.3">
      <c r="A1247" s="6" t="s">
        <v>72</v>
      </c>
      <c r="B1247" s="8">
        <v>2</v>
      </c>
      <c r="C1247" s="8">
        <v>5</v>
      </c>
      <c r="D1247" s="4" t="s">
        <v>28</v>
      </c>
      <c r="E1247" s="4" t="s">
        <v>77</v>
      </c>
      <c r="F1247" s="8">
        <v>7</v>
      </c>
      <c r="G1247" s="4" t="s">
        <v>18</v>
      </c>
      <c r="H1247" s="4">
        <v>22</v>
      </c>
      <c r="I1247" s="4" t="s">
        <v>27</v>
      </c>
      <c r="J1247" s="2">
        <v>44346</v>
      </c>
    </row>
    <row r="1248" spans="1:10" x14ac:dyDescent="0.3">
      <c r="A1248" s="6" t="s">
        <v>72</v>
      </c>
      <c r="B1248" s="8">
        <v>2</v>
      </c>
      <c r="C1248" s="8">
        <v>5</v>
      </c>
      <c r="D1248" s="4" t="s">
        <v>28</v>
      </c>
      <c r="E1248" s="4" t="s">
        <v>77</v>
      </c>
      <c r="F1248" s="8">
        <v>1</v>
      </c>
      <c r="G1248" s="4" t="s">
        <v>19</v>
      </c>
      <c r="H1248" s="4">
        <v>23</v>
      </c>
      <c r="I1248" s="4" t="s">
        <v>27</v>
      </c>
      <c r="J1248" s="2">
        <v>44347</v>
      </c>
    </row>
    <row r="1249" spans="1:10" x14ac:dyDescent="0.3">
      <c r="A1249" s="6" t="s">
        <v>72</v>
      </c>
      <c r="B1249" s="8">
        <v>2</v>
      </c>
      <c r="C1249" s="8">
        <v>6</v>
      </c>
      <c r="D1249" s="4" t="s">
        <v>30</v>
      </c>
      <c r="E1249" s="4" t="s">
        <v>78</v>
      </c>
      <c r="F1249" s="8">
        <v>2</v>
      </c>
      <c r="G1249" s="4" t="s">
        <v>20</v>
      </c>
      <c r="H1249" s="4">
        <v>23</v>
      </c>
      <c r="I1249" s="4" t="s">
        <v>27</v>
      </c>
      <c r="J1249" s="2">
        <v>44348</v>
      </c>
    </row>
    <row r="1250" spans="1:10" x14ac:dyDescent="0.3">
      <c r="A1250" s="6" t="s">
        <v>72</v>
      </c>
      <c r="B1250" s="8">
        <v>2</v>
      </c>
      <c r="C1250" s="8">
        <v>6</v>
      </c>
      <c r="D1250" s="4" t="s">
        <v>30</v>
      </c>
      <c r="E1250" s="4" t="s">
        <v>78</v>
      </c>
      <c r="F1250" s="8">
        <v>3</v>
      </c>
      <c r="G1250" s="4" t="s">
        <v>13</v>
      </c>
      <c r="H1250" s="4">
        <v>23</v>
      </c>
      <c r="I1250" s="4" t="s">
        <v>27</v>
      </c>
      <c r="J1250" s="2">
        <v>44349</v>
      </c>
    </row>
    <row r="1251" spans="1:10" x14ac:dyDescent="0.3">
      <c r="A1251" s="6" t="s">
        <v>72</v>
      </c>
      <c r="B1251" s="8">
        <v>2</v>
      </c>
      <c r="C1251" s="8">
        <v>6</v>
      </c>
      <c r="D1251" s="4" t="s">
        <v>30</v>
      </c>
      <c r="E1251" s="4" t="s">
        <v>78</v>
      </c>
      <c r="F1251" s="8">
        <v>4</v>
      </c>
      <c r="G1251" s="4" t="s">
        <v>15</v>
      </c>
      <c r="H1251" s="4">
        <v>23</v>
      </c>
      <c r="I1251" s="4" t="s">
        <v>27</v>
      </c>
      <c r="J1251" s="2">
        <v>44350</v>
      </c>
    </row>
    <row r="1252" spans="1:10" x14ac:dyDescent="0.3">
      <c r="A1252" s="6" t="s">
        <v>72</v>
      </c>
      <c r="B1252" s="8">
        <v>2</v>
      </c>
      <c r="C1252" s="8">
        <v>6</v>
      </c>
      <c r="D1252" s="4" t="s">
        <v>30</v>
      </c>
      <c r="E1252" s="4" t="s">
        <v>78</v>
      </c>
      <c r="F1252" s="8">
        <v>5</v>
      </c>
      <c r="G1252" s="4" t="s">
        <v>16</v>
      </c>
      <c r="H1252" s="4">
        <v>23</v>
      </c>
      <c r="I1252" s="4" t="s">
        <v>27</v>
      </c>
      <c r="J1252" s="2">
        <v>44351</v>
      </c>
    </row>
    <row r="1253" spans="1:10" x14ac:dyDescent="0.3">
      <c r="A1253" s="6" t="s">
        <v>72</v>
      </c>
      <c r="B1253" s="8">
        <v>2</v>
      </c>
      <c r="C1253" s="8">
        <v>6</v>
      </c>
      <c r="D1253" s="4" t="s">
        <v>30</v>
      </c>
      <c r="E1253" s="4" t="s">
        <v>78</v>
      </c>
      <c r="F1253" s="8">
        <v>6</v>
      </c>
      <c r="G1253" s="4" t="s">
        <v>17</v>
      </c>
      <c r="H1253" s="4">
        <v>23</v>
      </c>
      <c r="I1253" s="4" t="s">
        <v>27</v>
      </c>
      <c r="J1253" s="2">
        <v>44352</v>
      </c>
    </row>
    <row r="1254" spans="1:10" x14ac:dyDescent="0.3">
      <c r="A1254" s="6" t="s">
        <v>72</v>
      </c>
      <c r="B1254" s="8">
        <v>2</v>
      </c>
      <c r="C1254" s="8">
        <v>6</v>
      </c>
      <c r="D1254" s="4" t="s">
        <v>30</v>
      </c>
      <c r="E1254" s="4" t="s">
        <v>78</v>
      </c>
      <c r="F1254" s="8">
        <v>7</v>
      </c>
      <c r="G1254" s="4" t="s">
        <v>18</v>
      </c>
      <c r="H1254" s="4">
        <v>23</v>
      </c>
      <c r="I1254" s="4" t="s">
        <v>27</v>
      </c>
      <c r="J1254" s="2">
        <v>44353</v>
      </c>
    </row>
    <row r="1255" spans="1:10" x14ac:dyDescent="0.3">
      <c r="A1255" s="6" t="s">
        <v>72</v>
      </c>
      <c r="B1255" s="8">
        <v>2</v>
      </c>
      <c r="C1255" s="8">
        <v>6</v>
      </c>
      <c r="D1255" s="4" t="s">
        <v>30</v>
      </c>
      <c r="E1255" s="4" t="s">
        <v>78</v>
      </c>
      <c r="F1255" s="8">
        <v>1</v>
      </c>
      <c r="G1255" s="4" t="s">
        <v>19</v>
      </c>
      <c r="H1255" s="4">
        <v>24</v>
      </c>
      <c r="I1255" s="4" t="s">
        <v>27</v>
      </c>
      <c r="J1255" s="2">
        <v>44354</v>
      </c>
    </row>
    <row r="1256" spans="1:10" x14ac:dyDescent="0.3">
      <c r="A1256" s="6" t="s">
        <v>72</v>
      </c>
      <c r="B1256" s="8">
        <v>2</v>
      </c>
      <c r="C1256" s="8">
        <v>6</v>
      </c>
      <c r="D1256" s="4" t="s">
        <v>30</v>
      </c>
      <c r="E1256" s="4" t="s">
        <v>78</v>
      </c>
      <c r="F1256" s="8">
        <v>2</v>
      </c>
      <c r="G1256" s="4" t="s">
        <v>20</v>
      </c>
      <c r="H1256" s="4">
        <v>24</v>
      </c>
      <c r="I1256" s="4" t="s">
        <v>27</v>
      </c>
      <c r="J1256" s="2">
        <v>44355</v>
      </c>
    </row>
    <row r="1257" spans="1:10" x14ac:dyDescent="0.3">
      <c r="A1257" s="6" t="s">
        <v>72</v>
      </c>
      <c r="B1257" s="8">
        <v>2</v>
      </c>
      <c r="C1257" s="8">
        <v>6</v>
      </c>
      <c r="D1257" s="4" t="s">
        <v>30</v>
      </c>
      <c r="E1257" s="4" t="s">
        <v>78</v>
      </c>
      <c r="F1257" s="8">
        <v>3</v>
      </c>
      <c r="G1257" s="4" t="s">
        <v>13</v>
      </c>
      <c r="H1257" s="4">
        <v>24</v>
      </c>
      <c r="I1257" s="4" t="s">
        <v>27</v>
      </c>
      <c r="J1257" s="2">
        <v>44356</v>
      </c>
    </row>
    <row r="1258" spans="1:10" x14ac:dyDescent="0.3">
      <c r="A1258" s="6" t="s">
        <v>72</v>
      </c>
      <c r="B1258" s="8">
        <v>2</v>
      </c>
      <c r="C1258" s="8">
        <v>6</v>
      </c>
      <c r="D1258" s="4" t="s">
        <v>30</v>
      </c>
      <c r="E1258" s="4" t="s">
        <v>78</v>
      </c>
      <c r="F1258" s="8">
        <v>4</v>
      </c>
      <c r="G1258" s="4" t="s">
        <v>15</v>
      </c>
      <c r="H1258" s="4">
        <v>24</v>
      </c>
      <c r="I1258" s="4" t="s">
        <v>27</v>
      </c>
      <c r="J1258" s="2">
        <v>44357</v>
      </c>
    </row>
    <row r="1259" spans="1:10" x14ac:dyDescent="0.3">
      <c r="A1259" s="6" t="s">
        <v>72</v>
      </c>
      <c r="B1259" s="8">
        <v>2</v>
      </c>
      <c r="C1259" s="8">
        <v>6</v>
      </c>
      <c r="D1259" s="4" t="s">
        <v>30</v>
      </c>
      <c r="E1259" s="4" t="s">
        <v>78</v>
      </c>
      <c r="F1259" s="8">
        <v>5</v>
      </c>
      <c r="G1259" s="4" t="s">
        <v>16</v>
      </c>
      <c r="H1259" s="4">
        <v>24</v>
      </c>
      <c r="I1259" s="4" t="s">
        <v>27</v>
      </c>
      <c r="J1259" s="2">
        <v>44358</v>
      </c>
    </row>
    <row r="1260" spans="1:10" x14ac:dyDescent="0.3">
      <c r="A1260" s="6" t="s">
        <v>72</v>
      </c>
      <c r="B1260" s="8">
        <v>2</v>
      </c>
      <c r="C1260" s="8">
        <v>6</v>
      </c>
      <c r="D1260" s="4" t="s">
        <v>30</v>
      </c>
      <c r="E1260" s="4" t="s">
        <v>78</v>
      </c>
      <c r="F1260" s="8">
        <v>6</v>
      </c>
      <c r="G1260" s="4" t="s">
        <v>17</v>
      </c>
      <c r="H1260" s="4">
        <v>24</v>
      </c>
      <c r="I1260" s="4" t="s">
        <v>27</v>
      </c>
      <c r="J1260" s="2">
        <v>44359</v>
      </c>
    </row>
    <row r="1261" spans="1:10" x14ac:dyDescent="0.3">
      <c r="A1261" s="6" t="s">
        <v>72</v>
      </c>
      <c r="B1261" s="8">
        <v>2</v>
      </c>
      <c r="C1261" s="8">
        <v>6</v>
      </c>
      <c r="D1261" s="4" t="s">
        <v>30</v>
      </c>
      <c r="E1261" s="4" t="s">
        <v>78</v>
      </c>
      <c r="F1261" s="8">
        <v>7</v>
      </c>
      <c r="G1261" s="4" t="s">
        <v>18</v>
      </c>
      <c r="H1261" s="4">
        <v>24</v>
      </c>
      <c r="I1261" s="4" t="s">
        <v>27</v>
      </c>
      <c r="J1261" s="2">
        <v>44360</v>
      </c>
    </row>
    <row r="1262" spans="1:10" x14ac:dyDescent="0.3">
      <c r="A1262" s="6" t="s">
        <v>72</v>
      </c>
      <c r="B1262" s="8">
        <v>2</v>
      </c>
      <c r="C1262" s="8">
        <v>6</v>
      </c>
      <c r="D1262" s="4" t="s">
        <v>30</v>
      </c>
      <c r="E1262" s="4" t="s">
        <v>78</v>
      </c>
      <c r="F1262" s="8">
        <v>1</v>
      </c>
      <c r="G1262" s="4" t="s">
        <v>19</v>
      </c>
      <c r="H1262" s="4">
        <v>25</v>
      </c>
      <c r="I1262" s="4" t="s">
        <v>27</v>
      </c>
      <c r="J1262" s="2">
        <v>44361</v>
      </c>
    </row>
    <row r="1263" spans="1:10" x14ac:dyDescent="0.3">
      <c r="A1263" s="6" t="s">
        <v>72</v>
      </c>
      <c r="B1263" s="8">
        <v>2</v>
      </c>
      <c r="C1263" s="8">
        <v>6</v>
      </c>
      <c r="D1263" s="4" t="s">
        <v>30</v>
      </c>
      <c r="E1263" s="4" t="s">
        <v>78</v>
      </c>
      <c r="F1263" s="8">
        <v>2</v>
      </c>
      <c r="G1263" s="4" t="s">
        <v>20</v>
      </c>
      <c r="H1263" s="4">
        <v>25</v>
      </c>
      <c r="I1263" s="4" t="s">
        <v>27</v>
      </c>
      <c r="J1263" s="2">
        <v>44362</v>
      </c>
    </row>
    <row r="1264" spans="1:10" x14ac:dyDescent="0.3">
      <c r="A1264" s="6" t="s">
        <v>72</v>
      </c>
      <c r="B1264" s="8">
        <v>2</v>
      </c>
      <c r="C1264" s="8">
        <v>6</v>
      </c>
      <c r="D1264" s="4" t="s">
        <v>30</v>
      </c>
      <c r="E1264" s="4" t="s">
        <v>78</v>
      </c>
      <c r="F1264" s="8">
        <v>3</v>
      </c>
      <c r="G1264" s="4" t="s">
        <v>13</v>
      </c>
      <c r="H1264" s="4">
        <v>25</v>
      </c>
      <c r="I1264" s="4" t="s">
        <v>27</v>
      </c>
      <c r="J1264" s="2">
        <v>44363</v>
      </c>
    </row>
    <row r="1265" spans="1:10" x14ac:dyDescent="0.3">
      <c r="A1265" s="6" t="s">
        <v>72</v>
      </c>
      <c r="B1265" s="8">
        <v>2</v>
      </c>
      <c r="C1265" s="8">
        <v>6</v>
      </c>
      <c r="D1265" s="4" t="s">
        <v>30</v>
      </c>
      <c r="E1265" s="4" t="s">
        <v>78</v>
      </c>
      <c r="F1265" s="8">
        <v>4</v>
      </c>
      <c r="G1265" s="4" t="s">
        <v>15</v>
      </c>
      <c r="H1265" s="4">
        <v>25</v>
      </c>
      <c r="I1265" s="4" t="s">
        <v>27</v>
      </c>
      <c r="J1265" s="2">
        <v>44364</v>
      </c>
    </row>
    <row r="1266" spans="1:10" x14ac:dyDescent="0.3">
      <c r="A1266" s="6" t="s">
        <v>72</v>
      </c>
      <c r="B1266" s="8">
        <v>2</v>
      </c>
      <c r="C1266" s="8">
        <v>6</v>
      </c>
      <c r="D1266" s="4" t="s">
        <v>30</v>
      </c>
      <c r="E1266" s="4" t="s">
        <v>78</v>
      </c>
      <c r="F1266" s="8">
        <v>5</v>
      </c>
      <c r="G1266" s="4" t="s">
        <v>16</v>
      </c>
      <c r="H1266" s="4">
        <v>25</v>
      </c>
      <c r="I1266" s="4" t="s">
        <v>27</v>
      </c>
      <c r="J1266" s="2">
        <v>44365</v>
      </c>
    </row>
    <row r="1267" spans="1:10" x14ac:dyDescent="0.3">
      <c r="A1267" s="6" t="s">
        <v>72</v>
      </c>
      <c r="B1267" s="8">
        <v>2</v>
      </c>
      <c r="C1267" s="8">
        <v>6</v>
      </c>
      <c r="D1267" s="4" t="s">
        <v>30</v>
      </c>
      <c r="E1267" s="4" t="s">
        <v>78</v>
      </c>
      <c r="F1267" s="8">
        <v>6</v>
      </c>
      <c r="G1267" s="4" t="s">
        <v>17</v>
      </c>
      <c r="H1267" s="4">
        <v>25</v>
      </c>
      <c r="I1267" s="4" t="s">
        <v>27</v>
      </c>
      <c r="J1267" s="2">
        <v>44366</v>
      </c>
    </row>
    <row r="1268" spans="1:10" x14ac:dyDescent="0.3">
      <c r="A1268" s="6" t="s">
        <v>72</v>
      </c>
      <c r="B1268" s="8">
        <v>2</v>
      </c>
      <c r="C1268" s="8">
        <v>6</v>
      </c>
      <c r="D1268" s="4" t="s">
        <v>30</v>
      </c>
      <c r="E1268" s="4" t="s">
        <v>78</v>
      </c>
      <c r="F1268" s="8">
        <v>7</v>
      </c>
      <c r="G1268" s="4" t="s">
        <v>18</v>
      </c>
      <c r="H1268" s="4">
        <v>25</v>
      </c>
      <c r="I1268" s="4" t="s">
        <v>27</v>
      </c>
      <c r="J1268" s="2">
        <v>44367</v>
      </c>
    </row>
    <row r="1269" spans="1:10" x14ac:dyDescent="0.3">
      <c r="A1269" s="6" t="s">
        <v>72</v>
      </c>
      <c r="B1269" s="8">
        <v>2</v>
      </c>
      <c r="C1269" s="8">
        <v>6</v>
      </c>
      <c r="D1269" s="4" t="s">
        <v>30</v>
      </c>
      <c r="E1269" s="4" t="s">
        <v>78</v>
      </c>
      <c r="F1269" s="8">
        <v>1</v>
      </c>
      <c r="G1269" s="4" t="s">
        <v>19</v>
      </c>
      <c r="H1269" s="4">
        <v>26</v>
      </c>
      <c r="I1269" s="4" t="s">
        <v>27</v>
      </c>
      <c r="J1269" s="2">
        <v>44368</v>
      </c>
    </row>
    <row r="1270" spans="1:10" x14ac:dyDescent="0.3">
      <c r="A1270" s="6" t="s">
        <v>72</v>
      </c>
      <c r="B1270" s="8">
        <v>2</v>
      </c>
      <c r="C1270" s="8">
        <v>6</v>
      </c>
      <c r="D1270" s="4" t="s">
        <v>30</v>
      </c>
      <c r="E1270" s="4" t="s">
        <v>78</v>
      </c>
      <c r="F1270" s="8">
        <v>2</v>
      </c>
      <c r="G1270" s="4" t="s">
        <v>20</v>
      </c>
      <c r="H1270" s="4">
        <v>26</v>
      </c>
      <c r="I1270" s="4" t="s">
        <v>27</v>
      </c>
      <c r="J1270" s="2">
        <v>44369</v>
      </c>
    </row>
    <row r="1271" spans="1:10" x14ac:dyDescent="0.3">
      <c r="A1271" s="6" t="s">
        <v>72</v>
      </c>
      <c r="B1271" s="8">
        <v>2</v>
      </c>
      <c r="C1271" s="8">
        <v>6</v>
      </c>
      <c r="D1271" s="4" t="s">
        <v>30</v>
      </c>
      <c r="E1271" s="4" t="s">
        <v>78</v>
      </c>
      <c r="F1271" s="8">
        <v>3</v>
      </c>
      <c r="G1271" s="4" t="s">
        <v>13</v>
      </c>
      <c r="H1271" s="4">
        <v>26</v>
      </c>
      <c r="I1271" s="4" t="s">
        <v>27</v>
      </c>
      <c r="J1271" s="2">
        <v>44370</v>
      </c>
    </row>
    <row r="1272" spans="1:10" x14ac:dyDescent="0.3">
      <c r="A1272" s="6" t="s">
        <v>72</v>
      </c>
      <c r="B1272" s="8">
        <v>2</v>
      </c>
      <c r="C1272" s="8">
        <v>6</v>
      </c>
      <c r="D1272" s="4" t="s">
        <v>30</v>
      </c>
      <c r="E1272" s="4" t="s">
        <v>78</v>
      </c>
      <c r="F1272" s="8">
        <v>4</v>
      </c>
      <c r="G1272" s="4" t="s">
        <v>15</v>
      </c>
      <c r="H1272" s="4">
        <v>26</v>
      </c>
      <c r="I1272" s="4" t="s">
        <v>27</v>
      </c>
      <c r="J1272" s="2">
        <v>44371</v>
      </c>
    </row>
    <row r="1273" spans="1:10" x14ac:dyDescent="0.3">
      <c r="A1273" s="6" t="s">
        <v>72</v>
      </c>
      <c r="B1273" s="8">
        <v>2</v>
      </c>
      <c r="C1273" s="8">
        <v>6</v>
      </c>
      <c r="D1273" s="4" t="s">
        <v>30</v>
      </c>
      <c r="E1273" s="4" t="s">
        <v>78</v>
      </c>
      <c r="F1273" s="8">
        <v>5</v>
      </c>
      <c r="G1273" s="4" t="s">
        <v>16</v>
      </c>
      <c r="H1273" s="4">
        <v>26</v>
      </c>
      <c r="I1273" s="4" t="s">
        <v>27</v>
      </c>
      <c r="J1273" s="2">
        <v>44372</v>
      </c>
    </row>
    <row r="1274" spans="1:10" x14ac:dyDescent="0.3">
      <c r="A1274" s="6" t="s">
        <v>72</v>
      </c>
      <c r="B1274" s="8">
        <v>2</v>
      </c>
      <c r="C1274" s="8">
        <v>6</v>
      </c>
      <c r="D1274" s="4" t="s">
        <v>30</v>
      </c>
      <c r="E1274" s="4" t="s">
        <v>78</v>
      </c>
      <c r="F1274" s="8">
        <v>6</v>
      </c>
      <c r="G1274" s="4" t="s">
        <v>17</v>
      </c>
      <c r="H1274" s="4">
        <v>26</v>
      </c>
      <c r="I1274" s="4" t="s">
        <v>27</v>
      </c>
      <c r="J1274" s="2">
        <v>44373</v>
      </c>
    </row>
    <row r="1275" spans="1:10" x14ac:dyDescent="0.3">
      <c r="A1275" s="6" t="s">
        <v>72</v>
      </c>
      <c r="B1275" s="8">
        <v>2</v>
      </c>
      <c r="C1275" s="8">
        <v>6</v>
      </c>
      <c r="D1275" s="4" t="s">
        <v>30</v>
      </c>
      <c r="E1275" s="4" t="s">
        <v>78</v>
      </c>
      <c r="F1275" s="8">
        <v>7</v>
      </c>
      <c r="G1275" s="4" t="s">
        <v>18</v>
      </c>
      <c r="H1275" s="4">
        <v>26</v>
      </c>
      <c r="I1275" s="4" t="s">
        <v>27</v>
      </c>
      <c r="J1275" s="2">
        <v>44374</v>
      </c>
    </row>
    <row r="1276" spans="1:10" x14ac:dyDescent="0.3">
      <c r="A1276" s="6" t="s">
        <v>72</v>
      </c>
      <c r="B1276" s="8">
        <v>2</v>
      </c>
      <c r="C1276" s="8">
        <v>6</v>
      </c>
      <c r="D1276" s="4" t="s">
        <v>30</v>
      </c>
      <c r="E1276" s="4" t="s">
        <v>78</v>
      </c>
      <c r="F1276" s="8">
        <v>1</v>
      </c>
      <c r="G1276" s="4" t="s">
        <v>19</v>
      </c>
      <c r="H1276" s="4">
        <v>27</v>
      </c>
      <c r="I1276" s="4" t="s">
        <v>27</v>
      </c>
      <c r="J1276" s="2">
        <v>44375</v>
      </c>
    </row>
    <row r="1277" spans="1:10" x14ac:dyDescent="0.3">
      <c r="A1277" s="6" t="s">
        <v>72</v>
      </c>
      <c r="B1277" s="8">
        <v>2</v>
      </c>
      <c r="C1277" s="8">
        <v>6</v>
      </c>
      <c r="D1277" s="4" t="s">
        <v>30</v>
      </c>
      <c r="E1277" s="4" t="s">
        <v>78</v>
      </c>
      <c r="F1277" s="8">
        <v>2</v>
      </c>
      <c r="G1277" s="4" t="s">
        <v>20</v>
      </c>
      <c r="H1277" s="4">
        <v>27</v>
      </c>
      <c r="I1277" s="4" t="s">
        <v>27</v>
      </c>
      <c r="J1277" s="2">
        <v>44376</v>
      </c>
    </row>
    <row r="1278" spans="1:10" x14ac:dyDescent="0.3">
      <c r="A1278" s="6" t="s">
        <v>72</v>
      </c>
      <c r="B1278" s="8">
        <v>2</v>
      </c>
      <c r="C1278" s="8">
        <v>6</v>
      </c>
      <c r="D1278" s="4" t="s">
        <v>30</v>
      </c>
      <c r="E1278" s="4" t="s">
        <v>78</v>
      </c>
      <c r="F1278" s="8">
        <v>3</v>
      </c>
      <c r="G1278" s="4" t="s">
        <v>13</v>
      </c>
      <c r="H1278" s="4">
        <v>27</v>
      </c>
      <c r="I1278" s="4" t="s">
        <v>27</v>
      </c>
      <c r="J1278" s="2">
        <v>44377</v>
      </c>
    </row>
    <row r="1279" spans="1:10" x14ac:dyDescent="0.3">
      <c r="A1279" s="6" t="s">
        <v>72</v>
      </c>
      <c r="B1279" s="8">
        <v>3</v>
      </c>
      <c r="C1279" s="8">
        <v>7</v>
      </c>
      <c r="D1279" s="4" t="s">
        <v>32</v>
      </c>
      <c r="E1279" s="4" t="s">
        <v>79</v>
      </c>
      <c r="F1279" s="8">
        <v>4</v>
      </c>
      <c r="G1279" s="4" t="s">
        <v>15</v>
      </c>
      <c r="H1279" s="4">
        <v>27</v>
      </c>
      <c r="I1279" s="4" t="s">
        <v>34</v>
      </c>
      <c r="J1279" s="2">
        <v>44378</v>
      </c>
    </row>
    <row r="1280" spans="1:10" x14ac:dyDescent="0.3">
      <c r="A1280" s="6" t="s">
        <v>72</v>
      </c>
      <c r="B1280" s="8">
        <v>3</v>
      </c>
      <c r="C1280" s="8">
        <v>7</v>
      </c>
      <c r="D1280" s="4" t="s">
        <v>32</v>
      </c>
      <c r="E1280" s="4" t="s">
        <v>79</v>
      </c>
      <c r="F1280" s="8">
        <v>5</v>
      </c>
      <c r="G1280" s="4" t="s">
        <v>16</v>
      </c>
      <c r="H1280" s="4">
        <v>27</v>
      </c>
      <c r="I1280" s="4" t="s">
        <v>34</v>
      </c>
      <c r="J1280" s="2">
        <v>44379</v>
      </c>
    </row>
    <row r="1281" spans="1:10" x14ac:dyDescent="0.3">
      <c r="A1281" s="6" t="s">
        <v>72</v>
      </c>
      <c r="B1281" s="8">
        <v>3</v>
      </c>
      <c r="C1281" s="8">
        <v>7</v>
      </c>
      <c r="D1281" s="4" t="s">
        <v>32</v>
      </c>
      <c r="E1281" s="4" t="s">
        <v>79</v>
      </c>
      <c r="F1281" s="8">
        <v>6</v>
      </c>
      <c r="G1281" s="4" t="s">
        <v>17</v>
      </c>
      <c r="H1281" s="4">
        <v>27</v>
      </c>
      <c r="I1281" s="4" t="s">
        <v>34</v>
      </c>
      <c r="J1281" s="2">
        <v>44380</v>
      </c>
    </row>
    <row r="1282" spans="1:10" x14ac:dyDescent="0.3">
      <c r="A1282" s="6" t="s">
        <v>72</v>
      </c>
      <c r="B1282" s="8">
        <v>3</v>
      </c>
      <c r="C1282" s="8">
        <v>7</v>
      </c>
      <c r="D1282" s="4" t="s">
        <v>32</v>
      </c>
      <c r="E1282" s="4" t="s">
        <v>79</v>
      </c>
      <c r="F1282" s="8">
        <v>7</v>
      </c>
      <c r="G1282" s="4" t="s">
        <v>18</v>
      </c>
      <c r="H1282" s="4">
        <v>27</v>
      </c>
      <c r="I1282" s="4" t="s">
        <v>34</v>
      </c>
      <c r="J1282" s="2">
        <v>44381</v>
      </c>
    </row>
    <row r="1283" spans="1:10" x14ac:dyDescent="0.3">
      <c r="A1283" s="6" t="s">
        <v>72</v>
      </c>
      <c r="B1283" s="8">
        <v>3</v>
      </c>
      <c r="C1283" s="8">
        <v>7</v>
      </c>
      <c r="D1283" s="4" t="s">
        <v>32</v>
      </c>
      <c r="E1283" s="4" t="s">
        <v>79</v>
      </c>
      <c r="F1283" s="8">
        <v>1</v>
      </c>
      <c r="G1283" s="4" t="s">
        <v>19</v>
      </c>
      <c r="H1283" s="4">
        <v>28</v>
      </c>
      <c r="I1283" s="4" t="s">
        <v>34</v>
      </c>
      <c r="J1283" s="2">
        <v>44382</v>
      </c>
    </row>
    <row r="1284" spans="1:10" x14ac:dyDescent="0.3">
      <c r="A1284" s="6" t="s">
        <v>72</v>
      </c>
      <c r="B1284" s="8">
        <v>3</v>
      </c>
      <c r="C1284" s="8">
        <v>7</v>
      </c>
      <c r="D1284" s="4" t="s">
        <v>32</v>
      </c>
      <c r="E1284" s="4" t="s">
        <v>79</v>
      </c>
      <c r="F1284" s="8">
        <v>2</v>
      </c>
      <c r="G1284" s="4" t="s">
        <v>20</v>
      </c>
      <c r="H1284" s="4">
        <v>28</v>
      </c>
      <c r="I1284" s="4" t="s">
        <v>34</v>
      </c>
      <c r="J1284" s="2">
        <v>44383</v>
      </c>
    </row>
    <row r="1285" spans="1:10" x14ac:dyDescent="0.3">
      <c r="A1285" s="6" t="s">
        <v>72</v>
      </c>
      <c r="B1285" s="8">
        <v>3</v>
      </c>
      <c r="C1285" s="8">
        <v>7</v>
      </c>
      <c r="D1285" s="4" t="s">
        <v>32</v>
      </c>
      <c r="E1285" s="4" t="s">
        <v>79</v>
      </c>
      <c r="F1285" s="8">
        <v>3</v>
      </c>
      <c r="G1285" s="4" t="s">
        <v>13</v>
      </c>
      <c r="H1285" s="4">
        <v>28</v>
      </c>
      <c r="I1285" s="4" t="s">
        <v>34</v>
      </c>
      <c r="J1285" s="2">
        <v>44384</v>
      </c>
    </row>
    <row r="1286" spans="1:10" x14ac:dyDescent="0.3">
      <c r="A1286" s="6" t="s">
        <v>72</v>
      </c>
      <c r="B1286" s="8">
        <v>3</v>
      </c>
      <c r="C1286" s="8">
        <v>7</v>
      </c>
      <c r="D1286" s="4" t="s">
        <v>32</v>
      </c>
      <c r="E1286" s="4" t="s">
        <v>79</v>
      </c>
      <c r="F1286" s="8">
        <v>4</v>
      </c>
      <c r="G1286" s="4" t="s">
        <v>15</v>
      </c>
      <c r="H1286" s="4">
        <v>28</v>
      </c>
      <c r="I1286" s="4" t="s">
        <v>34</v>
      </c>
      <c r="J1286" s="2">
        <v>44385</v>
      </c>
    </row>
    <row r="1287" spans="1:10" x14ac:dyDescent="0.3">
      <c r="A1287" s="6" t="s">
        <v>72</v>
      </c>
      <c r="B1287" s="8">
        <v>3</v>
      </c>
      <c r="C1287" s="8">
        <v>7</v>
      </c>
      <c r="D1287" s="4" t="s">
        <v>32</v>
      </c>
      <c r="E1287" s="4" t="s">
        <v>79</v>
      </c>
      <c r="F1287" s="8">
        <v>5</v>
      </c>
      <c r="G1287" s="4" t="s">
        <v>16</v>
      </c>
      <c r="H1287" s="4">
        <v>28</v>
      </c>
      <c r="I1287" s="4" t="s">
        <v>34</v>
      </c>
      <c r="J1287" s="2">
        <v>44386</v>
      </c>
    </row>
    <row r="1288" spans="1:10" x14ac:dyDescent="0.3">
      <c r="A1288" s="6" t="s">
        <v>72</v>
      </c>
      <c r="B1288" s="8">
        <v>3</v>
      </c>
      <c r="C1288" s="8">
        <v>7</v>
      </c>
      <c r="D1288" s="4" t="s">
        <v>32</v>
      </c>
      <c r="E1288" s="4" t="s">
        <v>79</v>
      </c>
      <c r="F1288" s="8">
        <v>6</v>
      </c>
      <c r="G1288" s="4" t="s">
        <v>17</v>
      </c>
      <c r="H1288" s="4">
        <v>28</v>
      </c>
      <c r="I1288" s="4" t="s">
        <v>34</v>
      </c>
      <c r="J1288" s="2">
        <v>44387</v>
      </c>
    </row>
    <row r="1289" spans="1:10" x14ac:dyDescent="0.3">
      <c r="A1289" s="6" t="s">
        <v>72</v>
      </c>
      <c r="B1289" s="8">
        <v>3</v>
      </c>
      <c r="C1289" s="8">
        <v>7</v>
      </c>
      <c r="D1289" s="4" t="s">
        <v>32</v>
      </c>
      <c r="E1289" s="4" t="s">
        <v>79</v>
      </c>
      <c r="F1289" s="8">
        <v>7</v>
      </c>
      <c r="G1289" s="4" t="s">
        <v>18</v>
      </c>
      <c r="H1289" s="4">
        <v>28</v>
      </c>
      <c r="I1289" s="4" t="s">
        <v>34</v>
      </c>
      <c r="J1289" s="2">
        <v>44388</v>
      </c>
    </row>
    <row r="1290" spans="1:10" x14ac:dyDescent="0.3">
      <c r="A1290" s="6" t="s">
        <v>72</v>
      </c>
      <c r="B1290" s="8">
        <v>3</v>
      </c>
      <c r="C1290" s="8">
        <v>7</v>
      </c>
      <c r="D1290" s="4" t="s">
        <v>32</v>
      </c>
      <c r="E1290" s="4" t="s">
        <v>79</v>
      </c>
      <c r="F1290" s="8">
        <v>1</v>
      </c>
      <c r="G1290" s="4" t="s">
        <v>19</v>
      </c>
      <c r="H1290" s="4">
        <v>29</v>
      </c>
      <c r="I1290" s="4" t="s">
        <v>34</v>
      </c>
      <c r="J1290" s="2">
        <v>44389</v>
      </c>
    </row>
    <row r="1291" spans="1:10" x14ac:dyDescent="0.3">
      <c r="A1291" s="6" t="s">
        <v>72</v>
      </c>
      <c r="B1291" s="8">
        <v>3</v>
      </c>
      <c r="C1291" s="8">
        <v>7</v>
      </c>
      <c r="D1291" s="4" t="s">
        <v>32</v>
      </c>
      <c r="E1291" s="4" t="s">
        <v>79</v>
      </c>
      <c r="F1291" s="8">
        <v>2</v>
      </c>
      <c r="G1291" s="4" t="s">
        <v>20</v>
      </c>
      <c r="H1291" s="4">
        <v>29</v>
      </c>
      <c r="I1291" s="4" t="s">
        <v>34</v>
      </c>
      <c r="J1291" s="2">
        <v>44390</v>
      </c>
    </row>
    <row r="1292" spans="1:10" x14ac:dyDescent="0.3">
      <c r="A1292" s="6" t="s">
        <v>72</v>
      </c>
      <c r="B1292" s="8">
        <v>3</v>
      </c>
      <c r="C1292" s="8">
        <v>7</v>
      </c>
      <c r="D1292" s="4" t="s">
        <v>32</v>
      </c>
      <c r="E1292" s="4" t="s">
        <v>79</v>
      </c>
      <c r="F1292" s="8">
        <v>3</v>
      </c>
      <c r="G1292" s="4" t="s">
        <v>13</v>
      </c>
      <c r="H1292" s="4">
        <v>29</v>
      </c>
      <c r="I1292" s="4" t="s">
        <v>34</v>
      </c>
      <c r="J1292" s="2">
        <v>44391</v>
      </c>
    </row>
    <row r="1293" spans="1:10" x14ac:dyDescent="0.3">
      <c r="A1293" s="6" t="s">
        <v>72</v>
      </c>
      <c r="B1293" s="8">
        <v>3</v>
      </c>
      <c r="C1293" s="8">
        <v>7</v>
      </c>
      <c r="D1293" s="4" t="s">
        <v>32</v>
      </c>
      <c r="E1293" s="4" t="s">
        <v>79</v>
      </c>
      <c r="F1293" s="8">
        <v>4</v>
      </c>
      <c r="G1293" s="4" t="s">
        <v>15</v>
      </c>
      <c r="H1293" s="4">
        <v>29</v>
      </c>
      <c r="I1293" s="4" t="s">
        <v>34</v>
      </c>
      <c r="J1293" s="2">
        <v>44392</v>
      </c>
    </row>
    <row r="1294" spans="1:10" x14ac:dyDescent="0.3">
      <c r="A1294" s="6" t="s">
        <v>72</v>
      </c>
      <c r="B1294" s="8">
        <v>3</v>
      </c>
      <c r="C1294" s="8">
        <v>7</v>
      </c>
      <c r="D1294" s="4" t="s">
        <v>32</v>
      </c>
      <c r="E1294" s="4" t="s">
        <v>79</v>
      </c>
      <c r="F1294" s="8">
        <v>5</v>
      </c>
      <c r="G1294" s="4" t="s">
        <v>16</v>
      </c>
      <c r="H1294" s="4">
        <v>29</v>
      </c>
      <c r="I1294" s="4" t="s">
        <v>34</v>
      </c>
      <c r="J1294" s="2">
        <v>44393</v>
      </c>
    </row>
    <row r="1295" spans="1:10" x14ac:dyDescent="0.3">
      <c r="A1295" s="6" t="s">
        <v>72</v>
      </c>
      <c r="B1295" s="8">
        <v>3</v>
      </c>
      <c r="C1295" s="8">
        <v>7</v>
      </c>
      <c r="D1295" s="4" t="s">
        <v>32</v>
      </c>
      <c r="E1295" s="4" t="s">
        <v>79</v>
      </c>
      <c r="F1295" s="8">
        <v>6</v>
      </c>
      <c r="G1295" s="4" t="s">
        <v>17</v>
      </c>
      <c r="H1295" s="4">
        <v>29</v>
      </c>
      <c r="I1295" s="4" t="s">
        <v>34</v>
      </c>
      <c r="J1295" s="2">
        <v>44394</v>
      </c>
    </row>
    <row r="1296" spans="1:10" x14ac:dyDescent="0.3">
      <c r="A1296" s="6" t="s">
        <v>72</v>
      </c>
      <c r="B1296" s="8">
        <v>3</v>
      </c>
      <c r="C1296" s="8">
        <v>7</v>
      </c>
      <c r="D1296" s="4" t="s">
        <v>32</v>
      </c>
      <c r="E1296" s="4" t="s">
        <v>79</v>
      </c>
      <c r="F1296" s="8">
        <v>7</v>
      </c>
      <c r="G1296" s="4" t="s">
        <v>18</v>
      </c>
      <c r="H1296" s="4">
        <v>29</v>
      </c>
      <c r="I1296" s="4" t="s">
        <v>34</v>
      </c>
      <c r="J1296" s="2">
        <v>44395</v>
      </c>
    </row>
    <row r="1297" spans="1:10" x14ac:dyDescent="0.3">
      <c r="A1297" s="6" t="s">
        <v>72</v>
      </c>
      <c r="B1297" s="8">
        <v>3</v>
      </c>
      <c r="C1297" s="8">
        <v>7</v>
      </c>
      <c r="D1297" s="4" t="s">
        <v>32</v>
      </c>
      <c r="E1297" s="4" t="s">
        <v>79</v>
      </c>
      <c r="F1297" s="8">
        <v>1</v>
      </c>
      <c r="G1297" s="4" t="s">
        <v>19</v>
      </c>
      <c r="H1297" s="4">
        <v>30</v>
      </c>
      <c r="I1297" s="4" t="s">
        <v>34</v>
      </c>
      <c r="J1297" s="2">
        <v>44396</v>
      </c>
    </row>
    <row r="1298" spans="1:10" x14ac:dyDescent="0.3">
      <c r="A1298" s="6" t="s">
        <v>72</v>
      </c>
      <c r="B1298" s="8">
        <v>3</v>
      </c>
      <c r="C1298" s="8">
        <v>7</v>
      </c>
      <c r="D1298" s="4" t="s">
        <v>32</v>
      </c>
      <c r="E1298" s="4" t="s">
        <v>79</v>
      </c>
      <c r="F1298" s="8">
        <v>2</v>
      </c>
      <c r="G1298" s="4" t="s">
        <v>20</v>
      </c>
      <c r="H1298" s="4">
        <v>30</v>
      </c>
      <c r="I1298" s="4" t="s">
        <v>34</v>
      </c>
      <c r="J1298" s="2">
        <v>44397</v>
      </c>
    </row>
    <row r="1299" spans="1:10" x14ac:dyDescent="0.3">
      <c r="A1299" s="6" t="s">
        <v>72</v>
      </c>
      <c r="B1299" s="8">
        <v>3</v>
      </c>
      <c r="C1299" s="8">
        <v>7</v>
      </c>
      <c r="D1299" s="4" t="s">
        <v>32</v>
      </c>
      <c r="E1299" s="4" t="s">
        <v>79</v>
      </c>
      <c r="F1299" s="8">
        <v>3</v>
      </c>
      <c r="G1299" s="4" t="s">
        <v>13</v>
      </c>
      <c r="H1299" s="4">
        <v>30</v>
      </c>
      <c r="I1299" s="4" t="s">
        <v>34</v>
      </c>
      <c r="J1299" s="2">
        <v>44398</v>
      </c>
    </row>
    <row r="1300" spans="1:10" x14ac:dyDescent="0.3">
      <c r="A1300" s="6" t="s">
        <v>72</v>
      </c>
      <c r="B1300" s="8">
        <v>3</v>
      </c>
      <c r="C1300" s="8">
        <v>7</v>
      </c>
      <c r="D1300" s="4" t="s">
        <v>32</v>
      </c>
      <c r="E1300" s="4" t="s">
        <v>79</v>
      </c>
      <c r="F1300" s="8">
        <v>4</v>
      </c>
      <c r="G1300" s="4" t="s">
        <v>15</v>
      </c>
      <c r="H1300" s="4">
        <v>30</v>
      </c>
      <c r="I1300" s="4" t="s">
        <v>34</v>
      </c>
      <c r="J1300" s="2">
        <v>44399</v>
      </c>
    </row>
    <row r="1301" spans="1:10" x14ac:dyDescent="0.3">
      <c r="A1301" s="6" t="s">
        <v>72</v>
      </c>
      <c r="B1301" s="8">
        <v>3</v>
      </c>
      <c r="C1301" s="8">
        <v>7</v>
      </c>
      <c r="D1301" s="4" t="s">
        <v>32</v>
      </c>
      <c r="E1301" s="4" t="s">
        <v>79</v>
      </c>
      <c r="F1301" s="8">
        <v>5</v>
      </c>
      <c r="G1301" s="4" t="s">
        <v>16</v>
      </c>
      <c r="H1301" s="4">
        <v>30</v>
      </c>
      <c r="I1301" s="4" t="s">
        <v>34</v>
      </c>
      <c r="J1301" s="2">
        <v>44400</v>
      </c>
    </row>
    <row r="1302" spans="1:10" x14ac:dyDescent="0.3">
      <c r="A1302" s="6" t="s">
        <v>72</v>
      </c>
      <c r="B1302" s="8">
        <v>3</v>
      </c>
      <c r="C1302" s="8">
        <v>7</v>
      </c>
      <c r="D1302" s="4" t="s">
        <v>32</v>
      </c>
      <c r="E1302" s="4" t="s">
        <v>79</v>
      </c>
      <c r="F1302" s="8">
        <v>6</v>
      </c>
      <c r="G1302" s="4" t="s">
        <v>17</v>
      </c>
      <c r="H1302" s="4">
        <v>30</v>
      </c>
      <c r="I1302" s="4" t="s">
        <v>34</v>
      </c>
      <c r="J1302" s="2">
        <v>44401</v>
      </c>
    </row>
    <row r="1303" spans="1:10" x14ac:dyDescent="0.3">
      <c r="A1303" s="6" t="s">
        <v>72</v>
      </c>
      <c r="B1303" s="8">
        <v>3</v>
      </c>
      <c r="C1303" s="8">
        <v>7</v>
      </c>
      <c r="D1303" s="4" t="s">
        <v>32</v>
      </c>
      <c r="E1303" s="4" t="s">
        <v>79</v>
      </c>
      <c r="F1303" s="8">
        <v>7</v>
      </c>
      <c r="G1303" s="4" t="s">
        <v>18</v>
      </c>
      <c r="H1303" s="4">
        <v>30</v>
      </c>
      <c r="I1303" s="4" t="s">
        <v>34</v>
      </c>
      <c r="J1303" s="2">
        <v>44402</v>
      </c>
    </row>
    <row r="1304" spans="1:10" x14ac:dyDescent="0.3">
      <c r="A1304" s="6" t="s">
        <v>72</v>
      </c>
      <c r="B1304" s="8">
        <v>3</v>
      </c>
      <c r="C1304" s="8">
        <v>7</v>
      </c>
      <c r="D1304" s="4" t="s">
        <v>32</v>
      </c>
      <c r="E1304" s="4" t="s">
        <v>79</v>
      </c>
      <c r="F1304" s="8">
        <v>1</v>
      </c>
      <c r="G1304" s="4" t="s">
        <v>19</v>
      </c>
      <c r="H1304" s="4">
        <v>31</v>
      </c>
      <c r="I1304" s="4" t="s">
        <v>34</v>
      </c>
      <c r="J1304" s="2">
        <v>44403</v>
      </c>
    </row>
    <row r="1305" spans="1:10" x14ac:dyDescent="0.3">
      <c r="A1305" s="6" t="s">
        <v>72</v>
      </c>
      <c r="B1305" s="8">
        <v>3</v>
      </c>
      <c r="C1305" s="8">
        <v>7</v>
      </c>
      <c r="D1305" s="4" t="s">
        <v>32</v>
      </c>
      <c r="E1305" s="4" t="s">
        <v>79</v>
      </c>
      <c r="F1305" s="8">
        <v>2</v>
      </c>
      <c r="G1305" s="4" t="s">
        <v>20</v>
      </c>
      <c r="H1305" s="4">
        <v>31</v>
      </c>
      <c r="I1305" s="4" t="s">
        <v>34</v>
      </c>
      <c r="J1305" s="2">
        <v>44404</v>
      </c>
    </row>
    <row r="1306" spans="1:10" x14ac:dyDescent="0.3">
      <c r="A1306" s="6" t="s">
        <v>72</v>
      </c>
      <c r="B1306" s="8">
        <v>3</v>
      </c>
      <c r="C1306" s="8">
        <v>7</v>
      </c>
      <c r="D1306" s="4" t="s">
        <v>32</v>
      </c>
      <c r="E1306" s="4" t="s">
        <v>79</v>
      </c>
      <c r="F1306" s="8">
        <v>3</v>
      </c>
      <c r="G1306" s="4" t="s">
        <v>13</v>
      </c>
      <c r="H1306" s="4">
        <v>31</v>
      </c>
      <c r="I1306" s="4" t="s">
        <v>34</v>
      </c>
      <c r="J1306" s="2">
        <v>44405</v>
      </c>
    </row>
    <row r="1307" spans="1:10" x14ac:dyDescent="0.3">
      <c r="A1307" s="6" t="s">
        <v>72</v>
      </c>
      <c r="B1307" s="8">
        <v>3</v>
      </c>
      <c r="C1307" s="8">
        <v>7</v>
      </c>
      <c r="D1307" s="4" t="s">
        <v>32</v>
      </c>
      <c r="E1307" s="4" t="s">
        <v>79</v>
      </c>
      <c r="F1307" s="8">
        <v>4</v>
      </c>
      <c r="G1307" s="4" t="s">
        <v>15</v>
      </c>
      <c r="H1307" s="4">
        <v>31</v>
      </c>
      <c r="I1307" s="4" t="s">
        <v>34</v>
      </c>
      <c r="J1307" s="2">
        <v>44406</v>
      </c>
    </row>
    <row r="1308" spans="1:10" x14ac:dyDescent="0.3">
      <c r="A1308" s="6" t="s">
        <v>72</v>
      </c>
      <c r="B1308" s="8">
        <v>3</v>
      </c>
      <c r="C1308" s="8">
        <v>7</v>
      </c>
      <c r="D1308" s="4" t="s">
        <v>32</v>
      </c>
      <c r="E1308" s="4" t="s">
        <v>79</v>
      </c>
      <c r="F1308" s="8">
        <v>5</v>
      </c>
      <c r="G1308" s="4" t="s">
        <v>16</v>
      </c>
      <c r="H1308" s="4">
        <v>31</v>
      </c>
      <c r="I1308" s="4" t="s">
        <v>34</v>
      </c>
      <c r="J1308" s="2">
        <v>44407</v>
      </c>
    </row>
    <row r="1309" spans="1:10" x14ac:dyDescent="0.3">
      <c r="A1309" s="6" t="s">
        <v>72</v>
      </c>
      <c r="B1309" s="8">
        <v>3</v>
      </c>
      <c r="C1309" s="8">
        <v>7</v>
      </c>
      <c r="D1309" s="4" t="s">
        <v>32</v>
      </c>
      <c r="E1309" s="4" t="s">
        <v>79</v>
      </c>
      <c r="F1309" s="8">
        <v>6</v>
      </c>
      <c r="G1309" s="4" t="s">
        <v>17</v>
      </c>
      <c r="H1309" s="4">
        <v>31</v>
      </c>
      <c r="I1309" s="4" t="s">
        <v>34</v>
      </c>
      <c r="J1309" s="2">
        <v>44408</v>
      </c>
    </row>
    <row r="1310" spans="1:10" x14ac:dyDescent="0.3">
      <c r="A1310" s="6" t="s">
        <v>72</v>
      </c>
      <c r="B1310" s="8">
        <v>3</v>
      </c>
      <c r="C1310" s="8">
        <v>8</v>
      </c>
      <c r="D1310" s="4" t="s">
        <v>35</v>
      </c>
      <c r="E1310" s="4" t="s">
        <v>80</v>
      </c>
      <c r="F1310" s="8">
        <v>7</v>
      </c>
      <c r="G1310" s="4" t="s">
        <v>18</v>
      </c>
      <c r="H1310" s="4">
        <v>31</v>
      </c>
      <c r="I1310" s="4" t="s">
        <v>34</v>
      </c>
      <c r="J1310" s="2">
        <v>44409</v>
      </c>
    </row>
    <row r="1311" spans="1:10" x14ac:dyDescent="0.3">
      <c r="A1311" s="6" t="s">
        <v>72</v>
      </c>
      <c r="B1311" s="8">
        <v>3</v>
      </c>
      <c r="C1311" s="8">
        <v>8</v>
      </c>
      <c r="D1311" s="4" t="s">
        <v>35</v>
      </c>
      <c r="E1311" s="4" t="s">
        <v>80</v>
      </c>
      <c r="F1311" s="8">
        <v>1</v>
      </c>
      <c r="G1311" s="4" t="s">
        <v>19</v>
      </c>
      <c r="H1311" s="4">
        <v>32</v>
      </c>
      <c r="I1311" s="4" t="s">
        <v>34</v>
      </c>
      <c r="J1311" s="2">
        <v>44410</v>
      </c>
    </row>
    <row r="1312" spans="1:10" x14ac:dyDescent="0.3">
      <c r="A1312" s="6" t="s">
        <v>72</v>
      </c>
      <c r="B1312" s="8">
        <v>3</v>
      </c>
      <c r="C1312" s="8">
        <v>8</v>
      </c>
      <c r="D1312" s="4" t="s">
        <v>35</v>
      </c>
      <c r="E1312" s="4" t="s">
        <v>80</v>
      </c>
      <c r="F1312" s="8">
        <v>2</v>
      </c>
      <c r="G1312" s="4" t="s">
        <v>20</v>
      </c>
      <c r="H1312" s="4">
        <v>32</v>
      </c>
      <c r="I1312" s="4" t="s">
        <v>34</v>
      </c>
      <c r="J1312" s="2">
        <v>44411</v>
      </c>
    </row>
    <row r="1313" spans="1:10" x14ac:dyDescent="0.3">
      <c r="A1313" s="6" t="s">
        <v>72</v>
      </c>
      <c r="B1313" s="8">
        <v>3</v>
      </c>
      <c r="C1313" s="8">
        <v>8</v>
      </c>
      <c r="D1313" s="4" t="s">
        <v>35</v>
      </c>
      <c r="E1313" s="4" t="s">
        <v>80</v>
      </c>
      <c r="F1313" s="8">
        <v>3</v>
      </c>
      <c r="G1313" s="4" t="s">
        <v>13</v>
      </c>
      <c r="H1313" s="4">
        <v>32</v>
      </c>
      <c r="I1313" s="4" t="s">
        <v>34</v>
      </c>
      <c r="J1313" s="2">
        <v>44412</v>
      </c>
    </row>
    <row r="1314" spans="1:10" x14ac:dyDescent="0.3">
      <c r="A1314" s="6" t="s">
        <v>72</v>
      </c>
      <c r="B1314" s="8">
        <v>3</v>
      </c>
      <c r="C1314" s="8">
        <v>8</v>
      </c>
      <c r="D1314" s="4" t="s">
        <v>35</v>
      </c>
      <c r="E1314" s="4" t="s">
        <v>80</v>
      </c>
      <c r="F1314" s="8">
        <v>4</v>
      </c>
      <c r="G1314" s="4" t="s">
        <v>15</v>
      </c>
      <c r="H1314" s="4">
        <v>32</v>
      </c>
      <c r="I1314" s="4" t="s">
        <v>34</v>
      </c>
      <c r="J1314" s="2">
        <v>44413</v>
      </c>
    </row>
    <row r="1315" spans="1:10" x14ac:dyDescent="0.3">
      <c r="A1315" s="6" t="s">
        <v>72</v>
      </c>
      <c r="B1315" s="8">
        <v>3</v>
      </c>
      <c r="C1315" s="8">
        <v>8</v>
      </c>
      <c r="D1315" s="4" t="s">
        <v>35</v>
      </c>
      <c r="E1315" s="4" t="s">
        <v>80</v>
      </c>
      <c r="F1315" s="8">
        <v>5</v>
      </c>
      <c r="G1315" s="4" t="s">
        <v>16</v>
      </c>
      <c r="H1315" s="4">
        <v>32</v>
      </c>
      <c r="I1315" s="4" t="s">
        <v>34</v>
      </c>
      <c r="J1315" s="2">
        <v>44414</v>
      </c>
    </row>
    <row r="1316" spans="1:10" x14ac:dyDescent="0.3">
      <c r="A1316" s="6" t="s">
        <v>72</v>
      </c>
      <c r="B1316" s="8">
        <v>3</v>
      </c>
      <c r="C1316" s="8">
        <v>8</v>
      </c>
      <c r="D1316" s="4" t="s">
        <v>35</v>
      </c>
      <c r="E1316" s="4" t="s">
        <v>80</v>
      </c>
      <c r="F1316" s="8">
        <v>6</v>
      </c>
      <c r="G1316" s="4" t="s">
        <v>17</v>
      </c>
      <c r="H1316" s="4">
        <v>32</v>
      </c>
      <c r="I1316" s="4" t="s">
        <v>34</v>
      </c>
      <c r="J1316" s="2">
        <v>44415</v>
      </c>
    </row>
    <row r="1317" spans="1:10" x14ac:dyDescent="0.3">
      <c r="A1317" s="6" t="s">
        <v>72</v>
      </c>
      <c r="B1317" s="8">
        <v>3</v>
      </c>
      <c r="C1317" s="8">
        <v>8</v>
      </c>
      <c r="D1317" s="4" t="s">
        <v>35</v>
      </c>
      <c r="E1317" s="4" t="s">
        <v>80</v>
      </c>
      <c r="F1317" s="8">
        <v>7</v>
      </c>
      <c r="G1317" s="4" t="s">
        <v>18</v>
      </c>
      <c r="H1317" s="4">
        <v>32</v>
      </c>
      <c r="I1317" s="4" t="s">
        <v>34</v>
      </c>
      <c r="J1317" s="2">
        <v>44416</v>
      </c>
    </row>
    <row r="1318" spans="1:10" x14ac:dyDescent="0.3">
      <c r="A1318" s="6" t="s">
        <v>72</v>
      </c>
      <c r="B1318" s="8">
        <v>3</v>
      </c>
      <c r="C1318" s="8">
        <v>8</v>
      </c>
      <c r="D1318" s="4" t="s">
        <v>35</v>
      </c>
      <c r="E1318" s="4" t="s">
        <v>80</v>
      </c>
      <c r="F1318" s="8">
        <v>1</v>
      </c>
      <c r="G1318" s="4" t="s">
        <v>19</v>
      </c>
      <c r="H1318" s="4">
        <v>33</v>
      </c>
      <c r="I1318" s="4" t="s">
        <v>34</v>
      </c>
      <c r="J1318" s="2">
        <v>44417</v>
      </c>
    </row>
    <row r="1319" spans="1:10" x14ac:dyDescent="0.3">
      <c r="A1319" s="6" t="s">
        <v>72</v>
      </c>
      <c r="B1319" s="8">
        <v>3</v>
      </c>
      <c r="C1319" s="8">
        <v>8</v>
      </c>
      <c r="D1319" s="4" t="s">
        <v>35</v>
      </c>
      <c r="E1319" s="4" t="s">
        <v>80</v>
      </c>
      <c r="F1319" s="8">
        <v>2</v>
      </c>
      <c r="G1319" s="4" t="s">
        <v>20</v>
      </c>
      <c r="H1319" s="4">
        <v>33</v>
      </c>
      <c r="I1319" s="4" t="s">
        <v>34</v>
      </c>
      <c r="J1319" s="2">
        <v>44418</v>
      </c>
    </row>
    <row r="1320" spans="1:10" x14ac:dyDescent="0.3">
      <c r="A1320" s="6" t="s">
        <v>72</v>
      </c>
      <c r="B1320" s="8">
        <v>3</v>
      </c>
      <c r="C1320" s="8">
        <v>8</v>
      </c>
      <c r="D1320" s="4" t="s">
        <v>35</v>
      </c>
      <c r="E1320" s="4" t="s">
        <v>80</v>
      </c>
      <c r="F1320" s="8">
        <v>3</v>
      </c>
      <c r="G1320" s="4" t="s">
        <v>13</v>
      </c>
      <c r="H1320" s="4">
        <v>33</v>
      </c>
      <c r="I1320" s="4" t="s">
        <v>34</v>
      </c>
      <c r="J1320" s="2">
        <v>44419</v>
      </c>
    </row>
    <row r="1321" spans="1:10" x14ac:dyDescent="0.3">
      <c r="A1321" s="6" t="s">
        <v>72</v>
      </c>
      <c r="B1321" s="8">
        <v>3</v>
      </c>
      <c r="C1321" s="8">
        <v>8</v>
      </c>
      <c r="D1321" s="4" t="s">
        <v>35</v>
      </c>
      <c r="E1321" s="4" t="s">
        <v>80</v>
      </c>
      <c r="F1321" s="8">
        <v>4</v>
      </c>
      <c r="G1321" s="4" t="s">
        <v>15</v>
      </c>
      <c r="H1321" s="4">
        <v>33</v>
      </c>
      <c r="I1321" s="4" t="s">
        <v>34</v>
      </c>
      <c r="J1321" s="2">
        <v>44420</v>
      </c>
    </row>
    <row r="1322" spans="1:10" x14ac:dyDescent="0.3">
      <c r="A1322" s="6" t="s">
        <v>72</v>
      </c>
      <c r="B1322" s="8">
        <v>3</v>
      </c>
      <c r="C1322" s="8">
        <v>8</v>
      </c>
      <c r="D1322" s="4" t="s">
        <v>35</v>
      </c>
      <c r="E1322" s="4" t="s">
        <v>80</v>
      </c>
      <c r="F1322" s="8">
        <v>5</v>
      </c>
      <c r="G1322" s="4" t="s">
        <v>16</v>
      </c>
      <c r="H1322" s="4">
        <v>33</v>
      </c>
      <c r="I1322" s="4" t="s">
        <v>34</v>
      </c>
      <c r="J1322" s="2">
        <v>44421</v>
      </c>
    </row>
    <row r="1323" spans="1:10" x14ac:dyDescent="0.3">
      <c r="A1323" s="6" t="s">
        <v>72</v>
      </c>
      <c r="B1323" s="8">
        <v>3</v>
      </c>
      <c r="C1323" s="8">
        <v>8</v>
      </c>
      <c r="D1323" s="4" t="s">
        <v>35</v>
      </c>
      <c r="E1323" s="4" t="s">
        <v>80</v>
      </c>
      <c r="F1323" s="8">
        <v>6</v>
      </c>
      <c r="G1323" s="4" t="s">
        <v>17</v>
      </c>
      <c r="H1323" s="4">
        <v>33</v>
      </c>
      <c r="I1323" s="4" t="s">
        <v>34</v>
      </c>
      <c r="J1323" s="2">
        <v>44422</v>
      </c>
    </row>
    <row r="1324" spans="1:10" x14ac:dyDescent="0.3">
      <c r="A1324" s="6" t="s">
        <v>72</v>
      </c>
      <c r="B1324" s="8">
        <v>3</v>
      </c>
      <c r="C1324" s="8">
        <v>8</v>
      </c>
      <c r="D1324" s="4" t="s">
        <v>35</v>
      </c>
      <c r="E1324" s="4" t="s">
        <v>80</v>
      </c>
      <c r="F1324" s="8">
        <v>7</v>
      </c>
      <c r="G1324" s="4" t="s">
        <v>18</v>
      </c>
      <c r="H1324" s="4">
        <v>33</v>
      </c>
      <c r="I1324" s="4" t="s">
        <v>34</v>
      </c>
      <c r="J1324" s="2">
        <v>44423</v>
      </c>
    </row>
    <row r="1325" spans="1:10" x14ac:dyDescent="0.3">
      <c r="A1325" s="6" t="s">
        <v>72</v>
      </c>
      <c r="B1325" s="8">
        <v>3</v>
      </c>
      <c r="C1325" s="8">
        <v>8</v>
      </c>
      <c r="D1325" s="4" t="s">
        <v>35</v>
      </c>
      <c r="E1325" s="4" t="s">
        <v>80</v>
      </c>
      <c r="F1325" s="8">
        <v>1</v>
      </c>
      <c r="G1325" s="4" t="s">
        <v>19</v>
      </c>
      <c r="H1325" s="4">
        <v>34</v>
      </c>
      <c r="I1325" s="4" t="s">
        <v>34</v>
      </c>
      <c r="J1325" s="2">
        <v>44424</v>
      </c>
    </row>
    <row r="1326" spans="1:10" x14ac:dyDescent="0.3">
      <c r="A1326" s="6" t="s">
        <v>72</v>
      </c>
      <c r="B1326" s="8">
        <v>3</v>
      </c>
      <c r="C1326" s="8">
        <v>8</v>
      </c>
      <c r="D1326" s="4" t="s">
        <v>35</v>
      </c>
      <c r="E1326" s="4" t="s">
        <v>80</v>
      </c>
      <c r="F1326" s="8">
        <v>2</v>
      </c>
      <c r="G1326" s="4" t="s">
        <v>20</v>
      </c>
      <c r="H1326" s="4">
        <v>34</v>
      </c>
      <c r="I1326" s="4" t="s">
        <v>34</v>
      </c>
      <c r="J1326" s="2">
        <v>44425</v>
      </c>
    </row>
    <row r="1327" spans="1:10" x14ac:dyDescent="0.3">
      <c r="A1327" s="6" t="s">
        <v>72</v>
      </c>
      <c r="B1327" s="8">
        <v>3</v>
      </c>
      <c r="C1327" s="8">
        <v>8</v>
      </c>
      <c r="D1327" s="4" t="s">
        <v>35</v>
      </c>
      <c r="E1327" s="4" t="s">
        <v>80</v>
      </c>
      <c r="F1327" s="8">
        <v>3</v>
      </c>
      <c r="G1327" s="4" t="s">
        <v>13</v>
      </c>
      <c r="H1327" s="4">
        <v>34</v>
      </c>
      <c r="I1327" s="4" t="s">
        <v>34</v>
      </c>
      <c r="J1327" s="2">
        <v>44426</v>
      </c>
    </row>
    <row r="1328" spans="1:10" x14ac:dyDescent="0.3">
      <c r="A1328" s="6" t="s">
        <v>72</v>
      </c>
      <c r="B1328" s="8">
        <v>3</v>
      </c>
      <c r="C1328" s="8">
        <v>8</v>
      </c>
      <c r="D1328" s="4" t="s">
        <v>35</v>
      </c>
      <c r="E1328" s="4" t="s">
        <v>80</v>
      </c>
      <c r="F1328" s="8">
        <v>4</v>
      </c>
      <c r="G1328" s="4" t="s">
        <v>15</v>
      </c>
      <c r="H1328" s="4">
        <v>34</v>
      </c>
      <c r="I1328" s="4" t="s">
        <v>34</v>
      </c>
      <c r="J1328" s="2">
        <v>44427</v>
      </c>
    </row>
    <row r="1329" spans="1:10" x14ac:dyDescent="0.3">
      <c r="A1329" s="6" t="s">
        <v>72</v>
      </c>
      <c r="B1329" s="8">
        <v>3</v>
      </c>
      <c r="C1329" s="8">
        <v>8</v>
      </c>
      <c r="D1329" s="4" t="s">
        <v>35</v>
      </c>
      <c r="E1329" s="4" t="s">
        <v>80</v>
      </c>
      <c r="F1329" s="8">
        <v>5</v>
      </c>
      <c r="G1329" s="4" t="s">
        <v>16</v>
      </c>
      <c r="H1329" s="4">
        <v>34</v>
      </c>
      <c r="I1329" s="4" t="s">
        <v>34</v>
      </c>
      <c r="J1329" s="2">
        <v>44428</v>
      </c>
    </row>
    <row r="1330" spans="1:10" x14ac:dyDescent="0.3">
      <c r="A1330" s="6" t="s">
        <v>72</v>
      </c>
      <c r="B1330" s="8">
        <v>3</v>
      </c>
      <c r="C1330" s="8">
        <v>8</v>
      </c>
      <c r="D1330" s="4" t="s">
        <v>35</v>
      </c>
      <c r="E1330" s="4" t="s">
        <v>80</v>
      </c>
      <c r="F1330" s="8">
        <v>6</v>
      </c>
      <c r="G1330" s="4" t="s">
        <v>17</v>
      </c>
      <c r="H1330" s="4">
        <v>34</v>
      </c>
      <c r="I1330" s="4" t="s">
        <v>34</v>
      </c>
      <c r="J1330" s="2">
        <v>44429</v>
      </c>
    </row>
    <row r="1331" spans="1:10" x14ac:dyDescent="0.3">
      <c r="A1331" s="6" t="s">
        <v>72</v>
      </c>
      <c r="B1331" s="8">
        <v>3</v>
      </c>
      <c r="C1331" s="8">
        <v>8</v>
      </c>
      <c r="D1331" s="4" t="s">
        <v>35</v>
      </c>
      <c r="E1331" s="4" t="s">
        <v>80</v>
      </c>
      <c r="F1331" s="8">
        <v>7</v>
      </c>
      <c r="G1331" s="4" t="s">
        <v>18</v>
      </c>
      <c r="H1331" s="4">
        <v>34</v>
      </c>
      <c r="I1331" s="4" t="s">
        <v>34</v>
      </c>
      <c r="J1331" s="2">
        <v>44430</v>
      </c>
    </row>
    <row r="1332" spans="1:10" x14ac:dyDescent="0.3">
      <c r="A1332" s="6" t="s">
        <v>72</v>
      </c>
      <c r="B1332" s="8">
        <v>3</v>
      </c>
      <c r="C1332" s="8">
        <v>8</v>
      </c>
      <c r="D1332" s="4" t="s">
        <v>35</v>
      </c>
      <c r="E1332" s="4" t="s">
        <v>80</v>
      </c>
      <c r="F1332" s="8">
        <v>1</v>
      </c>
      <c r="G1332" s="4" t="s">
        <v>19</v>
      </c>
      <c r="H1332" s="4">
        <v>35</v>
      </c>
      <c r="I1332" s="4" t="s">
        <v>34</v>
      </c>
      <c r="J1332" s="2">
        <v>44431</v>
      </c>
    </row>
    <row r="1333" spans="1:10" x14ac:dyDescent="0.3">
      <c r="A1333" s="6" t="s">
        <v>72</v>
      </c>
      <c r="B1333" s="8">
        <v>3</v>
      </c>
      <c r="C1333" s="8">
        <v>8</v>
      </c>
      <c r="D1333" s="4" t="s">
        <v>35</v>
      </c>
      <c r="E1333" s="4" t="s">
        <v>80</v>
      </c>
      <c r="F1333" s="8">
        <v>2</v>
      </c>
      <c r="G1333" s="4" t="s">
        <v>20</v>
      </c>
      <c r="H1333" s="4">
        <v>35</v>
      </c>
      <c r="I1333" s="4" t="s">
        <v>34</v>
      </c>
      <c r="J1333" s="2">
        <v>44432</v>
      </c>
    </row>
    <row r="1334" spans="1:10" x14ac:dyDescent="0.3">
      <c r="A1334" s="6" t="s">
        <v>72</v>
      </c>
      <c r="B1334" s="8">
        <v>3</v>
      </c>
      <c r="C1334" s="8">
        <v>8</v>
      </c>
      <c r="D1334" s="4" t="s">
        <v>35</v>
      </c>
      <c r="E1334" s="4" t="s">
        <v>80</v>
      </c>
      <c r="F1334" s="8">
        <v>3</v>
      </c>
      <c r="G1334" s="4" t="s">
        <v>13</v>
      </c>
      <c r="H1334" s="4">
        <v>35</v>
      </c>
      <c r="I1334" s="4" t="s">
        <v>34</v>
      </c>
      <c r="J1334" s="2">
        <v>44433</v>
      </c>
    </row>
    <row r="1335" spans="1:10" x14ac:dyDescent="0.3">
      <c r="A1335" s="6" t="s">
        <v>72</v>
      </c>
      <c r="B1335" s="8">
        <v>3</v>
      </c>
      <c r="C1335" s="8">
        <v>8</v>
      </c>
      <c r="D1335" s="4" t="s">
        <v>35</v>
      </c>
      <c r="E1335" s="4" t="s">
        <v>80</v>
      </c>
      <c r="F1335" s="8">
        <v>4</v>
      </c>
      <c r="G1335" s="4" t="s">
        <v>15</v>
      </c>
      <c r="H1335" s="4">
        <v>35</v>
      </c>
      <c r="I1335" s="4" t="s">
        <v>34</v>
      </c>
      <c r="J1335" s="2">
        <v>44434</v>
      </c>
    </row>
    <row r="1336" spans="1:10" x14ac:dyDescent="0.3">
      <c r="A1336" s="6" t="s">
        <v>72</v>
      </c>
      <c r="B1336" s="8">
        <v>3</v>
      </c>
      <c r="C1336" s="8">
        <v>8</v>
      </c>
      <c r="D1336" s="4" t="s">
        <v>35</v>
      </c>
      <c r="E1336" s="4" t="s">
        <v>80</v>
      </c>
      <c r="F1336" s="8">
        <v>5</v>
      </c>
      <c r="G1336" s="4" t="s">
        <v>16</v>
      </c>
      <c r="H1336" s="4">
        <v>35</v>
      </c>
      <c r="I1336" s="4" t="s">
        <v>34</v>
      </c>
      <c r="J1336" s="2">
        <v>44435</v>
      </c>
    </row>
    <row r="1337" spans="1:10" x14ac:dyDescent="0.3">
      <c r="A1337" s="6" t="s">
        <v>72</v>
      </c>
      <c r="B1337" s="8">
        <v>3</v>
      </c>
      <c r="C1337" s="8">
        <v>8</v>
      </c>
      <c r="D1337" s="4" t="s">
        <v>35</v>
      </c>
      <c r="E1337" s="4" t="s">
        <v>80</v>
      </c>
      <c r="F1337" s="8">
        <v>6</v>
      </c>
      <c r="G1337" s="4" t="s">
        <v>17</v>
      </c>
      <c r="H1337" s="4">
        <v>35</v>
      </c>
      <c r="I1337" s="4" t="s">
        <v>34</v>
      </c>
      <c r="J1337" s="2">
        <v>44436</v>
      </c>
    </row>
    <row r="1338" spans="1:10" x14ac:dyDescent="0.3">
      <c r="A1338" s="6" t="s">
        <v>72</v>
      </c>
      <c r="B1338" s="8">
        <v>3</v>
      </c>
      <c r="C1338" s="8">
        <v>8</v>
      </c>
      <c r="D1338" s="4" t="s">
        <v>35</v>
      </c>
      <c r="E1338" s="4" t="s">
        <v>80</v>
      </c>
      <c r="F1338" s="8">
        <v>7</v>
      </c>
      <c r="G1338" s="4" t="s">
        <v>18</v>
      </c>
      <c r="H1338" s="4">
        <v>35</v>
      </c>
      <c r="I1338" s="4" t="s">
        <v>34</v>
      </c>
      <c r="J1338" s="2">
        <v>44437</v>
      </c>
    </row>
    <row r="1339" spans="1:10" x14ac:dyDescent="0.3">
      <c r="A1339" s="6" t="s">
        <v>72</v>
      </c>
      <c r="B1339" s="8">
        <v>3</v>
      </c>
      <c r="C1339" s="8">
        <v>8</v>
      </c>
      <c r="D1339" s="4" t="s">
        <v>35</v>
      </c>
      <c r="E1339" s="4" t="s">
        <v>80</v>
      </c>
      <c r="F1339" s="8">
        <v>1</v>
      </c>
      <c r="G1339" s="4" t="s">
        <v>19</v>
      </c>
      <c r="H1339" s="4">
        <v>36</v>
      </c>
      <c r="I1339" s="4" t="s">
        <v>34</v>
      </c>
      <c r="J1339" s="2">
        <v>44438</v>
      </c>
    </row>
    <row r="1340" spans="1:10" x14ac:dyDescent="0.3">
      <c r="A1340" s="6" t="s">
        <v>72</v>
      </c>
      <c r="B1340" s="8">
        <v>3</v>
      </c>
      <c r="C1340" s="8">
        <v>8</v>
      </c>
      <c r="D1340" s="4" t="s">
        <v>35</v>
      </c>
      <c r="E1340" s="4" t="s">
        <v>80</v>
      </c>
      <c r="F1340" s="8">
        <v>2</v>
      </c>
      <c r="G1340" s="4" t="s">
        <v>20</v>
      </c>
      <c r="H1340" s="4">
        <v>36</v>
      </c>
      <c r="I1340" s="4" t="s">
        <v>34</v>
      </c>
      <c r="J1340" s="2">
        <v>44439</v>
      </c>
    </row>
    <row r="1341" spans="1:10" x14ac:dyDescent="0.3">
      <c r="A1341" s="6" t="s">
        <v>72</v>
      </c>
      <c r="B1341" s="8">
        <v>3</v>
      </c>
      <c r="C1341" s="8">
        <v>9</v>
      </c>
      <c r="D1341" s="4" t="s">
        <v>37</v>
      </c>
      <c r="E1341" s="4" t="s">
        <v>81</v>
      </c>
      <c r="F1341" s="8">
        <v>3</v>
      </c>
      <c r="G1341" s="4" t="s">
        <v>13</v>
      </c>
      <c r="H1341" s="4">
        <v>36</v>
      </c>
      <c r="I1341" s="4" t="s">
        <v>34</v>
      </c>
      <c r="J1341" s="2">
        <v>44440</v>
      </c>
    </row>
    <row r="1342" spans="1:10" x14ac:dyDescent="0.3">
      <c r="A1342" s="6" t="s">
        <v>72</v>
      </c>
      <c r="B1342" s="8">
        <v>3</v>
      </c>
      <c r="C1342" s="8">
        <v>9</v>
      </c>
      <c r="D1342" s="4" t="s">
        <v>37</v>
      </c>
      <c r="E1342" s="4" t="s">
        <v>81</v>
      </c>
      <c r="F1342" s="8">
        <v>4</v>
      </c>
      <c r="G1342" s="4" t="s">
        <v>15</v>
      </c>
      <c r="H1342" s="4">
        <v>36</v>
      </c>
      <c r="I1342" s="4" t="s">
        <v>34</v>
      </c>
      <c r="J1342" s="2">
        <v>44441</v>
      </c>
    </row>
    <row r="1343" spans="1:10" x14ac:dyDescent="0.3">
      <c r="A1343" s="6" t="s">
        <v>72</v>
      </c>
      <c r="B1343" s="8">
        <v>3</v>
      </c>
      <c r="C1343" s="8">
        <v>9</v>
      </c>
      <c r="D1343" s="4" t="s">
        <v>37</v>
      </c>
      <c r="E1343" s="4" t="s">
        <v>81</v>
      </c>
      <c r="F1343" s="8">
        <v>5</v>
      </c>
      <c r="G1343" s="4" t="s">
        <v>16</v>
      </c>
      <c r="H1343" s="4">
        <v>36</v>
      </c>
      <c r="I1343" s="4" t="s">
        <v>34</v>
      </c>
      <c r="J1343" s="2">
        <v>44442</v>
      </c>
    </row>
    <row r="1344" spans="1:10" x14ac:dyDescent="0.3">
      <c r="A1344" s="6" t="s">
        <v>72</v>
      </c>
      <c r="B1344" s="8">
        <v>3</v>
      </c>
      <c r="C1344" s="8">
        <v>9</v>
      </c>
      <c r="D1344" s="4" t="s">
        <v>37</v>
      </c>
      <c r="E1344" s="4" t="s">
        <v>81</v>
      </c>
      <c r="F1344" s="8">
        <v>6</v>
      </c>
      <c r="G1344" s="4" t="s">
        <v>17</v>
      </c>
      <c r="H1344" s="4">
        <v>36</v>
      </c>
      <c r="I1344" s="4" t="s">
        <v>34</v>
      </c>
      <c r="J1344" s="2">
        <v>44443</v>
      </c>
    </row>
    <row r="1345" spans="1:10" x14ac:dyDescent="0.3">
      <c r="A1345" s="6" t="s">
        <v>72</v>
      </c>
      <c r="B1345" s="8">
        <v>3</v>
      </c>
      <c r="C1345" s="8">
        <v>9</v>
      </c>
      <c r="D1345" s="4" t="s">
        <v>37</v>
      </c>
      <c r="E1345" s="4" t="s">
        <v>81</v>
      </c>
      <c r="F1345" s="8">
        <v>7</v>
      </c>
      <c r="G1345" s="4" t="s">
        <v>18</v>
      </c>
      <c r="H1345" s="4">
        <v>36</v>
      </c>
      <c r="I1345" s="4" t="s">
        <v>34</v>
      </c>
      <c r="J1345" s="2">
        <v>44444</v>
      </c>
    </row>
    <row r="1346" spans="1:10" x14ac:dyDescent="0.3">
      <c r="A1346" s="6" t="s">
        <v>72</v>
      </c>
      <c r="B1346" s="8">
        <v>3</v>
      </c>
      <c r="C1346" s="8">
        <v>9</v>
      </c>
      <c r="D1346" s="4" t="s">
        <v>37</v>
      </c>
      <c r="E1346" s="4" t="s">
        <v>81</v>
      </c>
      <c r="F1346" s="8">
        <v>1</v>
      </c>
      <c r="G1346" s="4" t="s">
        <v>19</v>
      </c>
      <c r="H1346" s="4">
        <v>37</v>
      </c>
      <c r="I1346" s="4" t="s">
        <v>34</v>
      </c>
      <c r="J1346" s="2">
        <v>44445</v>
      </c>
    </row>
    <row r="1347" spans="1:10" x14ac:dyDescent="0.3">
      <c r="A1347" s="6" t="s">
        <v>72</v>
      </c>
      <c r="B1347" s="8">
        <v>3</v>
      </c>
      <c r="C1347" s="8">
        <v>9</v>
      </c>
      <c r="D1347" s="4" t="s">
        <v>37</v>
      </c>
      <c r="E1347" s="4" t="s">
        <v>81</v>
      </c>
      <c r="F1347" s="8">
        <v>2</v>
      </c>
      <c r="G1347" s="4" t="s">
        <v>20</v>
      </c>
      <c r="H1347" s="4">
        <v>37</v>
      </c>
      <c r="I1347" s="4" t="s">
        <v>34</v>
      </c>
      <c r="J1347" s="2">
        <v>44446</v>
      </c>
    </row>
    <row r="1348" spans="1:10" x14ac:dyDescent="0.3">
      <c r="A1348" s="6" t="s">
        <v>72</v>
      </c>
      <c r="B1348" s="8">
        <v>3</v>
      </c>
      <c r="C1348" s="8">
        <v>9</v>
      </c>
      <c r="D1348" s="4" t="s">
        <v>37</v>
      </c>
      <c r="E1348" s="4" t="s">
        <v>81</v>
      </c>
      <c r="F1348" s="8">
        <v>3</v>
      </c>
      <c r="G1348" s="4" t="s">
        <v>13</v>
      </c>
      <c r="H1348" s="4">
        <v>37</v>
      </c>
      <c r="I1348" s="4" t="s">
        <v>34</v>
      </c>
      <c r="J1348" s="2">
        <v>44447</v>
      </c>
    </row>
    <row r="1349" spans="1:10" x14ac:dyDescent="0.3">
      <c r="A1349" s="6" t="s">
        <v>72</v>
      </c>
      <c r="B1349" s="8">
        <v>3</v>
      </c>
      <c r="C1349" s="8">
        <v>9</v>
      </c>
      <c r="D1349" s="4" t="s">
        <v>37</v>
      </c>
      <c r="E1349" s="4" t="s">
        <v>81</v>
      </c>
      <c r="F1349" s="8">
        <v>4</v>
      </c>
      <c r="G1349" s="4" t="s">
        <v>15</v>
      </c>
      <c r="H1349" s="4">
        <v>37</v>
      </c>
      <c r="I1349" s="4" t="s">
        <v>34</v>
      </c>
      <c r="J1349" s="2">
        <v>44448</v>
      </c>
    </row>
    <row r="1350" spans="1:10" x14ac:dyDescent="0.3">
      <c r="A1350" s="6" t="s">
        <v>72</v>
      </c>
      <c r="B1350" s="8">
        <v>3</v>
      </c>
      <c r="C1350" s="8">
        <v>9</v>
      </c>
      <c r="D1350" s="4" t="s">
        <v>37</v>
      </c>
      <c r="E1350" s="4" t="s">
        <v>81</v>
      </c>
      <c r="F1350" s="8">
        <v>5</v>
      </c>
      <c r="G1350" s="4" t="s">
        <v>16</v>
      </c>
      <c r="H1350" s="4">
        <v>37</v>
      </c>
      <c r="I1350" s="4" t="s">
        <v>34</v>
      </c>
      <c r="J1350" s="2">
        <v>44449</v>
      </c>
    </row>
    <row r="1351" spans="1:10" x14ac:dyDescent="0.3">
      <c r="A1351" s="6" t="s">
        <v>72</v>
      </c>
      <c r="B1351" s="8">
        <v>3</v>
      </c>
      <c r="C1351" s="8">
        <v>9</v>
      </c>
      <c r="D1351" s="4" t="s">
        <v>37</v>
      </c>
      <c r="E1351" s="4" t="s">
        <v>81</v>
      </c>
      <c r="F1351" s="8">
        <v>6</v>
      </c>
      <c r="G1351" s="4" t="s">
        <v>17</v>
      </c>
      <c r="H1351" s="4">
        <v>37</v>
      </c>
      <c r="I1351" s="4" t="s">
        <v>34</v>
      </c>
      <c r="J1351" s="2">
        <v>44450</v>
      </c>
    </row>
    <row r="1352" spans="1:10" x14ac:dyDescent="0.3">
      <c r="A1352" s="6" t="s">
        <v>72</v>
      </c>
      <c r="B1352" s="8">
        <v>3</v>
      </c>
      <c r="C1352" s="8">
        <v>9</v>
      </c>
      <c r="D1352" s="4" t="s">
        <v>37</v>
      </c>
      <c r="E1352" s="4" t="s">
        <v>81</v>
      </c>
      <c r="F1352" s="8">
        <v>7</v>
      </c>
      <c r="G1352" s="4" t="s">
        <v>18</v>
      </c>
      <c r="H1352" s="4">
        <v>37</v>
      </c>
      <c r="I1352" s="4" t="s">
        <v>34</v>
      </c>
      <c r="J1352" s="2">
        <v>44451</v>
      </c>
    </row>
    <row r="1353" spans="1:10" x14ac:dyDescent="0.3">
      <c r="A1353" s="6" t="s">
        <v>72</v>
      </c>
      <c r="B1353" s="8">
        <v>3</v>
      </c>
      <c r="C1353" s="8">
        <v>9</v>
      </c>
      <c r="D1353" s="4" t="s">
        <v>37</v>
      </c>
      <c r="E1353" s="4" t="s">
        <v>81</v>
      </c>
      <c r="F1353" s="8">
        <v>1</v>
      </c>
      <c r="G1353" s="4" t="s">
        <v>19</v>
      </c>
      <c r="H1353" s="4">
        <v>38</v>
      </c>
      <c r="I1353" s="4" t="s">
        <v>34</v>
      </c>
      <c r="J1353" s="2">
        <v>44452</v>
      </c>
    </row>
    <row r="1354" spans="1:10" x14ac:dyDescent="0.3">
      <c r="A1354" s="6" t="s">
        <v>72</v>
      </c>
      <c r="B1354" s="8">
        <v>3</v>
      </c>
      <c r="C1354" s="8">
        <v>9</v>
      </c>
      <c r="D1354" s="4" t="s">
        <v>37</v>
      </c>
      <c r="E1354" s="4" t="s">
        <v>81</v>
      </c>
      <c r="F1354" s="8">
        <v>2</v>
      </c>
      <c r="G1354" s="4" t="s">
        <v>20</v>
      </c>
      <c r="H1354" s="4">
        <v>38</v>
      </c>
      <c r="I1354" s="4" t="s">
        <v>34</v>
      </c>
      <c r="J1354" s="2">
        <v>44453</v>
      </c>
    </row>
    <row r="1355" spans="1:10" x14ac:dyDescent="0.3">
      <c r="A1355" s="6" t="s">
        <v>72</v>
      </c>
      <c r="B1355" s="8">
        <v>3</v>
      </c>
      <c r="C1355" s="8">
        <v>9</v>
      </c>
      <c r="D1355" s="4" t="s">
        <v>37</v>
      </c>
      <c r="E1355" s="4" t="s">
        <v>81</v>
      </c>
      <c r="F1355" s="8">
        <v>3</v>
      </c>
      <c r="G1355" s="4" t="s">
        <v>13</v>
      </c>
      <c r="H1355" s="4">
        <v>38</v>
      </c>
      <c r="I1355" s="4" t="s">
        <v>34</v>
      </c>
      <c r="J1355" s="2">
        <v>44454</v>
      </c>
    </row>
    <row r="1356" spans="1:10" x14ac:dyDescent="0.3">
      <c r="A1356" s="6" t="s">
        <v>72</v>
      </c>
      <c r="B1356" s="8">
        <v>3</v>
      </c>
      <c r="C1356" s="8">
        <v>9</v>
      </c>
      <c r="D1356" s="4" t="s">
        <v>37</v>
      </c>
      <c r="E1356" s="4" t="s">
        <v>81</v>
      </c>
      <c r="F1356" s="8">
        <v>4</v>
      </c>
      <c r="G1356" s="4" t="s">
        <v>15</v>
      </c>
      <c r="H1356" s="4">
        <v>38</v>
      </c>
      <c r="I1356" s="4" t="s">
        <v>34</v>
      </c>
      <c r="J1356" s="2">
        <v>44455</v>
      </c>
    </row>
    <row r="1357" spans="1:10" x14ac:dyDescent="0.3">
      <c r="A1357" s="6" t="s">
        <v>72</v>
      </c>
      <c r="B1357" s="8">
        <v>3</v>
      </c>
      <c r="C1357" s="8">
        <v>9</v>
      </c>
      <c r="D1357" s="4" t="s">
        <v>37</v>
      </c>
      <c r="E1357" s="4" t="s">
        <v>81</v>
      </c>
      <c r="F1357" s="8">
        <v>5</v>
      </c>
      <c r="G1357" s="4" t="s">
        <v>16</v>
      </c>
      <c r="H1357" s="4">
        <v>38</v>
      </c>
      <c r="I1357" s="4" t="s">
        <v>34</v>
      </c>
      <c r="J1357" s="2">
        <v>44456</v>
      </c>
    </row>
    <row r="1358" spans="1:10" x14ac:dyDescent="0.3">
      <c r="A1358" s="6" t="s">
        <v>72</v>
      </c>
      <c r="B1358" s="8">
        <v>3</v>
      </c>
      <c r="C1358" s="8">
        <v>9</v>
      </c>
      <c r="D1358" s="4" t="s">
        <v>37</v>
      </c>
      <c r="E1358" s="4" t="s">
        <v>81</v>
      </c>
      <c r="F1358" s="8">
        <v>6</v>
      </c>
      <c r="G1358" s="4" t="s">
        <v>17</v>
      </c>
      <c r="H1358" s="4">
        <v>38</v>
      </c>
      <c r="I1358" s="4" t="s">
        <v>34</v>
      </c>
      <c r="J1358" s="2">
        <v>44457</v>
      </c>
    </row>
    <row r="1359" spans="1:10" x14ac:dyDescent="0.3">
      <c r="A1359" s="6" t="s">
        <v>72</v>
      </c>
      <c r="B1359" s="8">
        <v>3</v>
      </c>
      <c r="C1359" s="8">
        <v>9</v>
      </c>
      <c r="D1359" s="4" t="s">
        <v>37</v>
      </c>
      <c r="E1359" s="4" t="s">
        <v>81</v>
      </c>
      <c r="F1359" s="8">
        <v>7</v>
      </c>
      <c r="G1359" s="4" t="s">
        <v>18</v>
      </c>
      <c r="H1359" s="4">
        <v>38</v>
      </c>
      <c r="I1359" s="4" t="s">
        <v>34</v>
      </c>
      <c r="J1359" s="2">
        <v>44458</v>
      </c>
    </row>
    <row r="1360" spans="1:10" x14ac:dyDescent="0.3">
      <c r="A1360" s="6" t="s">
        <v>72</v>
      </c>
      <c r="B1360" s="8">
        <v>3</v>
      </c>
      <c r="C1360" s="8">
        <v>9</v>
      </c>
      <c r="D1360" s="4" t="s">
        <v>37</v>
      </c>
      <c r="E1360" s="4" t="s">
        <v>81</v>
      </c>
      <c r="F1360" s="8">
        <v>1</v>
      </c>
      <c r="G1360" s="4" t="s">
        <v>19</v>
      </c>
      <c r="H1360" s="4">
        <v>39</v>
      </c>
      <c r="I1360" s="4" t="s">
        <v>34</v>
      </c>
      <c r="J1360" s="2">
        <v>44459</v>
      </c>
    </row>
    <row r="1361" spans="1:10" x14ac:dyDescent="0.3">
      <c r="A1361" s="6" t="s">
        <v>72</v>
      </c>
      <c r="B1361" s="8">
        <v>3</v>
      </c>
      <c r="C1361" s="8">
        <v>9</v>
      </c>
      <c r="D1361" s="4" t="s">
        <v>37</v>
      </c>
      <c r="E1361" s="4" t="s">
        <v>81</v>
      </c>
      <c r="F1361" s="8">
        <v>2</v>
      </c>
      <c r="G1361" s="4" t="s">
        <v>20</v>
      </c>
      <c r="H1361" s="4">
        <v>39</v>
      </c>
      <c r="I1361" s="4" t="s">
        <v>34</v>
      </c>
      <c r="J1361" s="2">
        <v>44460</v>
      </c>
    </row>
    <row r="1362" spans="1:10" x14ac:dyDescent="0.3">
      <c r="A1362" s="6" t="s">
        <v>72</v>
      </c>
      <c r="B1362" s="8">
        <v>3</v>
      </c>
      <c r="C1362" s="8">
        <v>9</v>
      </c>
      <c r="D1362" s="4" t="s">
        <v>37</v>
      </c>
      <c r="E1362" s="4" t="s">
        <v>81</v>
      </c>
      <c r="F1362" s="8">
        <v>3</v>
      </c>
      <c r="G1362" s="4" t="s">
        <v>13</v>
      </c>
      <c r="H1362" s="4">
        <v>39</v>
      </c>
      <c r="I1362" s="4" t="s">
        <v>34</v>
      </c>
      <c r="J1362" s="2">
        <v>44461</v>
      </c>
    </row>
    <row r="1363" spans="1:10" x14ac:dyDescent="0.3">
      <c r="A1363" s="6" t="s">
        <v>72</v>
      </c>
      <c r="B1363" s="8">
        <v>3</v>
      </c>
      <c r="C1363" s="8">
        <v>9</v>
      </c>
      <c r="D1363" s="4" t="s">
        <v>37</v>
      </c>
      <c r="E1363" s="4" t="s">
        <v>81</v>
      </c>
      <c r="F1363" s="8">
        <v>4</v>
      </c>
      <c r="G1363" s="4" t="s">
        <v>15</v>
      </c>
      <c r="H1363" s="4">
        <v>39</v>
      </c>
      <c r="I1363" s="4" t="s">
        <v>34</v>
      </c>
      <c r="J1363" s="2">
        <v>44462</v>
      </c>
    </row>
    <row r="1364" spans="1:10" x14ac:dyDescent="0.3">
      <c r="A1364" s="6" t="s">
        <v>72</v>
      </c>
      <c r="B1364" s="8">
        <v>3</v>
      </c>
      <c r="C1364" s="8">
        <v>9</v>
      </c>
      <c r="D1364" s="4" t="s">
        <v>37</v>
      </c>
      <c r="E1364" s="4" t="s">
        <v>81</v>
      </c>
      <c r="F1364" s="8">
        <v>5</v>
      </c>
      <c r="G1364" s="4" t="s">
        <v>16</v>
      </c>
      <c r="H1364" s="4">
        <v>39</v>
      </c>
      <c r="I1364" s="4" t="s">
        <v>34</v>
      </c>
      <c r="J1364" s="2">
        <v>44463</v>
      </c>
    </row>
    <row r="1365" spans="1:10" x14ac:dyDescent="0.3">
      <c r="A1365" s="6" t="s">
        <v>72</v>
      </c>
      <c r="B1365" s="8">
        <v>3</v>
      </c>
      <c r="C1365" s="8">
        <v>9</v>
      </c>
      <c r="D1365" s="4" t="s">
        <v>37</v>
      </c>
      <c r="E1365" s="4" t="s">
        <v>81</v>
      </c>
      <c r="F1365" s="8">
        <v>6</v>
      </c>
      <c r="G1365" s="4" t="s">
        <v>17</v>
      </c>
      <c r="H1365" s="4">
        <v>39</v>
      </c>
      <c r="I1365" s="4" t="s">
        <v>34</v>
      </c>
      <c r="J1365" s="2">
        <v>44464</v>
      </c>
    </row>
    <row r="1366" spans="1:10" x14ac:dyDescent="0.3">
      <c r="A1366" s="6" t="s">
        <v>72</v>
      </c>
      <c r="B1366" s="8">
        <v>3</v>
      </c>
      <c r="C1366" s="8">
        <v>9</v>
      </c>
      <c r="D1366" s="4" t="s">
        <v>37</v>
      </c>
      <c r="E1366" s="4" t="s">
        <v>81</v>
      </c>
      <c r="F1366" s="8">
        <v>7</v>
      </c>
      <c r="G1366" s="4" t="s">
        <v>18</v>
      </c>
      <c r="H1366" s="4">
        <v>39</v>
      </c>
      <c r="I1366" s="4" t="s">
        <v>34</v>
      </c>
      <c r="J1366" s="2">
        <v>44465</v>
      </c>
    </row>
    <row r="1367" spans="1:10" x14ac:dyDescent="0.3">
      <c r="A1367" s="6" t="s">
        <v>72</v>
      </c>
      <c r="B1367" s="8">
        <v>3</v>
      </c>
      <c r="C1367" s="8">
        <v>9</v>
      </c>
      <c r="D1367" s="4" t="s">
        <v>37</v>
      </c>
      <c r="E1367" s="4" t="s">
        <v>81</v>
      </c>
      <c r="F1367" s="8">
        <v>1</v>
      </c>
      <c r="G1367" s="4" t="s">
        <v>19</v>
      </c>
      <c r="H1367" s="4">
        <v>40</v>
      </c>
      <c r="I1367" s="4" t="s">
        <v>34</v>
      </c>
      <c r="J1367" s="2">
        <v>44466</v>
      </c>
    </row>
    <row r="1368" spans="1:10" x14ac:dyDescent="0.3">
      <c r="A1368" s="6" t="s">
        <v>72</v>
      </c>
      <c r="B1368" s="8">
        <v>3</v>
      </c>
      <c r="C1368" s="8">
        <v>9</v>
      </c>
      <c r="D1368" s="4" t="s">
        <v>37</v>
      </c>
      <c r="E1368" s="4" t="s">
        <v>81</v>
      </c>
      <c r="F1368" s="8">
        <v>2</v>
      </c>
      <c r="G1368" s="4" t="s">
        <v>20</v>
      </c>
      <c r="H1368" s="4">
        <v>40</v>
      </c>
      <c r="I1368" s="4" t="s">
        <v>34</v>
      </c>
      <c r="J1368" s="2">
        <v>44467</v>
      </c>
    </row>
    <row r="1369" spans="1:10" x14ac:dyDescent="0.3">
      <c r="A1369" s="6" t="s">
        <v>72</v>
      </c>
      <c r="B1369" s="8">
        <v>3</v>
      </c>
      <c r="C1369" s="8">
        <v>9</v>
      </c>
      <c r="D1369" s="4" t="s">
        <v>37</v>
      </c>
      <c r="E1369" s="4" t="s">
        <v>81</v>
      </c>
      <c r="F1369" s="8">
        <v>3</v>
      </c>
      <c r="G1369" s="4" t="s">
        <v>13</v>
      </c>
      <c r="H1369" s="4">
        <v>40</v>
      </c>
      <c r="I1369" s="4" t="s">
        <v>34</v>
      </c>
      <c r="J1369" s="2">
        <v>44468</v>
      </c>
    </row>
    <row r="1370" spans="1:10" x14ac:dyDescent="0.3">
      <c r="A1370" s="6" t="s">
        <v>72</v>
      </c>
      <c r="B1370" s="8">
        <v>3</v>
      </c>
      <c r="C1370" s="8">
        <v>9</v>
      </c>
      <c r="D1370" s="4" t="s">
        <v>37</v>
      </c>
      <c r="E1370" s="4" t="s">
        <v>81</v>
      </c>
      <c r="F1370" s="8">
        <v>4</v>
      </c>
      <c r="G1370" s="4" t="s">
        <v>15</v>
      </c>
      <c r="H1370" s="4">
        <v>40</v>
      </c>
      <c r="I1370" s="4" t="s">
        <v>34</v>
      </c>
      <c r="J1370" s="2">
        <v>44469</v>
      </c>
    </row>
    <row r="1371" spans="1:10" x14ac:dyDescent="0.3">
      <c r="A1371" s="6" t="s">
        <v>72</v>
      </c>
      <c r="B1371" s="8">
        <v>4</v>
      </c>
      <c r="C1371" s="8">
        <v>10</v>
      </c>
      <c r="D1371" s="4" t="s">
        <v>39</v>
      </c>
      <c r="E1371" s="4" t="s">
        <v>82</v>
      </c>
      <c r="F1371" s="8">
        <v>5</v>
      </c>
      <c r="G1371" s="4" t="s">
        <v>16</v>
      </c>
      <c r="H1371" s="4">
        <v>40</v>
      </c>
      <c r="I1371" s="4" t="s">
        <v>41</v>
      </c>
      <c r="J1371" s="2">
        <v>44470</v>
      </c>
    </row>
    <row r="1372" spans="1:10" x14ac:dyDescent="0.3">
      <c r="A1372" s="6" t="s">
        <v>72</v>
      </c>
      <c r="B1372" s="8">
        <v>4</v>
      </c>
      <c r="C1372" s="8">
        <v>10</v>
      </c>
      <c r="D1372" s="4" t="s">
        <v>39</v>
      </c>
      <c r="E1372" s="4" t="s">
        <v>82</v>
      </c>
      <c r="F1372" s="8">
        <v>6</v>
      </c>
      <c r="G1372" s="4" t="s">
        <v>17</v>
      </c>
      <c r="H1372" s="4">
        <v>40</v>
      </c>
      <c r="I1372" s="4" t="s">
        <v>41</v>
      </c>
      <c r="J1372" s="2">
        <v>44471</v>
      </c>
    </row>
    <row r="1373" spans="1:10" x14ac:dyDescent="0.3">
      <c r="A1373" s="6" t="s">
        <v>72</v>
      </c>
      <c r="B1373" s="8">
        <v>4</v>
      </c>
      <c r="C1373" s="8">
        <v>10</v>
      </c>
      <c r="D1373" s="4" t="s">
        <v>39</v>
      </c>
      <c r="E1373" s="4" t="s">
        <v>82</v>
      </c>
      <c r="F1373" s="8">
        <v>7</v>
      </c>
      <c r="G1373" s="4" t="s">
        <v>18</v>
      </c>
      <c r="H1373" s="4">
        <v>40</v>
      </c>
      <c r="I1373" s="4" t="s">
        <v>41</v>
      </c>
      <c r="J1373" s="2">
        <v>44472</v>
      </c>
    </row>
    <row r="1374" spans="1:10" x14ac:dyDescent="0.3">
      <c r="A1374" s="6" t="s">
        <v>72</v>
      </c>
      <c r="B1374" s="8">
        <v>4</v>
      </c>
      <c r="C1374" s="8">
        <v>10</v>
      </c>
      <c r="D1374" s="4" t="s">
        <v>39</v>
      </c>
      <c r="E1374" s="4" t="s">
        <v>82</v>
      </c>
      <c r="F1374" s="8">
        <v>1</v>
      </c>
      <c r="G1374" s="4" t="s">
        <v>19</v>
      </c>
      <c r="H1374" s="4">
        <v>41</v>
      </c>
      <c r="I1374" s="4" t="s">
        <v>41</v>
      </c>
      <c r="J1374" s="2">
        <v>44473</v>
      </c>
    </row>
    <row r="1375" spans="1:10" x14ac:dyDescent="0.3">
      <c r="A1375" s="6" t="s">
        <v>72</v>
      </c>
      <c r="B1375" s="8">
        <v>4</v>
      </c>
      <c r="C1375" s="8">
        <v>10</v>
      </c>
      <c r="D1375" s="4" t="s">
        <v>39</v>
      </c>
      <c r="E1375" s="4" t="s">
        <v>82</v>
      </c>
      <c r="F1375" s="8">
        <v>2</v>
      </c>
      <c r="G1375" s="4" t="s">
        <v>20</v>
      </c>
      <c r="H1375" s="4">
        <v>41</v>
      </c>
      <c r="I1375" s="4" t="s">
        <v>41</v>
      </c>
      <c r="J1375" s="2">
        <v>44474</v>
      </c>
    </row>
    <row r="1376" spans="1:10" x14ac:dyDescent="0.3">
      <c r="A1376" s="6" t="s">
        <v>72</v>
      </c>
      <c r="B1376" s="8">
        <v>4</v>
      </c>
      <c r="C1376" s="8">
        <v>10</v>
      </c>
      <c r="D1376" s="4" t="s">
        <v>39</v>
      </c>
      <c r="E1376" s="4" t="s">
        <v>82</v>
      </c>
      <c r="F1376" s="8">
        <v>3</v>
      </c>
      <c r="G1376" s="4" t="s">
        <v>13</v>
      </c>
      <c r="H1376" s="4">
        <v>41</v>
      </c>
      <c r="I1376" s="4" t="s">
        <v>41</v>
      </c>
      <c r="J1376" s="2">
        <v>44475</v>
      </c>
    </row>
    <row r="1377" spans="1:10" x14ac:dyDescent="0.3">
      <c r="A1377" s="6" t="s">
        <v>72</v>
      </c>
      <c r="B1377" s="8">
        <v>4</v>
      </c>
      <c r="C1377" s="8">
        <v>10</v>
      </c>
      <c r="D1377" s="4" t="s">
        <v>39</v>
      </c>
      <c r="E1377" s="4" t="s">
        <v>82</v>
      </c>
      <c r="F1377" s="8">
        <v>4</v>
      </c>
      <c r="G1377" s="4" t="s">
        <v>15</v>
      </c>
      <c r="H1377" s="4">
        <v>41</v>
      </c>
      <c r="I1377" s="4" t="s">
        <v>41</v>
      </c>
      <c r="J1377" s="2">
        <v>44476</v>
      </c>
    </row>
    <row r="1378" spans="1:10" x14ac:dyDescent="0.3">
      <c r="A1378" s="6" t="s">
        <v>72</v>
      </c>
      <c r="B1378" s="8">
        <v>4</v>
      </c>
      <c r="C1378" s="8">
        <v>10</v>
      </c>
      <c r="D1378" s="4" t="s">
        <v>39</v>
      </c>
      <c r="E1378" s="4" t="s">
        <v>82</v>
      </c>
      <c r="F1378" s="8">
        <v>5</v>
      </c>
      <c r="G1378" s="4" t="s">
        <v>16</v>
      </c>
      <c r="H1378" s="4">
        <v>41</v>
      </c>
      <c r="I1378" s="4" t="s">
        <v>41</v>
      </c>
      <c r="J1378" s="2">
        <v>44477</v>
      </c>
    </row>
    <row r="1379" spans="1:10" x14ac:dyDescent="0.3">
      <c r="A1379" s="6" t="s">
        <v>72</v>
      </c>
      <c r="B1379" s="8">
        <v>4</v>
      </c>
      <c r="C1379" s="8">
        <v>10</v>
      </c>
      <c r="D1379" s="4" t="s">
        <v>39</v>
      </c>
      <c r="E1379" s="4" t="s">
        <v>82</v>
      </c>
      <c r="F1379" s="8">
        <v>6</v>
      </c>
      <c r="G1379" s="4" t="s">
        <v>17</v>
      </c>
      <c r="H1379" s="4">
        <v>41</v>
      </c>
      <c r="I1379" s="4" t="s">
        <v>41</v>
      </c>
      <c r="J1379" s="2">
        <v>44478</v>
      </c>
    </row>
    <row r="1380" spans="1:10" x14ac:dyDescent="0.3">
      <c r="A1380" s="6" t="s">
        <v>72</v>
      </c>
      <c r="B1380" s="8">
        <v>4</v>
      </c>
      <c r="C1380" s="8">
        <v>10</v>
      </c>
      <c r="D1380" s="4" t="s">
        <v>39</v>
      </c>
      <c r="E1380" s="4" t="s">
        <v>82</v>
      </c>
      <c r="F1380" s="8">
        <v>7</v>
      </c>
      <c r="G1380" s="4" t="s">
        <v>18</v>
      </c>
      <c r="H1380" s="4">
        <v>41</v>
      </c>
      <c r="I1380" s="4" t="s">
        <v>41</v>
      </c>
      <c r="J1380" s="2">
        <v>44479</v>
      </c>
    </row>
    <row r="1381" spans="1:10" x14ac:dyDescent="0.3">
      <c r="A1381" s="6" t="s">
        <v>72</v>
      </c>
      <c r="B1381" s="8">
        <v>4</v>
      </c>
      <c r="C1381" s="8">
        <v>10</v>
      </c>
      <c r="D1381" s="4" t="s">
        <v>39</v>
      </c>
      <c r="E1381" s="4" t="s">
        <v>82</v>
      </c>
      <c r="F1381" s="8">
        <v>1</v>
      </c>
      <c r="G1381" s="4" t="s">
        <v>19</v>
      </c>
      <c r="H1381" s="4">
        <v>42</v>
      </c>
      <c r="I1381" s="4" t="s">
        <v>41</v>
      </c>
      <c r="J1381" s="2">
        <v>44480</v>
      </c>
    </row>
    <row r="1382" spans="1:10" x14ac:dyDescent="0.3">
      <c r="A1382" s="6" t="s">
        <v>72</v>
      </c>
      <c r="B1382" s="8">
        <v>4</v>
      </c>
      <c r="C1382" s="8">
        <v>10</v>
      </c>
      <c r="D1382" s="4" t="s">
        <v>39</v>
      </c>
      <c r="E1382" s="4" t="s">
        <v>82</v>
      </c>
      <c r="F1382" s="8">
        <v>2</v>
      </c>
      <c r="G1382" s="4" t="s">
        <v>20</v>
      </c>
      <c r="H1382" s="4">
        <v>42</v>
      </c>
      <c r="I1382" s="4" t="s">
        <v>41</v>
      </c>
      <c r="J1382" s="2">
        <v>44481</v>
      </c>
    </row>
    <row r="1383" spans="1:10" x14ac:dyDescent="0.3">
      <c r="A1383" s="6" t="s">
        <v>72</v>
      </c>
      <c r="B1383" s="8">
        <v>4</v>
      </c>
      <c r="C1383" s="8">
        <v>10</v>
      </c>
      <c r="D1383" s="4" t="s">
        <v>39</v>
      </c>
      <c r="E1383" s="4" t="s">
        <v>82</v>
      </c>
      <c r="F1383" s="8">
        <v>3</v>
      </c>
      <c r="G1383" s="4" t="s">
        <v>13</v>
      </c>
      <c r="H1383" s="4">
        <v>42</v>
      </c>
      <c r="I1383" s="4" t="s">
        <v>41</v>
      </c>
      <c r="J1383" s="2">
        <v>44482</v>
      </c>
    </row>
    <row r="1384" spans="1:10" x14ac:dyDescent="0.3">
      <c r="A1384" s="6" t="s">
        <v>72</v>
      </c>
      <c r="B1384" s="8">
        <v>4</v>
      </c>
      <c r="C1384" s="8">
        <v>10</v>
      </c>
      <c r="D1384" s="4" t="s">
        <v>39</v>
      </c>
      <c r="E1384" s="4" t="s">
        <v>82</v>
      </c>
      <c r="F1384" s="8">
        <v>4</v>
      </c>
      <c r="G1384" s="4" t="s">
        <v>15</v>
      </c>
      <c r="H1384" s="4">
        <v>42</v>
      </c>
      <c r="I1384" s="4" t="s">
        <v>41</v>
      </c>
      <c r="J1384" s="2">
        <v>44483</v>
      </c>
    </row>
    <row r="1385" spans="1:10" x14ac:dyDescent="0.3">
      <c r="A1385" s="6" t="s">
        <v>72</v>
      </c>
      <c r="B1385" s="8">
        <v>4</v>
      </c>
      <c r="C1385" s="8">
        <v>10</v>
      </c>
      <c r="D1385" s="4" t="s">
        <v>39</v>
      </c>
      <c r="E1385" s="4" t="s">
        <v>82</v>
      </c>
      <c r="F1385" s="8">
        <v>5</v>
      </c>
      <c r="G1385" s="4" t="s">
        <v>16</v>
      </c>
      <c r="H1385" s="4">
        <v>42</v>
      </c>
      <c r="I1385" s="4" t="s">
        <v>41</v>
      </c>
      <c r="J1385" s="2">
        <v>44484</v>
      </c>
    </row>
    <row r="1386" spans="1:10" x14ac:dyDescent="0.3">
      <c r="A1386" s="6" t="s">
        <v>72</v>
      </c>
      <c r="B1386" s="8">
        <v>4</v>
      </c>
      <c r="C1386" s="8">
        <v>10</v>
      </c>
      <c r="D1386" s="4" t="s">
        <v>39</v>
      </c>
      <c r="E1386" s="4" t="s">
        <v>82</v>
      </c>
      <c r="F1386" s="8">
        <v>6</v>
      </c>
      <c r="G1386" s="4" t="s">
        <v>17</v>
      </c>
      <c r="H1386" s="4">
        <v>42</v>
      </c>
      <c r="I1386" s="4" t="s">
        <v>41</v>
      </c>
      <c r="J1386" s="2">
        <v>44485</v>
      </c>
    </row>
    <row r="1387" spans="1:10" x14ac:dyDescent="0.3">
      <c r="A1387" s="6" t="s">
        <v>72</v>
      </c>
      <c r="B1387" s="8">
        <v>4</v>
      </c>
      <c r="C1387" s="8">
        <v>10</v>
      </c>
      <c r="D1387" s="4" t="s">
        <v>39</v>
      </c>
      <c r="E1387" s="4" t="s">
        <v>82</v>
      </c>
      <c r="F1387" s="8">
        <v>7</v>
      </c>
      <c r="G1387" s="4" t="s">
        <v>18</v>
      </c>
      <c r="H1387" s="4">
        <v>42</v>
      </c>
      <c r="I1387" s="4" t="s">
        <v>41</v>
      </c>
      <c r="J1387" s="2">
        <v>44486</v>
      </c>
    </row>
    <row r="1388" spans="1:10" x14ac:dyDescent="0.3">
      <c r="A1388" s="6" t="s">
        <v>72</v>
      </c>
      <c r="B1388" s="8">
        <v>4</v>
      </c>
      <c r="C1388" s="8">
        <v>10</v>
      </c>
      <c r="D1388" s="4" t="s">
        <v>39</v>
      </c>
      <c r="E1388" s="4" t="s">
        <v>82</v>
      </c>
      <c r="F1388" s="8">
        <v>1</v>
      </c>
      <c r="G1388" s="4" t="s">
        <v>19</v>
      </c>
      <c r="H1388" s="4">
        <v>43</v>
      </c>
      <c r="I1388" s="4" t="s">
        <v>41</v>
      </c>
      <c r="J1388" s="2">
        <v>44487</v>
      </c>
    </row>
    <row r="1389" spans="1:10" x14ac:dyDescent="0.3">
      <c r="A1389" s="6" t="s">
        <v>72</v>
      </c>
      <c r="B1389" s="8">
        <v>4</v>
      </c>
      <c r="C1389" s="8">
        <v>10</v>
      </c>
      <c r="D1389" s="4" t="s">
        <v>39</v>
      </c>
      <c r="E1389" s="4" t="s">
        <v>82</v>
      </c>
      <c r="F1389" s="8">
        <v>2</v>
      </c>
      <c r="G1389" s="4" t="s">
        <v>20</v>
      </c>
      <c r="H1389" s="4">
        <v>43</v>
      </c>
      <c r="I1389" s="4" t="s">
        <v>41</v>
      </c>
      <c r="J1389" s="2">
        <v>44488</v>
      </c>
    </row>
    <row r="1390" spans="1:10" x14ac:dyDescent="0.3">
      <c r="A1390" s="6" t="s">
        <v>72</v>
      </c>
      <c r="B1390" s="8">
        <v>4</v>
      </c>
      <c r="C1390" s="8">
        <v>10</v>
      </c>
      <c r="D1390" s="4" t="s">
        <v>39</v>
      </c>
      <c r="E1390" s="4" t="s">
        <v>82</v>
      </c>
      <c r="F1390" s="8">
        <v>3</v>
      </c>
      <c r="G1390" s="4" t="s">
        <v>13</v>
      </c>
      <c r="H1390" s="4">
        <v>43</v>
      </c>
      <c r="I1390" s="4" t="s">
        <v>41</v>
      </c>
      <c r="J1390" s="2">
        <v>44489</v>
      </c>
    </row>
    <row r="1391" spans="1:10" x14ac:dyDescent="0.3">
      <c r="A1391" s="6" t="s">
        <v>72</v>
      </c>
      <c r="B1391" s="8">
        <v>4</v>
      </c>
      <c r="C1391" s="8">
        <v>10</v>
      </c>
      <c r="D1391" s="4" t="s">
        <v>39</v>
      </c>
      <c r="E1391" s="4" t="s">
        <v>82</v>
      </c>
      <c r="F1391" s="8">
        <v>4</v>
      </c>
      <c r="G1391" s="4" t="s">
        <v>15</v>
      </c>
      <c r="H1391" s="4">
        <v>43</v>
      </c>
      <c r="I1391" s="4" t="s">
        <v>41</v>
      </c>
      <c r="J1391" s="2">
        <v>44490</v>
      </c>
    </row>
    <row r="1392" spans="1:10" x14ac:dyDescent="0.3">
      <c r="A1392" s="6" t="s">
        <v>72</v>
      </c>
      <c r="B1392" s="8">
        <v>4</v>
      </c>
      <c r="C1392" s="8">
        <v>10</v>
      </c>
      <c r="D1392" s="4" t="s">
        <v>39</v>
      </c>
      <c r="E1392" s="4" t="s">
        <v>82</v>
      </c>
      <c r="F1392" s="8">
        <v>5</v>
      </c>
      <c r="G1392" s="4" t="s">
        <v>16</v>
      </c>
      <c r="H1392" s="4">
        <v>43</v>
      </c>
      <c r="I1392" s="4" t="s">
        <v>41</v>
      </c>
      <c r="J1392" s="2">
        <v>44491</v>
      </c>
    </row>
    <row r="1393" spans="1:10" x14ac:dyDescent="0.3">
      <c r="A1393" s="6" t="s">
        <v>72</v>
      </c>
      <c r="B1393" s="8">
        <v>4</v>
      </c>
      <c r="C1393" s="8">
        <v>10</v>
      </c>
      <c r="D1393" s="4" t="s">
        <v>39</v>
      </c>
      <c r="E1393" s="4" t="s">
        <v>82</v>
      </c>
      <c r="F1393" s="8">
        <v>6</v>
      </c>
      <c r="G1393" s="4" t="s">
        <v>17</v>
      </c>
      <c r="H1393" s="4">
        <v>43</v>
      </c>
      <c r="I1393" s="4" t="s">
        <v>41</v>
      </c>
      <c r="J1393" s="2">
        <v>44492</v>
      </c>
    </row>
    <row r="1394" spans="1:10" x14ac:dyDescent="0.3">
      <c r="A1394" s="6" t="s">
        <v>72</v>
      </c>
      <c r="B1394" s="8">
        <v>4</v>
      </c>
      <c r="C1394" s="8">
        <v>10</v>
      </c>
      <c r="D1394" s="4" t="s">
        <v>39</v>
      </c>
      <c r="E1394" s="4" t="s">
        <v>82</v>
      </c>
      <c r="F1394" s="8">
        <v>7</v>
      </c>
      <c r="G1394" s="4" t="s">
        <v>18</v>
      </c>
      <c r="H1394" s="4">
        <v>43</v>
      </c>
      <c r="I1394" s="4" t="s">
        <v>41</v>
      </c>
      <c r="J1394" s="2">
        <v>44493</v>
      </c>
    </row>
    <row r="1395" spans="1:10" x14ac:dyDescent="0.3">
      <c r="A1395" s="6" t="s">
        <v>72</v>
      </c>
      <c r="B1395" s="8">
        <v>4</v>
      </c>
      <c r="C1395" s="8">
        <v>10</v>
      </c>
      <c r="D1395" s="4" t="s">
        <v>39</v>
      </c>
      <c r="E1395" s="4" t="s">
        <v>82</v>
      </c>
      <c r="F1395" s="8">
        <v>1</v>
      </c>
      <c r="G1395" s="4" t="s">
        <v>19</v>
      </c>
      <c r="H1395" s="4">
        <v>44</v>
      </c>
      <c r="I1395" s="4" t="s">
        <v>41</v>
      </c>
      <c r="J1395" s="2">
        <v>44494</v>
      </c>
    </row>
    <row r="1396" spans="1:10" x14ac:dyDescent="0.3">
      <c r="A1396" s="6" t="s">
        <v>72</v>
      </c>
      <c r="B1396" s="8">
        <v>4</v>
      </c>
      <c r="C1396" s="8">
        <v>10</v>
      </c>
      <c r="D1396" s="4" t="s">
        <v>39</v>
      </c>
      <c r="E1396" s="4" t="s">
        <v>82</v>
      </c>
      <c r="F1396" s="8">
        <v>2</v>
      </c>
      <c r="G1396" s="4" t="s">
        <v>20</v>
      </c>
      <c r="H1396" s="4">
        <v>44</v>
      </c>
      <c r="I1396" s="4" t="s">
        <v>41</v>
      </c>
      <c r="J1396" s="2">
        <v>44495</v>
      </c>
    </row>
    <row r="1397" spans="1:10" x14ac:dyDescent="0.3">
      <c r="A1397" s="6" t="s">
        <v>72</v>
      </c>
      <c r="B1397" s="8">
        <v>4</v>
      </c>
      <c r="C1397" s="8">
        <v>10</v>
      </c>
      <c r="D1397" s="4" t="s">
        <v>39</v>
      </c>
      <c r="E1397" s="4" t="s">
        <v>82</v>
      </c>
      <c r="F1397" s="8">
        <v>3</v>
      </c>
      <c r="G1397" s="4" t="s">
        <v>13</v>
      </c>
      <c r="H1397" s="4">
        <v>44</v>
      </c>
      <c r="I1397" s="4" t="s">
        <v>41</v>
      </c>
      <c r="J1397" s="2">
        <v>44496</v>
      </c>
    </row>
    <row r="1398" spans="1:10" x14ac:dyDescent="0.3">
      <c r="A1398" s="6" t="s">
        <v>72</v>
      </c>
      <c r="B1398" s="8">
        <v>4</v>
      </c>
      <c r="C1398" s="8">
        <v>10</v>
      </c>
      <c r="D1398" s="4" t="s">
        <v>39</v>
      </c>
      <c r="E1398" s="4" t="s">
        <v>82</v>
      </c>
      <c r="F1398" s="8">
        <v>4</v>
      </c>
      <c r="G1398" s="4" t="s">
        <v>15</v>
      </c>
      <c r="H1398" s="4">
        <v>44</v>
      </c>
      <c r="I1398" s="4" t="s">
        <v>41</v>
      </c>
      <c r="J1398" s="2">
        <v>44497</v>
      </c>
    </row>
    <row r="1399" spans="1:10" x14ac:dyDescent="0.3">
      <c r="A1399" s="6" t="s">
        <v>72</v>
      </c>
      <c r="B1399" s="8">
        <v>4</v>
      </c>
      <c r="C1399" s="8">
        <v>10</v>
      </c>
      <c r="D1399" s="4" t="s">
        <v>39</v>
      </c>
      <c r="E1399" s="4" t="s">
        <v>82</v>
      </c>
      <c r="F1399" s="8">
        <v>5</v>
      </c>
      <c r="G1399" s="4" t="s">
        <v>16</v>
      </c>
      <c r="H1399" s="4">
        <v>44</v>
      </c>
      <c r="I1399" s="4" t="s">
        <v>41</v>
      </c>
      <c r="J1399" s="2">
        <v>44498</v>
      </c>
    </row>
    <row r="1400" spans="1:10" x14ac:dyDescent="0.3">
      <c r="A1400" s="6" t="s">
        <v>72</v>
      </c>
      <c r="B1400" s="8">
        <v>4</v>
      </c>
      <c r="C1400" s="8">
        <v>10</v>
      </c>
      <c r="D1400" s="4" t="s">
        <v>39</v>
      </c>
      <c r="E1400" s="4" t="s">
        <v>82</v>
      </c>
      <c r="F1400" s="8">
        <v>6</v>
      </c>
      <c r="G1400" s="4" t="s">
        <v>17</v>
      </c>
      <c r="H1400" s="4">
        <v>44</v>
      </c>
      <c r="I1400" s="4" t="s">
        <v>41</v>
      </c>
      <c r="J1400" s="2">
        <v>44499</v>
      </c>
    </row>
    <row r="1401" spans="1:10" x14ac:dyDescent="0.3">
      <c r="A1401" s="6" t="s">
        <v>72</v>
      </c>
      <c r="B1401" s="8">
        <v>4</v>
      </c>
      <c r="C1401" s="8">
        <v>10</v>
      </c>
      <c r="D1401" s="4" t="s">
        <v>39</v>
      </c>
      <c r="E1401" s="4" t="s">
        <v>82</v>
      </c>
      <c r="F1401" s="8">
        <v>7</v>
      </c>
      <c r="G1401" s="4" t="s">
        <v>18</v>
      </c>
      <c r="H1401" s="4">
        <v>44</v>
      </c>
      <c r="I1401" s="4" t="s">
        <v>41</v>
      </c>
      <c r="J1401" s="2">
        <v>44500</v>
      </c>
    </row>
    <row r="1402" spans="1:10" x14ac:dyDescent="0.3">
      <c r="A1402" s="6" t="s">
        <v>72</v>
      </c>
      <c r="B1402" s="8">
        <v>4</v>
      </c>
      <c r="C1402" s="8">
        <v>11</v>
      </c>
      <c r="D1402" s="4" t="s">
        <v>42</v>
      </c>
      <c r="E1402" s="4" t="s">
        <v>83</v>
      </c>
      <c r="F1402" s="8">
        <v>1</v>
      </c>
      <c r="G1402" s="4" t="s">
        <v>19</v>
      </c>
      <c r="H1402" s="4">
        <v>45</v>
      </c>
      <c r="I1402" s="4" t="s">
        <v>41</v>
      </c>
      <c r="J1402" s="2">
        <v>44501</v>
      </c>
    </row>
    <row r="1403" spans="1:10" x14ac:dyDescent="0.3">
      <c r="A1403" s="6" t="s">
        <v>72</v>
      </c>
      <c r="B1403" s="8">
        <v>4</v>
      </c>
      <c r="C1403" s="8">
        <v>11</v>
      </c>
      <c r="D1403" s="4" t="s">
        <v>42</v>
      </c>
      <c r="E1403" s="4" t="s">
        <v>83</v>
      </c>
      <c r="F1403" s="8">
        <v>2</v>
      </c>
      <c r="G1403" s="4" t="s">
        <v>20</v>
      </c>
      <c r="H1403" s="4">
        <v>45</v>
      </c>
      <c r="I1403" s="4" t="s">
        <v>41</v>
      </c>
      <c r="J1403" s="2">
        <v>44502</v>
      </c>
    </row>
    <row r="1404" spans="1:10" x14ac:dyDescent="0.3">
      <c r="A1404" s="6" t="s">
        <v>72</v>
      </c>
      <c r="B1404" s="8">
        <v>4</v>
      </c>
      <c r="C1404" s="8">
        <v>11</v>
      </c>
      <c r="D1404" s="4" t="s">
        <v>42</v>
      </c>
      <c r="E1404" s="4" t="s">
        <v>83</v>
      </c>
      <c r="F1404" s="8">
        <v>3</v>
      </c>
      <c r="G1404" s="4" t="s">
        <v>13</v>
      </c>
      <c r="H1404" s="4">
        <v>45</v>
      </c>
      <c r="I1404" s="4" t="s">
        <v>41</v>
      </c>
      <c r="J1404" s="2">
        <v>44503</v>
      </c>
    </row>
    <row r="1405" spans="1:10" x14ac:dyDescent="0.3">
      <c r="A1405" s="6" t="s">
        <v>72</v>
      </c>
      <c r="B1405" s="8">
        <v>4</v>
      </c>
      <c r="C1405" s="8">
        <v>11</v>
      </c>
      <c r="D1405" s="4" t="s">
        <v>42</v>
      </c>
      <c r="E1405" s="4" t="s">
        <v>83</v>
      </c>
      <c r="F1405" s="8">
        <v>4</v>
      </c>
      <c r="G1405" s="4" t="s">
        <v>15</v>
      </c>
      <c r="H1405" s="4">
        <v>45</v>
      </c>
      <c r="I1405" s="4" t="s">
        <v>41</v>
      </c>
      <c r="J1405" s="2">
        <v>44504</v>
      </c>
    </row>
    <row r="1406" spans="1:10" x14ac:dyDescent="0.3">
      <c r="A1406" s="6" t="s">
        <v>72</v>
      </c>
      <c r="B1406" s="8">
        <v>4</v>
      </c>
      <c r="C1406" s="8">
        <v>11</v>
      </c>
      <c r="D1406" s="4" t="s">
        <v>42</v>
      </c>
      <c r="E1406" s="4" t="s">
        <v>83</v>
      </c>
      <c r="F1406" s="8">
        <v>5</v>
      </c>
      <c r="G1406" s="4" t="s">
        <v>16</v>
      </c>
      <c r="H1406" s="4">
        <v>45</v>
      </c>
      <c r="I1406" s="4" t="s">
        <v>41</v>
      </c>
      <c r="J1406" s="2">
        <v>44505</v>
      </c>
    </row>
    <row r="1407" spans="1:10" x14ac:dyDescent="0.3">
      <c r="A1407" s="6" t="s">
        <v>72</v>
      </c>
      <c r="B1407" s="8">
        <v>4</v>
      </c>
      <c r="C1407" s="8">
        <v>11</v>
      </c>
      <c r="D1407" s="4" t="s">
        <v>42</v>
      </c>
      <c r="E1407" s="4" t="s">
        <v>83</v>
      </c>
      <c r="F1407" s="8">
        <v>6</v>
      </c>
      <c r="G1407" s="4" t="s">
        <v>17</v>
      </c>
      <c r="H1407" s="4">
        <v>45</v>
      </c>
      <c r="I1407" s="4" t="s">
        <v>41</v>
      </c>
      <c r="J1407" s="2">
        <v>44506</v>
      </c>
    </row>
    <row r="1408" spans="1:10" x14ac:dyDescent="0.3">
      <c r="A1408" s="6" t="s">
        <v>72</v>
      </c>
      <c r="B1408" s="8">
        <v>4</v>
      </c>
      <c r="C1408" s="8">
        <v>11</v>
      </c>
      <c r="D1408" s="4" t="s">
        <v>42</v>
      </c>
      <c r="E1408" s="4" t="s">
        <v>83</v>
      </c>
      <c r="F1408" s="8">
        <v>7</v>
      </c>
      <c r="G1408" s="4" t="s">
        <v>18</v>
      </c>
      <c r="H1408" s="4">
        <v>45</v>
      </c>
      <c r="I1408" s="4" t="s">
        <v>41</v>
      </c>
      <c r="J1408" s="2">
        <v>44507</v>
      </c>
    </row>
    <row r="1409" spans="1:10" x14ac:dyDescent="0.3">
      <c r="A1409" s="6" t="s">
        <v>72</v>
      </c>
      <c r="B1409" s="8">
        <v>4</v>
      </c>
      <c r="C1409" s="8">
        <v>11</v>
      </c>
      <c r="D1409" s="4" t="s">
        <v>42</v>
      </c>
      <c r="E1409" s="4" t="s">
        <v>83</v>
      </c>
      <c r="F1409" s="8">
        <v>1</v>
      </c>
      <c r="G1409" s="4" t="s">
        <v>19</v>
      </c>
      <c r="H1409" s="4">
        <v>46</v>
      </c>
      <c r="I1409" s="4" t="s">
        <v>41</v>
      </c>
      <c r="J1409" s="2">
        <v>44508</v>
      </c>
    </row>
    <row r="1410" spans="1:10" x14ac:dyDescent="0.3">
      <c r="A1410" s="6" t="s">
        <v>72</v>
      </c>
      <c r="B1410" s="8">
        <v>4</v>
      </c>
      <c r="C1410" s="8">
        <v>11</v>
      </c>
      <c r="D1410" s="4" t="s">
        <v>42</v>
      </c>
      <c r="E1410" s="4" t="s">
        <v>83</v>
      </c>
      <c r="F1410" s="8">
        <v>2</v>
      </c>
      <c r="G1410" s="4" t="s">
        <v>20</v>
      </c>
      <c r="H1410" s="4">
        <v>46</v>
      </c>
      <c r="I1410" s="4" t="s">
        <v>41</v>
      </c>
      <c r="J1410" s="2">
        <v>44509</v>
      </c>
    </row>
    <row r="1411" spans="1:10" x14ac:dyDescent="0.3">
      <c r="A1411" s="6" t="s">
        <v>72</v>
      </c>
      <c r="B1411" s="8">
        <v>4</v>
      </c>
      <c r="C1411" s="8">
        <v>11</v>
      </c>
      <c r="D1411" s="4" t="s">
        <v>42</v>
      </c>
      <c r="E1411" s="4" t="s">
        <v>83</v>
      </c>
      <c r="F1411" s="8">
        <v>3</v>
      </c>
      <c r="G1411" s="4" t="s">
        <v>13</v>
      </c>
      <c r="H1411" s="4">
        <v>46</v>
      </c>
      <c r="I1411" s="4" t="s">
        <v>41</v>
      </c>
      <c r="J1411" s="2">
        <v>44510</v>
      </c>
    </row>
    <row r="1412" spans="1:10" x14ac:dyDescent="0.3">
      <c r="A1412" s="6" t="s">
        <v>72</v>
      </c>
      <c r="B1412" s="8">
        <v>4</v>
      </c>
      <c r="C1412" s="8">
        <v>11</v>
      </c>
      <c r="D1412" s="4" t="s">
        <v>42</v>
      </c>
      <c r="E1412" s="4" t="s">
        <v>83</v>
      </c>
      <c r="F1412" s="8">
        <v>4</v>
      </c>
      <c r="G1412" s="4" t="s">
        <v>15</v>
      </c>
      <c r="H1412" s="4">
        <v>46</v>
      </c>
      <c r="I1412" s="4" t="s">
        <v>41</v>
      </c>
      <c r="J1412" s="2">
        <v>44511</v>
      </c>
    </row>
    <row r="1413" spans="1:10" x14ac:dyDescent="0.3">
      <c r="A1413" s="6" t="s">
        <v>72</v>
      </c>
      <c r="B1413" s="8">
        <v>4</v>
      </c>
      <c r="C1413" s="8">
        <v>11</v>
      </c>
      <c r="D1413" s="4" t="s">
        <v>42</v>
      </c>
      <c r="E1413" s="4" t="s">
        <v>83</v>
      </c>
      <c r="F1413" s="8">
        <v>5</v>
      </c>
      <c r="G1413" s="4" t="s">
        <v>16</v>
      </c>
      <c r="H1413" s="4">
        <v>46</v>
      </c>
      <c r="I1413" s="4" t="s">
        <v>41</v>
      </c>
      <c r="J1413" s="2">
        <v>44512</v>
      </c>
    </row>
    <row r="1414" spans="1:10" x14ac:dyDescent="0.3">
      <c r="A1414" s="6" t="s">
        <v>72</v>
      </c>
      <c r="B1414" s="8">
        <v>4</v>
      </c>
      <c r="C1414" s="8">
        <v>11</v>
      </c>
      <c r="D1414" s="4" t="s">
        <v>42</v>
      </c>
      <c r="E1414" s="4" t="s">
        <v>83</v>
      </c>
      <c r="F1414" s="8">
        <v>6</v>
      </c>
      <c r="G1414" s="4" t="s">
        <v>17</v>
      </c>
      <c r="H1414" s="4">
        <v>46</v>
      </c>
      <c r="I1414" s="4" t="s">
        <v>41</v>
      </c>
      <c r="J1414" s="2">
        <v>44513</v>
      </c>
    </row>
    <row r="1415" spans="1:10" x14ac:dyDescent="0.3">
      <c r="A1415" s="6" t="s">
        <v>72</v>
      </c>
      <c r="B1415" s="8">
        <v>4</v>
      </c>
      <c r="C1415" s="8">
        <v>11</v>
      </c>
      <c r="D1415" s="4" t="s">
        <v>42</v>
      </c>
      <c r="E1415" s="4" t="s">
        <v>83</v>
      </c>
      <c r="F1415" s="8">
        <v>7</v>
      </c>
      <c r="G1415" s="4" t="s">
        <v>18</v>
      </c>
      <c r="H1415" s="4">
        <v>46</v>
      </c>
      <c r="I1415" s="4" t="s">
        <v>41</v>
      </c>
      <c r="J1415" s="2">
        <v>44514</v>
      </c>
    </row>
    <row r="1416" spans="1:10" x14ac:dyDescent="0.3">
      <c r="A1416" s="6" t="s">
        <v>72</v>
      </c>
      <c r="B1416" s="8">
        <v>4</v>
      </c>
      <c r="C1416" s="8">
        <v>11</v>
      </c>
      <c r="D1416" s="4" t="s">
        <v>42</v>
      </c>
      <c r="E1416" s="4" t="s">
        <v>83</v>
      </c>
      <c r="F1416" s="8">
        <v>1</v>
      </c>
      <c r="G1416" s="4" t="s">
        <v>19</v>
      </c>
      <c r="H1416" s="4">
        <v>47</v>
      </c>
      <c r="I1416" s="4" t="s">
        <v>41</v>
      </c>
      <c r="J1416" s="2">
        <v>44515</v>
      </c>
    </row>
    <row r="1417" spans="1:10" x14ac:dyDescent="0.3">
      <c r="A1417" s="6" t="s">
        <v>72</v>
      </c>
      <c r="B1417" s="8">
        <v>4</v>
      </c>
      <c r="C1417" s="8">
        <v>11</v>
      </c>
      <c r="D1417" s="4" t="s">
        <v>42</v>
      </c>
      <c r="E1417" s="4" t="s">
        <v>83</v>
      </c>
      <c r="F1417" s="8">
        <v>2</v>
      </c>
      <c r="G1417" s="4" t="s">
        <v>20</v>
      </c>
      <c r="H1417" s="4">
        <v>47</v>
      </c>
      <c r="I1417" s="4" t="s">
        <v>41</v>
      </c>
      <c r="J1417" s="2">
        <v>44516</v>
      </c>
    </row>
    <row r="1418" spans="1:10" x14ac:dyDescent="0.3">
      <c r="A1418" s="6" t="s">
        <v>72</v>
      </c>
      <c r="B1418" s="8">
        <v>4</v>
      </c>
      <c r="C1418" s="8">
        <v>11</v>
      </c>
      <c r="D1418" s="4" t="s">
        <v>42</v>
      </c>
      <c r="E1418" s="4" t="s">
        <v>83</v>
      </c>
      <c r="F1418" s="8">
        <v>3</v>
      </c>
      <c r="G1418" s="4" t="s">
        <v>13</v>
      </c>
      <c r="H1418" s="4">
        <v>47</v>
      </c>
      <c r="I1418" s="4" t="s">
        <v>41</v>
      </c>
      <c r="J1418" s="2">
        <v>44517</v>
      </c>
    </row>
    <row r="1419" spans="1:10" x14ac:dyDescent="0.3">
      <c r="A1419" s="6" t="s">
        <v>72</v>
      </c>
      <c r="B1419" s="8">
        <v>4</v>
      </c>
      <c r="C1419" s="8">
        <v>11</v>
      </c>
      <c r="D1419" s="4" t="s">
        <v>42</v>
      </c>
      <c r="E1419" s="4" t="s">
        <v>83</v>
      </c>
      <c r="F1419" s="8">
        <v>4</v>
      </c>
      <c r="G1419" s="4" t="s">
        <v>15</v>
      </c>
      <c r="H1419" s="4">
        <v>47</v>
      </c>
      <c r="I1419" s="4" t="s">
        <v>41</v>
      </c>
      <c r="J1419" s="2">
        <v>44518</v>
      </c>
    </row>
    <row r="1420" spans="1:10" x14ac:dyDescent="0.3">
      <c r="A1420" s="6" t="s">
        <v>72</v>
      </c>
      <c r="B1420" s="8">
        <v>4</v>
      </c>
      <c r="C1420" s="8">
        <v>11</v>
      </c>
      <c r="D1420" s="4" t="s">
        <v>42</v>
      </c>
      <c r="E1420" s="4" t="s">
        <v>83</v>
      </c>
      <c r="F1420" s="8">
        <v>5</v>
      </c>
      <c r="G1420" s="4" t="s">
        <v>16</v>
      </c>
      <c r="H1420" s="4">
        <v>47</v>
      </c>
      <c r="I1420" s="4" t="s">
        <v>41</v>
      </c>
      <c r="J1420" s="2">
        <v>44519</v>
      </c>
    </row>
    <row r="1421" spans="1:10" x14ac:dyDescent="0.3">
      <c r="A1421" s="6" t="s">
        <v>72</v>
      </c>
      <c r="B1421" s="8">
        <v>4</v>
      </c>
      <c r="C1421" s="8">
        <v>11</v>
      </c>
      <c r="D1421" s="4" t="s">
        <v>42</v>
      </c>
      <c r="E1421" s="4" t="s">
        <v>83</v>
      </c>
      <c r="F1421" s="8">
        <v>6</v>
      </c>
      <c r="G1421" s="4" t="s">
        <v>17</v>
      </c>
      <c r="H1421" s="4">
        <v>47</v>
      </c>
      <c r="I1421" s="4" t="s">
        <v>41</v>
      </c>
      <c r="J1421" s="2">
        <v>44520</v>
      </c>
    </row>
    <row r="1422" spans="1:10" x14ac:dyDescent="0.3">
      <c r="A1422" s="6" t="s">
        <v>72</v>
      </c>
      <c r="B1422" s="8">
        <v>4</v>
      </c>
      <c r="C1422" s="8">
        <v>11</v>
      </c>
      <c r="D1422" s="4" t="s">
        <v>42</v>
      </c>
      <c r="E1422" s="4" t="s">
        <v>83</v>
      </c>
      <c r="F1422" s="8">
        <v>7</v>
      </c>
      <c r="G1422" s="4" t="s">
        <v>18</v>
      </c>
      <c r="H1422" s="4">
        <v>47</v>
      </c>
      <c r="I1422" s="4" t="s">
        <v>41</v>
      </c>
      <c r="J1422" s="2">
        <v>44521</v>
      </c>
    </row>
    <row r="1423" spans="1:10" x14ac:dyDescent="0.3">
      <c r="A1423" s="6" t="s">
        <v>72</v>
      </c>
      <c r="B1423" s="8">
        <v>4</v>
      </c>
      <c r="C1423" s="8">
        <v>11</v>
      </c>
      <c r="D1423" s="4" t="s">
        <v>42</v>
      </c>
      <c r="E1423" s="4" t="s">
        <v>83</v>
      </c>
      <c r="F1423" s="8">
        <v>1</v>
      </c>
      <c r="G1423" s="4" t="s">
        <v>19</v>
      </c>
      <c r="H1423" s="4">
        <v>48</v>
      </c>
      <c r="I1423" s="4" t="s">
        <v>41</v>
      </c>
      <c r="J1423" s="2">
        <v>44522</v>
      </c>
    </row>
    <row r="1424" spans="1:10" x14ac:dyDescent="0.3">
      <c r="A1424" s="6" t="s">
        <v>72</v>
      </c>
      <c r="B1424" s="8">
        <v>4</v>
      </c>
      <c r="C1424" s="8">
        <v>11</v>
      </c>
      <c r="D1424" s="4" t="s">
        <v>42</v>
      </c>
      <c r="E1424" s="4" t="s">
        <v>83</v>
      </c>
      <c r="F1424" s="8">
        <v>2</v>
      </c>
      <c r="G1424" s="4" t="s">
        <v>20</v>
      </c>
      <c r="H1424" s="4">
        <v>48</v>
      </c>
      <c r="I1424" s="4" t="s">
        <v>41</v>
      </c>
      <c r="J1424" s="2">
        <v>44523</v>
      </c>
    </row>
    <row r="1425" spans="1:10" x14ac:dyDescent="0.3">
      <c r="A1425" s="6" t="s">
        <v>72</v>
      </c>
      <c r="B1425" s="8">
        <v>4</v>
      </c>
      <c r="C1425" s="8">
        <v>11</v>
      </c>
      <c r="D1425" s="4" t="s">
        <v>42</v>
      </c>
      <c r="E1425" s="4" t="s">
        <v>83</v>
      </c>
      <c r="F1425" s="8">
        <v>3</v>
      </c>
      <c r="G1425" s="4" t="s">
        <v>13</v>
      </c>
      <c r="H1425" s="4">
        <v>48</v>
      </c>
      <c r="I1425" s="4" t="s">
        <v>41</v>
      </c>
      <c r="J1425" s="2">
        <v>44524</v>
      </c>
    </row>
    <row r="1426" spans="1:10" x14ac:dyDescent="0.3">
      <c r="A1426" s="6" t="s">
        <v>72</v>
      </c>
      <c r="B1426" s="8">
        <v>4</v>
      </c>
      <c r="C1426" s="8">
        <v>11</v>
      </c>
      <c r="D1426" s="4" t="s">
        <v>42</v>
      </c>
      <c r="E1426" s="4" t="s">
        <v>83</v>
      </c>
      <c r="F1426" s="8">
        <v>4</v>
      </c>
      <c r="G1426" s="4" t="s">
        <v>15</v>
      </c>
      <c r="H1426" s="4">
        <v>48</v>
      </c>
      <c r="I1426" s="4" t="s">
        <v>41</v>
      </c>
      <c r="J1426" s="2">
        <v>44525</v>
      </c>
    </row>
    <row r="1427" spans="1:10" x14ac:dyDescent="0.3">
      <c r="A1427" s="6" t="s">
        <v>72</v>
      </c>
      <c r="B1427" s="8">
        <v>4</v>
      </c>
      <c r="C1427" s="8">
        <v>11</v>
      </c>
      <c r="D1427" s="4" t="s">
        <v>42</v>
      </c>
      <c r="E1427" s="4" t="s">
        <v>83</v>
      </c>
      <c r="F1427" s="8">
        <v>5</v>
      </c>
      <c r="G1427" s="4" t="s">
        <v>16</v>
      </c>
      <c r="H1427" s="4">
        <v>48</v>
      </c>
      <c r="I1427" s="4" t="s">
        <v>41</v>
      </c>
      <c r="J1427" s="2">
        <v>44526</v>
      </c>
    </row>
    <row r="1428" spans="1:10" x14ac:dyDescent="0.3">
      <c r="A1428" s="6" t="s">
        <v>72</v>
      </c>
      <c r="B1428" s="8">
        <v>4</v>
      </c>
      <c r="C1428" s="8">
        <v>11</v>
      </c>
      <c r="D1428" s="4" t="s">
        <v>42</v>
      </c>
      <c r="E1428" s="4" t="s">
        <v>83</v>
      </c>
      <c r="F1428" s="8">
        <v>6</v>
      </c>
      <c r="G1428" s="4" t="s">
        <v>17</v>
      </c>
      <c r="H1428" s="4">
        <v>48</v>
      </c>
      <c r="I1428" s="4" t="s">
        <v>41</v>
      </c>
      <c r="J1428" s="2">
        <v>44527</v>
      </c>
    </row>
    <row r="1429" spans="1:10" x14ac:dyDescent="0.3">
      <c r="A1429" s="6" t="s">
        <v>72</v>
      </c>
      <c r="B1429" s="8">
        <v>4</v>
      </c>
      <c r="C1429" s="8">
        <v>11</v>
      </c>
      <c r="D1429" s="4" t="s">
        <v>42</v>
      </c>
      <c r="E1429" s="4" t="s">
        <v>83</v>
      </c>
      <c r="F1429" s="8">
        <v>7</v>
      </c>
      <c r="G1429" s="4" t="s">
        <v>18</v>
      </c>
      <c r="H1429" s="4">
        <v>48</v>
      </c>
      <c r="I1429" s="4" t="s">
        <v>41</v>
      </c>
      <c r="J1429" s="2">
        <v>44528</v>
      </c>
    </row>
    <row r="1430" spans="1:10" x14ac:dyDescent="0.3">
      <c r="A1430" s="6" t="s">
        <v>72</v>
      </c>
      <c r="B1430" s="8">
        <v>4</v>
      </c>
      <c r="C1430" s="8">
        <v>11</v>
      </c>
      <c r="D1430" s="4" t="s">
        <v>42</v>
      </c>
      <c r="E1430" s="4" t="s">
        <v>83</v>
      </c>
      <c r="F1430" s="8">
        <v>1</v>
      </c>
      <c r="G1430" s="4" t="s">
        <v>19</v>
      </c>
      <c r="H1430" s="4">
        <v>49</v>
      </c>
      <c r="I1430" s="4" t="s">
        <v>41</v>
      </c>
      <c r="J1430" s="2">
        <v>44529</v>
      </c>
    </row>
    <row r="1431" spans="1:10" x14ac:dyDescent="0.3">
      <c r="A1431" s="6" t="s">
        <v>72</v>
      </c>
      <c r="B1431" s="8">
        <v>4</v>
      </c>
      <c r="C1431" s="8">
        <v>11</v>
      </c>
      <c r="D1431" s="4" t="s">
        <v>42</v>
      </c>
      <c r="E1431" s="4" t="s">
        <v>83</v>
      </c>
      <c r="F1431" s="8">
        <v>2</v>
      </c>
      <c r="G1431" s="4" t="s">
        <v>20</v>
      </c>
      <c r="H1431" s="4">
        <v>49</v>
      </c>
      <c r="I1431" s="4" t="s">
        <v>41</v>
      </c>
      <c r="J1431" s="2">
        <v>44530</v>
      </c>
    </row>
    <row r="1432" spans="1:10" x14ac:dyDescent="0.3">
      <c r="A1432" s="6" t="s">
        <v>72</v>
      </c>
      <c r="B1432" s="8">
        <v>4</v>
      </c>
      <c r="C1432" s="8">
        <v>12</v>
      </c>
      <c r="D1432" s="4" t="s">
        <v>44</v>
      </c>
      <c r="E1432" s="4" t="s">
        <v>84</v>
      </c>
      <c r="F1432" s="8">
        <v>3</v>
      </c>
      <c r="G1432" s="4" t="s">
        <v>13</v>
      </c>
      <c r="H1432" s="4">
        <v>49</v>
      </c>
      <c r="I1432" s="4" t="s">
        <v>41</v>
      </c>
      <c r="J1432" s="2">
        <v>44531</v>
      </c>
    </row>
    <row r="1433" spans="1:10" x14ac:dyDescent="0.3">
      <c r="A1433" s="6" t="s">
        <v>72</v>
      </c>
      <c r="B1433" s="8">
        <v>4</v>
      </c>
      <c r="C1433" s="8">
        <v>12</v>
      </c>
      <c r="D1433" s="4" t="s">
        <v>44</v>
      </c>
      <c r="E1433" s="4" t="s">
        <v>84</v>
      </c>
      <c r="F1433" s="8">
        <v>4</v>
      </c>
      <c r="G1433" s="4" t="s">
        <v>15</v>
      </c>
      <c r="H1433" s="4">
        <v>49</v>
      </c>
      <c r="I1433" s="4" t="s">
        <v>41</v>
      </c>
      <c r="J1433" s="2">
        <v>44532</v>
      </c>
    </row>
    <row r="1434" spans="1:10" x14ac:dyDescent="0.3">
      <c r="A1434" s="6" t="s">
        <v>72</v>
      </c>
      <c r="B1434" s="8">
        <v>4</v>
      </c>
      <c r="C1434" s="8">
        <v>12</v>
      </c>
      <c r="D1434" s="4" t="s">
        <v>44</v>
      </c>
      <c r="E1434" s="4" t="s">
        <v>84</v>
      </c>
      <c r="F1434" s="8">
        <v>5</v>
      </c>
      <c r="G1434" s="4" t="s">
        <v>16</v>
      </c>
      <c r="H1434" s="4">
        <v>49</v>
      </c>
      <c r="I1434" s="4" t="s">
        <v>41</v>
      </c>
      <c r="J1434" s="2">
        <v>44533</v>
      </c>
    </row>
    <row r="1435" spans="1:10" x14ac:dyDescent="0.3">
      <c r="A1435" s="6" t="s">
        <v>72</v>
      </c>
      <c r="B1435" s="8">
        <v>4</v>
      </c>
      <c r="C1435" s="8">
        <v>12</v>
      </c>
      <c r="D1435" s="4" t="s">
        <v>44</v>
      </c>
      <c r="E1435" s="4" t="s">
        <v>84</v>
      </c>
      <c r="F1435" s="8">
        <v>6</v>
      </c>
      <c r="G1435" s="4" t="s">
        <v>17</v>
      </c>
      <c r="H1435" s="4">
        <v>49</v>
      </c>
      <c r="I1435" s="4" t="s">
        <v>41</v>
      </c>
      <c r="J1435" s="2">
        <v>44534</v>
      </c>
    </row>
    <row r="1436" spans="1:10" x14ac:dyDescent="0.3">
      <c r="A1436" s="6" t="s">
        <v>72</v>
      </c>
      <c r="B1436" s="8">
        <v>4</v>
      </c>
      <c r="C1436" s="8">
        <v>12</v>
      </c>
      <c r="D1436" s="4" t="s">
        <v>44</v>
      </c>
      <c r="E1436" s="4" t="s">
        <v>84</v>
      </c>
      <c r="F1436" s="8">
        <v>7</v>
      </c>
      <c r="G1436" s="4" t="s">
        <v>18</v>
      </c>
      <c r="H1436" s="4">
        <v>49</v>
      </c>
      <c r="I1436" s="4" t="s">
        <v>41</v>
      </c>
      <c r="J1436" s="2">
        <v>44535</v>
      </c>
    </row>
    <row r="1437" spans="1:10" x14ac:dyDescent="0.3">
      <c r="A1437" s="6" t="s">
        <v>72</v>
      </c>
      <c r="B1437" s="8">
        <v>4</v>
      </c>
      <c r="C1437" s="8">
        <v>12</v>
      </c>
      <c r="D1437" s="4" t="s">
        <v>44</v>
      </c>
      <c r="E1437" s="4" t="s">
        <v>84</v>
      </c>
      <c r="F1437" s="8">
        <v>1</v>
      </c>
      <c r="G1437" s="4" t="s">
        <v>19</v>
      </c>
      <c r="H1437" s="4">
        <v>50</v>
      </c>
      <c r="I1437" s="4" t="s">
        <v>41</v>
      </c>
      <c r="J1437" s="2">
        <v>44536</v>
      </c>
    </row>
    <row r="1438" spans="1:10" x14ac:dyDescent="0.3">
      <c r="A1438" s="6" t="s">
        <v>72</v>
      </c>
      <c r="B1438" s="8">
        <v>4</v>
      </c>
      <c r="C1438" s="8">
        <v>12</v>
      </c>
      <c r="D1438" s="4" t="s">
        <v>44</v>
      </c>
      <c r="E1438" s="4" t="s">
        <v>84</v>
      </c>
      <c r="F1438" s="8">
        <v>2</v>
      </c>
      <c r="G1438" s="4" t="s">
        <v>20</v>
      </c>
      <c r="H1438" s="4">
        <v>50</v>
      </c>
      <c r="I1438" s="4" t="s">
        <v>41</v>
      </c>
      <c r="J1438" s="2">
        <v>44537</v>
      </c>
    </row>
    <row r="1439" spans="1:10" x14ac:dyDescent="0.3">
      <c r="A1439" s="6" t="s">
        <v>72</v>
      </c>
      <c r="B1439" s="8">
        <v>4</v>
      </c>
      <c r="C1439" s="8">
        <v>12</v>
      </c>
      <c r="D1439" s="4" t="s">
        <v>44</v>
      </c>
      <c r="E1439" s="4" t="s">
        <v>84</v>
      </c>
      <c r="F1439" s="8">
        <v>3</v>
      </c>
      <c r="G1439" s="4" t="s">
        <v>13</v>
      </c>
      <c r="H1439" s="4">
        <v>50</v>
      </c>
      <c r="I1439" s="4" t="s">
        <v>41</v>
      </c>
      <c r="J1439" s="2">
        <v>44538</v>
      </c>
    </row>
    <row r="1440" spans="1:10" x14ac:dyDescent="0.3">
      <c r="A1440" s="6" t="s">
        <v>72</v>
      </c>
      <c r="B1440" s="8">
        <v>4</v>
      </c>
      <c r="C1440" s="8">
        <v>12</v>
      </c>
      <c r="D1440" s="4" t="s">
        <v>44</v>
      </c>
      <c r="E1440" s="4" t="s">
        <v>84</v>
      </c>
      <c r="F1440" s="8">
        <v>4</v>
      </c>
      <c r="G1440" s="4" t="s">
        <v>15</v>
      </c>
      <c r="H1440" s="4">
        <v>50</v>
      </c>
      <c r="I1440" s="4" t="s">
        <v>41</v>
      </c>
      <c r="J1440" s="2">
        <v>44539</v>
      </c>
    </row>
    <row r="1441" spans="1:10" x14ac:dyDescent="0.3">
      <c r="A1441" s="6" t="s">
        <v>72</v>
      </c>
      <c r="B1441" s="8">
        <v>4</v>
      </c>
      <c r="C1441" s="8">
        <v>12</v>
      </c>
      <c r="D1441" s="4" t="s">
        <v>44</v>
      </c>
      <c r="E1441" s="4" t="s">
        <v>84</v>
      </c>
      <c r="F1441" s="8">
        <v>5</v>
      </c>
      <c r="G1441" s="4" t="s">
        <v>16</v>
      </c>
      <c r="H1441" s="4">
        <v>50</v>
      </c>
      <c r="I1441" s="4" t="s">
        <v>41</v>
      </c>
      <c r="J1441" s="2">
        <v>44540</v>
      </c>
    </row>
    <row r="1442" spans="1:10" x14ac:dyDescent="0.3">
      <c r="A1442" s="6" t="s">
        <v>72</v>
      </c>
      <c r="B1442" s="8">
        <v>4</v>
      </c>
      <c r="C1442" s="8">
        <v>12</v>
      </c>
      <c r="D1442" s="4" t="s">
        <v>44</v>
      </c>
      <c r="E1442" s="4" t="s">
        <v>84</v>
      </c>
      <c r="F1442" s="8">
        <v>6</v>
      </c>
      <c r="G1442" s="4" t="s">
        <v>17</v>
      </c>
      <c r="H1442" s="4">
        <v>50</v>
      </c>
      <c r="I1442" s="4" t="s">
        <v>41</v>
      </c>
      <c r="J1442" s="2">
        <v>44541</v>
      </c>
    </row>
    <row r="1443" spans="1:10" x14ac:dyDescent="0.3">
      <c r="A1443" s="6" t="s">
        <v>72</v>
      </c>
      <c r="B1443" s="8">
        <v>4</v>
      </c>
      <c r="C1443" s="8">
        <v>12</v>
      </c>
      <c r="D1443" s="4" t="s">
        <v>44</v>
      </c>
      <c r="E1443" s="4" t="s">
        <v>84</v>
      </c>
      <c r="F1443" s="8">
        <v>7</v>
      </c>
      <c r="G1443" s="4" t="s">
        <v>18</v>
      </c>
      <c r="H1443" s="4">
        <v>50</v>
      </c>
      <c r="I1443" s="4" t="s">
        <v>41</v>
      </c>
      <c r="J1443" s="2">
        <v>44542</v>
      </c>
    </row>
    <row r="1444" spans="1:10" x14ac:dyDescent="0.3">
      <c r="A1444" s="6" t="s">
        <v>72</v>
      </c>
      <c r="B1444" s="8">
        <v>4</v>
      </c>
      <c r="C1444" s="8">
        <v>12</v>
      </c>
      <c r="D1444" s="4" t="s">
        <v>44</v>
      </c>
      <c r="E1444" s="4" t="s">
        <v>84</v>
      </c>
      <c r="F1444" s="8">
        <v>1</v>
      </c>
      <c r="G1444" s="4" t="s">
        <v>19</v>
      </c>
      <c r="H1444" s="4">
        <v>51</v>
      </c>
      <c r="I1444" s="4" t="s">
        <v>41</v>
      </c>
      <c r="J1444" s="2">
        <v>44543</v>
      </c>
    </row>
    <row r="1445" spans="1:10" x14ac:dyDescent="0.3">
      <c r="A1445" s="6" t="s">
        <v>72</v>
      </c>
      <c r="B1445" s="8">
        <v>4</v>
      </c>
      <c r="C1445" s="8">
        <v>12</v>
      </c>
      <c r="D1445" s="4" t="s">
        <v>44</v>
      </c>
      <c r="E1445" s="4" t="s">
        <v>84</v>
      </c>
      <c r="F1445" s="8">
        <v>2</v>
      </c>
      <c r="G1445" s="4" t="s">
        <v>20</v>
      </c>
      <c r="H1445" s="4">
        <v>51</v>
      </c>
      <c r="I1445" s="4" t="s">
        <v>41</v>
      </c>
      <c r="J1445" s="2">
        <v>44544</v>
      </c>
    </row>
    <row r="1446" spans="1:10" x14ac:dyDescent="0.3">
      <c r="A1446" s="6" t="s">
        <v>72</v>
      </c>
      <c r="B1446" s="8">
        <v>4</v>
      </c>
      <c r="C1446" s="8">
        <v>12</v>
      </c>
      <c r="D1446" s="4" t="s">
        <v>44</v>
      </c>
      <c r="E1446" s="4" t="s">
        <v>84</v>
      </c>
      <c r="F1446" s="8">
        <v>3</v>
      </c>
      <c r="G1446" s="4" t="s">
        <v>13</v>
      </c>
      <c r="H1446" s="4">
        <v>51</v>
      </c>
      <c r="I1446" s="4" t="s">
        <v>41</v>
      </c>
      <c r="J1446" s="2">
        <v>44545</v>
      </c>
    </row>
    <row r="1447" spans="1:10" x14ac:dyDescent="0.3">
      <c r="A1447" s="6" t="s">
        <v>72</v>
      </c>
      <c r="B1447" s="8">
        <v>4</v>
      </c>
      <c r="C1447" s="8">
        <v>12</v>
      </c>
      <c r="D1447" s="4" t="s">
        <v>44</v>
      </c>
      <c r="E1447" s="4" t="s">
        <v>84</v>
      </c>
      <c r="F1447" s="8">
        <v>4</v>
      </c>
      <c r="G1447" s="4" t="s">
        <v>15</v>
      </c>
      <c r="H1447" s="4">
        <v>51</v>
      </c>
      <c r="I1447" s="4" t="s">
        <v>41</v>
      </c>
      <c r="J1447" s="2">
        <v>44546</v>
      </c>
    </row>
    <row r="1448" spans="1:10" x14ac:dyDescent="0.3">
      <c r="A1448" s="6" t="s">
        <v>72</v>
      </c>
      <c r="B1448" s="8">
        <v>4</v>
      </c>
      <c r="C1448" s="8">
        <v>12</v>
      </c>
      <c r="D1448" s="4" t="s">
        <v>44</v>
      </c>
      <c r="E1448" s="4" t="s">
        <v>84</v>
      </c>
      <c r="F1448" s="8">
        <v>5</v>
      </c>
      <c r="G1448" s="4" t="s">
        <v>16</v>
      </c>
      <c r="H1448" s="4">
        <v>51</v>
      </c>
      <c r="I1448" s="4" t="s">
        <v>41</v>
      </c>
      <c r="J1448" s="2">
        <v>44547</v>
      </c>
    </row>
    <row r="1449" spans="1:10" x14ac:dyDescent="0.3">
      <c r="A1449" s="6" t="s">
        <v>72</v>
      </c>
      <c r="B1449" s="8">
        <v>4</v>
      </c>
      <c r="C1449" s="8">
        <v>12</v>
      </c>
      <c r="D1449" s="4" t="s">
        <v>44</v>
      </c>
      <c r="E1449" s="4" t="s">
        <v>84</v>
      </c>
      <c r="F1449" s="8">
        <v>6</v>
      </c>
      <c r="G1449" s="4" t="s">
        <v>17</v>
      </c>
      <c r="H1449" s="4">
        <v>51</v>
      </c>
      <c r="I1449" s="4" t="s">
        <v>41</v>
      </c>
      <c r="J1449" s="2">
        <v>44548</v>
      </c>
    </row>
    <row r="1450" spans="1:10" x14ac:dyDescent="0.3">
      <c r="A1450" s="6" t="s">
        <v>72</v>
      </c>
      <c r="B1450" s="8">
        <v>4</v>
      </c>
      <c r="C1450" s="8">
        <v>12</v>
      </c>
      <c r="D1450" s="4" t="s">
        <v>44</v>
      </c>
      <c r="E1450" s="4" t="s">
        <v>84</v>
      </c>
      <c r="F1450" s="8">
        <v>7</v>
      </c>
      <c r="G1450" s="4" t="s">
        <v>18</v>
      </c>
      <c r="H1450" s="4">
        <v>51</v>
      </c>
      <c r="I1450" s="4" t="s">
        <v>41</v>
      </c>
      <c r="J1450" s="2">
        <v>44549</v>
      </c>
    </row>
    <row r="1451" spans="1:10" x14ac:dyDescent="0.3">
      <c r="A1451" s="6" t="s">
        <v>72</v>
      </c>
      <c r="B1451" s="8">
        <v>4</v>
      </c>
      <c r="C1451" s="8">
        <v>12</v>
      </c>
      <c r="D1451" s="4" t="s">
        <v>44</v>
      </c>
      <c r="E1451" s="4" t="s">
        <v>84</v>
      </c>
      <c r="F1451" s="8">
        <v>1</v>
      </c>
      <c r="G1451" s="4" t="s">
        <v>19</v>
      </c>
      <c r="H1451" s="4">
        <v>52</v>
      </c>
      <c r="I1451" s="4" t="s">
        <v>41</v>
      </c>
      <c r="J1451" s="2">
        <v>44550</v>
      </c>
    </row>
    <row r="1452" spans="1:10" x14ac:dyDescent="0.3">
      <c r="A1452" s="6" t="s">
        <v>72</v>
      </c>
      <c r="B1452" s="8">
        <v>4</v>
      </c>
      <c r="C1452" s="8">
        <v>12</v>
      </c>
      <c r="D1452" s="4" t="s">
        <v>44</v>
      </c>
      <c r="E1452" s="4" t="s">
        <v>84</v>
      </c>
      <c r="F1452" s="8">
        <v>2</v>
      </c>
      <c r="G1452" s="4" t="s">
        <v>20</v>
      </c>
      <c r="H1452" s="4">
        <v>52</v>
      </c>
      <c r="I1452" s="4" t="s">
        <v>41</v>
      </c>
      <c r="J1452" s="2">
        <v>44551</v>
      </c>
    </row>
    <row r="1453" spans="1:10" x14ac:dyDescent="0.3">
      <c r="A1453" s="6" t="s">
        <v>72</v>
      </c>
      <c r="B1453" s="8">
        <v>4</v>
      </c>
      <c r="C1453" s="8">
        <v>12</v>
      </c>
      <c r="D1453" s="4" t="s">
        <v>44</v>
      </c>
      <c r="E1453" s="4" t="s">
        <v>84</v>
      </c>
      <c r="F1453" s="8">
        <v>3</v>
      </c>
      <c r="G1453" s="4" t="s">
        <v>13</v>
      </c>
      <c r="H1453" s="4">
        <v>52</v>
      </c>
      <c r="I1453" s="4" t="s">
        <v>41</v>
      </c>
      <c r="J1453" s="2">
        <v>44552</v>
      </c>
    </row>
    <row r="1454" spans="1:10" x14ac:dyDescent="0.3">
      <c r="A1454" s="6" t="s">
        <v>72</v>
      </c>
      <c r="B1454" s="8">
        <v>4</v>
      </c>
      <c r="C1454" s="8">
        <v>12</v>
      </c>
      <c r="D1454" s="4" t="s">
        <v>44</v>
      </c>
      <c r="E1454" s="4" t="s">
        <v>84</v>
      </c>
      <c r="F1454" s="8">
        <v>4</v>
      </c>
      <c r="G1454" s="4" t="s">
        <v>15</v>
      </c>
      <c r="H1454" s="4">
        <v>52</v>
      </c>
      <c r="I1454" s="4" t="s">
        <v>41</v>
      </c>
      <c r="J1454" s="2">
        <v>44553</v>
      </c>
    </row>
    <row r="1455" spans="1:10" x14ac:dyDescent="0.3">
      <c r="A1455" s="6" t="s">
        <v>72</v>
      </c>
      <c r="B1455" s="8">
        <v>4</v>
      </c>
      <c r="C1455" s="8">
        <v>12</v>
      </c>
      <c r="D1455" s="4" t="s">
        <v>44</v>
      </c>
      <c r="E1455" s="4" t="s">
        <v>84</v>
      </c>
      <c r="F1455" s="8">
        <v>5</v>
      </c>
      <c r="G1455" s="4" t="s">
        <v>16</v>
      </c>
      <c r="H1455" s="4">
        <v>52</v>
      </c>
      <c r="I1455" s="4" t="s">
        <v>41</v>
      </c>
      <c r="J1455" s="2">
        <v>44554</v>
      </c>
    </row>
    <row r="1456" spans="1:10" x14ac:dyDescent="0.3">
      <c r="A1456" s="6" t="s">
        <v>72</v>
      </c>
      <c r="B1456" s="8">
        <v>4</v>
      </c>
      <c r="C1456" s="8">
        <v>12</v>
      </c>
      <c r="D1456" s="4" t="s">
        <v>44</v>
      </c>
      <c r="E1456" s="4" t="s">
        <v>84</v>
      </c>
      <c r="F1456" s="8">
        <v>6</v>
      </c>
      <c r="G1456" s="4" t="s">
        <v>17</v>
      </c>
      <c r="H1456" s="4">
        <v>52</v>
      </c>
      <c r="I1456" s="4" t="s">
        <v>41</v>
      </c>
      <c r="J1456" s="2">
        <v>44555</v>
      </c>
    </row>
    <row r="1457" spans="1:10" x14ac:dyDescent="0.3">
      <c r="A1457" s="6" t="s">
        <v>72</v>
      </c>
      <c r="B1457" s="8">
        <v>4</v>
      </c>
      <c r="C1457" s="8">
        <v>12</v>
      </c>
      <c r="D1457" s="4" t="s">
        <v>44</v>
      </c>
      <c r="E1457" s="4" t="s">
        <v>84</v>
      </c>
      <c r="F1457" s="8">
        <v>7</v>
      </c>
      <c r="G1457" s="4" t="s">
        <v>18</v>
      </c>
      <c r="H1457" s="4">
        <v>52</v>
      </c>
      <c r="I1457" s="4" t="s">
        <v>41</v>
      </c>
      <c r="J1457" s="2">
        <v>44556</v>
      </c>
    </row>
    <row r="1458" spans="1:10" x14ac:dyDescent="0.3">
      <c r="A1458" s="6" t="s">
        <v>72</v>
      </c>
      <c r="B1458" s="8">
        <v>4</v>
      </c>
      <c r="C1458" s="8">
        <v>12</v>
      </c>
      <c r="D1458" s="4" t="s">
        <v>44</v>
      </c>
      <c r="E1458" s="4" t="s">
        <v>84</v>
      </c>
      <c r="F1458" s="8">
        <v>1</v>
      </c>
      <c r="G1458" s="4" t="s">
        <v>19</v>
      </c>
      <c r="H1458" s="4">
        <v>53</v>
      </c>
      <c r="I1458" s="4" t="s">
        <v>41</v>
      </c>
      <c r="J1458" s="2">
        <v>44557</v>
      </c>
    </row>
    <row r="1459" spans="1:10" x14ac:dyDescent="0.3">
      <c r="A1459" s="6" t="s">
        <v>72</v>
      </c>
      <c r="B1459" s="8">
        <v>4</v>
      </c>
      <c r="C1459" s="8">
        <v>12</v>
      </c>
      <c r="D1459" s="4" t="s">
        <v>44</v>
      </c>
      <c r="E1459" s="4" t="s">
        <v>84</v>
      </c>
      <c r="F1459" s="8">
        <v>2</v>
      </c>
      <c r="G1459" s="4" t="s">
        <v>20</v>
      </c>
      <c r="H1459" s="4">
        <v>53</v>
      </c>
      <c r="I1459" s="4" t="s">
        <v>41</v>
      </c>
      <c r="J1459" s="2">
        <v>44558</v>
      </c>
    </row>
    <row r="1460" spans="1:10" x14ac:dyDescent="0.3">
      <c r="A1460" s="6" t="s">
        <v>72</v>
      </c>
      <c r="B1460" s="8">
        <v>4</v>
      </c>
      <c r="C1460" s="8">
        <v>12</v>
      </c>
      <c r="D1460" s="4" t="s">
        <v>44</v>
      </c>
      <c r="E1460" s="4" t="s">
        <v>84</v>
      </c>
      <c r="F1460" s="8">
        <v>3</v>
      </c>
      <c r="G1460" s="4" t="s">
        <v>13</v>
      </c>
      <c r="H1460" s="4">
        <v>53</v>
      </c>
      <c r="I1460" s="4" t="s">
        <v>41</v>
      </c>
      <c r="J1460" s="2">
        <v>44559</v>
      </c>
    </row>
    <row r="1461" spans="1:10" x14ac:dyDescent="0.3">
      <c r="A1461" s="6" t="s">
        <v>72</v>
      </c>
      <c r="B1461" s="8">
        <v>4</v>
      </c>
      <c r="C1461" s="8">
        <v>12</v>
      </c>
      <c r="D1461" s="4" t="s">
        <v>44</v>
      </c>
      <c r="E1461" s="4" t="s">
        <v>84</v>
      </c>
      <c r="F1461" s="8">
        <v>4</v>
      </c>
      <c r="G1461" s="4" t="s">
        <v>15</v>
      </c>
      <c r="H1461" s="4">
        <v>53</v>
      </c>
      <c r="I1461" s="4" t="s">
        <v>41</v>
      </c>
      <c r="J1461" s="2">
        <v>44560</v>
      </c>
    </row>
    <row r="1462" spans="1:10" x14ac:dyDescent="0.3">
      <c r="A1462" s="6" t="s">
        <v>72</v>
      </c>
      <c r="B1462" s="8">
        <v>4</v>
      </c>
      <c r="C1462" s="8">
        <v>12</v>
      </c>
      <c r="D1462" s="4" t="s">
        <v>44</v>
      </c>
      <c r="E1462" s="4" t="s">
        <v>84</v>
      </c>
      <c r="F1462" s="8">
        <v>5</v>
      </c>
      <c r="G1462" s="4" t="s">
        <v>16</v>
      </c>
      <c r="H1462" s="4">
        <v>53</v>
      </c>
      <c r="I1462" s="4" t="s">
        <v>41</v>
      </c>
      <c r="J1462" s="2">
        <v>44561</v>
      </c>
    </row>
    <row r="1463" spans="1:10" x14ac:dyDescent="0.3">
      <c r="A1463" s="6" t="s">
        <v>85</v>
      </c>
      <c r="B1463" s="8">
        <v>1</v>
      </c>
      <c r="C1463" s="8">
        <v>1</v>
      </c>
      <c r="D1463" s="4" t="s">
        <v>11</v>
      </c>
      <c r="E1463" s="4" t="s">
        <v>86</v>
      </c>
      <c r="F1463" s="8">
        <v>6</v>
      </c>
      <c r="G1463" s="4" t="s">
        <v>17</v>
      </c>
      <c r="H1463" s="4">
        <v>1</v>
      </c>
      <c r="I1463" s="4" t="s">
        <v>14</v>
      </c>
      <c r="J1463" s="2">
        <v>44562</v>
      </c>
    </row>
    <row r="1464" spans="1:10" x14ac:dyDescent="0.3">
      <c r="A1464" s="6" t="s">
        <v>85</v>
      </c>
      <c r="B1464" s="8">
        <v>1</v>
      </c>
      <c r="C1464" s="8">
        <v>1</v>
      </c>
      <c r="D1464" s="4" t="s">
        <v>11</v>
      </c>
      <c r="E1464" s="4" t="s">
        <v>86</v>
      </c>
      <c r="F1464" s="8">
        <v>7</v>
      </c>
      <c r="G1464" s="4" t="s">
        <v>18</v>
      </c>
      <c r="H1464" s="4">
        <v>1</v>
      </c>
      <c r="I1464" s="4" t="s">
        <v>14</v>
      </c>
      <c r="J1464" s="2">
        <v>44563</v>
      </c>
    </row>
    <row r="1465" spans="1:10" x14ac:dyDescent="0.3">
      <c r="A1465" s="6" t="s">
        <v>85</v>
      </c>
      <c r="B1465" s="8">
        <v>1</v>
      </c>
      <c r="C1465" s="8">
        <v>1</v>
      </c>
      <c r="D1465" s="4" t="s">
        <v>11</v>
      </c>
      <c r="E1465" s="4" t="s">
        <v>86</v>
      </c>
      <c r="F1465" s="8">
        <v>1</v>
      </c>
      <c r="G1465" s="4" t="s">
        <v>19</v>
      </c>
      <c r="H1465" s="4">
        <v>2</v>
      </c>
      <c r="I1465" s="4" t="s">
        <v>14</v>
      </c>
      <c r="J1465" s="2">
        <v>44564</v>
      </c>
    </row>
    <row r="1466" spans="1:10" x14ac:dyDescent="0.3">
      <c r="A1466" s="6" t="s">
        <v>85</v>
      </c>
      <c r="B1466" s="8">
        <v>1</v>
      </c>
      <c r="C1466" s="8">
        <v>1</v>
      </c>
      <c r="D1466" s="4" t="s">
        <v>11</v>
      </c>
      <c r="E1466" s="4" t="s">
        <v>86</v>
      </c>
      <c r="F1466" s="8">
        <v>2</v>
      </c>
      <c r="G1466" s="4" t="s">
        <v>20</v>
      </c>
      <c r="H1466" s="4">
        <v>2</v>
      </c>
      <c r="I1466" s="4" t="s">
        <v>14</v>
      </c>
      <c r="J1466" s="2">
        <v>44565</v>
      </c>
    </row>
    <row r="1467" spans="1:10" x14ac:dyDescent="0.3">
      <c r="A1467" s="6" t="s">
        <v>85</v>
      </c>
      <c r="B1467" s="8">
        <v>1</v>
      </c>
      <c r="C1467" s="8">
        <v>1</v>
      </c>
      <c r="D1467" s="4" t="s">
        <v>11</v>
      </c>
      <c r="E1467" s="4" t="s">
        <v>86</v>
      </c>
      <c r="F1467" s="8">
        <v>3</v>
      </c>
      <c r="G1467" s="4" t="s">
        <v>13</v>
      </c>
      <c r="H1467" s="4">
        <v>2</v>
      </c>
      <c r="I1467" s="4" t="s">
        <v>14</v>
      </c>
      <c r="J1467" s="2">
        <v>44566</v>
      </c>
    </row>
    <row r="1468" spans="1:10" x14ac:dyDescent="0.3">
      <c r="A1468" s="6" t="s">
        <v>85</v>
      </c>
      <c r="B1468" s="8">
        <v>1</v>
      </c>
      <c r="C1468" s="8">
        <v>1</v>
      </c>
      <c r="D1468" s="4" t="s">
        <v>11</v>
      </c>
      <c r="E1468" s="4" t="s">
        <v>86</v>
      </c>
      <c r="F1468" s="8">
        <v>4</v>
      </c>
      <c r="G1468" s="4" t="s">
        <v>15</v>
      </c>
      <c r="H1468" s="4">
        <v>2</v>
      </c>
      <c r="I1468" s="4" t="s">
        <v>14</v>
      </c>
      <c r="J1468" s="2">
        <v>44567</v>
      </c>
    </row>
    <row r="1469" spans="1:10" x14ac:dyDescent="0.3">
      <c r="A1469" s="6" t="s">
        <v>85</v>
      </c>
      <c r="B1469" s="8">
        <v>1</v>
      </c>
      <c r="C1469" s="8">
        <v>1</v>
      </c>
      <c r="D1469" s="4" t="s">
        <v>11</v>
      </c>
      <c r="E1469" s="4" t="s">
        <v>86</v>
      </c>
      <c r="F1469" s="8">
        <v>5</v>
      </c>
      <c r="G1469" s="4" t="s">
        <v>16</v>
      </c>
      <c r="H1469" s="4">
        <v>2</v>
      </c>
      <c r="I1469" s="4" t="s">
        <v>14</v>
      </c>
      <c r="J1469" s="2">
        <v>44568</v>
      </c>
    </row>
    <row r="1470" spans="1:10" x14ac:dyDescent="0.3">
      <c r="A1470" s="6" t="s">
        <v>85</v>
      </c>
      <c r="B1470" s="8">
        <v>1</v>
      </c>
      <c r="C1470" s="8">
        <v>1</v>
      </c>
      <c r="D1470" s="4" t="s">
        <v>11</v>
      </c>
      <c r="E1470" s="4" t="s">
        <v>86</v>
      </c>
      <c r="F1470" s="8">
        <v>6</v>
      </c>
      <c r="G1470" s="4" t="s">
        <v>17</v>
      </c>
      <c r="H1470" s="4">
        <v>2</v>
      </c>
      <c r="I1470" s="4" t="s">
        <v>14</v>
      </c>
      <c r="J1470" s="2">
        <v>44569</v>
      </c>
    </row>
    <row r="1471" spans="1:10" x14ac:dyDescent="0.3">
      <c r="A1471" s="6" t="s">
        <v>85</v>
      </c>
      <c r="B1471" s="8">
        <v>1</v>
      </c>
      <c r="C1471" s="8">
        <v>1</v>
      </c>
      <c r="D1471" s="4" t="s">
        <v>11</v>
      </c>
      <c r="E1471" s="4" t="s">
        <v>86</v>
      </c>
      <c r="F1471" s="8">
        <v>7</v>
      </c>
      <c r="G1471" s="4" t="s">
        <v>18</v>
      </c>
      <c r="H1471" s="4">
        <v>2</v>
      </c>
      <c r="I1471" s="4" t="s">
        <v>14</v>
      </c>
      <c r="J1471" s="2">
        <v>44570</v>
      </c>
    </row>
    <row r="1472" spans="1:10" x14ac:dyDescent="0.3">
      <c r="A1472" s="6" t="s">
        <v>85</v>
      </c>
      <c r="B1472" s="8">
        <v>1</v>
      </c>
      <c r="C1472" s="8">
        <v>1</v>
      </c>
      <c r="D1472" s="4" t="s">
        <v>11</v>
      </c>
      <c r="E1472" s="4" t="s">
        <v>86</v>
      </c>
      <c r="F1472" s="8">
        <v>1</v>
      </c>
      <c r="G1472" s="4" t="s">
        <v>19</v>
      </c>
      <c r="H1472" s="4">
        <v>3</v>
      </c>
      <c r="I1472" s="4" t="s">
        <v>14</v>
      </c>
      <c r="J1472" s="2">
        <v>44571</v>
      </c>
    </row>
    <row r="1473" spans="1:10" x14ac:dyDescent="0.3">
      <c r="A1473" s="6" t="s">
        <v>85</v>
      </c>
      <c r="B1473" s="8">
        <v>1</v>
      </c>
      <c r="C1473" s="8">
        <v>1</v>
      </c>
      <c r="D1473" s="4" t="s">
        <v>11</v>
      </c>
      <c r="E1473" s="4" t="s">
        <v>86</v>
      </c>
      <c r="F1473" s="8">
        <v>2</v>
      </c>
      <c r="G1473" s="4" t="s">
        <v>20</v>
      </c>
      <c r="H1473" s="4">
        <v>3</v>
      </c>
      <c r="I1473" s="4" t="s">
        <v>14</v>
      </c>
      <c r="J1473" s="2">
        <v>44572</v>
      </c>
    </row>
    <row r="1474" spans="1:10" x14ac:dyDescent="0.3">
      <c r="A1474" s="6" t="s">
        <v>85</v>
      </c>
      <c r="B1474" s="8">
        <v>1</v>
      </c>
      <c r="C1474" s="8">
        <v>1</v>
      </c>
      <c r="D1474" s="4" t="s">
        <v>11</v>
      </c>
      <c r="E1474" s="4" t="s">
        <v>86</v>
      </c>
      <c r="F1474" s="8">
        <v>3</v>
      </c>
      <c r="G1474" s="4" t="s">
        <v>13</v>
      </c>
      <c r="H1474" s="4">
        <v>3</v>
      </c>
      <c r="I1474" s="4" t="s">
        <v>14</v>
      </c>
      <c r="J1474" s="2">
        <v>44573</v>
      </c>
    </row>
    <row r="1475" spans="1:10" x14ac:dyDescent="0.3">
      <c r="A1475" s="6" t="s">
        <v>85</v>
      </c>
      <c r="B1475" s="8">
        <v>1</v>
      </c>
      <c r="C1475" s="8">
        <v>1</v>
      </c>
      <c r="D1475" s="4" t="s">
        <v>11</v>
      </c>
      <c r="E1475" s="4" t="s">
        <v>86</v>
      </c>
      <c r="F1475" s="8">
        <v>4</v>
      </c>
      <c r="G1475" s="4" t="s">
        <v>15</v>
      </c>
      <c r="H1475" s="4">
        <v>3</v>
      </c>
      <c r="I1475" s="4" t="s">
        <v>14</v>
      </c>
      <c r="J1475" s="2">
        <v>44574</v>
      </c>
    </row>
    <row r="1476" spans="1:10" x14ac:dyDescent="0.3">
      <c r="A1476" s="6" t="s">
        <v>85</v>
      </c>
      <c r="B1476" s="8">
        <v>1</v>
      </c>
      <c r="C1476" s="8">
        <v>1</v>
      </c>
      <c r="D1476" s="4" t="s">
        <v>11</v>
      </c>
      <c r="E1476" s="4" t="s">
        <v>86</v>
      </c>
      <c r="F1476" s="8">
        <v>5</v>
      </c>
      <c r="G1476" s="4" t="s">
        <v>16</v>
      </c>
      <c r="H1476" s="4">
        <v>3</v>
      </c>
      <c r="I1476" s="4" t="s">
        <v>14</v>
      </c>
      <c r="J1476" s="2">
        <v>44575</v>
      </c>
    </row>
    <row r="1477" spans="1:10" x14ac:dyDescent="0.3">
      <c r="A1477" s="6" t="s">
        <v>85</v>
      </c>
      <c r="B1477" s="8">
        <v>1</v>
      </c>
      <c r="C1477" s="8">
        <v>1</v>
      </c>
      <c r="D1477" s="4" t="s">
        <v>11</v>
      </c>
      <c r="E1477" s="4" t="s">
        <v>86</v>
      </c>
      <c r="F1477" s="8">
        <v>6</v>
      </c>
      <c r="G1477" s="4" t="s">
        <v>17</v>
      </c>
      <c r="H1477" s="4">
        <v>3</v>
      </c>
      <c r="I1477" s="4" t="s">
        <v>14</v>
      </c>
      <c r="J1477" s="2">
        <v>44576</v>
      </c>
    </row>
    <row r="1478" spans="1:10" x14ac:dyDescent="0.3">
      <c r="A1478" s="6" t="s">
        <v>85</v>
      </c>
      <c r="B1478" s="8">
        <v>1</v>
      </c>
      <c r="C1478" s="8">
        <v>1</v>
      </c>
      <c r="D1478" s="4" t="s">
        <v>11</v>
      </c>
      <c r="E1478" s="4" t="s">
        <v>86</v>
      </c>
      <c r="F1478" s="8">
        <v>7</v>
      </c>
      <c r="G1478" s="4" t="s">
        <v>18</v>
      </c>
      <c r="H1478" s="4">
        <v>3</v>
      </c>
      <c r="I1478" s="4" t="s">
        <v>14</v>
      </c>
      <c r="J1478" s="2">
        <v>44577</v>
      </c>
    </row>
    <row r="1479" spans="1:10" x14ac:dyDescent="0.3">
      <c r="A1479" s="6" t="s">
        <v>85</v>
      </c>
      <c r="B1479" s="8">
        <v>1</v>
      </c>
      <c r="C1479" s="8">
        <v>1</v>
      </c>
      <c r="D1479" s="4" t="s">
        <v>11</v>
      </c>
      <c r="E1479" s="4" t="s">
        <v>86</v>
      </c>
      <c r="F1479" s="8">
        <v>1</v>
      </c>
      <c r="G1479" s="4" t="s">
        <v>19</v>
      </c>
      <c r="H1479" s="4">
        <v>4</v>
      </c>
      <c r="I1479" s="4" t="s">
        <v>14</v>
      </c>
      <c r="J1479" s="2">
        <v>44578</v>
      </c>
    </row>
    <row r="1480" spans="1:10" x14ac:dyDescent="0.3">
      <c r="A1480" s="6" t="s">
        <v>85</v>
      </c>
      <c r="B1480" s="8">
        <v>1</v>
      </c>
      <c r="C1480" s="8">
        <v>1</v>
      </c>
      <c r="D1480" s="4" t="s">
        <v>11</v>
      </c>
      <c r="E1480" s="4" t="s">
        <v>86</v>
      </c>
      <c r="F1480" s="8">
        <v>2</v>
      </c>
      <c r="G1480" s="4" t="s">
        <v>20</v>
      </c>
      <c r="H1480" s="4">
        <v>4</v>
      </c>
      <c r="I1480" s="4" t="s">
        <v>14</v>
      </c>
      <c r="J1480" s="2">
        <v>44579</v>
      </c>
    </row>
    <row r="1481" spans="1:10" x14ac:dyDescent="0.3">
      <c r="A1481" s="6" t="s">
        <v>85</v>
      </c>
      <c r="B1481" s="8">
        <v>1</v>
      </c>
      <c r="C1481" s="8">
        <v>1</v>
      </c>
      <c r="D1481" s="4" t="s">
        <v>11</v>
      </c>
      <c r="E1481" s="4" t="s">
        <v>86</v>
      </c>
      <c r="F1481" s="8">
        <v>3</v>
      </c>
      <c r="G1481" s="4" t="s">
        <v>13</v>
      </c>
      <c r="H1481" s="4">
        <v>4</v>
      </c>
      <c r="I1481" s="4" t="s">
        <v>14</v>
      </c>
      <c r="J1481" s="2">
        <v>44580</v>
      </c>
    </row>
    <row r="1482" spans="1:10" x14ac:dyDescent="0.3">
      <c r="A1482" s="6" t="s">
        <v>85</v>
      </c>
      <c r="B1482" s="8">
        <v>1</v>
      </c>
      <c r="C1482" s="8">
        <v>1</v>
      </c>
      <c r="D1482" s="4" t="s">
        <v>11</v>
      </c>
      <c r="E1482" s="4" t="s">
        <v>86</v>
      </c>
      <c r="F1482" s="8">
        <v>4</v>
      </c>
      <c r="G1482" s="4" t="s">
        <v>15</v>
      </c>
      <c r="H1482" s="4">
        <v>4</v>
      </c>
      <c r="I1482" s="4" t="s">
        <v>14</v>
      </c>
      <c r="J1482" s="2">
        <v>44581</v>
      </c>
    </row>
    <row r="1483" spans="1:10" x14ac:dyDescent="0.3">
      <c r="A1483" s="6" t="s">
        <v>85</v>
      </c>
      <c r="B1483" s="8">
        <v>1</v>
      </c>
      <c r="C1483" s="8">
        <v>1</v>
      </c>
      <c r="D1483" s="4" t="s">
        <v>11</v>
      </c>
      <c r="E1483" s="4" t="s">
        <v>86</v>
      </c>
      <c r="F1483" s="8">
        <v>5</v>
      </c>
      <c r="G1483" s="4" t="s">
        <v>16</v>
      </c>
      <c r="H1483" s="4">
        <v>4</v>
      </c>
      <c r="I1483" s="4" t="s">
        <v>14</v>
      </c>
      <c r="J1483" s="2">
        <v>44582</v>
      </c>
    </row>
    <row r="1484" spans="1:10" x14ac:dyDescent="0.3">
      <c r="A1484" s="6" t="s">
        <v>85</v>
      </c>
      <c r="B1484" s="8">
        <v>1</v>
      </c>
      <c r="C1484" s="8">
        <v>1</v>
      </c>
      <c r="D1484" s="4" t="s">
        <v>11</v>
      </c>
      <c r="E1484" s="4" t="s">
        <v>86</v>
      </c>
      <c r="F1484" s="8">
        <v>6</v>
      </c>
      <c r="G1484" s="4" t="s">
        <v>17</v>
      </c>
      <c r="H1484" s="4">
        <v>4</v>
      </c>
      <c r="I1484" s="4" t="s">
        <v>14</v>
      </c>
      <c r="J1484" s="2">
        <v>44583</v>
      </c>
    </row>
    <row r="1485" spans="1:10" x14ac:dyDescent="0.3">
      <c r="A1485" s="6" t="s">
        <v>85</v>
      </c>
      <c r="B1485" s="8">
        <v>1</v>
      </c>
      <c r="C1485" s="8">
        <v>1</v>
      </c>
      <c r="D1485" s="4" t="s">
        <v>11</v>
      </c>
      <c r="E1485" s="4" t="s">
        <v>86</v>
      </c>
      <c r="F1485" s="8">
        <v>7</v>
      </c>
      <c r="G1485" s="4" t="s">
        <v>18</v>
      </c>
      <c r="H1485" s="4">
        <v>4</v>
      </c>
      <c r="I1485" s="4" t="s">
        <v>14</v>
      </c>
      <c r="J1485" s="2">
        <v>44584</v>
      </c>
    </row>
    <row r="1486" spans="1:10" x14ac:dyDescent="0.3">
      <c r="A1486" s="6" t="s">
        <v>85</v>
      </c>
      <c r="B1486" s="8">
        <v>1</v>
      </c>
      <c r="C1486" s="8">
        <v>1</v>
      </c>
      <c r="D1486" s="4" t="s">
        <v>11</v>
      </c>
      <c r="E1486" s="4" t="s">
        <v>86</v>
      </c>
      <c r="F1486" s="8">
        <v>1</v>
      </c>
      <c r="G1486" s="4" t="s">
        <v>19</v>
      </c>
      <c r="H1486" s="4">
        <v>5</v>
      </c>
      <c r="I1486" s="4" t="s">
        <v>14</v>
      </c>
      <c r="J1486" s="2">
        <v>44585</v>
      </c>
    </row>
    <row r="1487" spans="1:10" x14ac:dyDescent="0.3">
      <c r="A1487" s="6" t="s">
        <v>85</v>
      </c>
      <c r="B1487" s="8">
        <v>1</v>
      </c>
      <c r="C1487" s="8">
        <v>1</v>
      </c>
      <c r="D1487" s="4" t="s">
        <v>11</v>
      </c>
      <c r="E1487" s="4" t="s">
        <v>86</v>
      </c>
      <c r="F1487" s="8">
        <v>2</v>
      </c>
      <c r="G1487" s="4" t="s">
        <v>20</v>
      </c>
      <c r="H1487" s="4">
        <v>5</v>
      </c>
      <c r="I1487" s="4" t="s">
        <v>14</v>
      </c>
      <c r="J1487" s="2">
        <v>44586</v>
      </c>
    </row>
    <row r="1488" spans="1:10" x14ac:dyDescent="0.3">
      <c r="A1488" s="6" t="s">
        <v>85</v>
      </c>
      <c r="B1488" s="8">
        <v>1</v>
      </c>
      <c r="C1488" s="8">
        <v>1</v>
      </c>
      <c r="D1488" s="4" t="s">
        <v>11</v>
      </c>
      <c r="E1488" s="4" t="s">
        <v>86</v>
      </c>
      <c r="F1488" s="8">
        <v>3</v>
      </c>
      <c r="G1488" s="4" t="s">
        <v>13</v>
      </c>
      <c r="H1488" s="4">
        <v>5</v>
      </c>
      <c r="I1488" s="4" t="s">
        <v>14</v>
      </c>
      <c r="J1488" s="2">
        <v>44587</v>
      </c>
    </row>
    <row r="1489" spans="1:10" x14ac:dyDescent="0.3">
      <c r="A1489" s="6" t="s">
        <v>85</v>
      </c>
      <c r="B1489" s="8">
        <v>1</v>
      </c>
      <c r="C1489" s="8">
        <v>1</v>
      </c>
      <c r="D1489" s="4" t="s">
        <v>11</v>
      </c>
      <c r="E1489" s="4" t="s">
        <v>86</v>
      </c>
      <c r="F1489" s="8">
        <v>4</v>
      </c>
      <c r="G1489" s="4" t="s">
        <v>15</v>
      </c>
      <c r="H1489" s="4">
        <v>5</v>
      </c>
      <c r="I1489" s="4" t="s">
        <v>14</v>
      </c>
      <c r="J1489" s="2">
        <v>44588</v>
      </c>
    </row>
    <row r="1490" spans="1:10" x14ac:dyDescent="0.3">
      <c r="A1490" s="6" t="s">
        <v>85</v>
      </c>
      <c r="B1490" s="8">
        <v>1</v>
      </c>
      <c r="C1490" s="8">
        <v>1</v>
      </c>
      <c r="D1490" s="4" t="s">
        <v>11</v>
      </c>
      <c r="E1490" s="4" t="s">
        <v>86</v>
      </c>
      <c r="F1490" s="8">
        <v>5</v>
      </c>
      <c r="G1490" s="4" t="s">
        <v>16</v>
      </c>
      <c r="H1490" s="4">
        <v>5</v>
      </c>
      <c r="I1490" s="4" t="s">
        <v>14</v>
      </c>
      <c r="J1490" s="2">
        <v>44589</v>
      </c>
    </row>
    <row r="1491" spans="1:10" x14ac:dyDescent="0.3">
      <c r="A1491" s="6" t="s">
        <v>85</v>
      </c>
      <c r="B1491" s="8">
        <v>1</v>
      </c>
      <c r="C1491" s="8">
        <v>1</v>
      </c>
      <c r="D1491" s="4" t="s">
        <v>11</v>
      </c>
      <c r="E1491" s="4" t="s">
        <v>86</v>
      </c>
      <c r="F1491" s="8">
        <v>6</v>
      </c>
      <c r="G1491" s="4" t="s">
        <v>17</v>
      </c>
      <c r="H1491" s="4">
        <v>5</v>
      </c>
      <c r="I1491" s="4" t="s">
        <v>14</v>
      </c>
      <c r="J1491" s="2">
        <v>44590</v>
      </c>
    </row>
    <row r="1492" spans="1:10" x14ac:dyDescent="0.3">
      <c r="A1492" s="6" t="s">
        <v>85</v>
      </c>
      <c r="B1492" s="8">
        <v>1</v>
      </c>
      <c r="C1492" s="8">
        <v>1</v>
      </c>
      <c r="D1492" s="4" t="s">
        <v>11</v>
      </c>
      <c r="E1492" s="4" t="s">
        <v>86</v>
      </c>
      <c r="F1492" s="8">
        <v>7</v>
      </c>
      <c r="G1492" s="4" t="s">
        <v>18</v>
      </c>
      <c r="H1492" s="4">
        <v>5</v>
      </c>
      <c r="I1492" s="4" t="s">
        <v>14</v>
      </c>
      <c r="J1492" s="2">
        <v>44591</v>
      </c>
    </row>
    <row r="1493" spans="1:10" x14ac:dyDescent="0.3">
      <c r="A1493" s="6" t="s">
        <v>85</v>
      </c>
      <c r="B1493" s="8">
        <v>1</v>
      </c>
      <c r="C1493" s="8">
        <v>1</v>
      </c>
      <c r="D1493" s="4" t="s">
        <v>11</v>
      </c>
      <c r="E1493" s="4" t="s">
        <v>86</v>
      </c>
      <c r="F1493" s="8">
        <v>1</v>
      </c>
      <c r="G1493" s="4" t="s">
        <v>19</v>
      </c>
      <c r="H1493" s="4">
        <v>6</v>
      </c>
      <c r="I1493" s="4" t="s">
        <v>14</v>
      </c>
      <c r="J1493" s="2">
        <v>44592</v>
      </c>
    </row>
    <row r="1494" spans="1:10" x14ac:dyDescent="0.3">
      <c r="A1494" s="6" t="s">
        <v>85</v>
      </c>
      <c r="B1494" s="8">
        <v>1</v>
      </c>
      <c r="C1494" s="8">
        <v>2</v>
      </c>
      <c r="D1494" s="4" t="s">
        <v>21</v>
      </c>
      <c r="E1494" s="4" t="s">
        <v>87</v>
      </c>
      <c r="F1494" s="8">
        <v>2</v>
      </c>
      <c r="G1494" s="4" t="s">
        <v>20</v>
      </c>
      <c r="H1494" s="4">
        <v>6</v>
      </c>
      <c r="I1494" s="4" t="s">
        <v>14</v>
      </c>
      <c r="J1494" s="2">
        <v>44593</v>
      </c>
    </row>
    <row r="1495" spans="1:10" x14ac:dyDescent="0.3">
      <c r="A1495" s="6" t="s">
        <v>85</v>
      </c>
      <c r="B1495" s="8">
        <v>1</v>
      </c>
      <c r="C1495" s="8">
        <v>2</v>
      </c>
      <c r="D1495" s="4" t="s">
        <v>21</v>
      </c>
      <c r="E1495" s="4" t="s">
        <v>87</v>
      </c>
      <c r="F1495" s="8">
        <v>3</v>
      </c>
      <c r="G1495" s="4" t="s">
        <v>13</v>
      </c>
      <c r="H1495" s="4">
        <v>6</v>
      </c>
      <c r="I1495" s="4" t="s">
        <v>14</v>
      </c>
      <c r="J1495" s="2">
        <v>44594</v>
      </c>
    </row>
    <row r="1496" spans="1:10" x14ac:dyDescent="0.3">
      <c r="A1496" s="6" t="s">
        <v>85</v>
      </c>
      <c r="B1496" s="8">
        <v>1</v>
      </c>
      <c r="C1496" s="8">
        <v>2</v>
      </c>
      <c r="D1496" s="4" t="s">
        <v>21</v>
      </c>
      <c r="E1496" s="4" t="s">
        <v>87</v>
      </c>
      <c r="F1496" s="8">
        <v>4</v>
      </c>
      <c r="G1496" s="4" t="s">
        <v>15</v>
      </c>
      <c r="H1496" s="4">
        <v>6</v>
      </c>
      <c r="I1496" s="4" t="s">
        <v>14</v>
      </c>
      <c r="J1496" s="2">
        <v>44595</v>
      </c>
    </row>
    <row r="1497" spans="1:10" x14ac:dyDescent="0.3">
      <c r="A1497" s="6" t="s">
        <v>85</v>
      </c>
      <c r="B1497" s="8">
        <v>1</v>
      </c>
      <c r="C1497" s="8">
        <v>2</v>
      </c>
      <c r="D1497" s="4" t="s">
        <v>21</v>
      </c>
      <c r="E1497" s="4" t="s">
        <v>87</v>
      </c>
      <c r="F1497" s="8">
        <v>5</v>
      </c>
      <c r="G1497" s="4" t="s">
        <v>16</v>
      </c>
      <c r="H1497" s="4">
        <v>6</v>
      </c>
      <c r="I1497" s="4" t="s">
        <v>14</v>
      </c>
      <c r="J1497" s="2">
        <v>44596</v>
      </c>
    </row>
    <row r="1498" spans="1:10" x14ac:dyDescent="0.3">
      <c r="A1498" s="6" t="s">
        <v>85</v>
      </c>
      <c r="B1498" s="8">
        <v>1</v>
      </c>
      <c r="C1498" s="8">
        <v>2</v>
      </c>
      <c r="D1498" s="4" t="s">
        <v>21</v>
      </c>
      <c r="E1498" s="4" t="s">
        <v>87</v>
      </c>
      <c r="F1498" s="8">
        <v>6</v>
      </c>
      <c r="G1498" s="4" t="s">
        <v>17</v>
      </c>
      <c r="H1498" s="4">
        <v>6</v>
      </c>
      <c r="I1498" s="4" t="s">
        <v>14</v>
      </c>
      <c r="J1498" s="2">
        <v>44597</v>
      </c>
    </row>
    <row r="1499" spans="1:10" x14ac:dyDescent="0.3">
      <c r="A1499" s="6" t="s">
        <v>85</v>
      </c>
      <c r="B1499" s="8">
        <v>1</v>
      </c>
      <c r="C1499" s="8">
        <v>2</v>
      </c>
      <c r="D1499" s="4" t="s">
        <v>21</v>
      </c>
      <c r="E1499" s="4" t="s">
        <v>87</v>
      </c>
      <c r="F1499" s="8">
        <v>7</v>
      </c>
      <c r="G1499" s="4" t="s">
        <v>18</v>
      </c>
      <c r="H1499" s="4">
        <v>6</v>
      </c>
      <c r="I1499" s="4" t="s">
        <v>14</v>
      </c>
      <c r="J1499" s="2">
        <v>44598</v>
      </c>
    </row>
    <row r="1500" spans="1:10" x14ac:dyDescent="0.3">
      <c r="A1500" s="6" t="s">
        <v>85</v>
      </c>
      <c r="B1500" s="8">
        <v>1</v>
      </c>
      <c r="C1500" s="8">
        <v>2</v>
      </c>
      <c r="D1500" s="4" t="s">
        <v>21</v>
      </c>
      <c r="E1500" s="4" t="s">
        <v>87</v>
      </c>
      <c r="F1500" s="8">
        <v>1</v>
      </c>
      <c r="G1500" s="4" t="s">
        <v>19</v>
      </c>
      <c r="H1500" s="4">
        <v>7</v>
      </c>
      <c r="I1500" s="4" t="s">
        <v>14</v>
      </c>
      <c r="J1500" s="2">
        <v>44599</v>
      </c>
    </row>
    <row r="1501" spans="1:10" x14ac:dyDescent="0.3">
      <c r="A1501" s="6" t="s">
        <v>85</v>
      </c>
      <c r="B1501" s="8">
        <v>1</v>
      </c>
      <c r="C1501" s="8">
        <v>2</v>
      </c>
      <c r="D1501" s="4" t="s">
        <v>21</v>
      </c>
      <c r="E1501" s="4" t="s">
        <v>87</v>
      </c>
      <c r="F1501" s="8">
        <v>2</v>
      </c>
      <c r="G1501" s="4" t="s">
        <v>20</v>
      </c>
      <c r="H1501" s="4">
        <v>7</v>
      </c>
      <c r="I1501" s="4" t="s">
        <v>14</v>
      </c>
      <c r="J1501" s="2">
        <v>44600</v>
      </c>
    </row>
    <row r="1502" spans="1:10" x14ac:dyDescent="0.3">
      <c r="A1502" s="6" t="s">
        <v>85</v>
      </c>
      <c r="B1502" s="8">
        <v>1</v>
      </c>
      <c r="C1502" s="8">
        <v>2</v>
      </c>
      <c r="D1502" s="4" t="s">
        <v>21</v>
      </c>
      <c r="E1502" s="4" t="s">
        <v>87</v>
      </c>
      <c r="F1502" s="8">
        <v>3</v>
      </c>
      <c r="G1502" s="4" t="s">
        <v>13</v>
      </c>
      <c r="H1502" s="4">
        <v>7</v>
      </c>
      <c r="I1502" s="4" t="s">
        <v>14</v>
      </c>
      <c r="J1502" s="2">
        <v>44601</v>
      </c>
    </row>
    <row r="1503" spans="1:10" x14ac:dyDescent="0.3">
      <c r="A1503" s="6" t="s">
        <v>85</v>
      </c>
      <c r="B1503" s="8">
        <v>1</v>
      </c>
      <c r="C1503" s="8">
        <v>2</v>
      </c>
      <c r="D1503" s="4" t="s">
        <v>21</v>
      </c>
      <c r="E1503" s="4" t="s">
        <v>87</v>
      </c>
      <c r="F1503" s="8">
        <v>4</v>
      </c>
      <c r="G1503" s="4" t="s">
        <v>15</v>
      </c>
      <c r="H1503" s="4">
        <v>7</v>
      </c>
      <c r="I1503" s="4" t="s">
        <v>14</v>
      </c>
      <c r="J1503" s="2">
        <v>44602</v>
      </c>
    </row>
    <row r="1504" spans="1:10" x14ac:dyDescent="0.3">
      <c r="A1504" s="6" t="s">
        <v>85</v>
      </c>
      <c r="B1504" s="8">
        <v>1</v>
      </c>
      <c r="C1504" s="8">
        <v>2</v>
      </c>
      <c r="D1504" s="4" t="s">
        <v>21</v>
      </c>
      <c r="E1504" s="4" t="s">
        <v>87</v>
      </c>
      <c r="F1504" s="8">
        <v>5</v>
      </c>
      <c r="G1504" s="4" t="s">
        <v>16</v>
      </c>
      <c r="H1504" s="4">
        <v>7</v>
      </c>
      <c r="I1504" s="4" t="s">
        <v>14</v>
      </c>
      <c r="J1504" s="2">
        <v>44603</v>
      </c>
    </row>
    <row r="1505" spans="1:10" x14ac:dyDescent="0.3">
      <c r="A1505" s="6" t="s">
        <v>85</v>
      </c>
      <c r="B1505" s="8">
        <v>1</v>
      </c>
      <c r="C1505" s="8">
        <v>2</v>
      </c>
      <c r="D1505" s="4" t="s">
        <v>21</v>
      </c>
      <c r="E1505" s="4" t="s">
        <v>87</v>
      </c>
      <c r="F1505" s="8">
        <v>6</v>
      </c>
      <c r="G1505" s="4" t="s">
        <v>17</v>
      </c>
      <c r="H1505" s="4">
        <v>7</v>
      </c>
      <c r="I1505" s="4" t="s">
        <v>14</v>
      </c>
      <c r="J1505" s="2">
        <v>44604</v>
      </c>
    </row>
    <row r="1506" spans="1:10" x14ac:dyDescent="0.3">
      <c r="A1506" s="6" t="s">
        <v>85</v>
      </c>
      <c r="B1506" s="8">
        <v>1</v>
      </c>
      <c r="C1506" s="8">
        <v>2</v>
      </c>
      <c r="D1506" s="4" t="s">
        <v>21</v>
      </c>
      <c r="E1506" s="4" t="s">
        <v>87</v>
      </c>
      <c r="F1506" s="8">
        <v>7</v>
      </c>
      <c r="G1506" s="4" t="s">
        <v>18</v>
      </c>
      <c r="H1506" s="4">
        <v>7</v>
      </c>
      <c r="I1506" s="4" t="s">
        <v>14</v>
      </c>
      <c r="J1506" s="2">
        <v>44605</v>
      </c>
    </row>
    <row r="1507" spans="1:10" x14ac:dyDescent="0.3">
      <c r="A1507" s="6" t="s">
        <v>85</v>
      </c>
      <c r="B1507" s="8">
        <v>1</v>
      </c>
      <c r="C1507" s="8">
        <v>2</v>
      </c>
      <c r="D1507" s="4" t="s">
        <v>21</v>
      </c>
      <c r="E1507" s="4" t="s">
        <v>87</v>
      </c>
      <c r="F1507" s="8">
        <v>1</v>
      </c>
      <c r="G1507" s="4" t="s">
        <v>19</v>
      </c>
      <c r="H1507" s="4">
        <v>8</v>
      </c>
      <c r="I1507" s="4" t="s">
        <v>14</v>
      </c>
      <c r="J1507" s="2">
        <v>44606</v>
      </c>
    </row>
    <row r="1508" spans="1:10" x14ac:dyDescent="0.3">
      <c r="A1508" s="6" t="s">
        <v>85</v>
      </c>
      <c r="B1508" s="8">
        <v>1</v>
      </c>
      <c r="C1508" s="8">
        <v>2</v>
      </c>
      <c r="D1508" s="4" t="s">
        <v>21</v>
      </c>
      <c r="E1508" s="4" t="s">
        <v>87</v>
      </c>
      <c r="F1508" s="8">
        <v>2</v>
      </c>
      <c r="G1508" s="4" t="s">
        <v>20</v>
      </c>
      <c r="H1508" s="4">
        <v>8</v>
      </c>
      <c r="I1508" s="4" t="s">
        <v>14</v>
      </c>
      <c r="J1508" s="2">
        <v>44607</v>
      </c>
    </row>
    <row r="1509" spans="1:10" x14ac:dyDescent="0.3">
      <c r="A1509" s="6" t="s">
        <v>85</v>
      </c>
      <c r="B1509" s="8">
        <v>1</v>
      </c>
      <c r="C1509" s="8">
        <v>2</v>
      </c>
      <c r="D1509" s="4" t="s">
        <v>21</v>
      </c>
      <c r="E1509" s="4" t="s">
        <v>87</v>
      </c>
      <c r="F1509" s="8">
        <v>3</v>
      </c>
      <c r="G1509" s="4" t="s">
        <v>13</v>
      </c>
      <c r="H1509" s="4">
        <v>8</v>
      </c>
      <c r="I1509" s="4" t="s">
        <v>14</v>
      </c>
      <c r="J1509" s="2">
        <v>44608</v>
      </c>
    </row>
    <row r="1510" spans="1:10" x14ac:dyDescent="0.3">
      <c r="A1510" s="6" t="s">
        <v>85</v>
      </c>
      <c r="B1510" s="8">
        <v>1</v>
      </c>
      <c r="C1510" s="8">
        <v>2</v>
      </c>
      <c r="D1510" s="4" t="s">
        <v>21</v>
      </c>
      <c r="E1510" s="4" t="s">
        <v>87</v>
      </c>
      <c r="F1510" s="8">
        <v>4</v>
      </c>
      <c r="G1510" s="4" t="s">
        <v>15</v>
      </c>
      <c r="H1510" s="4">
        <v>8</v>
      </c>
      <c r="I1510" s="4" t="s">
        <v>14</v>
      </c>
      <c r="J1510" s="2">
        <v>44609</v>
      </c>
    </row>
    <row r="1511" spans="1:10" x14ac:dyDescent="0.3">
      <c r="A1511" s="6" t="s">
        <v>85</v>
      </c>
      <c r="B1511" s="8">
        <v>1</v>
      </c>
      <c r="C1511" s="8">
        <v>2</v>
      </c>
      <c r="D1511" s="4" t="s">
        <v>21</v>
      </c>
      <c r="E1511" s="4" t="s">
        <v>87</v>
      </c>
      <c r="F1511" s="8">
        <v>5</v>
      </c>
      <c r="G1511" s="4" t="s">
        <v>16</v>
      </c>
      <c r="H1511" s="4">
        <v>8</v>
      </c>
      <c r="I1511" s="4" t="s">
        <v>14</v>
      </c>
      <c r="J1511" s="2">
        <v>44610</v>
      </c>
    </row>
    <row r="1512" spans="1:10" x14ac:dyDescent="0.3">
      <c r="A1512" s="6" t="s">
        <v>85</v>
      </c>
      <c r="B1512" s="8">
        <v>1</v>
      </c>
      <c r="C1512" s="8">
        <v>2</v>
      </c>
      <c r="D1512" s="4" t="s">
        <v>21</v>
      </c>
      <c r="E1512" s="4" t="s">
        <v>87</v>
      </c>
      <c r="F1512" s="8">
        <v>6</v>
      </c>
      <c r="G1512" s="4" t="s">
        <v>17</v>
      </c>
      <c r="H1512" s="4">
        <v>8</v>
      </c>
      <c r="I1512" s="4" t="s">
        <v>14</v>
      </c>
      <c r="J1512" s="2">
        <v>44611</v>
      </c>
    </row>
    <row r="1513" spans="1:10" x14ac:dyDescent="0.3">
      <c r="A1513" s="6" t="s">
        <v>85</v>
      </c>
      <c r="B1513" s="8">
        <v>1</v>
      </c>
      <c r="C1513" s="8">
        <v>2</v>
      </c>
      <c r="D1513" s="4" t="s">
        <v>21</v>
      </c>
      <c r="E1513" s="4" t="s">
        <v>87</v>
      </c>
      <c r="F1513" s="8">
        <v>7</v>
      </c>
      <c r="G1513" s="4" t="s">
        <v>18</v>
      </c>
      <c r="H1513" s="4">
        <v>8</v>
      </c>
      <c r="I1513" s="4" t="s">
        <v>14</v>
      </c>
      <c r="J1513" s="2">
        <v>44612</v>
      </c>
    </row>
    <row r="1514" spans="1:10" x14ac:dyDescent="0.3">
      <c r="A1514" s="6" t="s">
        <v>85</v>
      </c>
      <c r="B1514" s="8">
        <v>1</v>
      </c>
      <c r="C1514" s="8">
        <v>2</v>
      </c>
      <c r="D1514" s="4" t="s">
        <v>21</v>
      </c>
      <c r="E1514" s="4" t="s">
        <v>87</v>
      </c>
      <c r="F1514" s="8">
        <v>1</v>
      </c>
      <c r="G1514" s="4" t="s">
        <v>19</v>
      </c>
      <c r="H1514" s="4">
        <v>9</v>
      </c>
      <c r="I1514" s="4" t="s">
        <v>14</v>
      </c>
      <c r="J1514" s="2">
        <v>44613</v>
      </c>
    </row>
    <row r="1515" spans="1:10" x14ac:dyDescent="0.3">
      <c r="A1515" s="6" t="s">
        <v>85</v>
      </c>
      <c r="B1515" s="8">
        <v>1</v>
      </c>
      <c r="C1515" s="8">
        <v>2</v>
      </c>
      <c r="D1515" s="4" t="s">
        <v>21</v>
      </c>
      <c r="E1515" s="4" t="s">
        <v>87</v>
      </c>
      <c r="F1515" s="8">
        <v>2</v>
      </c>
      <c r="G1515" s="4" t="s">
        <v>20</v>
      </c>
      <c r="H1515" s="4">
        <v>9</v>
      </c>
      <c r="I1515" s="4" t="s">
        <v>14</v>
      </c>
      <c r="J1515" s="2">
        <v>44614</v>
      </c>
    </row>
    <row r="1516" spans="1:10" x14ac:dyDescent="0.3">
      <c r="A1516" s="6" t="s">
        <v>85</v>
      </c>
      <c r="B1516" s="8">
        <v>1</v>
      </c>
      <c r="C1516" s="8">
        <v>2</v>
      </c>
      <c r="D1516" s="4" t="s">
        <v>21</v>
      </c>
      <c r="E1516" s="4" t="s">
        <v>87</v>
      </c>
      <c r="F1516" s="8">
        <v>3</v>
      </c>
      <c r="G1516" s="4" t="s">
        <v>13</v>
      </c>
      <c r="H1516" s="4">
        <v>9</v>
      </c>
      <c r="I1516" s="4" t="s">
        <v>14</v>
      </c>
      <c r="J1516" s="2">
        <v>44615</v>
      </c>
    </row>
    <row r="1517" spans="1:10" x14ac:dyDescent="0.3">
      <c r="A1517" s="6" t="s">
        <v>85</v>
      </c>
      <c r="B1517" s="8">
        <v>1</v>
      </c>
      <c r="C1517" s="8">
        <v>2</v>
      </c>
      <c r="D1517" s="4" t="s">
        <v>21</v>
      </c>
      <c r="E1517" s="4" t="s">
        <v>87</v>
      </c>
      <c r="F1517" s="8">
        <v>4</v>
      </c>
      <c r="G1517" s="4" t="s">
        <v>15</v>
      </c>
      <c r="H1517" s="4">
        <v>9</v>
      </c>
      <c r="I1517" s="4" t="s">
        <v>14</v>
      </c>
      <c r="J1517" s="2">
        <v>44616</v>
      </c>
    </row>
    <row r="1518" spans="1:10" x14ac:dyDescent="0.3">
      <c r="A1518" s="6" t="s">
        <v>85</v>
      </c>
      <c r="B1518" s="8">
        <v>1</v>
      </c>
      <c r="C1518" s="8">
        <v>2</v>
      </c>
      <c r="D1518" s="4" t="s">
        <v>21</v>
      </c>
      <c r="E1518" s="4" t="s">
        <v>87</v>
      </c>
      <c r="F1518" s="8">
        <v>5</v>
      </c>
      <c r="G1518" s="4" t="s">
        <v>16</v>
      </c>
      <c r="H1518" s="4">
        <v>9</v>
      </c>
      <c r="I1518" s="4" t="s">
        <v>14</v>
      </c>
      <c r="J1518" s="2">
        <v>44617</v>
      </c>
    </row>
    <row r="1519" spans="1:10" x14ac:dyDescent="0.3">
      <c r="A1519" s="6" t="s">
        <v>85</v>
      </c>
      <c r="B1519" s="8">
        <v>1</v>
      </c>
      <c r="C1519" s="8">
        <v>2</v>
      </c>
      <c r="D1519" s="4" t="s">
        <v>21</v>
      </c>
      <c r="E1519" s="4" t="s">
        <v>87</v>
      </c>
      <c r="F1519" s="8">
        <v>6</v>
      </c>
      <c r="G1519" s="4" t="s">
        <v>17</v>
      </c>
      <c r="H1519" s="4">
        <v>9</v>
      </c>
      <c r="I1519" s="4" t="s">
        <v>14</v>
      </c>
      <c r="J1519" s="2">
        <v>44618</v>
      </c>
    </row>
    <row r="1520" spans="1:10" x14ac:dyDescent="0.3">
      <c r="A1520" s="6" t="s">
        <v>85</v>
      </c>
      <c r="B1520" s="8">
        <v>1</v>
      </c>
      <c r="C1520" s="8">
        <v>2</v>
      </c>
      <c r="D1520" s="4" t="s">
        <v>21</v>
      </c>
      <c r="E1520" s="4" t="s">
        <v>87</v>
      </c>
      <c r="F1520" s="8">
        <v>7</v>
      </c>
      <c r="G1520" s="4" t="s">
        <v>18</v>
      </c>
      <c r="H1520" s="4">
        <v>9</v>
      </c>
      <c r="I1520" s="4" t="s">
        <v>14</v>
      </c>
      <c r="J1520" s="2">
        <v>44619</v>
      </c>
    </row>
    <row r="1521" spans="1:10" x14ac:dyDescent="0.3">
      <c r="A1521" s="6" t="s">
        <v>85</v>
      </c>
      <c r="B1521" s="8">
        <v>1</v>
      </c>
      <c r="C1521" s="8">
        <v>2</v>
      </c>
      <c r="D1521" s="4" t="s">
        <v>21</v>
      </c>
      <c r="E1521" s="4" t="s">
        <v>87</v>
      </c>
      <c r="F1521" s="8">
        <v>1</v>
      </c>
      <c r="G1521" s="4" t="s">
        <v>19</v>
      </c>
      <c r="H1521" s="4">
        <v>10</v>
      </c>
      <c r="I1521" s="4" t="s">
        <v>14</v>
      </c>
      <c r="J1521" s="2">
        <v>44620</v>
      </c>
    </row>
    <row r="1522" spans="1:10" x14ac:dyDescent="0.3">
      <c r="A1522" s="6" t="s">
        <v>85</v>
      </c>
      <c r="B1522" s="8">
        <v>1</v>
      </c>
      <c r="C1522" s="8">
        <v>3</v>
      </c>
      <c r="D1522" s="4" t="s">
        <v>23</v>
      </c>
      <c r="E1522" s="4" t="s">
        <v>88</v>
      </c>
      <c r="F1522" s="8">
        <v>2</v>
      </c>
      <c r="G1522" s="4" t="s">
        <v>20</v>
      </c>
      <c r="H1522" s="4">
        <v>10</v>
      </c>
      <c r="I1522" s="4" t="s">
        <v>14</v>
      </c>
      <c r="J1522" s="2">
        <v>44621</v>
      </c>
    </row>
    <row r="1523" spans="1:10" x14ac:dyDescent="0.3">
      <c r="A1523" s="6" t="s">
        <v>85</v>
      </c>
      <c r="B1523" s="8">
        <v>1</v>
      </c>
      <c r="C1523" s="8">
        <v>3</v>
      </c>
      <c r="D1523" s="4" t="s">
        <v>23</v>
      </c>
      <c r="E1523" s="4" t="s">
        <v>88</v>
      </c>
      <c r="F1523" s="8">
        <v>3</v>
      </c>
      <c r="G1523" s="4" t="s">
        <v>13</v>
      </c>
      <c r="H1523" s="4">
        <v>10</v>
      </c>
      <c r="I1523" s="4" t="s">
        <v>14</v>
      </c>
      <c r="J1523" s="2">
        <v>44622</v>
      </c>
    </row>
    <row r="1524" spans="1:10" x14ac:dyDescent="0.3">
      <c r="A1524" s="6" t="s">
        <v>85</v>
      </c>
      <c r="B1524" s="8">
        <v>1</v>
      </c>
      <c r="C1524" s="8">
        <v>3</v>
      </c>
      <c r="D1524" s="4" t="s">
        <v>23</v>
      </c>
      <c r="E1524" s="4" t="s">
        <v>88</v>
      </c>
      <c r="F1524" s="8">
        <v>4</v>
      </c>
      <c r="G1524" s="4" t="s">
        <v>15</v>
      </c>
      <c r="H1524" s="4">
        <v>10</v>
      </c>
      <c r="I1524" s="4" t="s">
        <v>14</v>
      </c>
      <c r="J1524" s="2">
        <v>44623</v>
      </c>
    </row>
    <row r="1525" spans="1:10" x14ac:dyDescent="0.3">
      <c r="A1525" s="6" t="s">
        <v>85</v>
      </c>
      <c r="B1525" s="8">
        <v>1</v>
      </c>
      <c r="C1525" s="8">
        <v>3</v>
      </c>
      <c r="D1525" s="4" t="s">
        <v>23</v>
      </c>
      <c r="E1525" s="4" t="s">
        <v>88</v>
      </c>
      <c r="F1525" s="8">
        <v>5</v>
      </c>
      <c r="G1525" s="4" t="s">
        <v>16</v>
      </c>
      <c r="H1525" s="4">
        <v>10</v>
      </c>
      <c r="I1525" s="4" t="s">
        <v>14</v>
      </c>
      <c r="J1525" s="2">
        <v>44624</v>
      </c>
    </row>
    <row r="1526" spans="1:10" x14ac:dyDescent="0.3">
      <c r="A1526" s="6" t="s">
        <v>85</v>
      </c>
      <c r="B1526" s="8">
        <v>1</v>
      </c>
      <c r="C1526" s="8">
        <v>3</v>
      </c>
      <c r="D1526" s="4" t="s">
        <v>23</v>
      </c>
      <c r="E1526" s="4" t="s">
        <v>88</v>
      </c>
      <c r="F1526" s="8">
        <v>6</v>
      </c>
      <c r="G1526" s="4" t="s">
        <v>17</v>
      </c>
      <c r="H1526" s="4">
        <v>10</v>
      </c>
      <c r="I1526" s="4" t="s">
        <v>14</v>
      </c>
      <c r="J1526" s="2">
        <v>44625</v>
      </c>
    </row>
    <row r="1527" spans="1:10" x14ac:dyDescent="0.3">
      <c r="A1527" s="6" t="s">
        <v>85</v>
      </c>
      <c r="B1527" s="8">
        <v>1</v>
      </c>
      <c r="C1527" s="8">
        <v>3</v>
      </c>
      <c r="D1527" s="4" t="s">
        <v>23</v>
      </c>
      <c r="E1527" s="4" t="s">
        <v>88</v>
      </c>
      <c r="F1527" s="8">
        <v>7</v>
      </c>
      <c r="G1527" s="4" t="s">
        <v>18</v>
      </c>
      <c r="H1527" s="4">
        <v>10</v>
      </c>
      <c r="I1527" s="4" t="s">
        <v>14</v>
      </c>
      <c r="J1527" s="2">
        <v>44626</v>
      </c>
    </row>
    <row r="1528" spans="1:10" x14ac:dyDescent="0.3">
      <c r="A1528" s="6" t="s">
        <v>85</v>
      </c>
      <c r="B1528" s="8">
        <v>1</v>
      </c>
      <c r="C1528" s="8">
        <v>3</v>
      </c>
      <c r="D1528" s="4" t="s">
        <v>23</v>
      </c>
      <c r="E1528" s="4" t="s">
        <v>88</v>
      </c>
      <c r="F1528" s="8">
        <v>1</v>
      </c>
      <c r="G1528" s="4" t="s">
        <v>19</v>
      </c>
      <c r="H1528" s="4">
        <v>11</v>
      </c>
      <c r="I1528" s="4" t="s">
        <v>14</v>
      </c>
      <c r="J1528" s="2">
        <v>44627</v>
      </c>
    </row>
    <row r="1529" spans="1:10" x14ac:dyDescent="0.3">
      <c r="A1529" s="6" t="s">
        <v>85</v>
      </c>
      <c r="B1529" s="8">
        <v>1</v>
      </c>
      <c r="C1529" s="8">
        <v>3</v>
      </c>
      <c r="D1529" s="4" t="s">
        <v>23</v>
      </c>
      <c r="E1529" s="4" t="s">
        <v>88</v>
      </c>
      <c r="F1529" s="8">
        <v>2</v>
      </c>
      <c r="G1529" s="4" t="s">
        <v>20</v>
      </c>
      <c r="H1529" s="4">
        <v>11</v>
      </c>
      <c r="I1529" s="4" t="s">
        <v>14</v>
      </c>
      <c r="J1529" s="2">
        <v>44628</v>
      </c>
    </row>
    <row r="1530" spans="1:10" x14ac:dyDescent="0.3">
      <c r="A1530" s="6" t="s">
        <v>85</v>
      </c>
      <c r="B1530" s="8">
        <v>1</v>
      </c>
      <c r="C1530" s="8">
        <v>3</v>
      </c>
      <c r="D1530" s="4" t="s">
        <v>23</v>
      </c>
      <c r="E1530" s="4" t="s">
        <v>88</v>
      </c>
      <c r="F1530" s="8">
        <v>3</v>
      </c>
      <c r="G1530" s="4" t="s">
        <v>13</v>
      </c>
      <c r="H1530" s="4">
        <v>11</v>
      </c>
      <c r="I1530" s="4" t="s">
        <v>14</v>
      </c>
      <c r="J1530" s="2">
        <v>44629</v>
      </c>
    </row>
    <row r="1531" spans="1:10" x14ac:dyDescent="0.3">
      <c r="A1531" s="6" t="s">
        <v>85</v>
      </c>
      <c r="B1531" s="8">
        <v>1</v>
      </c>
      <c r="C1531" s="8">
        <v>3</v>
      </c>
      <c r="D1531" s="4" t="s">
        <v>23</v>
      </c>
      <c r="E1531" s="4" t="s">
        <v>88</v>
      </c>
      <c r="F1531" s="8">
        <v>4</v>
      </c>
      <c r="G1531" s="4" t="s">
        <v>15</v>
      </c>
      <c r="H1531" s="4">
        <v>11</v>
      </c>
      <c r="I1531" s="4" t="s">
        <v>14</v>
      </c>
      <c r="J1531" s="2">
        <v>44630</v>
      </c>
    </row>
    <row r="1532" spans="1:10" x14ac:dyDescent="0.3">
      <c r="A1532" s="6" t="s">
        <v>85</v>
      </c>
      <c r="B1532" s="8">
        <v>1</v>
      </c>
      <c r="C1532" s="8">
        <v>3</v>
      </c>
      <c r="D1532" s="4" t="s">
        <v>23</v>
      </c>
      <c r="E1532" s="4" t="s">
        <v>88</v>
      </c>
      <c r="F1532" s="8">
        <v>5</v>
      </c>
      <c r="G1532" s="4" t="s">
        <v>16</v>
      </c>
      <c r="H1532" s="4">
        <v>11</v>
      </c>
      <c r="I1532" s="4" t="s">
        <v>14</v>
      </c>
      <c r="J1532" s="2">
        <v>44631</v>
      </c>
    </row>
    <row r="1533" spans="1:10" x14ac:dyDescent="0.3">
      <c r="A1533" s="6" t="s">
        <v>85</v>
      </c>
      <c r="B1533" s="8">
        <v>1</v>
      </c>
      <c r="C1533" s="8">
        <v>3</v>
      </c>
      <c r="D1533" s="4" t="s">
        <v>23</v>
      </c>
      <c r="E1533" s="4" t="s">
        <v>88</v>
      </c>
      <c r="F1533" s="8">
        <v>6</v>
      </c>
      <c r="G1533" s="4" t="s">
        <v>17</v>
      </c>
      <c r="H1533" s="4">
        <v>11</v>
      </c>
      <c r="I1533" s="4" t="s">
        <v>14</v>
      </c>
      <c r="J1533" s="2">
        <v>44632</v>
      </c>
    </row>
    <row r="1534" spans="1:10" x14ac:dyDescent="0.3">
      <c r="A1534" s="6" t="s">
        <v>85</v>
      </c>
      <c r="B1534" s="8">
        <v>1</v>
      </c>
      <c r="C1534" s="8">
        <v>3</v>
      </c>
      <c r="D1534" s="4" t="s">
        <v>23</v>
      </c>
      <c r="E1534" s="4" t="s">
        <v>88</v>
      </c>
      <c r="F1534" s="8">
        <v>7</v>
      </c>
      <c r="G1534" s="4" t="s">
        <v>18</v>
      </c>
      <c r="H1534" s="4">
        <v>11</v>
      </c>
      <c r="I1534" s="4" t="s">
        <v>14</v>
      </c>
      <c r="J1534" s="2">
        <v>44633</v>
      </c>
    </row>
    <row r="1535" spans="1:10" x14ac:dyDescent="0.3">
      <c r="A1535" s="6" t="s">
        <v>85</v>
      </c>
      <c r="B1535" s="8">
        <v>1</v>
      </c>
      <c r="C1535" s="8">
        <v>3</v>
      </c>
      <c r="D1535" s="4" t="s">
        <v>23</v>
      </c>
      <c r="E1535" s="4" t="s">
        <v>88</v>
      </c>
      <c r="F1535" s="8">
        <v>1</v>
      </c>
      <c r="G1535" s="4" t="s">
        <v>19</v>
      </c>
      <c r="H1535" s="4">
        <v>12</v>
      </c>
      <c r="I1535" s="4" t="s">
        <v>14</v>
      </c>
      <c r="J1535" s="2">
        <v>44634</v>
      </c>
    </row>
    <row r="1536" spans="1:10" x14ac:dyDescent="0.3">
      <c r="A1536" s="6" t="s">
        <v>85</v>
      </c>
      <c r="B1536" s="8">
        <v>1</v>
      </c>
      <c r="C1536" s="8">
        <v>3</v>
      </c>
      <c r="D1536" s="4" t="s">
        <v>23</v>
      </c>
      <c r="E1536" s="4" t="s">
        <v>88</v>
      </c>
      <c r="F1536" s="8">
        <v>2</v>
      </c>
      <c r="G1536" s="4" t="s">
        <v>20</v>
      </c>
      <c r="H1536" s="4">
        <v>12</v>
      </c>
      <c r="I1536" s="4" t="s">
        <v>14</v>
      </c>
      <c r="J1536" s="2">
        <v>44635</v>
      </c>
    </row>
    <row r="1537" spans="1:10" x14ac:dyDescent="0.3">
      <c r="A1537" s="6" t="s">
        <v>85</v>
      </c>
      <c r="B1537" s="8">
        <v>1</v>
      </c>
      <c r="C1537" s="8">
        <v>3</v>
      </c>
      <c r="D1537" s="4" t="s">
        <v>23</v>
      </c>
      <c r="E1537" s="4" t="s">
        <v>88</v>
      </c>
      <c r="F1537" s="8">
        <v>3</v>
      </c>
      <c r="G1537" s="4" t="s">
        <v>13</v>
      </c>
      <c r="H1537" s="4">
        <v>12</v>
      </c>
      <c r="I1537" s="4" t="s">
        <v>14</v>
      </c>
      <c r="J1537" s="2">
        <v>44636</v>
      </c>
    </row>
    <row r="1538" spans="1:10" x14ac:dyDescent="0.3">
      <c r="A1538" s="6" t="s">
        <v>85</v>
      </c>
      <c r="B1538" s="8">
        <v>1</v>
      </c>
      <c r="C1538" s="8">
        <v>3</v>
      </c>
      <c r="D1538" s="4" t="s">
        <v>23</v>
      </c>
      <c r="E1538" s="4" t="s">
        <v>88</v>
      </c>
      <c r="F1538" s="8">
        <v>4</v>
      </c>
      <c r="G1538" s="4" t="s">
        <v>15</v>
      </c>
      <c r="H1538" s="4">
        <v>12</v>
      </c>
      <c r="I1538" s="4" t="s">
        <v>14</v>
      </c>
      <c r="J1538" s="2">
        <v>44637</v>
      </c>
    </row>
    <row r="1539" spans="1:10" x14ac:dyDescent="0.3">
      <c r="A1539" s="6" t="s">
        <v>85</v>
      </c>
      <c r="B1539" s="8">
        <v>1</v>
      </c>
      <c r="C1539" s="8">
        <v>3</v>
      </c>
      <c r="D1539" s="4" t="s">
        <v>23</v>
      </c>
      <c r="E1539" s="4" t="s">
        <v>88</v>
      </c>
      <c r="F1539" s="8">
        <v>5</v>
      </c>
      <c r="G1539" s="4" t="s">
        <v>16</v>
      </c>
      <c r="H1539" s="4">
        <v>12</v>
      </c>
      <c r="I1539" s="4" t="s">
        <v>14</v>
      </c>
      <c r="J1539" s="2">
        <v>44638</v>
      </c>
    </row>
    <row r="1540" spans="1:10" x14ac:dyDescent="0.3">
      <c r="A1540" s="6" t="s">
        <v>85</v>
      </c>
      <c r="B1540" s="8">
        <v>1</v>
      </c>
      <c r="C1540" s="8">
        <v>3</v>
      </c>
      <c r="D1540" s="4" t="s">
        <v>23</v>
      </c>
      <c r="E1540" s="4" t="s">
        <v>88</v>
      </c>
      <c r="F1540" s="8">
        <v>6</v>
      </c>
      <c r="G1540" s="4" t="s">
        <v>17</v>
      </c>
      <c r="H1540" s="4">
        <v>12</v>
      </c>
      <c r="I1540" s="4" t="s">
        <v>14</v>
      </c>
      <c r="J1540" s="2">
        <v>44639</v>
      </c>
    </row>
    <row r="1541" spans="1:10" x14ac:dyDescent="0.3">
      <c r="A1541" s="6" t="s">
        <v>85</v>
      </c>
      <c r="B1541" s="8">
        <v>1</v>
      </c>
      <c r="C1541" s="8">
        <v>3</v>
      </c>
      <c r="D1541" s="4" t="s">
        <v>23</v>
      </c>
      <c r="E1541" s="4" t="s">
        <v>88</v>
      </c>
      <c r="F1541" s="8">
        <v>7</v>
      </c>
      <c r="G1541" s="4" t="s">
        <v>18</v>
      </c>
      <c r="H1541" s="4">
        <v>12</v>
      </c>
      <c r="I1541" s="4" t="s">
        <v>14</v>
      </c>
      <c r="J1541" s="2">
        <v>44640</v>
      </c>
    </row>
    <row r="1542" spans="1:10" x14ac:dyDescent="0.3">
      <c r="A1542" s="6" t="s">
        <v>85</v>
      </c>
      <c r="B1542" s="8">
        <v>1</v>
      </c>
      <c r="C1542" s="8">
        <v>3</v>
      </c>
      <c r="D1542" s="4" t="s">
        <v>23</v>
      </c>
      <c r="E1542" s="4" t="s">
        <v>88</v>
      </c>
      <c r="F1542" s="8">
        <v>1</v>
      </c>
      <c r="G1542" s="4" t="s">
        <v>19</v>
      </c>
      <c r="H1542" s="4">
        <v>13</v>
      </c>
      <c r="I1542" s="4" t="s">
        <v>14</v>
      </c>
      <c r="J1542" s="2">
        <v>44641</v>
      </c>
    </row>
    <row r="1543" spans="1:10" x14ac:dyDescent="0.3">
      <c r="A1543" s="6" t="s">
        <v>85</v>
      </c>
      <c r="B1543" s="8">
        <v>1</v>
      </c>
      <c r="C1543" s="8">
        <v>3</v>
      </c>
      <c r="D1543" s="4" t="s">
        <v>23</v>
      </c>
      <c r="E1543" s="4" t="s">
        <v>88</v>
      </c>
      <c r="F1543" s="8">
        <v>2</v>
      </c>
      <c r="G1543" s="4" t="s">
        <v>20</v>
      </c>
      <c r="H1543" s="4">
        <v>13</v>
      </c>
      <c r="I1543" s="4" t="s">
        <v>14</v>
      </c>
      <c r="J1543" s="2">
        <v>44642</v>
      </c>
    </row>
    <row r="1544" spans="1:10" x14ac:dyDescent="0.3">
      <c r="A1544" s="6" t="s">
        <v>85</v>
      </c>
      <c r="B1544" s="8">
        <v>1</v>
      </c>
      <c r="C1544" s="8">
        <v>3</v>
      </c>
      <c r="D1544" s="4" t="s">
        <v>23</v>
      </c>
      <c r="E1544" s="4" t="s">
        <v>88</v>
      </c>
      <c r="F1544" s="8">
        <v>3</v>
      </c>
      <c r="G1544" s="4" t="s">
        <v>13</v>
      </c>
      <c r="H1544" s="4">
        <v>13</v>
      </c>
      <c r="I1544" s="4" t="s">
        <v>14</v>
      </c>
      <c r="J1544" s="2">
        <v>44643</v>
      </c>
    </row>
    <row r="1545" spans="1:10" x14ac:dyDescent="0.3">
      <c r="A1545" s="6" t="s">
        <v>85</v>
      </c>
      <c r="B1545" s="8">
        <v>1</v>
      </c>
      <c r="C1545" s="8">
        <v>3</v>
      </c>
      <c r="D1545" s="4" t="s">
        <v>23</v>
      </c>
      <c r="E1545" s="4" t="s">
        <v>88</v>
      </c>
      <c r="F1545" s="8">
        <v>4</v>
      </c>
      <c r="G1545" s="4" t="s">
        <v>15</v>
      </c>
      <c r="H1545" s="4">
        <v>13</v>
      </c>
      <c r="I1545" s="4" t="s">
        <v>14</v>
      </c>
      <c r="J1545" s="2">
        <v>44644</v>
      </c>
    </row>
    <row r="1546" spans="1:10" x14ac:dyDescent="0.3">
      <c r="A1546" s="6" t="s">
        <v>85</v>
      </c>
      <c r="B1546" s="8">
        <v>1</v>
      </c>
      <c r="C1546" s="8">
        <v>3</v>
      </c>
      <c r="D1546" s="4" t="s">
        <v>23</v>
      </c>
      <c r="E1546" s="4" t="s">
        <v>88</v>
      </c>
      <c r="F1546" s="8">
        <v>5</v>
      </c>
      <c r="G1546" s="4" t="s">
        <v>16</v>
      </c>
      <c r="H1546" s="4">
        <v>13</v>
      </c>
      <c r="I1546" s="4" t="s">
        <v>14</v>
      </c>
      <c r="J1546" s="2">
        <v>44645</v>
      </c>
    </row>
    <row r="1547" spans="1:10" x14ac:dyDescent="0.3">
      <c r="A1547" s="6" t="s">
        <v>85</v>
      </c>
      <c r="B1547" s="8">
        <v>1</v>
      </c>
      <c r="C1547" s="8">
        <v>3</v>
      </c>
      <c r="D1547" s="4" t="s">
        <v>23</v>
      </c>
      <c r="E1547" s="4" t="s">
        <v>88</v>
      </c>
      <c r="F1547" s="8">
        <v>6</v>
      </c>
      <c r="G1547" s="4" t="s">
        <v>17</v>
      </c>
      <c r="H1547" s="4">
        <v>13</v>
      </c>
      <c r="I1547" s="4" t="s">
        <v>14</v>
      </c>
      <c r="J1547" s="2">
        <v>44646</v>
      </c>
    </row>
    <row r="1548" spans="1:10" x14ac:dyDescent="0.3">
      <c r="A1548" s="6" t="s">
        <v>85</v>
      </c>
      <c r="B1548" s="8">
        <v>1</v>
      </c>
      <c r="C1548" s="8">
        <v>3</v>
      </c>
      <c r="D1548" s="4" t="s">
        <v>23</v>
      </c>
      <c r="E1548" s="4" t="s">
        <v>88</v>
      </c>
      <c r="F1548" s="8">
        <v>7</v>
      </c>
      <c r="G1548" s="4" t="s">
        <v>18</v>
      </c>
      <c r="H1548" s="4">
        <v>13</v>
      </c>
      <c r="I1548" s="4" t="s">
        <v>14</v>
      </c>
      <c r="J1548" s="2">
        <v>44647</v>
      </c>
    </row>
    <row r="1549" spans="1:10" x14ac:dyDescent="0.3">
      <c r="A1549" s="6" t="s">
        <v>85</v>
      </c>
      <c r="B1549" s="8">
        <v>1</v>
      </c>
      <c r="C1549" s="8">
        <v>3</v>
      </c>
      <c r="D1549" s="4" t="s">
        <v>23</v>
      </c>
      <c r="E1549" s="4" t="s">
        <v>88</v>
      </c>
      <c r="F1549" s="8">
        <v>1</v>
      </c>
      <c r="G1549" s="4" t="s">
        <v>19</v>
      </c>
      <c r="H1549" s="4">
        <v>14</v>
      </c>
      <c r="I1549" s="4" t="s">
        <v>14</v>
      </c>
      <c r="J1549" s="2">
        <v>44648</v>
      </c>
    </row>
    <row r="1550" spans="1:10" x14ac:dyDescent="0.3">
      <c r="A1550" s="6" t="s">
        <v>85</v>
      </c>
      <c r="B1550" s="8">
        <v>1</v>
      </c>
      <c r="C1550" s="8">
        <v>3</v>
      </c>
      <c r="D1550" s="4" t="s">
        <v>23</v>
      </c>
      <c r="E1550" s="4" t="s">
        <v>88</v>
      </c>
      <c r="F1550" s="8">
        <v>2</v>
      </c>
      <c r="G1550" s="4" t="s">
        <v>20</v>
      </c>
      <c r="H1550" s="4">
        <v>14</v>
      </c>
      <c r="I1550" s="4" t="s">
        <v>14</v>
      </c>
      <c r="J1550" s="2">
        <v>44649</v>
      </c>
    </row>
    <row r="1551" spans="1:10" x14ac:dyDescent="0.3">
      <c r="A1551" s="6" t="s">
        <v>85</v>
      </c>
      <c r="B1551" s="8">
        <v>1</v>
      </c>
      <c r="C1551" s="8">
        <v>3</v>
      </c>
      <c r="D1551" s="4" t="s">
        <v>23</v>
      </c>
      <c r="E1551" s="4" t="s">
        <v>88</v>
      </c>
      <c r="F1551" s="8">
        <v>3</v>
      </c>
      <c r="G1551" s="4" t="s">
        <v>13</v>
      </c>
      <c r="H1551" s="4">
        <v>14</v>
      </c>
      <c r="I1551" s="4" t="s">
        <v>14</v>
      </c>
      <c r="J1551" s="2">
        <v>44650</v>
      </c>
    </row>
    <row r="1552" spans="1:10" x14ac:dyDescent="0.3">
      <c r="A1552" s="6" t="s">
        <v>85</v>
      </c>
      <c r="B1552" s="8">
        <v>1</v>
      </c>
      <c r="C1552" s="8">
        <v>3</v>
      </c>
      <c r="D1552" s="4" t="s">
        <v>23</v>
      </c>
      <c r="E1552" s="4" t="s">
        <v>88</v>
      </c>
      <c r="F1552" s="8">
        <v>4</v>
      </c>
      <c r="G1552" s="4" t="s">
        <v>15</v>
      </c>
      <c r="H1552" s="4">
        <v>14</v>
      </c>
      <c r="I1552" s="4" t="s">
        <v>14</v>
      </c>
      <c r="J1552" s="2">
        <v>44651</v>
      </c>
    </row>
    <row r="1553" spans="1:10" x14ac:dyDescent="0.3">
      <c r="A1553" s="6" t="s">
        <v>85</v>
      </c>
      <c r="B1553" s="8">
        <v>2</v>
      </c>
      <c r="C1553" s="8">
        <v>4</v>
      </c>
      <c r="D1553" s="4" t="s">
        <v>25</v>
      </c>
      <c r="E1553" s="4" t="s">
        <v>89</v>
      </c>
      <c r="F1553" s="8">
        <v>5</v>
      </c>
      <c r="G1553" s="4" t="s">
        <v>16</v>
      </c>
      <c r="H1553" s="4">
        <v>14</v>
      </c>
      <c r="I1553" s="4" t="s">
        <v>27</v>
      </c>
      <c r="J1553" s="2">
        <v>44652</v>
      </c>
    </row>
    <row r="1554" spans="1:10" x14ac:dyDescent="0.3">
      <c r="A1554" s="6" t="s">
        <v>85</v>
      </c>
      <c r="B1554" s="8">
        <v>2</v>
      </c>
      <c r="C1554" s="8">
        <v>4</v>
      </c>
      <c r="D1554" s="4" t="s">
        <v>25</v>
      </c>
      <c r="E1554" s="4" t="s">
        <v>89</v>
      </c>
      <c r="F1554" s="8">
        <v>6</v>
      </c>
      <c r="G1554" s="4" t="s">
        <v>17</v>
      </c>
      <c r="H1554" s="4">
        <v>14</v>
      </c>
      <c r="I1554" s="4" t="s">
        <v>27</v>
      </c>
      <c r="J1554" s="2">
        <v>44653</v>
      </c>
    </row>
    <row r="1555" spans="1:10" x14ac:dyDescent="0.3">
      <c r="A1555" s="6" t="s">
        <v>85</v>
      </c>
      <c r="B1555" s="8">
        <v>2</v>
      </c>
      <c r="C1555" s="8">
        <v>4</v>
      </c>
      <c r="D1555" s="4" t="s">
        <v>25</v>
      </c>
      <c r="E1555" s="4" t="s">
        <v>89</v>
      </c>
      <c r="F1555" s="8">
        <v>7</v>
      </c>
      <c r="G1555" s="4" t="s">
        <v>18</v>
      </c>
      <c r="H1555" s="4">
        <v>14</v>
      </c>
      <c r="I1555" s="4" t="s">
        <v>27</v>
      </c>
      <c r="J1555" s="2">
        <v>44654</v>
      </c>
    </row>
    <row r="1556" spans="1:10" x14ac:dyDescent="0.3">
      <c r="A1556" s="6" t="s">
        <v>85</v>
      </c>
      <c r="B1556" s="8">
        <v>2</v>
      </c>
      <c r="C1556" s="8">
        <v>4</v>
      </c>
      <c r="D1556" s="4" t="s">
        <v>25</v>
      </c>
      <c r="E1556" s="4" t="s">
        <v>89</v>
      </c>
      <c r="F1556" s="8">
        <v>1</v>
      </c>
      <c r="G1556" s="4" t="s">
        <v>19</v>
      </c>
      <c r="H1556" s="4">
        <v>15</v>
      </c>
      <c r="I1556" s="4" t="s">
        <v>27</v>
      </c>
      <c r="J1556" s="2">
        <v>44655</v>
      </c>
    </row>
    <row r="1557" spans="1:10" x14ac:dyDescent="0.3">
      <c r="A1557" s="6" t="s">
        <v>85</v>
      </c>
      <c r="B1557" s="8">
        <v>2</v>
      </c>
      <c r="C1557" s="8">
        <v>4</v>
      </c>
      <c r="D1557" s="4" t="s">
        <v>25</v>
      </c>
      <c r="E1557" s="4" t="s">
        <v>89</v>
      </c>
      <c r="F1557" s="8">
        <v>2</v>
      </c>
      <c r="G1557" s="4" t="s">
        <v>20</v>
      </c>
      <c r="H1557" s="4">
        <v>15</v>
      </c>
      <c r="I1557" s="4" t="s">
        <v>27</v>
      </c>
      <c r="J1557" s="2">
        <v>44656</v>
      </c>
    </row>
    <row r="1558" spans="1:10" x14ac:dyDescent="0.3">
      <c r="A1558" s="6" t="s">
        <v>85</v>
      </c>
      <c r="B1558" s="8">
        <v>2</v>
      </c>
      <c r="C1558" s="8">
        <v>4</v>
      </c>
      <c r="D1558" s="4" t="s">
        <v>25</v>
      </c>
      <c r="E1558" s="4" t="s">
        <v>89</v>
      </c>
      <c r="F1558" s="8">
        <v>3</v>
      </c>
      <c r="G1558" s="4" t="s">
        <v>13</v>
      </c>
      <c r="H1558" s="4">
        <v>15</v>
      </c>
      <c r="I1558" s="4" t="s">
        <v>27</v>
      </c>
      <c r="J1558" s="2">
        <v>44657</v>
      </c>
    </row>
    <row r="1559" spans="1:10" x14ac:dyDescent="0.3">
      <c r="A1559" s="6" t="s">
        <v>85</v>
      </c>
      <c r="B1559" s="8">
        <v>2</v>
      </c>
      <c r="C1559" s="8">
        <v>4</v>
      </c>
      <c r="D1559" s="4" t="s">
        <v>25</v>
      </c>
      <c r="E1559" s="4" t="s">
        <v>89</v>
      </c>
      <c r="F1559" s="8">
        <v>4</v>
      </c>
      <c r="G1559" s="4" t="s">
        <v>15</v>
      </c>
      <c r="H1559" s="4">
        <v>15</v>
      </c>
      <c r="I1559" s="4" t="s">
        <v>27</v>
      </c>
      <c r="J1559" s="2">
        <v>44658</v>
      </c>
    </row>
    <row r="1560" spans="1:10" x14ac:dyDescent="0.3">
      <c r="A1560" s="6" t="s">
        <v>85</v>
      </c>
      <c r="B1560" s="8">
        <v>2</v>
      </c>
      <c r="C1560" s="8">
        <v>4</v>
      </c>
      <c r="D1560" s="4" t="s">
        <v>25</v>
      </c>
      <c r="E1560" s="4" t="s">
        <v>89</v>
      </c>
      <c r="F1560" s="8">
        <v>5</v>
      </c>
      <c r="G1560" s="4" t="s">
        <v>16</v>
      </c>
      <c r="H1560" s="4">
        <v>15</v>
      </c>
      <c r="I1560" s="4" t="s">
        <v>27</v>
      </c>
      <c r="J1560" s="2">
        <v>44659</v>
      </c>
    </row>
    <row r="1561" spans="1:10" x14ac:dyDescent="0.3">
      <c r="A1561" s="6" t="s">
        <v>85</v>
      </c>
      <c r="B1561" s="8">
        <v>2</v>
      </c>
      <c r="C1561" s="8">
        <v>4</v>
      </c>
      <c r="D1561" s="4" t="s">
        <v>25</v>
      </c>
      <c r="E1561" s="4" t="s">
        <v>89</v>
      </c>
      <c r="F1561" s="8">
        <v>6</v>
      </c>
      <c r="G1561" s="4" t="s">
        <v>17</v>
      </c>
      <c r="H1561" s="4">
        <v>15</v>
      </c>
      <c r="I1561" s="4" t="s">
        <v>27</v>
      </c>
      <c r="J1561" s="2">
        <v>44660</v>
      </c>
    </row>
    <row r="1562" spans="1:10" x14ac:dyDescent="0.3">
      <c r="A1562" s="6" t="s">
        <v>85</v>
      </c>
      <c r="B1562" s="8">
        <v>2</v>
      </c>
      <c r="C1562" s="8">
        <v>4</v>
      </c>
      <c r="D1562" s="4" t="s">
        <v>25</v>
      </c>
      <c r="E1562" s="4" t="s">
        <v>89</v>
      </c>
      <c r="F1562" s="8">
        <v>7</v>
      </c>
      <c r="G1562" s="4" t="s">
        <v>18</v>
      </c>
      <c r="H1562" s="4">
        <v>15</v>
      </c>
      <c r="I1562" s="4" t="s">
        <v>27</v>
      </c>
      <c r="J1562" s="2">
        <v>44661</v>
      </c>
    </row>
    <row r="1563" spans="1:10" x14ac:dyDescent="0.3">
      <c r="A1563" s="6" t="s">
        <v>85</v>
      </c>
      <c r="B1563" s="8">
        <v>2</v>
      </c>
      <c r="C1563" s="8">
        <v>4</v>
      </c>
      <c r="D1563" s="4" t="s">
        <v>25</v>
      </c>
      <c r="E1563" s="4" t="s">
        <v>89</v>
      </c>
      <c r="F1563" s="8">
        <v>1</v>
      </c>
      <c r="G1563" s="4" t="s">
        <v>19</v>
      </c>
      <c r="H1563" s="4">
        <v>16</v>
      </c>
      <c r="I1563" s="4" t="s">
        <v>27</v>
      </c>
      <c r="J1563" s="2">
        <v>44662</v>
      </c>
    </row>
    <row r="1564" spans="1:10" x14ac:dyDescent="0.3">
      <c r="A1564" s="6" t="s">
        <v>85</v>
      </c>
      <c r="B1564" s="8">
        <v>2</v>
      </c>
      <c r="C1564" s="8">
        <v>4</v>
      </c>
      <c r="D1564" s="4" t="s">
        <v>25</v>
      </c>
      <c r="E1564" s="4" t="s">
        <v>89</v>
      </c>
      <c r="F1564" s="8">
        <v>2</v>
      </c>
      <c r="G1564" s="4" t="s">
        <v>20</v>
      </c>
      <c r="H1564" s="4">
        <v>16</v>
      </c>
      <c r="I1564" s="4" t="s">
        <v>27</v>
      </c>
      <c r="J1564" s="2">
        <v>44663</v>
      </c>
    </row>
    <row r="1565" spans="1:10" x14ac:dyDescent="0.3">
      <c r="A1565" s="6" t="s">
        <v>85</v>
      </c>
      <c r="B1565" s="8">
        <v>2</v>
      </c>
      <c r="C1565" s="8">
        <v>4</v>
      </c>
      <c r="D1565" s="4" t="s">
        <v>25</v>
      </c>
      <c r="E1565" s="4" t="s">
        <v>89</v>
      </c>
      <c r="F1565" s="8">
        <v>3</v>
      </c>
      <c r="G1565" s="4" t="s">
        <v>13</v>
      </c>
      <c r="H1565" s="4">
        <v>16</v>
      </c>
      <c r="I1565" s="4" t="s">
        <v>27</v>
      </c>
      <c r="J1565" s="2">
        <v>44664</v>
      </c>
    </row>
    <row r="1566" spans="1:10" x14ac:dyDescent="0.3">
      <c r="A1566" s="6" t="s">
        <v>85</v>
      </c>
      <c r="B1566" s="8">
        <v>2</v>
      </c>
      <c r="C1566" s="8">
        <v>4</v>
      </c>
      <c r="D1566" s="4" t="s">
        <v>25</v>
      </c>
      <c r="E1566" s="4" t="s">
        <v>89</v>
      </c>
      <c r="F1566" s="8">
        <v>4</v>
      </c>
      <c r="G1566" s="4" t="s">
        <v>15</v>
      </c>
      <c r="H1566" s="4">
        <v>16</v>
      </c>
      <c r="I1566" s="4" t="s">
        <v>27</v>
      </c>
      <c r="J1566" s="2">
        <v>44665</v>
      </c>
    </row>
    <row r="1567" spans="1:10" x14ac:dyDescent="0.3">
      <c r="A1567" s="6" t="s">
        <v>85</v>
      </c>
      <c r="B1567" s="8">
        <v>2</v>
      </c>
      <c r="C1567" s="8">
        <v>4</v>
      </c>
      <c r="D1567" s="4" t="s">
        <v>25</v>
      </c>
      <c r="E1567" s="4" t="s">
        <v>89</v>
      </c>
      <c r="F1567" s="8">
        <v>5</v>
      </c>
      <c r="G1567" s="4" t="s">
        <v>16</v>
      </c>
      <c r="H1567" s="4">
        <v>16</v>
      </c>
      <c r="I1567" s="4" t="s">
        <v>27</v>
      </c>
      <c r="J1567" s="2">
        <v>44666</v>
      </c>
    </row>
    <row r="1568" spans="1:10" x14ac:dyDescent="0.3">
      <c r="A1568" s="6" t="s">
        <v>85</v>
      </c>
      <c r="B1568" s="8">
        <v>2</v>
      </c>
      <c r="C1568" s="8">
        <v>4</v>
      </c>
      <c r="D1568" s="4" t="s">
        <v>25</v>
      </c>
      <c r="E1568" s="4" t="s">
        <v>89</v>
      </c>
      <c r="F1568" s="8">
        <v>6</v>
      </c>
      <c r="G1568" s="4" t="s">
        <v>17</v>
      </c>
      <c r="H1568" s="4">
        <v>16</v>
      </c>
      <c r="I1568" s="4" t="s">
        <v>27</v>
      </c>
      <c r="J1568" s="2">
        <v>44667</v>
      </c>
    </row>
    <row r="1569" spans="1:10" x14ac:dyDescent="0.3">
      <c r="A1569" s="6" t="s">
        <v>85</v>
      </c>
      <c r="B1569" s="8">
        <v>2</v>
      </c>
      <c r="C1569" s="8">
        <v>4</v>
      </c>
      <c r="D1569" s="4" t="s">
        <v>25</v>
      </c>
      <c r="E1569" s="4" t="s">
        <v>89</v>
      </c>
      <c r="F1569" s="8">
        <v>7</v>
      </c>
      <c r="G1569" s="4" t="s">
        <v>18</v>
      </c>
      <c r="H1569" s="4">
        <v>16</v>
      </c>
      <c r="I1569" s="4" t="s">
        <v>27</v>
      </c>
      <c r="J1569" s="2">
        <v>44668</v>
      </c>
    </row>
    <row r="1570" spans="1:10" x14ac:dyDescent="0.3">
      <c r="A1570" s="6" t="s">
        <v>85</v>
      </c>
      <c r="B1570" s="8">
        <v>2</v>
      </c>
      <c r="C1570" s="8">
        <v>4</v>
      </c>
      <c r="D1570" s="4" t="s">
        <v>25</v>
      </c>
      <c r="E1570" s="4" t="s">
        <v>89</v>
      </c>
      <c r="F1570" s="8">
        <v>1</v>
      </c>
      <c r="G1570" s="4" t="s">
        <v>19</v>
      </c>
      <c r="H1570" s="4">
        <v>17</v>
      </c>
      <c r="I1570" s="4" t="s">
        <v>27</v>
      </c>
      <c r="J1570" s="2">
        <v>44669</v>
      </c>
    </row>
    <row r="1571" spans="1:10" x14ac:dyDescent="0.3">
      <c r="A1571" s="6" t="s">
        <v>85</v>
      </c>
      <c r="B1571" s="8">
        <v>2</v>
      </c>
      <c r="C1571" s="8">
        <v>4</v>
      </c>
      <c r="D1571" s="4" t="s">
        <v>25</v>
      </c>
      <c r="E1571" s="4" t="s">
        <v>89</v>
      </c>
      <c r="F1571" s="8">
        <v>2</v>
      </c>
      <c r="G1571" s="4" t="s">
        <v>20</v>
      </c>
      <c r="H1571" s="4">
        <v>17</v>
      </c>
      <c r="I1571" s="4" t="s">
        <v>27</v>
      </c>
      <c r="J1571" s="2">
        <v>44670</v>
      </c>
    </row>
    <row r="1572" spans="1:10" x14ac:dyDescent="0.3">
      <c r="A1572" s="6" t="s">
        <v>85</v>
      </c>
      <c r="B1572" s="8">
        <v>2</v>
      </c>
      <c r="C1572" s="8">
        <v>4</v>
      </c>
      <c r="D1572" s="4" t="s">
        <v>25</v>
      </c>
      <c r="E1572" s="4" t="s">
        <v>89</v>
      </c>
      <c r="F1572" s="8">
        <v>3</v>
      </c>
      <c r="G1572" s="4" t="s">
        <v>13</v>
      </c>
      <c r="H1572" s="4">
        <v>17</v>
      </c>
      <c r="I1572" s="4" t="s">
        <v>27</v>
      </c>
      <c r="J1572" s="2">
        <v>44671</v>
      </c>
    </row>
    <row r="1573" spans="1:10" x14ac:dyDescent="0.3">
      <c r="A1573" s="6" t="s">
        <v>85</v>
      </c>
      <c r="B1573" s="8">
        <v>2</v>
      </c>
      <c r="C1573" s="8">
        <v>4</v>
      </c>
      <c r="D1573" s="4" t="s">
        <v>25</v>
      </c>
      <c r="E1573" s="4" t="s">
        <v>89</v>
      </c>
      <c r="F1573" s="8">
        <v>4</v>
      </c>
      <c r="G1573" s="4" t="s">
        <v>15</v>
      </c>
      <c r="H1573" s="4">
        <v>17</v>
      </c>
      <c r="I1573" s="4" t="s">
        <v>27</v>
      </c>
      <c r="J1573" s="2">
        <v>44672</v>
      </c>
    </row>
    <row r="1574" spans="1:10" x14ac:dyDescent="0.3">
      <c r="A1574" s="6" t="s">
        <v>85</v>
      </c>
      <c r="B1574" s="8">
        <v>2</v>
      </c>
      <c r="C1574" s="8">
        <v>4</v>
      </c>
      <c r="D1574" s="4" t="s">
        <v>25</v>
      </c>
      <c r="E1574" s="4" t="s">
        <v>89</v>
      </c>
      <c r="F1574" s="8">
        <v>5</v>
      </c>
      <c r="G1574" s="4" t="s">
        <v>16</v>
      </c>
      <c r="H1574" s="4">
        <v>17</v>
      </c>
      <c r="I1574" s="4" t="s">
        <v>27</v>
      </c>
      <c r="J1574" s="2">
        <v>44673</v>
      </c>
    </row>
    <row r="1575" spans="1:10" x14ac:dyDescent="0.3">
      <c r="A1575" s="6" t="s">
        <v>85</v>
      </c>
      <c r="B1575" s="8">
        <v>2</v>
      </c>
      <c r="C1575" s="8">
        <v>4</v>
      </c>
      <c r="D1575" s="4" t="s">
        <v>25</v>
      </c>
      <c r="E1575" s="4" t="s">
        <v>89</v>
      </c>
      <c r="F1575" s="8">
        <v>6</v>
      </c>
      <c r="G1575" s="4" t="s">
        <v>17</v>
      </c>
      <c r="H1575" s="4">
        <v>17</v>
      </c>
      <c r="I1575" s="4" t="s">
        <v>27</v>
      </c>
      <c r="J1575" s="2">
        <v>44674</v>
      </c>
    </row>
    <row r="1576" spans="1:10" x14ac:dyDescent="0.3">
      <c r="A1576" s="6" t="s">
        <v>85</v>
      </c>
      <c r="B1576" s="8">
        <v>2</v>
      </c>
      <c r="C1576" s="8">
        <v>4</v>
      </c>
      <c r="D1576" s="4" t="s">
        <v>25</v>
      </c>
      <c r="E1576" s="4" t="s">
        <v>89</v>
      </c>
      <c r="F1576" s="8">
        <v>7</v>
      </c>
      <c r="G1576" s="4" t="s">
        <v>18</v>
      </c>
      <c r="H1576" s="4">
        <v>17</v>
      </c>
      <c r="I1576" s="4" t="s">
        <v>27</v>
      </c>
      <c r="J1576" s="2">
        <v>44675</v>
      </c>
    </row>
    <row r="1577" spans="1:10" x14ac:dyDescent="0.3">
      <c r="A1577" s="6" t="s">
        <v>85</v>
      </c>
      <c r="B1577" s="8">
        <v>2</v>
      </c>
      <c r="C1577" s="8">
        <v>4</v>
      </c>
      <c r="D1577" s="4" t="s">
        <v>25</v>
      </c>
      <c r="E1577" s="4" t="s">
        <v>89</v>
      </c>
      <c r="F1577" s="8">
        <v>1</v>
      </c>
      <c r="G1577" s="4" t="s">
        <v>19</v>
      </c>
      <c r="H1577" s="4">
        <v>18</v>
      </c>
      <c r="I1577" s="4" t="s">
        <v>27</v>
      </c>
      <c r="J1577" s="2">
        <v>44676</v>
      </c>
    </row>
    <row r="1578" spans="1:10" x14ac:dyDescent="0.3">
      <c r="A1578" s="6" t="s">
        <v>85</v>
      </c>
      <c r="B1578" s="8">
        <v>2</v>
      </c>
      <c r="C1578" s="8">
        <v>4</v>
      </c>
      <c r="D1578" s="4" t="s">
        <v>25</v>
      </c>
      <c r="E1578" s="4" t="s">
        <v>89</v>
      </c>
      <c r="F1578" s="8">
        <v>2</v>
      </c>
      <c r="G1578" s="4" t="s">
        <v>20</v>
      </c>
      <c r="H1578" s="4">
        <v>18</v>
      </c>
      <c r="I1578" s="4" t="s">
        <v>27</v>
      </c>
      <c r="J1578" s="2">
        <v>44677</v>
      </c>
    </row>
    <row r="1579" spans="1:10" x14ac:dyDescent="0.3">
      <c r="A1579" s="6" t="s">
        <v>85</v>
      </c>
      <c r="B1579" s="8">
        <v>2</v>
      </c>
      <c r="C1579" s="8">
        <v>4</v>
      </c>
      <c r="D1579" s="4" t="s">
        <v>25</v>
      </c>
      <c r="E1579" s="4" t="s">
        <v>89</v>
      </c>
      <c r="F1579" s="8">
        <v>3</v>
      </c>
      <c r="G1579" s="4" t="s">
        <v>13</v>
      </c>
      <c r="H1579" s="4">
        <v>18</v>
      </c>
      <c r="I1579" s="4" t="s">
        <v>27</v>
      </c>
      <c r="J1579" s="2">
        <v>44678</v>
      </c>
    </row>
    <row r="1580" spans="1:10" x14ac:dyDescent="0.3">
      <c r="A1580" s="6" t="s">
        <v>85</v>
      </c>
      <c r="B1580" s="8">
        <v>2</v>
      </c>
      <c r="C1580" s="8">
        <v>4</v>
      </c>
      <c r="D1580" s="4" t="s">
        <v>25</v>
      </c>
      <c r="E1580" s="4" t="s">
        <v>89</v>
      </c>
      <c r="F1580" s="8">
        <v>4</v>
      </c>
      <c r="G1580" s="4" t="s">
        <v>15</v>
      </c>
      <c r="H1580" s="4">
        <v>18</v>
      </c>
      <c r="I1580" s="4" t="s">
        <v>27</v>
      </c>
      <c r="J1580" s="2">
        <v>44679</v>
      </c>
    </row>
    <row r="1581" spans="1:10" x14ac:dyDescent="0.3">
      <c r="A1581" s="6" t="s">
        <v>85</v>
      </c>
      <c r="B1581" s="8">
        <v>2</v>
      </c>
      <c r="C1581" s="8">
        <v>4</v>
      </c>
      <c r="D1581" s="4" t="s">
        <v>25</v>
      </c>
      <c r="E1581" s="4" t="s">
        <v>89</v>
      </c>
      <c r="F1581" s="8">
        <v>5</v>
      </c>
      <c r="G1581" s="4" t="s">
        <v>16</v>
      </c>
      <c r="H1581" s="4">
        <v>18</v>
      </c>
      <c r="I1581" s="4" t="s">
        <v>27</v>
      </c>
      <c r="J1581" s="2">
        <v>44680</v>
      </c>
    </row>
    <row r="1582" spans="1:10" x14ac:dyDescent="0.3">
      <c r="A1582" s="6" t="s">
        <v>85</v>
      </c>
      <c r="B1582" s="8">
        <v>2</v>
      </c>
      <c r="C1582" s="8">
        <v>4</v>
      </c>
      <c r="D1582" s="4" t="s">
        <v>25</v>
      </c>
      <c r="E1582" s="4" t="s">
        <v>89</v>
      </c>
      <c r="F1582" s="8">
        <v>6</v>
      </c>
      <c r="G1582" s="4" t="s">
        <v>17</v>
      </c>
      <c r="H1582" s="4">
        <v>18</v>
      </c>
      <c r="I1582" s="4" t="s">
        <v>27</v>
      </c>
      <c r="J1582" s="2">
        <v>44681</v>
      </c>
    </row>
    <row r="1583" spans="1:10" x14ac:dyDescent="0.3">
      <c r="A1583" s="6" t="s">
        <v>85</v>
      </c>
      <c r="B1583" s="8">
        <v>2</v>
      </c>
      <c r="C1583" s="8">
        <v>5</v>
      </c>
      <c r="D1583" s="4" t="s">
        <v>28</v>
      </c>
      <c r="E1583" s="4" t="s">
        <v>90</v>
      </c>
      <c r="F1583" s="8">
        <v>7</v>
      </c>
      <c r="G1583" s="4" t="s">
        <v>18</v>
      </c>
      <c r="H1583" s="4">
        <v>18</v>
      </c>
      <c r="I1583" s="4" t="s">
        <v>27</v>
      </c>
      <c r="J1583" s="2">
        <v>44682</v>
      </c>
    </row>
    <row r="1584" spans="1:10" x14ac:dyDescent="0.3">
      <c r="A1584" s="6" t="s">
        <v>85</v>
      </c>
      <c r="B1584" s="8">
        <v>2</v>
      </c>
      <c r="C1584" s="8">
        <v>5</v>
      </c>
      <c r="D1584" s="4" t="s">
        <v>28</v>
      </c>
      <c r="E1584" s="4" t="s">
        <v>90</v>
      </c>
      <c r="F1584" s="8">
        <v>1</v>
      </c>
      <c r="G1584" s="4" t="s">
        <v>19</v>
      </c>
      <c r="H1584" s="4">
        <v>19</v>
      </c>
      <c r="I1584" s="4" t="s">
        <v>27</v>
      </c>
      <c r="J1584" s="2">
        <v>44683</v>
      </c>
    </row>
    <row r="1585" spans="1:10" x14ac:dyDescent="0.3">
      <c r="A1585" s="6" t="s">
        <v>85</v>
      </c>
      <c r="B1585" s="8">
        <v>2</v>
      </c>
      <c r="C1585" s="8">
        <v>5</v>
      </c>
      <c r="D1585" s="4" t="s">
        <v>28</v>
      </c>
      <c r="E1585" s="4" t="s">
        <v>90</v>
      </c>
      <c r="F1585" s="8">
        <v>2</v>
      </c>
      <c r="G1585" s="4" t="s">
        <v>20</v>
      </c>
      <c r="H1585" s="4">
        <v>19</v>
      </c>
      <c r="I1585" s="4" t="s">
        <v>27</v>
      </c>
      <c r="J1585" s="2">
        <v>44684</v>
      </c>
    </row>
    <row r="1586" spans="1:10" x14ac:dyDescent="0.3">
      <c r="A1586" s="6" t="s">
        <v>85</v>
      </c>
      <c r="B1586" s="8">
        <v>2</v>
      </c>
      <c r="C1586" s="8">
        <v>5</v>
      </c>
      <c r="D1586" s="4" t="s">
        <v>28</v>
      </c>
      <c r="E1586" s="4" t="s">
        <v>90</v>
      </c>
      <c r="F1586" s="8">
        <v>3</v>
      </c>
      <c r="G1586" s="4" t="s">
        <v>13</v>
      </c>
      <c r="H1586" s="4">
        <v>19</v>
      </c>
      <c r="I1586" s="4" t="s">
        <v>27</v>
      </c>
      <c r="J1586" s="2">
        <v>44685</v>
      </c>
    </row>
    <row r="1587" spans="1:10" x14ac:dyDescent="0.3">
      <c r="A1587" s="6" t="s">
        <v>85</v>
      </c>
      <c r="B1587" s="8">
        <v>2</v>
      </c>
      <c r="C1587" s="8">
        <v>5</v>
      </c>
      <c r="D1587" s="4" t="s">
        <v>28</v>
      </c>
      <c r="E1587" s="4" t="s">
        <v>90</v>
      </c>
      <c r="F1587" s="8">
        <v>4</v>
      </c>
      <c r="G1587" s="4" t="s">
        <v>15</v>
      </c>
      <c r="H1587" s="4">
        <v>19</v>
      </c>
      <c r="I1587" s="4" t="s">
        <v>27</v>
      </c>
      <c r="J1587" s="2">
        <v>44686</v>
      </c>
    </row>
    <row r="1588" spans="1:10" x14ac:dyDescent="0.3">
      <c r="A1588" s="6" t="s">
        <v>85</v>
      </c>
      <c r="B1588" s="8">
        <v>2</v>
      </c>
      <c r="C1588" s="8">
        <v>5</v>
      </c>
      <c r="D1588" s="4" t="s">
        <v>28</v>
      </c>
      <c r="E1588" s="4" t="s">
        <v>90</v>
      </c>
      <c r="F1588" s="8">
        <v>5</v>
      </c>
      <c r="G1588" s="4" t="s">
        <v>16</v>
      </c>
      <c r="H1588" s="4">
        <v>19</v>
      </c>
      <c r="I1588" s="4" t="s">
        <v>27</v>
      </c>
      <c r="J1588" s="2">
        <v>44687</v>
      </c>
    </row>
    <row r="1589" spans="1:10" x14ac:dyDescent="0.3">
      <c r="A1589" s="6" t="s">
        <v>85</v>
      </c>
      <c r="B1589" s="8">
        <v>2</v>
      </c>
      <c r="C1589" s="8">
        <v>5</v>
      </c>
      <c r="D1589" s="4" t="s">
        <v>28</v>
      </c>
      <c r="E1589" s="4" t="s">
        <v>90</v>
      </c>
      <c r="F1589" s="8">
        <v>6</v>
      </c>
      <c r="G1589" s="4" t="s">
        <v>17</v>
      </c>
      <c r="H1589" s="4">
        <v>19</v>
      </c>
      <c r="I1589" s="4" t="s">
        <v>27</v>
      </c>
      <c r="J1589" s="2">
        <v>44688</v>
      </c>
    </row>
    <row r="1590" spans="1:10" x14ac:dyDescent="0.3">
      <c r="A1590" s="6" t="s">
        <v>85</v>
      </c>
      <c r="B1590" s="8">
        <v>2</v>
      </c>
      <c r="C1590" s="8">
        <v>5</v>
      </c>
      <c r="D1590" s="4" t="s">
        <v>28</v>
      </c>
      <c r="E1590" s="4" t="s">
        <v>90</v>
      </c>
      <c r="F1590" s="8">
        <v>7</v>
      </c>
      <c r="G1590" s="4" t="s">
        <v>18</v>
      </c>
      <c r="H1590" s="4">
        <v>19</v>
      </c>
      <c r="I1590" s="4" t="s">
        <v>27</v>
      </c>
      <c r="J1590" s="2">
        <v>44689</v>
      </c>
    </row>
    <row r="1591" spans="1:10" x14ac:dyDescent="0.3">
      <c r="A1591" s="6" t="s">
        <v>85</v>
      </c>
      <c r="B1591" s="8">
        <v>2</v>
      </c>
      <c r="C1591" s="8">
        <v>5</v>
      </c>
      <c r="D1591" s="4" t="s">
        <v>28</v>
      </c>
      <c r="E1591" s="4" t="s">
        <v>90</v>
      </c>
      <c r="F1591" s="8">
        <v>1</v>
      </c>
      <c r="G1591" s="4" t="s">
        <v>19</v>
      </c>
      <c r="H1591" s="4">
        <v>20</v>
      </c>
      <c r="I1591" s="4" t="s">
        <v>27</v>
      </c>
      <c r="J1591" s="2">
        <v>44690</v>
      </c>
    </row>
    <row r="1592" spans="1:10" x14ac:dyDescent="0.3">
      <c r="A1592" s="6" t="s">
        <v>85</v>
      </c>
      <c r="B1592" s="8">
        <v>2</v>
      </c>
      <c r="C1592" s="8">
        <v>5</v>
      </c>
      <c r="D1592" s="4" t="s">
        <v>28</v>
      </c>
      <c r="E1592" s="4" t="s">
        <v>90</v>
      </c>
      <c r="F1592" s="8">
        <v>2</v>
      </c>
      <c r="G1592" s="4" t="s">
        <v>20</v>
      </c>
      <c r="H1592" s="4">
        <v>20</v>
      </c>
      <c r="I1592" s="4" t="s">
        <v>27</v>
      </c>
      <c r="J1592" s="2">
        <v>44691</v>
      </c>
    </row>
    <row r="1593" spans="1:10" x14ac:dyDescent="0.3">
      <c r="A1593" s="6" t="s">
        <v>85</v>
      </c>
      <c r="B1593" s="8">
        <v>2</v>
      </c>
      <c r="C1593" s="8">
        <v>5</v>
      </c>
      <c r="D1593" s="4" t="s">
        <v>28</v>
      </c>
      <c r="E1593" s="4" t="s">
        <v>90</v>
      </c>
      <c r="F1593" s="8">
        <v>3</v>
      </c>
      <c r="G1593" s="4" t="s">
        <v>13</v>
      </c>
      <c r="H1593" s="4">
        <v>20</v>
      </c>
      <c r="I1593" s="4" t="s">
        <v>27</v>
      </c>
      <c r="J1593" s="2">
        <v>44692</v>
      </c>
    </row>
    <row r="1594" spans="1:10" x14ac:dyDescent="0.3">
      <c r="A1594" s="6" t="s">
        <v>85</v>
      </c>
      <c r="B1594" s="8">
        <v>2</v>
      </c>
      <c r="C1594" s="8">
        <v>5</v>
      </c>
      <c r="D1594" s="4" t="s">
        <v>28</v>
      </c>
      <c r="E1594" s="4" t="s">
        <v>90</v>
      </c>
      <c r="F1594" s="8">
        <v>4</v>
      </c>
      <c r="G1594" s="4" t="s">
        <v>15</v>
      </c>
      <c r="H1594" s="4">
        <v>20</v>
      </c>
      <c r="I1594" s="4" t="s">
        <v>27</v>
      </c>
      <c r="J1594" s="2">
        <v>44693</v>
      </c>
    </row>
    <row r="1595" spans="1:10" x14ac:dyDescent="0.3">
      <c r="A1595" s="6" t="s">
        <v>85</v>
      </c>
      <c r="B1595" s="8">
        <v>2</v>
      </c>
      <c r="C1595" s="8">
        <v>5</v>
      </c>
      <c r="D1595" s="4" t="s">
        <v>28</v>
      </c>
      <c r="E1595" s="4" t="s">
        <v>90</v>
      </c>
      <c r="F1595" s="8">
        <v>5</v>
      </c>
      <c r="G1595" s="4" t="s">
        <v>16</v>
      </c>
      <c r="H1595" s="4">
        <v>20</v>
      </c>
      <c r="I1595" s="4" t="s">
        <v>27</v>
      </c>
      <c r="J1595" s="2">
        <v>44694</v>
      </c>
    </row>
    <row r="1596" spans="1:10" x14ac:dyDescent="0.3">
      <c r="A1596" s="6" t="s">
        <v>85</v>
      </c>
      <c r="B1596" s="8">
        <v>2</v>
      </c>
      <c r="C1596" s="8">
        <v>5</v>
      </c>
      <c r="D1596" s="4" t="s">
        <v>28</v>
      </c>
      <c r="E1596" s="4" t="s">
        <v>90</v>
      </c>
      <c r="F1596" s="8">
        <v>6</v>
      </c>
      <c r="G1596" s="4" t="s">
        <v>17</v>
      </c>
      <c r="H1596" s="4">
        <v>20</v>
      </c>
      <c r="I1596" s="4" t="s">
        <v>27</v>
      </c>
      <c r="J1596" s="2">
        <v>44695</v>
      </c>
    </row>
    <row r="1597" spans="1:10" x14ac:dyDescent="0.3">
      <c r="A1597" s="6" t="s">
        <v>85</v>
      </c>
      <c r="B1597" s="8">
        <v>2</v>
      </c>
      <c r="C1597" s="8">
        <v>5</v>
      </c>
      <c r="D1597" s="4" t="s">
        <v>28</v>
      </c>
      <c r="E1597" s="4" t="s">
        <v>90</v>
      </c>
      <c r="F1597" s="8">
        <v>7</v>
      </c>
      <c r="G1597" s="4" t="s">
        <v>18</v>
      </c>
      <c r="H1597" s="4">
        <v>20</v>
      </c>
      <c r="I1597" s="4" t="s">
        <v>27</v>
      </c>
      <c r="J1597" s="2">
        <v>44696</v>
      </c>
    </row>
    <row r="1598" spans="1:10" x14ac:dyDescent="0.3">
      <c r="A1598" s="6" t="s">
        <v>85</v>
      </c>
      <c r="B1598" s="8">
        <v>2</v>
      </c>
      <c r="C1598" s="8">
        <v>5</v>
      </c>
      <c r="D1598" s="4" t="s">
        <v>28</v>
      </c>
      <c r="E1598" s="4" t="s">
        <v>90</v>
      </c>
      <c r="F1598" s="8">
        <v>1</v>
      </c>
      <c r="G1598" s="4" t="s">
        <v>19</v>
      </c>
      <c r="H1598" s="4">
        <v>21</v>
      </c>
      <c r="I1598" s="4" t="s">
        <v>27</v>
      </c>
      <c r="J1598" s="2">
        <v>44697</v>
      </c>
    </row>
    <row r="1599" spans="1:10" x14ac:dyDescent="0.3">
      <c r="A1599" s="6" t="s">
        <v>85</v>
      </c>
      <c r="B1599" s="8">
        <v>2</v>
      </c>
      <c r="C1599" s="8">
        <v>5</v>
      </c>
      <c r="D1599" s="4" t="s">
        <v>28</v>
      </c>
      <c r="E1599" s="4" t="s">
        <v>90</v>
      </c>
      <c r="F1599" s="8">
        <v>2</v>
      </c>
      <c r="G1599" s="4" t="s">
        <v>20</v>
      </c>
      <c r="H1599" s="4">
        <v>21</v>
      </c>
      <c r="I1599" s="4" t="s">
        <v>27</v>
      </c>
      <c r="J1599" s="2">
        <v>44698</v>
      </c>
    </row>
    <row r="1600" spans="1:10" x14ac:dyDescent="0.3">
      <c r="A1600" s="6" t="s">
        <v>85</v>
      </c>
      <c r="B1600" s="8">
        <v>2</v>
      </c>
      <c r="C1600" s="8">
        <v>5</v>
      </c>
      <c r="D1600" s="4" t="s">
        <v>28</v>
      </c>
      <c r="E1600" s="4" t="s">
        <v>90</v>
      </c>
      <c r="F1600" s="8">
        <v>3</v>
      </c>
      <c r="G1600" s="4" t="s">
        <v>13</v>
      </c>
      <c r="H1600" s="4">
        <v>21</v>
      </c>
      <c r="I1600" s="4" t="s">
        <v>27</v>
      </c>
      <c r="J1600" s="2">
        <v>44699</v>
      </c>
    </row>
    <row r="1601" spans="1:10" x14ac:dyDescent="0.3">
      <c r="A1601" s="6" t="s">
        <v>85</v>
      </c>
      <c r="B1601" s="8">
        <v>2</v>
      </c>
      <c r="C1601" s="8">
        <v>5</v>
      </c>
      <c r="D1601" s="4" t="s">
        <v>28</v>
      </c>
      <c r="E1601" s="4" t="s">
        <v>90</v>
      </c>
      <c r="F1601" s="8">
        <v>4</v>
      </c>
      <c r="G1601" s="4" t="s">
        <v>15</v>
      </c>
      <c r="H1601" s="4">
        <v>21</v>
      </c>
      <c r="I1601" s="4" t="s">
        <v>27</v>
      </c>
      <c r="J1601" s="2">
        <v>44700</v>
      </c>
    </row>
    <row r="1602" spans="1:10" x14ac:dyDescent="0.3">
      <c r="A1602" s="6" t="s">
        <v>85</v>
      </c>
      <c r="B1602" s="8">
        <v>2</v>
      </c>
      <c r="C1602" s="8">
        <v>5</v>
      </c>
      <c r="D1602" s="4" t="s">
        <v>28</v>
      </c>
      <c r="E1602" s="4" t="s">
        <v>90</v>
      </c>
      <c r="F1602" s="8">
        <v>5</v>
      </c>
      <c r="G1602" s="4" t="s">
        <v>16</v>
      </c>
      <c r="H1602" s="4">
        <v>21</v>
      </c>
      <c r="I1602" s="4" t="s">
        <v>27</v>
      </c>
      <c r="J1602" s="2">
        <v>44701</v>
      </c>
    </row>
    <row r="1603" spans="1:10" x14ac:dyDescent="0.3">
      <c r="A1603" s="6" t="s">
        <v>85</v>
      </c>
      <c r="B1603" s="8">
        <v>2</v>
      </c>
      <c r="C1603" s="8">
        <v>5</v>
      </c>
      <c r="D1603" s="4" t="s">
        <v>28</v>
      </c>
      <c r="E1603" s="4" t="s">
        <v>90</v>
      </c>
      <c r="F1603" s="8">
        <v>6</v>
      </c>
      <c r="G1603" s="4" t="s">
        <v>17</v>
      </c>
      <c r="H1603" s="4">
        <v>21</v>
      </c>
      <c r="I1603" s="4" t="s">
        <v>27</v>
      </c>
      <c r="J1603" s="2">
        <v>44702</v>
      </c>
    </row>
    <row r="1604" spans="1:10" x14ac:dyDescent="0.3">
      <c r="A1604" s="6" t="s">
        <v>85</v>
      </c>
      <c r="B1604" s="8">
        <v>2</v>
      </c>
      <c r="C1604" s="8">
        <v>5</v>
      </c>
      <c r="D1604" s="4" t="s">
        <v>28</v>
      </c>
      <c r="E1604" s="4" t="s">
        <v>90</v>
      </c>
      <c r="F1604" s="8">
        <v>7</v>
      </c>
      <c r="G1604" s="4" t="s">
        <v>18</v>
      </c>
      <c r="H1604" s="4">
        <v>21</v>
      </c>
      <c r="I1604" s="4" t="s">
        <v>27</v>
      </c>
      <c r="J1604" s="2">
        <v>44703</v>
      </c>
    </row>
    <row r="1605" spans="1:10" x14ac:dyDescent="0.3">
      <c r="A1605" s="6" t="s">
        <v>85</v>
      </c>
      <c r="B1605" s="8">
        <v>2</v>
      </c>
      <c r="C1605" s="8">
        <v>5</v>
      </c>
      <c r="D1605" s="4" t="s">
        <v>28</v>
      </c>
      <c r="E1605" s="4" t="s">
        <v>90</v>
      </c>
      <c r="F1605" s="8">
        <v>1</v>
      </c>
      <c r="G1605" s="4" t="s">
        <v>19</v>
      </c>
      <c r="H1605" s="4">
        <v>22</v>
      </c>
      <c r="I1605" s="4" t="s">
        <v>27</v>
      </c>
      <c r="J1605" s="2">
        <v>44704</v>
      </c>
    </row>
    <row r="1606" spans="1:10" x14ac:dyDescent="0.3">
      <c r="A1606" s="6" t="s">
        <v>85</v>
      </c>
      <c r="B1606" s="8">
        <v>2</v>
      </c>
      <c r="C1606" s="8">
        <v>5</v>
      </c>
      <c r="D1606" s="4" t="s">
        <v>28</v>
      </c>
      <c r="E1606" s="4" t="s">
        <v>90</v>
      </c>
      <c r="F1606" s="8">
        <v>2</v>
      </c>
      <c r="G1606" s="4" t="s">
        <v>20</v>
      </c>
      <c r="H1606" s="4">
        <v>22</v>
      </c>
      <c r="I1606" s="4" t="s">
        <v>27</v>
      </c>
      <c r="J1606" s="2">
        <v>44705</v>
      </c>
    </row>
    <row r="1607" spans="1:10" x14ac:dyDescent="0.3">
      <c r="A1607" s="6" t="s">
        <v>85</v>
      </c>
      <c r="B1607" s="8">
        <v>2</v>
      </c>
      <c r="C1607" s="8">
        <v>5</v>
      </c>
      <c r="D1607" s="4" t="s">
        <v>28</v>
      </c>
      <c r="E1607" s="4" t="s">
        <v>90</v>
      </c>
      <c r="F1607" s="8">
        <v>3</v>
      </c>
      <c r="G1607" s="4" t="s">
        <v>13</v>
      </c>
      <c r="H1607" s="4">
        <v>22</v>
      </c>
      <c r="I1607" s="4" t="s">
        <v>27</v>
      </c>
      <c r="J1607" s="2">
        <v>44706</v>
      </c>
    </row>
    <row r="1608" spans="1:10" x14ac:dyDescent="0.3">
      <c r="A1608" s="6" t="s">
        <v>85</v>
      </c>
      <c r="B1608" s="8">
        <v>2</v>
      </c>
      <c r="C1608" s="8">
        <v>5</v>
      </c>
      <c r="D1608" s="4" t="s">
        <v>28</v>
      </c>
      <c r="E1608" s="4" t="s">
        <v>90</v>
      </c>
      <c r="F1608" s="8">
        <v>4</v>
      </c>
      <c r="G1608" s="4" t="s">
        <v>15</v>
      </c>
      <c r="H1608" s="4">
        <v>22</v>
      </c>
      <c r="I1608" s="4" t="s">
        <v>27</v>
      </c>
      <c r="J1608" s="2">
        <v>44707</v>
      </c>
    </row>
    <row r="1609" spans="1:10" x14ac:dyDescent="0.3">
      <c r="A1609" s="6" t="s">
        <v>85</v>
      </c>
      <c r="B1609" s="8">
        <v>2</v>
      </c>
      <c r="C1609" s="8">
        <v>5</v>
      </c>
      <c r="D1609" s="4" t="s">
        <v>28</v>
      </c>
      <c r="E1609" s="4" t="s">
        <v>90</v>
      </c>
      <c r="F1609" s="8">
        <v>5</v>
      </c>
      <c r="G1609" s="4" t="s">
        <v>16</v>
      </c>
      <c r="H1609" s="4">
        <v>22</v>
      </c>
      <c r="I1609" s="4" t="s">
        <v>27</v>
      </c>
      <c r="J1609" s="2">
        <v>44708</v>
      </c>
    </row>
    <row r="1610" spans="1:10" x14ac:dyDescent="0.3">
      <c r="A1610" s="6" t="s">
        <v>85</v>
      </c>
      <c r="B1610" s="8">
        <v>2</v>
      </c>
      <c r="C1610" s="8">
        <v>5</v>
      </c>
      <c r="D1610" s="4" t="s">
        <v>28</v>
      </c>
      <c r="E1610" s="4" t="s">
        <v>90</v>
      </c>
      <c r="F1610" s="8">
        <v>6</v>
      </c>
      <c r="G1610" s="4" t="s">
        <v>17</v>
      </c>
      <c r="H1610" s="4">
        <v>22</v>
      </c>
      <c r="I1610" s="4" t="s">
        <v>27</v>
      </c>
      <c r="J1610" s="2">
        <v>44709</v>
      </c>
    </row>
    <row r="1611" spans="1:10" x14ac:dyDescent="0.3">
      <c r="A1611" s="6" t="s">
        <v>85</v>
      </c>
      <c r="B1611" s="8">
        <v>2</v>
      </c>
      <c r="C1611" s="8">
        <v>5</v>
      </c>
      <c r="D1611" s="4" t="s">
        <v>28</v>
      </c>
      <c r="E1611" s="4" t="s">
        <v>90</v>
      </c>
      <c r="F1611" s="8">
        <v>7</v>
      </c>
      <c r="G1611" s="4" t="s">
        <v>18</v>
      </c>
      <c r="H1611" s="4">
        <v>22</v>
      </c>
      <c r="I1611" s="4" t="s">
        <v>27</v>
      </c>
      <c r="J1611" s="2">
        <v>44710</v>
      </c>
    </row>
    <row r="1612" spans="1:10" x14ac:dyDescent="0.3">
      <c r="A1612" s="6" t="s">
        <v>85</v>
      </c>
      <c r="B1612" s="8">
        <v>2</v>
      </c>
      <c r="C1612" s="8">
        <v>5</v>
      </c>
      <c r="D1612" s="4" t="s">
        <v>28</v>
      </c>
      <c r="E1612" s="4" t="s">
        <v>90</v>
      </c>
      <c r="F1612" s="8">
        <v>1</v>
      </c>
      <c r="G1612" s="4" t="s">
        <v>19</v>
      </c>
      <c r="H1612" s="4">
        <v>23</v>
      </c>
      <c r="I1612" s="4" t="s">
        <v>27</v>
      </c>
      <c r="J1612" s="2">
        <v>44711</v>
      </c>
    </row>
    <row r="1613" spans="1:10" x14ac:dyDescent="0.3">
      <c r="A1613" s="6" t="s">
        <v>85</v>
      </c>
      <c r="B1613" s="8">
        <v>2</v>
      </c>
      <c r="C1613" s="8">
        <v>5</v>
      </c>
      <c r="D1613" s="4" t="s">
        <v>28</v>
      </c>
      <c r="E1613" s="4" t="s">
        <v>90</v>
      </c>
      <c r="F1613" s="8">
        <v>2</v>
      </c>
      <c r="G1613" s="4" t="s">
        <v>20</v>
      </c>
      <c r="H1613" s="4">
        <v>23</v>
      </c>
      <c r="I1613" s="4" t="s">
        <v>27</v>
      </c>
      <c r="J1613" s="2">
        <v>44712</v>
      </c>
    </row>
    <row r="1614" spans="1:10" x14ac:dyDescent="0.3">
      <c r="A1614" s="6" t="s">
        <v>85</v>
      </c>
      <c r="B1614" s="8">
        <v>2</v>
      </c>
      <c r="C1614" s="8">
        <v>6</v>
      </c>
      <c r="D1614" s="4" t="s">
        <v>30</v>
      </c>
      <c r="E1614" s="4" t="s">
        <v>91</v>
      </c>
      <c r="F1614" s="8">
        <v>3</v>
      </c>
      <c r="G1614" s="4" t="s">
        <v>13</v>
      </c>
      <c r="H1614" s="4">
        <v>23</v>
      </c>
      <c r="I1614" s="4" t="s">
        <v>27</v>
      </c>
      <c r="J1614" s="2">
        <v>44713</v>
      </c>
    </row>
    <row r="1615" spans="1:10" x14ac:dyDescent="0.3">
      <c r="A1615" s="6" t="s">
        <v>85</v>
      </c>
      <c r="B1615" s="8">
        <v>2</v>
      </c>
      <c r="C1615" s="8">
        <v>6</v>
      </c>
      <c r="D1615" s="4" t="s">
        <v>30</v>
      </c>
      <c r="E1615" s="4" t="s">
        <v>91</v>
      </c>
      <c r="F1615" s="8">
        <v>4</v>
      </c>
      <c r="G1615" s="4" t="s">
        <v>15</v>
      </c>
      <c r="H1615" s="4">
        <v>23</v>
      </c>
      <c r="I1615" s="4" t="s">
        <v>27</v>
      </c>
      <c r="J1615" s="2">
        <v>44714</v>
      </c>
    </row>
    <row r="1616" spans="1:10" x14ac:dyDescent="0.3">
      <c r="A1616" s="6" t="s">
        <v>85</v>
      </c>
      <c r="B1616" s="8">
        <v>2</v>
      </c>
      <c r="C1616" s="8">
        <v>6</v>
      </c>
      <c r="D1616" s="4" t="s">
        <v>30</v>
      </c>
      <c r="E1616" s="4" t="s">
        <v>91</v>
      </c>
      <c r="F1616" s="8">
        <v>5</v>
      </c>
      <c r="G1616" s="4" t="s">
        <v>16</v>
      </c>
      <c r="H1616" s="4">
        <v>23</v>
      </c>
      <c r="I1616" s="4" t="s">
        <v>27</v>
      </c>
      <c r="J1616" s="2">
        <v>44715</v>
      </c>
    </row>
    <row r="1617" spans="1:10" x14ac:dyDescent="0.3">
      <c r="A1617" s="6" t="s">
        <v>85</v>
      </c>
      <c r="B1617" s="8">
        <v>2</v>
      </c>
      <c r="C1617" s="8">
        <v>6</v>
      </c>
      <c r="D1617" s="4" t="s">
        <v>30</v>
      </c>
      <c r="E1617" s="4" t="s">
        <v>91</v>
      </c>
      <c r="F1617" s="8">
        <v>6</v>
      </c>
      <c r="G1617" s="4" t="s">
        <v>17</v>
      </c>
      <c r="H1617" s="4">
        <v>23</v>
      </c>
      <c r="I1617" s="4" t="s">
        <v>27</v>
      </c>
      <c r="J1617" s="2">
        <v>44716</v>
      </c>
    </row>
    <row r="1618" spans="1:10" x14ac:dyDescent="0.3">
      <c r="A1618" s="6" t="s">
        <v>85</v>
      </c>
      <c r="B1618" s="8">
        <v>2</v>
      </c>
      <c r="C1618" s="8">
        <v>6</v>
      </c>
      <c r="D1618" s="4" t="s">
        <v>30</v>
      </c>
      <c r="E1618" s="4" t="s">
        <v>91</v>
      </c>
      <c r="F1618" s="8">
        <v>7</v>
      </c>
      <c r="G1618" s="4" t="s">
        <v>18</v>
      </c>
      <c r="H1618" s="4">
        <v>23</v>
      </c>
      <c r="I1618" s="4" t="s">
        <v>27</v>
      </c>
      <c r="J1618" s="2">
        <v>44717</v>
      </c>
    </row>
    <row r="1619" spans="1:10" x14ac:dyDescent="0.3">
      <c r="A1619" s="6" t="s">
        <v>85</v>
      </c>
      <c r="B1619" s="8">
        <v>2</v>
      </c>
      <c r="C1619" s="8">
        <v>6</v>
      </c>
      <c r="D1619" s="4" t="s">
        <v>30</v>
      </c>
      <c r="E1619" s="4" t="s">
        <v>91</v>
      </c>
      <c r="F1619" s="8">
        <v>1</v>
      </c>
      <c r="G1619" s="4" t="s">
        <v>19</v>
      </c>
      <c r="H1619" s="4">
        <v>24</v>
      </c>
      <c r="I1619" s="4" t="s">
        <v>27</v>
      </c>
      <c r="J1619" s="2">
        <v>44718</v>
      </c>
    </row>
    <row r="1620" spans="1:10" x14ac:dyDescent="0.3">
      <c r="A1620" s="6" t="s">
        <v>85</v>
      </c>
      <c r="B1620" s="8">
        <v>2</v>
      </c>
      <c r="C1620" s="8">
        <v>6</v>
      </c>
      <c r="D1620" s="4" t="s">
        <v>30</v>
      </c>
      <c r="E1620" s="4" t="s">
        <v>91</v>
      </c>
      <c r="F1620" s="8">
        <v>2</v>
      </c>
      <c r="G1620" s="4" t="s">
        <v>20</v>
      </c>
      <c r="H1620" s="4">
        <v>24</v>
      </c>
      <c r="I1620" s="4" t="s">
        <v>27</v>
      </c>
      <c r="J1620" s="2">
        <v>44719</v>
      </c>
    </row>
    <row r="1621" spans="1:10" x14ac:dyDescent="0.3">
      <c r="A1621" s="6" t="s">
        <v>85</v>
      </c>
      <c r="B1621" s="8">
        <v>2</v>
      </c>
      <c r="C1621" s="8">
        <v>6</v>
      </c>
      <c r="D1621" s="4" t="s">
        <v>30</v>
      </c>
      <c r="E1621" s="4" t="s">
        <v>91</v>
      </c>
      <c r="F1621" s="8">
        <v>3</v>
      </c>
      <c r="G1621" s="4" t="s">
        <v>13</v>
      </c>
      <c r="H1621" s="4">
        <v>24</v>
      </c>
      <c r="I1621" s="4" t="s">
        <v>27</v>
      </c>
      <c r="J1621" s="2">
        <v>44720</v>
      </c>
    </row>
    <row r="1622" spans="1:10" x14ac:dyDescent="0.3">
      <c r="A1622" s="6" t="s">
        <v>85</v>
      </c>
      <c r="B1622" s="8">
        <v>2</v>
      </c>
      <c r="C1622" s="8">
        <v>6</v>
      </c>
      <c r="D1622" s="4" t="s">
        <v>30</v>
      </c>
      <c r="E1622" s="4" t="s">
        <v>91</v>
      </c>
      <c r="F1622" s="8">
        <v>4</v>
      </c>
      <c r="G1622" s="4" t="s">
        <v>15</v>
      </c>
      <c r="H1622" s="4">
        <v>24</v>
      </c>
      <c r="I1622" s="4" t="s">
        <v>27</v>
      </c>
      <c r="J1622" s="2">
        <v>44721</v>
      </c>
    </row>
    <row r="1623" spans="1:10" x14ac:dyDescent="0.3">
      <c r="A1623" s="6" t="s">
        <v>85</v>
      </c>
      <c r="B1623" s="8">
        <v>2</v>
      </c>
      <c r="C1623" s="8">
        <v>6</v>
      </c>
      <c r="D1623" s="4" t="s">
        <v>30</v>
      </c>
      <c r="E1623" s="4" t="s">
        <v>91</v>
      </c>
      <c r="F1623" s="8">
        <v>5</v>
      </c>
      <c r="G1623" s="4" t="s">
        <v>16</v>
      </c>
      <c r="H1623" s="4">
        <v>24</v>
      </c>
      <c r="I1623" s="4" t="s">
        <v>27</v>
      </c>
      <c r="J1623" s="2">
        <v>44722</v>
      </c>
    </row>
    <row r="1624" spans="1:10" x14ac:dyDescent="0.3">
      <c r="A1624" s="6" t="s">
        <v>85</v>
      </c>
      <c r="B1624" s="8">
        <v>2</v>
      </c>
      <c r="C1624" s="8">
        <v>6</v>
      </c>
      <c r="D1624" s="4" t="s">
        <v>30</v>
      </c>
      <c r="E1624" s="4" t="s">
        <v>91</v>
      </c>
      <c r="F1624" s="8">
        <v>6</v>
      </c>
      <c r="G1624" s="4" t="s">
        <v>17</v>
      </c>
      <c r="H1624" s="4">
        <v>24</v>
      </c>
      <c r="I1624" s="4" t="s">
        <v>27</v>
      </c>
      <c r="J1624" s="2">
        <v>44723</v>
      </c>
    </row>
    <row r="1625" spans="1:10" x14ac:dyDescent="0.3">
      <c r="A1625" s="6" t="s">
        <v>85</v>
      </c>
      <c r="B1625" s="8">
        <v>2</v>
      </c>
      <c r="C1625" s="8">
        <v>6</v>
      </c>
      <c r="D1625" s="4" t="s">
        <v>30</v>
      </c>
      <c r="E1625" s="4" t="s">
        <v>91</v>
      </c>
      <c r="F1625" s="8">
        <v>7</v>
      </c>
      <c r="G1625" s="4" t="s">
        <v>18</v>
      </c>
      <c r="H1625" s="4">
        <v>24</v>
      </c>
      <c r="I1625" s="4" t="s">
        <v>27</v>
      </c>
      <c r="J1625" s="2">
        <v>44724</v>
      </c>
    </row>
    <row r="1626" spans="1:10" x14ac:dyDescent="0.3">
      <c r="A1626" s="6" t="s">
        <v>85</v>
      </c>
      <c r="B1626" s="8">
        <v>2</v>
      </c>
      <c r="C1626" s="8">
        <v>6</v>
      </c>
      <c r="D1626" s="4" t="s">
        <v>30</v>
      </c>
      <c r="E1626" s="4" t="s">
        <v>91</v>
      </c>
      <c r="F1626" s="8">
        <v>1</v>
      </c>
      <c r="G1626" s="4" t="s">
        <v>19</v>
      </c>
      <c r="H1626" s="4">
        <v>25</v>
      </c>
      <c r="I1626" s="4" t="s">
        <v>27</v>
      </c>
      <c r="J1626" s="2">
        <v>44725</v>
      </c>
    </row>
    <row r="1627" spans="1:10" x14ac:dyDescent="0.3">
      <c r="A1627" s="6" t="s">
        <v>85</v>
      </c>
      <c r="B1627" s="8">
        <v>2</v>
      </c>
      <c r="C1627" s="8">
        <v>6</v>
      </c>
      <c r="D1627" s="4" t="s">
        <v>30</v>
      </c>
      <c r="E1627" s="4" t="s">
        <v>91</v>
      </c>
      <c r="F1627" s="8">
        <v>2</v>
      </c>
      <c r="G1627" s="4" t="s">
        <v>20</v>
      </c>
      <c r="H1627" s="4">
        <v>25</v>
      </c>
      <c r="I1627" s="4" t="s">
        <v>27</v>
      </c>
      <c r="J1627" s="2">
        <v>44726</v>
      </c>
    </row>
    <row r="1628" spans="1:10" x14ac:dyDescent="0.3">
      <c r="A1628" s="6" t="s">
        <v>85</v>
      </c>
      <c r="B1628" s="8">
        <v>2</v>
      </c>
      <c r="C1628" s="8">
        <v>6</v>
      </c>
      <c r="D1628" s="4" t="s">
        <v>30</v>
      </c>
      <c r="E1628" s="4" t="s">
        <v>91</v>
      </c>
      <c r="F1628" s="8">
        <v>3</v>
      </c>
      <c r="G1628" s="4" t="s">
        <v>13</v>
      </c>
      <c r="H1628" s="4">
        <v>25</v>
      </c>
      <c r="I1628" s="4" t="s">
        <v>27</v>
      </c>
      <c r="J1628" s="2">
        <v>44727</v>
      </c>
    </row>
    <row r="1629" spans="1:10" x14ac:dyDescent="0.3">
      <c r="A1629" s="6" t="s">
        <v>85</v>
      </c>
      <c r="B1629" s="8">
        <v>2</v>
      </c>
      <c r="C1629" s="8">
        <v>6</v>
      </c>
      <c r="D1629" s="4" t="s">
        <v>30</v>
      </c>
      <c r="E1629" s="4" t="s">
        <v>91</v>
      </c>
      <c r="F1629" s="8">
        <v>4</v>
      </c>
      <c r="G1629" s="4" t="s">
        <v>15</v>
      </c>
      <c r="H1629" s="4">
        <v>25</v>
      </c>
      <c r="I1629" s="4" t="s">
        <v>27</v>
      </c>
      <c r="J1629" s="2">
        <v>44728</v>
      </c>
    </row>
    <row r="1630" spans="1:10" x14ac:dyDescent="0.3">
      <c r="A1630" s="6" t="s">
        <v>85</v>
      </c>
      <c r="B1630" s="8">
        <v>2</v>
      </c>
      <c r="C1630" s="8">
        <v>6</v>
      </c>
      <c r="D1630" s="4" t="s">
        <v>30</v>
      </c>
      <c r="E1630" s="4" t="s">
        <v>91</v>
      </c>
      <c r="F1630" s="8">
        <v>5</v>
      </c>
      <c r="G1630" s="4" t="s">
        <v>16</v>
      </c>
      <c r="H1630" s="4">
        <v>25</v>
      </c>
      <c r="I1630" s="4" t="s">
        <v>27</v>
      </c>
      <c r="J1630" s="2">
        <v>44729</v>
      </c>
    </row>
    <row r="1631" spans="1:10" x14ac:dyDescent="0.3">
      <c r="A1631" s="6" t="s">
        <v>85</v>
      </c>
      <c r="B1631" s="8">
        <v>2</v>
      </c>
      <c r="C1631" s="8">
        <v>6</v>
      </c>
      <c r="D1631" s="4" t="s">
        <v>30</v>
      </c>
      <c r="E1631" s="4" t="s">
        <v>91</v>
      </c>
      <c r="F1631" s="8">
        <v>6</v>
      </c>
      <c r="G1631" s="4" t="s">
        <v>17</v>
      </c>
      <c r="H1631" s="4">
        <v>25</v>
      </c>
      <c r="I1631" s="4" t="s">
        <v>27</v>
      </c>
      <c r="J1631" s="2">
        <v>44730</v>
      </c>
    </row>
    <row r="1632" spans="1:10" x14ac:dyDescent="0.3">
      <c r="A1632" s="6" t="s">
        <v>85</v>
      </c>
      <c r="B1632" s="8">
        <v>2</v>
      </c>
      <c r="C1632" s="8">
        <v>6</v>
      </c>
      <c r="D1632" s="4" t="s">
        <v>30</v>
      </c>
      <c r="E1632" s="4" t="s">
        <v>91</v>
      </c>
      <c r="F1632" s="8">
        <v>7</v>
      </c>
      <c r="G1632" s="4" t="s">
        <v>18</v>
      </c>
      <c r="H1632" s="4">
        <v>25</v>
      </c>
      <c r="I1632" s="4" t="s">
        <v>27</v>
      </c>
      <c r="J1632" s="2">
        <v>44731</v>
      </c>
    </row>
    <row r="1633" spans="1:10" x14ac:dyDescent="0.3">
      <c r="A1633" s="6" t="s">
        <v>85</v>
      </c>
      <c r="B1633" s="8">
        <v>2</v>
      </c>
      <c r="C1633" s="8">
        <v>6</v>
      </c>
      <c r="D1633" s="4" t="s">
        <v>30</v>
      </c>
      <c r="E1633" s="4" t="s">
        <v>91</v>
      </c>
      <c r="F1633" s="8">
        <v>1</v>
      </c>
      <c r="G1633" s="4" t="s">
        <v>19</v>
      </c>
      <c r="H1633" s="4">
        <v>26</v>
      </c>
      <c r="I1633" s="4" t="s">
        <v>27</v>
      </c>
      <c r="J1633" s="2">
        <v>44732</v>
      </c>
    </row>
    <row r="1634" spans="1:10" x14ac:dyDescent="0.3">
      <c r="A1634" s="6" t="s">
        <v>85</v>
      </c>
      <c r="B1634" s="8">
        <v>2</v>
      </c>
      <c r="C1634" s="8">
        <v>6</v>
      </c>
      <c r="D1634" s="4" t="s">
        <v>30</v>
      </c>
      <c r="E1634" s="4" t="s">
        <v>91</v>
      </c>
      <c r="F1634" s="8">
        <v>2</v>
      </c>
      <c r="G1634" s="4" t="s">
        <v>20</v>
      </c>
      <c r="H1634" s="4">
        <v>26</v>
      </c>
      <c r="I1634" s="4" t="s">
        <v>27</v>
      </c>
      <c r="J1634" s="2">
        <v>44733</v>
      </c>
    </row>
    <row r="1635" spans="1:10" x14ac:dyDescent="0.3">
      <c r="A1635" s="6" t="s">
        <v>85</v>
      </c>
      <c r="B1635" s="8">
        <v>2</v>
      </c>
      <c r="C1635" s="8">
        <v>6</v>
      </c>
      <c r="D1635" s="4" t="s">
        <v>30</v>
      </c>
      <c r="E1635" s="4" t="s">
        <v>91</v>
      </c>
      <c r="F1635" s="8">
        <v>3</v>
      </c>
      <c r="G1635" s="4" t="s">
        <v>13</v>
      </c>
      <c r="H1635" s="4">
        <v>26</v>
      </c>
      <c r="I1635" s="4" t="s">
        <v>27</v>
      </c>
      <c r="J1635" s="2">
        <v>44734</v>
      </c>
    </row>
    <row r="1636" spans="1:10" x14ac:dyDescent="0.3">
      <c r="A1636" s="6" t="s">
        <v>85</v>
      </c>
      <c r="B1636" s="8">
        <v>2</v>
      </c>
      <c r="C1636" s="8">
        <v>6</v>
      </c>
      <c r="D1636" s="4" t="s">
        <v>30</v>
      </c>
      <c r="E1636" s="4" t="s">
        <v>91</v>
      </c>
      <c r="F1636" s="8">
        <v>4</v>
      </c>
      <c r="G1636" s="4" t="s">
        <v>15</v>
      </c>
      <c r="H1636" s="4">
        <v>26</v>
      </c>
      <c r="I1636" s="4" t="s">
        <v>27</v>
      </c>
      <c r="J1636" s="2">
        <v>44735</v>
      </c>
    </row>
    <row r="1637" spans="1:10" x14ac:dyDescent="0.3">
      <c r="A1637" s="6" t="s">
        <v>85</v>
      </c>
      <c r="B1637" s="8">
        <v>2</v>
      </c>
      <c r="C1637" s="8">
        <v>6</v>
      </c>
      <c r="D1637" s="4" t="s">
        <v>30</v>
      </c>
      <c r="E1637" s="4" t="s">
        <v>91</v>
      </c>
      <c r="F1637" s="8">
        <v>5</v>
      </c>
      <c r="G1637" s="4" t="s">
        <v>16</v>
      </c>
      <c r="H1637" s="4">
        <v>26</v>
      </c>
      <c r="I1637" s="4" t="s">
        <v>27</v>
      </c>
      <c r="J1637" s="2">
        <v>44736</v>
      </c>
    </row>
    <row r="1638" spans="1:10" x14ac:dyDescent="0.3">
      <c r="A1638" s="6" t="s">
        <v>85</v>
      </c>
      <c r="B1638" s="8">
        <v>2</v>
      </c>
      <c r="C1638" s="8">
        <v>6</v>
      </c>
      <c r="D1638" s="4" t="s">
        <v>30</v>
      </c>
      <c r="E1638" s="4" t="s">
        <v>91</v>
      </c>
      <c r="F1638" s="8">
        <v>6</v>
      </c>
      <c r="G1638" s="4" t="s">
        <v>17</v>
      </c>
      <c r="H1638" s="4">
        <v>26</v>
      </c>
      <c r="I1638" s="4" t="s">
        <v>27</v>
      </c>
      <c r="J1638" s="2">
        <v>44737</v>
      </c>
    </row>
    <row r="1639" spans="1:10" x14ac:dyDescent="0.3">
      <c r="A1639" s="6" t="s">
        <v>85</v>
      </c>
      <c r="B1639" s="8">
        <v>2</v>
      </c>
      <c r="C1639" s="8">
        <v>6</v>
      </c>
      <c r="D1639" s="4" t="s">
        <v>30</v>
      </c>
      <c r="E1639" s="4" t="s">
        <v>91</v>
      </c>
      <c r="F1639" s="8">
        <v>7</v>
      </c>
      <c r="G1639" s="4" t="s">
        <v>18</v>
      </c>
      <c r="H1639" s="4">
        <v>26</v>
      </c>
      <c r="I1639" s="4" t="s">
        <v>27</v>
      </c>
      <c r="J1639" s="2">
        <v>44738</v>
      </c>
    </row>
    <row r="1640" spans="1:10" x14ac:dyDescent="0.3">
      <c r="A1640" s="6" t="s">
        <v>85</v>
      </c>
      <c r="B1640" s="8">
        <v>2</v>
      </c>
      <c r="C1640" s="8">
        <v>6</v>
      </c>
      <c r="D1640" s="4" t="s">
        <v>30</v>
      </c>
      <c r="E1640" s="4" t="s">
        <v>91</v>
      </c>
      <c r="F1640" s="8">
        <v>1</v>
      </c>
      <c r="G1640" s="4" t="s">
        <v>19</v>
      </c>
      <c r="H1640" s="4">
        <v>27</v>
      </c>
      <c r="I1640" s="4" t="s">
        <v>27</v>
      </c>
      <c r="J1640" s="2">
        <v>44739</v>
      </c>
    </row>
    <row r="1641" spans="1:10" x14ac:dyDescent="0.3">
      <c r="A1641" s="6" t="s">
        <v>85</v>
      </c>
      <c r="B1641" s="8">
        <v>2</v>
      </c>
      <c r="C1641" s="8">
        <v>6</v>
      </c>
      <c r="D1641" s="4" t="s">
        <v>30</v>
      </c>
      <c r="E1641" s="4" t="s">
        <v>91</v>
      </c>
      <c r="F1641" s="8">
        <v>2</v>
      </c>
      <c r="G1641" s="4" t="s">
        <v>20</v>
      </c>
      <c r="H1641" s="4">
        <v>27</v>
      </c>
      <c r="I1641" s="4" t="s">
        <v>27</v>
      </c>
      <c r="J1641" s="2">
        <v>44740</v>
      </c>
    </row>
    <row r="1642" spans="1:10" x14ac:dyDescent="0.3">
      <c r="A1642" s="6" t="s">
        <v>85</v>
      </c>
      <c r="B1642" s="8">
        <v>2</v>
      </c>
      <c r="C1642" s="8">
        <v>6</v>
      </c>
      <c r="D1642" s="4" t="s">
        <v>30</v>
      </c>
      <c r="E1642" s="4" t="s">
        <v>91</v>
      </c>
      <c r="F1642" s="8">
        <v>3</v>
      </c>
      <c r="G1642" s="4" t="s">
        <v>13</v>
      </c>
      <c r="H1642" s="4">
        <v>27</v>
      </c>
      <c r="I1642" s="4" t="s">
        <v>27</v>
      </c>
      <c r="J1642" s="2">
        <v>44741</v>
      </c>
    </row>
    <row r="1643" spans="1:10" x14ac:dyDescent="0.3">
      <c r="A1643" s="6" t="s">
        <v>85</v>
      </c>
      <c r="B1643" s="8">
        <v>2</v>
      </c>
      <c r="C1643" s="8">
        <v>6</v>
      </c>
      <c r="D1643" s="4" t="s">
        <v>30</v>
      </c>
      <c r="E1643" s="4" t="s">
        <v>91</v>
      </c>
      <c r="F1643" s="8">
        <v>4</v>
      </c>
      <c r="G1643" s="4" t="s">
        <v>15</v>
      </c>
      <c r="H1643" s="4">
        <v>27</v>
      </c>
      <c r="I1643" s="4" t="s">
        <v>27</v>
      </c>
      <c r="J1643" s="2">
        <v>44742</v>
      </c>
    </row>
    <row r="1644" spans="1:10" x14ac:dyDescent="0.3">
      <c r="A1644" s="6" t="s">
        <v>85</v>
      </c>
      <c r="B1644" s="8">
        <v>3</v>
      </c>
      <c r="C1644" s="8">
        <v>7</v>
      </c>
      <c r="D1644" s="4" t="s">
        <v>32</v>
      </c>
      <c r="E1644" s="4" t="s">
        <v>92</v>
      </c>
      <c r="F1644" s="8">
        <v>5</v>
      </c>
      <c r="G1644" s="4" t="s">
        <v>16</v>
      </c>
      <c r="H1644" s="4">
        <v>27</v>
      </c>
      <c r="I1644" s="4" t="s">
        <v>34</v>
      </c>
      <c r="J1644" s="2">
        <v>44743</v>
      </c>
    </row>
    <row r="1645" spans="1:10" x14ac:dyDescent="0.3">
      <c r="A1645" s="6" t="s">
        <v>85</v>
      </c>
      <c r="B1645" s="8">
        <v>3</v>
      </c>
      <c r="C1645" s="8">
        <v>7</v>
      </c>
      <c r="D1645" s="4" t="s">
        <v>32</v>
      </c>
      <c r="E1645" s="4" t="s">
        <v>92</v>
      </c>
      <c r="F1645" s="8">
        <v>6</v>
      </c>
      <c r="G1645" s="4" t="s">
        <v>17</v>
      </c>
      <c r="H1645" s="4">
        <v>27</v>
      </c>
      <c r="I1645" s="4" t="s">
        <v>34</v>
      </c>
      <c r="J1645" s="2">
        <v>44744</v>
      </c>
    </row>
    <row r="1646" spans="1:10" x14ac:dyDescent="0.3">
      <c r="A1646" s="6" t="s">
        <v>85</v>
      </c>
      <c r="B1646" s="8">
        <v>3</v>
      </c>
      <c r="C1646" s="8">
        <v>7</v>
      </c>
      <c r="D1646" s="4" t="s">
        <v>32</v>
      </c>
      <c r="E1646" s="4" t="s">
        <v>92</v>
      </c>
      <c r="F1646" s="8">
        <v>7</v>
      </c>
      <c r="G1646" s="4" t="s">
        <v>18</v>
      </c>
      <c r="H1646" s="4">
        <v>27</v>
      </c>
      <c r="I1646" s="4" t="s">
        <v>34</v>
      </c>
      <c r="J1646" s="2">
        <v>44745</v>
      </c>
    </row>
    <row r="1647" spans="1:10" x14ac:dyDescent="0.3">
      <c r="A1647" s="6" t="s">
        <v>85</v>
      </c>
      <c r="B1647" s="8">
        <v>3</v>
      </c>
      <c r="C1647" s="8">
        <v>7</v>
      </c>
      <c r="D1647" s="4" t="s">
        <v>32</v>
      </c>
      <c r="E1647" s="4" t="s">
        <v>92</v>
      </c>
      <c r="F1647" s="8">
        <v>1</v>
      </c>
      <c r="G1647" s="4" t="s">
        <v>19</v>
      </c>
      <c r="H1647" s="4">
        <v>28</v>
      </c>
      <c r="I1647" s="4" t="s">
        <v>34</v>
      </c>
      <c r="J1647" s="2">
        <v>44746</v>
      </c>
    </row>
    <row r="1648" spans="1:10" x14ac:dyDescent="0.3">
      <c r="A1648" s="6" t="s">
        <v>85</v>
      </c>
      <c r="B1648" s="8">
        <v>3</v>
      </c>
      <c r="C1648" s="8">
        <v>7</v>
      </c>
      <c r="D1648" s="4" t="s">
        <v>32</v>
      </c>
      <c r="E1648" s="4" t="s">
        <v>92</v>
      </c>
      <c r="F1648" s="8">
        <v>2</v>
      </c>
      <c r="G1648" s="4" t="s">
        <v>20</v>
      </c>
      <c r="H1648" s="4">
        <v>28</v>
      </c>
      <c r="I1648" s="4" t="s">
        <v>34</v>
      </c>
      <c r="J1648" s="2">
        <v>44747</v>
      </c>
    </row>
    <row r="1649" spans="1:10" x14ac:dyDescent="0.3">
      <c r="A1649" s="6" t="s">
        <v>85</v>
      </c>
      <c r="B1649" s="8">
        <v>3</v>
      </c>
      <c r="C1649" s="8">
        <v>7</v>
      </c>
      <c r="D1649" s="4" t="s">
        <v>32</v>
      </c>
      <c r="E1649" s="4" t="s">
        <v>92</v>
      </c>
      <c r="F1649" s="8">
        <v>3</v>
      </c>
      <c r="G1649" s="4" t="s">
        <v>13</v>
      </c>
      <c r="H1649" s="4">
        <v>28</v>
      </c>
      <c r="I1649" s="4" t="s">
        <v>34</v>
      </c>
      <c r="J1649" s="2">
        <v>44748</v>
      </c>
    </row>
    <row r="1650" spans="1:10" x14ac:dyDescent="0.3">
      <c r="A1650" s="6" t="s">
        <v>85</v>
      </c>
      <c r="B1650" s="8">
        <v>3</v>
      </c>
      <c r="C1650" s="8">
        <v>7</v>
      </c>
      <c r="D1650" s="4" t="s">
        <v>32</v>
      </c>
      <c r="E1650" s="4" t="s">
        <v>92</v>
      </c>
      <c r="F1650" s="8">
        <v>4</v>
      </c>
      <c r="G1650" s="4" t="s">
        <v>15</v>
      </c>
      <c r="H1650" s="4">
        <v>28</v>
      </c>
      <c r="I1650" s="4" t="s">
        <v>34</v>
      </c>
      <c r="J1650" s="2">
        <v>44749</v>
      </c>
    </row>
    <row r="1651" spans="1:10" x14ac:dyDescent="0.3">
      <c r="A1651" s="6" t="s">
        <v>85</v>
      </c>
      <c r="B1651" s="8">
        <v>3</v>
      </c>
      <c r="C1651" s="8">
        <v>7</v>
      </c>
      <c r="D1651" s="4" t="s">
        <v>32</v>
      </c>
      <c r="E1651" s="4" t="s">
        <v>92</v>
      </c>
      <c r="F1651" s="8">
        <v>5</v>
      </c>
      <c r="G1651" s="4" t="s">
        <v>16</v>
      </c>
      <c r="H1651" s="4">
        <v>28</v>
      </c>
      <c r="I1651" s="4" t="s">
        <v>34</v>
      </c>
      <c r="J1651" s="2">
        <v>44750</v>
      </c>
    </row>
    <row r="1652" spans="1:10" x14ac:dyDescent="0.3">
      <c r="A1652" s="6" t="s">
        <v>85</v>
      </c>
      <c r="B1652" s="8">
        <v>3</v>
      </c>
      <c r="C1652" s="8">
        <v>7</v>
      </c>
      <c r="D1652" s="4" t="s">
        <v>32</v>
      </c>
      <c r="E1652" s="4" t="s">
        <v>92</v>
      </c>
      <c r="F1652" s="8">
        <v>6</v>
      </c>
      <c r="G1652" s="4" t="s">
        <v>17</v>
      </c>
      <c r="H1652" s="4">
        <v>28</v>
      </c>
      <c r="I1652" s="4" t="s">
        <v>34</v>
      </c>
      <c r="J1652" s="2">
        <v>44751</v>
      </c>
    </row>
    <row r="1653" spans="1:10" x14ac:dyDescent="0.3">
      <c r="A1653" s="6" t="s">
        <v>85</v>
      </c>
      <c r="B1653" s="8">
        <v>3</v>
      </c>
      <c r="C1653" s="8">
        <v>7</v>
      </c>
      <c r="D1653" s="4" t="s">
        <v>32</v>
      </c>
      <c r="E1653" s="4" t="s">
        <v>92</v>
      </c>
      <c r="F1653" s="8">
        <v>7</v>
      </c>
      <c r="G1653" s="4" t="s">
        <v>18</v>
      </c>
      <c r="H1653" s="4">
        <v>28</v>
      </c>
      <c r="I1653" s="4" t="s">
        <v>34</v>
      </c>
      <c r="J1653" s="2">
        <v>44752</v>
      </c>
    </row>
    <row r="1654" spans="1:10" x14ac:dyDescent="0.3">
      <c r="A1654" s="6" t="s">
        <v>85</v>
      </c>
      <c r="B1654" s="8">
        <v>3</v>
      </c>
      <c r="C1654" s="8">
        <v>7</v>
      </c>
      <c r="D1654" s="4" t="s">
        <v>32</v>
      </c>
      <c r="E1654" s="4" t="s">
        <v>92</v>
      </c>
      <c r="F1654" s="8">
        <v>1</v>
      </c>
      <c r="G1654" s="4" t="s">
        <v>19</v>
      </c>
      <c r="H1654" s="4">
        <v>29</v>
      </c>
      <c r="I1654" s="4" t="s">
        <v>34</v>
      </c>
      <c r="J1654" s="2">
        <v>44753</v>
      </c>
    </row>
    <row r="1655" spans="1:10" x14ac:dyDescent="0.3">
      <c r="A1655" s="6" t="s">
        <v>85</v>
      </c>
      <c r="B1655" s="8">
        <v>3</v>
      </c>
      <c r="C1655" s="8">
        <v>7</v>
      </c>
      <c r="D1655" s="4" t="s">
        <v>32</v>
      </c>
      <c r="E1655" s="4" t="s">
        <v>92</v>
      </c>
      <c r="F1655" s="8">
        <v>2</v>
      </c>
      <c r="G1655" s="4" t="s">
        <v>20</v>
      </c>
      <c r="H1655" s="4">
        <v>29</v>
      </c>
      <c r="I1655" s="4" t="s">
        <v>34</v>
      </c>
      <c r="J1655" s="2">
        <v>44754</v>
      </c>
    </row>
    <row r="1656" spans="1:10" x14ac:dyDescent="0.3">
      <c r="A1656" s="6" t="s">
        <v>85</v>
      </c>
      <c r="B1656" s="8">
        <v>3</v>
      </c>
      <c r="C1656" s="8">
        <v>7</v>
      </c>
      <c r="D1656" s="4" t="s">
        <v>32</v>
      </c>
      <c r="E1656" s="4" t="s">
        <v>92</v>
      </c>
      <c r="F1656" s="8">
        <v>3</v>
      </c>
      <c r="G1656" s="4" t="s">
        <v>13</v>
      </c>
      <c r="H1656" s="4">
        <v>29</v>
      </c>
      <c r="I1656" s="4" t="s">
        <v>34</v>
      </c>
      <c r="J1656" s="2">
        <v>44755</v>
      </c>
    </row>
    <row r="1657" spans="1:10" x14ac:dyDescent="0.3">
      <c r="A1657" s="6" t="s">
        <v>85</v>
      </c>
      <c r="B1657" s="8">
        <v>3</v>
      </c>
      <c r="C1657" s="8">
        <v>7</v>
      </c>
      <c r="D1657" s="4" t="s">
        <v>32</v>
      </c>
      <c r="E1657" s="4" t="s">
        <v>92</v>
      </c>
      <c r="F1657" s="8">
        <v>4</v>
      </c>
      <c r="G1657" s="4" t="s">
        <v>15</v>
      </c>
      <c r="H1657" s="4">
        <v>29</v>
      </c>
      <c r="I1657" s="4" t="s">
        <v>34</v>
      </c>
      <c r="J1657" s="2">
        <v>44756</v>
      </c>
    </row>
    <row r="1658" spans="1:10" x14ac:dyDescent="0.3">
      <c r="A1658" s="6" t="s">
        <v>85</v>
      </c>
      <c r="B1658" s="8">
        <v>3</v>
      </c>
      <c r="C1658" s="8">
        <v>7</v>
      </c>
      <c r="D1658" s="4" t="s">
        <v>32</v>
      </c>
      <c r="E1658" s="4" t="s">
        <v>92</v>
      </c>
      <c r="F1658" s="8">
        <v>5</v>
      </c>
      <c r="G1658" s="4" t="s">
        <v>16</v>
      </c>
      <c r="H1658" s="4">
        <v>29</v>
      </c>
      <c r="I1658" s="4" t="s">
        <v>34</v>
      </c>
      <c r="J1658" s="2">
        <v>44757</v>
      </c>
    </row>
    <row r="1659" spans="1:10" x14ac:dyDescent="0.3">
      <c r="A1659" s="6" t="s">
        <v>85</v>
      </c>
      <c r="B1659" s="8">
        <v>3</v>
      </c>
      <c r="C1659" s="8">
        <v>7</v>
      </c>
      <c r="D1659" s="4" t="s">
        <v>32</v>
      </c>
      <c r="E1659" s="4" t="s">
        <v>92</v>
      </c>
      <c r="F1659" s="8">
        <v>6</v>
      </c>
      <c r="G1659" s="4" t="s">
        <v>17</v>
      </c>
      <c r="H1659" s="4">
        <v>29</v>
      </c>
      <c r="I1659" s="4" t="s">
        <v>34</v>
      </c>
      <c r="J1659" s="2">
        <v>44758</v>
      </c>
    </row>
    <row r="1660" spans="1:10" x14ac:dyDescent="0.3">
      <c r="A1660" s="6" t="s">
        <v>85</v>
      </c>
      <c r="B1660" s="8">
        <v>3</v>
      </c>
      <c r="C1660" s="8">
        <v>7</v>
      </c>
      <c r="D1660" s="4" t="s">
        <v>32</v>
      </c>
      <c r="E1660" s="4" t="s">
        <v>92</v>
      </c>
      <c r="F1660" s="8">
        <v>7</v>
      </c>
      <c r="G1660" s="4" t="s">
        <v>18</v>
      </c>
      <c r="H1660" s="4">
        <v>29</v>
      </c>
      <c r="I1660" s="4" t="s">
        <v>34</v>
      </c>
      <c r="J1660" s="2">
        <v>44759</v>
      </c>
    </row>
    <row r="1661" spans="1:10" x14ac:dyDescent="0.3">
      <c r="A1661" s="6" t="s">
        <v>85</v>
      </c>
      <c r="B1661" s="8">
        <v>3</v>
      </c>
      <c r="C1661" s="8">
        <v>7</v>
      </c>
      <c r="D1661" s="4" t="s">
        <v>32</v>
      </c>
      <c r="E1661" s="4" t="s">
        <v>92</v>
      </c>
      <c r="F1661" s="8">
        <v>1</v>
      </c>
      <c r="G1661" s="4" t="s">
        <v>19</v>
      </c>
      <c r="H1661" s="4">
        <v>30</v>
      </c>
      <c r="I1661" s="4" t="s">
        <v>34</v>
      </c>
      <c r="J1661" s="2">
        <v>44760</v>
      </c>
    </row>
    <row r="1662" spans="1:10" x14ac:dyDescent="0.3">
      <c r="A1662" s="6" t="s">
        <v>85</v>
      </c>
      <c r="B1662" s="8">
        <v>3</v>
      </c>
      <c r="C1662" s="8">
        <v>7</v>
      </c>
      <c r="D1662" s="4" t="s">
        <v>32</v>
      </c>
      <c r="E1662" s="4" t="s">
        <v>92</v>
      </c>
      <c r="F1662" s="8">
        <v>2</v>
      </c>
      <c r="G1662" s="4" t="s">
        <v>20</v>
      </c>
      <c r="H1662" s="4">
        <v>30</v>
      </c>
      <c r="I1662" s="4" t="s">
        <v>34</v>
      </c>
      <c r="J1662" s="2">
        <v>44761</v>
      </c>
    </row>
    <row r="1663" spans="1:10" x14ac:dyDescent="0.3">
      <c r="A1663" s="6" t="s">
        <v>85</v>
      </c>
      <c r="B1663" s="8">
        <v>3</v>
      </c>
      <c r="C1663" s="8">
        <v>7</v>
      </c>
      <c r="D1663" s="4" t="s">
        <v>32</v>
      </c>
      <c r="E1663" s="4" t="s">
        <v>92</v>
      </c>
      <c r="F1663" s="8">
        <v>3</v>
      </c>
      <c r="G1663" s="4" t="s">
        <v>13</v>
      </c>
      <c r="H1663" s="4">
        <v>30</v>
      </c>
      <c r="I1663" s="4" t="s">
        <v>34</v>
      </c>
      <c r="J1663" s="2">
        <v>44762</v>
      </c>
    </row>
    <row r="1664" spans="1:10" x14ac:dyDescent="0.3">
      <c r="A1664" s="6" t="s">
        <v>85</v>
      </c>
      <c r="B1664" s="8">
        <v>3</v>
      </c>
      <c r="C1664" s="8">
        <v>7</v>
      </c>
      <c r="D1664" s="4" t="s">
        <v>32</v>
      </c>
      <c r="E1664" s="4" t="s">
        <v>92</v>
      </c>
      <c r="F1664" s="8">
        <v>4</v>
      </c>
      <c r="G1664" s="4" t="s">
        <v>15</v>
      </c>
      <c r="H1664" s="4">
        <v>30</v>
      </c>
      <c r="I1664" s="4" t="s">
        <v>34</v>
      </c>
      <c r="J1664" s="2">
        <v>44763</v>
      </c>
    </row>
    <row r="1665" spans="1:10" x14ac:dyDescent="0.3">
      <c r="A1665" s="6" t="s">
        <v>85</v>
      </c>
      <c r="B1665" s="8">
        <v>3</v>
      </c>
      <c r="C1665" s="8">
        <v>7</v>
      </c>
      <c r="D1665" s="4" t="s">
        <v>32</v>
      </c>
      <c r="E1665" s="4" t="s">
        <v>92</v>
      </c>
      <c r="F1665" s="8">
        <v>5</v>
      </c>
      <c r="G1665" s="4" t="s">
        <v>16</v>
      </c>
      <c r="H1665" s="4">
        <v>30</v>
      </c>
      <c r="I1665" s="4" t="s">
        <v>34</v>
      </c>
      <c r="J1665" s="2">
        <v>44764</v>
      </c>
    </row>
    <row r="1666" spans="1:10" x14ac:dyDescent="0.3">
      <c r="A1666" s="6" t="s">
        <v>85</v>
      </c>
      <c r="B1666" s="8">
        <v>3</v>
      </c>
      <c r="C1666" s="8">
        <v>7</v>
      </c>
      <c r="D1666" s="4" t="s">
        <v>32</v>
      </c>
      <c r="E1666" s="4" t="s">
        <v>92</v>
      </c>
      <c r="F1666" s="8">
        <v>6</v>
      </c>
      <c r="G1666" s="4" t="s">
        <v>17</v>
      </c>
      <c r="H1666" s="4">
        <v>30</v>
      </c>
      <c r="I1666" s="4" t="s">
        <v>34</v>
      </c>
      <c r="J1666" s="2">
        <v>44765</v>
      </c>
    </row>
    <row r="1667" spans="1:10" x14ac:dyDescent="0.3">
      <c r="A1667" s="6" t="s">
        <v>85</v>
      </c>
      <c r="B1667" s="8">
        <v>3</v>
      </c>
      <c r="C1667" s="8">
        <v>7</v>
      </c>
      <c r="D1667" s="4" t="s">
        <v>32</v>
      </c>
      <c r="E1667" s="4" t="s">
        <v>92</v>
      </c>
      <c r="F1667" s="8">
        <v>7</v>
      </c>
      <c r="G1667" s="4" t="s">
        <v>18</v>
      </c>
      <c r="H1667" s="4">
        <v>30</v>
      </c>
      <c r="I1667" s="4" t="s">
        <v>34</v>
      </c>
      <c r="J1667" s="2">
        <v>44766</v>
      </c>
    </row>
    <row r="1668" spans="1:10" x14ac:dyDescent="0.3">
      <c r="A1668" s="6" t="s">
        <v>85</v>
      </c>
      <c r="B1668" s="8">
        <v>3</v>
      </c>
      <c r="C1668" s="8">
        <v>7</v>
      </c>
      <c r="D1668" s="4" t="s">
        <v>32</v>
      </c>
      <c r="E1668" s="4" t="s">
        <v>92</v>
      </c>
      <c r="F1668" s="8">
        <v>1</v>
      </c>
      <c r="G1668" s="4" t="s">
        <v>19</v>
      </c>
      <c r="H1668" s="4">
        <v>31</v>
      </c>
      <c r="I1668" s="4" t="s">
        <v>34</v>
      </c>
      <c r="J1668" s="2">
        <v>44767</v>
      </c>
    </row>
    <row r="1669" spans="1:10" x14ac:dyDescent="0.3">
      <c r="A1669" s="6" t="s">
        <v>85</v>
      </c>
      <c r="B1669" s="8">
        <v>3</v>
      </c>
      <c r="C1669" s="8">
        <v>7</v>
      </c>
      <c r="D1669" s="4" t="s">
        <v>32</v>
      </c>
      <c r="E1669" s="4" t="s">
        <v>92</v>
      </c>
      <c r="F1669" s="8">
        <v>2</v>
      </c>
      <c r="G1669" s="4" t="s">
        <v>20</v>
      </c>
      <c r="H1669" s="4">
        <v>31</v>
      </c>
      <c r="I1669" s="4" t="s">
        <v>34</v>
      </c>
      <c r="J1669" s="2">
        <v>44768</v>
      </c>
    </row>
    <row r="1670" spans="1:10" x14ac:dyDescent="0.3">
      <c r="A1670" s="6" t="s">
        <v>85</v>
      </c>
      <c r="B1670" s="8">
        <v>3</v>
      </c>
      <c r="C1670" s="8">
        <v>7</v>
      </c>
      <c r="D1670" s="4" t="s">
        <v>32</v>
      </c>
      <c r="E1670" s="4" t="s">
        <v>92</v>
      </c>
      <c r="F1670" s="8">
        <v>3</v>
      </c>
      <c r="G1670" s="4" t="s">
        <v>13</v>
      </c>
      <c r="H1670" s="4">
        <v>31</v>
      </c>
      <c r="I1670" s="4" t="s">
        <v>34</v>
      </c>
      <c r="J1670" s="2">
        <v>44769</v>
      </c>
    </row>
    <row r="1671" spans="1:10" x14ac:dyDescent="0.3">
      <c r="A1671" s="6" t="s">
        <v>85</v>
      </c>
      <c r="B1671" s="8">
        <v>3</v>
      </c>
      <c r="C1671" s="8">
        <v>7</v>
      </c>
      <c r="D1671" s="4" t="s">
        <v>32</v>
      </c>
      <c r="E1671" s="4" t="s">
        <v>92</v>
      </c>
      <c r="F1671" s="8">
        <v>4</v>
      </c>
      <c r="G1671" s="4" t="s">
        <v>15</v>
      </c>
      <c r="H1671" s="4">
        <v>31</v>
      </c>
      <c r="I1671" s="4" t="s">
        <v>34</v>
      </c>
      <c r="J1671" s="2">
        <v>44770</v>
      </c>
    </row>
    <row r="1672" spans="1:10" x14ac:dyDescent="0.3">
      <c r="A1672" s="6" t="s">
        <v>85</v>
      </c>
      <c r="B1672" s="8">
        <v>3</v>
      </c>
      <c r="C1672" s="8">
        <v>7</v>
      </c>
      <c r="D1672" s="4" t="s">
        <v>32</v>
      </c>
      <c r="E1672" s="4" t="s">
        <v>92</v>
      </c>
      <c r="F1672" s="8">
        <v>5</v>
      </c>
      <c r="G1672" s="4" t="s">
        <v>16</v>
      </c>
      <c r="H1672" s="4">
        <v>31</v>
      </c>
      <c r="I1672" s="4" t="s">
        <v>34</v>
      </c>
      <c r="J1672" s="2">
        <v>44771</v>
      </c>
    </row>
    <row r="1673" spans="1:10" x14ac:dyDescent="0.3">
      <c r="A1673" s="6" t="s">
        <v>85</v>
      </c>
      <c r="B1673" s="8">
        <v>3</v>
      </c>
      <c r="C1673" s="8">
        <v>7</v>
      </c>
      <c r="D1673" s="4" t="s">
        <v>32</v>
      </c>
      <c r="E1673" s="4" t="s">
        <v>92</v>
      </c>
      <c r="F1673" s="8">
        <v>6</v>
      </c>
      <c r="G1673" s="4" t="s">
        <v>17</v>
      </c>
      <c r="H1673" s="4">
        <v>31</v>
      </c>
      <c r="I1673" s="4" t="s">
        <v>34</v>
      </c>
      <c r="J1673" s="2">
        <v>44772</v>
      </c>
    </row>
    <row r="1674" spans="1:10" x14ac:dyDescent="0.3">
      <c r="A1674" s="6" t="s">
        <v>85</v>
      </c>
      <c r="B1674" s="8">
        <v>3</v>
      </c>
      <c r="C1674" s="8">
        <v>7</v>
      </c>
      <c r="D1674" s="4" t="s">
        <v>32</v>
      </c>
      <c r="E1674" s="4" t="s">
        <v>92</v>
      </c>
      <c r="F1674" s="8">
        <v>7</v>
      </c>
      <c r="G1674" s="4" t="s">
        <v>18</v>
      </c>
      <c r="H1674" s="4">
        <v>31</v>
      </c>
      <c r="I1674" s="4" t="s">
        <v>34</v>
      </c>
      <c r="J1674" s="2">
        <v>44773</v>
      </c>
    </row>
    <row r="1675" spans="1:10" x14ac:dyDescent="0.3">
      <c r="A1675" s="6" t="s">
        <v>85</v>
      </c>
      <c r="B1675" s="8">
        <v>3</v>
      </c>
      <c r="C1675" s="8">
        <v>8</v>
      </c>
      <c r="D1675" s="4" t="s">
        <v>35</v>
      </c>
      <c r="E1675" s="4" t="s">
        <v>93</v>
      </c>
      <c r="F1675" s="8">
        <v>1</v>
      </c>
      <c r="G1675" s="4" t="s">
        <v>19</v>
      </c>
      <c r="H1675" s="4">
        <v>32</v>
      </c>
      <c r="I1675" s="4" t="s">
        <v>34</v>
      </c>
      <c r="J1675" s="2">
        <v>44774</v>
      </c>
    </row>
    <row r="1676" spans="1:10" x14ac:dyDescent="0.3">
      <c r="A1676" s="6" t="s">
        <v>85</v>
      </c>
      <c r="B1676" s="8">
        <v>3</v>
      </c>
      <c r="C1676" s="8">
        <v>8</v>
      </c>
      <c r="D1676" s="4" t="s">
        <v>35</v>
      </c>
      <c r="E1676" s="4" t="s">
        <v>93</v>
      </c>
      <c r="F1676" s="8">
        <v>2</v>
      </c>
      <c r="G1676" s="4" t="s">
        <v>20</v>
      </c>
      <c r="H1676" s="4">
        <v>32</v>
      </c>
      <c r="I1676" s="4" t="s">
        <v>34</v>
      </c>
      <c r="J1676" s="2">
        <v>44775</v>
      </c>
    </row>
    <row r="1677" spans="1:10" x14ac:dyDescent="0.3">
      <c r="A1677" s="6" t="s">
        <v>85</v>
      </c>
      <c r="B1677" s="8">
        <v>3</v>
      </c>
      <c r="C1677" s="8">
        <v>8</v>
      </c>
      <c r="D1677" s="4" t="s">
        <v>35</v>
      </c>
      <c r="E1677" s="4" t="s">
        <v>93</v>
      </c>
      <c r="F1677" s="8">
        <v>3</v>
      </c>
      <c r="G1677" s="4" t="s">
        <v>13</v>
      </c>
      <c r="H1677" s="4">
        <v>32</v>
      </c>
      <c r="I1677" s="4" t="s">
        <v>34</v>
      </c>
      <c r="J1677" s="2">
        <v>44776</v>
      </c>
    </row>
    <row r="1678" spans="1:10" x14ac:dyDescent="0.3">
      <c r="A1678" s="6" t="s">
        <v>85</v>
      </c>
      <c r="B1678" s="8">
        <v>3</v>
      </c>
      <c r="C1678" s="8">
        <v>8</v>
      </c>
      <c r="D1678" s="4" t="s">
        <v>35</v>
      </c>
      <c r="E1678" s="4" t="s">
        <v>93</v>
      </c>
      <c r="F1678" s="8">
        <v>4</v>
      </c>
      <c r="G1678" s="4" t="s">
        <v>15</v>
      </c>
      <c r="H1678" s="4">
        <v>32</v>
      </c>
      <c r="I1678" s="4" t="s">
        <v>34</v>
      </c>
      <c r="J1678" s="2">
        <v>44777</v>
      </c>
    </row>
    <row r="1679" spans="1:10" x14ac:dyDescent="0.3">
      <c r="A1679" s="6" t="s">
        <v>85</v>
      </c>
      <c r="B1679" s="8">
        <v>3</v>
      </c>
      <c r="C1679" s="8">
        <v>8</v>
      </c>
      <c r="D1679" s="4" t="s">
        <v>35</v>
      </c>
      <c r="E1679" s="4" t="s">
        <v>93</v>
      </c>
      <c r="F1679" s="8">
        <v>5</v>
      </c>
      <c r="G1679" s="4" t="s">
        <v>16</v>
      </c>
      <c r="H1679" s="4">
        <v>32</v>
      </c>
      <c r="I1679" s="4" t="s">
        <v>34</v>
      </c>
      <c r="J1679" s="2">
        <v>44778</v>
      </c>
    </row>
    <row r="1680" spans="1:10" x14ac:dyDescent="0.3">
      <c r="A1680" s="6" t="s">
        <v>85</v>
      </c>
      <c r="B1680" s="8">
        <v>3</v>
      </c>
      <c r="C1680" s="8">
        <v>8</v>
      </c>
      <c r="D1680" s="4" t="s">
        <v>35</v>
      </c>
      <c r="E1680" s="4" t="s">
        <v>93</v>
      </c>
      <c r="F1680" s="8">
        <v>6</v>
      </c>
      <c r="G1680" s="4" t="s">
        <v>17</v>
      </c>
      <c r="H1680" s="4">
        <v>32</v>
      </c>
      <c r="I1680" s="4" t="s">
        <v>34</v>
      </c>
      <c r="J1680" s="2">
        <v>44779</v>
      </c>
    </row>
    <row r="1681" spans="1:10" x14ac:dyDescent="0.3">
      <c r="A1681" s="6" t="s">
        <v>85</v>
      </c>
      <c r="B1681" s="8">
        <v>3</v>
      </c>
      <c r="C1681" s="8">
        <v>8</v>
      </c>
      <c r="D1681" s="4" t="s">
        <v>35</v>
      </c>
      <c r="E1681" s="4" t="s">
        <v>93</v>
      </c>
      <c r="F1681" s="8">
        <v>7</v>
      </c>
      <c r="G1681" s="4" t="s">
        <v>18</v>
      </c>
      <c r="H1681" s="4">
        <v>32</v>
      </c>
      <c r="I1681" s="4" t="s">
        <v>34</v>
      </c>
      <c r="J1681" s="2">
        <v>44780</v>
      </c>
    </row>
    <row r="1682" spans="1:10" x14ac:dyDescent="0.3">
      <c r="A1682" s="6" t="s">
        <v>85</v>
      </c>
      <c r="B1682" s="8">
        <v>3</v>
      </c>
      <c r="C1682" s="8">
        <v>8</v>
      </c>
      <c r="D1682" s="4" t="s">
        <v>35</v>
      </c>
      <c r="E1682" s="4" t="s">
        <v>93</v>
      </c>
      <c r="F1682" s="8">
        <v>1</v>
      </c>
      <c r="G1682" s="4" t="s">
        <v>19</v>
      </c>
      <c r="H1682" s="4">
        <v>33</v>
      </c>
      <c r="I1682" s="4" t="s">
        <v>34</v>
      </c>
      <c r="J1682" s="2">
        <v>44781</v>
      </c>
    </row>
    <row r="1683" spans="1:10" x14ac:dyDescent="0.3">
      <c r="A1683" s="6" t="s">
        <v>85</v>
      </c>
      <c r="B1683" s="8">
        <v>3</v>
      </c>
      <c r="C1683" s="8">
        <v>8</v>
      </c>
      <c r="D1683" s="4" t="s">
        <v>35</v>
      </c>
      <c r="E1683" s="4" t="s">
        <v>93</v>
      </c>
      <c r="F1683" s="8">
        <v>2</v>
      </c>
      <c r="G1683" s="4" t="s">
        <v>20</v>
      </c>
      <c r="H1683" s="4">
        <v>33</v>
      </c>
      <c r="I1683" s="4" t="s">
        <v>34</v>
      </c>
      <c r="J1683" s="2">
        <v>44782</v>
      </c>
    </row>
    <row r="1684" spans="1:10" x14ac:dyDescent="0.3">
      <c r="A1684" s="6" t="s">
        <v>85</v>
      </c>
      <c r="B1684" s="8">
        <v>3</v>
      </c>
      <c r="C1684" s="8">
        <v>8</v>
      </c>
      <c r="D1684" s="4" t="s">
        <v>35</v>
      </c>
      <c r="E1684" s="4" t="s">
        <v>93</v>
      </c>
      <c r="F1684" s="8">
        <v>3</v>
      </c>
      <c r="G1684" s="4" t="s">
        <v>13</v>
      </c>
      <c r="H1684" s="4">
        <v>33</v>
      </c>
      <c r="I1684" s="4" t="s">
        <v>34</v>
      </c>
      <c r="J1684" s="2">
        <v>44783</v>
      </c>
    </row>
    <row r="1685" spans="1:10" x14ac:dyDescent="0.3">
      <c r="A1685" s="6" t="s">
        <v>85</v>
      </c>
      <c r="B1685" s="8">
        <v>3</v>
      </c>
      <c r="C1685" s="8">
        <v>8</v>
      </c>
      <c r="D1685" s="4" t="s">
        <v>35</v>
      </c>
      <c r="E1685" s="4" t="s">
        <v>93</v>
      </c>
      <c r="F1685" s="8">
        <v>4</v>
      </c>
      <c r="G1685" s="4" t="s">
        <v>15</v>
      </c>
      <c r="H1685" s="4">
        <v>33</v>
      </c>
      <c r="I1685" s="4" t="s">
        <v>34</v>
      </c>
      <c r="J1685" s="2">
        <v>44784</v>
      </c>
    </row>
    <row r="1686" spans="1:10" x14ac:dyDescent="0.3">
      <c r="A1686" s="6" t="s">
        <v>85</v>
      </c>
      <c r="B1686" s="8">
        <v>3</v>
      </c>
      <c r="C1686" s="8">
        <v>8</v>
      </c>
      <c r="D1686" s="4" t="s">
        <v>35</v>
      </c>
      <c r="E1686" s="4" t="s">
        <v>93</v>
      </c>
      <c r="F1686" s="8">
        <v>5</v>
      </c>
      <c r="G1686" s="4" t="s">
        <v>16</v>
      </c>
      <c r="H1686" s="4">
        <v>33</v>
      </c>
      <c r="I1686" s="4" t="s">
        <v>34</v>
      </c>
      <c r="J1686" s="2">
        <v>44785</v>
      </c>
    </row>
    <row r="1687" spans="1:10" x14ac:dyDescent="0.3">
      <c r="A1687" s="6" t="s">
        <v>85</v>
      </c>
      <c r="B1687" s="8">
        <v>3</v>
      </c>
      <c r="C1687" s="8">
        <v>8</v>
      </c>
      <c r="D1687" s="4" t="s">
        <v>35</v>
      </c>
      <c r="E1687" s="4" t="s">
        <v>93</v>
      </c>
      <c r="F1687" s="8">
        <v>6</v>
      </c>
      <c r="G1687" s="4" t="s">
        <v>17</v>
      </c>
      <c r="H1687" s="4">
        <v>33</v>
      </c>
      <c r="I1687" s="4" t="s">
        <v>34</v>
      </c>
      <c r="J1687" s="2">
        <v>44786</v>
      </c>
    </row>
    <row r="1688" spans="1:10" x14ac:dyDescent="0.3">
      <c r="A1688" s="6" t="s">
        <v>85</v>
      </c>
      <c r="B1688" s="8">
        <v>3</v>
      </c>
      <c r="C1688" s="8">
        <v>8</v>
      </c>
      <c r="D1688" s="4" t="s">
        <v>35</v>
      </c>
      <c r="E1688" s="4" t="s">
        <v>93</v>
      </c>
      <c r="F1688" s="8">
        <v>7</v>
      </c>
      <c r="G1688" s="4" t="s">
        <v>18</v>
      </c>
      <c r="H1688" s="4">
        <v>33</v>
      </c>
      <c r="I1688" s="4" t="s">
        <v>34</v>
      </c>
      <c r="J1688" s="2">
        <v>44787</v>
      </c>
    </row>
    <row r="1689" spans="1:10" x14ac:dyDescent="0.3">
      <c r="A1689" s="6" t="s">
        <v>85</v>
      </c>
      <c r="B1689" s="8">
        <v>3</v>
      </c>
      <c r="C1689" s="8">
        <v>8</v>
      </c>
      <c r="D1689" s="4" t="s">
        <v>35</v>
      </c>
      <c r="E1689" s="4" t="s">
        <v>93</v>
      </c>
      <c r="F1689" s="8">
        <v>1</v>
      </c>
      <c r="G1689" s="4" t="s">
        <v>19</v>
      </c>
      <c r="H1689" s="4">
        <v>34</v>
      </c>
      <c r="I1689" s="4" t="s">
        <v>34</v>
      </c>
      <c r="J1689" s="2">
        <v>44788</v>
      </c>
    </row>
    <row r="1690" spans="1:10" x14ac:dyDescent="0.3">
      <c r="A1690" s="6" t="s">
        <v>85</v>
      </c>
      <c r="B1690" s="8">
        <v>3</v>
      </c>
      <c r="C1690" s="8">
        <v>8</v>
      </c>
      <c r="D1690" s="4" t="s">
        <v>35</v>
      </c>
      <c r="E1690" s="4" t="s">
        <v>93</v>
      </c>
      <c r="F1690" s="8">
        <v>2</v>
      </c>
      <c r="G1690" s="4" t="s">
        <v>20</v>
      </c>
      <c r="H1690" s="4">
        <v>34</v>
      </c>
      <c r="I1690" s="4" t="s">
        <v>34</v>
      </c>
      <c r="J1690" s="2">
        <v>44789</v>
      </c>
    </row>
    <row r="1691" spans="1:10" x14ac:dyDescent="0.3">
      <c r="A1691" s="6" t="s">
        <v>85</v>
      </c>
      <c r="B1691" s="8">
        <v>3</v>
      </c>
      <c r="C1691" s="8">
        <v>8</v>
      </c>
      <c r="D1691" s="4" t="s">
        <v>35</v>
      </c>
      <c r="E1691" s="4" t="s">
        <v>93</v>
      </c>
      <c r="F1691" s="8">
        <v>3</v>
      </c>
      <c r="G1691" s="4" t="s">
        <v>13</v>
      </c>
      <c r="H1691" s="4">
        <v>34</v>
      </c>
      <c r="I1691" s="4" t="s">
        <v>34</v>
      </c>
      <c r="J1691" s="2">
        <v>44790</v>
      </c>
    </row>
    <row r="1692" spans="1:10" x14ac:dyDescent="0.3">
      <c r="A1692" s="6" t="s">
        <v>85</v>
      </c>
      <c r="B1692" s="8">
        <v>3</v>
      </c>
      <c r="C1692" s="8">
        <v>8</v>
      </c>
      <c r="D1692" s="4" t="s">
        <v>35</v>
      </c>
      <c r="E1692" s="4" t="s">
        <v>93</v>
      </c>
      <c r="F1692" s="8">
        <v>4</v>
      </c>
      <c r="G1692" s="4" t="s">
        <v>15</v>
      </c>
      <c r="H1692" s="4">
        <v>34</v>
      </c>
      <c r="I1692" s="4" t="s">
        <v>34</v>
      </c>
      <c r="J1692" s="2">
        <v>44791</v>
      </c>
    </row>
    <row r="1693" spans="1:10" x14ac:dyDescent="0.3">
      <c r="A1693" s="6" t="s">
        <v>85</v>
      </c>
      <c r="B1693" s="8">
        <v>3</v>
      </c>
      <c r="C1693" s="8">
        <v>8</v>
      </c>
      <c r="D1693" s="4" t="s">
        <v>35</v>
      </c>
      <c r="E1693" s="4" t="s">
        <v>93</v>
      </c>
      <c r="F1693" s="8">
        <v>5</v>
      </c>
      <c r="G1693" s="4" t="s">
        <v>16</v>
      </c>
      <c r="H1693" s="4">
        <v>34</v>
      </c>
      <c r="I1693" s="4" t="s">
        <v>34</v>
      </c>
      <c r="J1693" s="2">
        <v>44792</v>
      </c>
    </row>
    <row r="1694" spans="1:10" x14ac:dyDescent="0.3">
      <c r="A1694" s="6" t="s">
        <v>85</v>
      </c>
      <c r="B1694" s="8">
        <v>3</v>
      </c>
      <c r="C1694" s="8">
        <v>8</v>
      </c>
      <c r="D1694" s="4" t="s">
        <v>35</v>
      </c>
      <c r="E1694" s="4" t="s">
        <v>93</v>
      </c>
      <c r="F1694" s="8">
        <v>6</v>
      </c>
      <c r="G1694" s="4" t="s">
        <v>17</v>
      </c>
      <c r="H1694" s="4">
        <v>34</v>
      </c>
      <c r="I1694" s="4" t="s">
        <v>34</v>
      </c>
      <c r="J1694" s="2">
        <v>44793</v>
      </c>
    </row>
    <row r="1695" spans="1:10" x14ac:dyDescent="0.3">
      <c r="A1695" s="6" t="s">
        <v>85</v>
      </c>
      <c r="B1695" s="8">
        <v>3</v>
      </c>
      <c r="C1695" s="8">
        <v>8</v>
      </c>
      <c r="D1695" s="4" t="s">
        <v>35</v>
      </c>
      <c r="E1695" s="4" t="s">
        <v>93</v>
      </c>
      <c r="F1695" s="8">
        <v>7</v>
      </c>
      <c r="G1695" s="4" t="s">
        <v>18</v>
      </c>
      <c r="H1695" s="4">
        <v>34</v>
      </c>
      <c r="I1695" s="4" t="s">
        <v>34</v>
      </c>
      <c r="J1695" s="2">
        <v>44794</v>
      </c>
    </row>
    <row r="1696" spans="1:10" x14ac:dyDescent="0.3">
      <c r="A1696" s="6" t="s">
        <v>85</v>
      </c>
      <c r="B1696" s="8">
        <v>3</v>
      </c>
      <c r="C1696" s="8">
        <v>8</v>
      </c>
      <c r="D1696" s="4" t="s">
        <v>35</v>
      </c>
      <c r="E1696" s="4" t="s">
        <v>93</v>
      </c>
      <c r="F1696" s="8">
        <v>1</v>
      </c>
      <c r="G1696" s="4" t="s">
        <v>19</v>
      </c>
      <c r="H1696" s="4">
        <v>35</v>
      </c>
      <c r="I1696" s="4" t="s">
        <v>34</v>
      </c>
      <c r="J1696" s="2">
        <v>44795</v>
      </c>
    </row>
    <row r="1697" spans="1:10" x14ac:dyDescent="0.3">
      <c r="A1697" s="6" t="s">
        <v>85</v>
      </c>
      <c r="B1697" s="8">
        <v>3</v>
      </c>
      <c r="C1697" s="8">
        <v>8</v>
      </c>
      <c r="D1697" s="4" t="s">
        <v>35</v>
      </c>
      <c r="E1697" s="4" t="s">
        <v>93</v>
      </c>
      <c r="F1697" s="8">
        <v>2</v>
      </c>
      <c r="G1697" s="4" t="s">
        <v>20</v>
      </c>
      <c r="H1697" s="4">
        <v>35</v>
      </c>
      <c r="I1697" s="4" t="s">
        <v>34</v>
      </c>
      <c r="J1697" s="2">
        <v>44796</v>
      </c>
    </row>
    <row r="1698" spans="1:10" x14ac:dyDescent="0.3">
      <c r="A1698" s="6" t="s">
        <v>85</v>
      </c>
      <c r="B1698" s="8">
        <v>3</v>
      </c>
      <c r="C1698" s="8">
        <v>8</v>
      </c>
      <c r="D1698" s="4" t="s">
        <v>35</v>
      </c>
      <c r="E1698" s="4" t="s">
        <v>93</v>
      </c>
      <c r="F1698" s="8">
        <v>3</v>
      </c>
      <c r="G1698" s="4" t="s">
        <v>13</v>
      </c>
      <c r="H1698" s="4">
        <v>35</v>
      </c>
      <c r="I1698" s="4" t="s">
        <v>34</v>
      </c>
      <c r="J1698" s="2">
        <v>44797</v>
      </c>
    </row>
    <row r="1699" spans="1:10" x14ac:dyDescent="0.3">
      <c r="A1699" s="6" t="s">
        <v>85</v>
      </c>
      <c r="B1699" s="8">
        <v>3</v>
      </c>
      <c r="C1699" s="8">
        <v>8</v>
      </c>
      <c r="D1699" s="4" t="s">
        <v>35</v>
      </c>
      <c r="E1699" s="4" t="s">
        <v>93</v>
      </c>
      <c r="F1699" s="8">
        <v>4</v>
      </c>
      <c r="G1699" s="4" t="s">
        <v>15</v>
      </c>
      <c r="H1699" s="4">
        <v>35</v>
      </c>
      <c r="I1699" s="4" t="s">
        <v>34</v>
      </c>
      <c r="J1699" s="2">
        <v>44798</v>
      </c>
    </row>
    <row r="1700" spans="1:10" x14ac:dyDescent="0.3">
      <c r="A1700" s="6" t="s">
        <v>85</v>
      </c>
      <c r="B1700" s="8">
        <v>3</v>
      </c>
      <c r="C1700" s="8">
        <v>8</v>
      </c>
      <c r="D1700" s="4" t="s">
        <v>35</v>
      </c>
      <c r="E1700" s="4" t="s">
        <v>93</v>
      </c>
      <c r="F1700" s="8">
        <v>5</v>
      </c>
      <c r="G1700" s="4" t="s">
        <v>16</v>
      </c>
      <c r="H1700" s="4">
        <v>35</v>
      </c>
      <c r="I1700" s="4" t="s">
        <v>34</v>
      </c>
      <c r="J1700" s="2">
        <v>44799</v>
      </c>
    </row>
    <row r="1701" spans="1:10" x14ac:dyDescent="0.3">
      <c r="A1701" s="6" t="s">
        <v>85</v>
      </c>
      <c r="B1701" s="8">
        <v>3</v>
      </c>
      <c r="C1701" s="8">
        <v>8</v>
      </c>
      <c r="D1701" s="4" t="s">
        <v>35</v>
      </c>
      <c r="E1701" s="4" t="s">
        <v>93</v>
      </c>
      <c r="F1701" s="8">
        <v>6</v>
      </c>
      <c r="G1701" s="4" t="s">
        <v>17</v>
      </c>
      <c r="H1701" s="4">
        <v>35</v>
      </c>
      <c r="I1701" s="4" t="s">
        <v>34</v>
      </c>
      <c r="J1701" s="2">
        <v>44800</v>
      </c>
    </row>
    <row r="1702" spans="1:10" x14ac:dyDescent="0.3">
      <c r="A1702" s="6" t="s">
        <v>85</v>
      </c>
      <c r="B1702" s="8">
        <v>3</v>
      </c>
      <c r="C1702" s="8">
        <v>8</v>
      </c>
      <c r="D1702" s="4" t="s">
        <v>35</v>
      </c>
      <c r="E1702" s="4" t="s">
        <v>93</v>
      </c>
      <c r="F1702" s="8">
        <v>7</v>
      </c>
      <c r="G1702" s="4" t="s">
        <v>18</v>
      </c>
      <c r="H1702" s="4">
        <v>35</v>
      </c>
      <c r="I1702" s="4" t="s">
        <v>34</v>
      </c>
      <c r="J1702" s="2">
        <v>44801</v>
      </c>
    </row>
    <row r="1703" spans="1:10" x14ac:dyDescent="0.3">
      <c r="A1703" s="6" t="s">
        <v>85</v>
      </c>
      <c r="B1703" s="8">
        <v>3</v>
      </c>
      <c r="C1703" s="8">
        <v>8</v>
      </c>
      <c r="D1703" s="4" t="s">
        <v>35</v>
      </c>
      <c r="E1703" s="4" t="s">
        <v>93</v>
      </c>
      <c r="F1703" s="8">
        <v>1</v>
      </c>
      <c r="G1703" s="4" t="s">
        <v>19</v>
      </c>
      <c r="H1703" s="4">
        <v>36</v>
      </c>
      <c r="I1703" s="4" t="s">
        <v>34</v>
      </c>
      <c r="J1703" s="2">
        <v>44802</v>
      </c>
    </row>
    <row r="1704" spans="1:10" x14ac:dyDescent="0.3">
      <c r="A1704" s="6" t="s">
        <v>85</v>
      </c>
      <c r="B1704" s="8">
        <v>3</v>
      </c>
      <c r="C1704" s="8">
        <v>8</v>
      </c>
      <c r="D1704" s="4" t="s">
        <v>35</v>
      </c>
      <c r="E1704" s="4" t="s">
        <v>93</v>
      </c>
      <c r="F1704" s="8">
        <v>2</v>
      </c>
      <c r="G1704" s="4" t="s">
        <v>20</v>
      </c>
      <c r="H1704" s="4">
        <v>36</v>
      </c>
      <c r="I1704" s="4" t="s">
        <v>34</v>
      </c>
      <c r="J1704" s="2">
        <v>44803</v>
      </c>
    </row>
    <row r="1705" spans="1:10" x14ac:dyDescent="0.3">
      <c r="A1705" s="6" t="s">
        <v>85</v>
      </c>
      <c r="B1705" s="8">
        <v>3</v>
      </c>
      <c r="C1705" s="8">
        <v>8</v>
      </c>
      <c r="D1705" s="4" t="s">
        <v>35</v>
      </c>
      <c r="E1705" s="4" t="s">
        <v>93</v>
      </c>
      <c r="F1705" s="8">
        <v>3</v>
      </c>
      <c r="G1705" s="4" t="s">
        <v>13</v>
      </c>
      <c r="H1705" s="4">
        <v>36</v>
      </c>
      <c r="I1705" s="4" t="s">
        <v>34</v>
      </c>
      <c r="J1705" s="2">
        <v>44804</v>
      </c>
    </row>
    <row r="1706" spans="1:10" x14ac:dyDescent="0.3">
      <c r="A1706" s="6" t="s">
        <v>85</v>
      </c>
      <c r="B1706" s="8">
        <v>3</v>
      </c>
      <c r="C1706" s="8">
        <v>9</v>
      </c>
      <c r="D1706" s="4" t="s">
        <v>37</v>
      </c>
      <c r="E1706" s="4" t="s">
        <v>94</v>
      </c>
      <c r="F1706" s="8">
        <v>4</v>
      </c>
      <c r="G1706" s="4" t="s">
        <v>15</v>
      </c>
      <c r="H1706" s="4">
        <v>36</v>
      </c>
      <c r="I1706" s="4" t="s">
        <v>34</v>
      </c>
      <c r="J1706" s="2">
        <v>44805</v>
      </c>
    </row>
    <row r="1707" spans="1:10" x14ac:dyDescent="0.3">
      <c r="A1707" s="6" t="s">
        <v>85</v>
      </c>
      <c r="B1707" s="8">
        <v>3</v>
      </c>
      <c r="C1707" s="8">
        <v>9</v>
      </c>
      <c r="D1707" s="4" t="s">
        <v>37</v>
      </c>
      <c r="E1707" s="4" t="s">
        <v>94</v>
      </c>
      <c r="F1707" s="8">
        <v>5</v>
      </c>
      <c r="G1707" s="4" t="s">
        <v>16</v>
      </c>
      <c r="H1707" s="4">
        <v>36</v>
      </c>
      <c r="I1707" s="4" t="s">
        <v>34</v>
      </c>
      <c r="J1707" s="2">
        <v>44806</v>
      </c>
    </row>
    <row r="1708" spans="1:10" x14ac:dyDescent="0.3">
      <c r="A1708" s="6" t="s">
        <v>85</v>
      </c>
      <c r="B1708" s="8">
        <v>3</v>
      </c>
      <c r="C1708" s="8">
        <v>9</v>
      </c>
      <c r="D1708" s="4" t="s">
        <v>37</v>
      </c>
      <c r="E1708" s="4" t="s">
        <v>94</v>
      </c>
      <c r="F1708" s="8">
        <v>6</v>
      </c>
      <c r="G1708" s="4" t="s">
        <v>17</v>
      </c>
      <c r="H1708" s="4">
        <v>36</v>
      </c>
      <c r="I1708" s="4" t="s">
        <v>34</v>
      </c>
      <c r="J1708" s="2">
        <v>44807</v>
      </c>
    </row>
    <row r="1709" spans="1:10" x14ac:dyDescent="0.3">
      <c r="A1709" s="6" t="s">
        <v>85</v>
      </c>
      <c r="B1709" s="8">
        <v>3</v>
      </c>
      <c r="C1709" s="8">
        <v>9</v>
      </c>
      <c r="D1709" s="4" t="s">
        <v>37</v>
      </c>
      <c r="E1709" s="4" t="s">
        <v>94</v>
      </c>
      <c r="F1709" s="8">
        <v>7</v>
      </c>
      <c r="G1709" s="4" t="s">
        <v>18</v>
      </c>
      <c r="H1709" s="4">
        <v>36</v>
      </c>
      <c r="I1709" s="4" t="s">
        <v>34</v>
      </c>
      <c r="J1709" s="2">
        <v>44808</v>
      </c>
    </row>
    <row r="1710" spans="1:10" x14ac:dyDescent="0.3">
      <c r="A1710" s="6" t="s">
        <v>85</v>
      </c>
      <c r="B1710" s="8">
        <v>3</v>
      </c>
      <c r="C1710" s="8">
        <v>9</v>
      </c>
      <c r="D1710" s="4" t="s">
        <v>37</v>
      </c>
      <c r="E1710" s="4" t="s">
        <v>94</v>
      </c>
      <c r="F1710" s="8">
        <v>1</v>
      </c>
      <c r="G1710" s="4" t="s">
        <v>19</v>
      </c>
      <c r="H1710" s="4">
        <v>37</v>
      </c>
      <c r="I1710" s="4" t="s">
        <v>34</v>
      </c>
      <c r="J1710" s="2">
        <v>44809</v>
      </c>
    </row>
    <row r="1711" spans="1:10" x14ac:dyDescent="0.3">
      <c r="A1711" s="6" t="s">
        <v>85</v>
      </c>
      <c r="B1711" s="8">
        <v>3</v>
      </c>
      <c r="C1711" s="8">
        <v>9</v>
      </c>
      <c r="D1711" s="4" t="s">
        <v>37</v>
      </c>
      <c r="E1711" s="4" t="s">
        <v>94</v>
      </c>
      <c r="F1711" s="8">
        <v>2</v>
      </c>
      <c r="G1711" s="4" t="s">
        <v>20</v>
      </c>
      <c r="H1711" s="4">
        <v>37</v>
      </c>
      <c r="I1711" s="4" t="s">
        <v>34</v>
      </c>
      <c r="J1711" s="2">
        <v>44810</v>
      </c>
    </row>
    <row r="1712" spans="1:10" x14ac:dyDescent="0.3">
      <c r="A1712" s="6" t="s">
        <v>85</v>
      </c>
      <c r="B1712" s="8">
        <v>3</v>
      </c>
      <c r="C1712" s="8">
        <v>9</v>
      </c>
      <c r="D1712" s="4" t="s">
        <v>37</v>
      </c>
      <c r="E1712" s="4" t="s">
        <v>94</v>
      </c>
      <c r="F1712" s="8">
        <v>3</v>
      </c>
      <c r="G1712" s="4" t="s">
        <v>13</v>
      </c>
      <c r="H1712" s="4">
        <v>37</v>
      </c>
      <c r="I1712" s="4" t="s">
        <v>34</v>
      </c>
      <c r="J1712" s="2">
        <v>44811</v>
      </c>
    </row>
    <row r="1713" spans="1:10" x14ac:dyDescent="0.3">
      <c r="A1713" s="6" t="s">
        <v>85</v>
      </c>
      <c r="B1713" s="8">
        <v>3</v>
      </c>
      <c r="C1713" s="8">
        <v>9</v>
      </c>
      <c r="D1713" s="4" t="s">
        <v>37</v>
      </c>
      <c r="E1713" s="4" t="s">
        <v>94</v>
      </c>
      <c r="F1713" s="8">
        <v>4</v>
      </c>
      <c r="G1713" s="4" t="s">
        <v>15</v>
      </c>
      <c r="H1713" s="4">
        <v>37</v>
      </c>
      <c r="I1713" s="4" t="s">
        <v>34</v>
      </c>
      <c r="J1713" s="2">
        <v>44812</v>
      </c>
    </row>
    <row r="1714" spans="1:10" x14ac:dyDescent="0.3">
      <c r="A1714" s="6" t="s">
        <v>85</v>
      </c>
      <c r="B1714" s="8">
        <v>3</v>
      </c>
      <c r="C1714" s="8">
        <v>9</v>
      </c>
      <c r="D1714" s="4" t="s">
        <v>37</v>
      </c>
      <c r="E1714" s="4" t="s">
        <v>94</v>
      </c>
      <c r="F1714" s="8">
        <v>5</v>
      </c>
      <c r="G1714" s="4" t="s">
        <v>16</v>
      </c>
      <c r="H1714" s="4">
        <v>37</v>
      </c>
      <c r="I1714" s="4" t="s">
        <v>34</v>
      </c>
      <c r="J1714" s="2">
        <v>44813</v>
      </c>
    </row>
    <row r="1715" spans="1:10" x14ac:dyDescent="0.3">
      <c r="A1715" s="6" t="s">
        <v>85</v>
      </c>
      <c r="B1715" s="8">
        <v>3</v>
      </c>
      <c r="C1715" s="8">
        <v>9</v>
      </c>
      <c r="D1715" s="4" t="s">
        <v>37</v>
      </c>
      <c r="E1715" s="4" t="s">
        <v>94</v>
      </c>
      <c r="F1715" s="8">
        <v>6</v>
      </c>
      <c r="G1715" s="4" t="s">
        <v>17</v>
      </c>
      <c r="H1715" s="4">
        <v>37</v>
      </c>
      <c r="I1715" s="4" t="s">
        <v>34</v>
      </c>
      <c r="J1715" s="2">
        <v>44814</v>
      </c>
    </row>
    <row r="1716" spans="1:10" x14ac:dyDescent="0.3">
      <c r="A1716" s="6" t="s">
        <v>85</v>
      </c>
      <c r="B1716" s="8">
        <v>3</v>
      </c>
      <c r="C1716" s="8">
        <v>9</v>
      </c>
      <c r="D1716" s="4" t="s">
        <v>37</v>
      </c>
      <c r="E1716" s="4" t="s">
        <v>94</v>
      </c>
      <c r="F1716" s="8">
        <v>7</v>
      </c>
      <c r="G1716" s="4" t="s">
        <v>18</v>
      </c>
      <c r="H1716" s="4">
        <v>37</v>
      </c>
      <c r="I1716" s="4" t="s">
        <v>34</v>
      </c>
      <c r="J1716" s="2">
        <v>44815</v>
      </c>
    </row>
    <row r="1717" spans="1:10" x14ac:dyDescent="0.3">
      <c r="A1717" s="6" t="s">
        <v>85</v>
      </c>
      <c r="B1717" s="8">
        <v>3</v>
      </c>
      <c r="C1717" s="8">
        <v>9</v>
      </c>
      <c r="D1717" s="4" t="s">
        <v>37</v>
      </c>
      <c r="E1717" s="4" t="s">
        <v>94</v>
      </c>
      <c r="F1717" s="8">
        <v>1</v>
      </c>
      <c r="G1717" s="4" t="s">
        <v>19</v>
      </c>
      <c r="H1717" s="4">
        <v>38</v>
      </c>
      <c r="I1717" s="4" t="s">
        <v>34</v>
      </c>
      <c r="J1717" s="2">
        <v>44816</v>
      </c>
    </row>
    <row r="1718" spans="1:10" x14ac:dyDescent="0.3">
      <c r="A1718" s="6" t="s">
        <v>85</v>
      </c>
      <c r="B1718" s="8">
        <v>3</v>
      </c>
      <c r="C1718" s="8">
        <v>9</v>
      </c>
      <c r="D1718" s="4" t="s">
        <v>37</v>
      </c>
      <c r="E1718" s="4" t="s">
        <v>94</v>
      </c>
      <c r="F1718" s="8">
        <v>2</v>
      </c>
      <c r="G1718" s="4" t="s">
        <v>20</v>
      </c>
      <c r="H1718" s="4">
        <v>38</v>
      </c>
      <c r="I1718" s="4" t="s">
        <v>34</v>
      </c>
      <c r="J1718" s="2">
        <v>44817</v>
      </c>
    </row>
    <row r="1719" spans="1:10" x14ac:dyDescent="0.3">
      <c r="A1719" s="6" t="s">
        <v>85</v>
      </c>
      <c r="B1719" s="8">
        <v>3</v>
      </c>
      <c r="C1719" s="8">
        <v>9</v>
      </c>
      <c r="D1719" s="4" t="s">
        <v>37</v>
      </c>
      <c r="E1719" s="4" t="s">
        <v>94</v>
      </c>
      <c r="F1719" s="8">
        <v>3</v>
      </c>
      <c r="G1719" s="4" t="s">
        <v>13</v>
      </c>
      <c r="H1719" s="4">
        <v>38</v>
      </c>
      <c r="I1719" s="4" t="s">
        <v>34</v>
      </c>
      <c r="J1719" s="2">
        <v>44818</v>
      </c>
    </row>
    <row r="1720" spans="1:10" x14ac:dyDescent="0.3">
      <c r="A1720" s="6" t="s">
        <v>85</v>
      </c>
      <c r="B1720" s="8">
        <v>3</v>
      </c>
      <c r="C1720" s="8">
        <v>9</v>
      </c>
      <c r="D1720" s="4" t="s">
        <v>37</v>
      </c>
      <c r="E1720" s="4" t="s">
        <v>94</v>
      </c>
      <c r="F1720" s="8">
        <v>4</v>
      </c>
      <c r="G1720" s="4" t="s">
        <v>15</v>
      </c>
      <c r="H1720" s="4">
        <v>38</v>
      </c>
      <c r="I1720" s="4" t="s">
        <v>34</v>
      </c>
      <c r="J1720" s="2">
        <v>44819</v>
      </c>
    </row>
    <row r="1721" spans="1:10" x14ac:dyDescent="0.3">
      <c r="A1721" s="6" t="s">
        <v>85</v>
      </c>
      <c r="B1721" s="8">
        <v>3</v>
      </c>
      <c r="C1721" s="8">
        <v>9</v>
      </c>
      <c r="D1721" s="4" t="s">
        <v>37</v>
      </c>
      <c r="E1721" s="4" t="s">
        <v>94</v>
      </c>
      <c r="F1721" s="8">
        <v>5</v>
      </c>
      <c r="G1721" s="4" t="s">
        <v>16</v>
      </c>
      <c r="H1721" s="4">
        <v>38</v>
      </c>
      <c r="I1721" s="4" t="s">
        <v>34</v>
      </c>
      <c r="J1721" s="2">
        <v>44820</v>
      </c>
    </row>
    <row r="1722" spans="1:10" x14ac:dyDescent="0.3">
      <c r="A1722" s="6" t="s">
        <v>85</v>
      </c>
      <c r="B1722" s="8">
        <v>3</v>
      </c>
      <c r="C1722" s="8">
        <v>9</v>
      </c>
      <c r="D1722" s="4" t="s">
        <v>37</v>
      </c>
      <c r="E1722" s="4" t="s">
        <v>94</v>
      </c>
      <c r="F1722" s="8">
        <v>6</v>
      </c>
      <c r="G1722" s="4" t="s">
        <v>17</v>
      </c>
      <c r="H1722" s="4">
        <v>38</v>
      </c>
      <c r="I1722" s="4" t="s">
        <v>34</v>
      </c>
      <c r="J1722" s="2">
        <v>44821</v>
      </c>
    </row>
    <row r="1723" spans="1:10" x14ac:dyDescent="0.3">
      <c r="A1723" s="6" t="s">
        <v>85</v>
      </c>
      <c r="B1723" s="8">
        <v>3</v>
      </c>
      <c r="C1723" s="8">
        <v>9</v>
      </c>
      <c r="D1723" s="4" t="s">
        <v>37</v>
      </c>
      <c r="E1723" s="4" t="s">
        <v>94</v>
      </c>
      <c r="F1723" s="8">
        <v>7</v>
      </c>
      <c r="G1723" s="4" t="s">
        <v>18</v>
      </c>
      <c r="H1723" s="4">
        <v>38</v>
      </c>
      <c r="I1723" s="4" t="s">
        <v>34</v>
      </c>
      <c r="J1723" s="2">
        <v>44822</v>
      </c>
    </row>
    <row r="1724" spans="1:10" x14ac:dyDescent="0.3">
      <c r="A1724" s="6" t="s">
        <v>85</v>
      </c>
      <c r="B1724" s="8">
        <v>3</v>
      </c>
      <c r="C1724" s="8">
        <v>9</v>
      </c>
      <c r="D1724" s="4" t="s">
        <v>37</v>
      </c>
      <c r="E1724" s="4" t="s">
        <v>94</v>
      </c>
      <c r="F1724" s="8">
        <v>1</v>
      </c>
      <c r="G1724" s="4" t="s">
        <v>19</v>
      </c>
      <c r="H1724" s="4">
        <v>39</v>
      </c>
      <c r="I1724" s="4" t="s">
        <v>34</v>
      </c>
      <c r="J1724" s="2">
        <v>44823</v>
      </c>
    </row>
    <row r="1725" spans="1:10" x14ac:dyDescent="0.3">
      <c r="A1725" s="6" t="s">
        <v>85</v>
      </c>
      <c r="B1725" s="8">
        <v>3</v>
      </c>
      <c r="C1725" s="8">
        <v>9</v>
      </c>
      <c r="D1725" s="4" t="s">
        <v>37</v>
      </c>
      <c r="E1725" s="4" t="s">
        <v>94</v>
      </c>
      <c r="F1725" s="8">
        <v>2</v>
      </c>
      <c r="G1725" s="4" t="s">
        <v>20</v>
      </c>
      <c r="H1725" s="4">
        <v>39</v>
      </c>
      <c r="I1725" s="4" t="s">
        <v>34</v>
      </c>
      <c r="J1725" s="2">
        <v>44824</v>
      </c>
    </row>
    <row r="1726" spans="1:10" x14ac:dyDescent="0.3">
      <c r="A1726" s="6" t="s">
        <v>85</v>
      </c>
      <c r="B1726" s="8">
        <v>3</v>
      </c>
      <c r="C1726" s="8">
        <v>9</v>
      </c>
      <c r="D1726" s="4" t="s">
        <v>37</v>
      </c>
      <c r="E1726" s="4" t="s">
        <v>94</v>
      </c>
      <c r="F1726" s="8">
        <v>3</v>
      </c>
      <c r="G1726" s="4" t="s">
        <v>13</v>
      </c>
      <c r="H1726" s="4">
        <v>39</v>
      </c>
      <c r="I1726" s="4" t="s">
        <v>34</v>
      </c>
      <c r="J1726" s="2">
        <v>44825</v>
      </c>
    </row>
    <row r="1727" spans="1:10" x14ac:dyDescent="0.3">
      <c r="A1727" s="6" t="s">
        <v>85</v>
      </c>
      <c r="B1727" s="8">
        <v>3</v>
      </c>
      <c r="C1727" s="8">
        <v>9</v>
      </c>
      <c r="D1727" s="4" t="s">
        <v>37</v>
      </c>
      <c r="E1727" s="4" t="s">
        <v>94</v>
      </c>
      <c r="F1727" s="8">
        <v>4</v>
      </c>
      <c r="G1727" s="4" t="s">
        <v>15</v>
      </c>
      <c r="H1727" s="4">
        <v>39</v>
      </c>
      <c r="I1727" s="4" t="s">
        <v>34</v>
      </c>
      <c r="J1727" s="2">
        <v>44826</v>
      </c>
    </row>
    <row r="1728" spans="1:10" x14ac:dyDescent="0.3">
      <c r="A1728" s="6" t="s">
        <v>85</v>
      </c>
      <c r="B1728" s="8">
        <v>3</v>
      </c>
      <c r="C1728" s="8">
        <v>9</v>
      </c>
      <c r="D1728" s="4" t="s">
        <v>37</v>
      </c>
      <c r="E1728" s="4" t="s">
        <v>94</v>
      </c>
      <c r="F1728" s="8">
        <v>5</v>
      </c>
      <c r="G1728" s="4" t="s">
        <v>16</v>
      </c>
      <c r="H1728" s="4">
        <v>39</v>
      </c>
      <c r="I1728" s="4" t="s">
        <v>34</v>
      </c>
      <c r="J1728" s="2">
        <v>44827</v>
      </c>
    </row>
    <row r="1729" spans="1:10" x14ac:dyDescent="0.3">
      <c r="A1729" s="6" t="s">
        <v>85</v>
      </c>
      <c r="B1729" s="8">
        <v>3</v>
      </c>
      <c r="C1729" s="8">
        <v>9</v>
      </c>
      <c r="D1729" s="4" t="s">
        <v>37</v>
      </c>
      <c r="E1729" s="4" t="s">
        <v>94</v>
      </c>
      <c r="F1729" s="8">
        <v>6</v>
      </c>
      <c r="G1729" s="4" t="s">
        <v>17</v>
      </c>
      <c r="H1729" s="4">
        <v>39</v>
      </c>
      <c r="I1729" s="4" t="s">
        <v>34</v>
      </c>
      <c r="J1729" s="2">
        <v>44828</v>
      </c>
    </row>
    <row r="1730" spans="1:10" x14ac:dyDescent="0.3">
      <c r="A1730" s="6" t="s">
        <v>85</v>
      </c>
      <c r="B1730" s="8">
        <v>3</v>
      </c>
      <c r="C1730" s="8">
        <v>9</v>
      </c>
      <c r="D1730" s="4" t="s">
        <v>37</v>
      </c>
      <c r="E1730" s="4" t="s">
        <v>94</v>
      </c>
      <c r="F1730" s="8">
        <v>7</v>
      </c>
      <c r="G1730" s="4" t="s">
        <v>18</v>
      </c>
      <c r="H1730" s="4">
        <v>39</v>
      </c>
      <c r="I1730" s="4" t="s">
        <v>34</v>
      </c>
      <c r="J1730" s="2">
        <v>44829</v>
      </c>
    </row>
    <row r="1731" spans="1:10" x14ac:dyDescent="0.3">
      <c r="A1731" s="6" t="s">
        <v>85</v>
      </c>
      <c r="B1731" s="8">
        <v>3</v>
      </c>
      <c r="C1731" s="8">
        <v>9</v>
      </c>
      <c r="D1731" s="4" t="s">
        <v>37</v>
      </c>
      <c r="E1731" s="4" t="s">
        <v>94</v>
      </c>
      <c r="F1731" s="8">
        <v>1</v>
      </c>
      <c r="G1731" s="4" t="s">
        <v>19</v>
      </c>
      <c r="H1731" s="4">
        <v>40</v>
      </c>
      <c r="I1731" s="4" t="s">
        <v>34</v>
      </c>
      <c r="J1731" s="2">
        <v>44830</v>
      </c>
    </row>
    <row r="1732" spans="1:10" x14ac:dyDescent="0.3">
      <c r="A1732" s="6" t="s">
        <v>85</v>
      </c>
      <c r="B1732" s="8">
        <v>3</v>
      </c>
      <c r="C1732" s="8">
        <v>9</v>
      </c>
      <c r="D1732" s="4" t="s">
        <v>37</v>
      </c>
      <c r="E1732" s="4" t="s">
        <v>94</v>
      </c>
      <c r="F1732" s="8">
        <v>2</v>
      </c>
      <c r="G1732" s="4" t="s">
        <v>20</v>
      </c>
      <c r="H1732" s="4">
        <v>40</v>
      </c>
      <c r="I1732" s="4" t="s">
        <v>34</v>
      </c>
      <c r="J1732" s="2">
        <v>44831</v>
      </c>
    </row>
    <row r="1733" spans="1:10" x14ac:dyDescent="0.3">
      <c r="A1733" s="6" t="s">
        <v>85</v>
      </c>
      <c r="B1733" s="8">
        <v>3</v>
      </c>
      <c r="C1733" s="8">
        <v>9</v>
      </c>
      <c r="D1733" s="4" t="s">
        <v>37</v>
      </c>
      <c r="E1733" s="4" t="s">
        <v>94</v>
      </c>
      <c r="F1733" s="8">
        <v>3</v>
      </c>
      <c r="G1733" s="4" t="s">
        <v>13</v>
      </c>
      <c r="H1733" s="4">
        <v>40</v>
      </c>
      <c r="I1733" s="4" t="s">
        <v>34</v>
      </c>
      <c r="J1733" s="2">
        <v>44832</v>
      </c>
    </row>
    <row r="1734" spans="1:10" x14ac:dyDescent="0.3">
      <c r="A1734" s="6" t="s">
        <v>85</v>
      </c>
      <c r="B1734" s="8">
        <v>3</v>
      </c>
      <c r="C1734" s="8">
        <v>9</v>
      </c>
      <c r="D1734" s="4" t="s">
        <v>37</v>
      </c>
      <c r="E1734" s="4" t="s">
        <v>94</v>
      </c>
      <c r="F1734" s="8">
        <v>4</v>
      </c>
      <c r="G1734" s="4" t="s">
        <v>15</v>
      </c>
      <c r="H1734" s="4">
        <v>40</v>
      </c>
      <c r="I1734" s="4" t="s">
        <v>34</v>
      </c>
      <c r="J1734" s="2">
        <v>44833</v>
      </c>
    </row>
    <row r="1735" spans="1:10" x14ac:dyDescent="0.3">
      <c r="A1735" s="6" t="s">
        <v>85</v>
      </c>
      <c r="B1735" s="8">
        <v>3</v>
      </c>
      <c r="C1735" s="8">
        <v>9</v>
      </c>
      <c r="D1735" s="4" t="s">
        <v>37</v>
      </c>
      <c r="E1735" s="4" t="s">
        <v>94</v>
      </c>
      <c r="F1735" s="8">
        <v>5</v>
      </c>
      <c r="G1735" s="4" t="s">
        <v>16</v>
      </c>
      <c r="H1735" s="4">
        <v>40</v>
      </c>
      <c r="I1735" s="4" t="s">
        <v>34</v>
      </c>
      <c r="J1735" s="2">
        <v>44834</v>
      </c>
    </row>
    <row r="1736" spans="1:10" x14ac:dyDescent="0.3">
      <c r="A1736" s="6" t="s">
        <v>85</v>
      </c>
      <c r="B1736" s="8">
        <v>4</v>
      </c>
      <c r="C1736" s="8">
        <v>10</v>
      </c>
      <c r="D1736" s="4" t="s">
        <v>39</v>
      </c>
      <c r="E1736" s="4" t="s">
        <v>95</v>
      </c>
      <c r="F1736" s="8">
        <v>6</v>
      </c>
      <c r="G1736" s="4" t="s">
        <v>17</v>
      </c>
      <c r="H1736" s="4">
        <v>40</v>
      </c>
      <c r="I1736" s="4" t="s">
        <v>41</v>
      </c>
      <c r="J1736" s="2">
        <v>44835</v>
      </c>
    </row>
    <row r="1737" spans="1:10" x14ac:dyDescent="0.3">
      <c r="A1737" s="6" t="s">
        <v>85</v>
      </c>
      <c r="B1737" s="8">
        <v>4</v>
      </c>
      <c r="C1737" s="8">
        <v>10</v>
      </c>
      <c r="D1737" s="4" t="s">
        <v>39</v>
      </c>
      <c r="E1737" s="4" t="s">
        <v>95</v>
      </c>
      <c r="F1737" s="8">
        <v>7</v>
      </c>
      <c r="G1737" s="4" t="s">
        <v>18</v>
      </c>
      <c r="H1737" s="4">
        <v>40</v>
      </c>
      <c r="I1737" s="4" t="s">
        <v>41</v>
      </c>
      <c r="J1737" s="2">
        <v>44836</v>
      </c>
    </row>
    <row r="1738" spans="1:10" x14ac:dyDescent="0.3">
      <c r="A1738" s="6" t="s">
        <v>85</v>
      </c>
      <c r="B1738" s="8">
        <v>4</v>
      </c>
      <c r="C1738" s="8">
        <v>10</v>
      </c>
      <c r="D1738" s="4" t="s">
        <v>39</v>
      </c>
      <c r="E1738" s="4" t="s">
        <v>95</v>
      </c>
      <c r="F1738" s="8">
        <v>1</v>
      </c>
      <c r="G1738" s="4" t="s">
        <v>19</v>
      </c>
      <c r="H1738" s="4">
        <v>41</v>
      </c>
      <c r="I1738" s="4" t="s">
        <v>41</v>
      </c>
      <c r="J1738" s="2">
        <v>44837</v>
      </c>
    </row>
    <row r="1739" spans="1:10" x14ac:dyDescent="0.3">
      <c r="A1739" s="6" t="s">
        <v>85</v>
      </c>
      <c r="B1739" s="8">
        <v>4</v>
      </c>
      <c r="C1739" s="8">
        <v>10</v>
      </c>
      <c r="D1739" s="4" t="s">
        <v>39</v>
      </c>
      <c r="E1739" s="4" t="s">
        <v>95</v>
      </c>
      <c r="F1739" s="8">
        <v>2</v>
      </c>
      <c r="G1739" s="4" t="s">
        <v>20</v>
      </c>
      <c r="H1739" s="4">
        <v>41</v>
      </c>
      <c r="I1739" s="4" t="s">
        <v>41</v>
      </c>
      <c r="J1739" s="2">
        <v>44838</v>
      </c>
    </row>
    <row r="1740" spans="1:10" x14ac:dyDescent="0.3">
      <c r="A1740" s="6" t="s">
        <v>85</v>
      </c>
      <c r="B1740" s="8">
        <v>4</v>
      </c>
      <c r="C1740" s="8">
        <v>10</v>
      </c>
      <c r="D1740" s="4" t="s">
        <v>39</v>
      </c>
      <c r="E1740" s="4" t="s">
        <v>95</v>
      </c>
      <c r="F1740" s="8">
        <v>3</v>
      </c>
      <c r="G1740" s="4" t="s">
        <v>13</v>
      </c>
      <c r="H1740" s="4">
        <v>41</v>
      </c>
      <c r="I1740" s="4" t="s">
        <v>41</v>
      </c>
      <c r="J1740" s="2">
        <v>44839</v>
      </c>
    </row>
    <row r="1741" spans="1:10" x14ac:dyDescent="0.3">
      <c r="A1741" s="6" t="s">
        <v>85</v>
      </c>
      <c r="B1741" s="8">
        <v>4</v>
      </c>
      <c r="C1741" s="8">
        <v>10</v>
      </c>
      <c r="D1741" s="4" t="s">
        <v>39</v>
      </c>
      <c r="E1741" s="4" t="s">
        <v>95</v>
      </c>
      <c r="F1741" s="8">
        <v>4</v>
      </c>
      <c r="G1741" s="4" t="s">
        <v>15</v>
      </c>
      <c r="H1741" s="4">
        <v>41</v>
      </c>
      <c r="I1741" s="4" t="s">
        <v>41</v>
      </c>
      <c r="J1741" s="2">
        <v>44840</v>
      </c>
    </row>
    <row r="1742" spans="1:10" x14ac:dyDescent="0.3">
      <c r="A1742" s="6" t="s">
        <v>85</v>
      </c>
      <c r="B1742" s="8">
        <v>4</v>
      </c>
      <c r="C1742" s="8">
        <v>10</v>
      </c>
      <c r="D1742" s="4" t="s">
        <v>39</v>
      </c>
      <c r="E1742" s="4" t="s">
        <v>95</v>
      </c>
      <c r="F1742" s="8">
        <v>5</v>
      </c>
      <c r="G1742" s="4" t="s">
        <v>16</v>
      </c>
      <c r="H1742" s="4">
        <v>41</v>
      </c>
      <c r="I1742" s="4" t="s">
        <v>41</v>
      </c>
      <c r="J1742" s="2">
        <v>44841</v>
      </c>
    </row>
    <row r="1743" spans="1:10" x14ac:dyDescent="0.3">
      <c r="A1743" s="6" t="s">
        <v>85</v>
      </c>
      <c r="B1743" s="8">
        <v>4</v>
      </c>
      <c r="C1743" s="8">
        <v>10</v>
      </c>
      <c r="D1743" s="4" t="s">
        <v>39</v>
      </c>
      <c r="E1743" s="4" t="s">
        <v>95</v>
      </c>
      <c r="F1743" s="8">
        <v>6</v>
      </c>
      <c r="G1743" s="4" t="s">
        <v>17</v>
      </c>
      <c r="H1743" s="4">
        <v>41</v>
      </c>
      <c r="I1743" s="4" t="s">
        <v>41</v>
      </c>
      <c r="J1743" s="2">
        <v>44842</v>
      </c>
    </row>
    <row r="1744" spans="1:10" x14ac:dyDescent="0.3">
      <c r="A1744" s="6" t="s">
        <v>85</v>
      </c>
      <c r="B1744" s="8">
        <v>4</v>
      </c>
      <c r="C1744" s="8">
        <v>10</v>
      </c>
      <c r="D1744" s="4" t="s">
        <v>39</v>
      </c>
      <c r="E1744" s="4" t="s">
        <v>95</v>
      </c>
      <c r="F1744" s="8">
        <v>7</v>
      </c>
      <c r="G1744" s="4" t="s">
        <v>18</v>
      </c>
      <c r="H1744" s="4">
        <v>41</v>
      </c>
      <c r="I1744" s="4" t="s">
        <v>41</v>
      </c>
      <c r="J1744" s="2">
        <v>44843</v>
      </c>
    </row>
    <row r="1745" spans="1:10" x14ac:dyDescent="0.3">
      <c r="A1745" s="6" t="s">
        <v>85</v>
      </c>
      <c r="B1745" s="8">
        <v>4</v>
      </c>
      <c r="C1745" s="8">
        <v>10</v>
      </c>
      <c r="D1745" s="4" t="s">
        <v>39</v>
      </c>
      <c r="E1745" s="4" t="s">
        <v>95</v>
      </c>
      <c r="F1745" s="8">
        <v>1</v>
      </c>
      <c r="G1745" s="4" t="s">
        <v>19</v>
      </c>
      <c r="H1745" s="4">
        <v>42</v>
      </c>
      <c r="I1745" s="4" t="s">
        <v>41</v>
      </c>
      <c r="J1745" s="2">
        <v>44844</v>
      </c>
    </row>
    <row r="1746" spans="1:10" x14ac:dyDescent="0.3">
      <c r="A1746" s="6" t="s">
        <v>85</v>
      </c>
      <c r="B1746" s="8">
        <v>4</v>
      </c>
      <c r="C1746" s="8">
        <v>10</v>
      </c>
      <c r="D1746" s="4" t="s">
        <v>39</v>
      </c>
      <c r="E1746" s="4" t="s">
        <v>95</v>
      </c>
      <c r="F1746" s="8">
        <v>2</v>
      </c>
      <c r="G1746" s="4" t="s">
        <v>20</v>
      </c>
      <c r="H1746" s="4">
        <v>42</v>
      </c>
      <c r="I1746" s="4" t="s">
        <v>41</v>
      </c>
      <c r="J1746" s="2">
        <v>44845</v>
      </c>
    </row>
    <row r="1747" spans="1:10" x14ac:dyDescent="0.3">
      <c r="A1747" s="6" t="s">
        <v>85</v>
      </c>
      <c r="B1747" s="8">
        <v>4</v>
      </c>
      <c r="C1747" s="8">
        <v>10</v>
      </c>
      <c r="D1747" s="4" t="s">
        <v>39</v>
      </c>
      <c r="E1747" s="4" t="s">
        <v>95</v>
      </c>
      <c r="F1747" s="8">
        <v>3</v>
      </c>
      <c r="G1747" s="4" t="s">
        <v>13</v>
      </c>
      <c r="H1747" s="4">
        <v>42</v>
      </c>
      <c r="I1747" s="4" t="s">
        <v>41</v>
      </c>
      <c r="J1747" s="2">
        <v>44846</v>
      </c>
    </row>
    <row r="1748" spans="1:10" x14ac:dyDescent="0.3">
      <c r="A1748" s="6" t="s">
        <v>85</v>
      </c>
      <c r="B1748" s="8">
        <v>4</v>
      </c>
      <c r="C1748" s="8">
        <v>10</v>
      </c>
      <c r="D1748" s="4" t="s">
        <v>39</v>
      </c>
      <c r="E1748" s="4" t="s">
        <v>95</v>
      </c>
      <c r="F1748" s="8">
        <v>4</v>
      </c>
      <c r="G1748" s="4" t="s">
        <v>15</v>
      </c>
      <c r="H1748" s="4">
        <v>42</v>
      </c>
      <c r="I1748" s="4" t="s">
        <v>41</v>
      </c>
      <c r="J1748" s="2">
        <v>44847</v>
      </c>
    </row>
    <row r="1749" spans="1:10" x14ac:dyDescent="0.3">
      <c r="A1749" s="6" t="s">
        <v>85</v>
      </c>
      <c r="B1749" s="8">
        <v>4</v>
      </c>
      <c r="C1749" s="8">
        <v>10</v>
      </c>
      <c r="D1749" s="4" t="s">
        <v>39</v>
      </c>
      <c r="E1749" s="4" t="s">
        <v>95</v>
      </c>
      <c r="F1749" s="8">
        <v>5</v>
      </c>
      <c r="G1749" s="4" t="s">
        <v>16</v>
      </c>
      <c r="H1749" s="4">
        <v>42</v>
      </c>
      <c r="I1749" s="4" t="s">
        <v>41</v>
      </c>
      <c r="J1749" s="2">
        <v>44848</v>
      </c>
    </row>
    <row r="1750" spans="1:10" x14ac:dyDescent="0.3">
      <c r="A1750" s="6" t="s">
        <v>85</v>
      </c>
      <c r="B1750" s="8">
        <v>4</v>
      </c>
      <c r="C1750" s="8">
        <v>10</v>
      </c>
      <c r="D1750" s="4" t="s">
        <v>39</v>
      </c>
      <c r="E1750" s="4" t="s">
        <v>95</v>
      </c>
      <c r="F1750" s="8">
        <v>6</v>
      </c>
      <c r="G1750" s="4" t="s">
        <v>17</v>
      </c>
      <c r="H1750" s="4">
        <v>42</v>
      </c>
      <c r="I1750" s="4" t="s">
        <v>41</v>
      </c>
      <c r="J1750" s="2">
        <v>44849</v>
      </c>
    </row>
    <row r="1751" spans="1:10" x14ac:dyDescent="0.3">
      <c r="A1751" s="6" t="s">
        <v>85</v>
      </c>
      <c r="B1751" s="8">
        <v>4</v>
      </c>
      <c r="C1751" s="8">
        <v>10</v>
      </c>
      <c r="D1751" s="4" t="s">
        <v>39</v>
      </c>
      <c r="E1751" s="4" t="s">
        <v>95</v>
      </c>
      <c r="F1751" s="8">
        <v>7</v>
      </c>
      <c r="G1751" s="4" t="s">
        <v>18</v>
      </c>
      <c r="H1751" s="4">
        <v>42</v>
      </c>
      <c r="I1751" s="4" t="s">
        <v>41</v>
      </c>
      <c r="J1751" s="2">
        <v>44850</v>
      </c>
    </row>
    <row r="1752" spans="1:10" x14ac:dyDescent="0.3">
      <c r="A1752" s="6" t="s">
        <v>85</v>
      </c>
      <c r="B1752" s="8">
        <v>4</v>
      </c>
      <c r="C1752" s="8">
        <v>10</v>
      </c>
      <c r="D1752" s="4" t="s">
        <v>39</v>
      </c>
      <c r="E1752" s="4" t="s">
        <v>95</v>
      </c>
      <c r="F1752" s="8">
        <v>1</v>
      </c>
      <c r="G1752" s="4" t="s">
        <v>19</v>
      </c>
      <c r="H1752" s="4">
        <v>43</v>
      </c>
      <c r="I1752" s="4" t="s">
        <v>41</v>
      </c>
      <c r="J1752" s="2">
        <v>44851</v>
      </c>
    </row>
    <row r="1753" spans="1:10" x14ac:dyDescent="0.3">
      <c r="A1753" s="6" t="s">
        <v>85</v>
      </c>
      <c r="B1753" s="8">
        <v>4</v>
      </c>
      <c r="C1753" s="8">
        <v>10</v>
      </c>
      <c r="D1753" s="4" t="s">
        <v>39</v>
      </c>
      <c r="E1753" s="4" t="s">
        <v>95</v>
      </c>
      <c r="F1753" s="8">
        <v>2</v>
      </c>
      <c r="G1753" s="4" t="s">
        <v>20</v>
      </c>
      <c r="H1753" s="4">
        <v>43</v>
      </c>
      <c r="I1753" s="4" t="s">
        <v>41</v>
      </c>
      <c r="J1753" s="2">
        <v>44852</v>
      </c>
    </row>
    <row r="1754" spans="1:10" x14ac:dyDescent="0.3">
      <c r="A1754" s="6" t="s">
        <v>85</v>
      </c>
      <c r="B1754" s="8">
        <v>4</v>
      </c>
      <c r="C1754" s="8">
        <v>10</v>
      </c>
      <c r="D1754" s="4" t="s">
        <v>39</v>
      </c>
      <c r="E1754" s="4" t="s">
        <v>95</v>
      </c>
      <c r="F1754" s="8">
        <v>3</v>
      </c>
      <c r="G1754" s="4" t="s">
        <v>13</v>
      </c>
      <c r="H1754" s="4">
        <v>43</v>
      </c>
      <c r="I1754" s="4" t="s">
        <v>41</v>
      </c>
      <c r="J1754" s="2">
        <v>44853</v>
      </c>
    </row>
    <row r="1755" spans="1:10" x14ac:dyDescent="0.3">
      <c r="A1755" s="6" t="s">
        <v>85</v>
      </c>
      <c r="B1755" s="8">
        <v>4</v>
      </c>
      <c r="C1755" s="8">
        <v>10</v>
      </c>
      <c r="D1755" s="4" t="s">
        <v>39</v>
      </c>
      <c r="E1755" s="4" t="s">
        <v>95</v>
      </c>
      <c r="F1755" s="8">
        <v>4</v>
      </c>
      <c r="G1755" s="4" t="s">
        <v>15</v>
      </c>
      <c r="H1755" s="4">
        <v>43</v>
      </c>
      <c r="I1755" s="4" t="s">
        <v>41</v>
      </c>
      <c r="J1755" s="2">
        <v>44854</v>
      </c>
    </row>
    <row r="1756" spans="1:10" x14ac:dyDescent="0.3">
      <c r="A1756" s="6" t="s">
        <v>85</v>
      </c>
      <c r="B1756" s="8">
        <v>4</v>
      </c>
      <c r="C1756" s="8">
        <v>10</v>
      </c>
      <c r="D1756" s="4" t="s">
        <v>39</v>
      </c>
      <c r="E1756" s="4" t="s">
        <v>95</v>
      </c>
      <c r="F1756" s="8">
        <v>5</v>
      </c>
      <c r="G1756" s="4" t="s">
        <v>16</v>
      </c>
      <c r="H1756" s="4">
        <v>43</v>
      </c>
      <c r="I1756" s="4" t="s">
        <v>41</v>
      </c>
      <c r="J1756" s="2">
        <v>44855</v>
      </c>
    </row>
    <row r="1757" spans="1:10" x14ac:dyDescent="0.3">
      <c r="A1757" s="6" t="s">
        <v>85</v>
      </c>
      <c r="B1757" s="8">
        <v>4</v>
      </c>
      <c r="C1757" s="8">
        <v>10</v>
      </c>
      <c r="D1757" s="4" t="s">
        <v>39</v>
      </c>
      <c r="E1757" s="4" t="s">
        <v>95</v>
      </c>
      <c r="F1757" s="8">
        <v>6</v>
      </c>
      <c r="G1757" s="4" t="s">
        <v>17</v>
      </c>
      <c r="H1757" s="4">
        <v>43</v>
      </c>
      <c r="I1757" s="4" t="s">
        <v>41</v>
      </c>
      <c r="J1757" s="2">
        <v>44856</v>
      </c>
    </row>
    <row r="1758" spans="1:10" x14ac:dyDescent="0.3">
      <c r="A1758" s="6" t="s">
        <v>85</v>
      </c>
      <c r="B1758" s="8">
        <v>4</v>
      </c>
      <c r="C1758" s="8">
        <v>10</v>
      </c>
      <c r="D1758" s="4" t="s">
        <v>39</v>
      </c>
      <c r="E1758" s="4" t="s">
        <v>95</v>
      </c>
      <c r="F1758" s="8">
        <v>7</v>
      </c>
      <c r="G1758" s="4" t="s">
        <v>18</v>
      </c>
      <c r="H1758" s="4">
        <v>43</v>
      </c>
      <c r="I1758" s="4" t="s">
        <v>41</v>
      </c>
      <c r="J1758" s="2">
        <v>44857</v>
      </c>
    </row>
    <row r="1759" spans="1:10" x14ac:dyDescent="0.3">
      <c r="A1759" s="6" t="s">
        <v>85</v>
      </c>
      <c r="B1759" s="8">
        <v>4</v>
      </c>
      <c r="C1759" s="8">
        <v>10</v>
      </c>
      <c r="D1759" s="4" t="s">
        <v>39</v>
      </c>
      <c r="E1759" s="4" t="s">
        <v>95</v>
      </c>
      <c r="F1759" s="8">
        <v>1</v>
      </c>
      <c r="G1759" s="4" t="s">
        <v>19</v>
      </c>
      <c r="H1759" s="4">
        <v>44</v>
      </c>
      <c r="I1759" s="4" t="s">
        <v>41</v>
      </c>
      <c r="J1759" s="2">
        <v>44858</v>
      </c>
    </row>
    <row r="1760" spans="1:10" x14ac:dyDescent="0.3">
      <c r="A1760" s="6" t="s">
        <v>85</v>
      </c>
      <c r="B1760" s="8">
        <v>4</v>
      </c>
      <c r="C1760" s="8">
        <v>10</v>
      </c>
      <c r="D1760" s="4" t="s">
        <v>39</v>
      </c>
      <c r="E1760" s="4" t="s">
        <v>95</v>
      </c>
      <c r="F1760" s="8">
        <v>2</v>
      </c>
      <c r="G1760" s="4" t="s">
        <v>20</v>
      </c>
      <c r="H1760" s="4">
        <v>44</v>
      </c>
      <c r="I1760" s="4" t="s">
        <v>41</v>
      </c>
      <c r="J1760" s="2">
        <v>44859</v>
      </c>
    </row>
    <row r="1761" spans="1:10" x14ac:dyDescent="0.3">
      <c r="A1761" s="6" t="s">
        <v>85</v>
      </c>
      <c r="B1761" s="8">
        <v>4</v>
      </c>
      <c r="C1761" s="8">
        <v>10</v>
      </c>
      <c r="D1761" s="4" t="s">
        <v>39</v>
      </c>
      <c r="E1761" s="4" t="s">
        <v>95</v>
      </c>
      <c r="F1761" s="8">
        <v>3</v>
      </c>
      <c r="G1761" s="4" t="s">
        <v>13</v>
      </c>
      <c r="H1761" s="4">
        <v>44</v>
      </c>
      <c r="I1761" s="4" t="s">
        <v>41</v>
      </c>
      <c r="J1761" s="2">
        <v>44860</v>
      </c>
    </row>
    <row r="1762" spans="1:10" x14ac:dyDescent="0.3">
      <c r="A1762" s="6" t="s">
        <v>85</v>
      </c>
      <c r="B1762" s="8">
        <v>4</v>
      </c>
      <c r="C1762" s="8">
        <v>10</v>
      </c>
      <c r="D1762" s="4" t="s">
        <v>39</v>
      </c>
      <c r="E1762" s="4" t="s">
        <v>95</v>
      </c>
      <c r="F1762" s="8">
        <v>4</v>
      </c>
      <c r="G1762" s="4" t="s">
        <v>15</v>
      </c>
      <c r="H1762" s="4">
        <v>44</v>
      </c>
      <c r="I1762" s="4" t="s">
        <v>41</v>
      </c>
      <c r="J1762" s="2">
        <v>44861</v>
      </c>
    </row>
    <row r="1763" spans="1:10" x14ac:dyDescent="0.3">
      <c r="A1763" s="6" t="s">
        <v>85</v>
      </c>
      <c r="B1763" s="8">
        <v>4</v>
      </c>
      <c r="C1763" s="8">
        <v>10</v>
      </c>
      <c r="D1763" s="4" t="s">
        <v>39</v>
      </c>
      <c r="E1763" s="4" t="s">
        <v>95</v>
      </c>
      <c r="F1763" s="8">
        <v>5</v>
      </c>
      <c r="G1763" s="4" t="s">
        <v>16</v>
      </c>
      <c r="H1763" s="4">
        <v>44</v>
      </c>
      <c r="I1763" s="4" t="s">
        <v>41</v>
      </c>
      <c r="J1763" s="2">
        <v>44862</v>
      </c>
    </row>
    <row r="1764" spans="1:10" x14ac:dyDescent="0.3">
      <c r="A1764" s="6" t="s">
        <v>85</v>
      </c>
      <c r="B1764" s="8">
        <v>4</v>
      </c>
      <c r="C1764" s="8">
        <v>10</v>
      </c>
      <c r="D1764" s="4" t="s">
        <v>39</v>
      </c>
      <c r="E1764" s="4" t="s">
        <v>95</v>
      </c>
      <c r="F1764" s="8">
        <v>6</v>
      </c>
      <c r="G1764" s="4" t="s">
        <v>17</v>
      </c>
      <c r="H1764" s="4">
        <v>44</v>
      </c>
      <c r="I1764" s="4" t="s">
        <v>41</v>
      </c>
      <c r="J1764" s="2">
        <v>44863</v>
      </c>
    </row>
    <row r="1765" spans="1:10" x14ac:dyDescent="0.3">
      <c r="A1765" s="6" t="s">
        <v>85</v>
      </c>
      <c r="B1765" s="8">
        <v>4</v>
      </c>
      <c r="C1765" s="8">
        <v>10</v>
      </c>
      <c r="D1765" s="4" t="s">
        <v>39</v>
      </c>
      <c r="E1765" s="4" t="s">
        <v>95</v>
      </c>
      <c r="F1765" s="8">
        <v>7</v>
      </c>
      <c r="G1765" s="4" t="s">
        <v>18</v>
      </c>
      <c r="H1765" s="4">
        <v>44</v>
      </c>
      <c r="I1765" s="4" t="s">
        <v>41</v>
      </c>
      <c r="J1765" s="2">
        <v>44864</v>
      </c>
    </row>
    <row r="1766" spans="1:10" x14ac:dyDescent="0.3">
      <c r="A1766" s="6" t="s">
        <v>85</v>
      </c>
      <c r="B1766" s="8">
        <v>4</v>
      </c>
      <c r="C1766" s="8">
        <v>10</v>
      </c>
      <c r="D1766" s="4" t="s">
        <v>39</v>
      </c>
      <c r="E1766" s="4" t="s">
        <v>95</v>
      </c>
      <c r="F1766" s="8">
        <v>1</v>
      </c>
      <c r="G1766" s="4" t="s">
        <v>19</v>
      </c>
      <c r="H1766" s="4">
        <v>45</v>
      </c>
      <c r="I1766" s="4" t="s">
        <v>41</v>
      </c>
      <c r="J1766" s="2">
        <v>44865</v>
      </c>
    </row>
    <row r="1767" spans="1:10" x14ac:dyDescent="0.3">
      <c r="A1767" s="6" t="s">
        <v>85</v>
      </c>
      <c r="B1767" s="8">
        <v>4</v>
      </c>
      <c r="C1767" s="8">
        <v>11</v>
      </c>
      <c r="D1767" s="4" t="s">
        <v>42</v>
      </c>
      <c r="E1767" s="4" t="s">
        <v>96</v>
      </c>
      <c r="F1767" s="8">
        <v>2</v>
      </c>
      <c r="G1767" s="4" t="s">
        <v>20</v>
      </c>
      <c r="H1767" s="4">
        <v>45</v>
      </c>
      <c r="I1767" s="4" t="s">
        <v>41</v>
      </c>
      <c r="J1767" s="2">
        <v>44866</v>
      </c>
    </row>
    <row r="1768" spans="1:10" x14ac:dyDescent="0.3">
      <c r="A1768" s="6" t="s">
        <v>85</v>
      </c>
      <c r="B1768" s="8">
        <v>4</v>
      </c>
      <c r="C1768" s="8">
        <v>11</v>
      </c>
      <c r="D1768" s="4" t="s">
        <v>42</v>
      </c>
      <c r="E1768" s="4" t="s">
        <v>96</v>
      </c>
      <c r="F1768" s="8">
        <v>3</v>
      </c>
      <c r="G1768" s="4" t="s">
        <v>13</v>
      </c>
      <c r="H1768" s="4">
        <v>45</v>
      </c>
      <c r="I1768" s="4" t="s">
        <v>41</v>
      </c>
      <c r="J1768" s="2">
        <v>44867</v>
      </c>
    </row>
    <row r="1769" spans="1:10" x14ac:dyDescent="0.3">
      <c r="A1769" s="6" t="s">
        <v>85</v>
      </c>
      <c r="B1769" s="8">
        <v>4</v>
      </c>
      <c r="C1769" s="8">
        <v>11</v>
      </c>
      <c r="D1769" s="4" t="s">
        <v>42</v>
      </c>
      <c r="E1769" s="4" t="s">
        <v>96</v>
      </c>
      <c r="F1769" s="8">
        <v>4</v>
      </c>
      <c r="G1769" s="4" t="s">
        <v>15</v>
      </c>
      <c r="H1769" s="4">
        <v>45</v>
      </c>
      <c r="I1769" s="4" t="s">
        <v>41</v>
      </c>
      <c r="J1769" s="2">
        <v>44868</v>
      </c>
    </row>
    <row r="1770" spans="1:10" x14ac:dyDescent="0.3">
      <c r="A1770" s="6" t="s">
        <v>85</v>
      </c>
      <c r="B1770" s="8">
        <v>4</v>
      </c>
      <c r="C1770" s="8">
        <v>11</v>
      </c>
      <c r="D1770" s="4" t="s">
        <v>42</v>
      </c>
      <c r="E1770" s="4" t="s">
        <v>96</v>
      </c>
      <c r="F1770" s="8">
        <v>5</v>
      </c>
      <c r="G1770" s="4" t="s">
        <v>16</v>
      </c>
      <c r="H1770" s="4">
        <v>45</v>
      </c>
      <c r="I1770" s="4" t="s">
        <v>41</v>
      </c>
      <c r="J1770" s="2">
        <v>44869</v>
      </c>
    </row>
    <row r="1771" spans="1:10" x14ac:dyDescent="0.3">
      <c r="A1771" s="6" t="s">
        <v>85</v>
      </c>
      <c r="B1771" s="8">
        <v>4</v>
      </c>
      <c r="C1771" s="8">
        <v>11</v>
      </c>
      <c r="D1771" s="4" t="s">
        <v>42</v>
      </c>
      <c r="E1771" s="4" t="s">
        <v>96</v>
      </c>
      <c r="F1771" s="8">
        <v>6</v>
      </c>
      <c r="G1771" s="4" t="s">
        <v>17</v>
      </c>
      <c r="H1771" s="4">
        <v>45</v>
      </c>
      <c r="I1771" s="4" t="s">
        <v>41</v>
      </c>
      <c r="J1771" s="2">
        <v>44870</v>
      </c>
    </row>
    <row r="1772" spans="1:10" x14ac:dyDescent="0.3">
      <c r="A1772" s="6" t="s">
        <v>85</v>
      </c>
      <c r="B1772" s="8">
        <v>4</v>
      </c>
      <c r="C1772" s="8">
        <v>11</v>
      </c>
      <c r="D1772" s="4" t="s">
        <v>42</v>
      </c>
      <c r="E1772" s="4" t="s">
        <v>96</v>
      </c>
      <c r="F1772" s="8">
        <v>7</v>
      </c>
      <c r="G1772" s="4" t="s">
        <v>18</v>
      </c>
      <c r="H1772" s="4">
        <v>45</v>
      </c>
      <c r="I1772" s="4" t="s">
        <v>41</v>
      </c>
      <c r="J1772" s="2">
        <v>44871</v>
      </c>
    </row>
    <row r="1773" spans="1:10" x14ac:dyDescent="0.3">
      <c r="A1773" s="6" t="s">
        <v>85</v>
      </c>
      <c r="B1773" s="8">
        <v>4</v>
      </c>
      <c r="C1773" s="8">
        <v>11</v>
      </c>
      <c r="D1773" s="4" t="s">
        <v>42</v>
      </c>
      <c r="E1773" s="4" t="s">
        <v>96</v>
      </c>
      <c r="F1773" s="8">
        <v>1</v>
      </c>
      <c r="G1773" s="4" t="s">
        <v>19</v>
      </c>
      <c r="H1773" s="4">
        <v>46</v>
      </c>
      <c r="I1773" s="4" t="s">
        <v>41</v>
      </c>
      <c r="J1773" s="2">
        <v>44872</v>
      </c>
    </row>
    <row r="1774" spans="1:10" x14ac:dyDescent="0.3">
      <c r="A1774" s="6" t="s">
        <v>85</v>
      </c>
      <c r="B1774" s="8">
        <v>4</v>
      </c>
      <c r="C1774" s="8">
        <v>11</v>
      </c>
      <c r="D1774" s="4" t="s">
        <v>42</v>
      </c>
      <c r="E1774" s="4" t="s">
        <v>96</v>
      </c>
      <c r="F1774" s="8">
        <v>2</v>
      </c>
      <c r="G1774" s="4" t="s">
        <v>20</v>
      </c>
      <c r="H1774" s="4">
        <v>46</v>
      </c>
      <c r="I1774" s="4" t="s">
        <v>41</v>
      </c>
      <c r="J1774" s="2">
        <v>44873</v>
      </c>
    </row>
    <row r="1775" spans="1:10" x14ac:dyDescent="0.3">
      <c r="A1775" s="6" t="s">
        <v>85</v>
      </c>
      <c r="B1775" s="8">
        <v>4</v>
      </c>
      <c r="C1775" s="8">
        <v>11</v>
      </c>
      <c r="D1775" s="4" t="s">
        <v>42</v>
      </c>
      <c r="E1775" s="4" t="s">
        <v>96</v>
      </c>
      <c r="F1775" s="8">
        <v>3</v>
      </c>
      <c r="G1775" s="4" t="s">
        <v>13</v>
      </c>
      <c r="H1775" s="4">
        <v>46</v>
      </c>
      <c r="I1775" s="4" t="s">
        <v>41</v>
      </c>
      <c r="J1775" s="2">
        <v>44874</v>
      </c>
    </row>
    <row r="1776" spans="1:10" x14ac:dyDescent="0.3">
      <c r="A1776" s="6" t="s">
        <v>85</v>
      </c>
      <c r="B1776" s="8">
        <v>4</v>
      </c>
      <c r="C1776" s="8">
        <v>11</v>
      </c>
      <c r="D1776" s="4" t="s">
        <v>42</v>
      </c>
      <c r="E1776" s="4" t="s">
        <v>96</v>
      </c>
      <c r="F1776" s="8">
        <v>4</v>
      </c>
      <c r="G1776" s="4" t="s">
        <v>15</v>
      </c>
      <c r="H1776" s="4">
        <v>46</v>
      </c>
      <c r="I1776" s="4" t="s">
        <v>41</v>
      </c>
      <c r="J1776" s="2">
        <v>44875</v>
      </c>
    </row>
    <row r="1777" spans="1:10" x14ac:dyDescent="0.3">
      <c r="A1777" s="6" t="s">
        <v>85</v>
      </c>
      <c r="B1777" s="8">
        <v>4</v>
      </c>
      <c r="C1777" s="8">
        <v>11</v>
      </c>
      <c r="D1777" s="4" t="s">
        <v>42</v>
      </c>
      <c r="E1777" s="4" t="s">
        <v>96</v>
      </c>
      <c r="F1777" s="8">
        <v>5</v>
      </c>
      <c r="G1777" s="4" t="s">
        <v>16</v>
      </c>
      <c r="H1777" s="4">
        <v>46</v>
      </c>
      <c r="I1777" s="4" t="s">
        <v>41</v>
      </c>
      <c r="J1777" s="2">
        <v>44876</v>
      </c>
    </row>
    <row r="1778" spans="1:10" x14ac:dyDescent="0.3">
      <c r="A1778" s="6" t="s">
        <v>85</v>
      </c>
      <c r="B1778" s="8">
        <v>4</v>
      </c>
      <c r="C1778" s="8">
        <v>11</v>
      </c>
      <c r="D1778" s="4" t="s">
        <v>42</v>
      </c>
      <c r="E1778" s="4" t="s">
        <v>96</v>
      </c>
      <c r="F1778" s="8">
        <v>6</v>
      </c>
      <c r="G1778" s="4" t="s">
        <v>17</v>
      </c>
      <c r="H1778" s="4">
        <v>46</v>
      </c>
      <c r="I1778" s="4" t="s">
        <v>41</v>
      </c>
      <c r="J1778" s="2">
        <v>44877</v>
      </c>
    </row>
    <row r="1779" spans="1:10" x14ac:dyDescent="0.3">
      <c r="A1779" s="6" t="s">
        <v>85</v>
      </c>
      <c r="B1779" s="8">
        <v>4</v>
      </c>
      <c r="C1779" s="8">
        <v>11</v>
      </c>
      <c r="D1779" s="4" t="s">
        <v>42</v>
      </c>
      <c r="E1779" s="4" t="s">
        <v>96</v>
      </c>
      <c r="F1779" s="8">
        <v>7</v>
      </c>
      <c r="G1779" s="4" t="s">
        <v>18</v>
      </c>
      <c r="H1779" s="4">
        <v>46</v>
      </c>
      <c r="I1779" s="4" t="s">
        <v>41</v>
      </c>
      <c r="J1779" s="2">
        <v>44878</v>
      </c>
    </row>
    <row r="1780" spans="1:10" x14ac:dyDescent="0.3">
      <c r="A1780" s="6" t="s">
        <v>85</v>
      </c>
      <c r="B1780" s="8">
        <v>4</v>
      </c>
      <c r="C1780" s="8">
        <v>11</v>
      </c>
      <c r="D1780" s="4" t="s">
        <v>42</v>
      </c>
      <c r="E1780" s="4" t="s">
        <v>96</v>
      </c>
      <c r="F1780" s="8">
        <v>1</v>
      </c>
      <c r="G1780" s="4" t="s">
        <v>19</v>
      </c>
      <c r="H1780" s="4">
        <v>47</v>
      </c>
      <c r="I1780" s="4" t="s">
        <v>41</v>
      </c>
      <c r="J1780" s="2">
        <v>44879</v>
      </c>
    </row>
    <row r="1781" spans="1:10" x14ac:dyDescent="0.3">
      <c r="A1781" s="6" t="s">
        <v>85</v>
      </c>
      <c r="B1781" s="8">
        <v>4</v>
      </c>
      <c r="C1781" s="8">
        <v>11</v>
      </c>
      <c r="D1781" s="4" t="s">
        <v>42</v>
      </c>
      <c r="E1781" s="4" t="s">
        <v>96</v>
      </c>
      <c r="F1781" s="8">
        <v>2</v>
      </c>
      <c r="G1781" s="4" t="s">
        <v>20</v>
      </c>
      <c r="H1781" s="4">
        <v>47</v>
      </c>
      <c r="I1781" s="4" t="s">
        <v>41</v>
      </c>
      <c r="J1781" s="2">
        <v>44880</v>
      </c>
    </row>
    <row r="1782" spans="1:10" x14ac:dyDescent="0.3">
      <c r="A1782" s="6" t="s">
        <v>85</v>
      </c>
      <c r="B1782" s="8">
        <v>4</v>
      </c>
      <c r="C1782" s="8">
        <v>11</v>
      </c>
      <c r="D1782" s="4" t="s">
        <v>42</v>
      </c>
      <c r="E1782" s="4" t="s">
        <v>96</v>
      </c>
      <c r="F1782" s="8">
        <v>3</v>
      </c>
      <c r="G1782" s="4" t="s">
        <v>13</v>
      </c>
      <c r="H1782" s="4">
        <v>47</v>
      </c>
      <c r="I1782" s="4" t="s">
        <v>41</v>
      </c>
      <c r="J1782" s="2">
        <v>44881</v>
      </c>
    </row>
    <row r="1783" spans="1:10" x14ac:dyDescent="0.3">
      <c r="A1783" s="6" t="s">
        <v>85</v>
      </c>
      <c r="B1783" s="8">
        <v>4</v>
      </c>
      <c r="C1783" s="8">
        <v>11</v>
      </c>
      <c r="D1783" s="4" t="s">
        <v>42</v>
      </c>
      <c r="E1783" s="4" t="s">
        <v>96</v>
      </c>
      <c r="F1783" s="8">
        <v>4</v>
      </c>
      <c r="G1783" s="4" t="s">
        <v>15</v>
      </c>
      <c r="H1783" s="4">
        <v>47</v>
      </c>
      <c r="I1783" s="4" t="s">
        <v>41</v>
      </c>
      <c r="J1783" s="2">
        <v>44882</v>
      </c>
    </row>
    <row r="1784" spans="1:10" x14ac:dyDescent="0.3">
      <c r="A1784" s="6" t="s">
        <v>85</v>
      </c>
      <c r="B1784" s="8">
        <v>4</v>
      </c>
      <c r="C1784" s="8">
        <v>11</v>
      </c>
      <c r="D1784" s="4" t="s">
        <v>42</v>
      </c>
      <c r="E1784" s="4" t="s">
        <v>96</v>
      </c>
      <c r="F1784" s="8">
        <v>5</v>
      </c>
      <c r="G1784" s="4" t="s">
        <v>16</v>
      </c>
      <c r="H1784" s="4">
        <v>47</v>
      </c>
      <c r="I1784" s="4" t="s">
        <v>41</v>
      </c>
      <c r="J1784" s="2">
        <v>44883</v>
      </c>
    </row>
    <row r="1785" spans="1:10" x14ac:dyDescent="0.3">
      <c r="A1785" s="6" t="s">
        <v>85</v>
      </c>
      <c r="B1785" s="8">
        <v>4</v>
      </c>
      <c r="C1785" s="8">
        <v>11</v>
      </c>
      <c r="D1785" s="4" t="s">
        <v>42</v>
      </c>
      <c r="E1785" s="4" t="s">
        <v>96</v>
      </c>
      <c r="F1785" s="8">
        <v>6</v>
      </c>
      <c r="G1785" s="4" t="s">
        <v>17</v>
      </c>
      <c r="H1785" s="4">
        <v>47</v>
      </c>
      <c r="I1785" s="4" t="s">
        <v>41</v>
      </c>
      <c r="J1785" s="2">
        <v>44884</v>
      </c>
    </row>
    <row r="1786" spans="1:10" x14ac:dyDescent="0.3">
      <c r="A1786" s="6" t="s">
        <v>85</v>
      </c>
      <c r="B1786" s="8">
        <v>4</v>
      </c>
      <c r="C1786" s="8">
        <v>11</v>
      </c>
      <c r="D1786" s="4" t="s">
        <v>42</v>
      </c>
      <c r="E1786" s="4" t="s">
        <v>96</v>
      </c>
      <c r="F1786" s="8">
        <v>7</v>
      </c>
      <c r="G1786" s="4" t="s">
        <v>18</v>
      </c>
      <c r="H1786" s="4">
        <v>47</v>
      </c>
      <c r="I1786" s="4" t="s">
        <v>41</v>
      </c>
      <c r="J1786" s="2">
        <v>44885</v>
      </c>
    </row>
    <row r="1787" spans="1:10" x14ac:dyDescent="0.3">
      <c r="A1787" s="6" t="s">
        <v>85</v>
      </c>
      <c r="B1787" s="8">
        <v>4</v>
      </c>
      <c r="C1787" s="8">
        <v>11</v>
      </c>
      <c r="D1787" s="4" t="s">
        <v>42</v>
      </c>
      <c r="E1787" s="4" t="s">
        <v>96</v>
      </c>
      <c r="F1787" s="8">
        <v>1</v>
      </c>
      <c r="G1787" s="4" t="s">
        <v>19</v>
      </c>
      <c r="H1787" s="4">
        <v>48</v>
      </c>
      <c r="I1787" s="4" t="s">
        <v>41</v>
      </c>
      <c r="J1787" s="2">
        <v>44886</v>
      </c>
    </row>
    <row r="1788" spans="1:10" x14ac:dyDescent="0.3">
      <c r="A1788" s="6" t="s">
        <v>85</v>
      </c>
      <c r="B1788" s="8">
        <v>4</v>
      </c>
      <c r="C1788" s="8">
        <v>11</v>
      </c>
      <c r="D1788" s="4" t="s">
        <v>42</v>
      </c>
      <c r="E1788" s="4" t="s">
        <v>96</v>
      </c>
      <c r="F1788" s="8">
        <v>2</v>
      </c>
      <c r="G1788" s="4" t="s">
        <v>20</v>
      </c>
      <c r="H1788" s="4">
        <v>48</v>
      </c>
      <c r="I1788" s="4" t="s">
        <v>41</v>
      </c>
      <c r="J1788" s="2">
        <v>44887</v>
      </c>
    </row>
    <row r="1789" spans="1:10" x14ac:dyDescent="0.3">
      <c r="A1789" s="6" t="s">
        <v>85</v>
      </c>
      <c r="B1789" s="8">
        <v>4</v>
      </c>
      <c r="C1789" s="8">
        <v>11</v>
      </c>
      <c r="D1789" s="4" t="s">
        <v>42</v>
      </c>
      <c r="E1789" s="4" t="s">
        <v>96</v>
      </c>
      <c r="F1789" s="8">
        <v>3</v>
      </c>
      <c r="G1789" s="4" t="s">
        <v>13</v>
      </c>
      <c r="H1789" s="4">
        <v>48</v>
      </c>
      <c r="I1789" s="4" t="s">
        <v>41</v>
      </c>
      <c r="J1789" s="2">
        <v>44888</v>
      </c>
    </row>
    <row r="1790" spans="1:10" x14ac:dyDescent="0.3">
      <c r="A1790" s="6" t="s">
        <v>85</v>
      </c>
      <c r="B1790" s="8">
        <v>4</v>
      </c>
      <c r="C1790" s="8">
        <v>11</v>
      </c>
      <c r="D1790" s="4" t="s">
        <v>42</v>
      </c>
      <c r="E1790" s="4" t="s">
        <v>96</v>
      </c>
      <c r="F1790" s="8">
        <v>4</v>
      </c>
      <c r="G1790" s="4" t="s">
        <v>15</v>
      </c>
      <c r="H1790" s="4">
        <v>48</v>
      </c>
      <c r="I1790" s="4" t="s">
        <v>41</v>
      </c>
      <c r="J1790" s="2">
        <v>44889</v>
      </c>
    </row>
    <row r="1791" spans="1:10" x14ac:dyDescent="0.3">
      <c r="A1791" s="6" t="s">
        <v>85</v>
      </c>
      <c r="B1791" s="8">
        <v>4</v>
      </c>
      <c r="C1791" s="8">
        <v>11</v>
      </c>
      <c r="D1791" s="4" t="s">
        <v>42</v>
      </c>
      <c r="E1791" s="4" t="s">
        <v>96</v>
      </c>
      <c r="F1791" s="8">
        <v>5</v>
      </c>
      <c r="G1791" s="4" t="s">
        <v>16</v>
      </c>
      <c r="H1791" s="4">
        <v>48</v>
      </c>
      <c r="I1791" s="4" t="s">
        <v>41</v>
      </c>
      <c r="J1791" s="2">
        <v>44890</v>
      </c>
    </row>
    <row r="1792" spans="1:10" x14ac:dyDescent="0.3">
      <c r="A1792" s="6" t="s">
        <v>85</v>
      </c>
      <c r="B1792" s="8">
        <v>4</v>
      </c>
      <c r="C1792" s="8">
        <v>11</v>
      </c>
      <c r="D1792" s="4" t="s">
        <v>42</v>
      </c>
      <c r="E1792" s="4" t="s">
        <v>96</v>
      </c>
      <c r="F1792" s="8">
        <v>6</v>
      </c>
      <c r="G1792" s="4" t="s">
        <v>17</v>
      </c>
      <c r="H1792" s="4">
        <v>48</v>
      </c>
      <c r="I1792" s="4" t="s">
        <v>41</v>
      </c>
      <c r="J1792" s="2">
        <v>44891</v>
      </c>
    </row>
    <row r="1793" spans="1:10" x14ac:dyDescent="0.3">
      <c r="A1793" s="6" t="s">
        <v>85</v>
      </c>
      <c r="B1793" s="8">
        <v>4</v>
      </c>
      <c r="C1793" s="8">
        <v>11</v>
      </c>
      <c r="D1793" s="4" t="s">
        <v>42</v>
      </c>
      <c r="E1793" s="4" t="s">
        <v>96</v>
      </c>
      <c r="F1793" s="8">
        <v>7</v>
      </c>
      <c r="G1793" s="4" t="s">
        <v>18</v>
      </c>
      <c r="H1793" s="4">
        <v>48</v>
      </c>
      <c r="I1793" s="4" t="s">
        <v>41</v>
      </c>
      <c r="J1793" s="2">
        <v>44892</v>
      </c>
    </row>
    <row r="1794" spans="1:10" x14ac:dyDescent="0.3">
      <c r="A1794" s="6" t="s">
        <v>85</v>
      </c>
      <c r="B1794" s="8">
        <v>4</v>
      </c>
      <c r="C1794" s="8">
        <v>11</v>
      </c>
      <c r="D1794" s="4" t="s">
        <v>42</v>
      </c>
      <c r="E1794" s="4" t="s">
        <v>96</v>
      </c>
      <c r="F1794" s="8">
        <v>1</v>
      </c>
      <c r="G1794" s="4" t="s">
        <v>19</v>
      </c>
      <c r="H1794" s="4">
        <v>49</v>
      </c>
      <c r="I1794" s="4" t="s">
        <v>41</v>
      </c>
      <c r="J1794" s="2">
        <v>44893</v>
      </c>
    </row>
    <row r="1795" spans="1:10" x14ac:dyDescent="0.3">
      <c r="A1795" s="6" t="s">
        <v>85</v>
      </c>
      <c r="B1795" s="8">
        <v>4</v>
      </c>
      <c r="C1795" s="8">
        <v>11</v>
      </c>
      <c r="D1795" s="4" t="s">
        <v>42</v>
      </c>
      <c r="E1795" s="4" t="s">
        <v>96</v>
      </c>
      <c r="F1795" s="8">
        <v>2</v>
      </c>
      <c r="G1795" s="4" t="s">
        <v>20</v>
      </c>
      <c r="H1795" s="4">
        <v>49</v>
      </c>
      <c r="I1795" s="4" t="s">
        <v>41</v>
      </c>
      <c r="J1795" s="2">
        <v>44894</v>
      </c>
    </row>
    <row r="1796" spans="1:10" x14ac:dyDescent="0.3">
      <c r="A1796" s="6" t="s">
        <v>85</v>
      </c>
      <c r="B1796" s="8">
        <v>4</v>
      </c>
      <c r="C1796" s="8">
        <v>11</v>
      </c>
      <c r="D1796" s="4" t="s">
        <v>42</v>
      </c>
      <c r="E1796" s="4" t="s">
        <v>96</v>
      </c>
      <c r="F1796" s="8">
        <v>3</v>
      </c>
      <c r="G1796" s="4" t="s">
        <v>13</v>
      </c>
      <c r="H1796" s="4">
        <v>49</v>
      </c>
      <c r="I1796" s="4" t="s">
        <v>41</v>
      </c>
      <c r="J1796" s="2">
        <v>44895</v>
      </c>
    </row>
    <row r="1797" spans="1:10" x14ac:dyDescent="0.3">
      <c r="A1797" s="6" t="s">
        <v>85</v>
      </c>
      <c r="B1797" s="8">
        <v>4</v>
      </c>
      <c r="C1797" s="8">
        <v>12</v>
      </c>
      <c r="D1797" s="4" t="s">
        <v>44</v>
      </c>
      <c r="E1797" s="4" t="s">
        <v>97</v>
      </c>
      <c r="F1797" s="8">
        <v>4</v>
      </c>
      <c r="G1797" s="4" t="s">
        <v>15</v>
      </c>
      <c r="H1797" s="4">
        <v>49</v>
      </c>
      <c r="I1797" s="4" t="s">
        <v>41</v>
      </c>
      <c r="J1797" s="2">
        <v>44896</v>
      </c>
    </row>
    <row r="1798" spans="1:10" x14ac:dyDescent="0.3">
      <c r="A1798" s="6" t="s">
        <v>85</v>
      </c>
      <c r="B1798" s="8">
        <v>4</v>
      </c>
      <c r="C1798" s="8">
        <v>12</v>
      </c>
      <c r="D1798" s="4" t="s">
        <v>44</v>
      </c>
      <c r="E1798" s="4" t="s">
        <v>97</v>
      </c>
      <c r="F1798" s="8">
        <v>5</v>
      </c>
      <c r="G1798" s="4" t="s">
        <v>16</v>
      </c>
      <c r="H1798" s="4">
        <v>49</v>
      </c>
      <c r="I1798" s="4" t="s">
        <v>41</v>
      </c>
      <c r="J1798" s="2">
        <v>44897</v>
      </c>
    </row>
    <row r="1799" spans="1:10" x14ac:dyDescent="0.3">
      <c r="A1799" s="6" t="s">
        <v>85</v>
      </c>
      <c r="B1799" s="8">
        <v>4</v>
      </c>
      <c r="C1799" s="8">
        <v>12</v>
      </c>
      <c r="D1799" s="4" t="s">
        <v>44</v>
      </c>
      <c r="E1799" s="4" t="s">
        <v>97</v>
      </c>
      <c r="F1799" s="8">
        <v>6</v>
      </c>
      <c r="G1799" s="4" t="s">
        <v>17</v>
      </c>
      <c r="H1799" s="4">
        <v>49</v>
      </c>
      <c r="I1799" s="4" t="s">
        <v>41</v>
      </c>
      <c r="J1799" s="2">
        <v>44898</v>
      </c>
    </row>
    <row r="1800" spans="1:10" x14ac:dyDescent="0.3">
      <c r="A1800" s="6" t="s">
        <v>85</v>
      </c>
      <c r="B1800" s="8">
        <v>4</v>
      </c>
      <c r="C1800" s="8">
        <v>12</v>
      </c>
      <c r="D1800" s="4" t="s">
        <v>44</v>
      </c>
      <c r="E1800" s="4" t="s">
        <v>97</v>
      </c>
      <c r="F1800" s="8">
        <v>7</v>
      </c>
      <c r="G1800" s="4" t="s">
        <v>18</v>
      </c>
      <c r="H1800" s="4">
        <v>49</v>
      </c>
      <c r="I1800" s="4" t="s">
        <v>41</v>
      </c>
      <c r="J1800" s="2">
        <v>44899</v>
      </c>
    </row>
    <row r="1801" spans="1:10" x14ac:dyDescent="0.3">
      <c r="A1801" s="6" t="s">
        <v>85</v>
      </c>
      <c r="B1801" s="8">
        <v>4</v>
      </c>
      <c r="C1801" s="8">
        <v>12</v>
      </c>
      <c r="D1801" s="4" t="s">
        <v>44</v>
      </c>
      <c r="E1801" s="4" t="s">
        <v>97</v>
      </c>
      <c r="F1801" s="8">
        <v>1</v>
      </c>
      <c r="G1801" s="4" t="s">
        <v>19</v>
      </c>
      <c r="H1801" s="4">
        <v>50</v>
      </c>
      <c r="I1801" s="4" t="s">
        <v>41</v>
      </c>
      <c r="J1801" s="2">
        <v>44900</v>
      </c>
    </row>
    <row r="1802" spans="1:10" x14ac:dyDescent="0.3">
      <c r="A1802" s="6" t="s">
        <v>85</v>
      </c>
      <c r="B1802" s="8">
        <v>4</v>
      </c>
      <c r="C1802" s="8">
        <v>12</v>
      </c>
      <c r="D1802" s="4" t="s">
        <v>44</v>
      </c>
      <c r="E1802" s="4" t="s">
        <v>97</v>
      </c>
      <c r="F1802" s="8">
        <v>2</v>
      </c>
      <c r="G1802" s="4" t="s">
        <v>20</v>
      </c>
      <c r="H1802" s="4">
        <v>50</v>
      </c>
      <c r="I1802" s="4" t="s">
        <v>41</v>
      </c>
      <c r="J1802" s="2">
        <v>44901</v>
      </c>
    </row>
    <row r="1803" spans="1:10" x14ac:dyDescent="0.3">
      <c r="A1803" s="6" t="s">
        <v>85</v>
      </c>
      <c r="B1803" s="8">
        <v>4</v>
      </c>
      <c r="C1803" s="8">
        <v>12</v>
      </c>
      <c r="D1803" s="4" t="s">
        <v>44</v>
      </c>
      <c r="E1803" s="4" t="s">
        <v>97</v>
      </c>
      <c r="F1803" s="8">
        <v>3</v>
      </c>
      <c r="G1803" s="4" t="s">
        <v>13</v>
      </c>
      <c r="H1803" s="4">
        <v>50</v>
      </c>
      <c r="I1803" s="4" t="s">
        <v>41</v>
      </c>
      <c r="J1803" s="2">
        <v>44902</v>
      </c>
    </row>
    <row r="1804" spans="1:10" x14ac:dyDescent="0.3">
      <c r="A1804" s="6" t="s">
        <v>85</v>
      </c>
      <c r="B1804" s="8">
        <v>4</v>
      </c>
      <c r="C1804" s="8">
        <v>12</v>
      </c>
      <c r="D1804" s="4" t="s">
        <v>44</v>
      </c>
      <c r="E1804" s="4" t="s">
        <v>97</v>
      </c>
      <c r="F1804" s="8">
        <v>4</v>
      </c>
      <c r="G1804" s="4" t="s">
        <v>15</v>
      </c>
      <c r="H1804" s="4">
        <v>50</v>
      </c>
      <c r="I1804" s="4" t="s">
        <v>41</v>
      </c>
      <c r="J1804" s="2">
        <v>44903</v>
      </c>
    </row>
    <row r="1805" spans="1:10" x14ac:dyDescent="0.3">
      <c r="A1805" s="6" t="s">
        <v>85</v>
      </c>
      <c r="B1805" s="8">
        <v>4</v>
      </c>
      <c r="C1805" s="8">
        <v>12</v>
      </c>
      <c r="D1805" s="4" t="s">
        <v>44</v>
      </c>
      <c r="E1805" s="4" t="s">
        <v>97</v>
      </c>
      <c r="F1805" s="8">
        <v>5</v>
      </c>
      <c r="G1805" s="4" t="s">
        <v>16</v>
      </c>
      <c r="H1805" s="4">
        <v>50</v>
      </c>
      <c r="I1805" s="4" t="s">
        <v>41</v>
      </c>
      <c r="J1805" s="2">
        <v>44904</v>
      </c>
    </row>
    <row r="1806" spans="1:10" x14ac:dyDescent="0.3">
      <c r="A1806" s="6" t="s">
        <v>85</v>
      </c>
      <c r="B1806" s="8">
        <v>4</v>
      </c>
      <c r="C1806" s="8">
        <v>12</v>
      </c>
      <c r="D1806" s="4" t="s">
        <v>44</v>
      </c>
      <c r="E1806" s="4" t="s">
        <v>97</v>
      </c>
      <c r="F1806" s="8">
        <v>6</v>
      </c>
      <c r="G1806" s="4" t="s">
        <v>17</v>
      </c>
      <c r="H1806" s="4">
        <v>50</v>
      </c>
      <c r="I1806" s="4" t="s">
        <v>41</v>
      </c>
      <c r="J1806" s="2">
        <v>44905</v>
      </c>
    </row>
    <row r="1807" spans="1:10" x14ac:dyDescent="0.3">
      <c r="A1807" s="6" t="s">
        <v>85</v>
      </c>
      <c r="B1807" s="8">
        <v>4</v>
      </c>
      <c r="C1807" s="8">
        <v>12</v>
      </c>
      <c r="D1807" s="4" t="s">
        <v>44</v>
      </c>
      <c r="E1807" s="4" t="s">
        <v>97</v>
      </c>
      <c r="F1807" s="8">
        <v>7</v>
      </c>
      <c r="G1807" s="4" t="s">
        <v>18</v>
      </c>
      <c r="H1807" s="4">
        <v>50</v>
      </c>
      <c r="I1807" s="4" t="s">
        <v>41</v>
      </c>
      <c r="J1807" s="2">
        <v>44906</v>
      </c>
    </row>
    <row r="1808" spans="1:10" x14ac:dyDescent="0.3">
      <c r="A1808" s="6" t="s">
        <v>85</v>
      </c>
      <c r="B1808" s="8">
        <v>4</v>
      </c>
      <c r="C1808" s="8">
        <v>12</v>
      </c>
      <c r="D1808" s="4" t="s">
        <v>44</v>
      </c>
      <c r="E1808" s="4" t="s">
        <v>97</v>
      </c>
      <c r="F1808" s="8">
        <v>1</v>
      </c>
      <c r="G1808" s="4" t="s">
        <v>19</v>
      </c>
      <c r="H1808" s="4">
        <v>51</v>
      </c>
      <c r="I1808" s="4" t="s">
        <v>41</v>
      </c>
      <c r="J1808" s="2">
        <v>44907</v>
      </c>
    </row>
    <row r="1809" spans="1:10" x14ac:dyDescent="0.3">
      <c r="A1809" s="6" t="s">
        <v>85</v>
      </c>
      <c r="B1809" s="8">
        <v>4</v>
      </c>
      <c r="C1809" s="8">
        <v>12</v>
      </c>
      <c r="D1809" s="4" t="s">
        <v>44</v>
      </c>
      <c r="E1809" s="4" t="s">
        <v>97</v>
      </c>
      <c r="F1809" s="8">
        <v>2</v>
      </c>
      <c r="G1809" s="4" t="s">
        <v>20</v>
      </c>
      <c r="H1809" s="4">
        <v>51</v>
      </c>
      <c r="I1809" s="4" t="s">
        <v>41</v>
      </c>
      <c r="J1809" s="2">
        <v>44908</v>
      </c>
    </row>
    <row r="1810" spans="1:10" x14ac:dyDescent="0.3">
      <c r="A1810" s="6" t="s">
        <v>85</v>
      </c>
      <c r="B1810" s="8">
        <v>4</v>
      </c>
      <c r="C1810" s="8">
        <v>12</v>
      </c>
      <c r="D1810" s="4" t="s">
        <v>44</v>
      </c>
      <c r="E1810" s="4" t="s">
        <v>97</v>
      </c>
      <c r="F1810" s="8">
        <v>3</v>
      </c>
      <c r="G1810" s="4" t="s">
        <v>13</v>
      </c>
      <c r="H1810" s="4">
        <v>51</v>
      </c>
      <c r="I1810" s="4" t="s">
        <v>41</v>
      </c>
      <c r="J1810" s="2">
        <v>44909</v>
      </c>
    </row>
    <row r="1811" spans="1:10" x14ac:dyDescent="0.3">
      <c r="A1811" s="6" t="s">
        <v>85</v>
      </c>
      <c r="B1811" s="8">
        <v>4</v>
      </c>
      <c r="C1811" s="8">
        <v>12</v>
      </c>
      <c r="D1811" s="4" t="s">
        <v>44</v>
      </c>
      <c r="E1811" s="4" t="s">
        <v>97</v>
      </c>
      <c r="F1811" s="8">
        <v>4</v>
      </c>
      <c r="G1811" s="4" t="s">
        <v>15</v>
      </c>
      <c r="H1811" s="4">
        <v>51</v>
      </c>
      <c r="I1811" s="4" t="s">
        <v>41</v>
      </c>
      <c r="J1811" s="2">
        <v>44910</v>
      </c>
    </row>
    <row r="1812" spans="1:10" x14ac:dyDescent="0.3">
      <c r="A1812" s="6" t="s">
        <v>85</v>
      </c>
      <c r="B1812" s="8">
        <v>4</v>
      </c>
      <c r="C1812" s="8">
        <v>12</v>
      </c>
      <c r="D1812" s="4" t="s">
        <v>44</v>
      </c>
      <c r="E1812" s="4" t="s">
        <v>97</v>
      </c>
      <c r="F1812" s="8">
        <v>5</v>
      </c>
      <c r="G1812" s="4" t="s">
        <v>16</v>
      </c>
      <c r="H1812" s="4">
        <v>51</v>
      </c>
      <c r="I1812" s="4" t="s">
        <v>41</v>
      </c>
      <c r="J1812" s="2">
        <v>44911</v>
      </c>
    </row>
    <row r="1813" spans="1:10" x14ac:dyDescent="0.3">
      <c r="A1813" s="6" t="s">
        <v>85</v>
      </c>
      <c r="B1813" s="8">
        <v>4</v>
      </c>
      <c r="C1813" s="8">
        <v>12</v>
      </c>
      <c r="D1813" s="4" t="s">
        <v>44</v>
      </c>
      <c r="E1813" s="4" t="s">
        <v>97</v>
      </c>
      <c r="F1813" s="8">
        <v>6</v>
      </c>
      <c r="G1813" s="4" t="s">
        <v>17</v>
      </c>
      <c r="H1813" s="4">
        <v>51</v>
      </c>
      <c r="I1813" s="4" t="s">
        <v>41</v>
      </c>
      <c r="J1813" s="2">
        <v>44912</v>
      </c>
    </row>
    <row r="1814" spans="1:10" x14ac:dyDescent="0.3">
      <c r="A1814" s="6" t="s">
        <v>85</v>
      </c>
      <c r="B1814" s="8">
        <v>4</v>
      </c>
      <c r="C1814" s="8">
        <v>12</v>
      </c>
      <c r="D1814" s="4" t="s">
        <v>44</v>
      </c>
      <c r="E1814" s="4" t="s">
        <v>97</v>
      </c>
      <c r="F1814" s="8">
        <v>7</v>
      </c>
      <c r="G1814" s="4" t="s">
        <v>18</v>
      </c>
      <c r="H1814" s="4">
        <v>51</v>
      </c>
      <c r="I1814" s="4" t="s">
        <v>41</v>
      </c>
      <c r="J1814" s="2">
        <v>44913</v>
      </c>
    </row>
    <row r="1815" spans="1:10" x14ac:dyDescent="0.3">
      <c r="A1815" s="6" t="s">
        <v>85</v>
      </c>
      <c r="B1815" s="8">
        <v>4</v>
      </c>
      <c r="C1815" s="8">
        <v>12</v>
      </c>
      <c r="D1815" s="4" t="s">
        <v>44</v>
      </c>
      <c r="E1815" s="4" t="s">
        <v>97</v>
      </c>
      <c r="F1815" s="8">
        <v>1</v>
      </c>
      <c r="G1815" s="4" t="s">
        <v>19</v>
      </c>
      <c r="H1815" s="4">
        <v>52</v>
      </c>
      <c r="I1815" s="4" t="s">
        <v>41</v>
      </c>
      <c r="J1815" s="2">
        <v>44914</v>
      </c>
    </row>
    <row r="1816" spans="1:10" x14ac:dyDescent="0.3">
      <c r="A1816" s="6" t="s">
        <v>85</v>
      </c>
      <c r="B1816" s="8">
        <v>4</v>
      </c>
      <c r="C1816" s="8">
        <v>12</v>
      </c>
      <c r="D1816" s="4" t="s">
        <v>44</v>
      </c>
      <c r="E1816" s="4" t="s">
        <v>97</v>
      </c>
      <c r="F1816" s="8">
        <v>2</v>
      </c>
      <c r="G1816" s="4" t="s">
        <v>20</v>
      </c>
      <c r="H1816" s="4">
        <v>52</v>
      </c>
      <c r="I1816" s="4" t="s">
        <v>41</v>
      </c>
      <c r="J1816" s="2">
        <v>44915</v>
      </c>
    </row>
    <row r="1817" spans="1:10" x14ac:dyDescent="0.3">
      <c r="A1817" s="6" t="s">
        <v>85</v>
      </c>
      <c r="B1817" s="8">
        <v>4</v>
      </c>
      <c r="C1817" s="8">
        <v>12</v>
      </c>
      <c r="D1817" s="4" t="s">
        <v>44</v>
      </c>
      <c r="E1817" s="4" t="s">
        <v>97</v>
      </c>
      <c r="F1817" s="8">
        <v>3</v>
      </c>
      <c r="G1817" s="4" t="s">
        <v>13</v>
      </c>
      <c r="H1817" s="4">
        <v>52</v>
      </c>
      <c r="I1817" s="4" t="s">
        <v>41</v>
      </c>
      <c r="J1817" s="2">
        <v>44916</v>
      </c>
    </row>
    <row r="1818" spans="1:10" x14ac:dyDescent="0.3">
      <c r="A1818" s="6" t="s">
        <v>85</v>
      </c>
      <c r="B1818" s="8">
        <v>4</v>
      </c>
      <c r="C1818" s="8">
        <v>12</v>
      </c>
      <c r="D1818" s="4" t="s">
        <v>44</v>
      </c>
      <c r="E1818" s="4" t="s">
        <v>97</v>
      </c>
      <c r="F1818" s="8">
        <v>4</v>
      </c>
      <c r="G1818" s="4" t="s">
        <v>15</v>
      </c>
      <c r="H1818" s="4">
        <v>52</v>
      </c>
      <c r="I1818" s="4" t="s">
        <v>41</v>
      </c>
      <c r="J1818" s="2">
        <v>44917</v>
      </c>
    </row>
    <row r="1819" spans="1:10" x14ac:dyDescent="0.3">
      <c r="A1819" s="6" t="s">
        <v>85</v>
      </c>
      <c r="B1819" s="8">
        <v>4</v>
      </c>
      <c r="C1819" s="8">
        <v>12</v>
      </c>
      <c r="D1819" s="4" t="s">
        <v>44</v>
      </c>
      <c r="E1819" s="4" t="s">
        <v>97</v>
      </c>
      <c r="F1819" s="8">
        <v>5</v>
      </c>
      <c r="G1819" s="4" t="s">
        <v>16</v>
      </c>
      <c r="H1819" s="4">
        <v>52</v>
      </c>
      <c r="I1819" s="4" t="s">
        <v>41</v>
      </c>
      <c r="J1819" s="2">
        <v>44918</v>
      </c>
    </row>
    <row r="1820" spans="1:10" x14ac:dyDescent="0.3">
      <c r="A1820" s="6" t="s">
        <v>85</v>
      </c>
      <c r="B1820" s="8">
        <v>4</v>
      </c>
      <c r="C1820" s="8">
        <v>12</v>
      </c>
      <c r="D1820" s="4" t="s">
        <v>44</v>
      </c>
      <c r="E1820" s="4" t="s">
        <v>97</v>
      </c>
      <c r="F1820" s="8">
        <v>6</v>
      </c>
      <c r="G1820" s="4" t="s">
        <v>17</v>
      </c>
      <c r="H1820" s="4">
        <v>52</v>
      </c>
      <c r="I1820" s="4" t="s">
        <v>41</v>
      </c>
      <c r="J1820" s="2">
        <v>44919</v>
      </c>
    </row>
    <row r="1821" spans="1:10" x14ac:dyDescent="0.3">
      <c r="A1821" s="6" t="s">
        <v>85</v>
      </c>
      <c r="B1821" s="8">
        <v>4</v>
      </c>
      <c r="C1821" s="8">
        <v>12</v>
      </c>
      <c r="D1821" s="4" t="s">
        <v>44</v>
      </c>
      <c r="E1821" s="4" t="s">
        <v>97</v>
      </c>
      <c r="F1821" s="8">
        <v>7</v>
      </c>
      <c r="G1821" s="4" t="s">
        <v>18</v>
      </c>
      <c r="H1821" s="4">
        <v>52</v>
      </c>
      <c r="I1821" s="4" t="s">
        <v>41</v>
      </c>
      <c r="J1821" s="2">
        <v>44920</v>
      </c>
    </row>
    <row r="1822" spans="1:10" x14ac:dyDescent="0.3">
      <c r="A1822" s="6" t="s">
        <v>85</v>
      </c>
      <c r="B1822" s="8">
        <v>4</v>
      </c>
      <c r="C1822" s="8">
        <v>12</v>
      </c>
      <c r="D1822" s="4" t="s">
        <v>44</v>
      </c>
      <c r="E1822" s="4" t="s">
        <v>97</v>
      </c>
      <c r="F1822" s="8">
        <v>1</v>
      </c>
      <c r="G1822" s="4" t="s">
        <v>19</v>
      </c>
      <c r="H1822" s="4">
        <v>53</v>
      </c>
      <c r="I1822" s="4" t="s">
        <v>41</v>
      </c>
      <c r="J1822" s="2">
        <v>44921</v>
      </c>
    </row>
    <row r="1823" spans="1:10" x14ac:dyDescent="0.3">
      <c r="A1823" s="6" t="s">
        <v>85</v>
      </c>
      <c r="B1823" s="8">
        <v>4</v>
      </c>
      <c r="C1823" s="8">
        <v>12</v>
      </c>
      <c r="D1823" s="4" t="s">
        <v>44</v>
      </c>
      <c r="E1823" s="4" t="s">
        <v>97</v>
      </c>
      <c r="F1823" s="8">
        <v>2</v>
      </c>
      <c r="G1823" s="4" t="s">
        <v>20</v>
      </c>
      <c r="H1823" s="4">
        <v>53</v>
      </c>
      <c r="I1823" s="4" t="s">
        <v>41</v>
      </c>
      <c r="J1823" s="2">
        <v>44922</v>
      </c>
    </row>
    <row r="1824" spans="1:10" x14ac:dyDescent="0.3">
      <c r="A1824" s="6" t="s">
        <v>85</v>
      </c>
      <c r="B1824" s="8">
        <v>4</v>
      </c>
      <c r="C1824" s="8">
        <v>12</v>
      </c>
      <c r="D1824" s="4" t="s">
        <v>44</v>
      </c>
      <c r="E1824" s="4" t="s">
        <v>97</v>
      </c>
      <c r="F1824" s="8">
        <v>3</v>
      </c>
      <c r="G1824" s="4" t="s">
        <v>13</v>
      </c>
      <c r="H1824" s="4">
        <v>53</v>
      </c>
      <c r="I1824" s="4" t="s">
        <v>41</v>
      </c>
      <c r="J1824" s="2">
        <v>44923</v>
      </c>
    </row>
    <row r="1825" spans="1:10" x14ac:dyDescent="0.3">
      <c r="A1825" s="6" t="s">
        <v>85</v>
      </c>
      <c r="B1825" s="8">
        <v>4</v>
      </c>
      <c r="C1825" s="8">
        <v>12</v>
      </c>
      <c r="D1825" s="4" t="s">
        <v>44</v>
      </c>
      <c r="E1825" s="4" t="s">
        <v>97</v>
      </c>
      <c r="F1825" s="8">
        <v>4</v>
      </c>
      <c r="G1825" s="4" t="s">
        <v>15</v>
      </c>
      <c r="H1825" s="4">
        <v>53</v>
      </c>
      <c r="I1825" s="4" t="s">
        <v>41</v>
      </c>
      <c r="J1825" s="2">
        <v>44924</v>
      </c>
    </row>
    <row r="1826" spans="1:10" x14ac:dyDescent="0.3">
      <c r="A1826" s="6" t="s">
        <v>85</v>
      </c>
      <c r="B1826" s="8">
        <v>4</v>
      </c>
      <c r="C1826" s="8">
        <v>12</v>
      </c>
      <c r="D1826" s="4" t="s">
        <v>44</v>
      </c>
      <c r="E1826" s="4" t="s">
        <v>97</v>
      </c>
      <c r="F1826" s="8">
        <v>5</v>
      </c>
      <c r="G1826" s="4" t="s">
        <v>16</v>
      </c>
      <c r="H1826" s="4">
        <v>53</v>
      </c>
      <c r="I1826" s="4" t="s">
        <v>41</v>
      </c>
      <c r="J1826" s="2">
        <v>44925</v>
      </c>
    </row>
  </sheetData>
  <autoFilter ref="A1:J1826" xr:uid="{00000000-0009-0000-0000-000000000000}"/>
  <pageMargins left="0.7" right="0.7" top="0.75" bottom="0.75" header="0.3" footer="0.3"/>
  <ignoredErrors>
    <ignoredError sqref="A2 A182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Phone Sales</vt:lpstr>
      <vt:lpstr>pivots</vt:lpstr>
      <vt:lpstr>Dashboard</vt:lpstr>
      <vt:lpstr>Date_Phones</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LAWAL JNR</dc:creator>
  <cp:lastModifiedBy>LAWAL JNR</cp:lastModifiedBy>
  <cp:lastPrinted>2026-02-18T13:32:47Z</cp:lastPrinted>
  <dcterms:created xsi:type="dcterms:W3CDTF">2026-02-18T14:10:13Z</dcterms:created>
  <dcterms:modified xsi:type="dcterms:W3CDTF">2026-02-18T14:10:39Z</dcterms:modified>
</cp:coreProperties>
</file>