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FFE7C948-CE13-4161-BB91-6ECED5978697}" xr6:coauthVersionLast="47" xr6:coauthVersionMax="47" xr10:uidLastSave="{00000000-0000-0000-0000-000000000000}"/>
  <bookViews>
    <workbookView xWindow="-120" yWindow="-120" windowWidth="24240" windowHeight="13140" activeTab="3" xr2:uid="{00000000-000D-0000-FFFF-FFFF00000000}"/>
  </bookViews>
  <sheets>
    <sheet name="data" sheetId="1" r:id="rId1"/>
    <sheet name="Rough" sheetId="2" r:id="rId2"/>
    <sheet name="INSIGHT" sheetId="5" r:id="rId3"/>
    <sheet name="Dashboard" sheetId="4" r:id="rId4"/>
    <sheet name="Insight List" sheetId="6" r:id="rId5"/>
    <sheet name="function" sheetId="3" r:id="rId6"/>
  </sheets>
  <definedNames>
    <definedName name="NativeTimeline_Invoice_Date">#N/A</definedName>
    <definedName name="Slicer_Invoice_Month">#N/A</definedName>
    <definedName name="Slicer_Section">#N/A</definedName>
  </definedNames>
  <calcPr calcId="18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M6" i="3"/>
  <c r="M7" i="3"/>
  <c r="M8" i="3"/>
  <c r="M9" i="3"/>
  <c r="M10" i="3"/>
  <c r="M11" i="3"/>
  <c r="M12" i="3"/>
  <c r="M13" i="3"/>
  <c r="M14" i="3"/>
  <c r="M15" i="3"/>
  <c r="M16" i="3"/>
  <c r="M5" i="3"/>
  <c r="L6" i="3"/>
  <c r="L7" i="3"/>
  <c r="L8" i="3"/>
  <c r="L9" i="3"/>
  <c r="L10" i="3"/>
  <c r="L11" i="3"/>
  <c r="L12" i="3"/>
  <c r="L13" i="3"/>
  <c r="L14" i="3"/>
  <c r="L15" i="3"/>
  <c r="L16" i="3"/>
  <c r="L5" i="3"/>
  <c r="K6" i="3"/>
  <c r="K7" i="3"/>
  <c r="K8" i="3"/>
  <c r="K9" i="3"/>
  <c r="K10" i="3"/>
  <c r="K11" i="3"/>
  <c r="K12" i="3"/>
  <c r="K13" i="3"/>
  <c r="K14" i="3"/>
  <c r="K15" i="3"/>
  <c r="K16" i="3"/>
  <c r="K5" i="3"/>
  <c r="J6" i="3"/>
  <c r="J7" i="3"/>
  <c r="J8" i="3"/>
  <c r="J9" i="3"/>
  <c r="J10" i="3"/>
  <c r="J11" i="3"/>
  <c r="J12" i="3"/>
  <c r="J13" i="3"/>
  <c r="J14" i="3"/>
  <c r="J15" i="3"/>
  <c r="J16" i="3"/>
  <c r="J5" i="3"/>
  <c r="I5" i="3"/>
  <c r="I6" i="3"/>
  <c r="I7" i="3"/>
  <c r="I8" i="3"/>
  <c r="I9" i="3"/>
  <c r="I10" i="3"/>
  <c r="I11" i="3"/>
  <c r="I12" i="3"/>
  <c r="I13" i="3"/>
  <c r="I14" i="3"/>
  <c r="I15" i="3"/>
  <c r="I16" i="3"/>
  <c r="D5" i="3"/>
  <c r="D6" i="3"/>
  <c r="D7" i="3"/>
  <c r="D8" i="3"/>
  <c r="D9" i="3"/>
  <c r="D10" i="3"/>
  <c r="D11" i="3"/>
  <c r="D12" i="3"/>
  <c r="D13" i="3"/>
  <c r="D14" i="3"/>
  <c r="D15" i="3"/>
  <c r="D16" i="3"/>
  <c r="D17" i="3"/>
  <c r="D18" i="3"/>
  <c r="D19" i="3"/>
  <c r="D20" i="3"/>
  <c r="D21" i="3"/>
  <c r="D22" i="3"/>
  <c r="D23" i="3"/>
  <c r="D24" i="3"/>
  <c r="D25" i="3"/>
  <c r="D4" i="3"/>
  <c r="C5" i="3"/>
  <c r="C6" i="3"/>
  <c r="C7" i="3"/>
  <c r="C8" i="3"/>
  <c r="C9" i="3"/>
  <c r="C10" i="3"/>
  <c r="C11" i="3"/>
  <c r="C12" i="3"/>
  <c r="C13" i="3"/>
  <c r="C14" i="3"/>
  <c r="C15" i="3"/>
  <c r="C16" i="3"/>
  <c r="C17" i="3"/>
  <c r="C18" i="3"/>
  <c r="C19" i="3"/>
  <c r="C20" i="3"/>
  <c r="C21" i="3"/>
  <c r="C22" i="3"/>
  <c r="C23" i="3"/>
  <c r="C24" i="3"/>
  <c r="C25" i="3"/>
  <c r="C4" i="3"/>
  <c r="B4" i="3"/>
  <c r="B5" i="3"/>
  <c r="B6" i="3"/>
  <c r="B7" i="3"/>
  <c r="B8" i="3"/>
  <c r="B9" i="3"/>
  <c r="B10" i="3"/>
  <c r="B11" i="3"/>
  <c r="B12" i="3"/>
  <c r="B13" i="3"/>
  <c r="B14" i="3"/>
  <c r="B15" i="3"/>
  <c r="B16" i="3"/>
  <c r="B17" i="3"/>
  <c r="B18" i="3"/>
  <c r="B19" i="3"/>
  <c r="B20" i="3"/>
  <c r="B21" i="3"/>
  <c r="B22" i="3"/>
  <c r="B23" i="3"/>
  <c r="B24" i="3"/>
  <c r="B25" i="3"/>
  <c r="T23" i="1"/>
  <c r="R65" i="1" s="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J2" i="1"/>
  <c r="K2" i="1" s="1"/>
  <c r="M2" i="1" s="1"/>
  <c r="J3" i="1"/>
  <c r="K3" i="1" s="1"/>
  <c r="M3" i="1" s="1"/>
  <c r="J4" i="1"/>
  <c r="K4" i="1" s="1"/>
  <c r="M4" i="1" s="1"/>
  <c r="J5" i="1"/>
  <c r="K5" i="1" s="1"/>
  <c r="M5" i="1" s="1"/>
  <c r="J6" i="1"/>
  <c r="K6" i="1" s="1"/>
  <c r="M6" i="1" s="1"/>
  <c r="J7" i="1"/>
  <c r="K7" i="1" s="1"/>
  <c r="M7" i="1" s="1"/>
  <c r="J8" i="1"/>
  <c r="K8" i="1" s="1"/>
  <c r="M8" i="1" s="1"/>
  <c r="J9" i="1"/>
  <c r="K9" i="1" s="1"/>
  <c r="M9" i="1" s="1"/>
  <c r="J10" i="1"/>
  <c r="K10" i="1" s="1"/>
  <c r="M10" i="1" s="1"/>
  <c r="J11" i="1"/>
  <c r="K11" i="1" s="1"/>
  <c r="M11" i="1" s="1"/>
  <c r="J12" i="1"/>
  <c r="K12" i="1" s="1"/>
  <c r="M12" i="1" s="1"/>
  <c r="J13" i="1"/>
  <c r="K13" i="1" s="1"/>
  <c r="M13" i="1" s="1"/>
  <c r="J14" i="1"/>
  <c r="K14" i="1" s="1"/>
  <c r="M14" i="1" s="1"/>
  <c r="J15" i="1"/>
  <c r="K15" i="1" s="1"/>
  <c r="M15" i="1" s="1"/>
  <c r="J16" i="1"/>
  <c r="K16" i="1" s="1"/>
  <c r="M16" i="1" s="1"/>
  <c r="J17" i="1"/>
  <c r="K17" i="1" s="1"/>
  <c r="M17" i="1" s="1"/>
  <c r="J18" i="1"/>
  <c r="K18" i="1" s="1"/>
  <c r="M18" i="1" s="1"/>
  <c r="J19" i="1"/>
  <c r="K19" i="1" s="1"/>
  <c r="M19" i="1" s="1"/>
  <c r="J20" i="1"/>
  <c r="K20" i="1" s="1"/>
  <c r="M20" i="1" s="1"/>
  <c r="J21" i="1"/>
  <c r="K21" i="1" s="1"/>
  <c r="M21" i="1" s="1"/>
  <c r="J22" i="1"/>
  <c r="K22" i="1" s="1"/>
  <c r="M22" i="1" s="1"/>
  <c r="J23" i="1"/>
  <c r="K23" i="1" s="1"/>
  <c r="M23" i="1" s="1"/>
  <c r="J24" i="1"/>
  <c r="K24" i="1" s="1"/>
  <c r="M24" i="1" s="1"/>
  <c r="J25" i="1"/>
  <c r="K25" i="1" s="1"/>
  <c r="M25" i="1" s="1"/>
  <c r="J26" i="1"/>
  <c r="K26" i="1" s="1"/>
  <c r="M26" i="1" s="1"/>
  <c r="J27" i="1"/>
  <c r="K27" i="1" s="1"/>
  <c r="M27" i="1" s="1"/>
  <c r="J28" i="1"/>
  <c r="K28" i="1" s="1"/>
  <c r="M28" i="1" s="1"/>
  <c r="J29" i="1"/>
  <c r="K29" i="1" s="1"/>
  <c r="M29" i="1" s="1"/>
  <c r="J30" i="1"/>
  <c r="K30" i="1" s="1"/>
  <c r="M30" i="1" s="1"/>
  <c r="J31" i="1"/>
  <c r="K31" i="1" s="1"/>
  <c r="M31" i="1" s="1"/>
  <c r="J32" i="1"/>
  <c r="K32" i="1" s="1"/>
  <c r="M32" i="1" s="1"/>
  <c r="J33" i="1"/>
  <c r="K33" i="1" s="1"/>
  <c r="M33" i="1" s="1"/>
  <c r="J34" i="1"/>
  <c r="K34" i="1" s="1"/>
  <c r="M34" i="1" s="1"/>
  <c r="J35" i="1"/>
  <c r="K35" i="1" s="1"/>
  <c r="M35" i="1" s="1"/>
  <c r="J36" i="1"/>
  <c r="K36" i="1" s="1"/>
  <c r="M36" i="1" s="1"/>
  <c r="J37" i="1"/>
  <c r="K37" i="1" s="1"/>
  <c r="M37" i="1" s="1"/>
  <c r="J38" i="1"/>
  <c r="K38" i="1" s="1"/>
  <c r="M38" i="1" s="1"/>
  <c r="J39" i="1"/>
  <c r="K39" i="1" s="1"/>
  <c r="M39" i="1" s="1"/>
  <c r="J40" i="1"/>
  <c r="K40" i="1" s="1"/>
  <c r="M40" i="1" s="1"/>
  <c r="J41" i="1"/>
  <c r="K41" i="1" s="1"/>
  <c r="M41" i="1" s="1"/>
  <c r="J42" i="1"/>
  <c r="K42" i="1" s="1"/>
  <c r="M42" i="1" s="1"/>
  <c r="J43" i="1"/>
  <c r="K43" i="1" s="1"/>
  <c r="M43" i="1" s="1"/>
  <c r="J44" i="1"/>
  <c r="K44" i="1" s="1"/>
  <c r="M44" i="1" s="1"/>
  <c r="J45" i="1"/>
  <c r="K45" i="1" s="1"/>
  <c r="M45" i="1" s="1"/>
  <c r="J46" i="1"/>
  <c r="K46" i="1" s="1"/>
  <c r="M46" i="1" s="1"/>
  <c r="J47" i="1"/>
  <c r="K47" i="1" s="1"/>
  <c r="M47" i="1" s="1"/>
  <c r="J48" i="1"/>
  <c r="K48" i="1" s="1"/>
  <c r="M48" i="1" s="1"/>
  <c r="J49" i="1"/>
  <c r="K49" i="1" s="1"/>
  <c r="M49" i="1" s="1"/>
  <c r="J50" i="1"/>
  <c r="K50" i="1" s="1"/>
  <c r="M50" i="1" s="1"/>
  <c r="J51" i="1"/>
  <c r="K51" i="1" s="1"/>
  <c r="M51" i="1" s="1"/>
  <c r="J52" i="1"/>
  <c r="K52" i="1" s="1"/>
  <c r="M52" i="1" s="1"/>
  <c r="J53" i="1"/>
  <c r="K53" i="1" s="1"/>
  <c r="M53" i="1" s="1"/>
  <c r="J54" i="1"/>
  <c r="K54" i="1" s="1"/>
  <c r="M54" i="1" s="1"/>
  <c r="J55" i="1"/>
  <c r="K55" i="1" s="1"/>
  <c r="M55" i="1" s="1"/>
  <c r="J56" i="1"/>
  <c r="K56" i="1" s="1"/>
  <c r="M56" i="1" s="1"/>
  <c r="J57" i="1"/>
  <c r="K57" i="1" s="1"/>
  <c r="M57" i="1" s="1"/>
  <c r="J58" i="1"/>
  <c r="K58" i="1" s="1"/>
  <c r="M58" i="1" s="1"/>
  <c r="J59" i="1"/>
  <c r="K59" i="1" s="1"/>
  <c r="M59" i="1" s="1"/>
  <c r="J60" i="1"/>
  <c r="K60" i="1" s="1"/>
  <c r="M60" i="1" s="1"/>
  <c r="J61" i="1"/>
  <c r="K61" i="1" s="1"/>
  <c r="M61" i="1" s="1"/>
  <c r="J62" i="1"/>
  <c r="K62" i="1" s="1"/>
  <c r="M62" i="1" s="1"/>
  <c r="J63" i="1"/>
  <c r="K63" i="1" s="1"/>
  <c r="M63" i="1" s="1"/>
  <c r="J64" i="1"/>
  <c r="K64" i="1" s="1"/>
  <c r="M64" i="1" s="1"/>
  <c r="J65" i="1"/>
  <c r="K65" i="1" s="1"/>
  <c r="M65" i="1" s="1"/>
  <c r="J66" i="1"/>
  <c r="K66" i="1" s="1"/>
  <c r="M66" i="1" s="1"/>
  <c r="J67" i="1"/>
  <c r="K67" i="1" s="1"/>
  <c r="M67" i="1" s="1"/>
  <c r="J68" i="1"/>
  <c r="K68" i="1" s="1"/>
  <c r="M68" i="1" s="1"/>
  <c r="J69" i="1"/>
  <c r="K69" i="1" s="1"/>
  <c r="M69" i="1" s="1"/>
  <c r="J70" i="1"/>
  <c r="K70" i="1" s="1"/>
  <c r="M70" i="1" s="1"/>
  <c r="J71" i="1"/>
  <c r="K71" i="1" s="1"/>
  <c r="M71" i="1" s="1"/>
  <c r="J72" i="1"/>
  <c r="K72" i="1" s="1"/>
  <c r="M72" i="1" s="1"/>
  <c r="J73" i="1"/>
  <c r="K73" i="1" s="1"/>
  <c r="M73" i="1" s="1"/>
  <c r="J74" i="1"/>
  <c r="K74" i="1" s="1"/>
  <c r="M74" i="1" s="1"/>
  <c r="J75" i="1"/>
  <c r="K75" i="1" s="1"/>
  <c r="M75" i="1" s="1"/>
  <c r="J76" i="1"/>
  <c r="K76" i="1" s="1"/>
  <c r="M76" i="1" s="1"/>
  <c r="J77" i="1"/>
  <c r="K77" i="1" s="1"/>
  <c r="M77" i="1" s="1"/>
  <c r="J78" i="1"/>
  <c r="K78" i="1" s="1"/>
  <c r="M78" i="1" s="1"/>
  <c r="J79" i="1"/>
  <c r="K79" i="1" s="1"/>
  <c r="M79" i="1" s="1"/>
  <c r="J80" i="1"/>
  <c r="K80" i="1" s="1"/>
  <c r="M80" i="1" s="1"/>
  <c r="J81" i="1"/>
  <c r="K81" i="1" s="1"/>
  <c r="M81" i="1" s="1"/>
  <c r="J82" i="1"/>
  <c r="K82" i="1" s="1"/>
  <c r="M82" i="1" s="1"/>
  <c r="J83" i="1"/>
  <c r="K83" i="1" s="1"/>
  <c r="M83" i="1" s="1"/>
  <c r="J84" i="1"/>
  <c r="K84" i="1" s="1"/>
  <c r="M84" i="1" s="1"/>
  <c r="J85" i="1"/>
  <c r="K85" i="1" s="1"/>
  <c r="M85" i="1" s="1"/>
  <c r="J86" i="1"/>
  <c r="K86" i="1" s="1"/>
  <c r="M86" i="1" s="1"/>
  <c r="J87" i="1"/>
  <c r="K87" i="1" s="1"/>
  <c r="M87" i="1" s="1"/>
  <c r="J88" i="1"/>
  <c r="K88" i="1" s="1"/>
  <c r="M88" i="1" s="1"/>
  <c r="J89" i="1"/>
  <c r="K89" i="1" s="1"/>
  <c r="M89" i="1" s="1"/>
  <c r="J90" i="1"/>
  <c r="K90" i="1" s="1"/>
  <c r="M90" i="1" s="1"/>
  <c r="J91" i="1"/>
  <c r="K91" i="1" s="1"/>
  <c r="M91" i="1" s="1"/>
  <c r="J92" i="1"/>
  <c r="K92" i="1" s="1"/>
  <c r="M92" i="1" s="1"/>
  <c r="J93" i="1"/>
  <c r="K93" i="1" s="1"/>
  <c r="M93" i="1" s="1"/>
  <c r="J94" i="1"/>
  <c r="K94" i="1" s="1"/>
  <c r="M94" i="1" s="1"/>
  <c r="J95" i="1"/>
  <c r="K95" i="1" s="1"/>
  <c r="M95" i="1" s="1"/>
  <c r="J96" i="1"/>
  <c r="K96" i="1" s="1"/>
  <c r="M96" i="1" s="1"/>
  <c r="J97" i="1"/>
  <c r="K97" i="1" s="1"/>
  <c r="M97" i="1" s="1"/>
  <c r="J98" i="1"/>
  <c r="K98" i="1" s="1"/>
  <c r="M98" i="1" s="1"/>
  <c r="J99" i="1"/>
  <c r="K99" i="1" s="1"/>
  <c r="M99" i="1" s="1"/>
  <c r="J100" i="1"/>
  <c r="K100" i="1" s="1"/>
  <c r="M100" i="1" s="1"/>
  <c r="J101" i="1"/>
  <c r="K101" i="1" s="1"/>
  <c r="M101" i="1" s="1"/>
  <c r="J102" i="1"/>
  <c r="K102" i="1" s="1"/>
  <c r="M102" i="1" s="1"/>
  <c r="J103" i="1"/>
  <c r="K103" i="1" s="1"/>
  <c r="M103" i="1" s="1"/>
  <c r="J104" i="1"/>
  <c r="K104" i="1" s="1"/>
  <c r="M104" i="1" s="1"/>
  <c r="J105" i="1"/>
  <c r="K105" i="1" s="1"/>
  <c r="M105" i="1" s="1"/>
  <c r="J106" i="1"/>
  <c r="K106" i="1" s="1"/>
  <c r="M106" i="1" s="1"/>
  <c r="J107" i="1"/>
  <c r="K107" i="1" s="1"/>
  <c r="M107" i="1" s="1"/>
  <c r="J108" i="1"/>
  <c r="K108" i="1" s="1"/>
  <c r="M108" i="1" s="1"/>
  <c r="J109" i="1"/>
  <c r="K109" i="1" s="1"/>
  <c r="M109" i="1" s="1"/>
  <c r="J110" i="1"/>
  <c r="K110" i="1" s="1"/>
  <c r="M110" i="1" s="1"/>
  <c r="J111" i="1"/>
  <c r="K111" i="1" s="1"/>
  <c r="M111" i="1" s="1"/>
  <c r="J112" i="1"/>
  <c r="K112" i="1" s="1"/>
  <c r="M112" i="1" s="1"/>
  <c r="J113" i="1"/>
  <c r="K113" i="1" s="1"/>
  <c r="M113" i="1" s="1"/>
  <c r="J114" i="1"/>
  <c r="K114" i="1" s="1"/>
  <c r="M114" i="1" s="1"/>
  <c r="J115" i="1"/>
  <c r="K115" i="1" s="1"/>
  <c r="M115" i="1" s="1"/>
  <c r="J116" i="1"/>
  <c r="K116" i="1" s="1"/>
  <c r="M116" i="1" s="1"/>
  <c r="J117" i="1"/>
  <c r="K117" i="1" s="1"/>
  <c r="M117" i="1" s="1"/>
  <c r="J118" i="1"/>
  <c r="K118" i="1" s="1"/>
  <c r="M118" i="1" s="1"/>
  <c r="J119" i="1"/>
  <c r="K119" i="1" s="1"/>
  <c r="M119" i="1" s="1"/>
  <c r="J120" i="1"/>
  <c r="K120" i="1" s="1"/>
  <c r="M120" i="1" s="1"/>
  <c r="J121" i="1"/>
  <c r="K121" i="1" s="1"/>
  <c r="M121" i="1" s="1"/>
  <c r="J122" i="1"/>
  <c r="K122" i="1" s="1"/>
  <c r="M122" i="1" s="1"/>
  <c r="J123" i="1"/>
  <c r="K123" i="1" s="1"/>
  <c r="M123" i="1" s="1"/>
  <c r="J124" i="1"/>
  <c r="K124" i="1" s="1"/>
  <c r="M124" i="1" s="1"/>
  <c r="J125" i="1"/>
  <c r="K125" i="1" s="1"/>
  <c r="M125" i="1" s="1"/>
  <c r="J126" i="1"/>
  <c r="K126" i="1" s="1"/>
  <c r="M126" i="1" s="1"/>
  <c r="J127" i="1"/>
  <c r="K127" i="1" s="1"/>
  <c r="M127" i="1" s="1"/>
  <c r="J128" i="1"/>
  <c r="K128" i="1" s="1"/>
  <c r="M128" i="1" s="1"/>
  <c r="J129" i="1"/>
  <c r="K129" i="1" s="1"/>
  <c r="M129" i="1" s="1"/>
  <c r="J130" i="1"/>
  <c r="K130" i="1" s="1"/>
  <c r="M130" i="1" s="1"/>
  <c r="J131" i="1"/>
  <c r="K131" i="1" s="1"/>
  <c r="M131" i="1" s="1"/>
  <c r="J132" i="1"/>
  <c r="K132" i="1" s="1"/>
  <c r="M132" i="1" s="1"/>
  <c r="J133" i="1"/>
  <c r="K133" i="1" s="1"/>
  <c r="M133" i="1" s="1"/>
  <c r="J134" i="1"/>
  <c r="K134" i="1" s="1"/>
  <c r="M134" i="1" s="1"/>
  <c r="J135" i="1"/>
  <c r="K135" i="1" s="1"/>
  <c r="M135" i="1" s="1"/>
  <c r="J136" i="1"/>
  <c r="K136" i="1" s="1"/>
  <c r="M136" i="1" s="1"/>
  <c r="J137" i="1"/>
  <c r="K137" i="1" s="1"/>
  <c r="M137" i="1" s="1"/>
  <c r="J138" i="1"/>
  <c r="K138" i="1" s="1"/>
  <c r="M138" i="1" s="1"/>
  <c r="J139" i="1"/>
  <c r="K139" i="1" s="1"/>
  <c r="M139" i="1" s="1"/>
  <c r="J140" i="1"/>
  <c r="K140" i="1" s="1"/>
  <c r="M140" i="1" s="1"/>
  <c r="J141" i="1"/>
  <c r="K141" i="1" s="1"/>
  <c r="M141" i="1" s="1"/>
  <c r="J142" i="1"/>
  <c r="K142" i="1" s="1"/>
  <c r="M142" i="1" s="1"/>
  <c r="J143" i="1"/>
  <c r="K143" i="1" s="1"/>
  <c r="M143" i="1" s="1"/>
  <c r="J144" i="1"/>
  <c r="K144" i="1" s="1"/>
  <c r="M144" i="1" s="1"/>
  <c r="J145" i="1"/>
  <c r="K145" i="1" s="1"/>
  <c r="M145" i="1" s="1"/>
  <c r="J146" i="1"/>
  <c r="K146" i="1" s="1"/>
  <c r="M146" i="1" s="1"/>
  <c r="J147" i="1"/>
  <c r="K147" i="1" s="1"/>
  <c r="M147" i="1" s="1"/>
  <c r="J148" i="1"/>
  <c r="K148" i="1" s="1"/>
  <c r="M148" i="1" s="1"/>
  <c r="J149" i="1"/>
  <c r="K149" i="1" s="1"/>
  <c r="M149" i="1" s="1"/>
  <c r="J150" i="1"/>
  <c r="K150" i="1" s="1"/>
  <c r="M150" i="1" s="1"/>
  <c r="J151" i="1"/>
  <c r="K151" i="1" s="1"/>
  <c r="M151" i="1" s="1"/>
  <c r="J152" i="1"/>
  <c r="K152" i="1" s="1"/>
  <c r="M152" i="1" s="1"/>
  <c r="J153" i="1"/>
  <c r="K153" i="1" s="1"/>
  <c r="M153" i="1" s="1"/>
  <c r="J154" i="1"/>
  <c r="K154" i="1" s="1"/>
  <c r="M154" i="1" s="1"/>
  <c r="J155" i="1"/>
  <c r="K155" i="1" s="1"/>
  <c r="M155" i="1" s="1"/>
  <c r="J156" i="1"/>
  <c r="K156" i="1" s="1"/>
  <c r="M156" i="1" s="1"/>
  <c r="J157" i="1"/>
  <c r="K157" i="1" s="1"/>
  <c r="M157" i="1" s="1"/>
  <c r="J158" i="1"/>
  <c r="K158" i="1" s="1"/>
  <c r="M158" i="1" s="1"/>
  <c r="J159" i="1"/>
  <c r="K159" i="1" s="1"/>
  <c r="M159" i="1" s="1"/>
  <c r="J160" i="1"/>
  <c r="K160" i="1" s="1"/>
  <c r="M160" i="1" s="1"/>
  <c r="J161" i="1"/>
  <c r="K161" i="1" s="1"/>
  <c r="M161" i="1" s="1"/>
  <c r="J162" i="1"/>
  <c r="K162" i="1" s="1"/>
  <c r="M162" i="1" s="1"/>
  <c r="J163" i="1"/>
  <c r="K163" i="1" s="1"/>
  <c r="M163" i="1" s="1"/>
  <c r="J164" i="1"/>
  <c r="K164" i="1" s="1"/>
  <c r="M164" i="1" s="1"/>
  <c r="J165" i="1"/>
  <c r="K165" i="1" s="1"/>
  <c r="M165" i="1" s="1"/>
  <c r="J166" i="1"/>
  <c r="K166" i="1" s="1"/>
  <c r="M166" i="1" s="1"/>
  <c r="J167" i="1"/>
  <c r="K167" i="1" s="1"/>
  <c r="M167" i="1" s="1"/>
  <c r="J168" i="1"/>
  <c r="K168" i="1" s="1"/>
  <c r="M168" i="1" s="1"/>
  <c r="J169" i="1"/>
  <c r="K169" i="1" s="1"/>
  <c r="M169" i="1" s="1"/>
  <c r="J170" i="1"/>
  <c r="K170" i="1" s="1"/>
  <c r="M170" i="1" s="1"/>
  <c r="J171" i="1"/>
  <c r="K171" i="1" s="1"/>
  <c r="M171" i="1" s="1"/>
  <c r="J172" i="1"/>
  <c r="K172" i="1" s="1"/>
  <c r="M172" i="1" s="1"/>
  <c r="J173" i="1"/>
  <c r="K173" i="1" s="1"/>
  <c r="M173" i="1" s="1"/>
  <c r="J174" i="1"/>
  <c r="K174" i="1" s="1"/>
  <c r="M174" i="1" s="1"/>
  <c r="J175" i="1"/>
  <c r="K175" i="1" s="1"/>
  <c r="M175" i="1" s="1"/>
  <c r="J176" i="1"/>
  <c r="K176" i="1" s="1"/>
  <c r="M176" i="1" s="1"/>
  <c r="J177" i="1"/>
  <c r="K177" i="1" s="1"/>
  <c r="M177" i="1" s="1"/>
  <c r="J178" i="1"/>
  <c r="K178" i="1" s="1"/>
  <c r="M178" i="1" s="1"/>
  <c r="J179" i="1"/>
  <c r="K179" i="1" s="1"/>
  <c r="M179" i="1" s="1"/>
  <c r="J180" i="1"/>
  <c r="K180" i="1" s="1"/>
  <c r="M180" i="1" s="1"/>
  <c r="N180" i="1" s="1"/>
  <c r="O180" i="1" s="1"/>
  <c r="P180" i="1" s="1"/>
  <c r="J181" i="1"/>
  <c r="K181" i="1" s="1"/>
  <c r="M181" i="1" s="1"/>
  <c r="J182" i="1"/>
  <c r="K182" i="1" s="1"/>
  <c r="M182" i="1" s="1"/>
  <c r="J183" i="1"/>
  <c r="K183" i="1" s="1"/>
  <c r="M183" i="1" s="1"/>
  <c r="J184" i="1"/>
  <c r="K184" i="1" s="1"/>
  <c r="M184" i="1" s="1"/>
  <c r="J185" i="1"/>
  <c r="K185" i="1" s="1"/>
  <c r="M185" i="1" s="1"/>
  <c r="J186" i="1"/>
  <c r="K186" i="1" s="1"/>
  <c r="M186" i="1" s="1"/>
  <c r="J187" i="1"/>
  <c r="K187" i="1" s="1"/>
  <c r="M187" i="1" s="1"/>
  <c r="J188" i="1"/>
  <c r="K188" i="1" s="1"/>
  <c r="M188" i="1" s="1"/>
  <c r="J189" i="1"/>
  <c r="K189" i="1" s="1"/>
  <c r="M189" i="1" s="1"/>
  <c r="J190" i="1"/>
  <c r="K190" i="1" s="1"/>
  <c r="M190" i="1" s="1"/>
  <c r="J191" i="1"/>
  <c r="K191" i="1" s="1"/>
  <c r="M191" i="1" s="1"/>
  <c r="J192" i="1"/>
  <c r="K192" i="1" s="1"/>
  <c r="M192" i="1" s="1"/>
  <c r="J193" i="1"/>
  <c r="K193" i="1" s="1"/>
  <c r="M193" i="1" s="1"/>
  <c r="J194" i="1"/>
  <c r="K194" i="1" s="1"/>
  <c r="M194" i="1" s="1"/>
  <c r="J195" i="1"/>
  <c r="K195" i="1" s="1"/>
  <c r="M195" i="1" s="1"/>
  <c r="J196" i="1"/>
  <c r="K196" i="1" s="1"/>
  <c r="M196" i="1" s="1"/>
  <c r="J197" i="1"/>
  <c r="K197" i="1" s="1"/>
  <c r="M197" i="1" s="1"/>
  <c r="J198" i="1"/>
  <c r="K198" i="1" s="1"/>
  <c r="M198" i="1" s="1"/>
  <c r="J199" i="1"/>
  <c r="K199" i="1" s="1"/>
  <c r="M199" i="1" s="1"/>
  <c r="J200" i="1"/>
  <c r="K200" i="1" s="1"/>
  <c r="M200" i="1" s="1"/>
  <c r="J201" i="1"/>
  <c r="K201" i="1" s="1"/>
  <c r="M201" i="1" s="1"/>
  <c r="J202" i="1"/>
  <c r="K202" i="1" s="1"/>
  <c r="M202" i="1" s="1"/>
  <c r="J203" i="1"/>
  <c r="K203" i="1" s="1"/>
  <c r="M203" i="1" s="1"/>
  <c r="J204" i="1"/>
  <c r="K204" i="1" s="1"/>
  <c r="M204" i="1" s="1"/>
  <c r="J205" i="1"/>
  <c r="K205" i="1" s="1"/>
  <c r="M205" i="1" s="1"/>
  <c r="J206" i="1"/>
  <c r="K206" i="1" s="1"/>
  <c r="M206" i="1" s="1"/>
  <c r="J207" i="1"/>
  <c r="K207" i="1" s="1"/>
  <c r="M207" i="1" s="1"/>
  <c r="J208" i="1"/>
  <c r="K208" i="1" s="1"/>
  <c r="M208" i="1" s="1"/>
  <c r="J209" i="1"/>
  <c r="K209" i="1" s="1"/>
  <c r="M209" i="1" s="1"/>
  <c r="J210" i="1"/>
  <c r="K210" i="1" s="1"/>
  <c r="M210" i="1" s="1"/>
  <c r="J211" i="1"/>
  <c r="K211" i="1" s="1"/>
  <c r="M211" i="1" s="1"/>
  <c r="J212" i="1"/>
  <c r="K212" i="1" s="1"/>
  <c r="M212" i="1" s="1"/>
  <c r="J213" i="1"/>
  <c r="K213" i="1" s="1"/>
  <c r="M213" i="1" s="1"/>
  <c r="J214" i="1"/>
  <c r="K214" i="1" s="1"/>
  <c r="M214" i="1" s="1"/>
  <c r="J215" i="1"/>
  <c r="K215" i="1" s="1"/>
  <c r="M215" i="1" s="1"/>
  <c r="J216" i="1"/>
  <c r="K216" i="1" s="1"/>
  <c r="M216" i="1" s="1"/>
  <c r="J217" i="1"/>
  <c r="K217" i="1" s="1"/>
  <c r="M217" i="1" s="1"/>
  <c r="J218" i="1"/>
  <c r="K218" i="1" s="1"/>
  <c r="M218" i="1" s="1"/>
  <c r="J219" i="1"/>
  <c r="K219" i="1" s="1"/>
  <c r="M219" i="1" s="1"/>
  <c r="J220" i="1"/>
  <c r="K220" i="1" s="1"/>
  <c r="M220" i="1" s="1"/>
  <c r="J221" i="1"/>
  <c r="K221" i="1" s="1"/>
  <c r="M221" i="1" s="1"/>
  <c r="J222" i="1"/>
  <c r="K222" i="1" s="1"/>
  <c r="M222" i="1" s="1"/>
  <c r="J223" i="1"/>
  <c r="K223" i="1" s="1"/>
  <c r="M223" i="1" s="1"/>
  <c r="J224" i="1"/>
  <c r="K224" i="1" s="1"/>
  <c r="M224" i="1" s="1"/>
  <c r="J225" i="1"/>
  <c r="K225" i="1" s="1"/>
  <c r="M225" i="1" s="1"/>
  <c r="J226" i="1"/>
  <c r="K226" i="1" s="1"/>
  <c r="M226" i="1" s="1"/>
  <c r="J227" i="1"/>
  <c r="K227" i="1" s="1"/>
  <c r="M227" i="1" s="1"/>
  <c r="J228" i="1"/>
  <c r="K228" i="1" s="1"/>
  <c r="M228" i="1" s="1"/>
  <c r="J229" i="1"/>
  <c r="K229" i="1" s="1"/>
  <c r="M229" i="1" s="1"/>
  <c r="J230" i="1"/>
  <c r="K230" i="1" s="1"/>
  <c r="M230" i="1" s="1"/>
  <c r="J231" i="1"/>
  <c r="K231" i="1" s="1"/>
  <c r="M231" i="1" s="1"/>
  <c r="J232" i="1"/>
  <c r="K232" i="1" s="1"/>
  <c r="M232" i="1" s="1"/>
  <c r="J233" i="1"/>
  <c r="K233" i="1" s="1"/>
  <c r="M233" i="1" s="1"/>
  <c r="J234" i="1"/>
  <c r="K234" i="1" s="1"/>
  <c r="M234" i="1" s="1"/>
  <c r="J235" i="1"/>
  <c r="K235" i="1" s="1"/>
  <c r="M235" i="1" s="1"/>
  <c r="J236" i="1"/>
  <c r="K236" i="1" s="1"/>
  <c r="M236" i="1" s="1"/>
  <c r="J237" i="1"/>
  <c r="K237" i="1" s="1"/>
  <c r="M237" i="1" s="1"/>
  <c r="J238" i="1"/>
  <c r="K238" i="1" s="1"/>
  <c r="M238" i="1" s="1"/>
  <c r="J239" i="1"/>
  <c r="K239" i="1" s="1"/>
  <c r="M239" i="1" s="1"/>
  <c r="J240" i="1"/>
  <c r="K240" i="1" s="1"/>
  <c r="M240" i="1" s="1"/>
  <c r="J241" i="1"/>
  <c r="K241" i="1" s="1"/>
  <c r="M241" i="1" s="1"/>
  <c r="J242" i="1"/>
  <c r="K242" i="1" s="1"/>
  <c r="M242" i="1" s="1"/>
  <c r="J243" i="1"/>
  <c r="K243" i="1" s="1"/>
  <c r="M243" i="1" s="1"/>
  <c r="J244" i="1"/>
  <c r="K244" i="1" s="1"/>
  <c r="M244" i="1" s="1"/>
  <c r="J245" i="1"/>
  <c r="K245" i="1" s="1"/>
  <c r="M245" i="1" s="1"/>
  <c r="J246" i="1"/>
  <c r="K246" i="1" s="1"/>
  <c r="M246" i="1" s="1"/>
  <c r="J247" i="1"/>
  <c r="K247" i="1" s="1"/>
  <c r="M247" i="1" s="1"/>
  <c r="J248" i="1"/>
  <c r="K248" i="1" s="1"/>
  <c r="M248" i="1" s="1"/>
  <c r="J249" i="1"/>
  <c r="K249" i="1" s="1"/>
  <c r="M249" i="1" s="1"/>
  <c r="J250" i="1"/>
  <c r="K250" i="1" s="1"/>
  <c r="M250" i="1" s="1"/>
  <c r="J251" i="1"/>
  <c r="K251" i="1" s="1"/>
  <c r="M251" i="1" s="1"/>
  <c r="J252" i="1"/>
  <c r="K252" i="1" s="1"/>
  <c r="M252" i="1" s="1"/>
  <c r="J253" i="1"/>
  <c r="K253" i="1" s="1"/>
  <c r="M253" i="1" s="1"/>
  <c r="J254" i="1"/>
  <c r="K254" i="1" s="1"/>
  <c r="M254" i="1" s="1"/>
  <c r="J255" i="1"/>
  <c r="K255" i="1" s="1"/>
  <c r="M255" i="1" s="1"/>
  <c r="J256" i="1"/>
  <c r="K256" i="1" s="1"/>
  <c r="M256" i="1" s="1"/>
  <c r="J257" i="1"/>
  <c r="K257" i="1" s="1"/>
  <c r="M257" i="1" s="1"/>
  <c r="J258" i="1"/>
  <c r="K258" i="1" s="1"/>
  <c r="M258" i="1" s="1"/>
  <c r="J259" i="1"/>
  <c r="K259" i="1" s="1"/>
  <c r="M259" i="1" s="1"/>
  <c r="J260" i="1"/>
  <c r="K260" i="1" s="1"/>
  <c r="M260" i="1" s="1"/>
  <c r="J261" i="1"/>
  <c r="K261" i="1" s="1"/>
  <c r="M261" i="1" s="1"/>
  <c r="J262" i="1"/>
  <c r="K262" i="1" s="1"/>
  <c r="M262" i="1" s="1"/>
  <c r="J263" i="1"/>
  <c r="K263" i="1" s="1"/>
  <c r="M263" i="1" s="1"/>
  <c r="J264" i="1"/>
  <c r="K264" i="1" s="1"/>
  <c r="M264" i="1" s="1"/>
  <c r="J265" i="1"/>
  <c r="K265" i="1" s="1"/>
  <c r="M265" i="1" s="1"/>
  <c r="J266" i="1"/>
  <c r="K266" i="1" s="1"/>
  <c r="M266" i="1" s="1"/>
  <c r="J267" i="1"/>
  <c r="K267" i="1" s="1"/>
  <c r="M267" i="1" s="1"/>
  <c r="J268" i="1"/>
  <c r="K268" i="1" s="1"/>
  <c r="M268" i="1" s="1"/>
  <c r="J269" i="1"/>
  <c r="K269" i="1" s="1"/>
  <c r="M269" i="1" s="1"/>
  <c r="J270" i="1"/>
  <c r="K270" i="1" s="1"/>
  <c r="M270" i="1" s="1"/>
  <c r="J271" i="1"/>
  <c r="K271" i="1" s="1"/>
  <c r="M271" i="1" s="1"/>
  <c r="J272" i="1"/>
  <c r="K272" i="1" s="1"/>
  <c r="M272" i="1" s="1"/>
  <c r="J273" i="1"/>
  <c r="K273" i="1" s="1"/>
  <c r="M273" i="1" s="1"/>
  <c r="J274" i="1"/>
  <c r="K274" i="1" s="1"/>
  <c r="M274" i="1" s="1"/>
  <c r="J275" i="1"/>
  <c r="K275" i="1" s="1"/>
  <c r="M275" i="1" s="1"/>
  <c r="J276" i="1"/>
  <c r="K276" i="1" s="1"/>
  <c r="M276" i="1" s="1"/>
  <c r="J277" i="1"/>
  <c r="K277" i="1" s="1"/>
  <c r="M277" i="1" s="1"/>
  <c r="J278" i="1"/>
  <c r="K278" i="1" s="1"/>
  <c r="M278" i="1" s="1"/>
  <c r="J279" i="1"/>
  <c r="K279" i="1" s="1"/>
  <c r="M279" i="1" s="1"/>
  <c r="J280" i="1"/>
  <c r="K280" i="1" s="1"/>
  <c r="M280" i="1" s="1"/>
  <c r="J281" i="1"/>
  <c r="K281" i="1" s="1"/>
  <c r="M281" i="1" s="1"/>
  <c r="J282" i="1"/>
  <c r="K282" i="1" s="1"/>
  <c r="M282" i="1" s="1"/>
  <c r="J283" i="1"/>
  <c r="K283" i="1" s="1"/>
  <c r="M283" i="1" s="1"/>
  <c r="J284" i="1"/>
  <c r="K284" i="1" s="1"/>
  <c r="M284" i="1" s="1"/>
  <c r="J285" i="1"/>
  <c r="K285" i="1" s="1"/>
  <c r="M285" i="1" s="1"/>
  <c r="J286" i="1"/>
  <c r="K286" i="1" s="1"/>
  <c r="M286" i="1" s="1"/>
  <c r="J287" i="1"/>
  <c r="K287" i="1" s="1"/>
  <c r="M287" i="1" s="1"/>
  <c r="J288" i="1"/>
  <c r="K288" i="1" s="1"/>
  <c r="M288" i="1" s="1"/>
  <c r="J289" i="1"/>
  <c r="K289" i="1" s="1"/>
  <c r="M289" i="1" s="1"/>
  <c r="J290" i="1"/>
  <c r="K290" i="1" s="1"/>
  <c r="M290" i="1" s="1"/>
  <c r="J291" i="1"/>
  <c r="K291" i="1" s="1"/>
  <c r="M291" i="1" s="1"/>
  <c r="J292" i="1"/>
  <c r="K292" i="1" s="1"/>
  <c r="M292" i="1" s="1"/>
  <c r="J293" i="1"/>
  <c r="K293" i="1" s="1"/>
  <c r="M293" i="1" s="1"/>
  <c r="J294" i="1"/>
  <c r="K294" i="1" s="1"/>
  <c r="M294" i="1" s="1"/>
  <c r="J295" i="1"/>
  <c r="K295" i="1" s="1"/>
  <c r="M295" i="1" s="1"/>
  <c r="J296" i="1"/>
  <c r="K296" i="1" s="1"/>
  <c r="M296" i="1" s="1"/>
  <c r="J297" i="1"/>
  <c r="K297" i="1" s="1"/>
  <c r="M297" i="1" s="1"/>
  <c r="J298" i="1"/>
  <c r="K298" i="1" s="1"/>
  <c r="M298" i="1" s="1"/>
  <c r="J299" i="1"/>
  <c r="K299" i="1" s="1"/>
  <c r="M299" i="1" s="1"/>
  <c r="J300" i="1"/>
  <c r="K300" i="1" s="1"/>
  <c r="M300" i="1" s="1"/>
  <c r="J301" i="1"/>
  <c r="K301" i="1" s="1"/>
  <c r="M301" i="1" s="1"/>
  <c r="J302" i="1"/>
  <c r="K302" i="1" s="1"/>
  <c r="M302" i="1" s="1"/>
  <c r="J303" i="1"/>
  <c r="K303" i="1" s="1"/>
  <c r="M303" i="1" s="1"/>
  <c r="J304" i="1"/>
  <c r="K304" i="1" s="1"/>
  <c r="M304" i="1" s="1"/>
  <c r="J305" i="1"/>
  <c r="K305" i="1" s="1"/>
  <c r="M305" i="1" s="1"/>
  <c r="J306" i="1"/>
  <c r="K306" i="1" s="1"/>
  <c r="M306" i="1" s="1"/>
  <c r="J307" i="1"/>
  <c r="K307" i="1" s="1"/>
  <c r="M307" i="1" s="1"/>
  <c r="J308" i="1"/>
  <c r="K308" i="1" s="1"/>
  <c r="M308" i="1" s="1"/>
  <c r="J309" i="1"/>
  <c r="K309" i="1" s="1"/>
  <c r="M309" i="1" s="1"/>
  <c r="J310" i="1"/>
  <c r="K310" i="1" s="1"/>
  <c r="M310" i="1" s="1"/>
  <c r="J311" i="1"/>
  <c r="K311" i="1" s="1"/>
  <c r="M311" i="1" s="1"/>
  <c r="J312" i="1"/>
  <c r="K312" i="1" s="1"/>
  <c r="M312" i="1" s="1"/>
  <c r="J313" i="1"/>
  <c r="K313" i="1" s="1"/>
  <c r="M313" i="1" s="1"/>
  <c r="J314" i="1"/>
  <c r="K314" i="1" s="1"/>
  <c r="M314" i="1" s="1"/>
  <c r="J315" i="1"/>
  <c r="K315" i="1" s="1"/>
  <c r="M315" i="1" s="1"/>
  <c r="J316" i="1"/>
  <c r="K316" i="1" s="1"/>
  <c r="M316" i="1" s="1"/>
  <c r="J317" i="1"/>
  <c r="K317" i="1" s="1"/>
  <c r="M317" i="1" s="1"/>
  <c r="J318" i="1"/>
  <c r="K318" i="1" s="1"/>
  <c r="M318" i="1" s="1"/>
  <c r="J319" i="1"/>
  <c r="K319" i="1" s="1"/>
  <c r="M319" i="1" s="1"/>
  <c r="J320" i="1"/>
  <c r="K320" i="1" s="1"/>
  <c r="M320" i="1" s="1"/>
  <c r="J321" i="1"/>
  <c r="K321" i="1" s="1"/>
  <c r="M321" i="1" s="1"/>
  <c r="J322" i="1"/>
  <c r="K322" i="1" s="1"/>
  <c r="M322" i="1" s="1"/>
  <c r="J323" i="1"/>
  <c r="K323" i="1" s="1"/>
  <c r="M323" i="1" s="1"/>
  <c r="J324" i="1"/>
  <c r="K324" i="1" s="1"/>
  <c r="M324" i="1" s="1"/>
  <c r="J325" i="1"/>
  <c r="K325" i="1" s="1"/>
  <c r="M325" i="1" s="1"/>
  <c r="J326" i="1"/>
  <c r="K326" i="1" s="1"/>
  <c r="M326" i="1" s="1"/>
  <c r="J327" i="1"/>
  <c r="K327" i="1" s="1"/>
  <c r="M327" i="1" s="1"/>
  <c r="J328" i="1"/>
  <c r="K328" i="1" s="1"/>
  <c r="M328" i="1" s="1"/>
  <c r="J329" i="1"/>
  <c r="K329" i="1" s="1"/>
  <c r="M329" i="1" s="1"/>
  <c r="J330" i="1"/>
  <c r="K330" i="1" s="1"/>
  <c r="M330" i="1" s="1"/>
  <c r="J331" i="1"/>
  <c r="K331" i="1" s="1"/>
  <c r="M331" i="1" s="1"/>
  <c r="J332" i="1"/>
  <c r="K332" i="1" s="1"/>
  <c r="M332" i="1" s="1"/>
  <c r="J333" i="1"/>
  <c r="K333" i="1" s="1"/>
  <c r="M333" i="1" s="1"/>
  <c r="J334" i="1"/>
  <c r="K334" i="1" s="1"/>
  <c r="M334" i="1" s="1"/>
  <c r="J335" i="1"/>
  <c r="K335" i="1" s="1"/>
  <c r="M335" i="1" s="1"/>
  <c r="J336" i="1"/>
  <c r="K336" i="1" s="1"/>
  <c r="M336" i="1" s="1"/>
  <c r="J337" i="1"/>
  <c r="K337" i="1" s="1"/>
  <c r="M337" i="1" s="1"/>
  <c r="J338" i="1"/>
  <c r="K338" i="1" s="1"/>
  <c r="M338" i="1" s="1"/>
  <c r="J339" i="1"/>
  <c r="K339" i="1" s="1"/>
  <c r="M339" i="1" s="1"/>
  <c r="J340" i="1"/>
  <c r="K340" i="1" s="1"/>
  <c r="M340" i="1" s="1"/>
  <c r="J341" i="1"/>
  <c r="K341" i="1" s="1"/>
  <c r="M341" i="1" s="1"/>
  <c r="J342" i="1"/>
  <c r="K342" i="1" s="1"/>
  <c r="M342" i="1" s="1"/>
  <c r="J343" i="1"/>
  <c r="K343" i="1" s="1"/>
  <c r="M343" i="1" s="1"/>
  <c r="J344" i="1"/>
  <c r="K344" i="1" s="1"/>
  <c r="M344" i="1" s="1"/>
  <c r="J345" i="1"/>
  <c r="K345" i="1" s="1"/>
  <c r="M345" i="1" s="1"/>
  <c r="J346" i="1"/>
  <c r="K346" i="1" s="1"/>
  <c r="M346" i="1" s="1"/>
  <c r="J347" i="1"/>
  <c r="K347" i="1" s="1"/>
  <c r="M347" i="1" s="1"/>
  <c r="J348" i="1"/>
  <c r="K348" i="1" s="1"/>
  <c r="M348" i="1" s="1"/>
  <c r="J349" i="1"/>
  <c r="K349" i="1" s="1"/>
  <c r="M349" i="1" s="1"/>
  <c r="J350" i="1"/>
  <c r="K350" i="1" s="1"/>
  <c r="M350" i="1" s="1"/>
  <c r="J351" i="1"/>
  <c r="K351" i="1" s="1"/>
  <c r="M351" i="1" s="1"/>
  <c r="J352" i="1"/>
  <c r="K352" i="1" s="1"/>
  <c r="M352" i="1" s="1"/>
  <c r="J353" i="1"/>
  <c r="K353" i="1" s="1"/>
  <c r="M353" i="1" s="1"/>
  <c r="J354" i="1"/>
  <c r="K354" i="1" s="1"/>
  <c r="M354" i="1" s="1"/>
  <c r="J355" i="1"/>
  <c r="K355" i="1" s="1"/>
  <c r="M355" i="1" s="1"/>
  <c r="J356" i="1"/>
  <c r="K356" i="1" s="1"/>
  <c r="M356" i="1" s="1"/>
  <c r="J357" i="1"/>
  <c r="K357" i="1" s="1"/>
  <c r="M357" i="1" s="1"/>
  <c r="J358" i="1"/>
  <c r="K358" i="1" s="1"/>
  <c r="M358" i="1" s="1"/>
  <c r="J359" i="1"/>
  <c r="K359" i="1" s="1"/>
  <c r="M359" i="1" s="1"/>
  <c r="J360" i="1"/>
  <c r="K360" i="1" s="1"/>
  <c r="M360" i="1" s="1"/>
  <c r="J361" i="1"/>
  <c r="K361" i="1" s="1"/>
  <c r="M361" i="1" s="1"/>
  <c r="J362" i="1"/>
  <c r="K362" i="1" s="1"/>
  <c r="M362" i="1" s="1"/>
  <c r="J363" i="1"/>
  <c r="K363" i="1" s="1"/>
  <c r="M363" i="1" s="1"/>
  <c r="J364" i="1"/>
  <c r="K364" i="1" s="1"/>
  <c r="M364" i="1" s="1"/>
  <c r="J365" i="1"/>
  <c r="K365" i="1" s="1"/>
  <c r="M365" i="1" s="1"/>
  <c r="J366" i="1"/>
  <c r="K366" i="1" s="1"/>
  <c r="M366" i="1" s="1"/>
  <c r="J367" i="1"/>
  <c r="K367" i="1" s="1"/>
  <c r="M367" i="1" s="1"/>
  <c r="J368" i="1"/>
  <c r="K368" i="1" s="1"/>
  <c r="M368" i="1" s="1"/>
  <c r="J369" i="1"/>
  <c r="K369" i="1" s="1"/>
  <c r="M369" i="1" s="1"/>
  <c r="J370" i="1"/>
  <c r="K370" i="1" s="1"/>
  <c r="M370" i="1" s="1"/>
  <c r="J371" i="1"/>
  <c r="K371" i="1" s="1"/>
  <c r="M371" i="1" s="1"/>
  <c r="J372" i="1"/>
  <c r="K372" i="1" s="1"/>
  <c r="M372" i="1" s="1"/>
  <c r="J373" i="1"/>
  <c r="K373" i="1" s="1"/>
  <c r="M373" i="1" s="1"/>
  <c r="J374" i="1"/>
  <c r="K374" i="1" s="1"/>
  <c r="M374" i="1" s="1"/>
  <c r="J375" i="1"/>
  <c r="K375" i="1" s="1"/>
  <c r="M375" i="1" s="1"/>
  <c r="J376" i="1"/>
  <c r="K376" i="1" s="1"/>
  <c r="M376" i="1" s="1"/>
  <c r="J377" i="1"/>
  <c r="K377" i="1" s="1"/>
  <c r="M377" i="1" s="1"/>
  <c r="J378" i="1"/>
  <c r="K378" i="1" s="1"/>
  <c r="M378" i="1" s="1"/>
  <c r="J379" i="1"/>
  <c r="K379" i="1" s="1"/>
  <c r="M379" i="1" s="1"/>
  <c r="J380" i="1"/>
  <c r="K380" i="1" s="1"/>
  <c r="M380" i="1" s="1"/>
  <c r="J381" i="1"/>
  <c r="K381" i="1" s="1"/>
  <c r="M381" i="1" s="1"/>
  <c r="J382" i="1"/>
  <c r="K382" i="1" s="1"/>
  <c r="M382" i="1" s="1"/>
  <c r="J383" i="1"/>
  <c r="K383" i="1" s="1"/>
  <c r="M383" i="1" s="1"/>
  <c r="J384" i="1"/>
  <c r="K384" i="1" s="1"/>
  <c r="M384" i="1" s="1"/>
  <c r="J385" i="1"/>
  <c r="K385" i="1" s="1"/>
  <c r="M385" i="1" s="1"/>
  <c r="J386" i="1"/>
  <c r="K386" i="1" s="1"/>
  <c r="M386" i="1" s="1"/>
  <c r="J387" i="1"/>
  <c r="K387" i="1" s="1"/>
  <c r="M387" i="1" s="1"/>
  <c r="J388" i="1"/>
  <c r="K388" i="1" s="1"/>
  <c r="M388" i="1" s="1"/>
  <c r="J389" i="1"/>
  <c r="K389" i="1" s="1"/>
  <c r="M389" i="1" s="1"/>
  <c r="J390" i="1"/>
  <c r="K390" i="1" s="1"/>
  <c r="M390" i="1" s="1"/>
  <c r="J391" i="1"/>
  <c r="K391" i="1" s="1"/>
  <c r="M391" i="1" s="1"/>
  <c r="J392" i="1"/>
  <c r="K392" i="1" s="1"/>
  <c r="M392" i="1" s="1"/>
  <c r="J393" i="1"/>
  <c r="K393" i="1" s="1"/>
  <c r="M393" i="1" s="1"/>
  <c r="J394" i="1"/>
  <c r="K394" i="1" s="1"/>
  <c r="M394" i="1" s="1"/>
  <c r="J395" i="1"/>
  <c r="K395" i="1" s="1"/>
  <c r="M395" i="1" s="1"/>
  <c r="J396" i="1"/>
  <c r="K396" i="1" s="1"/>
  <c r="M396" i="1" s="1"/>
  <c r="J397" i="1"/>
  <c r="K397" i="1" s="1"/>
  <c r="M397" i="1" s="1"/>
  <c r="J398" i="1"/>
  <c r="K398" i="1" s="1"/>
  <c r="M398" i="1" s="1"/>
  <c r="J399" i="1"/>
  <c r="K399" i="1" s="1"/>
  <c r="M399" i="1" s="1"/>
  <c r="J400" i="1"/>
  <c r="K400" i="1" s="1"/>
  <c r="M400" i="1" s="1"/>
  <c r="J401" i="1"/>
  <c r="K401" i="1" s="1"/>
  <c r="M401" i="1" s="1"/>
  <c r="J402" i="1"/>
  <c r="K402" i="1" s="1"/>
  <c r="M402" i="1" s="1"/>
  <c r="J403" i="1"/>
  <c r="K403" i="1" s="1"/>
  <c r="M403" i="1" s="1"/>
  <c r="J404" i="1"/>
  <c r="K404" i="1" s="1"/>
  <c r="M404" i="1" s="1"/>
  <c r="J405" i="1"/>
  <c r="K405" i="1" s="1"/>
  <c r="M405" i="1" s="1"/>
  <c r="J406" i="1"/>
  <c r="K406" i="1" s="1"/>
  <c r="M406" i="1" s="1"/>
  <c r="J407" i="1"/>
  <c r="K407" i="1" s="1"/>
  <c r="M407" i="1" s="1"/>
  <c r="J408" i="1"/>
  <c r="K408" i="1" s="1"/>
  <c r="M408" i="1" s="1"/>
  <c r="J409" i="1"/>
  <c r="K409" i="1" s="1"/>
  <c r="M409" i="1" s="1"/>
  <c r="J410" i="1"/>
  <c r="K410" i="1" s="1"/>
  <c r="M410" i="1" s="1"/>
  <c r="J411" i="1"/>
  <c r="K411" i="1" s="1"/>
  <c r="M411" i="1" s="1"/>
  <c r="J412" i="1"/>
  <c r="K412" i="1" s="1"/>
  <c r="M412" i="1" s="1"/>
  <c r="J413" i="1"/>
  <c r="K413" i="1" s="1"/>
  <c r="M413" i="1" s="1"/>
  <c r="J414" i="1"/>
  <c r="K414" i="1" s="1"/>
  <c r="M414" i="1" s="1"/>
  <c r="J415" i="1"/>
  <c r="K415" i="1" s="1"/>
  <c r="M415" i="1" s="1"/>
  <c r="J416" i="1"/>
  <c r="K416" i="1" s="1"/>
  <c r="M416" i="1" s="1"/>
  <c r="J417" i="1"/>
  <c r="K417" i="1" s="1"/>
  <c r="M417" i="1" s="1"/>
  <c r="J418" i="1"/>
  <c r="K418" i="1" s="1"/>
  <c r="M418" i="1" s="1"/>
  <c r="J419" i="1"/>
  <c r="K419" i="1" s="1"/>
  <c r="M419" i="1" s="1"/>
  <c r="J420" i="1"/>
  <c r="K420" i="1" s="1"/>
  <c r="M420" i="1" s="1"/>
  <c r="J421" i="1"/>
  <c r="K421" i="1" s="1"/>
  <c r="M421" i="1" s="1"/>
  <c r="J422" i="1"/>
  <c r="K422" i="1" s="1"/>
  <c r="M422" i="1" s="1"/>
  <c r="J423" i="1"/>
  <c r="K423" i="1" s="1"/>
  <c r="M423" i="1" s="1"/>
  <c r="J424" i="1"/>
  <c r="K424" i="1" s="1"/>
  <c r="M424" i="1" s="1"/>
  <c r="J425" i="1"/>
  <c r="K425" i="1" s="1"/>
  <c r="M425" i="1" s="1"/>
  <c r="J426" i="1"/>
  <c r="K426" i="1" s="1"/>
  <c r="M426" i="1" s="1"/>
  <c r="J427" i="1"/>
  <c r="K427" i="1" s="1"/>
  <c r="M427" i="1" s="1"/>
  <c r="N427" i="1" s="1"/>
  <c r="O427" i="1" s="1"/>
  <c r="P427" i="1" s="1"/>
  <c r="J428" i="1"/>
  <c r="K428" i="1" s="1"/>
  <c r="M428" i="1" s="1"/>
  <c r="J429" i="1"/>
  <c r="K429" i="1" s="1"/>
  <c r="M429" i="1" s="1"/>
  <c r="J430" i="1"/>
  <c r="K430" i="1" s="1"/>
  <c r="M430" i="1" s="1"/>
  <c r="J431" i="1"/>
  <c r="K431" i="1" s="1"/>
  <c r="M431" i="1" s="1"/>
  <c r="J432" i="1"/>
  <c r="K432" i="1" s="1"/>
  <c r="M432" i="1" s="1"/>
  <c r="J433" i="1"/>
  <c r="K433" i="1" s="1"/>
  <c r="M433" i="1" s="1"/>
  <c r="J434" i="1"/>
  <c r="K434" i="1" s="1"/>
  <c r="M434" i="1" s="1"/>
  <c r="J435" i="1"/>
  <c r="K435" i="1" s="1"/>
  <c r="M435" i="1" s="1"/>
  <c r="J436" i="1"/>
  <c r="K436" i="1" s="1"/>
  <c r="M436" i="1" s="1"/>
  <c r="J437" i="1"/>
  <c r="K437" i="1" s="1"/>
  <c r="M437" i="1" s="1"/>
  <c r="J438" i="1"/>
  <c r="K438" i="1" s="1"/>
  <c r="M438" i="1" s="1"/>
  <c r="J439" i="1"/>
  <c r="K439" i="1" s="1"/>
  <c r="M439" i="1" s="1"/>
  <c r="J440" i="1"/>
  <c r="K440" i="1" s="1"/>
  <c r="M440" i="1" s="1"/>
  <c r="J441" i="1"/>
  <c r="K441" i="1" s="1"/>
  <c r="M441" i="1" s="1"/>
  <c r="J442" i="1"/>
  <c r="K442" i="1" s="1"/>
  <c r="M442" i="1" s="1"/>
  <c r="J443" i="1"/>
  <c r="K443" i="1" s="1"/>
  <c r="M443" i="1" s="1"/>
  <c r="J444" i="1"/>
  <c r="K444" i="1" s="1"/>
  <c r="M444" i="1" s="1"/>
  <c r="J445" i="1"/>
  <c r="K445" i="1" s="1"/>
  <c r="M445" i="1" s="1"/>
  <c r="J446" i="1"/>
  <c r="K446" i="1" s="1"/>
  <c r="M446" i="1" s="1"/>
  <c r="J447" i="1"/>
  <c r="K447" i="1" s="1"/>
  <c r="M447" i="1" s="1"/>
  <c r="J448" i="1"/>
  <c r="K448" i="1" s="1"/>
  <c r="M448" i="1" s="1"/>
  <c r="J449" i="1"/>
  <c r="K449" i="1" s="1"/>
  <c r="M449" i="1" s="1"/>
  <c r="J450" i="1"/>
  <c r="K450" i="1" s="1"/>
  <c r="M450" i="1" s="1"/>
  <c r="J451" i="1"/>
  <c r="K451" i="1" s="1"/>
  <c r="M451" i="1" s="1"/>
  <c r="J452" i="1"/>
  <c r="K452" i="1" s="1"/>
  <c r="M452" i="1" s="1"/>
  <c r="J453" i="1"/>
  <c r="K453" i="1" s="1"/>
  <c r="M453" i="1" s="1"/>
  <c r="J454" i="1"/>
  <c r="K454" i="1" s="1"/>
  <c r="M454" i="1" s="1"/>
  <c r="J455" i="1"/>
  <c r="K455" i="1" s="1"/>
  <c r="M455" i="1" s="1"/>
  <c r="J456" i="1"/>
  <c r="K456" i="1" s="1"/>
  <c r="M456" i="1" s="1"/>
  <c r="J457" i="1"/>
  <c r="K457" i="1" s="1"/>
  <c r="M457" i="1" s="1"/>
  <c r="J458" i="1"/>
  <c r="K458" i="1" s="1"/>
  <c r="M458" i="1" s="1"/>
  <c r="J459" i="1"/>
  <c r="K459" i="1" s="1"/>
  <c r="M459" i="1" s="1"/>
  <c r="J460" i="1"/>
  <c r="K460" i="1" s="1"/>
  <c r="M460" i="1" s="1"/>
  <c r="J461" i="1"/>
  <c r="K461" i="1" s="1"/>
  <c r="M461" i="1" s="1"/>
  <c r="J462" i="1"/>
  <c r="K462" i="1" s="1"/>
  <c r="M462" i="1" s="1"/>
  <c r="J463" i="1"/>
  <c r="K463" i="1" s="1"/>
  <c r="M463" i="1" s="1"/>
  <c r="J464" i="1"/>
  <c r="K464" i="1" s="1"/>
  <c r="M464" i="1" s="1"/>
  <c r="J465" i="1"/>
  <c r="K465" i="1" s="1"/>
  <c r="M465" i="1" s="1"/>
  <c r="J466" i="1"/>
  <c r="K466" i="1" s="1"/>
  <c r="M466" i="1" s="1"/>
  <c r="J467" i="1"/>
  <c r="K467" i="1" s="1"/>
  <c r="M467" i="1" s="1"/>
  <c r="J468" i="1"/>
  <c r="K468" i="1" s="1"/>
  <c r="M468" i="1" s="1"/>
  <c r="J469" i="1"/>
  <c r="K469" i="1" s="1"/>
  <c r="M469" i="1" s="1"/>
  <c r="J470" i="1"/>
  <c r="K470" i="1" s="1"/>
  <c r="M470" i="1" s="1"/>
  <c r="J471" i="1"/>
  <c r="K471" i="1" s="1"/>
  <c r="M471" i="1" s="1"/>
  <c r="J472" i="1"/>
  <c r="K472" i="1" s="1"/>
  <c r="M472" i="1" s="1"/>
  <c r="J473" i="1"/>
  <c r="K473" i="1" s="1"/>
  <c r="M473" i="1" s="1"/>
  <c r="J474" i="1"/>
  <c r="K474" i="1" s="1"/>
  <c r="M474" i="1" s="1"/>
  <c r="J475" i="1"/>
  <c r="K475" i="1" s="1"/>
  <c r="M475" i="1" s="1"/>
  <c r="J476" i="1"/>
  <c r="K476" i="1" s="1"/>
  <c r="M476" i="1" s="1"/>
  <c r="J477" i="1"/>
  <c r="K477" i="1" s="1"/>
  <c r="M477" i="1" s="1"/>
  <c r="J478" i="1"/>
  <c r="K478" i="1" s="1"/>
  <c r="M478" i="1" s="1"/>
  <c r="J479" i="1"/>
  <c r="K479" i="1" s="1"/>
  <c r="M479" i="1" s="1"/>
  <c r="J480" i="1"/>
  <c r="K480" i="1" s="1"/>
  <c r="M480" i="1" s="1"/>
  <c r="J481" i="1"/>
  <c r="K481" i="1" s="1"/>
  <c r="M481" i="1" s="1"/>
  <c r="J482" i="1"/>
  <c r="K482" i="1" s="1"/>
  <c r="M482" i="1" s="1"/>
  <c r="J483" i="1"/>
  <c r="K483" i="1" s="1"/>
  <c r="M483" i="1" s="1"/>
  <c r="J484" i="1"/>
  <c r="K484" i="1" s="1"/>
  <c r="M484" i="1" s="1"/>
  <c r="J485" i="1"/>
  <c r="K485" i="1" s="1"/>
  <c r="M485" i="1" s="1"/>
  <c r="J486" i="1"/>
  <c r="K486" i="1" s="1"/>
  <c r="M486" i="1" s="1"/>
  <c r="J487" i="1"/>
  <c r="K487" i="1" s="1"/>
  <c r="M487" i="1" s="1"/>
  <c r="J488" i="1"/>
  <c r="K488" i="1" s="1"/>
  <c r="M488" i="1" s="1"/>
  <c r="J489" i="1"/>
  <c r="K489" i="1" s="1"/>
  <c r="M489" i="1" s="1"/>
  <c r="J490" i="1"/>
  <c r="K490" i="1" s="1"/>
  <c r="M490" i="1" s="1"/>
  <c r="J491" i="1"/>
  <c r="K491" i="1" s="1"/>
  <c r="M491" i="1" s="1"/>
  <c r="J492" i="1"/>
  <c r="K492" i="1" s="1"/>
  <c r="M492" i="1" s="1"/>
  <c r="J493" i="1"/>
  <c r="K493" i="1" s="1"/>
  <c r="M493" i="1" s="1"/>
  <c r="J494" i="1"/>
  <c r="K494" i="1" s="1"/>
  <c r="M494" i="1" s="1"/>
  <c r="J495" i="1"/>
  <c r="K495" i="1" s="1"/>
  <c r="M495" i="1" s="1"/>
  <c r="J496" i="1"/>
  <c r="K496" i="1" s="1"/>
  <c r="M496" i="1" s="1"/>
  <c r="J497" i="1"/>
  <c r="K497" i="1" s="1"/>
  <c r="M497" i="1" s="1"/>
  <c r="J498" i="1"/>
  <c r="K498" i="1" s="1"/>
  <c r="M498" i="1" s="1"/>
  <c r="J499" i="1"/>
  <c r="K499" i="1" s="1"/>
  <c r="M499" i="1" s="1"/>
  <c r="J500" i="1"/>
  <c r="K500" i="1" s="1"/>
  <c r="M500" i="1" s="1"/>
  <c r="J501" i="1"/>
  <c r="K501" i="1" s="1"/>
  <c r="M501" i="1" s="1"/>
  <c r="J502" i="1"/>
  <c r="K502" i="1" s="1"/>
  <c r="M502" i="1" s="1"/>
  <c r="J503" i="1"/>
  <c r="K503" i="1" s="1"/>
  <c r="M503" i="1" s="1"/>
  <c r="J504" i="1"/>
  <c r="K504" i="1" s="1"/>
  <c r="M504" i="1" s="1"/>
  <c r="J505" i="1"/>
  <c r="K505" i="1" s="1"/>
  <c r="M505" i="1" s="1"/>
  <c r="J506" i="1"/>
  <c r="K506" i="1" s="1"/>
  <c r="M506" i="1" s="1"/>
  <c r="J507" i="1"/>
  <c r="K507" i="1" s="1"/>
  <c r="M507" i="1" s="1"/>
  <c r="J508" i="1"/>
  <c r="K508" i="1" s="1"/>
  <c r="M508" i="1" s="1"/>
  <c r="J509" i="1"/>
  <c r="K509" i="1" s="1"/>
  <c r="M509" i="1" s="1"/>
  <c r="J510" i="1"/>
  <c r="K510" i="1" s="1"/>
  <c r="M510" i="1" s="1"/>
  <c r="J511" i="1"/>
  <c r="K511" i="1" s="1"/>
  <c r="M511" i="1" s="1"/>
  <c r="J512" i="1"/>
  <c r="K512" i="1" s="1"/>
  <c r="M512" i="1" s="1"/>
  <c r="J513" i="1"/>
  <c r="K513" i="1" s="1"/>
  <c r="M513" i="1" s="1"/>
  <c r="J514" i="1"/>
  <c r="K514" i="1" s="1"/>
  <c r="M514" i="1" s="1"/>
  <c r="J515" i="1"/>
  <c r="K515" i="1" s="1"/>
  <c r="M515" i="1" s="1"/>
  <c r="J516" i="1"/>
  <c r="K516" i="1" s="1"/>
  <c r="M516" i="1" s="1"/>
  <c r="J517" i="1"/>
  <c r="K517" i="1" s="1"/>
  <c r="M517" i="1" s="1"/>
  <c r="J518" i="1"/>
  <c r="K518" i="1" s="1"/>
  <c r="M518" i="1" s="1"/>
  <c r="J519" i="1"/>
  <c r="K519" i="1" s="1"/>
  <c r="M519" i="1" s="1"/>
  <c r="J520" i="1"/>
  <c r="K520" i="1" s="1"/>
  <c r="M520" i="1" s="1"/>
  <c r="J521" i="1"/>
  <c r="K521" i="1" s="1"/>
  <c r="M521" i="1" s="1"/>
  <c r="J522" i="1"/>
  <c r="K522" i="1" s="1"/>
  <c r="M522" i="1" s="1"/>
  <c r="J523" i="1"/>
  <c r="K523" i="1" s="1"/>
  <c r="M523" i="1" s="1"/>
  <c r="J524" i="1"/>
  <c r="K524" i="1" s="1"/>
  <c r="M524" i="1" s="1"/>
  <c r="J525" i="1"/>
  <c r="K525" i="1" s="1"/>
  <c r="M525" i="1" s="1"/>
  <c r="J526" i="1"/>
  <c r="K526" i="1" s="1"/>
  <c r="M526" i="1" s="1"/>
  <c r="J527" i="1"/>
  <c r="K527" i="1" s="1"/>
  <c r="M527" i="1" s="1"/>
  <c r="J528" i="1"/>
  <c r="K528" i="1" s="1"/>
  <c r="M528" i="1" s="1"/>
  <c r="J529" i="1"/>
  <c r="K529" i="1" s="1"/>
  <c r="M529" i="1" s="1"/>
  <c r="J530" i="1"/>
  <c r="K530" i="1" s="1"/>
  <c r="M530" i="1" s="1"/>
  <c r="J531" i="1"/>
  <c r="K531" i="1" s="1"/>
  <c r="M531" i="1" s="1"/>
  <c r="J532" i="1"/>
  <c r="K532" i="1" s="1"/>
  <c r="M532" i="1" s="1"/>
  <c r="J533" i="1"/>
  <c r="K533" i="1" s="1"/>
  <c r="M533" i="1" s="1"/>
  <c r="J534" i="1"/>
  <c r="K534" i="1" s="1"/>
  <c r="M534" i="1" s="1"/>
  <c r="J535" i="1"/>
  <c r="K535" i="1" s="1"/>
  <c r="M535" i="1" s="1"/>
  <c r="J536" i="1"/>
  <c r="K536" i="1" s="1"/>
  <c r="M536" i="1" s="1"/>
  <c r="J537" i="1"/>
  <c r="K537" i="1" s="1"/>
  <c r="M537" i="1" s="1"/>
  <c r="J538" i="1"/>
  <c r="K538" i="1" s="1"/>
  <c r="M538" i="1" s="1"/>
  <c r="J539" i="1"/>
  <c r="K539" i="1" s="1"/>
  <c r="M539" i="1" s="1"/>
  <c r="J540" i="1"/>
  <c r="K540" i="1" s="1"/>
  <c r="M540" i="1" s="1"/>
  <c r="J541" i="1"/>
  <c r="K541" i="1" s="1"/>
  <c r="M541" i="1" s="1"/>
  <c r="J542" i="1"/>
  <c r="K542" i="1" s="1"/>
  <c r="M542" i="1" s="1"/>
  <c r="J543" i="1"/>
  <c r="K543" i="1" s="1"/>
  <c r="M543" i="1" s="1"/>
  <c r="J544" i="1"/>
  <c r="K544" i="1" s="1"/>
  <c r="M544" i="1" s="1"/>
  <c r="J545" i="1"/>
  <c r="K545" i="1" s="1"/>
  <c r="M545" i="1" s="1"/>
  <c r="J546" i="1"/>
  <c r="K546" i="1" s="1"/>
  <c r="M546" i="1" s="1"/>
  <c r="J547" i="1"/>
  <c r="K547" i="1" s="1"/>
  <c r="M547" i="1" s="1"/>
  <c r="J548" i="1"/>
  <c r="K548" i="1" s="1"/>
  <c r="M548" i="1" s="1"/>
  <c r="J549" i="1"/>
  <c r="K549" i="1" s="1"/>
  <c r="M549" i="1" s="1"/>
  <c r="J550" i="1"/>
  <c r="K550" i="1" s="1"/>
  <c r="M550" i="1" s="1"/>
  <c r="J551" i="1"/>
  <c r="K551" i="1" s="1"/>
  <c r="M551" i="1" s="1"/>
  <c r="J552" i="1"/>
  <c r="K552" i="1" s="1"/>
  <c r="M552" i="1" s="1"/>
  <c r="J553" i="1"/>
  <c r="K553" i="1" s="1"/>
  <c r="M553" i="1" s="1"/>
  <c r="J554" i="1"/>
  <c r="K554" i="1" s="1"/>
  <c r="M554" i="1" s="1"/>
  <c r="J555" i="1"/>
  <c r="K555" i="1" s="1"/>
  <c r="M555" i="1" s="1"/>
  <c r="J556" i="1"/>
  <c r="K556" i="1" s="1"/>
  <c r="M556" i="1" s="1"/>
  <c r="J557" i="1"/>
  <c r="K557" i="1" s="1"/>
  <c r="M557" i="1" s="1"/>
  <c r="J558" i="1"/>
  <c r="K558" i="1" s="1"/>
  <c r="M558" i="1" s="1"/>
  <c r="J559" i="1"/>
  <c r="K559" i="1" s="1"/>
  <c r="M559" i="1" s="1"/>
  <c r="J560" i="1"/>
  <c r="K560" i="1" s="1"/>
  <c r="M560" i="1" s="1"/>
  <c r="J561" i="1"/>
  <c r="K561" i="1" s="1"/>
  <c r="M561" i="1" s="1"/>
  <c r="J562" i="1"/>
  <c r="K562" i="1" s="1"/>
  <c r="M562" i="1" s="1"/>
  <c r="J563" i="1"/>
  <c r="K563" i="1" s="1"/>
  <c r="M563" i="1" s="1"/>
  <c r="J564" i="1"/>
  <c r="K564" i="1" s="1"/>
  <c r="M564" i="1" s="1"/>
  <c r="J565" i="1"/>
  <c r="K565" i="1" s="1"/>
  <c r="M565" i="1" s="1"/>
  <c r="J566" i="1"/>
  <c r="K566" i="1" s="1"/>
  <c r="M566" i="1" s="1"/>
  <c r="J567" i="1"/>
  <c r="K567" i="1" s="1"/>
  <c r="M567" i="1" s="1"/>
  <c r="J568" i="1"/>
  <c r="K568" i="1" s="1"/>
  <c r="M568" i="1" s="1"/>
  <c r="J569" i="1"/>
  <c r="K569" i="1" s="1"/>
  <c r="M569" i="1" s="1"/>
  <c r="J570" i="1"/>
  <c r="K570" i="1" s="1"/>
  <c r="M570" i="1" s="1"/>
  <c r="J571" i="1"/>
  <c r="K571" i="1" s="1"/>
  <c r="M571" i="1" s="1"/>
  <c r="J572" i="1"/>
  <c r="K572" i="1" s="1"/>
  <c r="M572" i="1" s="1"/>
  <c r="J573" i="1"/>
  <c r="K573" i="1" s="1"/>
  <c r="M573" i="1" s="1"/>
  <c r="J574" i="1"/>
  <c r="K574" i="1" s="1"/>
  <c r="M574" i="1" s="1"/>
  <c r="J575" i="1"/>
  <c r="K575" i="1" s="1"/>
  <c r="M575" i="1" s="1"/>
  <c r="J576" i="1"/>
  <c r="K576" i="1" s="1"/>
  <c r="M576" i="1" s="1"/>
  <c r="J577" i="1"/>
  <c r="K577" i="1" s="1"/>
  <c r="M577" i="1" s="1"/>
  <c r="J578" i="1"/>
  <c r="K578" i="1" s="1"/>
  <c r="M578" i="1" s="1"/>
  <c r="J579" i="1"/>
  <c r="K579" i="1" s="1"/>
  <c r="M579" i="1" s="1"/>
  <c r="J580" i="1"/>
  <c r="K580" i="1" s="1"/>
  <c r="M580" i="1" s="1"/>
  <c r="J581" i="1"/>
  <c r="K581" i="1" s="1"/>
  <c r="M581" i="1" s="1"/>
  <c r="J582" i="1"/>
  <c r="K582" i="1" s="1"/>
  <c r="M582" i="1" s="1"/>
  <c r="J583" i="1"/>
  <c r="K583" i="1" s="1"/>
  <c r="M583" i="1" s="1"/>
  <c r="J584" i="1"/>
  <c r="K584" i="1" s="1"/>
  <c r="M584" i="1" s="1"/>
  <c r="J585" i="1"/>
  <c r="K585" i="1" s="1"/>
  <c r="M585" i="1" s="1"/>
  <c r="J586" i="1"/>
  <c r="K586" i="1" s="1"/>
  <c r="M586" i="1" s="1"/>
  <c r="J587" i="1"/>
  <c r="K587" i="1" s="1"/>
  <c r="M587" i="1" s="1"/>
  <c r="J588" i="1"/>
  <c r="K588" i="1" s="1"/>
  <c r="M588" i="1" s="1"/>
  <c r="J589" i="1"/>
  <c r="K589" i="1" s="1"/>
  <c r="M589" i="1" s="1"/>
  <c r="J590" i="1"/>
  <c r="K590" i="1" s="1"/>
  <c r="M590" i="1" s="1"/>
  <c r="J591" i="1"/>
  <c r="K591" i="1" s="1"/>
  <c r="M591" i="1" s="1"/>
  <c r="J592" i="1"/>
  <c r="K592" i="1" s="1"/>
  <c r="M592" i="1" s="1"/>
  <c r="J593" i="1"/>
  <c r="K593" i="1" s="1"/>
  <c r="M593" i="1" s="1"/>
  <c r="J594" i="1"/>
  <c r="K594" i="1" s="1"/>
  <c r="M594" i="1" s="1"/>
  <c r="J595" i="1"/>
  <c r="K595" i="1" s="1"/>
  <c r="M595" i="1" s="1"/>
  <c r="J596" i="1"/>
  <c r="K596" i="1" s="1"/>
  <c r="M596" i="1" s="1"/>
  <c r="J597" i="1"/>
  <c r="K597" i="1" s="1"/>
  <c r="M597" i="1" s="1"/>
  <c r="J598" i="1"/>
  <c r="K598" i="1" s="1"/>
  <c r="M598" i="1" s="1"/>
  <c r="J599" i="1"/>
  <c r="K599" i="1" s="1"/>
  <c r="M599" i="1" s="1"/>
  <c r="J600" i="1"/>
  <c r="K600" i="1" s="1"/>
  <c r="M600" i="1" s="1"/>
  <c r="J601" i="1"/>
  <c r="K601" i="1" s="1"/>
  <c r="M601" i="1" s="1"/>
  <c r="J602" i="1"/>
  <c r="K602" i="1" s="1"/>
  <c r="M602" i="1" s="1"/>
  <c r="J603" i="1"/>
  <c r="K603" i="1" s="1"/>
  <c r="M603" i="1" s="1"/>
  <c r="J604" i="1"/>
  <c r="K604" i="1" s="1"/>
  <c r="M604" i="1" s="1"/>
  <c r="J605" i="1"/>
  <c r="K605" i="1" s="1"/>
  <c r="M605" i="1" s="1"/>
  <c r="J606" i="1"/>
  <c r="K606" i="1" s="1"/>
  <c r="M606" i="1" s="1"/>
  <c r="J607" i="1"/>
  <c r="K607" i="1" s="1"/>
  <c r="M607" i="1" s="1"/>
  <c r="J608" i="1"/>
  <c r="K608" i="1" s="1"/>
  <c r="M608" i="1" s="1"/>
  <c r="J609" i="1"/>
  <c r="K609" i="1" s="1"/>
  <c r="M609" i="1" s="1"/>
  <c r="J610" i="1"/>
  <c r="K610" i="1" s="1"/>
  <c r="M610" i="1" s="1"/>
  <c r="J611" i="1"/>
  <c r="K611" i="1" s="1"/>
  <c r="M611" i="1" s="1"/>
  <c r="J612" i="1"/>
  <c r="K612" i="1" s="1"/>
  <c r="M612" i="1" s="1"/>
  <c r="J613" i="1"/>
  <c r="K613" i="1" s="1"/>
  <c r="M613" i="1" s="1"/>
  <c r="J614" i="1"/>
  <c r="K614" i="1" s="1"/>
  <c r="M614" i="1" s="1"/>
  <c r="J615" i="1"/>
  <c r="K615" i="1" s="1"/>
  <c r="M615" i="1" s="1"/>
  <c r="J616" i="1"/>
  <c r="K616" i="1" s="1"/>
  <c r="M616" i="1" s="1"/>
  <c r="J617" i="1"/>
  <c r="K617" i="1" s="1"/>
  <c r="M617" i="1" s="1"/>
  <c r="J618" i="1"/>
  <c r="K618" i="1" s="1"/>
  <c r="M618" i="1" s="1"/>
  <c r="J619" i="1"/>
  <c r="K619" i="1" s="1"/>
  <c r="M619" i="1" s="1"/>
  <c r="J620" i="1"/>
  <c r="K620" i="1" s="1"/>
  <c r="M620" i="1" s="1"/>
  <c r="J621" i="1"/>
  <c r="K621" i="1" s="1"/>
  <c r="M621" i="1" s="1"/>
  <c r="J622" i="1"/>
  <c r="K622" i="1" s="1"/>
  <c r="M622" i="1" s="1"/>
  <c r="J623" i="1"/>
  <c r="K623" i="1" s="1"/>
  <c r="M623" i="1" s="1"/>
  <c r="J624" i="1"/>
  <c r="K624" i="1" s="1"/>
  <c r="M624" i="1" s="1"/>
  <c r="J625" i="1"/>
  <c r="K625" i="1" s="1"/>
  <c r="M625" i="1" s="1"/>
  <c r="J626" i="1"/>
  <c r="K626" i="1" s="1"/>
  <c r="M626" i="1" s="1"/>
  <c r="J627" i="1"/>
  <c r="K627" i="1" s="1"/>
  <c r="M627" i="1" s="1"/>
  <c r="J628" i="1"/>
  <c r="K628" i="1" s="1"/>
  <c r="M628" i="1" s="1"/>
  <c r="J629" i="1"/>
  <c r="K629" i="1" s="1"/>
  <c r="M629" i="1" s="1"/>
  <c r="J630" i="1"/>
  <c r="K630" i="1" s="1"/>
  <c r="M630" i="1" s="1"/>
  <c r="J631" i="1"/>
  <c r="K631" i="1" s="1"/>
  <c r="M631" i="1" s="1"/>
  <c r="J632" i="1"/>
  <c r="K632" i="1" s="1"/>
  <c r="M632" i="1" s="1"/>
  <c r="J633" i="1"/>
  <c r="K633" i="1" s="1"/>
  <c r="M633" i="1" s="1"/>
  <c r="J634" i="1"/>
  <c r="K634" i="1" s="1"/>
  <c r="M634" i="1" s="1"/>
  <c r="J635" i="1"/>
  <c r="K635" i="1" s="1"/>
  <c r="M635" i="1" s="1"/>
  <c r="J636" i="1"/>
  <c r="K636" i="1" s="1"/>
  <c r="M636" i="1" s="1"/>
  <c r="J637" i="1"/>
  <c r="K637" i="1" s="1"/>
  <c r="M637" i="1" s="1"/>
  <c r="J638" i="1"/>
  <c r="K638" i="1" s="1"/>
  <c r="M638" i="1" s="1"/>
  <c r="J639" i="1"/>
  <c r="K639" i="1" s="1"/>
  <c r="M639" i="1" s="1"/>
  <c r="J640" i="1"/>
  <c r="K640" i="1" s="1"/>
  <c r="M640" i="1" s="1"/>
  <c r="J641" i="1"/>
  <c r="K641" i="1" s="1"/>
  <c r="M641" i="1" s="1"/>
  <c r="J642" i="1"/>
  <c r="K642" i="1" s="1"/>
  <c r="M642" i="1" s="1"/>
  <c r="J643" i="1"/>
  <c r="K643" i="1" s="1"/>
  <c r="M643" i="1" s="1"/>
  <c r="J644" i="1"/>
  <c r="K644" i="1" s="1"/>
  <c r="M644" i="1" s="1"/>
  <c r="J645" i="1"/>
  <c r="K645" i="1" s="1"/>
  <c r="M645" i="1" s="1"/>
  <c r="J646" i="1"/>
  <c r="K646" i="1" s="1"/>
  <c r="M646" i="1" s="1"/>
  <c r="J647" i="1"/>
  <c r="K647" i="1" s="1"/>
  <c r="M647" i="1" s="1"/>
  <c r="J648" i="1"/>
  <c r="K648" i="1" s="1"/>
  <c r="M648" i="1" s="1"/>
  <c r="J649" i="1"/>
  <c r="K649" i="1" s="1"/>
  <c r="M649" i="1" s="1"/>
  <c r="J650" i="1"/>
  <c r="K650" i="1" s="1"/>
  <c r="M650" i="1" s="1"/>
  <c r="J651" i="1"/>
  <c r="K651" i="1" s="1"/>
  <c r="M651" i="1" s="1"/>
  <c r="J652" i="1"/>
  <c r="K652" i="1" s="1"/>
  <c r="M652" i="1" s="1"/>
  <c r="J653" i="1"/>
  <c r="K653" i="1" s="1"/>
  <c r="M653" i="1" s="1"/>
  <c r="J654" i="1"/>
  <c r="K654" i="1" s="1"/>
  <c r="M654" i="1" s="1"/>
  <c r="J655" i="1"/>
  <c r="K655" i="1" s="1"/>
  <c r="M655" i="1" s="1"/>
  <c r="J656" i="1"/>
  <c r="K656" i="1" s="1"/>
  <c r="M656" i="1" s="1"/>
  <c r="J657" i="1"/>
  <c r="K657" i="1" s="1"/>
  <c r="M657" i="1" s="1"/>
  <c r="J658" i="1"/>
  <c r="K658" i="1" s="1"/>
  <c r="M658" i="1" s="1"/>
  <c r="J659" i="1"/>
  <c r="K659" i="1" s="1"/>
  <c r="M659" i="1" s="1"/>
  <c r="J660" i="1"/>
  <c r="K660" i="1" s="1"/>
  <c r="M660" i="1" s="1"/>
  <c r="J661" i="1"/>
  <c r="K661" i="1" s="1"/>
  <c r="M661" i="1" s="1"/>
  <c r="J662" i="1"/>
  <c r="K662" i="1" s="1"/>
  <c r="M662" i="1" s="1"/>
  <c r="J663" i="1"/>
  <c r="K663" i="1" s="1"/>
  <c r="M663" i="1" s="1"/>
  <c r="J664" i="1"/>
  <c r="K664" i="1" s="1"/>
  <c r="M664" i="1" s="1"/>
  <c r="J665" i="1"/>
  <c r="K665" i="1" s="1"/>
  <c r="M665" i="1" s="1"/>
  <c r="J666" i="1"/>
  <c r="K666" i="1" s="1"/>
  <c r="M666" i="1" s="1"/>
  <c r="J667" i="1"/>
  <c r="K667" i="1" s="1"/>
  <c r="M667" i="1" s="1"/>
  <c r="J668" i="1"/>
  <c r="K668" i="1" s="1"/>
  <c r="M668" i="1" s="1"/>
  <c r="J669" i="1"/>
  <c r="K669" i="1" s="1"/>
  <c r="M669" i="1" s="1"/>
  <c r="J670" i="1"/>
  <c r="K670" i="1" s="1"/>
  <c r="M670" i="1" s="1"/>
  <c r="J671" i="1"/>
  <c r="K671" i="1" s="1"/>
  <c r="M671" i="1" s="1"/>
  <c r="J672" i="1"/>
  <c r="K672" i="1" s="1"/>
  <c r="M672" i="1" s="1"/>
  <c r="J673" i="1"/>
  <c r="K673" i="1" s="1"/>
  <c r="M673" i="1" s="1"/>
  <c r="J674" i="1"/>
  <c r="K674" i="1" s="1"/>
  <c r="M674" i="1" s="1"/>
  <c r="J675" i="1"/>
  <c r="K675" i="1" s="1"/>
  <c r="M675" i="1" s="1"/>
  <c r="J676" i="1"/>
  <c r="K676" i="1" s="1"/>
  <c r="M676" i="1" s="1"/>
  <c r="J677" i="1"/>
  <c r="K677" i="1" s="1"/>
  <c r="M677" i="1" s="1"/>
  <c r="J678" i="1"/>
  <c r="K678" i="1" s="1"/>
  <c r="M678" i="1" s="1"/>
  <c r="J679" i="1"/>
  <c r="K679" i="1" s="1"/>
  <c r="M679" i="1" s="1"/>
  <c r="J680" i="1"/>
  <c r="K680" i="1" s="1"/>
  <c r="M680" i="1" s="1"/>
  <c r="J681" i="1"/>
  <c r="K681" i="1" s="1"/>
  <c r="M681" i="1" s="1"/>
  <c r="J682" i="1"/>
  <c r="K682" i="1" s="1"/>
  <c r="M682" i="1" s="1"/>
  <c r="J683" i="1"/>
  <c r="K683" i="1" s="1"/>
  <c r="M683" i="1" s="1"/>
  <c r="J684" i="1"/>
  <c r="K684" i="1" s="1"/>
  <c r="M684" i="1" s="1"/>
  <c r="J685" i="1"/>
  <c r="K685" i="1" s="1"/>
  <c r="M685" i="1" s="1"/>
  <c r="J686" i="1"/>
  <c r="K686" i="1" s="1"/>
  <c r="M686" i="1" s="1"/>
  <c r="J687" i="1"/>
  <c r="K687" i="1" s="1"/>
  <c r="M687" i="1" s="1"/>
  <c r="J688" i="1"/>
  <c r="K688" i="1" s="1"/>
  <c r="M688" i="1" s="1"/>
  <c r="J689" i="1"/>
  <c r="K689" i="1" s="1"/>
  <c r="M689" i="1" s="1"/>
  <c r="J690" i="1"/>
  <c r="K690" i="1" s="1"/>
  <c r="M690" i="1" s="1"/>
  <c r="J691" i="1"/>
  <c r="K691" i="1" s="1"/>
  <c r="M691" i="1" s="1"/>
  <c r="J692" i="1"/>
  <c r="K692" i="1" s="1"/>
  <c r="M692" i="1" s="1"/>
  <c r="J693" i="1"/>
  <c r="K693" i="1" s="1"/>
  <c r="M693" i="1" s="1"/>
  <c r="J694" i="1"/>
  <c r="K694" i="1" s="1"/>
  <c r="M694" i="1" s="1"/>
  <c r="J695" i="1"/>
  <c r="K695" i="1" s="1"/>
  <c r="M695" i="1" s="1"/>
  <c r="J696" i="1"/>
  <c r="K696" i="1" s="1"/>
  <c r="M696" i="1" s="1"/>
  <c r="J697" i="1"/>
  <c r="K697" i="1" s="1"/>
  <c r="M697" i="1" s="1"/>
  <c r="J698" i="1"/>
  <c r="K698" i="1" s="1"/>
  <c r="M698" i="1" s="1"/>
  <c r="J699" i="1"/>
  <c r="K699" i="1" s="1"/>
  <c r="M699" i="1" s="1"/>
  <c r="J700" i="1"/>
  <c r="K700" i="1" s="1"/>
  <c r="M700" i="1" s="1"/>
  <c r="J701" i="1"/>
  <c r="K701" i="1" s="1"/>
  <c r="M701" i="1" s="1"/>
  <c r="J702" i="1"/>
  <c r="K702" i="1" s="1"/>
  <c r="M702" i="1" s="1"/>
  <c r="J703" i="1"/>
  <c r="K703" i="1" s="1"/>
  <c r="M703" i="1" s="1"/>
  <c r="J704" i="1"/>
  <c r="K704" i="1" s="1"/>
  <c r="M704" i="1" s="1"/>
  <c r="J705" i="1"/>
  <c r="K705" i="1" s="1"/>
  <c r="M705" i="1" s="1"/>
  <c r="J706" i="1"/>
  <c r="K706" i="1" s="1"/>
  <c r="M706" i="1" s="1"/>
  <c r="J707" i="1"/>
  <c r="K707" i="1" s="1"/>
  <c r="M707" i="1" s="1"/>
  <c r="J708" i="1"/>
  <c r="K708" i="1" s="1"/>
  <c r="M708" i="1" s="1"/>
  <c r="J709" i="1"/>
  <c r="K709" i="1" s="1"/>
  <c r="M709" i="1" s="1"/>
  <c r="J710" i="1"/>
  <c r="K710" i="1" s="1"/>
  <c r="M710" i="1" s="1"/>
  <c r="J711" i="1"/>
  <c r="K711" i="1" s="1"/>
  <c r="M711" i="1" s="1"/>
  <c r="J712" i="1"/>
  <c r="K712" i="1" s="1"/>
  <c r="M712" i="1" s="1"/>
  <c r="J713" i="1"/>
  <c r="K713" i="1" s="1"/>
  <c r="M713" i="1" s="1"/>
  <c r="J714" i="1"/>
  <c r="K714" i="1" s="1"/>
  <c r="M714" i="1" s="1"/>
  <c r="J715" i="1"/>
  <c r="K715" i="1" s="1"/>
  <c r="M715" i="1" s="1"/>
  <c r="J716" i="1"/>
  <c r="K716" i="1" s="1"/>
  <c r="M716" i="1" s="1"/>
  <c r="J717" i="1"/>
  <c r="K717" i="1" s="1"/>
  <c r="M717" i="1" s="1"/>
  <c r="J718" i="1"/>
  <c r="K718" i="1" s="1"/>
  <c r="M718" i="1" s="1"/>
  <c r="J719" i="1"/>
  <c r="K719" i="1" s="1"/>
  <c r="M719" i="1" s="1"/>
  <c r="J720" i="1"/>
  <c r="K720" i="1" s="1"/>
  <c r="M720" i="1" s="1"/>
  <c r="J721" i="1"/>
  <c r="K721" i="1" s="1"/>
  <c r="M721" i="1" s="1"/>
  <c r="J722" i="1"/>
  <c r="K722" i="1" s="1"/>
  <c r="M722" i="1" s="1"/>
  <c r="J723" i="1"/>
  <c r="K723" i="1" s="1"/>
  <c r="M723" i="1" s="1"/>
  <c r="J724" i="1"/>
  <c r="K724" i="1" s="1"/>
  <c r="M724" i="1" s="1"/>
  <c r="J725" i="1"/>
  <c r="K725" i="1" s="1"/>
  <c r="M725" i="1" s="1"/>
  <c r="J726" i="1"/>
  <c r="K726" i="1" s="1"/>
  <c r="M726" i="1" s="1"/>
  <c r="J727" i="1"/>
  <c r="K727" i="1" s="1"/>
  <c r="M727" i="1" s="1"/>
  <c r="J728" i="1"/>
  <c r="K728" i="1" s="1"/>
  <c r="M728" i="1" s="1"/>
  <c r="J729" i="1"/>
  <c r="K729" i="1" s="1"/>
  <c r="M729" i="1" s="1"/>
  <c r="J730" i="1"/>
  <c r="K730" i="1" s="1"/>
  <c r="M730" i="1" s="1"/>
  <c r="J731" i="1"/>
  <c r="K731" i="1" s="1"/>
  <c r="M731" i="1" s="1"/>
  <c r="J732" i="1"/>
  <c r="K732" i="1" s="1"/>
  <c r="M732" i="1" s="1"/>
  <c r="J733" i="1"/>
  <c r="K733" i="1" s="1"/>
  <c r="M733" i="1" s="1"/>
  <c r="J734" i="1"/>
  <c r="K734" i="1" s="1"/>
  <c r="M734" i="1" s="1"/>
  <c r="J735" i="1"/>
  <c r="K735" i="1" s="1"/>
  <c r="M735" i="1" s="1"/>
  <c r="J736" i="1"/>
  <c r="K736" i="1" s="1"/>
  <c r="M736" i="1" s="1"/>
  <c r="J737" i="1"/>
  <c r="K737" i="1" s="1"/>
  <c r="M737" i="1" s="1"/>
  <c r="J738" i="1"/>
  <c r="K738" i="1" s="1"/>
  <c r="M738" i="1" s="1"/>
  <c r="J739" i="1"/>
  <c r="K739" i="1" s="1"/>
  <c r="M739" i="1" s="1"/>
  <c r="J740" i="1"/>
  <c r="K740" i="1" s="1"/>
  <c r="M740" i="1" s="1"/>
  <c r="J741" i="1"/>
  <c r="K741" i="1" s="1"/>
  <c r="M741" i="1" s="1"/>
  <c r="J742" i="1"/>
  <c r="K742" i="1" s="1"/>
  <c r="M742" i="1" s="1"/>
  <c r="J743" i="1"/>
  <c r="K743" i="1" s="1"/>
  <c r="M743" i="1" s="1"/>
  <c r="J744" i="1"/>
  <c r="K744" i="1" s="1"/>
  <c r="M744" i="1" s="1"/>
  <c r="J745" i="1"/>
  <c r="K745" i="1" s="1"/>
  <c r="M745" i="1" s="1"/>
  <c r="J746" i="1"/>
  <c r="K746" i="1" s="1"/>
  <c r="M746" i="1" s="1"/>
  <c r="J747" i="1"/>
  <c r="K747" i="1" s="1"/>
  <c r="M747" i="1" s="1"/>
  <c r="J748" i="1"/>
  <c r="K748" i="1" s="1"/>
  <c r="M748" i="1" s="1"/>
  <c r="J749" i="1"/>
  <c r="K749" i="1" s="1"/>
  <c r="M749" i="1" s="1"/>
  <c r="J750" i="1"/>
  <c r="K750" i="1" s="1"/>
  <c r="M750" i="1" s="1"/>
  <c r="J751" i="1"/>
  <c r="K751" i="1" s="1"/>
  <c r="M751" i="1" s="1"/>
  <c r="J752" i="1"/>
  <c r="K752" i="1" s="1"/>
  <c r="M752" i="1" s="1"/>
  <c r="J753" i="1"/>
  <c r="K753" i="1" s="1"/>
  <c r="M753" i="1" s="1"/>
  <c r="J754" i="1"/>
  <c r="K754" i="1" s="1"/>
  <c r="M754" i="1" s="1"/>
  <c r="J755" i="1"/>
  <c r="K755" i="1" s="1"/>
  <c r="M755" i="1" s="1"/>
  <c r="J756" i="1"/>
  <c r="K756" i="1" s="1"/>
  <c r="M756" i="1" s="1"/>
  <c r="J757" i="1"/>
  <c r="K757" i="1" s="1"/>
  <c r="M757" i="1" s="1"/>
  <c r="J758" i="1"/>
  <c r="K758" i="1" s="1"/>
  <c r="M758" i="1" s="1"/>
  <c r="J759" i="1"/>
  <c r="K759" i="1" s="1"/>
  <c r="M759" i="1" s="1"/>
  <c r="J760" i="1"/>
  <c r="K760" i="1" s="1"/>
  <c r="M760" i="1" s="1"/>
  <c r="J761" i="1"/>
  <c r="K761" i="1" s="1"/>
  <c r="M761" i="1" s="1"/>
  <c r="J762" i="1"/>
  <c r="K762" i="1" s="1"/>
  <c r="M762" i="1" s="1"/>
  <c r="J763" i="1"/>
  <c r="K763" i="1" s="1"/>
  <c r="M763" i="1" s="1"/>
  <c r="J764" i="1"/>
  <c r="K764" i="1" s="1"/>
  <c r="M764" i="1" s="1"/>
  <c r="J765" i="1"/>
  <c r="K765" i="1" s="1"/>
  <c r="M765" i="1" s="1"/>
  <c r="J766" i="1"/>
  <c r="K766" i="1" s="1"/>
  <c r="M766" i="1" s="1"/>
  <c r="J767" i="1"/>
  <c r="K767" i="1" s="1"/>
  <c r="M767" i="1" s="1"/>
  <c r="J768" i="1"/>
  <c r="K768" i="1" s="1"/>
  <c r="M768" i="1" s="1"/>
  <c r="J769" i="1"/>
  <c r="K769" i="1" s="1"/>
  <c r="M769" i="1" s="1"/>
  <c r="J770" i="1"/>
  <c r="K770" i="1" s="1"/>
  <c r="M770" i="1" s="1"/>
  <c r="J771" i="1"/>
  <c r="K771" i="1" s="1"/>
  <c r="M771" i="1" s="1"/>
  <c r="J772" i="1"/>
  <c r="K772" i="1" s="1"/>
  <c r="M772" i="1" s="1"/>
  <c r="J773" i="1"/>
  <c r="K773" i="1" s="1"/>
  <c r="M773" i="1" s="1"/>
  <c r="J774" i="1"/>
  <c r="K774" i="1" s="1"/>
  <c r="M774" i="1" s="1"/>
  <c r="J775" i="1"/>
  <c r="K775" i="1" s="1"/>
  <c r="M775" i="1" s="1"/>
  <c r="J776" i="1"/>
  <c r="K776" i="1" s="1"/>
  <c r="M776" i="1" s="1"/>
  <c r="J777" i="1"/>
  <c r="K777" i="1" s="1"/>
  <c r="M777" i="1" s="1"/>
  <c r="J778" i="1"/>
  <c r="K778" i="1" s="1"/>
  <c r="M778" i="1" s="1"/>
  <c r="J779" i="1"/>
  <c r="K779" i="1" s="1"/>
  <c r="M779" i="1" s="1"/>
  <c r="J780" i="1"/>
  <c r="K780" i="1" s="1"/>
  <c r="M780" i="1" s="1"/>
  <c r="J781" i="1"/>
  <c r="K781" i="1" s="1"/>
  <c r="M781" i="1" s="1"/>
  <c r="J782" i="1"/>
  <c r="K782" i="1" s="1"/>
  <c r="M782" i="1" s="1"/>
  <c r="J783" i="1"/>
  <c r="K783" i="1" s="1"/>
  <c r="M783" i="1" s="1"/>
  <c r="J784" i="1"/>
  <c r="K784" i="1" s="1"/>
  <c r="M784" i="1" s="1"/>
  <c r="J785" i="1"/>
  <c r="K785" i="1" s="1"/>
  <c r="M785" i="1" s="1"/>
  <c r="J786" i="1"/>
  <c r="K786" i="1" s="1"/>
  <c r="M786" i="1" s="1"/>
  <c r="J787" i="1"/>
  <c r="K787" i="1" s="1"/>
  <c r="M787" i="1" s="1"/>
  <c r="J788" i="1"/>
  <c r="K788" i="1" s="1"/>
  <c r="M788" i="1" s="1"/>
  <c r="J789" i="1"/>
  <c r="K789" i="1" s="1"/>
  <c r="M789" i="1" s="1"/>
  <c r="J790" i="1"/>
  <c r="K790" i="1" s="1"/>
  <c r="M790" i="1" s="1"/>
  <c r="J791" i="1"/>
  <c r="K791" i="1" s="1"/>
  <c r="M791" i="1" s="1"/>
  <c r="J792" i="1"/>
  <c r="K792" i="1" s="1"/>
  <c r="M792" i="1" s="1"/>
  <c r="J793" i="1"/>
  <c r="K793" i="1" s="1"/>
  <c r="M793" i="1" s="1"/>
  <c r="J794" i="1"/>
  <c r="K794" i="1" s="1"/>
  <c r="M794" i="1" s="1"/>
  <c r="J795" i="1"/>
  <c r="K795" i="1" s="1"/>
  <c r="M795" i="1" s="1"/>
  <c r="J796" i="1"/>
  <c r="K796" i="1" s="1"/>
  <c r="M796" i="1" s="1"/>
  <c r="J797" i="1"/>
  <c r="K797" i="1" s="1"/>
  <c r="M797" i="1" s="1"/>
  <c r="J798" i="1"/>
  <c r="K798" i="1" s="1"/>
  <c r="M798" i="1" s="1"/>
  <c r="J799" i="1"/>
  <c r="K799" i="1" s="1"/>
  <c r="M799" i="1" s="1"/>
  <c r="J800" i="1"/>
  <c r="K800" i="1" s="1"/>
  <c r="M800" i="1" s="1"/>
  <c r="J801" i="1"/>
  <c r="K801" i="1" s="1"/>
  <c r="M801" i="1" s="1"/>
  <c r="J802" i="1"/>
  <c r="K802" i="1" s="1"/>
  <c r="M802" i="1" s="1"/>
  <c r="J803" i="1"/>
  <c r="K803" i="1" s="1"/>
  <c r="M803" i="1" s="1"/>
  <c r="J804" i="1"/>
  <c r="K804" i="1" s="1"/>
  <c r="M804" i="1" s="1"/>
  <c r="J805" i="1"/>
  <c r="K805" i="1" s="1"/>
  <c r="M805" i="1" s="1"/>
  <c r="J806" i="1"/>
  <c r="K806" i="1" s="1"/>
  <c r="M806" i="1" s="1"/>
  <c r="J807" i="1"/>
  <c r="K807" i="1" s="1"/>
  <c r="M807" i="1" s="1"/>
  <c r="J808" i="1"/>
  <c r="K808" i="1" s="1"/>
  <c r="M808" i="1" s="1"/>
  <c r="J809" i="1"/>
  <c r="K809" i="1" s="1"/>
  <c r="M809" i="1" s="1"/>
  <c r="J810" i="1"/>
  <c r="K810" i="1" s="1"/>
  <c r="M810" i="1" s="1"/>
  <c r="J811" i="1"/>
  <c r="K811" i="1" s="1"/>
  <c r="M811" i="1" s="1"/>
  <c r="J812" i="1"/>
  <c r="K812" i="1" s="1"/>
  <c r="M812" i="1" s="1"/>
  <c r="J813" i="1"/>
  <c r="K813" i="1" s="1"/>
  <c r="M813" i="1" s="1"/>
  <c r="J814" i="1"/>
  <c r="K814" i="1" s="1"/>
  <c r="M814" i="1" s="1"/>
  <c r="J815" i="1"/>
  <c r="K815" i="1" s="1"/>
  <c r="M815" i="1" s="1"/>
  <c r="J816" i="1"/>
  <c r="K816" i="1" s="1"/>
  <c r="M816" i="1" s="1"/>
  <c r="J817" i="1"/>
  <c r="K817" i="1" s="1"/>
  <c r="M817" i="1" s="1"/>
  <c r="J818" i="1"/>
  <c r="K818" i="1" s="1"/>
  <c r="M818" i="1" s="1"/>
  <c r="J819" i="1"/>
  <c r="K819" i="1" s="1"/>
  <c r="M819" i="1" s="1"/>
  <c r="J820" i="1"/>
  <c r="K820" i="1" s="1"/>
  <c r="M820" i="1" s="1"/>
  <c r="J821" i="1"/>
  <c r="K821" i="1" s="1"/>
  <c r="M821" i="1" s="1"/>
  <c r="J822" i="1"/>
  <c r="K822" i="1" s="1"/>
  <c r="M822" i="1" s="1"/>
  <c r="J823" i="1"/>
  <c r="K823" i="1" s="1"/>
  <c r="M823" i="1" s="1"/>
  <c r="J824" i="1"/>
  <c r="K824" i="1" s="1"/>
  <c r="M824" i="1" s="1"/>
  <c r="J825" i="1"/>
  <c r="K825" i="1" s="1"/>
  <c r="M825" i="1" s="1"/>
  <c r="J826" i="1"/>
  <c r="K826" i="1" s="1"/>
  <c r="M826" i="1" s="1"/>
  <c r="J827" i="1"/>
  <c r="K827" i="1" s="1"/>
  <c r="M827" i="1" s="1"/>
  <c r="J828" i="1"/>
  <c r="K828" i="1" s="1"/>
  <c r="M828" i="1" s="1"/>
  <c r="J829" i="1"/>
  <c r="K829" i="1" s="1"/>
  <c r="M829" i="1" s="1"/>
  <c r="J830" i="1"/>
  <c r="K830" i="1" s="1"/>
  <c r="M830" i="1" s="1"/>
  <c r="J831" i="1"/>
  <c r="K831" i="1" s="1"/>
  <c r="M831" i="1" s="1"/>
  <c r="J832" i="1"/>
  <c r="K832" i="1" s="1"/>
  <c r="M832" i="1" s="1"/>
  <c r="J833" i="1"/>
  <c r="K833" i="1" s="1"/>
  <c r="M833" i="1" s="1"/>
  <c r="J834" i="1"/>
  <c r="K834" i="1" s="1"/>
  <c r="M834" i="1" s="1"/>
  <c r="J835" i="1"/>
  <c r="K835" i="1" s="1"/>
  <c r="M835" i="1" s="1"/>
  <c r="J836" i="1"/>
  <c r="K836" i="1" s="1"/>
  <c r="M836" i="1" s="1"/>
  <c r="J837" i="1"/>
  <c r="K837" i="1" s="1"/>
  <c r="M837" i="1" s="1"/>
  <c r="J838" i="1"/>
  <c r="K838" i="1" s="1"/>
  <c r="M838" i="1" s="1"/>
  <c r="J839" i="1"/>
  <c r="K839" i="1" s="1"/>
  <c r="M839" i="1" s="1"/>
  <c r="J840" i="1"/>
  <c r="K840" i="1" s="1"/>
  <c r="M840" i="1" s="1"/>
  <c r="J841" i="1"/>
  <c r="K841" i="1" s="1"/>
  <c r="M841" i="1" s="1"/>
  <c r="J842" i="1"/>
  <c r="K842" i="1" s="1"/>
  <c r="M842" i="1" s="1"/>
  <c r="J843" i="1"/>
  <c r="K843" i="1" s="1"/>
  <c r="M843" i="1" s="1"/>
  <c r="J844" i="1"/>
  <c r="K844" i="1" s="1"/>
  <c r="M844" i="1" s="1"/>
  <c r="J845" i="1"/>
  <c r="K845" i="1" s="1"/>
  <c r="M845" i="1" s="1"/>
  <c r="J846" i="1"/>
  <c r="K846" i="1" s="1"/>
  <c r="M846" i="1" s="1"/>
  <c r="J847" i="1"/>
  <c r="K847" i="1" s="1"/>
  <c r="M847" i="1" s="1"/>
  <c r="J848" i="1"/>
  <c r="K848" i="1" s="1"/>
  <c r="M848" i="1" s="1"/>
  <c r="J849" i="1"/>
  <c r="K849" i="1" s="1"/>
  <c r="M849" i="1" s="1"/>
  <c r="J850" i="1"/>
  <c r="K850" i="1" s="1"/>
  <c r="M850" i="1" s="1"/>
  <c r="J851" i="1"/>
  <c r="K851" i="1" s="1"/>
  <c r="M851" i="1" s="1"/>
  <c r="J852" i="1"/>
  <c r="K852" i="1" s="1"/>
  <c r="M852" i="1" s="1"/>
  <c r="J853" i="1"/>
  <c r="K853" i="1" s="1"/>
  <c r="M853" i="1" s="1"/>
  <c r="J854" i="1"/>
  <c r="K854" i="1" s="1"/>
  <c r="M854" i="1" s="1"/>
  <c r="J855" i="1"/>
  <c r="K855" i="1" s="1"/>
  <c r="M855" i="1" s="1"/>
  <c r="J856" i="1"/>
  <c r="K856" i="1" s="1"/>
  <c r="M856" i="1" s="1"/>
  <c r="J857" i="1"/>
  <c r="K857" i="1" s="1"/>
  <c r="M857" i="1" s="1"/>
  <c r="N857" i="1" s="1"/>
  <c r="O857" i="1" s="1"/>
  <c r="P857" i="1" s="1"/>
  <c r="J858" i="1"/>
  <c r="K858" i="1" s="1"/>
  <c r="M858" i="1" s="1"/>
  <c r="J859" i="1"/>
  <c r="K859" i="1" s="1"/>
  <c r="M859" i="1" s="1"/>
  <c r="J860" i="1"/>
  <c r="K860" i="1" s="1"/>
  <c r="M860" i="1" s="1"/>
  <c r="J861" i="1"/>
  <c r="K861" i="1" s="1"/>
  <c r="M861" i="1" s="1"/>
  <c r="J862" i="1"/>
  <c r="K862" i="1" s="1"/>
  <c r="M862" i="1" s="1"/>
  <c r="J863" i="1"/>
  <c r="K863" i="1" s="1"/>
  <c r="M863" i="1" s="1"/>
  <c r="J864" i="1"/>
  <c r="K864" i="1" s="1"/>
  <c r="M864" i="1" s="1"/>
  <c r="J865" i="1"/>
  <c r="K865" i="1" s="1"/>
  <c r="M865" i="1" s="1"/>
  <c r="J866" i="1"/>
  <c r="K866" i="1" s="1"/>
  <c r="M866" i="1" s="1"/>
  <c r="J867" i="1"/>
  <c r="K867" i="1" s="1"/>
  <c r="M867" i="1" s="1"/>
  <c r="J868" i="1"/>
  <c r="K868" i="1" s="1"/>
  <c r="M868" i="1" s="1"/>
  <c r="J869" i="1"/>
  <c r="K869" i="1" s="1"/>
  <c r="M869" i="1" s="1"/>
  <c r="J870" i="1"/>
  <c r="K870" i="1" s="1"/>
  <c r="M870" i="1" s="1"/>
  <c r="J871" i="1"/>
  <c r="K871" i="1" s="1"/>
  <c r="M871" i="1" s="1"/>
  <c r="J872" i="1"/>
  <c r="K872" i="1" s="1"/>
  <c r="M872" i="1" s="1"/>
  <c r="J873" i="1"/>
  <c r="K873" i="1" s="1"/>
  <c r="M873" i="1" s="1"/>
  <c r="J874" i="1"/>
  <c r="K874" i="1" s="1"/>
  <c r="M874" i="1" s="1"/>
  <c r="J875" i="1"/>
  <c r="K875" i="1" s="1"/>
  <c r="M875" i="1" s="1"/>
  <c r="J876" i="1"/>
  <c r="K876" i="1" s="1"/>
  <c r="M876" i="1" s="1"/>
  <c r="J877" i="1"/>
  <c r="K877" i="1" s="1"/>
  <c r="M877" i="1" s="1"/>
  <c r="J878" i="1"/>
  <c r="K878" i="1" s="1"/>
  <c r="M878" i="1" s="1"/>
  <c r="J879" i="1"/>
  <c r="K879" i="1" s="1"/>
  <c r="M879" i="1" s="1"/>
  <c r="J880" i="1"/>
  <c r="K880" i="1" s="1"/>
  <c r="M880" i="1" s="1"/>
  <c r="J881" i="1"/>
  <c r="K881" i="1" s="1"/>
  <c r="M881" i="1" s="1"/>
  <c r="J882" i="1"/>
  <c r="K882" i="1" s="1"/>
  <c r="M882" i="1" s="1"/>
  <c r="J883" i="1"/>
  <c r="K883" i="1" s="1"/>
  <c r="M883" i="1" s="1"/>
  <c r="J884" i="1"/>
  <c r="K884" i="1" s="1"/>
  <c r="M884" i="1" s="1"/>
  <c r="J885" i="1"/>
  <c r="K885" i="1" s="1"/>
  <c r="M885" i="1" s="1"/>
  <c r="J886" i="1"/>
  <c r="K886" i="1" s="1"/>
  <c r="M886" i="1" s="1"/>
  <c r="J887" i="1"/>
  <c r="K887" i="1" s="1"/>
  <c r="M887" i="1" s="1"/>
  <c r="J888" i="1"/>
  <c r="K888" i="1" s="1"/>
  <c r="M888" i="1" s="1"/>
  <c r="J889" i="1"/>
  <c r="K889" i="1" s="1"/>
  <c r="M889" i="1" s="1"/>
  <c r="J890" i="1"/>
  <c r="K890" i="1" s="1"/>
  <c r="M890" i="1" s="1"/>
  <c r="J891" i="1"/>
  <c r="K891" i="1" s="1"/>
  <c r="M891" i="1" s="1"/>
  <c r="J892" i="1"/>
  <c r="K892" i="1" s="1"/>
  <c r="M892" i="1" s="1"/>
  <c r="J893" i="1"/>
  <c r="K893" i="1" s="1"/>
  <c r="M893" i="1" s="1"/>
  <c r="J894" i="1"/>
  <c r="K894" i="1" s="1"/>
  <c r="M894" i="1" s="1"/>
  <c r="J895" i="1"/>
  <c r="K895" i="1" s="1"/>
  <c r="M895" i="1" s="1"/>
  <c r="J896" i="1"/>
  <c r="K896" i="1" s="1"/>
  <c r="M896" i="1" s="1"/>
  <c r="J897" i="1"/>
  <c r="K897" i="1" s="1"/>
  <c r="M897" i="1" s="1"/>
  <c r="J898" i="1"/>
  <c r="K898" i="1" s="1"/>
  <c r="M898" i="1" s="1"/>
  <c r="J899" i="1"/>
  <c r="K899" i="1" s="1"/>
  <c r="M899" i="1" s="1"/>
  <c r="J900" i="1"/>
  <c r="K900" i="1" s="1"/>
  <c r="M900" i="1" s="1"/>
  <c r="J901" i="1"/>
  <c r="K901" i="1" s="1"/>
  <c r="M901" i="1" s="1"/>
  <c r="J902" i="1"/>
  <c r="K902" i="1" s="1"/>
  <c r="M902" i="1" s="1"/>
  <c r="J903" i="1"/>
  <c r="K903" i="1" s="1"/>
  <c r="M903" i="1" s="1"/>
  <c r="J904" i="1"/>
  <c r="K904" i="1" s="1"/>
  <c r="M904" i="1" s="1"/>
  <c r="J905" i="1"/>
  <c r="K905" i="1" s="1"/>
  <c r="M905" i="1" s="1"/>
  <c r="J906" i="1"/>
  <c r="K906" i="1" s="1"/>
  <c r="M906" i="1" s="1"/>
  <c r="J907" i="1"/>
  <c r="K907" i="1" s="1"/>
  <c r="M907" i="1" s="1"/>
  <c r="J908" i="1"/>
  <c r="K908" i="1" s="1"/>
  <c r="M908" i="1" s="1"/>
  <c r="J909" i="1"/>
  <c r="K909" i="1" s="1"/>
  <c r="M909" i="1" s="1"/>
  <c r="J910" i="1"/>
  <c r="K910" i="1" s="1"/>
  <c r="M910" i="1" s="1"/>
  <c r="J911" i="1"/>
  <c r="K911" i="1" s="1"/>
  <c r="M911" i="1" s="1"/>
  <c r="J912" i="1"/>
  <c r="K912" i="1" s="1"/>
  <c r="M912" i="1" s="1"/>
  <c r="J913" i="1"/>
  <c r="K913" i="1" s="1"/>
  <c r="M913" i="1" s="1"/>
  <c r="J914" i="1"/>
  <c r="K914" i="1" s="1"/>
  <c r="M914" i="1" s="1"/>
  <c r="J915" i="1"/>
  <c r="K915" i="1" s="1"/>
  <c r="M915" i="1" s="1"/>
  <c r="J916" i="1"/>
  <c r="K916" i="1" s="1"/>
  <c r="M916" i="1" s="1"/>
  <c r="J917" i="1"/>
  <c r="K917" i="1" s="1"/>
  <c r="M917" i="1" s="1"/>
  <c r="J918" i="1"/>
  <c r="K918" i="1" s="1"/>
  <c r="M918" i="1" s="1"/>
  <c r="J919" i="1"/>
  <c r="K919" i="1" s="1"/>
  <c r="M919" i="1" s="1"/>
  <c r="J920" i="1"/>
  <c r="K920" i="1" s="1"/>
  <c r="M920" i="1" s="1"/>
  <c r="J921" i="1"/>
  <c r="K921" i="1" s="1"/>
  <c r="M921" i="1" s="1"/>
  <c r="J922" i="1"/>
  <c r="K922" i="1" s="1"/>
  <c r="M922" i="1" s="1"/>
  <c r="J923" i="1"/>
  <c r="K923" i="1" s="1"/>
  <c r="M923" i="1" s="1"/>
  <c r="J924" i="1"/>
  <c r="K924" i="1" s="1"/>
  <c r="M924" i="1" s="1"/>
  <c r="J925" i="1"/>
  <c r="K925" i="1" s="1"/>
  <c r="M925" i="1" s="1"/>
  <c r="J926" i="1"/>
  <c r="K926" i="1" s="1"/>
  <c r="M926" i="1" s="1"/>
  <c r="J927" i="1"/>
  <c r="K927" i="1" s="1"/>
  <c r="M927" i="1" s="1"/>
  <c r="J928" i="1"/>
  <c r="K928" i="1" s="1"/>
  <c r="M928" i="1" s="1"/>
  <c r="J929" i="1"/>
  <c r="K929" i="1" s="1"/>
  <c r="M929" i="1" s="1"/>
  <c r="J930" i="1"/>
  <c r="K930" i="1" s="1"/>
  <c r="M930" i="1" s="1"/>
  <c r="J931" i="1"/>
  <c r="K931" i="1" s="1"/>
  <c r="M931" i="1" s="1"/>
  <c r="J932" i="1"/>
  <c r="K932" i="1" s="1"/>
  <c r="M932" i="1" s="1"/>
  <c r="J933" i="1"/>
  <c r="K933" i="1" s="1"/>
  <c r="M933" i="1" s="1"/>
  <c r="J934" i="1"/>
  <c r="K934" i="1" s="1"/>
  <c r="M934" i="1" s="1"/>
  <c r="J935" i="1"/>
  <c r="K935" i="1" s="1"/>
  <c r="M935" i="1" s="1"/>
  <c r="J936" i="1"/>
  <c r="K936" i="1" s="1"/>
  <c r="M936" i="1" s="1"/>
  <c r="J937" i="1"/>
  <c r="K937" i="1" s="1"/>
  <c r="M937" i="1" s="1"/>
  <c r="J938" i="1"/>
  <c r="K938" i="1" s="1"/>
  <c r="M938" i="1" s="1"/>
  <c r="J939" i="1"/>
  <c r="K939" i="1" s="1"/>
  <c r="M939" i="1" s="1"/>
  <c r="J940" i="1"/>
  <c r="K940" i="1" s="1"/>
  <c r="M940" i="1" s="1"/>
  <c r="J941" i="1"/>
  <c r="K941" i="1" s="1"/>
  <c r="M941" i="1" s="1"/>
  <c r="J942" i="1"/>
  <c r="K942" i="1" s="1"/>
  <c r="M942" i="1" s="1"/>
  <c r="J943" i="1"/>
  <c r="K943" i="1" s="1"/>
  <c r="M943" i="1" s="1"/>
  <c r="J944" i="1"/>
  <c r="K944" i="1" s="1"/>
  <c r="M944" i="1" s="1"/>
  <c r="J945" i="1"/>
  <c r="K945" i="1" s="1"/>
  <c r="M945" i="1" s="1"/>
  <c r="J946" i="1"/>
  <c r="K946" i="1" s="1"/>
  <c r="M946" i="1" s="1"/>
  <c r="J947" i="1"/>
  <c r="K947" i="1" s="1"/>
  <c r="M947" i="1" s="1"/>
  <c r="J948" i="1"/>
  <c r="K948" i="1" s="1"/>
  <c r="M948" i="1" s="1"/>
  <c r="J949" i="1"/>
  <c r="K949" i="1" s="1"/>
  <c r="M949" i="1" s="1"/>
  <c r="J950" i="1"/>
  <c r="K950" i="1" s="1"/>
  <c r="M950" i="1" s="1"/>
  <c r="J951" i="1"/>
  <c r="K951" i="1" s="1"/>
  <c r="M951" i="1" s="1"/>
  <c r="J952" i="1"/>
  <c r="K952" i="1" s="1"/>
  <c r="M952" i="1" s="1"/>
  <c r="J953" i="1"/>
  <c r="K953" i="1" s="1"/>
  <c r="M953" i="1" s="1"/>
  <c r="J954" i="1"/>
  <c r="K954" i="1" s="1"/>
  <c r="M954" i="1" s="1"/>
  <c r="J955" i="1"/>
  <c r="K955" i="1" s="1"/>
  <c r="M955" i="1" s="1"/>
  <c r="J956" i="1"/>
  <c r="K956" i="1" s="1"/>
  <c r="M956" i="1" s="1"/>
  <c r="J957" i="1"/>
  <c r="K957" i="1" s="1"/>
  <c r="M957" i="1" s="1"/>
  <c r="J958" i="1"/>
  <c r="K958" i="1" s="1"/>
  <c r="M958" i="1" s="1"/>
  <c r="J959" i="1"/>
  <c r="K959" i="1" s="1"/>
  <c r="M959" i="1" s="1"/>
  <c r="J960" i="1"/>
  <c r="K960" i="1" s="1"/>
  <c r="M960" i="1" s="1"/>
  <c r="J961" i="1"/>
  <c r="K961" i="1" s="1"/>
  <c r="M961" i="1" s="1"/>
  <c r="J962" i="1"/>
  <c r="K962" i="1" s="1"/>
  <c r="M962" i="1" s="1"/>
  <c r="J963" i="1"/>
  <c r="K963" i="1" s="1"/>
  <c r="M963" i="1" s="1"/>
  <c r="J964" i="1"/>
  <c r="K964" i="1" s="1"/>
  <c r="M964" i="1" s="1"/>
  <c r="J965" i="1"/>
  <c r="K965" i="1" s="1"/>
  <c r="M965" i="1" s="1"/>
  <c r="J966" i="1"/>
  <c r="K966" i="1" s="1"/>
  <c r="M966" i="1" s="1"/>
  <c r="J967" i="1"/>
  <c r="K967" i="1" s="1"/>
  <c r="M967" i="1" s="1"/>
  <c r="J968" i="1"/>
  <c r="K968" i="1" s="1"/>
  <c r="M968" i="1" s="1"/>
  <c r="J969" i="1"/>
  <c r="K969" i="1" s="1"/>
  <c r="M969" i="1" s="1"/>
  <c r="J970" i="1"/>
  <c r="K970" i="1" s="1"/>
  <c r="M970" i="1" s="1"/>
  <c r="J971" i="1"/>
  <c r="K971" i="1" s="1"/>
  <c r="M971" i="1" s="1"/>
  <c r="J972" i="1"/>
  <c r="K972" i="1" s="1"/>
  <c r="M972" i="1" s="1"/>
  <c r="J973" i="1"/>
  <c r="K973" i="1" s="1"/>
  <c r="M973" i="1" s="1"/>
  <c r="J974" i="1"/>
  <c r="K974" i="1" s="1"/>
  <c r="M974" i="1" s="1"/>
  <c r="J975" i="1"/>
  <c r="K975" i="1" s="1"/>
  <c r="M975" i="1" s="1"/>
  <c r="J976" i="1"/>
  <c r="K976" i="1" s="1"/>
  <c r="M976" i="1" s="1"/>
  <c r="J977" i="1"/>
  <c r="K977" i="1" s="1"/>
  <c r="M977" i="1" s="1"/>
  <c r="J978" i="1"/>
  <c r="K978" i="1" s="1"/>
  <c r="M978" i="1" s="1"/>
  <c r="J979" i="1"/>
  <c r="K979" i="1" s="1"/>
  <c r="M979" i="1" s="1"/>
  <c r="J980" i="1"/>
  <c r="K980" i="1" s="1"/>
  <c r="M980" i="1" s="1"/>
  <c r="J981" i="1"/>
  <c r="K981" i="1" s="1"/>
  <c r="M981" i="1" s="1"/>
  <c r="J982" i="1"/>
  <c r="K982" i="1" s="1"/>
  <c r="M982" i="1" s="1"/>
  <c r="J983" i="1"/>
  <c r="K983" i="1" s="1"/>
  <c r="M983" i="1" s="1"/>
  <c r="J984" i="1"/>
  <c r="K984" i="1" s="1"/>
  <c r="M984" i="1" s="1"/>
  <c r="J985" i="1"/>
  <c r="K985" i="1" s="1"/>
  <c r="M985" i="1" s="1"/>
  <c r="J986" i="1"/>
  <c r="K986" i="1" s="1"/>
  <c r="M986" i="1" s="1"/>
  <c r="J987" i="1"/>
  <c r="K987" i="1" s="1"/>
  <c r="M987" i="1" s="1"/>
  <c r="J988" i="1"/>
  <c r="K988" i="1" s="1"/>
  <c r="M988" i="1" s="1"/>
  <c r="J989" i="1"/>
  <c r="K989" i="1" s="1"/>
  <c r="M989" i="1" s="1"/>
  <c r="J990" i="1"/>
  <c r="K990" i="1" s="1"/>
  <c r="M990" i="1" s="1"/>
  <c r="J991" i="1"/>
  <c r="K991" i="1" s="1"/>
  <c r="M991" i="1" s="1"/>
  <c r="J992" i="1"/>
  <c r="K992" i="1" s="1"/>
  <c r="M992" i="1" s="1"/>
  <c r="J993" i="1"/>
  <c r="K993" i="1" s="1"/>
  <c r="M993" i="1" s="1"/>
  <c r="J994" i="1"/>
  <c r="K994" i="1" s="1"/>
  <c r="M994" i="1" s="1"/>
  <c r="J995" i="1"/>
  <c r="K995" i="1" s="1"/>
  <c r="M995" i="1" s="1"/>
  <c r="J996" i="1"/>
  <c r="K996" i="1" s="1"/>
  <c r="M996" i="1" s="1"/>
  <c r="J997" i="1"/>
  <c r="K997" i="1" s="1"/>
  <c r="M997" i="1" s="1"/>
  <c r="J998" i="1"/>
  <c r="K998" i="1" s="1"/>
  <c r="M998" i="1" s="1"/>
  <c r="J999" i="1"/>
  <c r="K999" i="1" s="1"/>
  <c r="M999" i="1" s="1"/>
  <c r="J1000" i="1"/>
  <c r="K1000" i="1" s="1"/>
  <c r="M1000" i="1" s="1"/>
  <c r="J1001" i="1"/>
  <c r="K1001" i="1" s="1"/>
  <c r="M1001" i="1" s="1"/>
  <c r="B58" i="5"/>
  <c r="E10" i="3" l="1"/>
  <c r="E16" i="3"/>
  <c r="R575" i="1"/>
  <c r="R710" i="1"/>
  <c r="B27" i="3"/>
  <c r="E14" i="3" s="1"/>
  <c r="R942" i="1"/>
  <c r="R838" i="1"/>
  <c r="R931" i="1"/>
  <c r="R822" i="1"/>
  <c r="R694" i="1"/>
  <c r="R543" i="1"/>
  <c r="R984" i="1"/>
  <c r="R899" i="1"/>
  <c r="R774" i="1"/>
  <c r="R646" i="1"/>
  <c r="R447" i="1"/>
  <c r="R974" i="1"/>
  <c r="R886" i="1"/>
  <c r="R758" i="1"/>
  <c r="R630" i="1"/>
  <c r="R401" i="1"/>
  <c r="R963" i="1"/>
  <c r="R920" i="1"/>
  <c r="R870" i="1"/>
  <c r="R806" i="1"/>
  <c r="R742" i="1"/>
  <c r="R678" i="1"/>
  <c r="R614" i="1"/>
  <c r="R511" i="1"/>
  <c r="R336" i="1"/>
  <c r="R995" i="1"/>
  <c r="R952" i="1"/>
  <c r="R910" i="1"/>
  <c r="R854" i="1"/>
  <c r="R790" i="1"/>
  <c r="R726" i="1"/>
  <c r="R662" i="1"/>
  <c r="R598" i="1"/>
  <c r="R479" i="1"/>
  <c r="R172" i="1"/>
  <c r="R994" i="1"/>
  <c r="R983" i="1"/>
  <c r="R972" i="1"/>
  <c r="R962" i="1"/>
  <c r="R951" i="1"/>
  <c r="R940" i="1"/>
  <c r="R930" i="1"/>
  <c r="R919" i="1"/>
  <c r="R908" i="1"/>
  <c r="R898" i="1"/>
  <c r="R883" i="1"/>
  <c r="R867" i="1"/>
  <c r="R851" i="1"/>
  <c r="R835" i="1"/>
  <c r="R819" i="1"/>
  <c r="R803" i="1"/>
  <c r="R787" i="1"/>
  <c r="R771" i="1"/>
  <c r="R755" i="1"/>
  <c r="R739" i="1"/>
  <c r="R723" i="1"/>
  <c r="R707" i="1"/>
  <c r="R691" i="1"/>
  <c r="R675" i="1"/>
  <c r="R659" i="1"/>
  <c r="R643" i="1"/>
  <c r="R627" i="1"/>
  <c r="R611" i="1"/>
  <c r="R595" i="1"/>
  <c r="R571" i="1"/>
  <c r="R539" i="1"/>
  <c r="R507" i="1"/>
  <c r="R475" i="1"/>
  <c r="R443" i="1"/>
  <c r="R393" i="1"/>
  <c r="R321" i="1"/>
  <c r="R151" i="1"/>
  <c r="R1000" i="1"/>
  <c r="R990" i="1"/>
  <c r="R979" i="1"/>
  <c r="R968" i="1"/>
  <c r="R958" i="1"/>
  <c r="R947" i="1"/>
  <c r="R936" i="1"/>
  <c r="R926" i="1"/>
  <c r="R915" i="1"/>
  <c r="R904" i="1"/>
  <c r="R894" i="1"/>
  <c r="R878" i="1"/>
  <c r="R862" i="1"/>
  <c r="R846" i="1"/>
  <c r="R830" i="1"/>
  <c r="R814" i="1"/>
  <c r="R798" i="1"/>
  <c r="R782" i="1"/>
  <c r="R766" i="1"/>
  <c r="R750" i="1"/>
  <c r="R734" i="1"/>
  <c r="R718" i="1"/>
  <c r="R702" i="1"/>
  <c r="R686" i="1"/>
  <c r="R670" i="1"/>
  <c r="R654" i="1"/>
  <c r="R638" i="1"/>
  <c r="R622" i="1"/>
  <c r="R606" i="1"/>
  <c r="R590" i="1"/>
  <c r="R559" i="1"/>
  <c r="R527" i="1"/>
  <c r="R495" i="1"/>
  <c r="R463" i="1"/>
  <c r="R430" i="1"/>
  <c r="R369" i="1"/>
  <c r="R257" i="1"/>
  <c r="R87" i="1"/>
  <c r="R999" i="1"/>
  <c r="R988" i="1"/>
  <c r="R978" i="1"/>
  <c r="R967" i="1"/>
  <c r="R956" i="1"/>
  <c r="R946" i="1"/>
  <c r="R935" i="1"/>
  <c r="R924" i="1"/>
  <c r="R914" i="1"/>
  <c r="R903" i="1"/>
  <c r="R891" i="1"/>
  <c r="R875" i="1"/>
  <c r="R859" i="1"/>
  <c r="R843" i="1"/>
  <c r="R827" i="1"/>
  <c r="R811" i="1"/>
  <c r="R795" i="1"/>
  <c r="R779" i="1"/>
  <c r="R763" i="1"/>
  <c r="R747" i="1"/>
  <c r="R731" i="1"/>
  <c r="R715" i="1"/>
  <c r="R699" i="1"/>
  <c r="R683" i="1"/>
  <c r="R667" i="1"/>
  <c r="R651" i="1"/>
  <c r="R635" i="1"/>
  <c r="R619" i="1"/>
  <c r="R603" i="1"/>
  <c r="R587" i="1"/>
  <c r="R555" i="1"/>
  <c r="R523" i="1"/>
  <c r="R491" i="1"/>
  <c r="R459" i="1"/>
  <c r="R425" i="1"/>
  <c r="R361" i="1"/>
  <c r="R236" i="1"/>
  <c r="N921" i="1"/>
  <c r="O921" i="1" s="1"/>
  <c r="P921" i="1" s="1"/>
  <c r="R2" i="1"/>
  <c r="R6" i="1"/>
  <c r="R10" i="1"/>
  <c r="R14" i="1"/>
  <c r="R18" i="1"/>
  <c r="R22" i="1"/>
  <c r="R26" i="1"/>
  <c r="R30" i="1"/>
  <c r="R34" i="1"/>
  <c r="R38" i="1"/>
  <c r="R42" i="1"/>
  <c r="R46" i="1"/>
  <c r="R50" i="1"/>
  <c r="R54" i="1"/>
  <c r="R58" i="1"/>
  <c r="R62" i="1"/>
  <c r="R66" i="1"/>
  <c r="R70" i="1"/>
  <c r="R74" i="1"/>
  <c r="R78" i="1"/>
  <c r="R82" i="1"/>
  <c r="R86" i="1"/>
  <c r="R90" i="1"/>
  <c r="R94" i="1"/>
  <c r="R98" i="1"/>
  <c r="R102" i="1"/>
  <c r="R106" i="1"/>
  <c r="R110" i="1"/>
  <c r="R114" i="1"/>
  <c r="R118" i="1"/>
  <c r="R122" i="1"/>
  <c r="R126" i="1"/>
  <c r="R130" i="1"/>
  <c r="R134" i="1"/>
  <c r="R138" i="1"/>
  <c r="R142" i="1"/>
  <c r="R146" i="1"/>
  <c r="R150" i="1"/>
  <c r="R154" i="1"/>
  <c r="R158" i="1"/>
  <c r="R162" i="1"/>
  <c r="R166" i="1"/>
  <c r="R170" i="1"/>
  <c r="R174" i="1"/>
  <c r="R178" i="1"/>
  <c r="R182" i="1"/>
  <c r="R186" i="1"/>
  <c r="R190" i="1"/>
  <c r="R194" i="1"/>
  <c r="R198" i="1"/>
  <c r="R202" i="1"/>
  <c r="R206" i="1"/>
  <c r="R210" i="1"/>
  <c r="R214" i="1"/>
  <c r="R218" i="1"/>
  <c r="R222" i="1"/>
  <c r="R226" i="1"/>
  <c r="R230" i="1"/>
  <c r="R234" i="1"/>
  <c r="R238" i="1"/>
  <c r="R242" i="1"/>
  <c r="R246" i="1"/>
  <c r="R250" i="1"/>
  <c r="R254" i="1"/>
  <c r="R258" i="1"/>
  <c r="R262" i="1"/>
  <c r="R266" i="1"/>
  <c r="R270" i="1"/>
  <c r="R274" i="1"/>
  <c r="R278" i="1"/>
  <c r="R282" i="1"/>
  <c r="R286" i="1"/>
  <c r="R290" i="1"/>
  <c r="R294" i="1"/>
  <c r="R298" i="1"/>
  <c r="R302" i="1"/>
  <c r="R306" i="1"/>
  <c r="R310" i="1"/>
  <c r="R314" i="1"/>
  <c r="R318" i="1"/>
  <c r="R322" i="1"/>
  <c r="R326" i="1"/>
  <c r="R330" i="1"/>
  <c r="R334" i="1"/>
  <c r="R338" i="1"/>
  <c r="R3" i="1"/>
  <c r="R8" i="1"/>
  <c r="R13" i="1"/>
  <c r="R19" i="1"/>
  <c r="R24" i="1"/>
  <c r="R29" i="1"/>
  <c r="R35" i="1"/>
  <c r="R40" i="1"/>
  <c r="R45" i="1"/>
  <c r="R51" i="1"/>
  <c r="R56" i="1"/>
  <c r="R61" i="1"/>
  <c r="R67" i="1"/>
  <c r="R72" i="1"/>
  <c r="R77" i="1"/>
  <c r="R83" i="1"/>
  <c r="R88" i="1"/>
  <c r="R93" i="1"/>
  <c r="R99" i="1"/>
  <c r="R104" i="1"/>
  <c r="R109" i="1"/>
  <c r="R115" i="1"/>
  <c r="R120" i="1"/>
  <c r="R125" i="1"/>
  <c r="R131" i="1"/>
  <c r="R136" i="1"/>
  <c r="R141" i="1"/>
  <c r="R147" i="1"/>
  <c r="R152" i="1"/>
  <c r="R157" i="1"/>
  <c r="R163" i="1"/>
  <c r="R168" i="1"/>
  <c r="R173" i="1"/>
  <c r="R179" i="1"/>
  <c r="R184" i="1"/>
  <c r="R189" i="1"/>
  <c r="R195" i="1"/>
  <c r="R200" i="1"/>
  <c r="R205" i="1"/>
  <c r="R211" i="1"/>
  <c r="R216" i="1"/>
  <c r="R221" i="1"/>
  <c r="R227" i="1"/>
  <c r="R232" i="1"/>
  <c r="R237" i="1"/>
  <c r="R243" i="1"/>
  <c r="R248" i="1"/>
  <c r="R253" i="1"/>
  <c r="R259" i="1"/>
  <c r="R264" i="1"/>
  <c r="R269" i="1"/>
  <c r="R275" i="1"/>
  <c r="R280" i="1"/>
  <c r="R285" i="1"/>
  <c r="R291" i="1"/>
  <c r="R296" i="1"/>
  <c r="R301" i="1"/>
  <c r="R307" i="1"/>
  <c r="R312" i="1"/>
  <c r="R317" i="1"/>
  <c r="R323" i="1"/>
  <c r="R328" i="1"/>
  <c r="R333" i="1"/>
  <c r="R339" i="1"/>
  <c r="R343" i="1"/>
  <c r="R347" i="1"/>
  <c r="R351" i="1"/>
  <c r="R355" i="1"/>
  <c r="R359" i="1"/>
  <c r="R363" i="1"/>
  <c r="R367" i="1"/>
  <c r="R371" i="1"/>
  <c r="R375" i="1"/>
  <c r="R379" i="1"/>
  <c r="R383" i="1"/>
  <c r="R387" i="1"/>
  <c r="R391" i="1"/>
  <c r="R395" i="1"/>
  <c r="R399" i="1"/>
  <c r="R403" i="1"/>
  <c r="R407" i="1"/>
  <c r="R411" i="1"/>
  <c r="R415" i="1"/>
  <c r="R419" i="1"/>
  <c r="R423" i="1"/>
  <c r="R427" i="1"/>
  <c r="R431" i="1"/>
  <c r="R4" i="1"/>
  <c r="R9" i="1"/>
  <c r="R15" i="1"/>
  <c r="R20" i="1"/>
  <c r="R25" i="1"/>
  <c r="R31" i="1"/>
  <c r="R36" i="1"/>
  <c r="R41" i="1"/>
  <c r="R47" i="1"/>
  <c r="R52" i="1"/>
  <c r="R57" i="1"/>
  <c r="R63" i="1"/>
  <c r="R68" i="1"/>
  <c r="R73" i="1"/>
  <c r="R79" i="1"/>
  <c r="R84" i="1"/>
  <c r="R89" i="1"/>
  <c r="R95" i="1"/>
  <c r="R100" i="1"/>
  <c r="R105" i="1"/>
  <c r="R111" i="1"/>
  <c r="R116" i="1"/>
  <c r="R121" i="1"/>
  <c r="R127" i="1"/>
  <c r="R132" i="1"/>
  <c r="R137" i="1"/>
  <c r="R143" i="1"/>
  <c r="R148" i="1"/>
  <c r="R153" i="1"/>
  <c r="R159" i="1"/>
  <c r="R164" i="1"/>
  <c r="R169" i="1"/>
  <c r="R175" i="1"/>
  <c r="R180" i="1"/>
  <c r="R185" i="1"/>
  <c r="R191" i="1"/>
  <c r="R196" i="1"/>
  <c r="R201" i="1"/>
  <c r="R207" i="1"/>
  <c r="R212" i="1"/>
  <c r="R217" i="1"/>
  <c r="R223" i="1"/>
  <c r="R228" i="1"/>
  <c r="R233" i="1"/>
  <c r="R239" i="1"/>
  <c r="R244" i="1"/>
  <c r="R249" i="1"/>
  <c r="R255" i="1"/>
  <c r="R260" i="1"/>
  <c r="R265" i="1"/>
  <c r="R271" i="1"/>
  <c r="R276" i="1"/>
  <c r="R281" i="1"/>
  <c r="R287" i="1"/>
  <c r="R292" i="1"/>
  <c r="R297" i="1"/>
  <c r="R303" i="1"/>
  <c r="R308" i="1"/>
  <c r="R313" i="1"/>
  <c r="R319" i="1"/>
  <c r="R324" i="1"/>
  <c r="R329" i="1"/>
  <c r="R335" i="1"/>
  <c r="R340" i="1"/>
  <c r="R344" i="1"/>
  <c r="R348" i="1"/>
  <c r="R352" i="1"/>
  <c r="R356" i="1"/>
  <c r="R360" i="1"/>
  <c r="R364" i="1"/>
  <c r="R368" i="1"/>
  <c r="R372" i="1"/>
  <c r="R376" i="1"/>
  <c r="R380" i="1"/>
  <c r="R384" i="1"/>
  <c r="R388" i="1"/>
  <c r="R392" i="1"/>
  <c r="R396" i="1"/>
  <c r="R400" i="1"/>
  <c r="R404" i="1"/>
  <c r="R408" i="1"/>
  <c r="R412" i="1"/>
  <c r="R416" i="1"/>
  <c r="R420" i="1"/>
  <c r="R424" i="1"/>
  <c r="R5" i="1"/>
  <c r="R11" i="1"/>
  <c r="R16" i="1"/>
  <c r="R21" i="1"/>
  <c r="R27" i="1"/>
  <c r="R32" i="1"/>
  <c r="R37" i="1"/>
  <c r="R43" i="1"/>
  <c r="R48" i="1"/>
  <c r="R53" i="1"/>
  <c r="R59" i="1"/>
  <c r="R64" i="1"/>
  <c r="R69" i="1"/>
  <c r="R75" i="1"/>
  <c r="R80" i="1"/>
  <c r="R85" i="1"/>
  <c r="R91" i="1"/>
  <c r="R96" i="1"/>
  <c r="R101" i="1"/>
  <c r="R107" i="1"/>
  <c r="R112" i="1"/>
  <c r="R117" i="1"/>
  <c r="R123" i="1"/>
  <c r="R128" i="1"/>
  <c r="R133" i="1"/>
  <c r="R139" i="1"/>
  <c r="R144" i="1"/>
  <c r="R149" i="1"/>
  <c r="R155" i="1"/>
  <c r="R160" i="1"/>
  <c r="R165" i="1"/>
  <c r="R171" i="1"/>
  <c r="R176" i="1"/>
  <c r="R181" i="1"/>
  <c r="R187" i="1"/>
  <c r="R192" i="1"/>
  <c r="R197" i="1"/>
  <c r="R203" i="1"/>
  <c r="R208" i="1"/>
  <c r="R213" i="1"/>
  <c r="R219" i="1"/>
  <c r="R224" i="1"/>
  <c r="R229" i="1"/>
  <c r="R235" i="1"/>
  <c r="R240" i="1"/>
  <c r="R245" i="1"/>
  <c r="R251" i="1"/>
  <c r="R256" i="1"/>
  <c r="R261" i="1"/>
  <c r="R267" i="1"/>
  <c r="R272" i="1"/>
  <c r="R277" i="1"/>
  <c r="R283" i="1"/>
  <c r="R288" i="1"/>
  <c r="R293" i="1"/>
  <c r="R299" i="1"/>
  <c r="R304" i="1"/>
  <c r="R309" i="1"/>
  <c r="R315" i="1"/>
  <c r="R320" i="1"/>
  <c r="R325" i="1"/>
  <c r="R7" i="1"/>
  <c r="R28" i="1"/>
  <c r="R49" i="1"/>
  <c r="R71" i="1"/>
  <c r="R92" i="1"/>
  <c r="R113" i="1"/>
  <c r="R135" i="1"/>
  <c r="R156" i="1"/>
  <c r="R177" i="1"/>
  <c r="R199" i="1"/>
  <c r="R220" i="1"/>
  <c r="R241" i="1"/>
  <c r="R263" i="1"/>
  <c r="R284" i="1"/>
  <c r="R305" i="1"/>
  <c r="R327" i="1"/>
  <c r="R337" i="1"/>
  <c r="R346" i="1"/>
  <c r="R354" i="1"/>
  <c r="R362" i="1"/>
  <c r="R370" i="1"/>
  <c r="R378" i="1"/>
  <c r="R386" i="1"/>
  <c r="R394" i="1"/>
  <c r="R402" i="1"/>
  <c r="R410" i="1"/>
  <c r="R418" i="1"/>
  <c r="R426" i="1"/>
  <c r="R432" i="1"/>
  <c r="R436" i="1"/>
  <c r="R440" i="1"/>
  <c r="R444" i="1"/>
  <c r="R448" i="1"/>
  <c r="R452" i="1"/>
  <c r="R456" i="1"/>
  <c r="R460" i="1"/>
  <c r="R464" i="1"/>
  <c r="R468" i="1"/>
  <c r="R472" i="1"/>
  <c r="R476" i="1"/>
  <c r="R480" i="1"/>
  <c r="R484" i="1"/>
  <c r="R488" i="1"/>
  <c r="R492" i="1"/>
  <c r="R496" i="1"/>
  <c r="R500" i="1"/>
  <c r="R504" i="1"/>
  <c r="R508" i="1"/>
  <c r="R512" i="1"/>
  <c r="R516" i="1"/>
  <c r="R520" i="1"/>
  <c r="R524" i="1"/>
  <c r="R528" i="1"/>
  <c r="R532" i="1"/>
  <c r="R536" i="1"/>
  <c r="R540" i="1"/>
  <c r="R544" i="1"/>
  <c r="R548" i="1"/>
  <c r="R552" i="1"/>
  <c r="R556" i="1"/>
  <c r="R560" i="1"/>
  <c r="R564" i="1"/>
  <c r="R568" i="1"/>
  <c r="R572" i="1"/>
  <c r="R576" i="1"/>
  <c r="R580" i="1"/>
  <c r="R584" i="1"/>
  <c r="R588" i="1"/>
  <c r="R592" i="1"/>
  <c r="R596" i="1"/>
  <c r="R600" i="1"/>
  <c r="R604" i="1"/>
  <c r="R608" i="1"/>
  <c r="R612" i="1"/>
  <c r="R616" i="1"/>
  <c r="R620" i="1"/>
  <c r="R624" i="1"/>
  <c r="R628" i="1"/>
  <c r="R632" i="1"/>
  <c r="R636" i="1"/>
  <c r="R640" i="1"/>
  <c r="R644" i="1"/>
  <c r="R648" i="1"/>
  <c r="R652" i="1"/>
  <c r="R656" i="1"/>
  <c r="R660" i="1"/>
  <c r="R664" i="1"/>
  <c r="R668" i="1"/>
  <c r="R672" i="1"/>
  <c r="R676" i="1"/>
  <c r="R680" i="1"/>
  <c r="R684" i="1"/>
  <c r="R688" i="1"/>
  <c r="R692" i="1"/>
  <c r="R696" i="1"/>
  <c r="R700" i="1"/>
  <c r="R704" i="1"/>
  <c r="R708" i="1"/>
  <c r="R712" i="1"/>
  <c r="R716" i="1"/>
  <c r="R720" i="1"/>
  <c r="R724" i="1"/>
  <c r="R728" i="1"/>
  <c r="R732" i="1"/>
  <c r="R736" i="1"/>
  <c r="R740" i="1"/>
  <c r="R744" i="1"/>
  <c r="R748" i="1"/>
  <c r="R752" i="1"/>
  <c r="R756" i="1"/>
  <c r="R760" i="1"/>
  <c r="R764" i="1"/>
  <c r="R768" i="1"/>
  <c r="R772" i="1"/>
  <c r="R776" i="1"/>
  <c r="R780" i="1"/>
  <c r="R784" i="1"/>
  <c r="R788" i="1"/>
  <c r="R792" i="1"/>
  <c r="R796" i="1"/>
  <c r="R800" i="1"/>
  <c r="R804" i="1"/>
  <c r="R808" i="1"/>
  <c r="R812" i="1"/>
  <c r="R816" i="1"/>
  <c r="R820" i="1"/>
  <c r="R824" i="1"/>
  <c r="R828" i="1"/>
  <c r="R832" i="1"/>
  <c r="R836" i="1"/>
  <c r="R840" i="1"/>
  <c r="R844" i="1"/>
  <c r="R848" i="1"/>
  <c r="R852" i="1"/>
  <c r="R856" i="1"/>
  <c r="R860" i="1"/>
  <c r="R864" i="1"/>
  <c r="R868" i="1"/>
  <c r="R872" i="1"/>
  <c r="R876" i="1"/>
  <c r="R880" i="1"/>
  <c r="R884" i="1"/>
  <c r="R888" i="1"/>
  <c r="R892" i="1"/>
  <c r="R12" i="1"/>
  <c r="R33" i="1"/>
  <c r="R55" i="1"/>
  <c r="R76" i="1"/>
  <c r="R97" i="1"/>
  <c r="R119" i="1"/>
  <c r="R140" i="1"/>
  <c r="R161" i="1"/>
  <c r="R183" i="1"/>
  <c r="R204" i="1"/>
  <c r="R225" i="1"/>
  <c r="R247" i="1"/>
  <c r="R268" i="1"/>
  <c r="R289" i="1"/>
  <c r="R311" i="1"/>
  <c r="R331" i="1"/>
  <c r="R341" i="1"/>
  <c r="R349" i="1"/>
  <c r="R357" i="1"/>
  <c r="R365" i="1"/>
  <c r="R373" i="1"/>
  <c r="R381" i="1"/>
  <c r="R389" i="1"/>
  <c r="R397" i="1"/>
  <c r="R405" i="1"/>
  <c r="R413" i="1"/>
  <c r="R421" i="1"/>
  <c r="R428" i="1"/>
  <c r="R433" i="1"/>
  <c r="R437" i="1"/>
  <c r="R441" i="1"/>
  <c r="R445" i="1"/>
  <c r="R449" i="1"/>
  <c r="R453" i="1"/>
  <c r="R457" i="1"/>
  <c r="R461" i="1"/>
  <c r="R465" i="1"/>
  <c r="R469" i="1"/>
  <c r="R473" i="1"/>
  <c r="R477" i="1"/>
  <c r="R481" i="1"/>
  <c r="R485" i="1"/>
  <c r="R489" i="1"/>
  <c r="R493" i="1"/>
  <c r="R497" i="1"/>
  <c r="R501" i="1"/>
  <c r="R505" i="1"/>
  <c r="R509" i="1"/>
  <c r="R513" i="1"/>
  <c r="R517" i="1"/>
  <c r="R521" i="1"/>
  <c r="R525" i="1"/>
  <c r="R529" i="1"/>
  <c r="R533" i="1"/>
  <c r="R537" i="1"/>
  <c r="R541" i="1"/>
  <c r="R545" i="1"/>
  <c r="R549" i="1"/>
  <c r="R553" i="1"/>
  <c r="R557" i="1"/>
  <c r="R561" i="1"/>
  <c r="R565" i="1"/>
  <c r="R569" i="1"/>
  <c r="R573" i="1"/>
  <c r="R577" i="1"/>
  <c r="R581" i="1"/>
  <c r="R585" i="1"/>
  <c r="R589" i="1"/>
  <c r="R593" i="1"/>
  <c r="R597" i="1"/>
  <c r="R601" i="1"/>
  <c r="R605" i="1"/>
  <c r="R609" i="1"/>
  <c r="R613" i="1"/>
  <c r="R617" i="1"/>
  <c r="R621" i="1"/>
  <c r="R625" i="1"/>
  <c r="R629" i="1"/>
  <c r="R633" i="1"/>
  <c r="R637" i="1"/>
  <c r="R641" i="1"/>
  <c r="R645" i="1"/>
  <c r="R649" i="1"/>
  <c r="R653" i="1"/>
  <c r="R657" i="1"/>
  <c r="R661" i="1"/>
  <c r="R665" i="1"/>
  <c r="R669" i="1"/>
  <c r="R673" i="1"/>
  <c r="R677" i="1"/>
  <c r="R681" i="1"/>
  <c r="R685" i="1"/>
  <c r="R689" i="1"/>
  <c r="R693" i="1"/>
  <c r="R697" i="1"/>
  <c r="R701" i="1"/>
  <c r="R705" i="1"/>
  <c r="R709" i="1"/>
  <c r="R713" i="1"/>
  <c r="R717" i="1"/>
  <c r="R721" i="1"/>
  <c r="R725" i="1"/>
  <c r="R729" i="1"/>
  <c r="R733" i="1"/>
  <c r="R737" i="1"/>
  <c r="R741" i="1"/>
  <c r="R745" i="1"/>
  <c r="R749" i="1"/>
  <c r="R753" i="1"/>
  <c r="R757" i="1"/>
  <c r="R761" i="1"/>
  <c r="R765" i="1"/>
  <c r="R769" i="1"/>
  <c r="R773" i="1"/>
  <c r="R777" i="1"/>
  <c r="R781" i="1"/>
  <c r="R785" i="1"/>
  <c r="R789" i="1"/>
  <c r="R793" i="1"/>
  <c r="R797" i="1"/>
  <c r="R801" i="1"/>
  <c r="R805" i="1"/>
  <c r="R809" i="1"/>
  <c r="R813" i="1"/>
  <c r="R817" i="1"/>
  <c r="R821" i="1"/>
  <c r="R825" i="1"/>
  <c r="R829" i="1"/>
  <c r="R833" i="1"/>
  <c r="R837" i="1"/>
  <c r="R841" i="1"/>
  <c r="R845" i="1"/>
  <c r="R849" i="1"/>
  <c r="R853" i="1"/>
  <c r="R857" i="1"/>
  <c r="R861" i="1"/>
  <c r="R865" i="1"/>
  <c r="R869" i="1"/>
  <c r="R873" i="1"/>
  <c r="R877" i="1"/>
  <c r="R881" i="1"/>
  <c r="R885" i="1"/>
  <c r="R889" i="1"/>
  <c r="R893" i="1"/>
  <c r="R897" i="1"/>
  <c r="R901" i="1"/>
  <c r="R905" i="1"/>
  <c r="R909" i="1"/>
  <c r="R913" i="1"/>
  <c r="R917" i="1"/>
  <c r="R921" i="1"/>
  <c r="R925" i="1"/>
  <c r="R929" i="1"/>
  <c r="R933" i="1"/>
  <c r="R937" i="1"/>
  <c r="R941" i="1"/>
  <c r="R945" i="1"/>
  <c r="R949" i="1"/>
  <c r="R953" i="1"/>
  <c r="R957" i="1"/>
  <c r="R961" i="1"/>
  <c r="R965" i="1"/>
  <c r="R969" i="1"/>
  <c r="R973" i="1"/>
  <c r="R977" i="1"/>
  <c r="R981" i="1"/>
  <c r="R985" i="1"/>
  <c r="R989" i="1"/>
  <c r="R993" i="1"/>
  <c r="R997" i="1"/>
  <c r="R17" i="1"/>
  <c r="R39" i="1"/>
  <c r="R60" i="1"/>
  <c r="R81" i="1"/>
  <c r="R103" i="1"/>
  <c r="R124" i="1"/>
  <c r="R145" i="1"/>
  <c r="R167" i="1"/>
  <c r="R188" i="1"/>
  <c r="R209" i="1"/>
  <c r="R231" i="1"/>
  <c r="R252" i="1"/>
  <c r="R273" i="1"/>
  <c r="R295" i="1"/>
  <c r="R316" i="1"/>
  <c r="R332" i="1"/>
  <c r="R342" i="1"/>
  <c r="R350" i="1"/>
  <c r="R358" i="1"/>
  <c r="R366" i="1"/>
  <c r="R374" i="1"/>
  <c r="R382" i="1"/>
  <c r="R390" i="1"/>
  <c r="R398" i="1"/>
  <c r="R406" i="1"/>
  <c r="R414" i="1"/>
  <c r="R422" i="1"/>
  <c r="R429" i="1"/>
  <c r="R434" i="1"/>
  <c r="R438" i="1"/>
  <c r="R442" i="1"/>
  <c r="R446" i="1"/>
  <c r="R450" i="1"/>
  <c r="R454" i="1"/>
  <c r="R458" i="1"/>
  <c r="R462" i="1"/>
  <c r="R466" i="1"/>
  <c r="R470" i="1"/>
  <c r="R474" i="1"/>
  <c r="R478" i="1"/>
  <c r="R482" i="1"/>
  <c r="R486" i="1"/>
  <c r="R490" i="1"/>
  <c r="R494" i="1"/>
  <c r="R498" i="1"/>
  <c r="R502" i="1"/>
  <c r="R506" i="1"/>
  <c r="R510" i="1"/>
  <c r="R514" i="1"/>
  <c r="R518" i="1"/>
  <c r="R522" i="1"/>
  <c r="R526" i="1"/>
  <c r="R530" i="1"/>
  <c r="R534" i="1"/>
  <c r="R538" i="1"/>
  <c r="R542" i="1"/>
  <c r="R546" i="1"/>
  <c r="R550" i="1"/>
  <c r="R554" i="1"/>
  <c r="R558" i="1"/>
  <c r="R562" i="1"/>
  <c r="R566" i="1"/>
  <c r="R570" i="1"/>
  <c r="R574" i="1"/>
  <c r="R578" i="1"/>
  <c r="R582" i="1"/>
  <c r="R586" i="1"/>
  <c r="R998" i="1"/>
  <c r="R992" i="1"/>
  <c r="R987" i="1"/>
  <c r="R982" i="1"/>
  <c r="R976" i="1"/>
  <c r="R971" i="1"/>
  <c r="R966" i="1"/>
  <c r="R960" i="1"/>
  <c r="R955" i="1"/>
  <c r="R950" i="1"/>
  <c r="R944" i="1"/>
  <c r="R939" i="1"/>
  <c r="R934" i="1"/>
  <c r="R928" i="1"/>
  <c r="R923" i="1"/>
  <c r="R918" i="1"/>
  <c r="R912" i="1"/>
  <c r="R907" i="1"/>
  <c r="R902" i="1"/>
  <c r="R896" i="1"/>
  <c r="R890" i="1"/>
  <c r="R882" i="1"/>
  <c r="R874" i="1"/>
  <c r="R866" i="1"/>
  <c r="R858" i="1"/>
  <c r="R850" i="1"/>
  <c r="R842" i="1"/>
  <c r="R834" i="1"/>
  <c r="R826" i="1"/>
  <c r="R818" i="1"/>
  <c r="R810" i="1"/>
  <c r="R802" i="1"/>
  <c r="R794" i="1"/>
  <c r="R786" i="1"/>
  <c r="R778" i="1"/>
  <c r="R770" i="1"/>
  <c r="R762" i="1"/>
  <c r="R754" i="1"/>
  <c r="R746" i="1"/>
  <c r="R738" i="1"/>
  <c r="R730" i="1"/>
  <c r="R722" i="1"/>
  <c r="R714" i="1"/>
  <c r="R706" i="1"/>
  <c r="R698" i="1"/>
  <c r="R690" i="1"/>
  <c r="R682" i="1"/>
  <c r="R674" i="1"/>
  <c r="R666" i="1"/>
  <c r="R658" i="1"/>
  <c r="R650" i="1"/>
  <c r="R642" i="1"/>
  <c r="R634" i="1"/>
  <c r="R626" i="1"/>
  <c r="R618" i="1"/>
  <c r="R610" i="1"/>
  <c r="R602" i="1"/>
  <c r="R594" i="1"/>
  <c r="R583" i="1"/>
  <c r="R567" i="1"/>
  <c r="R551" i="1"/>
  <c r="R535" i="1"/>
  <c r="R519" i="1"/>
  <c r="R503" i="1"/>
  <c r="R487" i="1"/>
  <c r="R471" i="1"/>
  <c r="R455" i="1"/>
  <c r="R439" i="1"/>
  <c r="R417" i="1"/>
  <c r="R385" i="1"/>
  <c r="R353" i="1"/>
  <c r="R300" i="1"/>
  <c r="R215" i="1"/>
  <c r="R129" i="1"/>
  <c r="R44" i="1"/>
  <c r="R1001" i="1"/>
  <c r="R996" i="1"/>
  <c r="R991" i="1"/>
  <c r="R986" i="1"/>
  <c r="R980" i="1"/>
  <c r="R975" i="1"/>
  <c r="R970" i="1"/>
  <c r="R964" i="1"/>
  <c r="R959" i="1"/>
  <c r="R954" i="1"/>
  <c r="R948" i="1"/>
  <c r="R943" i="1"/>
  <c r="R938" i="1"/>
  <c r="R932" i="1"/>
  <c r="R927" i="1"/>
  <c r="R922" i="1"/>
  <c r="R916" i="1"/>
  <c r="R911" i="1"/>
  <c r="R906" i="1"/>
  <c r="R900" i="1"/>
  <c r="R895" i="1"/>
  <c r="R887" i="1"/>
  <c r="R879" i="1"/>
  <c r="R871" i="1"/>
  <c r="R863" i="1"/>
  <c r="R855" i="1"/>
  <c r="R847" i="1"/>
  <c r="R839" i="1"/>
  <c r="R831" i="1"/>
  <c r="R823" i="1"/>
  <c r="R815" i="1"/>
  <c r="R807" i="1"/>
  <c r="R799" i="1"/>
  <c r="R791" i="1"/>
  <c r="R783" i="1"/>
  <c r="R775" i="1"/>
  <c r="R767" i="1"/>
  <c r="R759" i="1"/>
  <c r="R751" i="1"/>
  <c r="R743" i="1"/>
  <c r="R735" i="1"/>
  <c r="R727" i="1"/>
  <c r="R719" i="1"/>
  <c r="R711" i="1"/>
  <c r="R703" i="1"/>
  <c r="R695" i="1"/>
  <c r="R687" i="1"/>
  <c r="R679" i="1"/>
  <c r="R671" i="1"/>
  <c r="R663" i="1"/>
  <c r="R655" i="1"/>
  <c r="R647" i="1"/>
  <c r="R639" i="1"/>
  <c r="R631" i="1"/>
  <c r="R623" i="1"/>
  <c r="R615" i="1"/>
  <c r="R607" i="1"/>
  <c r="R599" i="1"/>
  <c r="R591" i="1"/>
  <c r="R579" i="1"/>
  <c r="R563" i="1"/>
  <c r="R547" i="1"/>
  <c r="R531" i="1"/>
  <c r="R515" i="1"/>
  <c r="R499" i="1"/>
  <c r="R483" i="1"/>
  <c r="R467" i="1"/>
  <c r="R451" i="1"/>
  <c r="R435" i="1"/>
  <c r="R409" i="1"/>
  <c r="R377" i="1"/>
  <c r="R345" i="1"/>
  <c r="R279" i="1"/>
  <c r="R193" i="1"/>
  <c r="R108" i="1"/>
  <c r="R23" i="1"/>
  <c r="N985" i="1"/>
  <c r="O985" i="1" s="1"/>
  <c r="P985" i="1" s="1"/>
  <c r="N608" i="1"/>
  <c r="O608" i="1" s="1"/>
  <c r="P608" i="1" s="1"/>
  <c r="N732" i="1"/>
  <c r="O732" i="1" s="1"/>
  <c r="P732" i="1" s="1"/>
  <c r="N672" i="1"/>
  <c r="O672" i="1" s="1"/>
  <c r="P672" i="1" s="1"/>
  <c r="N544" i="1"/>
  <c r="O544" i="1" s="1"/>
  <c r="P544" i="1" s="1"/>
  <c r="N1001" i="1"/>
  <c r="O1001" i="1" s="1"/>
  <c r="P1001" i="1" s="1"/>
  <c r="N969" i="1"/>
  <c r="O969" i="1" s="1"/>
  <c r="P969" i="1" s="1"/>
  <c r="N953" i="1"/>
  <c r="O953" i="1" s="1"/>
  <c r="P953" i="1" s="1"/>
  <c r="N937" i="1"/>
  <c r="O937" i="1" s="1"/>
  <c r="P937" i="1" s="1"/>
  <c r="N905" i="1"/>
  <c r="O905" i="1" s="1"/>
  <c r="P905" i="1" s="1"/>
  <c r="N889" i="1"/>
  <c r="O889" i="1" s="1"/>
  <c r="P889" i="1" s="1"/>
  <c r="N873" i="1"/>
  <c r="O873" i="1" s="1"/>
  <c r="P873" i="1" s="1"/>
  <c r="N841" i="1"/>
  <c r="O841" i="1" s="1"/>
  <c r="P841" i="1" s="1"/>
  <c r="N825" i="1"/>
  <c r="O825" i="1" s="1"/>
  <c r="P825" i="1" s="1"/>
  <c r="N809" i="1"/>
  <c r="O809" i="1" s="1"/>
  <c r="P809" i="1" s="1"/>
  <c r="N793" i="1"/>
  <c r="O793" i="1" s="1"/>
  <c r="P793" i="1" s="1"/>
  <c r="N777" i="1"/>
  <c r="O777" i="1" s="1"/>
  <c r="P777" i="1" s="1"/>
  <c r="N761" i="1"/>
  <c r="O761" i="1" s="1"/>
  <c r="P761" i="1" s="1"/>
  <c r="N996" i="1"/>
  <c r="O996" i="1" s="1"/>
  <c r="P996" i="1" s="1"/>
  <c r="N984" i="1"/>
  <c r="O984" i="1" s="1"/>
  <c r="P984" i="1" s="1"/>
  <c r="N972" i="1"/>
  <c r="O972" i="1" s="1"/>
  <c r="P972" i="1" s="1"/>
  <c r="N960" i="1"/>
  <c r="O960" i="1" s="1"/>
  <c r="P960" i="1" s="1"/>
  <c r="N948" i="1"/>
  <c r="O948" i="1" s="1"/>
  <c r="P948" i="1" s="1"/>
  <c r="N936" i="1"/>
  <c r="O936" i="1" s="1"/>
  <c r="P936" i="1" s="1"/>
  <c r="N920" i="1"/>
  <c r="O920" i="1" s="1"/>
  <c r="P920" i="1" s="1"/>
  <c r="N908" i="1"/>
  <c r="O908" i="1" s="1"/>
  <c r="P908" i="1" s="1"/>
  <c r="N900" i="1"/>
  <c r="O900" i="1" s="1"/>
  <c r="P900" i="1" s="1"/>
  <c r="N892" i="1"/>
  <c r="O892" i="1" s="1"/>
  <c r="P892" i="1" s="1"/>
  <c r="N880" i="1"/>
  <c r="O880" i="1" s="1"/>
  <c r="P880" i="1" s="1"/>
  <c r="N868" i="1"/>
  <c r="O868" i="1" s="1"/>
  <c r="P868" i="1" s="1"/>
  <c r="N856" i="1"/>
  <c r="O856" i="1" s="1"/>
  <c r="P856" i="1" s="1"/>
  <c r="N840" i="1"/>
  <c r="O840" i="1" s="1"/>
  <c r="P840" i="1" s="1"/>
  <c r="N828" i="1"/>
  <c r="O828" i="1" s="1"/>
  <c r="P828" i="1" s="1"/>
  <c r="N816" i="1"/>
  <c r="O816" i="1" s="1"/>
  <c r="P816" i="1" s="1"/>
  <c r="N804" i="1"/>
  <c r="O804" i="1" s="1"/>
  <c r="P804" i="1" s="1"/>
  <c r="N796" i="1"/>
  <c r="O796" i="1" s="1"/>
  <c r="P796" i="1" s="1"/>
  <c r="N784" i="1"/>
  <c r="O784" i="1" s="1"/>
  <c r="P784" i="1" s="1"/>
  <c r="N772" i="1"/>
  <c r="O772" i="1" s="1"/>
  <c r="P772" i="1" s="1"/>
  <c r="N760" i="1"/>
  <c r="O760" i="1" s="1"/>
  <c r="P760" i="1" s="1"/>
  <c r="N748" i="1"/>
  <c r="O748" i="1" s="1"/>
  <c r="P748" i="1" s="1"/>
  <c r="N736" i="1"/>
  <c r="O736" i="1" s="1"/>
  <c r="P736" i="1" s="1"/>
  <c r="N720" i="1"/>
  <c r="O720" i="1" s="1"/>
  <c r="P720" i="1" s="1"/>
  <c r="N708" i="1"/>
  <c r="O708" i="1" s="1"/>
  <c r="P708" i="1" s="1"/>
  <c r="N700" i="1"/>
  <c r="O700" i="1" s="1"/>
  <c r="P700" i="1" s="1"/>
  <c r="N688" i="1"/>
  <c r="O688" i="1" s="1"/>
  <c r="P688" i="1" s="1"/>
  <c r="N676" i="1"/>
  <c r="O676" i="1" s="1"/>
  <c r="P676" i="1" s="1"/>
  <c r="N660" i="1"/>
  <c r="O660" i="1" s="1"/>
  <c r="P660" i="1" s="1"/>
  <c r="N652" i="1"/>
  <c r="O652" i="1" s="1"/>
  <c r="P652" i="1" s="1"/>
  <c r="N636" i="1"/>
  <c r="O636" i="1" s="1"/>
  <c r="P636" i="1" s="1"/>
  <c r="N624" i="1"/>
  <c r="O624" i="1" s="1"/>
  <c r="P624" i="1" s="1"/>
  <c r="N612" i="1"/>
  <c r="O612" i="1" s="1"/>
  <c r="P612" i="1" s="1"/>
  <c r="N600" i="1"/>
  <c r="O600" i="1" s="1"/>
  <c r="P600" i="1" s="1"/>
  <c r="N588" i="1"/>
  <c r="O588" i="1" s="1"/>
  <c r="P588" i="1" s="1"/>
  <c r="N576" i="1"/>
  <c r="O576" i="1" s="1"/>
  <c r="P576" i="1" s="1"/>
  <c r="N564" i="1"/>
  <c r="O564" i="1" s="1"/>
  <c r="P564" i="1" s="1"/>
  <c r="N552" i="1"/>
  <c r="O552" i="1" s="1"/>
  <c r="P552" i="1" s="1"/>
  <c r="N536" i="1"/>
  <c r="O536" i="1" s="1"/>
  <c r="P536" i="1" s="1"/>
  <c r="N524" i="1"/>
  <c r="O524" i="1" s="1"/>
  <c r="P524" i="1" s="1"/>
  <c r="N512" i="1"/>
  <c r="O512" i="1" s="1"/>
  <c r="P512" i="1" s="1"/>
  <c r="N500" i="1"/>
  <c r="O500" i="1" s="1"/>
  <c r="P500" i="1" s="1"/>
  <c r="N484" i="1"/>
  <c r="O484" i="1" s="1"/>
  <c r="P484" i="1" s="1"/>
  <c r="N476" i="1"/>
  <c r="O476" i="1" s="1"/>
  <c r="P476" i="1" s="1"/>
  <c r="N468" i="1"/>
  <c r="O468" i="1" s="1"/>
  <c r="P468" i="1" s="1"/>
  <c r="N456" i="1"/>
  <c r="O456" i="1" s="1"/>
  <c r="P456" i="1" s="1"/>
  <c r="N444" i="1"/>
  <c r="O444" i="1" s="1"/>
  <c r="P444" i="1" s="1"/>
  <c r="N428" i="1"/>
  <c r="O428" i="1" s="1"/>
  <c r="P428" i="1" s="1"/>
  <c r="N416" i="1"/>
  <c r="O416" i="1" s="1"/>
  <c r="P416" i="1" s="1"/>
  <c r="N408" i="1"/>
  <c r="O408" i="1" s="1"/>
  <c r="P408" i="1" s="1"/>
  <c r="N392" i="1"/>
  <c r="O392" i="1" s="1"/>
  <c r="P392" i="1" s="1"/>
  <c r="N388" i="1"/>
  <c r="O388" i="1" s="1"/>
  <c r="P388" i="1" s="1"/>
  <c r="N376" i="1"/>
  <c r="O376" i="1" s="1"/>
  <c r="P376" i="1" s="1"/>
  <c r="N364" i="1"/>
  <c r="O364" i="1" s="1"/>
  <c r="P364" i="1" s="1"/>
  <c r="N352" i="1"/>
  <c r="O352" i="1" s="1"/>
  <c r="P352" i="1" s="1"/>
  <c r="N340" i="1"/>
  <c r="O340" i="1" s="1"/>
  <c r="P340" i="1" s="1"/>
  <c r="N332" i="1"/>
  <c r="O332" i="1" s="1"/>
  <c r="P332" i="1" s="1"/>
  <c r="N324" i="1"/>
  <c r="O324" i="1" s="1"/>
  <c r="P324" i="1" s="1"/>
  <c r="N312" i="1"/>
  <c r="O312" i="1" s="1"/>
  <c r="P312" i="1" s="1"/>
  <c r="N304" i="1"/>
  <c r="O304" i="1" s="1"/>
  <c r="P304" i="1" s="1"/>
  <c r="N296" i="1"/>
  <c r="O296" i="1" s="1"/>
  <c r="P296" i="1" s="1"/>
  <c r="N288" i="1"/>
  <c r="O288" i="1" s="1"/>
  <c r="P288" i="1" s="1"/>
  <c r="N264" i="1"/>
  <c r="O264" i="1" s="1"/>
  <c r="P264" i="1" s="1"/>
  <c r="N148" i="1"/>
  <c r="O148" i="1" s="1"/>
  <c r="P148" i="1" s="1"/>
  <c r="N116" i="1"/>
  <c r="O116" i="1" s="1"/>
  <c r="P116" i="1" s="1"/>
  <c r="N999" i="1"/>
  <c r="O999" i="1" s="1"/>
  <c r="P999" i="1" s="1"/>
  <c r="N995" i="1"/>
  <c r="O995" i="1" s="1"/>
  <c r="P995" i="1" s="1"/>
  <c r="N991" i="1"/>
  <c r="O991" i="1" s="1"/>
  <c r="P991" i="1" s="1"/>
  <c r="N987" i="1"/>
  <c r="O987" i="1" s="1"/>
  <c r="P987" i="1" s="1"/>
  <c r="N983" i="1"/>
  <c r="O983" i="1" s="1"/>
  <c r="P983" i="1" s="1"/>
  <c r="N979" i="1"/>
  <c r="O979" i="1" s="1"/>
  <c r="P979" i="1" s="1"/>
  <c r="N975" i="1"/>
  <c r="O975" i="1" s="1"/>
  <c r="P975" i="1" s="1"/>
  <c r="N971" i="1"/>
  <c r="O971" i="1" s="1"/>
  <c r="P971" i="1" s="1"/>
  <c r="N967" i="1"/>
  <c r="O967" i="1" s="1"/>
  <c r="P967" i="1" s="1"/>
  <c r="N963" i="1"/>
  <c r="O963" i="1" s="1"/>
  <c r="P963" i="1" s="1"/>
  <c r="N959" i="1"/>
  <c r="O959" i="1" s="1"/>
  <c r="P959" i="1" s="1"/>
  <c r="N955" i="1"/>
  <c r="O955" i="1" s="1"/>
  <c r="P955" i="1" s="1"/>
  <c r="N951" i="1"/>
  <c r="O951" i="1" s="1"/>
  <c r="P951" i="1" s="1"/>
  <c r="N947" i="1"/>
  <c r="O947" i="1" s="1"/>
  <c r="P947" i="1" s="1"/>
  <c r="N943" i="1"/>
  <c r="O943" i="1" s="1"/>
  <c r="P943" i="1" s="1"/>
  <c r="N939" i="1"/>
  <c r="O939" i="1" s="1"/>
  <c r="P939" i="1" s="1"/>
  <c r="N935" i="1"/>
  <c r="O935" i="1" s="1"/>
  <c r="P935" i="1" s="1"/>
  <c r="N931" i="1"/>
  <c r="O931" i="1" s="1"/>
  <c r="P931" i="1" s="1"/>
  <c r="N927" i="1"/>
  <c r="O927" i="1" s="1"/>
  <c r="P927" i="1" s="1"/>
  <c r="N923" i="1"/>
  <c r="O923" i="1" s="1"/>
  <c r="P923" i="1" s="1"/>
  <c r="N919" i="1"/>
  <c r="O919" i="1" s="1"/>
  <c r="P919" i="1" s="1"/>
  <c r="N915" i="1"/>
  <c r="O915" i="1" s="1"/>
  <c r="P915" i="1" s="1"/>
  <c r="N911" i="1"/>
  <c r="O911" i="1" s="1"/>
  <c r="P911" i="1" s="1"/>
  <c r="N907" i="1"/>
  <c r="O907" i="1" s="1"/>
  <c r="P907" i="1" s="1"/>
  <c r="N903" i="1"/>
  <c r="O903" i="1" s="1"/>
  <c r="P903" i="1" s="1"/>
  <c r="N899" i="1"/>
  <c r="O899" i="1" s="1"/>
  <c r="P899" i="1" s="1"/>
  <c r="N895" i="1"/>
  <c r="O895" i="1" s="1"/>
  <c r="P895" i="1" s="1"/>
  <c r="N891" i="1"/>
  <c r="O891" i="1" s="1"/>
  <c r="P891" i="1" s="1"/>
  <c r="N887" i="1"/>
  <c r="O887" i="1" s="1"/>
  <c r="P887" i="1" s="1"/>
  <c r="N883" i="1"/>
  <c r="O883" i="1" s="1"/>
  <c r="P883" i="1" s="1"/>
  <c r="N879" i="1"/>
  <c r="O879" i="1" s="1"/>
  <c r="P879" i="1" s="1"/>
  <c r="N875" i="1"/>
  <c r="O875" i="1" s="1"/>
  <c r="P875" i="1" s="1"/>
  <c r="N871" i="1"/>
  <c r="O871" i="1" s="1"/>
  <c r="P871" i="1" s="1"/>
  <c r="N867" i="1"/>
  <c r="O867" i="1" s="1"/>
  <c r="P867" i="1" s="1"/>
  <c r="N863" i="1"/>
  <c r="O863" i="1" s="1"/>
  <c r="P863" i="1" s="1"/>
  <c r="N859" i="1"/>
  <c r="O859" i="1" s="1"/>
  <c r="P859" i="1" s="1"/>
  <c r="N855" i="1"/>
  <c r="O855" i="1" s="1"/>
  <c r="P855" i="1" s="1"/>
  <c r="N851" i="1"/>
  <c r="O851" i="1" s="1"/>
  <c r="P851" i="1" s="1"/>
  <c r="N847" i="1"/>
  <c r="O847" i="1" s="1"/>
  <c r="P847" i="1" s="1"/>
  <c r="N843" i="1"/>
  <c r="O843" i="1" s="1"/>
  <c r="P843" i="1" s="1"/>
  <c r="N839" i="1"/>
  <c r="O839" i="1" s="1"/>
  <c r="P839" i="1" s="1"/>
  <c r="N835" i="1"/>
  <c r="O835" i="1" s="1"/>
  <c r="P835" i="1" s="1"/>
  <c r="N363" i="1"/>
  <c r="O363" i="1" s="1"/>
  <c r="P363" i="1" s="1"/>
  <c r="N1000" i="1"/>
  <c r="O1000" i="1" s="1"/>
  <c r="P1000" i="1" s="1"/>
  <c r="N988" i="1"/>
  <c r="O988" i="1" s="1"/>
  <c r="P988" i="1" s="1"/>
  <c r="N976" i="1"/>
  <c r="O976" i="1" s="1"/>
  <c r="P976" i="1" s="1"/>
  <c r="N964" i="1"/>
  <c r="O964" i="1" s="1"/>
  <c r="P964" i="1" s="1"/>
  <c r="N952" i="1"/>
  <c r="O952" i="1" s="1"/>
  <c r="P952" i="1" s="1"/>
  <c r="N940" i="1"/>
  <c r="O940" i="1" s="1"/>
  <c r="P940" i="1" s="1"/>
  <c r="N928" i="1"/>
  <c r="O928" i="1" s="1"/>
  <c r="P928" i="1" s="1"/>
  <c r="N916" i="1"/>
  <c r="O916" i="1" s="1"/>
  <c r="P916" i="1" s="1"/>
  <c r="N896" i="1"/>
  <c r="O896" i="1" s="1"/>
  <c r="P896" i="1" s="1"/>
  <c r="N884" i="1"/>
  <c r="O884" i="1" s="1"/>
  <c r="P884" i="1" s="1"/>
  <c r="N872" i="1"/>
  <c r="O872" i="1" s="1"/>
  <c r="P872" i="1" s="1"/>
  <c r="N860" i="1"/>
  <c r="O860" i="1" s="1"/>
  <c r="P860" i="1" s="1"/>
  <c r="N848" i="1"/>
  <c r="O848" i="1" s="1"/>
  <c r="P848" i="1" s="1"/>
  <c r="N836" i="1"/>
  <c r="O836" i="1" s="1"/>
  <c r="P836" i="1" s="1"/>
  <c r="N824" i="1"/>
  <c r="O824" i="1" s="1"/>
  <c r="P824" i="1" s="1"/>
  <c r="N808" i="1"/>
  <c r="O808" i="1" s="1"/>
  <c r="P808" i="1" s="1"/>
  <c r="N792" i="1"/>
  <c r="O792" i="1" s="1"/>
  <c r="P792" i="1" s="1"/>
  <c r="N780" i="1"/>
  <c r="O780" i="1" s="1"/>
  <c r="P780" i="1" s="1"/>
  <c r="N768" i="1"/>
  <c r="O768" i="1" s="1"/>
  <c r="P768" i="1" s="1"/>
  <c r="N752" i="1"/>
  <c r="O752" i="1" s="1"/>
  <c r="P752" i="1" s="1"/>
  <c r="N740" i="1"/>
  <c r="O740" i="1" s="1"/>
  <c r="P740" i="1" s="1"/>
  <c r="N724" i="1"/>
  <c r="O724" i="1" s="1"/>
  <c r="P724" i="1" s="1"/>
  <c r="N712" i="1"/>
  <c r="O712" i="1" s="1"/>
  <c r="P712" i="1" s="1"/>
  <c r="N696" i="1"/>
  <c r="O696" i="1" s="1"/>
  <c r="P696" i="1" s="1"/>
  <c r="N684" i="1"/>
  <c r="O684" i="1" s="1"/>
  <c r="P684" i="1" s="1"/>
  <c r="N668" i="1"/>
  <c r="O668" i="1" s="1"/>
  <c r="P668" i="1" s="1"/>
  <c r="N656" i="1"/>
  <c r="O656" i="1" s="1"/>
  <c r="P656" i="1" s="1"/>
  <c r="N644" i="1"/>
  <c r="O644" i="1" s="1"/>
  <c r="P644" i="1" s="1"/>
  <c r="N632" i="1"/>
  <c r="O632" i="1" s="1"/>
  <c r="P632" i="1" s="1"/>
  <c r="N620" i="1"/>
  <c r="O620" i="1" s="1"/>
  <c r="P620" i="1" s="1"/>
  <c r="N596" i="1"/>
  <c r="O596" i="1" s="1"/>
  <c r="P596" i="1" s="1"/>
  <c r="N584" i="1"/>
  <c r="O584" i="1" s="1"/>
  <c r="P584" i="1" s="1"/>
  <c r="N572" i="1"/>
  <c r="O572" i="1" s="1"/>
  <c r="P572" i="1" s="1"/>
  <c r="N556" i="1"/>
  <c r="O556" i="1" s="1"/>
  <c r="P556" i="1" s="1"/>
  <c r="N540" i="1"/>
  <c r="O540" i="1" s="1"/>
  <c r="P540" i="1" s="1"/>
  <c r="N528" i="1"/>
  <c r="O528" i="1" s="1"/>
  <c r="P528" i="1" s="1"/>
  <c r="N516" i="1"/>
  <c r="O516" i="1" s="1"/>
  <c r="P516" i="1" s="1"/>
  <c r="N504" i="1"/>
  <c r="O504" i="1" s="1"/>
  <c r="P504" i="1" s="1"/>
  <c r="N492" i="1"/>
  <c r="O492" i="1" s="1"/>
  <c r="P492" i="1" s="1"/>
  <c r="N480" i="1"/>
  <c r="O480" i="1" s="1"/>
  <c r="P480" i="1" s="1"/>
  <c r="N460" i="1"/>
  <c r="O460" i="1" s="1"/>
  <c r="P460" i="1" s="1"/>
  <c r="N448" i="1"/>
  <c r="O448" i="1" s="1"/>
  <c r="P448" i="1" s="1"/>
  <c r="N436" i="1"/>
  <c r="O436" i="1" s="1"/>
  <c r="P436" i="1" s="1"/>
  <c r="N424" i="1"/>
  <c r="O424" i="1" s="1"/>
  <c r="P424" i="1" s="1"/>
  <c r="N412" i="1"/>
  <c r="O412" i="1" s="1"/>
  <c r="P412" i="1" s="1"/>
  <c r="N400" i="1"/>
  <c r="O400" i="1" s="1"/>
  <c r="P400" i="1" s="1"/>
  <c r="N380" i="1"/>
  <c r="O380" i="1" s="1"/>
  <c r="P380" i="1" s="1"/>
  <c r="N368" i="1"/>
  <c r="O368" i="1" s="1"/>
  <c r="P368" i="1" s="1"/>
  <c r="N356" i="1"/>
  <c r="O356" i="1" s="1"/>
  <c r="P356" i="1" s="1"/>
  <c r="N344" i="1"/>
  <c r="O344" i="1" s="1"/>
  <c r="P344" i="1" s="1"/>
  <c r="N316" i="1"/>
  <c r="O316" i="1" s="1"/>
  <c r="P316" i="1" s="1"/>
  <c r="N998" i="1"/>
  <c r="O998" i="1" s="1"/>
  <c r="P998" i="1" s="1"/>
  <c r="N994" i="1"/>
  <c r="O994" i="1" s="1"/>
  <c r="P994" i="1" s="1"/>
  <c r="N990" i="1"/>
  <c r="O990" i="1" s="1"/>
  <c r="P990" i="1" s="1"/>
  <c r="N986" i="1"/>
  <c r="O986" i="1" s="1"/>
  <c r="P986" i="1" s="1"/>
  <c r="N982" i="1"/>
  <c r="O982" i="1" s="1"/>
  <c r="P982" i="1" s="1"/>
  <c r="N978" i="1"/>
  <c r="O978" i="1" s="1"/>
  <c r="P978" i="1" s="1"/>
  <c r="N974" i="1"/>
  <c r="O974" i="1" s="1"/>
  <c r="P974" i="1" s="1"/>
  <c r="N970" i="1"/>
  <c r="O970" i="1" s="1"/>
  <c r="P970" i="1" s="1"/>
  <c r="N966" i="1"/>
  <c r="O966" i="1" s="1"/>
  <c r="P966" i="1" s="1"/>
  <c r="N962" i="1"/>
  <c r="O962" i="1" s="1"/>
  <c r="P962" i="1" s="1"/>
  <c r="N958" i="1"/>
  <c r="O958" i="1" s="1"/>
  <c r="P958" i="1" s="1"/>
  <c r="N954" i="1"/>
  <c r="O954" i="1" s="1"/>
  <c r="P954" i="1" s="1"/>
  <c r="N950" i="1"/>
  <c r="O950" i="1" s="1"/>
  <c r="P950" i="1" s="1"/>
  <c r="N946" i="1"/>
  <c r="O946" i="1" s="1"/>
  <c r="P946" i="1" s="1"/>
  <c r="N942" i="1"/>
  <c r="O942" i="1" s="1"/>
  <c r="P942" i="1" s="1"/>
  <c r="N938" i="1"/>
  <c r="O938" i="1" s="1"/>
  <c r="P938" i="1" s="1"/>
  <c r="N934" i="1"/>
  <c r="O934" i="1" s="1"/>
  <c r="P934" i="1" s="1"/>
  <c r="N930" i="1"/>
  <c r="O930" i="1" s="1"/>
  <c r="P930" i="1" s="1"/>
  <c r="N926" i="1"/>
  <c r="O926" i="1" s="1"/>
  <c r="P926" i="1" s="1"/>
  <c r="N922" i="1"/>
  <c r="O922" i="1" s="1"/>
  <c r="P922" i="1" s="1"/>
  <c r="N918" i="1"/>
  <c r="O918" i="1" s="1"/>
  <c r="P918" i="1" s="1"/>
  <c r="N914" i="1"/>
  <c r="O914" i="1" s="1"/>
  <c r="P914" i="1" s="1"/>
  <c r="N910" i="1"/>
  <c r="O910" i="1" s="1"/>
  <c r="P910" i="1" s="1"/>
  <c r="N906" i="1"/>
  <c r="O906" i="1" s="1"/>
  <c r="P906" i="1" s="1"/>
  <c r="N902" i="1"/>
  <c r="O902" i="1" s="1"/>
  <c r="P902" i="1" s="1"/>
  <c r="N898" i="1"/>
  <c r="O898" i="1" s="1"/>
  <c r="P898" i="1" s="1"/>
  <c r="N894" i="1"/>
  <c r="O894" i="1" s="1"/>
  <c r="P894" i="1" s="1"/>
  <c r="N890" i="1"/>
  <c r="O890" i="1" s="1"/>
  <c r="P890" i="1" s="1"/>
  <c r="N886" i="1"/>
  <c r="O886" i="1" s="1"/>
  <c r="P886" i="1" s="1"/>
  <c r="N882" i="1"/>
  <c r="O882" i="1" s="1"/>
  <c r="P882" i="1" s="1"/>
  <c r="N878" i="1"/>
  <c r="O878" i="1" s="1"/>
  <c r="P878" i="1" s="1"/>
  <c r="N874" i="1"/>
  <c r="O874" i="1" s="1"/>
  <c r="P874" i="1" s="1"/>
  <c r="N870" i="1"/>
  <c r="O870" i="1" s="1"/>
  <c r="P870" i="1" s="1"/>
  <c r="N866" i="1"/>
  <c r="O866" i="1" s="1"/>
  <c r="P866" i="1" s="1"/>
  <c r="N862" i="1"/>
  <c r="O862" i="1" s="1"/>
  <c r="P862" i="1" s="1"/>
  <c r="N858" i="1"/>
  <c r="O858" i="1" s="1"/>
  <c r="P858" i="1" s="1"/>
  <c r="N854" i="1"/>
  <c r="O854" i="1" s="1"/>
  <c r="P854" i="1" s="1"/>
  <c r="N850" i="1"/>
  <c r="O850" i="1" s="1"/>
  <c r="P850" i="1" s="1"/>
  <c r="N846" i="1"/>
  <c r="O846" i="1" s="1"/>
  <c r="P846" i="1" s="1"/>
  <c r="N842" i="1"/>
  <c r="O842" i="1" s="1"/>
  <c r="P842" i="1" s="1"/>
  <c r="N838" i="1"/>
  <c r="O838" i="1" s="1"/>
  <c r="P838" i="1" s="1"/>
  <c r="N834" i="1"/>
  <c r="O834" i="1" s="1"/>
  <c r="P834" i="1" s="1"/>
  <c r="N830" i="1"/>
  <c r="O830" i="1" s="1"/>
  <c r="P830" i="1" s="1"/>
  <c r="N826" i="1"/>
  <c r="O826" i="1" s="1"/>
  <c r="P826" i="1" s="1"/>
  <c r="N992" i="1"/>
  <c r="O992" i="1" s="1"/>
  <c r="P992" i="1" s="1"/>
  <c r="N980" i="1"/>
  <c r="O980" i="1" s="1"/>
  <c r="P980" i="1" s="1"/>
  <c r="N968" i="1"/>
  <c r="O968" i="1" s="1"/>
  <c r="P968" i="1" s="1"/>
  <c r="N956" i="1"/>
  <c r="O956" i="1" s="1"/>
  <c r="P956" i="1" s="1"/>
  <c r="N944" i="1"/>
  <c r="O944" i="1" s="1"/>
  <c r="P944" i="1" s="1"/>
  <c r="N932" i="1"/>
  <c r="O932" i="1" s="1"/>
  <c r="P932" i="1" s="1"/>
  <c r="N924" i="1"/>
  <c r="O924" i="1" s="1"/>
  <c r="P924" i="1" s="1"/>
  <c r="N912" i="1"/>
  <c r="O912" i="1" s="1"/>
  <c r="P912" i="1" s="1"/>
  <c r="N904" i="1"/>
  <c r="O904" i="1" s="1"/>
  <c r="P904" i="1" s="1"/>
  <c r="N888" i="1"/>
  <c r="O888" i="1" s="1"/>
  <c r="P888" i="1" s="1"/>
  <c r="N876" i="1"/>
  <c r="O876" i="1" s="1"/>
  <c r="P876" i="1" s="1"/>
  <c r="N864" i="1"/>
  <c r="O864" i="1" s="1"/>
  <c r="P864" i="1" s="1"/>
  <c r="N852" i="1"/>
  <c r="O852" i="1" s="1"/>
  <c r="P852" i="1" s="1"/>
  <c r="N844" i="1"/>
  <c r="O844" i="1" s="1"/>
  <c r="P844" i="1" s="1"/>
  <c r="N832" i="1"/>
  <c r="O832" i="1" s="1"/>
  <c r="P832" i="1" s="1"/>
  <c r="N820" i="1"/>
  <c r="O820" i="1" s="1"/>
  <c r="P820" i="1" s="1"/>
  <c r="N812" i="1"/>
  <c r="O812" i="1" s="1"/>
  <c r="P812" i="1" s="1"/>
  <c r="N800" i="1"/>
  <c r="O800" i="1" s="1"/>
  <c r="P800" i="1" s="1"/>
  <c r="N788" i="1"/>
  <c r="O788" i="1" s="1"/>
  <c r="P788" i="1" s="1"/>
  <c r="N776" i="1"/>
  <c r="O776" i="1" s="1"/>
  <c r="P776" i="1" s="1"/>
  <c r="N764" i="1"/>
  <c r="O764" i="1" s="1"/>
  <c r="P764" i="1" s="1"/>
  <c r="N756" i="1"/>
  <c r="O756" i="1" s="1"/>
  <c r="P756" i="1" s="1"/>
  <c r="N744" i="1"/>
  <c r="O744" i="1" s="1"/>
  <c r="P744" i="1" s="1"/>
  <c r="N728" i="1"/>
  <c r="O728" i="1" s="1"/>
  <c r="P728" i="1" s="1"/>
  <c r="N716" i="1"/>
  <c r="O716" i="1" s="1"/>
  <c r="P716" i="1" s="1"/>
  <c r="N704" i="1"/>
  <c r="O704" i="1" s="1"/>
  <c r="P704" i="1" s="1"/>
  <c r="N692" i="1"/>
  <c r="O692" i="1" s="1"/>
  <c r="P692" i="1" s="1"/>
  <c r="N680" i="1"/>
  <c r="O680" i="1" s="1"/>
  <c r="P680" i="1" s="1"/>
  <c r="N664" i="1"/>
  <c r="O664" i="1" s="1"/>
  <c r="P664" i="1" s="1"/>
  <c r="N648" i="1"/>
  <c r="O648" i="1" s="1"/>
  <c r="P648" i="1" s="1"/>
  <c r="N640" i="1"/>
  <c r="O640" i="1" s="1"/>
  <c r="P640" i="1" s="1"/>
  <c r="N628" i="1"/>
  <c r="O628" i="1" s="1"/>
  <c r="P628" i="1" s="1"/>
  <c r="N616" i="1"/>
  <c r="O616" i="1" s="1"/>
  <c r="P616" i="1" s="1"/>
  <c r="N604" i="1"/>
  <c r="O604" i="1" s="1"/>
  <c r="P604" i="1" s="1"/>
  <c r="N592" i="1"/>
  <c r="O592" i="1" s="1"/>
  <c r="P592" i="1" s="1"/>
  <c r="N580" i="1"/>
  <c r="O580" i="1" s="1"/>
  <c r="P580" i="1" s="1"/>
  <c r="N568" i="1"/>
  <c r="O568" i="1" s="1"/>
  <c r="P568" i="1" s="1"/>
  <c r="N560" i="1"/>
  <c r="O560" i="1" s="1"/>
  <c r="P560" i="1" s="1"/>
  <c r="N548" i="1"/>
  <c r="O548" i="1" s="1"/>
  <c r="P548" i="1" s="1"/>
  <c r="N532" i="1"/>
  <c r="O532" i="1" s="1"/>
  <c r="P532" i="1" s="1"/>
  <c r="N520" i="1"/>
  <c r="O520" i="1" s="1"/>
  <c r="P520" i="1" s="1"/>
  <c r="N508" i="1"/>
  <c r="O508" i="1" s="1"/>
  <c r="P508" i="1" s="1"/>
  <c r="N496" i="1"/>
  <c r="O496" i="1" s="1"/>
  <c r="P496" i="1" s="1"/>
  <c r="N488" i="1"/>
  <c r="O488" i="1" s="1"/>
  <c r="P488" i="1" s="1"/>
  <c r="N472" i="1"/>
  <c r="O472" i="1" s="1"/>
  <c r="P472" i="1" s="1"/>
  <c r="N464" i="1"/>
  <c r="O464" i="1" s="1"/>
  <c r="P464" i="1" s="1"/>
  <c r="N452" i="1"/>
  <c r="O452" i="1" s="1"/>
  <c r="P452" i="1" s="1"/>
  <c r="N440" i="1"/>
  <c r="O440" i="1" s="1"/>
  <c r="P440" i="1" s="1"/>
  <c r="N432" i="1"/>
  <c r="O432" i="1" s="1"/>
  <c r="P432" i="1" s="1"/>
  <c r="N420" i="1"/>
  <c r="O420" i="1" s="1"/>
  <c r="P420" i="1" s="1"/>
  <c r="N404" i="1"/>
  <c r="O404" i="1" s="1"/>
  <c r="P404" i="1" s="1"/>
  <c r="N396" i="1"/>
  <c r="O396" i="1" s="1"/>
  <c r="P396" i="1" s="1"/>
  <c r="N384" i="1"/>
  <c r="O384" i="1" s="1"/>
  <c r="P384" i="1" s="1"/>
  <c r="N372" i="1"/>
  <c r="O372" i="1" s="1"/>
  <c r="P372" i="1" s="1"/>
  <c r="N360" i="1"/>
  <c r="O360" i="1" s="1"/>
  <c r="P360" i="1" s="1"/>
  <c r="N348" i="1"/>
  <c r="O348" i="1" s="1"/>
  <c r="P348" i="1" s="1"/>
  <c r="N336" i="1"/>
  <c r="O336" i="1" s="1"/>
  <c r="P336" i="1" s="1"/>
  <c r="N328" i="1"/>
  <c r="O328" i="1" s="1"/>
  <c r="P328" i="1" s="1"/>
  <c r="N320" i="1"/>
  <c r="O320" i="1" s="1"/>
  <c r="P320" i="1" s="1"/>
  <c r="N308" i="1"/>
  <c r="O308" i="1" s="1"/>
  <c r="P308" i="1" s="1"/>
  <c r="N300" i="1"/>
  <c r="O300" i="1" s="1"/>
  <c r="P300" i="1" s="1"/>
  <c r="N292" i="1"/>
  <c r="O292" i="1" s="1"/>
  <c r="P292" i="1" s="1"/>
  <c r="N284" i="1"/>
  <c r="O284" i="1" s="1"/>
  <c r="P284" i="1" s="1"/>
  <c r="N212" i="1"/>
  <c r="O212" i="1" s="1"/>
  <c r="P212" i="1" s="1"/>
  <c r="N997" i="1"/>
  <c r="O997" i="1" s="1"/>
  <c r="P997" i="1" s="1"/>
  <c r="N993" i="1"/>
  <c r="O993" i="1" s="1"/>
  <c r="P993" i="1" s="1"/>
  <c r="N989" i="1"/>
  <c r="O989" i="1" s="1"/>
  <c r="P989" i="1" s="1"/>
  <c r="N981" i="1"/>
  <c r="O981" i="1" s="1"/>
  <c r="P981" i="1" s="1"/>
  <c r="N977" i="1"/>
  <c r="O977" i="1" s="1"/>
  <c r="P977" i="1" s="1"/>
  <c r="N973" i="1"/>
  <c r="O973" i="1" s="1"/>
  <c r="P973" i="1" s="1"/>
  <c r="N965" i="1"/>
  <c r="O965" i="1" s="1"/>
  <c r="P965" i="1" s="1"/>
  <c r="N961" i="1"/>
  <c r="O961" i="1" s="1"/>
  <c r="P961" i="1" s="1"/>
  <c r="N957" i="1"/>
  <c r="O957" i="1" s="1"/>
  <c r="P957" i="1" s="1"/>
  <c r="N949" i="1"/>
  <c r="O949" i="1" s="1"/>
  <c r="P949" i="1" s="1"/>
  <c r="N945" i="1"/>
  <c r="O945" i="1" s="1"/>
  <c r="P945" i="1" s="1"/>
  <c r="N941" i="1"/>
  <c r="O941" i="1" s="1"/>
  <c r="P941" i="1" s="1"/>
  <c r="N933" i="1"/>
  <c r="O933" i="1" s="1"/>
  <c r="P933" i="1" s="1"/>
  <c r="N929" i="1"/>
  <c r="O929" i="1" s="1"/>
  <c r="P929" i="1" s="1"/>
  <c r="N925" i="1"/>
  <c r="O925" i="1" s="1"/>
  <c r="P925" i="1" s="1"/>
  <c r="N917" i="1"/>
  <c r="O917" i="1" s="1"/>
  <c r="P917" i="1" s="1"/>
  <c r="N913" i="1"/>
  <c r="O913" i="1" s="1"/>
  <c r="P913" i="1" s="1"/>
  <c r="N909" i="1"/>
  <c r="O909" i="1" s="1"/>
  <c r="P909" i="1" s="1"/>
  <c r="N901" i="1"/>
  <c r="O901" i="1" s="1"/>
  <c r="P901" i="1" s="1"/>
  <c r="N897" i="1"/>
  <c r="O897" i="1" s="1"/>
  <c r="P897" i="1" s="1"/>
  <c r="N893" i="1"/>
  <c r="O893" i="1" s="1"/>
  <c r="P893" i="1" s="1"/>
  <c r="N885" i="1"/>
  <c r="O885" i="1" s="1"/>
  <c r="P885" i="1" s="1"/>
  <c r="N881" i="1"/>
  <c r="O881" i="1" s="1"/>
  <c r="P881" i="1" s="1"/>
  <c r="N877" i="1"/>
  <c r="O877" i="1" s="1"/>
  <c r="P877" i="1" s="1"/>
  <c r="N869" i="1"/>
  <c r="O869" i="1" s="1"/>
  <c r="P869" i="1" s="1"/>
  <c r="N865" i="1"/>
  <c r="O865" i="1" s="1"/>
  <c r="P865" i="1" s="1"/>
  <c r="N861" i="1"/>
  <c r="O861" i="1" s="1"/>
  <c r="P861" i="1" s="1"/>
  <c r="N853" i="1"/>
  <c r="O853" i="1" s="1"/>
  <c r="P853" i="1" s="1"/>
  <c r="N849" i="1"/>
  <c r="O849" i="1" s="1"/>
  <c r="P849" i="1" s="1"/>
  <c r="N845" i="1"/>
  <c r="O845" i="1" s="1"/>
  <c r="P845" i="1" s="1"/>
  <c r="N837" i="1"/>
  <c r="O837" i="1" s="1"/>
  <c r="P837" i="1" s="1"/>
  <c r="N833" i="1"/>
  <c r="O833" i="1" s="1"/>
  <c r="P833" i="1" s="1"/>
  <c r="N829" i="1"/>
  <c r="O829" i="1" s="1"/>
  <c r="P829" i="1" s="1"/>
  <c r="N821" i="1"/>
  <c r="O821" i="1" s="1"/>
  <c r="P821" i="1" s="1"/>
  <c r="N817" i="1"/>
  <c r="O817" i="1" s="1"/>
  <c r="P817" i="1" s="1"/>
  <c r="N813" i="1"/>
  <c r="O813" i="1" s="1"/>
  <c r="P813" i="1" s="1"/>
  <c r="N805" i="1"/>
  <c r="O805" i="1" s="1"/>
  <c r="P805" i="1" s="1"/>
  <c r="N801" i="1"/>
  <c r="O801" i="1" s="1"/>
  <c r="P801" i="1" s="1"/>
  <c r="N797" i="1"/>
  <c r="O797" i="1" s="1"/>
  <c r="P797" i="1" s="1"/>
  <c r="N789" i="1"/>
  <c r="O789" i="1" s="1"/>
  <c r="P789" i="1" s="1"/>
  <c r="N785" i="1"/>
  <c r="O785" i="1" s="1"/>
  <c r="P785" i="1" s="1"/>
  <c r="N781" i="1"/>
  <c r="O781" i="1" s="1"/>
  <c r="P781" i="1" s="1"/>
  <c r="N773" i="1"/>
  <c r="O773" i="1" s="1"/>
  <c r="P773" i="1" s="1"/>
  <c r="N769" i="1"/>
  <c r="O769" i="1" s="1"/>
  <c r="P769" i="1" s="1"/>
  <c r="N765" i="1"/>
  <c r="O765" i="1" s="1"/>
  <c r="P765" i="1" s="1"/>
  <c r="N757" i="1"/>
  <c r="O757" i="1" s="1"/>
  <c r="P757" i="1" s="1"/>
  <c r="N753" i="1"/>
  <c r="O753" i="1" s="1"/>
  <c r="P753" i="1" s="1"/>
  <c r="N749" i="1"/>
  <c r="O749" i="1" s="1"/>
  <c r="P749" i="1" s="1"/>
  <c r="N745" i="1"/>
  <c r="O745" i="1" s="1"/>
  <c r="P745" i="1" s="1"/>
  <c r="N741" i="1"/>
  <c r="O741" i="1" s="1"/>
  <c r="P741" i="1" s="1"/>
  <c r="N737" i="1"/>
  <c r="O737" i="1" s="1"/>
  <c r="P737" i="1" s="1"/>
  <c r="N733" i="1"/>
  <c r="O733" i="1" s="1"/>
  <c r="P733" i="1" s="1"/>
  <c r="N729" i="1"/>
  <c r="O729" i="1" s="1"/>
  <c r="P729" i="1" s="1"/>
  <c r="N725" i="1"/>
  <c r="O725" i="1" s="1"/>
  <c r="P725" i="1" s="1"/>
  <c r="N721" i="1"/>
  <c r="O721" i="1" s="1"/>
  <c r="P721" i="1" s="1"/>
  <c r="N717" i="1"/>
  <c r="O717" i="1" s="1"/>
  <c r="P717" i="1" s="1"/>
  <c r="N713" i="1"/>
  <c r="O713" i="1" s="1"/>
  <c r="P713" i="1" s="1"/>
  <c r="N709" i="1"/>
  <c r="O709" i="1" s="1"/>
  <c r="P709" i="1" s="1"/>
  <c r="N705" i="1"/>
  <c r="O705" i="1" s="1"/>
  <c r="P705" i="1" s="1"/>
  <c r="N701" i="1"/>
  <c r="O701" i="1" s="1"/>
  <c r="P701" i="1" s="1"/>
  <c r="N697" i="1"/>
  <c r="O697" i="1" s="1"/>
  <c r="P697" i="1" s="1"/>
  <c r="N693" i="1"/>
  <c r="O693" i="1" s="1"/>
  <c r="P693" i="1" s="1"/>
  <c r="N689" i="1"/>
  <c r="O689" i="1" s="1"/>
  <c r="P689" i="1" s="1"/>
  <c r="N685" i="1"/>
  <c r="O685" i="1" s="1"/>
  <c r="P685" i="1" s="1"/>
  <c r="N681" i="1"/>
  <c r="O681" i="1" s="1"/>
  <c r="P681" i="1" s="1"/>
  <c r="N677" i="1"/>
  <c r="O677" i="1" s="1"/>
  <c r="P677" i="1" s="1"/>
  <c r="N673" i="1"/>
  <c r="O673" i="1" s="1"/>
  <c r="P673" i="1" s="1"/>
  <c r="N669" i="1"/>
  <c r="O669" i="1" s="1"/>
  <c r="P669" i="1" s="1"/>
  <c r="N665" i="1"/>
  <c r="O665" i="1" s="1"/>
  <c r="P665" i="1" s="1"/>
  <c r="N661" i="1"/>
  <c r="O661" i="1" s="1"/>
  <c r="P661" i="1" s="1"/>
  <c r="N657" i="1"/>
  <c r="O657" i="1" s="1"/>
  <c r="P657" i="1" s="1"/>
  <c r="N653" i="1"/>
  <c r="O653" i="1" s="1"/>
  <c r="P653" i="1" s="1"/>
  <c r="N649" i="1"/>
  <c r="O649" i="1" s="1"/>
  <c r="P649" i="1" s="1"/>
  <c r="N645" i="1"/>
  <c r="O645" i="1" s="1"/>
  <c r="P645" i="1" s="1"/>
  <c r="N641" i="1"/>
  <c r="O641" i="1" s="1"/>
  <c r="P641" i="1" s="1"/>
  <c r="N637" i="1"/>
  <c r="O637" i="1" s="1"/>
  <c r="P637" i="1" s="1"/>
  <c r="N633" i="1"/>
  <c r="O633" i="1" s="1"/>
  <c r="P633" i="1" s="1"/>
  <c r="N481" i="1"/>
  <c r="O481" i="1" s="1"/>
  <c r="P481" i="1" s="1"/>
  <c r="N285" i="1"/>
  <c r="O285" i="1" s="1"/>
  <c r="P285" i="1" s="1"/>
  <c r="N831" i="1"/>
  <c r="O831" i="1" s="1"/>
  <c r="P831" i="1" s="1"/>
  <c r="N827" i="1"/>
  <c r="O827" i="1" s="1"/>
  <c r="P827" i="1" s="1"/>
  <c r="N823" i="1"/>
  <c r="O823" i="1" s="1"/>
  <c r="P823" i="1" s="1"/>
  <c r="N819" i="1"/>
  <c r="O819" i="1" s="1"/>
  <c r="P819" i="1" s="1"/>
  <c r="N815" i="1"/>
  <c r="O815" i="1" s="1"/>
  <c r="P815" i="1" s="1"/>
  <c r="N811" i="1"/>
  <c r="O811" i="1" s="1"/>
  <c r="P811" i="1" s="1"/>
  <c r="N807" i="1"/>
  <c r="O807" i="1" s="1"/>
  <c r="P807" i="1" s="1"/>
  <c r="N803" i="1"/>
  <c r="O803" i="1" s="1"/>
  <c r="P803" i="1" s="1"/>
  <c r="N799" i="1"/>
  <c r="O799" i="1" s="1"/>
  <c r="P799" i="1" s="1"/>
  <c r="N795" i="1"/>
  <c r="O795" i="1" s="1"/>
  <c r="P795" i="1" s="1"/>
  <c r="N791" i="1"/>
  <c r="O791" i="1" s="1"/>
  <c r="P791" i="1" s="1"/>
  <c r="N787" i="1"/>
  <c r="O787" i="1" s="1"/>
  <c r="P787" i="1" s="1"/>
  <c r="N783" i="1"/>
  <c r="O783" i="1" s="1"/>
  <c r="P783" i="1" s="1"/>
  <c r="N779" i="1"/>
  <c r="O779" i="1" s="1"/>
  <c r="P779" i="1" s="1"/>
  <c r="N775" i="1"/>
  <c r="O775" i="1" s="1"/>
  <c r="P775" i="1" s="1"/>
  <c r="N771" i="1"/>
  <c r="O771" i="1" s="1"/>
  <c r="P771" i="1" s="1"/>
  <c r="N767" i="1"/>
  <c r="O767" i="1" s="1"/>
  <c r="P767" i="1" s="1"/>
  <c r="N763" i="1"/>
  <c r="O763" i="1" s="1"/>
  <c r="P763" i="1" s="1"/>
  <c r="N759" i="1"/>
  <c r="O759" i="1" s="1"/>
  <c r="P759" i="1" s="1"/>
  <c r="N755" i="1"/>
  <c r="O755" i="1" s="1"/>
  <c r="P755" i="1" s="1"/>
  <c r="N751" i="1"/>
  <c r="O751" i="1" s="1"/>
  <c r="P751" i="1" s="1"/>
  <c r="N747" i="1"/>
  <c r="O747" i="1" s="1"/>
  <c r="P747" i="1" s="1"/>
  <c r="N743" i="1"/>
  <c r="O743" i="1" s="1"/>
  <c r="P743" i="1" s="1"/>
  <c r="N739" i="1"/>
  <c r="O739" i="1" s="1"/>
  <c r="P739" i="1" s="1"/>
  <c r="N735" i="1"/>
  <c r="O735" i="1" s="1"/>
  <c r="P735" i="1" s="1"/>
  <c r="N731" i="1"/>
  <c r="O731" i="1" s="1"/>
  <c r="P731" i="1" s="1"/>
  <c r="N727" i="1"/>
  <c r="O727" i="1" s="1"/>
  <c r="P727" i="1" s="1"/>
  <c r="N723" i="1"/>
  <c r="O723" i="1" s="1"/>
  <c r="P723" i="1" s="1"/>
  <c r="N719" i="1"/>
  <c r="O719" i="1" s="1"/>
  <c r="P719" i="1" s="1"/>
  <c r="N715" i="1"/>
  <c r="O715" i="1" s="1"/>
  <c r="P715" i="1" s="1"/>
  <c r="N711" i="1"/>
  <c r="O711" i="1" s="1"/>
  <c r="P711" i="1" s="1"/>
  <c r="N707" i="1"/>
  <c r="O707" i="1" s="1"/>
  <c r="P707" i="1" s="1"/>
  <c r="N703" i="1"/>
  <c r="O703" i="1" s="1"/>
  <c r="P703" i="1" s="1"/>
  <c r="N699" i="1"/>
  <c r="O699" i="1" s="1"/>
  <c r="P699" i="1" s="1"/>
  <c r="N695" i="1"/>
  <c r="O695" i="1" s="1"/>
  <c r="P695" i="1" s="1"/>
  <c r="N691" i="1"/>
  <c r="O691" i="1" s="1"/>
  <c r="P691" i="1" s="1"/>
  <c r="N687" i="1"/>
  <c r="O687" i="1" s="1"/>
  <c r="P687" i="1" s="1"/>
  <c r="N683" i="1"/>
  <c r="O683" i="1" s="1"/>
  <c r="P683" i="1" s="1"/>
  <c r="N679" i="1"/>
  <c r="O679" i="1" s="1"/>
  <c r="P679" i="1" s="1"/>
  <c r="N675" i="1"/>
  <c r="O675" i="1" s="1"/>
  <c r="P675" i="1" s="1"/>
  <c r="N671" i="1"/>
  <c r="O671" i="1" s="1"/>
  <c r="P671" i="1" s="1"/>
  <c r="N667" i="1"/>
  <c r="O667" i="1" s="1"/>
  <c r="P667" i="1" s="1"/>
  <c r="N663" i="1"/>
  <c r="O663" i="1" s="1"/>
  <c r="P663" i="1" s="1"/>
  <c r="N659" i="1"/>
  <c r="O659" i="1" s="1"/>
  <c r="P659" i="1" s="1"/>
  <c r="N655" i="1"/>
  <c r="O655" i="1" s="1"/>
  <c r="P655" i="1" s="1"/>
  <c r="N651" i="1"/>
  <c r="O651" i="1" s="1"/>
  <c r="P651" i="1" s="1"/>
  <c r="N647" i="1"/>
  <c r="O647" i="1" s="1"/>
  <c r="P647" i="1" s="1"/>
  <c r="N643" i="1"/>
  <c r="O643" i="1" s="1"/>
  <c r="P643" i="1" s="1"/>
  <c r="N639" i="1"/>
  <c r="O639" i="1" s="1"/>
  <c r="P639" i="1" s="1"/>
  <c r="N635" i="1"/>
  <c r="O635" i="1" s="1"/>
  <c r="P635" i="1" s="1"/>
  <c r="N631" i="1"/>
  <c r="O631" i="1" s="1"/>
  <c r="P631" i="1" s="1"/>
  <c r="N627" i="1"/>
  <c r="O627" i="1" s="1"/>
  <c r="P627" i="1" s="1"/>
  <c r="N623" i="1"/>
  <c r="O623" i="1" s="1"/>
  <c r="P623" i="1" s="1"/>
  <c r="N619" i="1"/>
  <c r="O619" i="1" s="1"/>
  <c r="P619" i="1" s="1"/>
  <c r="N615" i="1"/>
  <c r="O615" i="1" s="1"/>
  <c r="P615" i="1" s="1"/>
  <c r="N611" i="1"/>
  <c r="O611" i="1" s="1"/>
  <c r="P611" i="1" s="1"/>
  <c r="N607" i="1"/>
  <c r="O607" i="1" s="1"/>
  <c r="P607" i="1" s="1"/>
  <c r="N603" i="1"/>
  <c r="O603" i="1" s="1"/>
  <c r="P603" i="1" s="1"/>
  <c r="N599" i="1"/>
  <c r="O599" i="1" s="1"/>
  <c r="P599" i="1" s="1"/>
  <c r="N595" i="1"/>
  <c r="O595" i="1" s="1"/>
  <c r="P595" i="1" s="1"/>
  <c r="N591" i="1"/>
  <c r="O591" i="1" s="1"/>
  <c r="P591" i="1" s="1"/>
  <c r="N587" i="1"/>
  <c r="O587" i="1" s="1"/>
  <c r="P587" i="1" s="1"/>
  <c r="N583" i="1"/>
  <c r="O583" i="1" s="1"/>
  <c r="P583" i="1" s="1"/>
  <c r="N579" i="1"/>
  <c r="O579" i="1" s="1"/>
  <c r="P579" i="1" s="1"/>
  <c r="N575" i="1"/>
  <c r="O575" i="1" s="1"/>
  <c r="P575" i="1" s="1"/>
  <c r="N571" i="1"/>
  <c r="O571" i="1" s="1"/>
  <c r="P571" i="1" s="1"/>
  <c r="N567" i="1"/>
  <c r="O567" i="1" s="1"/>
  <c r="P567" i="1" s="1"/>
  <c r="N563" i="1"/>
  <c r="O563" i="1" s="1"/>
  <c r="P563" i="1" s="1"/>
  <c r="N559" i="1"/>
  <c r="O559" i="1" s="1"/>
  <c r="P559" i="1" s="1"/>
  <c r="N555" i="1"/>
  <c r="O555" i="1" s="1"/>
  <c r="P555" i="1" s="1"/>
  <c r="N551" i="1"/>
  <c r="O551" i="1" s="1"/>
  <c r="P551" i="1" s="1"/>
  <c r="N547" i="1"/>
  <c r="O547" i="1" s="1"/>
  <c r="P547" i="1" s="1"/>
  <c r="N543" i="1"/>
  <c r="O543" i="1" s="1"/>
  <c r="P543" i="1" s="1"/>
  <c r="N539" i="1"/>
  <c r="O539" i="1" s="1"/>
  <c r="P539" i="1" s="1"/>
  <c r="N535" i="1"/>
  <c r="O535" i="1" s="1"/>
  <c r="P535" i="1" s="1"/>
  <c r="N531" i="1"/>
  <c r="O531" i="1" s="1"/>
  <c r="P531" i="1" s="1"/>
  <c r="N527" i="1"/>
  <c r="O527" i="1" s="1"/>
  <c r="P527" i="1" s="1"/>
  <c r="N523" i="1"/>
  <c r="O523" i="1" s="1"/>
  <c r="P523" i="1" s="1"/>
  <c r="N519" i="1"/>
  <c r="O519" i="1" s="1"/>
  <c r="P519" i="1" s="1"/>
  <c r="N515" i="1"/>
  <c r="O515" i="1" s="1"/>
  <c r="P515" i="1" s="1"/>
  <c r="N511" i="1"/>
  <c r="O511" i="1" s="1"/>
  <c r="P511" i="1" s="1"/>
  <c r="N507" i="1"/>
  <c r="O507" i="1" s="1"/>
  <c r="P507" i="1" s="1"/>
  <c r="N503" i="1"/>
  <c r="O503" i="1" s="1"/>
  <c r="P503" i="1" s="1"/>
  <c r="N499" i="1"/>
  <c r="O499" i="1" s="1"/>
  <c r="P499" i="1" s="1"/>
  <c r="N495" i="1"/>
  <c r="O495" i="1" s="1"/>
  <c r="P495" i="1" s="1"/>
  <c r="N491" i="1"/>
  <c r="O491" i="1" s="1"/>
  <c r="P491" i="1" s="1"/>
  <c r="N487" i="1"/>
  <c r="O487" i="1" s="1"/>
  <c r="P487" i="1" s="1"/>
  <c r="N483" i="1"/>
  <c r="O483" i="1" s="1"/>
  <c r="P483" i="1" s="1"/>
  <c r="N479" i="1"/>
  <c r="O479" i="1" s="1"/>
  <c r="P479" i="1" s="1"/>
  <c r="N475" i="1"/>
  <c r="O475" i="1" s="1"/>
  <c r="P475" i="1" s="1"/>
  <c r="N471" i="1"/>
  <c r="O471" i="1" s="1"/>
  <c r="P471" i="1" s="1"/>
  <c r="N467" i="1"/>
  <c r="O467" i="1" s="1"/>
  <c r="P467" i="1" s="1"/>
  <c r="N463" i="1"/>
  <c r="O463" i="1" s="1"/>
  <c r="P463" i="1" s="1"/>
  <c r="N459" i="1"/>
  <c r="O459" i="1" s="1"/>
  <c r="P459" i="1" s="1"/>
  <c r="N455" i="1"/>
  <c r="O455" i="1" s="1"/>
  <c r="P455" i="1" s="1"/>
  <c r="N451" i="1"/>
  <c r="O451" i="1" s="1"/>
  <c r="P451" i="1" s="1"/>
  <c r="N447" i="1"/>
  <c r="O447" i="1" s="1"/>
  <c r="P447" i="1" s="1"/>
  <c r="N443" i="1"/>
  <c r="O443" i="1" s="1"/>
  <c r="P443" i="1" s="1"/>
  <c r="N439" i="1"/>
  <c r="O439" i="1" s="1"/>
  <c r="P439" i="1" s="1"/>
  <c r="N435" i="1"/>
  <c r="O435" i="1" s="1"/>
  <c r="P435" i="1" s="1"/>
  <c r="N431" i="1"/>
  <c r="O431" i="1" s="1"/>
  <c r="P431" i="1" s="1"/>
  <c r="N423" i="1"/>
  <c r="O423" i="1" s="1"/>
  <c r="P423" i="1" s="1"/>
  <c r="N419" i="1"/>
  <c r="O419" i="1" s="1"/>
  <c r="P419" i="1" s="1"/>
  <c r="N415" i="1"/>
  <c r="O415" i="1" s="1"/>
  <c r="P415" i="1" s="1"/>
  <c r="N411" i="1"/>
  <c r="O411" i="1" s="1"/>
  <c r="P411" i="1" s="1"/>
  <c r="N407" i="1"/>
  <c r="O407" i="1" s="1"/>
  <c r="P407" i="1" s="1"/>
  <c r="N403" i="1"/>
  <c r="O403" i="1" s="1"/>
  <c r="P403" i="1" s="1"/>
  <c r="N399" i="1"/>
  <c r="O399" i="1" s="1"/>
  <c r="P399" i="1" s="1"/>
  <c r="N395" i="1"/>
  <c r="O395" i="1" s="1"/>
  <c r="P395" i="1" s="1"/>
  <c r="N391" i="1"/>
  <c r="O391" i="1" s="1"/>
  <c r="P391" i="1" s="1"/>
  <c r="N387" i="1"/>
  <c r="O387" i="1" s="1"/>
  <c r="P387" i="1" s="1"/>
  <c r="N383" i="1"/>
  <c r="O383" i="1" s="1"/>
  <c r="P383" i="1" s="1"/>
  <c r="N379" i="1"/>
  <c r="O379" i="1" s="1"/>
  <c r="P379" i="1" s="1"/>
  <c r="N375" i="1"/>
  <c r="O375" i="1" s="1"/>
  <c r="P375" i="1" s="1"/>
  <c r="N371" i="1"/>
  <c r="O371" i="1" s="1"/>
  <c r="P371" i="1" s="1"/>
  <c r="N367" i="1"/>
  <c r="O367" i="1" s="1"/>
  <c r="P367" i="1" s="1"/>
  <c r="N359" i="1"/>
  <c r="O359" i="1" s="1"/>
  <c r="P359" i="1" s="1"/>
  <c r="N355" i="1"/>
  <c r="O355" i="1" s="1"/>
  <c r="P355" i="1" s="1"/>
  <c r="N351" i="1"/>
  <c r="O351" i="1" s="1"/>
  <c r="P351" i="1" s="1"/>
  <c r="N347" i="1"/>
  <c r="O347" i="1" s="1"/>
  <c r="P347" i="1" s="1"/>
  <c r="N343" i="1"/>
  <c r="O343" i="1" s="1"/>
  <c r="P343" i="1" s="1"/>
  <c r="N339" i="1"/>
  <c r="O339" i="1" s="1"/>
  <c r="P339" i="1" s="1"/>
  <c r="N335" i="1"/>
  <c r="O335" i="1" s="1"/>
  <c r="P335" i="1" s="1"/>
  <c r="N331" i="1"/>
  <c r="O331" i="1" s="1"/>
  <c r="P331" i="1" s="1"/>
  <c r="N327" i="1"/>
  <c r="O327" i="1" s="1"/>
  <c r="P327" i="1" s="1"/>
  <c r="N323" i="1"/>
  <c r="O323" i="1" s="1"/>
  <c r="P323" i="1" s="1"/>
  <c r="N319" i="1"/>
  <c r="O319" i="1" s="1"/>
  <c r="P319" i="1" s="1"/>
  <c r="N315" i="1"/>
  <c r="O315" i="1" s="1"/>
  <c r="P315" i="1" s="1"/>
  <c r="N311" i="1"/>
  <c r="O311" i="1" s="1"/>
  <c r="P311" i="1" s="1"/>
  <c r="N307" i="1"/>
  <c r="O307" i="1" s="1"/>
  <c r="P307" i="1" s="1"/>
  <c r="N303" i="1"/>
  <c r="O303" i="1" s="1"/>
  <c r="P303" i="1" s="1"/>
  <c r="N299" i="1"/>
  <c r="O299" i="1" s="1"/>
  <c r="P299" i="1" s="1"/>
  <c r="N295" i="1"/>
  <c r="O295" i="1" s="1"/>
  <c r="P295" i="1" s="1"/>
  <c r="N291" i="1"/>
  <c r="O291" i="1" s="1"/>
  <c r="P291" i="1" s="1"/>
  <c r="N287" i="1"/>
  <c r="O287" i="1" s="1"/>
  <c r="P287" i="1" s="1"/>
  <c r="N283" i="1"/>
  <c r="O283" i="1" s="1"/>
  <c r="P283" i="1" s="1"/>
  <c r="N279" i="1"/>
  <c r="O279" i="1" s="1"/>
  <c r="P279" i="1" s="1"/>
  <c r="N275" i="1"/>
  <c r="O275" i="1" s="1"/>
  <c r="P275" i="1" s="1"/>
  <c r="N271" i="1"/>
  <c r="O271" i="1" s="1"/>
  <c r="P271" i="1" s="1"/>
  <c r="N267" i="1"/>
  <c r="O267" i="1" s="1"/>
  <c r="P267" i="1" s="1"/>
  <c r="N263" i="1"/>
  <c r="O263" i="1" s="1"/>
  <c r="P263" i="1" s="1"/>
  <c r="N259" i="1"/>
  <c r="O259" i="1" s="1"/>
  <c r="P259" i="1" s="1"/>
  <c r="N255" i="1"/>
  <c r="O255" i="1" s="1"/>
  <c r="P255" i="1" s="1"/>
  <c r="N251" i="1"/>
  <c r="O251" i="1" s="1"/>
  <c r="P251" i="1" s="1"/>
  <c r="N247" i="1"/>
  <c r="O247" i="1" s="1"/>
  <c r="P247" i="1" s="1"/>
  <c r="N822" i="1"/>
  <c r="O822" i="1" s="1"/>
  <c r="P822" i="1" s="1"/>
  <c r="N818" i="1"/>
  <c r="O818" i="1" s="1"/>
  <c r="P818" i="1" s="1"/>
  <c r="N814" i="1"/>
  <c r="O814" i="1" s="1"/>
  <c r="P814" i="1" s="1"/>
  <c r="N810" i="1"/>
  <c r="O810" i="1" s="1"/>
  <c r="P810" i="1" s="1"/>
  <c r="N806" i="1"/>
  <c r="O806" i="1" s="1"/>
  <c r="P806" i="1" s="1"/>
  <c r="N802" i="1"/>
  <c r="O802" i="1" s="1"/>
  <c r="P802" i="1" s="1"/>
  <c r="N798" i="1"/>
  <c r="O798" i="1" s="1"/>
  <c r="P798" i="1" s="1"/>
  <c r="N794" i="1"/>
  <c r="O794" i="1" s="1"/>
  <c r="P794" i="1" s="1"/>
  <c r="N790" i="1"/>
  <c r="O790" i="1" s="1"/>
  <c r="P790" i="1" s="1"/>
  <c r="N786" i="1"/>
  <c r="O786" i="1" s="1"/>
  <c r="P786" i="1" s="1"/>
  <c r="N782" i="1"/>
  <c r="O782" i="1" s="1"/>
  <c r="P782" i="1" s="1"/>
  <c r="N778" i="1"/>
  <c r="O778" i="1" s="1"/>
  <c r="P778" i="1" s="1"/>
  <c r="N774" i="1"/>
  <c r="O774" i="1" s="1"/>
  <c r="P774" i="1" s="1"/>
  <c r="N770" i="1"/>
  <c r="O770" i="1" s="1"/>
  <c r="P770" i="1" s="1"/>
  <c r="N766" i="1"/>
  <c r="O766" i="1" s="1"/>
  <c r="P766" i="1" s="1"/>
  <c r="N762" i="1"/>
  <c r="O762" i="1" s="1"/>
  <c r="P762" i="1" s="1"/>
  <c r="N758" i="1"/>
  <c r="O758" i="1" s="1"/>
  <c r="P758" i="1" s="1"/>
  <c r="N754" i="1"/>
  <c r="O754" i="1" s="1"/>
  <c r="P754" i="1" s="1"/>
  <c r="N750" i="1"/>
  <c r="O750" i="1" s="1"/>
  <c r="P750" i="1" s="1"/>
  <c r="N746" i="1"/>
  <c r="O746" i="1" s="1"/>
  <c r="P746" i="1" s="1"/>
  <c r="N742" i="1"/>
  <c r="O742" i="1" s="1"/>
  <c r="P742" i="1" s="1"/>
  <c r="N738" i="1"/>
  <c r="O738" i="1" s="1"/>
  <c r="P738" i="1" s="1"/>
  <c r="N734" i="1"/>
  <c r="O734" i="1" s="1"/>
  <c r="P734" i="1" s="1"/>
  <c r="N730" i="1"/>
  <c r="O730" i="1" s="1"/>
  <c r="P730" i="1" s="1"/>
  <c r="N726" i="1"/>
  <c r="O726" i="1" s="1"/>
  <c r="P726" i="1" s="1"/>
  <c r="N722" i="1"/>
  <c r="O722" i="1" s="1"/>
  <c r="P722" i="1" s="1"/>
  <c r="N718" i="1"/>
  <c r="O718" i="1" s="1"/>
  <c r="P718" i="1" s="1"/>
  <c r="N714" i="1"/>
  <c r="O714" i="1" s="1"/>
  <c r="P714" i="1" s="1"/>
  <c r="N710" i="1"/>
  <c r="O710" i="1" s="1"/>
  <c r="P710" i="1" s="1"/>
  <c r="N706" i="1"/>
  <c r="O706" i="1" s="1"/>
  <c r="P706" i="1" s="1"/>
  <c r="N702" i="1"/>
  <c r="O702" i="1" s="1"/>
  <c r="P702" i="1" s="1"/>
  <c r="N698" i="1"/>
  <c r="O698" i="1" s="1"/>
  <c r="P698" i="1" s="1"/>
  <c r="N694" i="1"/>
  <c r="O694" i="1" s="1"/>
  <c r="P694" i="1" s="1"/>
  <c r="N690" i="1"/>
  <c r="O690" i="1" s="1"/>
  <c r="P690" i="1" s="1"/>
  <c r="N686" i="1"/>
  <c r="O686" i="1" s="1"/>
  <c r="P686" i="1" s="1"/>
  <c r="N682" i="1"/>
  <c r="O682" i="1" s="1"/>
  <c r="P682" i="1" s="1"/>
  <c r="N678" i="1"/>
  <c r="O678" i="1" s="1"/>
  <c r="P678" i="1" s="1"/>
  <c r="N674" i="1"/>
  <c r="O674" i="1" s="1"/>
  <c r="P674" i="1" s="1"/>
  <c r="N670" i="1"/>
  <c r="O670" i="1" s="1"/>
  <c r="P670" i="1" s="1"/>
  <c r="N666" i="1"/>
  <c r="O666" i="1" s="1"/>
  <c r="P666" i="1" s="1"/>
  <c r="N662" i="1"/>
  <c r="O662" i="1" s="1"/>
  <c r="P662" i="1" s="1"/>
  <c r="N658" i="1"/>
  <c r="O658" i="1" s="1"/>
  <c r="P658" i="1" s="1"/>
  <c r="N654" i="1"/>
  <c r="O654" i="1" s="1"/>
  <c r="P654" i="1" s="1"/>
  <c r="N650" i="1"/>
  <c r="O650" i="1" s="1"/>
  <c r="P650" i="1" s="1"/>
  <c r="N646" i="1"/>
  <c r="O646" i="1" s="1"/>
  <c r="P646" i="1" s="1"/>
  <c r="N642" i="1"/>
  <c r="O642" i="1" s="1"/>
  <c r="P642" i="1" s="1"/>
  <c r="N638" i="1"/>
  <c r="O638" i="1" s="1"/>
  <c r="P638" i="1" s="1"/>
  <c r="N634" i="1"/>
  <c r="O634" i="1" s="1"/>
  <c r="P634" i="1" s="1"/>
  <c r="N630" i="1"/>
  <c r="O630" i="1" s="1"/>
  <c r="P630" i="1" s="1"/>
  <c r="N626" i="1"/>
  <c r="O626" i="1" s="1"/>
  <c r="P626" i="1" s="1"/>
  <c r="N622" i="1"/>
  <c r="O622" i="1" s="1"/>
  <c r="P622" i="1" s="1"/>
  <c r="N618" i="1"/>
  <c r="O618" i="1" s="1"/>
  <c r="P618" i="1" s="1"/>
  <c r="N614" i="1"/>
  <c r="O614" i="1" s="1"/>
  <c r="P614" i="1" s="1"/>
  <c r="N610" i="1"/>
  <c r="O610" i="1" s="1"/>
  <c r="P610" i="1" s="1"/>
  <c r="N606" i="1"/>
  <c r="O606" i="1" s="1"/>
  <c r="P606" i="1" s="1"/>
  <c r="N602" i="1"/>
  <c r="O602" i="1" s="1"/>
  <c r="P602" i="1" s="1"/>
  <c r="N598" i="1"/>
  <c r="O598" i="1" s="1"/>
  <c r="P598" i="1" s="1"/>
  <c r="N594" i="1"/>
  <c r="O594" i="1" s="1"/>
  <c r="P594" i="1" s="1"/>
  <c r="N590" i="1"/>
  <c r="O590" i="1" s="1"/>
  <c r="P590" i="1" s="1"/>
  <c r="N586" i="1"/>
  <c r="O586" i="1" s="1"/>
  <c r="P586" i="1" s="1"/>
  <c r="N582" i="1"/>
  <c r="O582" i="1" s="1"/>
  <c r="P582" i="1" s="1"/>
  <c r="N578" i="1"/>
  <c r="O578" i="1" s="1"/>
  <c r="P578" i="1" s="1"/>
  <c r="N574" i="1"/>
  <c r="O574" i="1" s="1"/>
  <c r="P574" i="1" s="1"/>
  <c r="N570" i="1"/>
  <c r="O570" i="1" s="1"/>
  <c r="P570" i="1" s="1"/>
  <c r="N566" i="1"/>
  <c r="O566" i="1" s="1"/>
  <c r="P566" i="1" s="1"/>
  <c r="N562" i="1"/>
  <c r="O562" i="1" s="1"/>
  <c r="P562" i="1" s="1"/>
  <c r="N558" i="1"/>
  <c r="O558" i="1" s="1"/>
  <c r="P558" i="1" s="1"/>
  <c r="N554" i="1"/>
  <c r="O554" i="1" s="1"/>
  <c r="P554" i="1" s="1"/>
  <c r="N550" i="1"/>
  <c r="O550" i="1" s="1"/>
  <c r="P550" i="1" s="1"/>
  <c r="N546" i="1"/>
  <c r="O546" i="1" s="1"/>
  <c r="P546" i="1" s="1"/>
  <c r="N542" i="1"/>
  <c r="O542" i="1" s="1"/>
  <c r="P542" i="1" s="1"/>
  <c r="N538" i="1"/>
  <c r="O538" i="1" s="1"/>
  <c r="P538" i="1" s="1"/>
  <c r="N534" i="1"/>
  <c r="O534" i="1" s="1"/>
  <c r="P534" i="1" s="1"/>
  <c r="N530" i="1"/>
  <c r="O530" i="1" s="1"/>
  <c r="P530" i="1" s="1"/>
  <c r="N526" i="1"/>
  <c r="O526" i="1" s="1"/>
  <c r="P526" i="1" s="1"/>
  <c r="N522" i="1"/>
  <c r="O522" i="1" s="1"/>
  <c r="P522" i="1" s="1"/>
  <c r="N518" i="1"/>
  <c r="O518" i="1" s="1"/>
  <c r="P518" i="1" s="1"/>
  <c r="N514" i="1"/>
  <c r="O514" i="1" s="1"/>
  <c r="P514" i="1" s="1"/>
  <c r="N510" i="1"/>
  <c r="O510" i="1" s="1"/>
  <c r="P510" i="1" s="1"/>
  <c r="N506" i="1"/>
  <c r="O506" i="1" s="1"/>
  <c r="P506" i="1" s="1"/>
  <c r="N502" i="1"/>
  <c r="O502" i="1" s="1"/>
  <c r="P502" i="1" s="1"/>
  <c r="N498" i="1"/>
  <c r="O498" i="1" s="1"/>
  <c r="P498" i="1" s="1"/>
  <c r="N494" i="1"/>
  <c r="O494" i="1" s="1"/>
  <c r="P494" i="1" s="1"/>
  <c r="N490" i="1"/>
  <c r="O490" i="1" s="1"/>
  <c r="P490" i="1" s="1"/>
  <c r="N486" i="1"/>
  <c r="O486" i="1" s="1"/>
  <c r="P486" i="1" s="1"/>
  <c r="N482" i="1"/>
  <c r="O482" i="1" s="1"/>
  <c r="P482" i="1" s="1"/>
  <c r="N478" i="1"/>
  <c r="O478" i="1" s="1"/>
  <c r="P478" i="1" s="1"/>
  <c r="N474" i="1"/>
  <c r="O474" i="1" s="1"/>
  <c r="P474" i="1" s="1"/>
  <c r="N470" i="1"/>
  <c r="O470" i="1" s="1"/>
  <c r="P470" i="1" s="1"/>
  <c r="N466" i="1"/>
  <c r="O466" i="1" s="1"/>
  <c r="P466" i="1" s="1"/>
  <c r="N462" i="1"/>
  <c r="O462" i="1" s="1"/>
  <c r="P462" i="1" s="1"/>
  <c r="N458" i="1"/>
  <c r="O458" i="1" s="1"/>
  <c r="P458" i="1" s="1"/>
  <c r="N454" i="1"/>
  <c r="O454" i="1" s="1"/>
  <c r="P454" i="1" s="1"/>
  <c r="N450" i="1"/>
  <c r="O450" i="1" s="1"/>
  <c r="P450" i="1" s="1"/>
  <c r="N446" i="1"/>
  <c r="O446" i="1" s="1"/>
  <c r="P446" i="1" s="1"/>
  <c r="N442" i="1"/>
  <c r="O442" i="1" s="1"/>
  <c r="P442" i="1" s="1"/>
  <c r="N438" i="1"/>
  <c r="O438" i="1" s="1"/>
  <c r="P438" i="1" s="1"/>
  <c r="N434" i="1"/>
  <c r="O434" i="1" s="1"/>
  <c r="P434" i="1" s="1"/>
  <c r="N430" i="1"/>
  <c r="O430" i="1" s="1"/>
  <c r="P430" i="1" s="1"/>
  <c r="N426" i="1"/>
  <c r="O426" i="1" s="1"/>
  <c r="P426" i="1" s="1"/>
  <c r="N422" i="1"/>
  <c r="O422" i="1" s="1"/>
  <c r="P422" i="1" s="1"/>
  <c r="N418" i="1"/>
  <c r="O418" i="1" s="1"/>
  <c r="P418" i="1" s="1"/>
  <c r="N414" i="1"/>
  <c r="O414" i="1" s="1"/>
  <c r="P414" i="1" s="1"/>
  <c r="N410" i="1"/>
  <c r="O410" i="1" s="1"/>
  <c r="P410" i="1" s="1"/>
  <c r="N406" i="1"/>
  <c r="O406" i="1" s="1"/>
  <c r="P406" i="1" s="1"/>
  <c r="N402" i="1"/>
  <c r="O402" i="1" s="1"/>
  <c r="P402" i="1" s="1"/>
  <c r="N398" i="1"/>
  <c r="O398" i="1" s="1"/>
  <c r="P398" i="1" s="1"/>
  <c r="N394" i="1"/>
  <c r="O394" i="1" s="1"/>
  <c r="P394" i="1" s="1"/>
  <c r="N390" i="1"/>
  <c r="O390" i="1" s="1"/>
  <c r="P390" i="1" s="1"/>
  <c r="N386" i="1"/>
  <c r="O386" i="1" s="1"/>
  <c r="P386" i="1" s="1"/>
  <c r="N382" i="1"/>
  <c r="O382" i="1" s="1"/>
  <c r="P382" i="1" s="1"/>
  <c r="N378" i="1"/>
  <c r="O378" i="1" s="1"/>
  <c r="P378" i="1" s="1"/>
  <c r="N374" i="1"/>
  <c r="O374" i="1" s="1"/>
  <c r="P374" i="1" s="1"/>
  <c r="N370" i="1"/>
  <c r="O370" i="1" s="1"/>
  <c r="P370" i="1" s="1"/>
  <c r="N366" i="1"/>
  <c r="O366" i="1" s="1"/>
  <c r="P366" i="1" s="1"/>
  <c r="N362" i="1"/>
  <c r="O362" i="1" s="1"/>
  <c r="P362" i="1" s="1"/>
  <c r="N358" i="1"/>
  <c r="O358" i="1" s="1"/>
  <c r="P358" i="1" s="1"/>
  <c r="N354" i="1"/>
  <c r="O354" i="1" s="1"/>
  <c r="P354" i="1" s="1"/>
  <c r="N350" i="1"/>
  <c r="O350" i="1" s="1"/>
  <c r="P350" i="1" s="1"/>
  <c r="N346" i="1"/>
  <c r="O346" i="1" s="1"/>
  <c r="P346" i="1" s="1"/>
  <c r="N342" i="1"/>
  <c r="O342" i="1" s="1"/>
  <c r="P342" i="1" s="1"/>
  <c r="N338" i="1"/>
  <c r="O338" i="1" s="1"/>
  <c r="P338" i="1" s="1"/>
  <c r="N334" i="1"/>
  <c r="O334" i="1" s="1"/>
  <c r="P334" i="1" s="1"/>
  <c r="N330" i="1"/>
  <c r="O330" i="1" s="1"/>
  <c r="P330" i="1" s="1"/>
  <c r="N326" i="1"/>
  <c r="O326" i="1" s="1"/>
  <c r="P326" i="1" s="1"/>
  <c r="N322" i="1"/>
  <c r="O322" i="1" s="1"/>
  <c r="P322" i="1" s="1"/>
  <c r="N318" i="1"/>
  <c r="O318" i="1" s="1"/>
  <c r="P318" i="1" s="1"/>
  <c r="N314" i="1"/>
  <c r="O314" i="1" s="1"/>
  <c r="P314" i="1" s="1"/>
  <c r="N310" i="1"/>
  <c r="O310" i="1" s="1"/>
  <c r="P310" i="1" s="1"/>
  <c r="N306" i="1"/>
  <c r="O306" i="1" s="1"/>
  <c r="P306" i="1" s="1"/>
  <c r="N302" i="1"/>
  <c r="O302" i="1" s="1"/>
  <c r="P302" i="1" s="1"/>
  <c r="N298" i="1"/>
  <c r="O298" i="1" s="1"/>
  <c r="P298" i="1" s="1"/>
  <c r="N294" i="1"/>
  <c r="O294" i="1" s="1"/>
  <c r="P294" i="1" s="1"/>
  <c r="N290" i="1"/>
  <c r="O290" i="1" s="1"/>
  <c r="P290" i="1" s="1"/>
  <c r="N286" i="1"/>
  <c r="O286" i="1" s="1"/>
  <c r="P286" i="1" s="1"/>
  <c r="N282" i="1"/>
  <c r="O282" i="1" s="1"/>
  <c r="P282" i="1" s="1"/>
  <c r="N242" i="1"/>
  <c r="O242" i="1" s="1"/>
  <c r="P242" i="1" s="1"/>
  <c r="N629" i="1"/>
  <c r="O629" i="1" s="1"/>
  <c r="P629" i="1" s="1"/>
  <c r="N625" i="1"/>
  <c r="O625" i="1" s="1"/>
  <c r="P625" i="1" s="1"/>
  <c r="N621" i="1"/>
  <c r="O621" i="1" s="1"/>
  <c r="P621" i="1" s="1"/>
  <c r="N617" i="1"/>
  <c r="O617" i="1" s="1"/>
  <c r="P617" i="1" s="1"/>
  <c r="N613" i="1"/>
  <c r="O613" i="1" s="1"/>
  <c r="P613" i="1" s="1"/>
  <c r="N609" i="1"/>
  <c r="O609" i="1" s="1"/>
  <c r="P609" i="1" s="1"/>
  <c r="N605" i="1"/>
  <c r="O605" i="1" s="1"/>
  <c r="P605" i="1" s="1"/>
  <c r="N601" i="1"/>
  <c r="O601" i="1" s="1"/>
  <c r="P601" i="1" s="1"/>
  <c r="N597" i="1"/>
  <c r="O597" i="1" s="1"/>
  <c r="P597" i="1" s="1"/>
  <c r="N593" i="1"/>
  <c r="O593" i="1" s="1"/>
  <c r="P593" i="1" s="1"/>
  <c r="N589" i="1"/>
  <c r="O589" i="1" s="1"/>
  <c r="P589" i="1" s="1"/>
  <c r="N585" i="1"/>
  <c r="O585" i="1" s="1"/>
  <c r="P585" i="1" s="1"/>
  <c r="N581" i="1"/>
  <c r="O581" i="1" s="1"/>
  <c r="P581" i="1" s="1"/>
  <c r="N577" i="1"/>
  <c r="O577" i="1" s="1"/>
  <c r="P577" i="1" s="1"/>
  <c r="N573" i="1"/>
  <c r="O573" i="1" s="1"/>
  <c r="P573" i="1" s="1"/>
  <c r="N569" i="1"/>
  <c r="O569" i="1" s="1"/>
  <c r="P569" i="1" s="1"/>
  <c r="N565" i="1"/>
  <c r="O565" i="1" s="1"/>
  <c r="P565" i="1" s="1"/>
  <c r="N561" i="1"/>
  <c r="O561" i="1" s="1"/>
  <c r="P561" i="1" s="1"/>
  <c r="N557" i="1"/>
  <c r="O557" i="1" s="1"/>
  <c r="P557" i="1" s="1"/>
  <c r="N553" i="1"/>
  <c r="O553" i="1" s="1"/>
  <c r="P553" i="1" s="1"/>
  <c r="N549" i="1"/>
  <c r="O549" i="1" s="1"/>
  <c r="P549" i="1" s="1"/>
  <c r="N545" i="1"/>
  <c r="O545" i="1" s="1"/>
  <c r="P545" i="1" s="1"/>
  <c r="N541" i="1"/>
  <c r="O541" i="1" s="1"/>
  <c r="P541" i="1" s="1"/>
  <c r="N537" i="1"/>
  <c r="O537" i="1" s="1"/>
  <c r="P537" i="1" s="1"/>
  <c r="N533" i="1"/>
  <c r="O533" i="1" s="1"/>
  <c r="P533" i="1" s="1"/>
  <c r="N529" i="1"/>
  <c r="O529" i="1" s="1"/>
  <c r="P529" i="1" s="1"/>
  <c r="N525" i="1"/>
  <c r="O525" i="1" s="1"/>
  <c r="P525" i="1" s="1"/>
  <c r="N521" i="1"/>
  <c r="O521" i="1" s="1"/>
  <c r="P521" i="1" s="1"/>
  <c r="N517" i="1"/>
  <c r="O517" i="1" s="1"/>
  <c r="P517" i="1" s="1"/>
  <c r="N513" i="1"/>
  <c r="O513" i="1" s="1"/>
  <c r="P513" i="1" s="1"/>
  <c r="N509" i="1"/>
  <c r="O509" i="1" s="1"/>
  <c r="P509" i="1" s="1"/>
  <c r="N505" i="1"/>
  <c r="O505" i="1" s="1"/>
  <c r="P505" i="1" s="1"/>
  <c r="N501" i="1"/>
  <c r="O501" i="1" s="1"/>
  <c r="P501" i="1" s="1"/>
  <c r="N497" i="1"/>
  <c r="O497" i="1" s="1"/>
  <c r="P497" i="1" s="1"/>
  <c r="N493" i="1"/>
  <c r="O493" i="1" s="1"/>
  <c r="P493" i="1" s="1"/>
  <c r="N489" i="1"/>
  <c r="O489" i="1" s="1"/>
  <c r="P489" i="1" s="1"/>
  <c r="N485" i="1"/>
  <c r="O485" i="1" s="1"/>
  <c r="P485" i="1" s="1"/>
  <c r="N477" i="1"/>
  <c r="O477" i="1" s="1"/>
  <c r="P477" i="1" s="1"/>
  <c r="N473" i="1"/>
  <c r="O473" i="1" s="1"/>
  <c r="P473" i="1" s="1"/>
  <c r="N469" i="1"/>
  <c r="O469" i="1" s="1"/>
  <c r="P469" i="1" s="1"/>
  <c r="N465" i="1"/>
  <c r="O465" i="1" s="1"/>
  <c r="P465" i="1" s="1"/>
  <c r="N461" i="1"/>
  <c r="O461" i="1" s="1"/>
  <c r="P461" i="1" s="1"/>
  <c r="N457" i="1"/>
  <c r="O457" i="1" s="1"/>
  <c r="P457" i="1" s="1"/>
  <c r="N453" i="1"/>
  <c r="O453" i="1" s="1"/>
  <c r="P453" i="1" s="1"/>
  <c r="N449" i="1"/>
  <c r="O449" i="1" s="1"/>
  <c r="P449" i="1" s="1"/>
  <c r="N445" i="1"/>
  <c r="O445" i="1" s="1"/>
  <c r="P445" i="1" s="1"/>
  <c r="N441" i="1"/>
  <c r="O441" i="1" s="1"/>
  <c r="P441" i="1" s="1"/>
  <c r="N437" i="1"/>
  <c r="O437" i="1" s="1"/>
  <c r="P437" i="1" s="1"/>
  <c r="N433" i="1"/>
  <c r="O433" i="1" s="1"/>
  <c r="P433" i="1" s="1"/>
  <c r="N429" i="1"/>
  <c r="O429" i="1" s="1"/>
  <c r="P429" i="1" s="1"/>
  <c r="N425" i="1"/>
  <c r="O425" i="1" s="1"/>
  <c r="P425" i="1" s="1"/>
  <c r="N421" i="1"/>
  <c r="O421" i="1" s="1"/>
  <c r="P421" i="1" s="1"/>
  <c r="N417" i="1"/>
  <c r="O417" i="1" s="1"/>
  <c r="P417" i="1" s="1"/>
  <c r="N413" i="1"/>
  <c r="O413" i="1" s="1"/>
  <c r="P413" i="1" s="1"/>
  <c r="N409" i="1"/>
  <c r="O409" i="1" s="1"/>
  <c r="P409" i="1" s="1"/>
  <c r="N405" i="1"/>
  <c r="O405" i="1" s="1"/>
  <c r="P405" i="1" s="1"/>
  <c r="N401" i="1"/>
  <c r="O401" i="1" s="1"/>
  <c r="P401" i="1" s="1"/>
  <c r="N397" i="1"/>
  <c r="O397" i="1" s="1"/>
  <c r="P397" i="1" s="1"/>
  <c r="N393" i="1"/>
  <c r="O393" i="1" s="1"/>
  <c r="P393" i="1" s="1"/>
  <c r="N389" i="1"/>
  <c r="O389" i="1" s="1"/>
  <c r="P389" i="1" s="1"/>
  <c r="N385" i="1"/>
  <c r="O385" i="1" s="1"/>
  <c r="P385" i="1" s="1"/>
  <c r="N381" i="1"/>
  <c r="O381" i="1" s="1"/>
  <c r="P381" i="1" s="1"/>
  <c r="N377" i="1"/>
  <c r="O377" i="1" s="1"/>
  <c r="P377" i="1" s="1"/>
  <c r="N373" i="1"/>
  <c r="O373" i="1" s="1"/>
  <c r="P373" i="1" s="1"/>
  <c r="N369" i="1"/>
  <c r="O369" i="1" s="1"/>
  <c r="P369" i="1" s="1"/>
  <c r="N365" i="1"/>
  <c r="O365" i="1" s="1"/>
  <c r="P365" i="1" s="1"/>
  <c r="N361" i="1"/>
  <c r="O361" i="1" s="1"/>
  <c r="P361" i="1" s="1"/>
  <c r="N357" i="1"/>
  <c r="O357" i="1" s="1"/>
  <c r="P357" i="1" s="1"/>
  <c r="N353" i="1"/>
  <c r="O353" i="1" s="1"/>
  <c r="P353" i="1" s="1"/>
  <c r="N349" i="1"/>
  <c r="O349" i="1" s="1"/>
  <c r="P349" i="1" s="1"/>
  <c r="N345" i="1"/>
  <c r="O345" i="1" s="1"/>
  <c r="P345" i="1" s="1"/>
  <c r="N341" i="1"/>
  <c r="O341" i="1" s="1"/>
  <c r="P341" i="1" s="1"/>
  <c r="N337" i="1"/>
  <c r="O337" i="1" s="1"/>
  <c r="P337" i="1" s="1"/>
  <c r="N333" i="1"/>
  <c r="O333" i="1" s="1"/>
  <c r="P333" i="1" s="1"/>
  <c r="N329" i="1"/>
  <c r="O329" i="1" s="1"/>
  <c r="P329" i="1" s="1"/>
  <c r="N325" i="1"/>
  <c r="O325" i="1" s="1"/>
  <c r="P325" i="1" s="1"/>
  <c r="N321" i="1"/>
  <c r="O321" i="1" s="1"/>
  <c r="P321" i="1" s="1"/>
  <c r="N317" i="1"/>
  <c r="O317" i="1" s="1"/>
  <c r="P317" i="1" s="1"/>
  <c r="N313" i="1"/>
  <c r="O313" i="1" s="1"/>
  <c r="P313" i="1" s="1"/>
  <c r="N309" i="1"/>
  <c r="O309" i="1" s="1"/>
  <c r="P309" i="1" s="1"/>
  <c r="N305" i="1"/>
  <c r="O305" i="1" s="1"/>
  <c r="P305" i="1" s="1"/>
  <c r="N301" i="1"/>
  <c r="O301" i="1" s="1"/>
  <c r="P301" i="1" s="1"/>
  <c r="N297" i="1"/>
  <c r="O297" i="1" s="1"/>
  <c r="P297" i="1" s="1"/>
  <c r="N293" i="1"/>
  <c r="O293" i="1" s="1"/>
  <c r="P293" i="1" s="1"/>
  <c r="N289" i="1"/>
  <c r="O289" i="1" s="1"/>
  <c r="P289" i="1" s="1"/>
  <c r="N281" i="1"/>
  <c r="O281" i="1" s="1"/>
  <c r="P281" i="1" s="1"/>
  <c r="N277" i="1"/>
  <c r="O277" i="1" s="1"/>
  <c r="P277" i="1" s="1"/>
  <c r="N273" i="1"/>
  <c r="O273" i="1" s="1"/>
  <c r="P273" i="1" s="1"/>
  <c r="N269" i="1"/>
  <c r="O269" i="1" s="1"/>
  <c r="P269" i="1" s="1"/>
  <c r="N265" i="1"/>
  <c r="O265" i="1" s="1"/>
  <c r="P265" i="1" s="1"/>
  <c r="N261" i="1"/>
  <c r="O261" i="1" s="1"/>
  <c r="P261" i="1" s="1"/>
  <c r="N257" i="1"/>
  <c r="O257" i="1" s="1"/>
  <c r="P257" i="1" s="1"/>
  <c r="N253" i="1"/>
  <c r="O253" i="1" s="1"/>
  <c r="P253" i="1" s="1"/>
  <c r="N249" i="1"/>
  <c r="O249" i="1" s="1"/>
  <c r="P249" i="1" s="1"/>
  <c r="N245" i="1"/>
  <c r="O245" i="1" s="1"/>
  <c r="P245" i="1" s="1"/>
  <c r="N241" i="1"/>
  <c r="O241" i="1" s="1"/>
  <c r="P241" i="1" s="1"/>
  <c r="N237" i="1"/>
  <c r="O237" i="1" s="1"/>
  <c r="P237" i="1" s="1"/>
  <c r="N233" i="1"/>
  <c r="O233" i="1" s="1"/>
  <c r="P233" i="1" s="1"/>
  <c r="N229" i="1"/>
  <c r="O229" i="1" s="1"/>
  <c r="P229" i="1" s="1"/>
  <c r="N225" i="1"/>
  <c r="O225" i="1" s="1"/>
  <c r="P225" i="1" s="1"/>
  <c r="N221" i="1"/>
  <c r="O221" i="1" s="1"/>
  <c r="P221" i="1" s="1"/>
  <c r="N217" i="1"/>
  <c r="O217" i="1" s="1"/>
  <c r="P217" i="1" s="1"/>
  <c r="N213" i="1"/>
  <c r="O213" i="1" s="1"/>
  <c r="P213" i="1" s="1"/>
  <c r="N209" i="1"/>
  <c r="O209" i="1" s="1"/>
  <c r="P209" i="1" s="1"/>
  <c r="N205" i="1"/>
  <c r="O205" i="1" s="1"/>
  <c r="P205" i="1" s="1"/>
  <c r="N201" i="1"/>
  <c r="O201" i="1" s="1"/>
  <c r="P201" i="1" s="1"/>
  <c r="N197" i="1"/>
  <c r="O197" i="1" s="1"/>
  <c r="P197" i="1" s="1"/>
  <c r="N193" i="1"/>
  <c r="O193" i="1" s="1"/>
  <c r="P193" i="1" s="1"/>
  <c r="N189" i="1"/>
  <c r="O189" i="1" s="1"/>
  <c r="P189" i="1" s="1"/>
  <c r="N185" i="1"/>
  <c r="O185" i="1" s="1"/>
  <c r="P185" i="1" s="1"/>
  <c r="N181" i="1"/>
  <c r="O181" i="1" s="1"/>
  <c r="P181" i="1" s="1"/>
  <c r="N177" i="1"/>
  <c r="O177" i="1" s="1"/>
  <c r="P177" i="1" s="1"/>
  <c r="N173" i="1"/>
  <c r="O173" i="1" s="1"/>
  <c r="P173" i="1" s="1"/>
  <c r="N169" i="1"/>
  <c r="O169" i="1" s="1"/>
  <c r="P169" i="1" s="1"/>
  <c r="N165" i="1"/>
  <c r="O165" i="1" s="1"/>
  <c r="P165" i="1" s="1"/>
  <c r="N161" i="1"/>
  <c r="O161" i="1" s="1"/>
  <c r="P161" i="1" s="1"/>
  <c r="N157" i="1"/>
  <c r="O157" i="1" s="1"/>
  <c r="P157" i="1" s="1"/>
  <c r="N153" i="1"/>
  <c r="O153" i="1" s="1"/>
  <c r="P153" i="1" s="1"/>
  <c r="N149" i="1"/>
  <c r="O149" i="1" s="1"/>
  <c r="P149" i="1" s="1"/>
  <c r="N145" i="1"/>
  <c r="O145" i="1" s="1"/>
  <c r="P145" i="1" s="1"/>
  <c r="N141" i="1"/>
  <c r="O141" i="1" s="1"/>
  <c r="P141" i="1" s="1"/>
  <c r="N137" i="1"/>
  <c r="O137" i="1" s="1"/>
  <c r="P137" i="1" s="1"/>
  <c r="N133" i="1"/>
  <c r="O133" i="1" s="1"/>
  <c r="P133" i="1" s="1"/>
  <c r="N129" i="1"/>
  <c r="O129" i="1" s="1"/>
  <c r="P129" i="1" s="1"/>
  <c r="N125" i="1"/>
  <c r="O125" i="1" s="1"/>
  <c r="P125" i="1" s="1"/>
  <c r="N121" i="1"/>
  <c r="O121" i="1" s="1"/>
  <c r="P121" i="1" s="1"/>
  <c r="N117" i="1"/>
  <c r="O117" i="1" s="1"/>
  <c r="P117" i="1" s="1"/>
  <c r="N113" i="1"/>
  <c r="O113" i="1" s="1"/>
  <c r="P113" i="1" s="1"/>
  <c r="N109" i="1"/>
  <c r="O109" i="1" s="1"/>
  <c r="P109" i="1" s="1"/>
  <c r="N105" i="1"/>
  <c r="O105" i="1" s="1"/>
  <c r="P105" i="1" s="1"/>
  <c r="N101" i="1"/>
  <c r="O101" i="1" s="1"/>
  <c r="P101" i="1" s="1"/>
  <c r="N97" i="1"/>
  <c r="O97" i="1" s="1"/>
  <c r="P97" i="1" s="1"/>
  <c r="N93" i="1"/>
  <c r="O93" i="1" s="1"/>
  <c r="P93" i="1" s="1"/>
  <c r="N89" i="1"/>
  <c r="O89" i="1" s="1"/>
  <c r="P89" i="1" s="1"/>
  <c r="N85" i="1"/>
  <c r="O85" i="1" s="1"/>
  <c r="P85" i="1" s="1"/>
  <c r="N81" i="1"/>
  <c r="O81" i="1" s="1"/>
  <c r="P81" i="1" s="1"/>
  <c r="N77" i="1"/>
  <c r="O77" i="1" s="1"/>
  <c r="P77" i="1" s="1"/>
  <c r="N73" i="1"/>
  <c r="O73" i="1" s="1"/>
  <c r="P73" i="1" s="1"/>
  <c r="N69" i="1"/>
  <c r="O69" i="1" s="1"/>
  <c r="P69" i="1" s="1"/>
  <c r="N65" i="1"/>
  <c r="O65" i="1" s="1"/>
  <c r="P65" i="1" s="1"/>
  <c r="N61" i="1"/>
  <c r="O61" i="1" s="1"/>
  <c r="P61" i="1" s="1"/>
  <c r="N57" i="1"/>
  <c r="O57" i="1" s="1"/>
  <c r="P57" i="1" s="1"/>
  <c r="N53" i="1"/>
  <c r="O53" i="1" s="1"/>
  <c r="P53" i="1" s="1"/>
  <c r="N49" i="1"/>
  <c r="O49" i="1" s="1"/>
  <c r="P49" i="1" s="1"/>
  <c r="N45" i="1"/>
  <c r="O45" i="1" s="1"/>
  <c r="P45" i="1" s="1"/>
  <c r="N41" i="1"/>
  <c r="O41" i="1" s="1"/>
  <c r="P41" i="1" s="1"/>
  <c r="N37" i="1"/>
  <c r="O37" i="1" s="1"/>
  <c r="P37" i="1" s="1"/>
  <c r="N33" i="1"/>
  <c r="O33" i="1" s="1"/>
  <c r="P33" i="1" s="1"/>
  <c r="N29" i="1"/>
  <c r="O29" i="1" s="1"/>
  <c r="P29" i="1" s="1"/>
  <c r="N25" i="1"/>
  <c r="O25" i="1" s="1"/>
  <c r="P25" i="1" s="1"/>
  <c r="N21" i="1"/>
  <c r="O21" i="1" s="1"/>
  <c r="P21" i="1" s="1"/>
  <c r="N17" i="1"/>
  <c r="O17" i="1" s="1"/>
  <c r="P17" i="1" s="1"/>
  <c r="N13" i="1"/>
  <c r="O13" i="1" s="1"/>
  <c r="P13" i="1" s="1"/>
  <c r="N9" i="1"/>
  <c r="O9" i="1" s="1"/>
  <c r="P9" i="1" s="1"/>
  <c r="N5" i="1"/>
  <c r="O5" i="1" s="1"/>
  <c r="P5" i="1" s="1"/>
  <c r="N280" i="1"/>
  <c r="O280" i="1" s="1"/>
  <c r="P280" i="1" s="1"/>
  <c r="N276" i="1"/>
  <c r="O276" i="1" s="1"/>
  <c r="P276" i="1" s="1"/>
  <c r="N272" i="1"/>
  <c r="O272" i="1" s="1"/>
  <c r="P272" i="1" s="1"/>
  <c r="N268" i="1"/>
  <c r="O268" i="1" s="1"/>
  <c r="P268" i="1" s="1"/>
  <c r="N260" i="1"/>
  <c r="O260" i="1" s="1"/>
  <c r="P260" i="1" s="1"/>
  <c r="N256" i="1"/>
  <c r="O256" i="1" s="1"/>
  <c r="P256" i="1" s="1"/>
  <c r="N252" i="1"/>
  <c r="O252" i="1" s="1"/>
  <c r="P252" i="1" s="1"/>
  <c r="N248" i="1"/>
  <c r="O248" i="1" s="1"/>
  <c r="P248" i="1" s="1"/>
  <c r="N244" i="1"/>
  <c r="O244" i="1" s="1"/>
  <c r="P244" i="1" s="1"/>
  <c r="N240" i="1"/>
  <c r="O240" i="1" s="1"/>
  <c r="P240" i="1" s="1"/>
  <c r="N236" i="1"/>
  <c r="O236" i="1" s="1"/>
  <c r="P236" i="1" s="1"/>
  <c r="N232" i="1"/>
  <c r="O232" i="1" s="1"/>
  <c r="P232" i="1" s="1"/>
  <c r="N228" i="1"/>
  <c r="O228" i="1" s="1"/>
  <c r="P228" i="1" s="1"/>
  <c r="N224" i="1"/>
  <c r="O224" i="1" s="1"/>
  <c r="P224" i="1" s="1"/>
  <c r="N220" i="1"/>
  <c r="O220" i="1" s="1"/>
  <c r="P220" i="1" s="1"/>
  <c r="N216" i="1"/>
  <c r="O216" i="1" s="1"/>
  <c r="P216" i="1" s="1"/>
  <c r="N208" i="1"/>
  <c r="O208" i="1" s="1"/>
  <c r="P208" i="1" s="1"/>
  <c r="N204" i="1"/>
  <c r="O204" i="1" s="1"/>
  <c r="P204" i="1" s="1"/>
  <c r="N200" i="1"/>
  <c r="O200" i="1" s="1"/>
  <c r="P200" i="1" s="1"/>
  <c r="N196" i="1"/>
  <c r="O196" i="1" s="1"/>
  <c r="P196" i="1" s="1"/>
  <c r="N192" i="1"/>
  <c r="O192" i="1" s="1"/>
  <c r="P192" i="1" s="1"/>
  <c r="N188" i="1"/>
  <c r="O188" i="1" s="1"/>
  <c r="P188" i="1" s="1"/>
  <c r="N184" i="1"/>
  <c r="O184" i="1" s="1"/>
  <c r="P184" i="1" s="1"/>
  <c r="N176" i="1"/>
  <c r="O176" i="1" s="1"/>
  <c r="P176" i="1" s="1"/>
  <c r="N172" i="1"/>
  <c r="O172" i="1" s="1"/>
  <c r="P172" i="1" s="1"/>
  <c r="N168" i="1"/>
  <c r="O168" i="1" s="1"/>
  <c r="P168" i="1" s="1"/>
  <c r="N164" i="1"/>
  <c r="O164" i="1" s="1"/>
  <c r="P164" i="1" s="1"/>
  <c r="N160" i="1"/>
  <c r="O160" i="1" s="1"/>
  <c r="P160" i="1" s="1"/>
  <c r="N156" i="1"/>
  <c r="O156" i="1" s="1"/>
  <c r="P156" i="1" s="1"/>
  <c r="N152" i="1"/>
  <c r="O152" i="1" s="1"/>
  <c r="P152" i="1" s="1"/>
  <c r="N144" i="1"/>
  <c r="O144" i="1" s="1"/>
  <c r="P144" i="1" s="1"/>
  <c r="N140" i="1"/>
  <c r="O140" i="1" s="1"/>
  <c r="P140" i="1" s="1"/>
  <c r="N136" i="1"/>
  <c r="O136" i="1" s="1"/>
  <c r="P136" i="1" s="1"/>
  <c r="N132" i="1"/>
  <c r="O132" i="1" s="1"/>
  <c r="P132" i="1" s="1"/>
  <c r="N128" i="1"/>
  <c r="O128" i="1" s="1"/>
  <c r="P128" i="1" s="1"/>
  <c r="N124" i="1"/>
  <c r="O124" i="1" s="1"/>
  <c r="P124" i="1" s="1"/>
  <c r="N120" i="1"/>
  <c r="O120" i="1" s="1"/>
  <c r="P120" i="1" s="1"/>
  <c r="N112" i="1"/>
  <c r="O112" i="1" s="1"/>
  <c r="P112" i="1" s="1"/>
  <c r="N108" i="1"/>
  <c r="O108" i="1" s="1"/>
  <c r="P108" i="1" s="1"/>
  <c r="N104" i="1"/>
  <c r="O104" i="1" s="1"/>
  <c r="P104" i="1" s="1"/>
  <c r="N100" i="1"/>
  <c r="O100" i="1" s="1"/>
  <c r="P100" i="1" s="1"/>
  <c r="N96" i="1"/>
  <c r="O96" i="1" s="1"/>
  <c r="P96" i="1" s="1"/>
  <c r="N92" i="1"/>
  <c r="O92" i="1" s="1"/>
  <c r="P92" i="1" s="1"/>
  <c r="N88" i="1"/>
  <c r="O88" i="1" s="1"/>
  <c r="P88" i="1" s="1"/>
  <c r="N84" i="1"/>
  <c r="O84" i="1" s="1"/>
  <c r="P84" i="1" s="1"/>
  <c r="N80" i="1"/>
  <c r="O80" i="1" s="1"/>
  <c r="P80" i="1" s="1"/>
  <c r="N76" i="1"/>
  <c r="O76" i="1" s="1"/>
  <c r="P76" i="1" s="1"/>
  <c r="N72" i="1"/>
  <c r="O72" i="1" s="1"/>
  <c r="P72" i="1" s="1"/>
  <c r="N68" i="1"/>
  <c r="O68" i="1" s="1"/>
  <c r="P68" i="1" s="1"/>
  <c r="N64" i="1"/>
  <c r="O64" i="1" s="1"/>
  <c r="P64" i="1" s="1"/>
  <c r="N60" i="1"/>
  <c r="O60" i="1" s="1"/>
  <c r="P60" i="1" s="1"/>
  <c r="N56" i="1"/>
  <c r="O56" i="1" s="1"/>
  <c r="P56" i="1" s="1"/>
  <c r="N52" i="1"/>
  <c r="O52" i="1" s="1"/>
  <c r="P52" i="1" s="1"/>
  <c r="N48" i="1"/>
  <c r="O48" i="1" s="1"/>
  <c r="P48" i="1" s="1"/>
  <c r="N44" i="1"/>
  <c r="O44" i="1" s="1"/>
  <c r="P44" i="1" s="1"/>
  <c r="N40" i="1"/>
  <c r="O40" i="1" s="1"/>
  <c r="P40" i="1" s="1"/>
  <c r="N36" i="1"/>
  <c r="O36" i="1" s="1"/>
  <c r="P36" i="1" s="1"/>
  <c r="N32" i="1"/>
  <c r="O32" i="1" s="1"/>
  <c r="P32" i="1" s="1"/>
  <c r="N28" i="1"/>
  <c r="O28" i="1" s="1"/>
  <c r="P28" i="1" s="1"/>
  <c r="N24" i="1"/>
  <c r="O24" i="1" s="1"/>
  <c r="P24" i="1" s="1"/>
  <c r="N20" i="1"/>
  <c r="O20" i="1" s="1"/>
  <c r="P20" i="1" s="1"/>
  <c r="N16" i="1"/>
  <c r="O16" i="1" s="1"/>
  <c r="P16" i="1" s="1"/>
  <c r="N12" i="1"/>
  <c r="O12" i="1" s="1"/>
  <c r="P12" i="1" s="1"/>
  <c r="N8" i="1"/>
  <c r="O8" i="1" s="1"/>
  <c r="P8" i="1" s="1"/>
  <c r="N4" i="1"/>
  <c r="O4" i="1" s="1"/>
  <c r="P4" i="1" s="1"/>
  <c r="N243" i="1"/>
  <c r="O243" i="1" s="1"/>
  <c r="P243" i="1" s="1"/>
  <c r="N239" i="1"/>
  <c r="O239" i="1" s="1"/>
  <c r="P239" i="1" s="1"/>
  <c r="N235" i="1"/>
  <c r="O235" i="1" s="1"/>
  <c r="P235" i="1" s="1"/>
  <c r="N231" i="1"/>
  <c r="O231" i="1" s="1"/>
  <c r="P231" i="1" s="1"/>
  <c r="N227" i="1"/>
  <c r="O227" i="1" s="1"/>
  <c r="P227" i="1" s="1"/>
  <c r="N223" i="1"/>
  <c r="O223" i="1" s="1"/>
  <c r="P223" i="1" s="1"/>
  <c r="N219" i="1"/>
  <c r="O219" i="1" s="1"/>
  <c r="P219" i="1" s="1"/>
  <c r="N215" i="1"/>
  <c r="O215" i="1" s="1"/>
  <c r="P215" i="1" s="1"/>
  <c r="N211" i="1"/>
  <c r="O211" i="1" s="1"/>
  <c r="P211" i="1" s="1"/>
  <c r="N207" i="1"/>
  <c r="O207" i="1" s="1"/>
  <c r="P207" i="1" s="1"/>
  <c r="N203" i="1"/>
  <c r="O203" i="1" s="1"/>
  <c r="P203" i="1" s="1"/>
  <c r="N199" i="1"/>
  <c r="O199" i="1" s="1"/>
  <c r="P199" i="1" s="1"/>
  <c r="N195" i="1"/>
  <c r="O195" i="1" s="1"/>
  <c r="P195" i="1" s="1"/>
  <c r="N191" i="1"/>
  <c r="O191" i="1" s="1"/>
  <c r="P191" i="1" s="1"/>
  <c r="N187" i="1"/>
  <c r="O187" i="1" s="1"/>
  <c r="P187" i="1" s="1"/>
  <c r="N183" i="1"/>
  <c r="O183" i="1" s="1"/>
  <c r="P183" i="1" s="1"/>
  <c r="N179" i="1"/>
  <c r="O179" i="1" s="1"/>
  <c r="P179" i="1" s="1"/>
  <c r="N175" i="1"/>
  <c r="O175" i="1" s="1"/>
  <c r="P175" i="1" s="1"/>
  <c r="N171" i="1"/>
  <c r="O171" i="1" s="1"/>
  <c r="P171" i="1" s="1"/>
  <c r="N167" i="1"/>
  <c r="O167" i="1" s="1"/>
  <c r="P167" i="1" s="1"/>
  <c r="N163" i="1"/>
  <c r="O163" i="1" s="1"/>
  <c r="P163" i="1" s="1"/>
  <c r="N159" i="1"/>
  <c r="O159" i="1" s="1"/>
  <c r="P159" i="1" s="1"/>
  <c r="N155" i="1"/>
  <c r="O155" i="1" s="1"/>
  <c r="P155" i="1" s="1"/>
  <c r="N151" i="1"/>
  <c r="O151" i="1" s="1"/>
  <c r="P151" i="1" s="1"/>
  <c r="N147" i="1"/>
  <c r="O147" i="1" s="1"/>
  <c r="P147" i="1" s="1"/>
  <c r="N143" i="1"/>
  <c r="O143" i="1" s="1"/>
  <c r="P143" i="1" s="1"/>
  <c r="N139" i="1"/>
  <c r="O139" i="1" s="1"/>
  <c r="P139" i="1" s="1"/>
  <c r="N135" i="1"/>
  <c r="O135" i="1" s="1"/>
  <c r="P135" i="1" s="1"/>
  <c r="N131" i="1"/>
  <c r="O131" i="1" s="1"/>
  <c r="P131" i="1" s="1"/>
  <c r="N127" i="1"/>
  <c r="O127" i="1" s="1"/>
  <c r="P127" i="1" s="1"/>
  <c r="N123" i="1"/>
  <c r="O123" i="1" s="1"/>
  <c r="P123" i="1" s="1"/>
  <c r="N119" i="1"/>
  <c r="O119" i="1" s="1"/>
  <c r="P119" i="1" s="1"/>
  <c r="N115" i="1"/>
  <c r="O115" i="1" s="1"/>
  <c r="P115" i="1" s="1"/>
  <c r="N111" i="1"/>
  <c r="O111" i="1" s="1"/>
  <c r="P111" i="1" s="1"/>
  <c r="N107" i="1"/>
  <c r="O107" i="1" s="1"/>
  <c r="P107" i="1" s="1"/>
  <c r="N103" i="1"/>
  <c r="O103" i="1" s="1"/>
  <c r="P103" i="1" s="1"/>
  <c r="N99" i="1"/>
  <c r="O99" i="1" s="1"/>
  <c r="P99" i="1" s="1"/>
  <c r="N95" i="1"/>
  <c r="O95" i="1" s="1"/>
  <c r="P95" i="1" s="1"/>
  <c r="N91" i="1"/>
  <c r="O91" i="1" s="1"/>
  <c r="P91" i="1" s="1"/>
  <c r="N87" i="1"/>
  <c r="O87" i="1" s="1"/>
  <c r="P87" i="1" s="1"/>
  <c r="N83" i="1"/>
  <c r="O83" i="1" s="1"/>
  <c r="P83" i="1" s="1"/>
  <c r="N79" i="1"/>
  <c r="O79" i="1" s="1"/>
  <c r="P79" i="1" s="1"/>
  <c r="N75" i="1"/>
  <c r="O75" i="1" s="1"/>
  <c r="P75" i="1" s="1"/>
  <c r="N71" i="1"/>
  <c r="O71" i="1" s="1"/>
  <c r="P71" i="1" s="1"/>
  <c r="N67" i="1"/>
  <c r="O67" i="1" s="1"/>
  <c r="P67" i="1" s="1"/>
  <c r="N63" i="1"/>
  <c r="O63" i="1" s="1"/>
  <c r="P63" i="1" s="1"/>
  <c r="N59" i="1"/>
  <c r="O59" i="1" s="1"/>
  <c r="P59" i="1" s="1"/>
  <c r="N55" i="1"/>
  <c r="O55" i="1" s="1"/>
  <c r="P55" i="1" s="1"/>
  <c r="N51" i="1"/>
  <c r="O51" i="1" s="1"/>
  <c r="P51" i="1" s="1"/>
  <c r="N47" i="1"/>
  <c r="O47" i="1" s="1"/>
  <c r="P47" i="1" s="1"/>
  <c r="N43" i="1"/>
  <c r="O43" i="1" s="1"/>
  <c r="P43" i="1" s="1"/>
  <c r="N39" i="1"/>
  <c r="O39" i="1" s="1"/>
  <c r="P39" i="1" s="1"/>
  <c r="N35" i="1"/>
  <c r="O35" i="1" s="1"/>
  <c r="P35" i="1" s="1"/>
  <c r="N31" i="1"/>
  <c r="O31" i="1" s="1"/>
  <c r="P31" i="1" s="1"/>
  <c r="N27" i="1"/>
  <c r="O27" i="1" s="1"/>
  <c r="P27" i="1" s="1"/>
  <c r="N23" i="1"/>
  <c r="O23" i="1" s="1"/>
  <c r="P23" i="1" s="1"/>
  <c r="N19" i="1"/>
  <c r="O19" i="1" s="1"/>
  <c r="P19" i="1" s="1"/>
  <c r="N15" i="1"/>
  <c r="O15" i="1" s="1"/>
  <c r="P15" i="1" s="1"/>
  <c r="N11" i="1"/>
  <c r="O11" i="1" s="1"/>
  <c r="P11" i="1" s="1"/>
  <c r="N7" i="1"/>
  <c r="O7" i="1" s="1"/>
  <c r="P7" i="1" s="1"/>
  <c r="N3" i="1"/>
  <c r="O3" i="1" s="1"/>
  <c r="P3" i="1" s="1"/>
  <c r="N278" i="1"/>
  <c r="O278" i="1" s="1"/>
  <c r="P278" i="1" s="1"/>
  <c r="N274" i="1"/>
  <c r="O274" i="1" s="1"/>
  <c r="P274" i="1" s="1"/>
  <c r="N270" i="1"/>
  <c r="O270" i="1" s="1"/>
  <c r="P270" i="1" s="1"/>
  <c r="N266" i="1"/>
  <c r="O266" i="1" s="1"/>
  <c r="P266" i="1" s="1"/>
  <c r="N262" i="1"/>
  <c r="O262" i="1" s="1"/>
  <c r="P262" i="1" s="1"/>
  <c r="N258" i="1"/>
  <c r="O258" i="1" s="1"/>
  <c r="P258" i="1" s="1"/>
  <c r="N254" i="1"/>
  <c r="O254" i="1" s="1"/>
  <c r="P254" i="1" s="1"/>
  <c r="N250" i="1"/>
  <c r="O250" i="1" s="1"/>
  <c r="P250" i="1" s="1"/>
  <c r="N246" i="1"/>
  <c r="O246" i="1" s="1"/>
  <c r="P246" i="1" s="1"/>
  <c r="N238" i="1"/>
  <c r="O238" i="1" s="1"/>
  <c r="P238" i="1" s="1"/>
  <c r="N234" i="1"/>
  <c r="O234" i="1" s="1"/>
  <c r="P234" i="1" s="1"/>
  <c r="N230" i="1"/>
  <c r="O230" i="1" s="1"/>
  <c r="P230" i="1" s="1"/>
  <c r="N226" i="1"/>
  <c r="O226" i="1" s="1"/>
  <c r="P226" i="1" s="1"/>
  <c r="N222" i="1"/>
  <c r="O222" i="1" s="1"/>
  <c r="P222" i="1" s="1"/>
  <c r="N218" i="1"/>
  <c r="O218" i="1" s="1"/>
  <c r="P218" i="1" s="1"/>
  <c r="N214" i="1"/>
  <c r="O214" i="1" s="1"/>
  <c r="P214" i="1" s="1"/>
  <c r="N210" i="1"/>
  <c r="O210" i="1" s="1"/>
  <c r="P210" i="1" s="1"/>
  <c r="N206" i="1"/>
  <c r="O206" i="1" s="1"/>
  <c r="P206" i="1" s="1"/>
  <c r="N202" i="1"/>
  <c r="O202" i="1" s="1"/>
  <c r="P202" i="1" s="1"/>
  <c r="N198" i="1"/>
  <c r="O198" i="1" s="1"/>
  <c r="P198" i="1" s="1"/>
  <c r="N194" i="1"/>
  <c r="O194" i="1" s="1"/>
  <c r="P194" i="1" s="1"/>
  <c r="N190" i="1"/>
  <c r="O190" i="1" s="1"/>
  <c r="P190" i="1" s="1"/>
  <c r="N186" i="1"/>
  <c r="O186" i="1" s="1"/>
  <c r="P186" i="1" s="1"/>
  <c r="N182" i="1"/>
  <c r="O182" i="1" s="1"/>
  <c r="P182" i="1" s="1"/>
  <c r="N178" i="1"/>
  <c r="O178" i="1" s="1"/>
  <c r="P178" i="1" s="1"/>
  <c r="N174" i="1"/>
  <c r="O174" i="1" s="1"/>
  <c r="P174" i="1" s="1"/>
  <c r="N170" i="1"/>
  <c r="O170" i="1" s="1"/>
  <c r="P170" i="1" s="1"/>
  <c r="N166" i="1"/>
  <c r="O166" i="1" s="1"/>
  <c r="P166" i="1" s="1"/>
  <c r="N162" i="1"/>
  <c r="O162" i="1" s="1"/>
  <c r="P162" i="1" s="1"/>
  <c r="N158" i="1"/>
  <c r="O158" i="1" s="1"/>
  <c r="P158" i="1" s="1"/>
  <c r="N154" i="1"/>
  <c r="O154" i="1" s="1"/>
  <c r="P154" i="1" s="1"/>
  <c r="N150" i="1"/>
  <c r="O150" i="1" s="1"/>
  <c r="P150" i="1" s="1"/>
  <c r="N146" i="1"/>
  <c r="O146" i="1" s="1"/>
  <c r="P146" i="1" s="1"/>
  <c r="N142" i="1"/>
  <c r="O142" i="1" s="1"/>
  <c r="P142" i="1" s="1"/>
  <c r="N138" i="1"/>
  <c r="O138" i="1" s="1"/>
  <c r="P138" i="1" s="1"/>
  <c r="N134" i="1"/>
  <c r="O134" i="1" s="1"/>
  <c r="P134" i="1" s="1"/>
  <c r="N130" i="1"/>
  <c r="O130" i="1" s="1"/>
  <c r="P130" i="1" s="1"/>
  <c r="N126" i="1"/>
  <c r="O126" i="1" s="1"/>
  <c r="P126" i="1" s="1"/>
  <c r="N122" i="1"/>
  <c r="O122" i="1" s="1"/>
  <c r="P122" i="1" s="1"/>
  <c r="N118" i="1"/>
  <c r="O118" i="1" s="1"/>
  <c r="P118" i="1" s="1"/>
  <c r="N114" i="1"/>
  <c r="O114" i="1" s="1"/>
  <c r="P114" i="1" s="1"/>
  <c r="N110" i="1"/>
  <c r="O110" i="1" s="1"/>
  <c r="P110" i="1" s="1"/>
  <c r="N106" i="1"/>
  <c r="O106" i="1" s="1"/>
  <c r="P106" i="1" s="1"/>
  <c r="N102" i="1"/>
  <c r="O102" i="1" s="1"/>
  <c r="P102" i="1" s="1"/>
  <c r="N98" i="1"/>
  <c r="O98" i="1" s="1"/>
  <c r="P98" i="1" s="1"/>
  <c r="N94" i="1"/>
  <c r="O94" i="1" s="1"/>
  <c r="P94" i="1" s="1"/>
  <c r="N90" i="1"/>
  <c r="O90" i="1" s="1"/>
  <c r="P90" i="1" s="1"/>
  <c r="N86" i="1"/>
  <c r="O86" i="1" s="1"/>
  <c r="P86" i="1" s="1"/>
  <c r="N82" i="1"/>
  <c r="O82" i="1" s="1"/>
  <c r="P82" i="1" s="1"/>
  <c r="N78" i="1"/>
  <c r="O78" i="1" s="1"/>
  <c r="P78" i="1" s="1"/>
  <c r="N74" i="1"/>
  <c r="O74" i="1" s="1"/>
  <c r="P74" i="1" s="1"/>
  <c r="N70" i="1"/>
  <c r="O70" i="1" s="1"/>
  <c r="P70" i="1" s="1"/>
  <c r="N66" i="1"/>
  <c r="O66" i="1" s="1"/>
  <c r="P66" i="1" s="1"/>
  <c r="N62" i="1"/>
  <c r="O62" i="1" s="1"/>
  <c r="P62" i="1" s="1"/>
  <c r="N58" i="1"/>
  <c r="O58" i="1" s="1"/>
  <c r="P58" i="1" s="1"/>
  <c r="N54" i="1"/>
  <c r="O54" i="1" s="1"/>
  <c r="P54" i="1" s="1"/>
  <c r="N50" i="1"/>
  <c r="O50" i="1" s="1"/>
  <c r="P50" i="1" s="1"/>
  <c r="N46" i="1"/>
  <c r="O46" i="1" s="1"/>
  <c r="P46" i="1" s="1"/>
  <c r="N42" i="1"/>
  <c r="O42" i="1" s="1"/>
  <c r="P42" i="1" s="1"/>
  <c r="N38" i="1"/>
  <c r="O38" i="1" s="1"/>
  <c r="P38" i="1" s="1"/>
  <c r="N34" i="1"/>
  <c r="O34" i="1" s="1"/>
  <c r="P34" i="1" s="1"/>
  <c r="N30" i="1"/>
  <c r="O30" i="1" s="1"/>
  <c r="P30" i="1" s="1"/>
  <c r="N26" i="1"/>
  <c r="O26" i="1" s="1"/>
  <c r="P26" i="1" s="1"/>
  <c r="N22" i="1"/>
  <c r="O22" i="1" s="1"/>
  <c r="P22" i="1" s="1"/>
  <c r="N18" i="1"/>
  <c r="O18" i="1" s="1"/>
  <c r="P18" i="1" s="1"/>
  <c r="N14" i="1"/>
  <c r="O14" i="1" s="1"/>
  <c r="P14" i="1" s="1"/>
  <c r="N10" i="1"/>
  <c r="O10" i="1" s="1"/>
  <c r="P10" i="1" s="1"/>
  <c r="N6" i="1"/>
  <c r="O6" i="1" s="1"/>
  <c r="P6" i="1" s="1"/>
  <c r="N2" i="1"/>
  <c r="O2" i="1" s="1"/>
  <c r="P2" i="1" s="1"/>
  <c r="E4" i="3" l="1"/>
  <c r="E20" i="3"/>
  <c r="E7" i="3"/>
  <c r="E11" i="3"/>
  <c r="E15" i="3"/>
  <c r="E19" i="3"/>
  <c r="E23" i="3"/>
  <c r="E5" i="3"/>
  <c r="E13" i="3"/>
  <c r="E21" i="3"/>
  <c r="E9" i="3"/>
  <c r="E17" i="3"/>
  <c r="E25" i="3"/>
  <c r="E8" i="3"/>
  <c r="E24" i="3"/>
  <c r="E18" i="3"/>
  <c r="E12" i="3"/>
  <c r="E6" i="3"/>
  <c r="E22" i="3"/>
  <c r="E27" i="3" l="1"/>
</calcChain>
</file>

<file path=xl/sharedStrings.xml><?xml version="1.0" encoding="utf-8"?>
<sst xmlns="http://schemas.openxmlformats.org/spreadsheetml/2006/main" count="5124" uniqueCount="915">
  <si>
    <t>Branch ID</t>
  </si>
  <si>
    <t>Section</t>
  </si>
  <si>
    <t>Product</t>
  </si>
  <si>
    <t>Invoiced Amount USD</t>
  </si>
  <si>
    <t>Quantity</t>
  </si>
  <si>
    <t>D</t>
  </si>
  <si>
    <t>Home</t>
  </si>
  <si>
    <t>Cabbage - Red</t>
  </si>
  <si>
    <t>E</t>
  </si>
  <si>
    <t>Wine - Zinfandel California 2002</t>
  </si>
  <si>
    <t>B</t>
  </si>
  <si>
    <t>Books</t>
  </si>
  <si>
    <t>Filo Dough</t>
  </si>
  <si>
    <t>A</t>
  </si>
  <si>
    <t>Garden</t>
  </si>
  <si>
    <t>Tart Shells - Barquettes, Savory</t>
  </si>
  <si>
    <t>C</t>
  </si>
  <si>
    <t>Shrimp - Black Tiger 16/20</t>
  </si>
  <si>
    <t>Sports</t>
  </si>
  <si>
    <t>Fuji Apples</t>
  </si>
  <si>
    <t>Beauty</t>
  </si>
  <si>
    <t>Squid - Tubes / Tenticles 10/20</t>
  </si>
  <si>
    <t>Grocery</t>
  </si>
  <si>
    <t>Wine - Shiraz South Eastern</t>
  </si>
  <si>
    <t>Syrup - Monin, Irish Cream</t>
  </si>
  <si>
    <t>Kids</t>
  </si>
  <si>
    <t>Irish Cream - Butterscotch</t>
  </si>
  <si>
    <t>Jewelry</t>
  </si>
  <si>
    <t>Bagelers - Cinn / Brown Sugar</t>
  </si>
  <si>
    <t>Music</t>
  </si>
  <si>
    <t>Mushroom Morel Fresh</t>
  </si>
  <si>
    <t>Health</t>
  </si>
  <si>
    <t>Olives - Kalamata</t>
  </si>
  <si>
    <t>Toys</t>
  </si>
  <si>
    <t>Fondant - Icing</t>
  </si>
  <si>
    <t>Automotive</t>
  </si>
  <si>
    <t>Sea Bass - Whole</t>
  </si>
  <si>
    <t>Beans - Yellow</t>
  </si>
  <si>
    <t>Wine - Rhine Riesling Wolf Blass</t>
  </si>
  <si>
    <t>Lamb - Loin, Trimmed, Boneless</t>
  </si>
  <si>
    <t>Catfish - Fillets</t>
  </si>
  <si>
    <t>Clothing</t>
  </si>
  <si>
    <t>Bread - Pita, Mini</t>
  </si>
  <si>
    <t>Honey - Liquid</t>
  </si>
  <si>
    <t>Beer - Fruli</t>
  </si>
  <si>
    <t>Chicken - Wings, Tip Off</t>
  </si>
  <si>
    <t>Muffin - Blueberry Individual</t>
  </si>
  <si>
    <t>Industrial</t>
  </si>
  <si>
    <t>Basil - Seedlings Cookstown</t>
  </si>
  <si>
    <t>Campari</t>
  </si>
  <si>
    <t>Gatorade - Xfactor Berry</t>
  </si>
  <si>
    <t>Beer - Sleemans Cream Ale</t>
  </si>
  <si>
    <t>Movies</t>
  </si>
  <si>
    <t>Nut - Hazelnut, Ground, Natural</t>
  </si>
  <si>
    <t>Bread - Italian Roll With Herbs</t>
  </si>
  <si>
    <t>Cheese Cloth</t>
  </si>
  <si>
    <t>Sauerkraut</t>
  </si>
  <si>
    <t>Pasta - Ravioli</t>
  </si>
  <si>
    <t>Electronics</t>
  </si>
  <si>
    <t>Pasta - Elbows, Macaroni, Dry</t>
  </si>
  <si>
    <t>Outdoors</t>
  </si>
  <si>
    <t>Assorted Desserts</t>
  </si>
  <si>
    <t>Compound - Passion Fruit</t>
  </si>
  <si>
    <t>Tools</t>
  </si>
  <si>
    <t>Beef - Tenderlion, Center Cut</t>
  </si>
  <si>
    <t>Oranges</t>
  </si>
  <si>
    <t>Raspberries - Frozen</t>
  </si>
  <si>
    <t>Cheese - Perron Cheddar</t>
  </si>
  <si>
    <t>Tea Leaves - Oolong</t>
  </si>
  <si>
    <t>Wine - Magnotta - Cab Franc</t>
  </si>
  <si>
    <t>Oil - Macadamia</t>
  </si>
  <si>
    <t>Tomatoes - Diced, Canned</t>
  </si>
  <si>
    <t>Straw - Regular</t>
  </si>
  <si>
    <t>Rice - Basmati</t>
  </si>
  <si>
    <t>Beer - Muskoka Cream Ale</t>
  </si>
  <si>
    <t>Squid U5 - Thailand</t>
  </si>
  <si>
    <t>Calypso - Lemonade</t>
  </si>
  <si>
    <t>Fond - Chocolate</t>
  </si>
  <si>
    <t>Pie Shells 10</t>
  </si>
  <si>
    <t>Computers</t>
  </si>
  <si>
    <t>Lentils - Red, Dry</t>
  </si>
  <si>
    <t>Wine - Montecillo Rioja Crianza</t>
  </si>
  <si>
    <t>Mushroom - Oyster, Fresh</t>
  </si>
  <si>
    <t>Blouse / Shirt / Sweater</t>
  </si>
  <si>
    <t>Wine - Delicato Merlot</t>
  </si>
  <si>
    <t>Onions - Cippolini</t>
  </si>
  <si>
    <t>Wine - Savigny - Les - Beaune</t>
  </si>
  <si>
    <t>Games</t>
  </si>
  <si>
    <t>Nut - Pine Nuts, Whole</t>
  </si>
  <si>
    <t>Veal - Tenderloin, Untrimmed</t>
  </si>
  <si>
    <t>Sauce - Demi Glace</t>
  </si>
  <si>
    <t>Shoes</t>
  </si>
  <si>
    <t>Cleaner - Pine Sol</t>
  </si>
  <si>
    <t>Stock - Fish</t>
  </si>
  <si>
    <t>Sauce - Salsa</t>
  </si>
  <si>
    <t>Vinegar - White Wine</t>
  </si>
  <si>
    <t>Hipnotiq Liquor</t>
  </si>
  <si>
    <t>Wine - Zonnebloem Pinotage</t>
  </si>
  <si>
    <t>Wine - Red, Concha Y Toro</t>
  </si>
  <si>
    <t>Compound - Strawberry</t>
  </si>
  <si>
    <t>Beets - Golden</t>
  </si>
  <si>
    <t>Apricots - Dried</t>
  </si>
  <si>
    <t>Pasta - Cannelloni, Sheets, Fresh</t>
  </si>
  <si>
    <t>Mussels - Cultivated</t>
  </si>
  <si>
    <t>English Muffin</t>
  </si>
  <si>
    <t>Bread - Pullman, Sliced</t>
  </si>
  <si>
    <t>Wine - Red, Metus Rose</t>
  </si>
  <si>
    <t>Lettuce - Lolla Rosa</t>
  </si>
  <si>
    <t>Bread - Dark Rye</t>
  </si>
  <si>
    <t>Tomatoes - Orange</t>
  </si>
  <si>
    <t>Cheese - Comtomme</t>
  </si>
  <si>
    <t>Artichokes - Jerusalem</t>
  </si>
  <si>
    <t>Bread - Onion Focaccia</t>
  </si>
  <si>
    <t>Tomatoes - Yellow Hot House</t>
  </si>
  <si>
    <t>Soup - Campbells Bean Medley</t>
  </si>
  <si>
    <t>Wine - Placido Pinot Grigo</t>
  </si>
  <si>
    <t>Pork - Chop, Frenched</t>
  </si>
  <si>
    <t>Juice - Apple, 500 Ml</t>
  </si>
  <si>
    <t>Chicken - Whole</t>
  </si>
  <si>
    <t>Doilies - 12, Paper</t>
  </si>
  <si>
    <t>Puree - Strawberry</t>
  </si>
  <si>
    <t>Cake Slab</t>
  </si>
  <si>
    <t>Bread - 10 Grain</t>
  </si>
  <si>
    <t>Pork - Butt, Boneless</t>
  </si>
  <si>
    <t>Bacon Strip Precooked</t>
  </si>
  <si>
    <t>Water - Spring 1.5lit</t>
  </si>
  <si>
    <t>Bag Clear 10 Lb</t>
  </si>
  <si>
    <t>Juice - Orange, 341 Ml</t>
  </si>
  <si>
    <t>Table Cloth 53x53 White</t>
  </si>
  <si>
    <t>Kiwi</t>
  </si>
  <si>
    <t>Foil - Round Foil</t>
  </si>
  <si>
    <t>Scrubbie - Scotchbrite Hand Pad</t>
  </si>
  <si>
    <t>Syrup - Golden, Lyles</t>
  </si>
  <si>
    <t>Pork - Sausage Casing</t>
  </si>
  <si>
    <t>Asparagus - White, Fresh</t>
  </si>
  <si>
    <t>Soup Campbells - Tomato Bisque</t>
  </si>
  <si>
    <t>Wine - Prosecco Valdobienne</t>
  </si>
  <si>
    <t>Figs</t>
  </si>
  <si>
    <t>Salt - Sea</t>
  </si>
  <si>
    <t>Oil - Olive Bertolli</t>
  </si>
  <si>
    <t>Huck Towels White</t>
  </si>
  <si>
    <t>Veal - Leg</t>
  </si>
  <si>
    <t>Ice Cream - Fudge Bars</t>
  </si>
  <si>
    <t>Bread - Triangle White</t>
  </si>
  <si>
    <t>Sprouts - Pea</t>
  </si>
  <si>
    <t>Sponge Cake Mix - Vanilla</t>
  </si>
  <si>
    <t>Pasta - Linguini, Dry</t>
  </si>
  <si>
    <t>Gin - Gilbeys London, Dry</t>
  </si>
  <si>
    <t>Lid Tray - 12in Dome</t>
  </si>
  <si>
    <t>Crab Brie In Phyllo</t>
  </si>
  <si>
    <t>Chocolate - Chips Compound</t>
  </si>
  <si>
    <t>Lamb Leg - Bone - In Nz</t>
  </si>
  <si>
    <t>Pasta - Lasagna Noodle, Frozen</t>
  </si>
  <si>
    <t>Canada Dry</t>
  </si>
  <si>
    <t>Cup - Paper 10oz 92959</t>
  </si>
  <si>
    <t>Gatorade - Fruit Punch</t>
  </si>
  <si>
    <t>Creamers - 10%</t>
  </si>
  <si>
    <t>Wine - White, Concha Y Toro</t>
  </si>
  <si>
    <t>Milk - Chocolate 250 Ml</t>
  </si>
  <si>
    <t>Mushroom - Lg - Cello</t>
  </si>
  <si>
    <t>Soup - Knorr, Classic Can. Chili</t>
  </si>
  <si>
    <t>Chocolate Bar - Oh Henry</t>
  </si>
  <si>
    <t>Cream Of Tartar</t>
  </si>
  <si>
    <t>Anisette - Mcguiness</t>
  </si>
  <si>
    <t>Baby</t>
  </si>
  <si>
    <t>Puree - Pear</t>
  </si>
  <si>
    <t>Wine - Harrow Estates, Vidal</t>
  </si>
  <si>
    <t>Cheese - Romano, Grated</t>
  </si>
  <si>
    <t>Yoplait - Strawbrasp Peac</t>
  </si>
  <si>
    <t>Wine - Red, Harrow Estates, Cab</t>
  </si>
  <si>
    <t>Pepper - Chilli Seeds Mild</t>
  </si>
  <si>
    <t>Shortbread - Cookie Crumbs</t>
  </si>
  <si>
    <t>Cocoa Feuilletine</t>
  </si>
  <si>
    <t>Potatoes - Instant, Mashed</t>
  </si>
  <si>
    <t>Bay Leaf</t>
  </si>
  <si>
    <t>Pineapple - Canned, Rings</t>
  </si>
  <si>
    <t>Flour - Pastry</t>
  </si>
  <si>
    <t>Vermacelli - Sprinkles, Assorted</t>
  </si>
  <si>
    <t>Compound - Pear</t>
  </si>
  <si>
    <t>Salmon - Canned</t>
  </si>
  <si>
    <t>Lettuce - Spring Mix</t>
  </si>
  <si>
    <t>Ostrich - Fan Fillet</t>
  </si>
  <si>
    <t>Beets - Candy Cane, Organic</t>
  </si>
  <si>
    <t>Soup V8 Roasted Red Pepper</t>
  </si>
  <si>
    <t>Sobe - Berry Energy</t>
  </si>
  <si>
    <t>Chives - Fresh</t>
  </si>
  <si>
    <t>Tomato - Tricolor Cherry</t>
  </si>
  <si>
    <t>Pepper - Green</t>
  </si>
  <si>
    <t>Wine - Fat Bastard Merlot</t>
  </si>
  <si>
    <t>Carbonated Water - Peach</t>
  </si>
  <si>
    <t>Cheese - Brie, Triple Creme</t>
  </si>
  <si>
    <t>Saskatoon Berries - Frozen</t>
  </si>
  <si>
    <t>Ice Cream Bar - Oreo Cone</t>
  </si>
  <si>
    <t>Vodka - Smirnoff</t>
  </si>
  <si>
    <t>Bread - French Baquette</t>
  </si>
  <si>
    <t>Olive - Spread Tapenade</t>
  </si>
  <si>
    <t>Nut - Walnut, Chopped</t>
  </si>
  <si>
    <t>Yogurt - Peach, 175 Gr</t>
  </si>
  <si>
    <t>Rosemary - Fresh</t>
  </si>
  <si>
    <t>Bread - Ciabatta Buns</t>
  </si>
  <si>
    <t>Juice - Ocean Spray Cranberry</t>
  </si>
  <si>
    <t>Rhubarb</t>
  </si>
  <si>
    <t>Pasta - Penne, Lisce, Dry</t>
  </si>
  <si>
    <t>Macaroons - Homestyle Two Bit</t>
  </si>
  <si>
    <t>Flounder - Fresh</t>
  </si>
  <si>
    <t>Steampan - Foil</t>
  </si>
  <si>
    <t>Coffee - Decaffeinato Coffee</t>
  </si>
  <si>
    <t>Ice Cream Bar - Rolo Cone</t>
  </si>
  <si>
    <t>Uniform Linen Charge</t>
  </si>
  <si>
    <t>Salt - Kosher</t>
  </si>
  <si>
    <t>Flavouring - Rum</t>
  </si>
  <si>
    <t>Table Cloth 90x90 White</t>
  </si>
  <si>
    <t>Soup - Knorr, Chicken Noodle</t>
  </si>
  <si>
    <t>Grapes - Black</t>
  </si>
  <si>
    <t>Stock - Chicken, White</t>
  </si>
  <si>
    <t>Wine - Sauvignon Blanc</t>
  </si>
  <si>
    <t>Thyme - Dried</t>
  </si>
  <si>
    <t>Table Cloth 72x144 White</t>
  </si>
  <si>
    <t>Salt - Table</t>
  </si>
  <si>
    <t>Wine - Alsace Gewurztraminer</t>
  </si>
  <si>
    <t>Mustard - Dry, Powder</t>
  </si>
  <si>
    <t>Coffee - Irish Cream</t>
  </si>
  <si>
    <t>Soup - Canadian Pea, Dry Mix</t>
  </si>
  <si>
    <t>Ice Cream Bar - Hagen Daz</t>
  </si>
  <si>
    <t>Bar Mix - Lime</t>
  </si>
  <si>
    <t>Pepper - Paprika, Spanish</t>
  </si>
  <si>
    <t>Goldschalger</t>
  </si>
  <si>
    <t>Wine - Coteaux Du Tricastin Ac</t>
  </si>
  <si>
    <t>Soup - Base Broth Chix</t>
  </si>
  <si>
    <t>Veal - Osso Bucco</t>
  </si>
  <si>
    <t>Salami - Genova</t>
  </si>
  <si>
    <t>Jicama</t>
  </si>
  <si>
    <t>Buttons</t>
  </si>
  <si>
    <t>Ecolab - Hand Soap Form Antibac</t>
  </si>
  <si>
    <t>Chervil - Fresh</t>
  </si>
  <si>
    <t>Beef - Striploin Aa</t>
  </si>
  <si>
    <t>Veal - Nuckle</t>
  </si>
  <si>
    <t>Oil - Pumpkinseed</t>
  </si>
  <si>
    <t>Sauce - Soya, Light</t>
  </si>
  <si>
    <t>Crawfish</t>
  </si>
  <si>
    <t>Mustard - Seed</t>
  </si>
  <si>
    <t>Pasta - Rotini, Colour, Dry</t>
  </si>
  <si>
    <t>Chips Potato Reg 43g</t>
  </si>
  <si>
    <t>Rice - Long Grain</t>
  </si>
  <si>
    <t>Neckerchief Blck</t>
  </si>
  <si>
    <t>Lamb - Shanks</t>
  </si>
  <si>
    <t>Beef - Bresaola</t>
  </si>
  <si>
    <t>Carbonated Water - Strawberry</t>
  </si>
  <si>
    <t>Sprouts - Baby Pea Tendrils</t>
  </si>
  <si>
    <t>Vodka - Moskovskaya</t>
  </si>
  <si>
    <t>Pepper - Yellow Bell</t>
  </si>
  <si>
    <t>Calypso - Pineapple Passion</t>
  </si>
  <si>
    <t>Eggs - Extra Large</t>
  </si>
  <si>
    <t>Beef - Short Ribs</t>
  </si>
  <si>
    <t>Tea - Earl Grey</t>
  </si>
  <si>
    <t>Soup - Campbells, Spinach Crm</t>
  </si>
  <si>
    <t>Devonshire Cream</t>
  </si>
  <si>
    <t>Soy Protein</t>
  </si>
  <si>
    <t>Soupcontfoam16oz 116con</t>
  </si>
  <si>
    <t>Pastry - Carrot Muffin - Mini</t>
  </si>
  <si>
    <t>Cloves - Whole</t>
  </si>
  <si>
    <t>Veal - Loin</t>
  </si>
  <si>
    <t>Icecream - Dibs</t>
  </si>
  <si>
    <t>Beer - True North Lager</t>
  </si>
  <si>
    <t>Mushroom - White Button</t>
  </si>
  <si>
    <t>Salmon Atl.whole 8 - 10 Lb</t>
  </si>
  <si>
    <t>Mushroom - Trumpet, Dry</t>
  </si>
  <si>
    <t>Squash - Pepper</t>
  </si>
  <si>
    <t>Lettuce - Curly Endive</t>
  </si>
  <si>
    <t>Beets - Mini Golden</t>
  </si>
  <si>
    <t>Muskox - French Rack</t>
  </si>
  <si>
    <t>Scallops - U - 10</t>
  </si>
  <si>
    <t>Marjoram - Fresh</t>
  </si>
  <si>
    <t>Olives - Morracan Dired</t>
  </si>
  <si>
    <t>Crab - Claws, 26 - 30</t>
  </si>
  <si>
    <t>Seedlings - Clamshell</t>
  </si>
  <si>
    <t>Ice Cream - Turtles Stick Bar</t>
  </si>
  <si>
    <t>Glass - Juice Clear 5oz 55005</t>
  </si>
  <si>
    <t>Chocolate - White</t>
  </si>
  <si>
    <t>Ecolab - Power Fusion</t>
  </si>
  <si>
    <t>Pernod</t>
  </si>
  <si>
    <t>Long Island Ice Tea</t>
  </si>
  <si>
    <t>Pails With Lids</t>
  </si>
  <si>
    <t>Coffee Cup 12oz 5342cd</t>
  </si>
  <si>
    <t>Ham - Proscuitto</t>
  </si>
  <si>
    <t>Cookie Choc</t>
  </si>
  <si>
    <t>Crackers - Water</t>
  </si>
  <si>
    <t>Ham - Smoked, Bone - In</t>
  </si>
  <si>
    <t>Nutmeg - Ground</t>
  </si>
  <si>
    <t>Flour - Cake</t>
  </si>
  <si>
    <t>Lid - 0090 Clear</t>
  </si>
  <si>
    <t>Cheese - Grie Des Champ</t>
  </si>
  <si>
    <t>Jolt Cola - Electric Blue</t>
  </si>
  <si>
    <t>Wine - Ej Gallo Sierra Valley</t>
  </si>
  <si>
    <t>Plasticknivesblack</t>
  </si>
  <si>
    <t>Wine - Shiraz Wolf Blass Premium</t>
  </si>
  <si>
    <t>Veal - Inside</t>
  </si>
  <si>
    <t>Sauce - Hollandaise</t>
  </si>
  <si>
    <t>Loquat</t>
  </si>
  <si>
    <t>Flavouring - Orange</t>
  </si>
  <si>
    <t>Whmis Spray Bottle Graduated</t>
  </si>
  <si>
    <t>Energy Drink</t>
  </si>
  <si>
    <t>Beef - Top Butt Aaa</t>
  </si>
  <si>
    <t>Wine - Cava Aria Estate Brut</t>
  </si>
  <si>
    <t>Remy Red</t>
  </si>
  <si>
    <t>Table Cloth 91x91 Colour</t>
  </si>
  <si>
    <t>Wine - Charddonnay Errazuriz</t>
  </si>
  <si>
    <t>Mushroom - Enoki, Dry</t>
  </si>
  <si>
    <t>Coffee - Decafenated</t>
  </si>
  <si>
    <t>Chips Potato Salt Vinegar 43g</t>
  </si>
  <si>
    <t>Beef - Inside Round</t>
  </si>
  <si>
    <t>Passion Fruit</t>
  </si>
  <si>
    <t>Tobasco Sauce</t>
  </si>
  <si>
    <t>Soap - Mr.clean Floor Soap</t>
  </si>
  <si>
    <t>Corn - On The Cob</t>
  </si>
  <si>
    <t>Table Cloth 62x114 White</t>
  </si>
  <si>
    <t>Vermouth - White, Cinzano</t>
  </si>
  <si>
    <t>Wine - Cousino Macul Antiguas</t>
  </si>
  <si>
    <t>Pork - Bacon, Sliced</t>
  </si>
  <si>
    <t>Soup - Campbells, Chix Gumbo</t>
  </si>
  <si>
    <t>Beef - Ox Tongue</t>
  </si>
  <si>
    <t>Stock - Beef, White</t>
  </si>
  <si>
    <t>Duck - Fat</t>
  </si>
  <si>
    <t>Stock - Veal, Brown</t>
  </si>
  <si>
    <t>Kiwi Gold Zespri</t>
  </si>
  <si>
    <t>Alize Red Passion</t>
  </si>
  <si>
    <t>Muffin Mix - Oatmeal</t>
  </si>
  <si>
    <t>Mushrooms - Honey</t>
  </si>
  <si>
    <t>Sandwich Wrap</t>
  </si>
  <si>
    <t>Appetizer - Asian Shrimp Roll</t>
  </si>
  <si>
    <t>Caviar - Salmon</t>
  </si>
  <si>
    <t>Lychee - Canned</t>
  </si>
  <si>
    <t>Truffle Cups Green</t>
  </si>
  <si>
    <t>Octopus</t>
  </si>
  <si>
    <t>Lamb - Whole Head Off,nz</t>
  </si>
  <si>
    <t>Lid Coffee Cup 8oz Blk</t>
  </si>
  <si>
    <t>Sour Cream</t>
  </si>
  <si>
    <t>Corn Meal</t>
  </si>
  <si>
    <t>Herb Du Provence - Primerba</t>
  </si>
  <si>
    <t>Cheese - Grana Padano</t>
  </si>
  <si>
    <t>Island Oasis - Ice Cream Mix</t>
  </si>
  <si>
    <t>Kahlua</t>
  </si>
  <si>
    <t>Scallops 60/80 Iqf</t>
  </si>
  <si>
    <t>Tamarind Paste</t>
  </si>
  <si>
    <t>Wine - Ice Wine</t>
  </si>
  <si>
    <t>Table Cloth 120 Round White</t>
  </si>
  <si>
    <t>Juice - Clamato, 341 Ml</t>
  </si>
  <si>
    <t>Muffin Mix - Morning Glory</t>
  </si>
  <si>
    <t>Snapple Raspberry Tea</t>
  </si>
  <si>
    <t>Cognac - Courvaisier</t>
  </si>
  <si>
    <t>Tia Maria</t>
  </si>
  <si>
    <t>Salmon - Atlantic, Fresh, Whole</t>
  </si>
  <si>
    <t>Nestea - Iced Tea</t>
  </si>
  <si>
    <t>Roe - Lump Fish, Red</t>
  </si>
  <si>
    <t>Cookie Dough - Double</t>
  </si>
  <si>
    <t>Garam Marsala</t>
  </si>
  <si>
    <t>Napkin - Beverge, White 2 - Ply</t>
  </si>
  <si>
    <t>Mop Head - Cotton, 24 Oz</t>
  </si>
  <si>
    <t>Lotus Rootlets - Canned</t>
  </si>
  <si>
    <t>Greens Mustard</t>
  </si>
  <si>
    <t>Foam Espresso Cup Plain White</t>
  </si>
  <si>
    <t>Plate Foam Laminated 9in Blk</t>
  </si>
  <si>
    <t>Lettuce - Romaine</t>
  </si>
  <si>
    <t>Basil - Dry, Rubbed</t>
  </si>
  <si>
    <t>Table Cloth 53x69 White</t>
  </si>
  <si>
    <t>Egg Patty Fried</t>
  </si>
  <si>
    <t>Cheese - Mascarpone</t>
  </si>
  <si>
    <t>Beans - Black Bean, Canned</t>
  </si>
  <si>
    <t>Wine - Periguita Fonseca</t>
  </si>
  <si>
    <t>Lamb - Loin Chops</t>
  </si>
  <si>
    <t>Bananas</t>
  </si>
  <si>
    <t>Cornstarch</t>
  </si>
  <si>
    <t>Bagel - Plain</t>
  </si>
  <si>
    <t>Sun - Dried Tomatoes</t>
  </si>
  <si>
    <t>Wine - Red, Mouton Cadet</t>
  </si>
  <si>
    <t>Mikes Hard Lemonade</t>
  </si>
  <si>
    <t>Beef - Rib Roast, Cap On</t>
  </si>
  <si>
    <t>Food Colouring - Orange</t>
  </si>
  <si>
    <t>Fruit Mix - Light</t>
  </si>
  <si>
    <t>Soup - Chicken And Wild Rice</t>
  </si>
  <si>
    <t>Sprouts - Corn</t>
  </si>
  <si>
    <t>Gelatine Leaves - Bulk</t>
  </si>
  <si>
    <t>Beans - Turtle, Black, Dry</t>
  </si>
  <si>
    <t>Bar - Sweet And Salty Chocolate</t>
  </si>
  <si>
    <t>Absolut Citron</t>
  </si>
  <si>
    <t>Nut - Almond, Blanched, Ground</t>
  </si>
  <si>
    <t>Ezy Change Mophandle</t>
  </si>
  <si>
    <t>Salt - Seasoned</t>
  </si>
  <si>
    <t>Trueblue - Blueberry</t>
  </si>
  <si>
    <t>Garlic - Primerba, Paste</t>
  </si>
  <si>
    <t>Split Peas - Green, Dry</t>
  </si>
  <si>
    <t>Juice - Lime</t>
  </si>
  <si>
    <t>Seedlings - Buckwheat, Organic</t>
  </si>
  <si>
    <t>Onions - Dried, Chopped</t>
  </si>
  <si>
    <t>Seaweed Green Sheets</t>
  </si>
  <si>
    <t>Pork - Tenderloin, Frozen</t>
  </si>
  <si>
    <t>Nectarines</t>
  </si>
  <si>
    <t>Carrots - Purple, Organic</t>
  </si>
  <si>
    <t>Cheese - Provolone</t>
  </si>
  <si>
    <t>Chambord Royal</t>
  </si>
  <si>
    <t>Bread Bowl Plain</t>
  </si>
  <si>
    <t>Shrimp - Prawn</t>
  </si>
  <si>
    <t>Sproutsmustard Cress</t>
  </si>
  <si>
    <t>Muffin Mix - Chocolate Chip</t>
  </si>
  <si>
    <t>Soup - Knorr, French Onion</t>
  </si>
  <si>
    <t>Artichoke - Bottom, Canned</t>
  </si>
  <si>
    <t>Jam - Raspberry</t>
  </si>
  <si>
    <t>Cherries - Fresh</t>
  </si>
  <si>
    <t>Energy Drink - Franks Pineapple</t>
  </si>
  <si>
    <t>Soup - Campbells, Classic Chix</t>
  </si>
  <si>
    <t>Bread Country Roll</t>
  </si>
  <si>
    <t>Arctic Char - Fresh, Whole</t>
  </si>
  <si>
    <t>Muffins - Assorted</t>
  </si>
  <si>
    <t>V8 Splash Strawberry Banana</t>
  </si>
  <si>
    <t>Pear - Packum</t>
  </si>
  <si>
    <t>Flower - Carnations</t>
  </si>
  <si>
    <t>Prunes - Pitted</t>
  </si>
  <si>
    <t>Cookies Almond Hazelnut</t>
  </si>
  <si>
    <t>Crush - Orange, 355ml</t>
  </si>
  <si>
    <t>Glass - Wine, Plastic, Clear 5 Oz</t>
  </si>
  <si>
    <t>Rappini - Andy Boy</t>
  </si>
  <si>
    <t>Bread - Sour Sticks With Onion</t>
  </si>
  <si>
    <t>Liners - Banana, Paper</t>
  </si>
  <si>
    <t>Yeast Dry - Fermipan</t>
  </si>
  <si>
    <t>Bok Choy - Baby</t>
  </si>
  <si>
    <t>Glass Clear 7 Oz Xl</t>
  </si>
  <si>
    <t>Mushroom - Shitake, Dry</t>
  </si>
  <si>
    <t>Juice - Lagoon Mango</t>
  </si>
  <si>
    <t>Venison - Striploin</t>
  </si>
  <si>
    <t>Oregano - Fresh</t>
  </si>
  <si>
    <t>Cheese - Swiss</t>
  </si>
  <si>
    <t>Wine - Winzer Krems Gruner</t>
  </si>
  <si>
    <t>Tuna - Salad Premix</t>
  </si>
  <si>
    <t>Mace</t>
  </si>
  <si>
    <t>Broccoli - Fresh</t>
  </si>
  <si>
    <t>Wine La Vielle Ferme Cote Du</t>
  </si>
  <si>
    <t>Toothpick Frilled</t>
  </si>
  <si>
    <t>Truffle Shells - Semi - Sweet</t>
  </si>
  <si>
    <t>Scallops - In Shell</t>
  </si>
  <si>
    <t>Dc Hikiage Hira Huba</t>
  </si>
  <si>
    <t>Currants</t>
  </si>
  <si>
    <t>Steampan - Lid For Half Size</t>
  </si>
  <si>
    <t>Bread - White Mini Epi</t>
  </si>
  <si>
    <t>Pepsi - Diet, 355 Ml</t>
  </si>
  <si>
    <t>Tart Shells - Sweet, 3</t>
  </si>
  <si>
    <t>Dc - Frozen Momji</t>
  </si>
  <si>
    <t>Pastry - Baked Scones - Mini</t>
  </si>
  <si>
    <t>Clam Nectar</t>
  </si>
  <si>
    <t>Doilies - 10, Paper</t>
  </si>
  <si>
    <t>Water - Evian 355 Ml</t>
  </si>
  <si>
    <t>Wine - Lou Black Shiraz</t>
  </si>
  <si>
    <t>Pastry - Cherry Danish - Mini</t>
  </si>
  <si>
    <t>Longos - Greek Salad</t>
  </si>
  <si>
    <t>Coffee Swiss Choc Almond</t>
  </si>
  <si>
    <t>Squash - Acorn</t>
  </si>
  <si>
    <t>Tart Shells - Sweet, 2</t>
  </si>
  <si>
    <t>Sauce - Hoisin</t>
  </si>
  <si>
    <t>Oil - Peanut</t>
  </si>
  <si>
    <t>Beef - Shank</t>
  </si>
  <si>
    <t>Cup - 3.5oz, Foam</t>
  </si>
  <si>
    <t>Quail - Whole, Boneless</t>
  </si>
  <si>
    <t>Halibut - Fletches</t>
  </si>
  <si>
    <t>Plastic Arrow Stir Stick</t>
  </si>
  <si>
    <t>Lemonade - Island Tea, 591 Ml</t>
  </si>
  <si>
    <t>Rabbit - Saddles</t>
  </si>
  <si>
    <t>Mousse - Mango</t>
  </si>
  <si>
    <t>Pastry - Chocolate Chip Muffin</t>
  </si>
  <si>
    <t>Wine - Muscadet Sur Lie</t>
  </si>
  <si>
    <t>Flour - All Purpose</t>
  </si>
  <si>
    <t>Schnappes Peppermint - Walker</t>
  </si>
  <si>
    <t>Soup - Cream Of Broccoli, Dry</t>
  </si>
  <si>
    <t>Island Oasis - Peach Daiquiri</t>
  </si>
  <si>
    <t>Zucchini - Mini, Green</t>
  </si>
  <si>
    <t>Juice - Pineapple, 341 Ml</t>
  </si>
  <si>
    <t>Galliano</t>
  </si>
  <si>
    <t>Table Cloth - 53x69 Colour</t>
  </si>
  <si>
    <t>Tortillas - Flour, 8</t>
  </si>
  <si>
    <t>Wine - Fume Blanc Fetzer</t>
  </si>
  <si>
    <t>Rice - Wild</t>
  </si>
  <si>
    <t>Wine - Riesling Alsace Ac 2001</t>
  </si>
  <si>
    <t>Tea - Vanilla Chai</t>
  </si>
  <si>
    <t>Wine - Ej Gallo Sonoma</t>
  </si>
  <si>
    <t>Cookie Double Choco</t>
  </si>
  <si>
    <t>Orange - Canned, Mandarin</t>
  </si>
  <si>
    <t>Apple - Delicious, Golden</t>
  </si>
  <si>
    <t>Bulgar</t>
  </si>
  <si>
    <t>Beef - Tongue, Fresh</t>
  </si>
  <si>
    <t>Chicken - Soup Base</t>
  </si>
  <si>
    <t>Corn Shoots</t>
  </si>
  <si>
    <t>Veal - Knuckle</t>
  </si>
  <si>
    <t>Liners - Baking Cups</t>
  </si>
  <si>
    <t>Meldea Green Tea Liquor</t>
  </si>
  <si>
    <t>Wine - Chablis J Moreau Et Fils</t>
  </si>
  <si>
    <t>Muffin Mix - Banana Nut</t>
  </si>
  <si>
    <t>Bread - Crumbs, Bulk</t>
  </si>
  <si>
    <t>Pasta - Orzo, Dry</t>
  </si>
  <si>
    <t>Cookies - Assorted</t>
  </si>
  <si>
    <t>Brownies - Two Bite, Chocolate</t>
  </si>
  <si>
    <t>Chicken - Tenderloin</t>
  </si>
  <si>
    <t>Papadam</t>
  </si>
  <si>
    <t>Thyme - Lemon, Fresh</t>
  </si>
  <si>
    <t>Sambuca Cream</t>
  </si>
  <si>
    <t>Sprite, Diet - 355ml</t>
  </si>
  <si>
    <t>Ocean Spray - Ruby Red</t>
  </si>
  <si>
    <t>Wine - White, Antinore Orvieto</t>
  </si>
  <si>
    <t>Chocolate - Sugar Free Semi Choc</t>
  </si>
  <si>
    <t>Wine - Cave Springs Dry Riesling</t>
  </si>
  <si>
    <t>Table Cloth 54x72 White</t>
  </si>
  <si>
    <t>Icecream Cone - Areo Chocolate</t>
  </si>
  <si>
    <t>Coffee - Cafe Moreno</t>
  </si>
  <si>
    <t>Soup - Campbells Tomato Ravioli</t>
  </si>
  <si>
    <t>Sprouts - Onion</t>
  </si>
  <si>
    <t>Lidsoupcont Rp12dn</t>
  </si>
  <si>
    <t>Cheese - Parmigiano Reggiano</t>
  </si>
  <si>
    <t>Wine - Pinot Noir Stoneleigh</t>
  </si>
  <si>
    <t>Wine - Toasted Head</t>
  </si>
  <si>
    <t>Milk - 2% 250 Ml</t>
  </si>
  <si>
    <t>Pasta - Cheese / Spinach Bauletti</t>
  </si>
  <si>
    <t>Pie Shell - 9</t>
  </si>
  <si>
    <t>Veal - Shank, Pieces</t>
  </si>
  <si>
    <t>Mints - Striped Red</t>
  </si>
  <si>
    <t>Trout - Hot Smkd, Dbl Fillet</t>
  </si>
  <si>
    <t>Appetiser - Bought</t>
  </si>
  <si>
    <t>Water - Spring Water, 355 Ml</t>
  </si>
  <si>
    <t>Scallops - 10/20</t>
  </si>
  <si>
    <t>Tea - Herbal I Love Lemon</t>
  </si>
  <si>
    <t>Wine - White, Pinot Grigio</t>
  </si>
  <si>
    <t>Tea - Lemon Green Tea</t>
  </si>
  <si>
    <t>Island Oasis - Lemonade</t>
  </si>
  <si>
    <t>Croissants Thaw And Serve</t>
  </si>
  <si>
    <t>Lobster - Base</t>
  </si>
  <si>
    <t>Flour - Chickpea</t>
  </si>
  <si>
    <t>Cheese - Brie, Cups 125g</t>
  </si>
  <si>
    <t>Temperature Recording Station</t>
  </si>
  <si>
    <t>Wine - White, Ej</t>
  </si>
  <si>
    <t>Venison - Racks Frenched</t>
  </si>
  <si>
    <t>Fudge - Chocolate Fudge</t>
  </si>
  <si>
    <t>Wine - Jaboulet Cotes Du Rhone</t>
  </si>
  <si>
    <t>Bagels Poppyseed</t>
  </si>
  <si>
    <t>Chicken - Bones</t>
  </si>
  <si>
    <t>Wine - Black Tower Qr</t>
  </si>
  <si>
    <t>Pepper - Paprika, Hungarian</t>
  </si>
  <si>
    <t>Gooseberry</t>
  </si>
  <si>
    <t>Pasta - Rotini, Dry</t>
  </si>
  <si>
    <t>Breadfruit</t>
  </si>
  <si>
    <t>Potatoes - Mini Red</t>
  </si>
  <si>
    <t>Sponge Cake Mix - Chocolate</t>
  </si>
  <si>
    <t>Wine - Penfolds Koonuga Hill</t>
  </si>
  <si>
    <t>Tomatoes - Hot House</t>
  </si>
  <si>
    <t>Appetizer - Mushroom Tart</t>
  </si>
  <si>
    <t>Star Fruit</t>
  </si>
  <si>
    <t>Muffin Batt - Choc Chk</t>
  </si>
  <si>
    <t>Veal - Striploin</t>
  </si>
  <si>
    <t>Pasta - Cappellini, Dry</t>
  </si>
  <si>
    <t>Chips Potato All Dressed - 43g</t>
  </si>
  <si>
    <t>Monkfish - Fresh</t>
  </si>
  <si>
    <t>Cheese - Wine</t>
  </si>
  <si>
    <t>Beef - Tongue, Cooked</t>
  </si>
  <si>
    <t>Soup - Beef Conomme, Dry</t>
  </si>
  <si>
    <t>Oxtail - Cut</t>
  </si>
  <si>
    <t>Extract - Vanilla,artificial</t>
  </si>
  <si>
    <t>Chinese Foods - Thick Noodles</t>
  </si>
  <si>
    <t>Praline Paste</t>
  </si>
  <si>
    <t>Sambuca - Ramazzotti</t>
  </si>
  <si>
    <t>Cocktail Napkin Blue</t>
  </si>
  <si>
    <t>Eel - Smoked</t>
  </si>
  <si>
    <t>Longos - Grilled Veg Sandwiches</t>
  </si>
  <si>
    <t>Cake - Sheet Strawberry</t>
  </si>
  <si>
    <t>Milk - Skim</t>
  </si>
  <si>
    <t>Soup Knorr Chili With Beans</t>
  </si>
  <si>
    <t>Appetizer - Assorted Box</t>
  </si>
  <si>
    <t>Barramundi</t>
  </si>
  <si>
    <t>Lemon Tarts</t>
  </si>
  <si>
    <t>Grapes - Red</t>
  </si>
  <si>
    <t>Juice - Cranberry 284ml</t>
  </si>
  <si>
    <t>Pie Filling - Cherry</t>
  </si>
  <si>
    <t>Pomegranates</t>
  </si>
  <si>
    <t>Pickle - Dill</t>
  </si>
  <si>
    <t>Carrots - Mini, Stem On</t>
  </si>
  <si>
    <t>Avocado</t>
  </si>
  <si>
    <t>Radish - Black, Winter, Organic</t>
  </si>
  <si>
    <t>Dried Figs</t>
  </si>
  <si>
    <t>Pail - 4l White, With Handle</t>
  </si>
  <si>
    <t>Trueblue - Blueberry Cranberry</t>
  </si>
  <si>
    <t>Sugar - Icing</t>
  </si>
  <si>
    <t>Sword Pick Asst</t>
  </si>
  <si>
    <t>Pork Salted Bellies</t>
  </si>
  <si>
    <t>Crackers - Graham</t>
  </si>
  <si>
    <t>Wine - Magnotta - Belpaese</t>
  </si>
  <si>
    <t>Beef - Salted</t>
  </si>
  <si>
    <t>Pail With Metal Handle 16l White</t>
  </si>
  <si>
    <t>Croissant, Raw - Mini</t>
  </si>
  <si>
    <t>Food Colouring - Red</t>
  </si>
  <si>
    <t>Spic And Span All Purpose</t>
  </si>
  <si>
    <t>Beans - Green</t>
  </si>
  <si>
    <t>Pork - Back, Short Cut, Boneless</t>
  </si>
  <si>
    <t>Garlic - Peeled</t>
  </si>
  <si>
    <t>Bacardi Raspberry</t>
  </si>
  <si>
    <t>Cheese - Woolwich Goat, Log</t>
  </si>
  <si>
    <t>Daves Island Stinger</t>
  </si>
  <si>
    <t>Longan</t>
  </si>
  <si>
    <t>Snails - Large Canned</t>
  </si>
  <si>
    <t>Soupfoamcont12oz 112con</t>
  </si>
  <si>
    <t>Trout - Rainbow, Frozen</t>
  </si>
  <si>
    <t>Skewers - Bamboo</t>
  </si>
  <si>
    <t>Mussels - Frozen</t>
  </si>
  <si>
    <t>Spice - Paprika</t>
  </si>
  <si>
    <t>Veal - Provimi Inside</t>
  </si>
  <si>
    <t>Bread Crumbs - Japanese Style</t>
  </si>
  <si>
    <t>Crackers - Melba Toast</t>
  </si>
  <si>
    <t>The Pop Shoppe - Grape</t>
  </si>
  <si>
    <t>Oysters - Smoked</t>
  </si>
  <si>
    <t>Sansho Powder</t>
  </si>
  <si>
    <t>Shallots</t>
  </si>
  <si>
    <t>Soho Lychee Liqueur</t>
  </si>
  <si>
    <t>Cherries - Frozen</t>
  </si>
  <si>
    <t>Eggwhite Frozen</t>
  </si>
  <si>
    <t>Turkey Tenderloin Frozen</t>
  </si>
  <si>
    <t>Coconut - Shredded, Unsweet</t>
  </si>
  <si>
    <t>Vanilla Beans</t>
  </si>
  <si>
    <t>Bar Nature Valley</t>
  </si>
  <si>
    <t>Bread - Roll, Calabrese</t>
  </si>
  <si>
    <t>Bread - Pumpernickel</t>
  </si>
  <si>
    <t>Chip - Potato Dill Pickle</t>
  </si>
  <si>
    <t>Pork - Ground</t>
  </si>
  <si>
    <t>Juice - Orangina</t>
  </si>
  <si>
    <t>Lamb Rack - Ontario</t>
  </si>
  <si>
    <t>Truffle Paste</t>
  </si>
  <si>
    <t>Pants Custom Dry Clean</t>
  </si>
  <si>
    <t>Beer - Sleemans Honey Brown</t>
  </si>
  <si>
    <t>Cheese - Cambozola</t>
  </si>
  <si>
    <t>Oil - Avocado</t>
  </si>
  <si>
    <t>Juice - Apple, 1.36l</t>
  </si>
  <si>
    <t>Wine - Casillero Del Diablo</t>
  </si>
  <si>
    <t>Bread Base - Goodhearth</t>
  </si>
  <si>
    <t>Kellogs Raisan Bran Bars</t>
  </si>
  <si>
    <t>Cake - Pancake</t>
  </si>
  <si>
    <t>Blueberries - Frozen</t>
  </si>
  <si>
    <t>Veal - Insides Provini</t>
  </si>
  <si>
    <t>Bread - Italian Sesame Poly</t>
  </si>
  <si>
    <t>Pepperoni Slices</t>
  </si>
  <si>
    <t>Cheese - Oka</t>
  </si>
  <si>
    <t>Wine - Sawmill Creek Autumn</t>
  </si>
  <si>
    <t>Puree - Mango</t>
  </si>
  <si>
    <t>Shiratamako - Rice Flour</t>
  </si>
  <si>
    <t>Brocolinni - Gaylan, Chinese</t>
  </si>
  <si>
    <t>Beef - Roasted, Cooked</t>
  </si>
  <si>
    <t>Chocolate Bar - Reese Pieces</t>
  </si>
  <si>
    <t>Chinese Foods - Chicken Wing</t>
  </si>
  <si>
    <t>Bread - Pita</t>
  </si>
  <si>
    <t>Container - Foam Dixie 12 Oz</t>
  </si>
  <si>
    <t>Coconut - Shredded, Sweet</t>
  </si>
  <si>
    <t>Oneshot Automatic Soap System</t>
  </si>
  <si>
    <t>Juice - Orange, Concentrate</t>
  </si>
  <si>
    <t>Cake - Mini Cheesecake</t>
  </si>
  <si>
    <t>Mousse - Passion Fruit</t>
  </si>
  <si>
    <t>Wine - Niagara Peninsula Vqa</t>
  </si>
  <si>
    <t>Browning Caramel Glace</t>
  </si>
  <si>
    <t>Chilli Paste, Hot Sambal Oelek</t>
  </si>
  <si>
    <t>Cheese - La Sauvagine</t>
  </si>
  <si>
    <t>Appetizer - Smoked Salmon / Dill</t>
  </si>
  <si>
    <t>Bread - Dark Rye, Loaf</t>
  </si>
  <si>
    <t>Ginger - Pickled</t>
  </si>
  <si>
    <t>Puree - Guava</t>
  </si>
  <si>
    <t>Lime Cordial - Roses</t>
  </si>
  <si>
    <t>Bread - Rolls, Corn</t>
  </si>
  <si>
    <t>Russian Prince</t>
  </si>
  <si>
    <t>Chocolate - Milk</t>
  </si>
  <si>
    <t>Ecolab - Medallion</t>
  </si>
  <si>
    <t>Parsnip</t>
  </si>
  <si>
    <t>Creme De Banane - Marie</t>
  </si>
  <si>
    <t>Fond - Neutral</t>
  </si>
  <si>
    <t>Trout - Rainbow, Fresh</t>
  </si>
  <si>
    <t>Compound - Rum</t>
  </si>
  <si>
    <t>Lobster - Tail, 3 - 4 Oz</t>
  </si>
  <si>
    <t>Thyme - Fresh</t>
  </si>
  <si>
    <t>Oil - Sunflower</t>
  </si>
  <si>
    <t>Coriander - Seed</t>
  </si>
  <si>
    <t>Compound - Raspberry</t>
  </si>
  <si>
    <t>Heavy Duty Dust Pan</t>
  </si>
  <si>
    <t>Rum - Cream, Amarula</t>
  </si>
  <si>
    <t>Cheese - St. Paulin</t>
  </si>
  <si>
    <t>Table Cloth 62x114 Colour</t>
  </si>
  <si>
    <t>Energy Drink Red Bull</t>
  </si>
  <si>
    <t>Lettuce - Boston Bib - Organic</t>
  </si>
  <si>
    <t>Lobak</t>
  </si>
  <si>
    <t>Cabbage - Nappa</t>
  </si>
  <si>
    <t>Pork Ham Prager</t>
  </si>
  <si>
    <t>Tomato Puree</t>
  </si>
  <si>
    <t>Carbonated Water - Blackberry</t>
  </si>
  <si>
    <t>Wine - Merlot Vina Carmen</t>
  </si>
  <si>
    <t>Tea - Black Currant</t>
  </si>
  <si>
    <t>Vinegar - White</t>
  </si>
  <si>
    <t>Lambcasing</t>
  </si>
  <si>
    <t>Shichimi Togarashi Peppeers</t>
  </si>
  <si>
    <t>Roe - Flying Fish</t>
  </si>
  <si>
    <t>Squid Ink</t>
  </si>
  <si>
    <t>Lotus Leaves</t>
  </si>
  <si>
    <t>Pate - Peppercorn</t>
  </si>
  <si>
    <t>Flour - Buckwheat, Dark</t>
  </si>
  <si>
    <t>Bacardi Breezer - Strawberry</t>
  </si>
  <si>
    <t>Pizza Pizza Dough</t>
  </si>
  <si>
    <t>Beer - Paulaner Hefeweisse</t>
  </si>
  <si>
    <t>Dooleys Toffee</t>
  </si>
  <si>
    <t>Cocoa Butter</t>
  </si>
  <si>
    <t>Pork - Backfat</t>
  </si>
  <si>
    <t>Artichoke - Hearts, Canned</t>
  </si>
  <si>
    <t>Emulsifier</t>
  </si>
  <si>
    <t>Foam Dinner Plate</t>
  </si>
  <si>
    <t>Chicken Thigh - Bone Out</t>
  </si>
  <si>
    <t>Soup Campbells - Italian Wedding</t>
  </si>
  <si>
    <t>Worcestershire Sauce</t>
  </si>
  <si>
    <t>French Pastries</t>
  </si>
  <si>
    <t>Beef - Prime Rib Aaa</t>
  </si>
  <si>
    <t>Potato - Sweet</t>
  </si>
  <si>
    <t>Pork Loin Cutlets</t>
  </si>
  <si>
    <t>Pepper - Roasted Red</t>
  </si>
  <si>
    <t>Juice - Tomato, 10 Oz</t>
  </si>
  <si>
    <t>Chocolate - Semi Sweet</t>
  </si>
  <si>
    <t>Yoplait Drink</t>
  </si>
  <si>
    <t>Sage - Ground</t>
  </si>
  <si>
    <t>Pickerel - Fillets</t>
  </si>
  <si>
    <t>Lettuce - California Mix</t>
  </si>
  <si>
    <t>Cheese - Cheddar, Old White</t>
  </si>
  <si>
    <t>Lettuce - Boston Bib</t>
  </si>
  <si>
    <t>Wine - Gato Negro Cabernet</t>
  </si>
  <si>
    <t>Pheasants - Whole</t>
  </si>
  <si>
    <t>Ginger - Crystalized</t>
  </si>
  <si>
    <t>Lamb - Ground</t>
  </si>
  <si>
    <t>Soup - Campbells Chicken</t>
  </si>
  <si>
    <t>Fish - Bones</t>
  </si>
  <si>
    <t>Yogurt - French Vanilla</t>
  </si>
  <si>
    <t>Cheese - Mozzarella</t>
  </si>
  <si>
    <t>Mini - Vol Au Vents</t>
  </si>
  <si>
    <t>Sauce - Ranch Dressing</t>
  </si>
  <si>
    <t>Rum - Mount Gay Eclipes</t>
  </si>
  <si>
    <t>Wine - Piper Heidsieck Brut</t>
  </si>
  <si>
    <t>Lettuce - Belgian Endive</t>
  </si>
  <si>
    <t>Arrowroot</t>
  </si>
  <si>
    <t>Shrimp - 16/20, Peeled Deviened</t>
  </si>
  <si>
    <t>Longos - Cheese Tortellini</t>
  </si>
  <si>
    <t>Appetizer - Veg Assortment</t>
  </si>
  <si>
    <t>Beef - Rib Eye Aaa</t>
  </si>
  <si>
    <t>Chocolate Bar - Coffee Crisp</t>
  </si>
  <si>
    <t>Ranchero - Primerba, Paste</t>
  </si>
  <si>
    <t>Beer - Alexander Kieths, Pale Ale</t>
  </si>
  <si>
    <t>Bread - Granary Small Pull</t>
  </si>
  <si>
    <t>Napkin - Beverage 1 Ply</t>
  </si>
  <si>
    <t>Pastry - Apple Muffins - Mini</t>
  </si>
  <si>
    <t>Cake - Dulce De Leche</t>
  </si>
  <si>
    <t>Longos - Lasagna Veg</t>
  </si>
  <si>
    <t>Coffee Cup 16oz Foam</t>
  </si>
  <si>
    <t>Soup - Campbells Beef Stew</t>
  </si>
  <si>
    <t>Chocolate - Pistoles, White</t>
  </si>
  <si>
    <t>Chocolate - Mi - Amere Semi</t>
  </si>
  <si>
    <t>Egg - Salad Premix</t>
  </si>
  <si>
    <t>Bread - Pain Au Liat X12</t>
  </si>
  <si>
    <t>Jack Daniels</t>
  </si>
  <si>
    <t>Shrimp - 21/25, Peel And Deviened</t>
  </si>
  <si>
    <t>Chick Peas - Canned</t>
  </si>
  <si>
    <t>Wine - Spumante Bambino White</t>
  </si>
  <si>
    <t>Cookie Dough - Chocolate Chip</t>
  </si>
  <si>
    <t>Lettuce - Mini Greens, Whole</t>
  </si>
  <si>
    <t>Wine - Crozes Hermitage E.</t>
  </si>
  <si>
    <t>Pears - Anjou</t>
  </si>
  <si>
    <t>Cookie - Oatmeal</t>
  </si>
  <si>
    <t>Bread - Malt</t>
  </si>
  <si>
    <t>Pepper - White, Whole</t>
  </si>
  <si>
    <t>Coconut - Whole</t>
  </si>
  <si>
    <t>Salt And Pepper Mix - White</t>
  </si>
  <si>
    <t>Melon - Watermelon, Seedless</t>
  </si>
  <si>
    <t>Dehydrated Kelp Kombo</t>
  </si>
  <si>
    <t>Beer - Camerons Auburn</t>
  </si>
  <si>
    <t>Salmon - Atlantic, Skin On</t>
  </si>
  <si>
    <t>Artichokes - Knobless, White</t>
  </si>
  <si>
    <t>Tamarillo</t>
  </si>
  <si>
    <t>Silicone Paper 16.5x24</t>
  </si>
  <si>
    <t>Beans - Kidney, Canned</t>
  </si>
  <si>
    <t>Soup - Campbells, Butternut</t>
  </si>
  <si>
    <t>Chocolate - Milk Coating</t>
  </si>
  <si>
    <t>Puree - Raspberry</t>
  </si>
  <si>
    <t>Juice Peach Nectar</t>
  </si>
  <si>
    <t>Cranberries - Fresh</t>
  </si>
  <si>
    <t>Cake Circle, Foil, Scallop</t>
  </si>
  <si>
    <t>Beef - Sushi Flat Iron Steak</t>
  </si>
  <si>
    <t>Crackers - Trio</t>
  </si>
  <si>
    <t>Wine - Beringer Founders Estate</t>
  </si>
  <si>
    <t>Food Colouring - Blue</t>
  </si>
  <si>
    <t>Yokaline</t>
  </si>
  <si>
    <t>Curry Powder</t>
  </si>
  <si>
    <t>Ginger - Fresh</t>
  </si>
  <si>
    <t>Pastry - Lemon Danish - Mini</t>
  </si>
  <si>
    <t>Pears - Fiorelle</t>
  </si>
  <si>
    <t>Jam - Marmalade, Orange</t>
  </si>
  <si>
    <t>Pasta - Fusili Tri - Coloured</t>
  </si>
  <si>
    <t>Soup - Clam Chowder, Dry Mix</t>
  </si>
  <si>
    <t>Rum - White, Gg White</t>
  </si>
  <si>
    <t>Bread Foccacia Whole</t>
  </si>
  <si>
    <t>Wasabi Powder</t>
  </si>
  <si>
    <t>Sugar - Sweet N Low, Individual</t>
  </si>
  <si>
    <t>Mudslide</t>
  </si>
  <si>
    <t>Soup - Beef, Base Mix</t>
  </si>
  <si>
    <t>Mince Meat - Filling</t>
  </si>
  <si>
    <t>Onions - Red</t>
  </si>
  <si>
    <t>Sherbet - Raspberry</t>
  </si>
  <si>
    <t>Bagel - Sesame Seed Presliced</t>
  </si>
  <si>
    <t>Bread - Hot Dog Buns</t>
  </si>
  <si>
    <t>Pear - Halves</t>
  </si>
  <si>
    <t>Turkey - Whole, Fresh</t>
  </si>
  <si>
    <t>Cheese - Marble</t>
  </si>
  <si>
    <t>Pork - Loin, Bone - In</t>
  </si>
  <si>
    <t>Miso - Soy Bean Paste</t>
  </si>
  <si>
    <t>Kippers - Smoked</t>
  </si>
  <si>
    <t>Pepper - Scotch Bonnet</t>
  </si>
  <si>
    <t>Pork - Smoked Back Bacon</t>
  </si>
  <si>
    <t>Vaccum Bag - 14x20</t>
  </si>
  <si>
    <t>Chips - Doritos</t>
  </si>
  <si>
    <t>Clementine</t>
  </si>
  <si>
    <t>Lumpfish Black</t>
  </si>
  <si>
    <t>Beef Tenderloin Aaa</t>
  </si>
  <si>
    <t>Cinnamon - Stick</t>
  </si>
  <si>
    <t>Veal - Sweetbread</t>
  </si>
  <si>
    <t>Hersey Shakes</t>
  </si>
  <si>
    <t>Huck White Towels</t>
  </si>
  <si>
    <t>Wine - Beaujolais Villages</t>
  </si>
  <si>
    <t>Icecream - Dstk Cml And Fdg</t>
  </si>
  <si>
    <t>Beef Flat Iron Steak</t>
  </si>
  <si>
    <t>Daikon Radish</t>
  </si>
  <si>
    <t>Rice Paper</t>
  </si>
  <si>
    <t>Sauce - Cranberry</t>
  </si>
  <si>
    <t>Cup Translucent 9 Oz</t>
  </si>
  <si>
    <t>Gatorade - Orange</t>
  </si>
  <si>
    <t>Sauce - Chili</t>
  </si>
  <si>
    <t>Asparagus - White, Canned</t>
  </si>
  <si>
    <t>Soup - Campbells, Cream Of</t>
  </si>
  <si>
    <t>Shrimp - Tiger 21/25</t>
  </si>
  <si>
    <t>Pastrami</t>
  </si>
  <si>
    <t>Tilapia - Fillets</t>
  </si>
  <si>
    <t>Coconut - Creamed, Pure</t>
  </si>
  <si>
    <t>Pork - Back Ribs</t>
  </si>
  <si>
    <t>Puree - Passion Fruit</t>
  </si>
  <si>
    <t>Lamb - Whole, Frozen</t>
  </si>
  <si>
    <t>Cup - 8oz Coffee Perforated</t>
  </si>
  <si>
    <t>Oil - Grapeseed Oil</t>
  </si>
  <si>
    <t>Oil - Coconut</t>
  </si>
  <si>
    <t>Loaf Pan - 2 Lb, Foil</t>
  </si>
  <si>
    <t>Water Chestnut - Canned</t>
  </si>
  <si>
    <t>Ginger - Ground</t>
  </si>
  <si>
    <t>Ginsing - Fresh</t>
  </si>
  <si>
    <t>Nantucket Pine Orangebanana</t>
  </si>
  <si>
    <t>Wine - Chardonnay South</t>
  </si>
  <si>
    <t>Pea - Snow</t>
  </si>
  <si>
    <t>Muffin Mix - Carrot</t>
  </si>
  <si>
    <t>Cakes Assorted</t>
  </si>
  <si>
    <t>Schnappes - Peach, Walkers</t>
  </si>
  <si>
    <t>Juice - Clam, 46 Oz</t>
  </si>
  <si>
    <t>Brandy Cherry - Mcguinness</t>
  </si>
  <si>
    <t>Flour - Masa De Harina Mexican</t>
  </si>
  <si>
    <t>Sour Puss Raspberry</t>
  </si>
  <si>
    <t>Pop - Club Soda Can</t>
  </si>
  <si>
    <t>Langers - Cranberry Cocktail</t>
  </si>
  <si>
    <t>Ecolab - Lime - A - Way 4/4 L</t>
  </si>
  <si>
    <t>Shrimp - Black Tiger 26/30</t>
  </si>
  <si>
    <t>Dill - Primerba, Paste</t>
  </si>
  <si>
    <t>The Pop Shoppe - Cream Soda</t>
  </si>
  <si>
    <t>Stainless Steel Cleaner Vision</t>
  </si>
  <si>
    <t>Gherkin - Sour</t>
  </si>
  <si>
    <t>Fiddlehead - Frozen</t>
  </si>
  <si>
    <t>Bread - Flat Bread</t>
  </si>
  <si>
    <t>Sugar - Brown</t>
  </si>
  <si>
    <t>Lemonade - Black Cherry, 591 Ml</t>
  </si>
  <si>
    <t>Yogurt - Raspberry, 175 Gr</t>
  </si>
  <si>
    <t>Danishes - Mini Cheese</t>
  </si>
  <si>
    <t>Cake - Bande Of Fruit</t>
  </si>
  <si>
    <t>Leeks - Baby, White</t>
  </si>
  <si>
    <t>S/N</t>
  </si>
  <si>
    <t>Vat</t>
  </si>
  <si>
    <t>COGS</t>
  </si>
  <si>
    <t>Unit Price</t>
  </si>
  <si>
    <t>Unit Cost</t>
  </si>
  <si>
    <t>Profit</t>
  </si>
  <si>
    <t>Total Profit</t>
  </si>
  <si>
    <t>Gross Profit</t>
  </si>
  <si>
    <t>Percentage Per Sales</t>
  </si>
  <si>
    <t>Invoice Month</t>
  </si>
  <si>
    <t>Invoice Year</t>
  </si>
  <si>
    <t xml:space="preserve">July </t>
  </si>
  <si>
    <t>June</t>
  </si>
  <si>
    <t>April</t>
  </si>
  <si>
    <t>October</t>
  </si>
  <si>
    <t>March</t>
  </si>
  <si>
    <t>August</t>
  </si>
  <si>
    <t>July</t>
  </si>
  <si>
    <t>September</t>
  </si>
  <si>
    <t>January</t>
  </si>
  <si>
    <t>December</t>
  </si>
  <si>
    <t>February</t>
  </si>
  <si>
    <t>May</t>
  </si>
  <si>
    <t>November</t>
  </si>
  <si>
    <t>total sales</t>
  </si>
  <si>
    <t>occurrence</t>
  </si>
  <si>
    <t>average sales</t>
  </si>
  <si>
    <t>percentage per sales</t>
  </si>
  <si>
    <t>Row Labels</t>
  </si>
  <si>
    <t>Grand Total</t>
  </si>
  <si>
    <t>Sum of Invoiced Amount USD</t>
  </si>
  <si>
    <t>Sum of Quantity</t>
  </si>
  <si>
    <t>Sum of Total Profit</t>
  </si>
  <si>
    <t xml:space="preserve">Invoice Date </t>
  </si>
  <si>
    <t>Sum of Gross Profit</t>
  </si>
  <si>
    <t>PROFIT MARGIN</t>
  </si>
  <si>
    <t>Sum of PROFIT MARGIN</t>
  </si>
  <si>
    <t>Average of Invoiced Amount USD</t>
  </si>
  <si>
    <t>TOTAL</t>
  </si>
  <si>
    <t>1-10-mockretailsales NEW.xlsx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</si>
</sst>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8" formatCode="&quot;$&quot;#,##0.00_);[Red]\(&quot;$&quot;#,##0.00\)"/>
    <numFmt numFmtId="43" formatCode="_(* #,##0.00_);_(* \(#,##0.00\);_(* &quot;-&quot;??_);_(@_)"/>
    <numFmt numFmtId="164" formatCode="[$-F800]dddd\,\ mmmm\ dd\,\ yyyy"/>
    <numFmt numFmtId="165" formatCode="0.0"/>
    <numFmt numFmtId="166" formatCode="_(* #,##0_);_(* \(#,##0\);_(* &quot;-&quot;??_);_(@_)"/>
    <numFmt numFmtId="167" formatCode="&quot;$&quot;#,##0"/>
  </numFmts>
  <fonts count="5" x14ac:knownFonts="1">
    <font>
      <sz val="11"/>
      <name val="Arial"/>
      <family val="1"/>
    </font>
    <font>
      <sz val="8"/>
      <name val="Arial"/>
      <family val="1"/>
    </font>
    <font>
      <b/>
      <sz val="11"/>
      <name val="Arial"/>
      <family val="1"/>
    </font>
    <font>
      <sz val="11"/>
      <name val="Arial"/>
      <family val="1"/>
    </font>
    <font>
      <u/>
      <sz val="11"/>
      <color theme="10"/>
      <name val="Arial"/>
      <family val="1"/>
    </font>
  </fonts>
  <fills count="4">
    <fill>
      <patternFill patternType="none"/>
    </fill>
    <fill>
      <patternFill patternType="gray125"/>
    </fill>
    <fill>
      <patternFill patternType="solid">
        <fgColor theme="1" tint="0.249977111117893"/>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8" fontId="0" fillId="0" borderId="0" xfId="0" applyNumberFormat="1"/>
    <xf numFmtId="164" fontId="0" fillId="0" borderId="0" xfId="0" applyNumberFormat="1"/>
    <xf numFmtId="0" fontId="0" fillId="0" borderId="0" xfId="0" applyNumberFormat="1"/>
    <xf numFmtId="6" fontId="0" fillId="0" borderId="0" xfId="0" applyNumberFormat="1"/>
    <xf numFmtId="165" fontId="0" fillId="0" borderId="0" xfId="0" applyNumberFormat="1"/>
    <xf numFmtId="6" fontId="2" fillId="0" borderId="0" xfId="0" applyNumberFormat="1" applyFont="1"/>
    <xf numFmtId="165" fontId="2" fillId="0" borderId="0" xfId="0" applyNumberFormat="1" applyFon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6" fontId="0" fillId="0" borderId="0" xfId="1" applyNumberFormat="1" applyFont="1"/>
    <xf numFmtId="0" fontId="0" fillId="2" borderId="0" xfId="0" applyFill="1"/>
    <xf numFmtId="0" fontId="0" fillId="3" borderId="0" xfId="0" applyFill="1"/>
    <xf numFmtId="0" fontId="4" fillId="3" borderId="0" xfId="2" applyFill="1"/>
  </cellXfs>
  <cellStyles count="3">
    <cellStyle name="Comma" xfId="1" builtinId="3"/>
    <cellStyle name="Hyperlink" xfId="2" builtinId="8"/>
    <cellStyle name="Normal" xfId="0" builtinId="0"/>
  </cellStyles>
  <dxfs count="34">
    <dxf>
      <numFmt numFmtId="10" formatCode="&quot;$&quot;#,##0_);[Red]\(&quot;$&quot;#,##0\)"/>
    </dxf>
    <dxf>
      <numFmt numFmtId="10" formatCode="&quot;$&quot;#,##0_);[Red]\(&quot;$&quot;#,##0\)"/>
    </dxf>
    <dxf>
      <numFmt numFmtId="10" formatCode="&quot;$&quot;#,##0_);[Red]\(&quot;$&quot;#,##0\)"/>
    </dxf>
    <dxf>
      <numFmt numFmtId="166" formatCode="_(* #,##0_);_(* \(#,##0\);_(* &quot;-&quot;??_);_(@_)"/>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66" formatCode="_(* #,##0_);_(* \(#,##0\);_(* &quot;-&quot;??_);_(@_)"/>
    </dxf>
    <dxf>
      <numFmt numFmtId="10" formatCode="&quot;$&quot;#,##0_);[Red]\(&quot;$&quot;#,##0\)"/>
    </dxf>
    <dxf>
      <numFmt numFmtId="10" formatCode="&quot;$&quot;#,##0_);[Red]\(&quot;$&quot;#,##0\)"/>
    </dxf>
    <dxf>
      <numFmt numFmtId="10" formatCode="&quot;$&quot;#,##0_);[Red]\(&quot;$&quot;#,##0\)"/>
    </dxf>
    <dxf>
      <numFmt numFmtId="167" formatCode="&quot;$&quot;#,##0"/>
    </dxf>
    <dxf>
      <numFmt numFmtId="166" formatCode="_(* #,##0_);_(* \(#,##0\);_(* &quot;-&quot;??_);_(@_)"/>
    </dxf>
    <dxf>
      <numFmt numFmtId="10" formatCode="&quot;$&quot;#,##0_);[Red]\(&quot;$&quot;#,##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0" formatCode="General"/>
    </dxf>
    <dxf>
      <numFmt numFmtId="0" formatCode="General"/>
    </dxf>
    <dxf>
      <numFmt numFmtId="164" formatCode="[$-F800]dddd\,\ mmmm\ dd\,\ yyyy"/>
    </dxf>
    <dxf>
      <font>
        <b/>
        <i val="0"/>
        <sz val="16"/>
        <name val="Arial"/>
        <family val="2"/>
        <scheme val="none"/>
      </font>
      <fill>
        <patternFill>
          <fgColor rgb="FF7030A0"/>
          <bgColor rgb="FF7030A0"/>
        </patternFill>
      </fill>
      <border diagonalUp="0" diagonalDown="0">
        <left/>
        <right/>
        <top/>
        <bottom/>
        <vertical/>
        <horizontal/>
      </border>
    </dxf>
    <dxf>
      <fill>
        <patternFill>
          <fgColor rgb="FF7030A0"/>
          <bgColor rgb="FF7030A0"/>
        </patternFill>
      </fill>
    </dxf>
    <dxf>
      <font>
        <b/>
        <i val="0"/>
        <sz val="16"/>
        <name val="Arial"/>
        <family val="2"/>
        <scheme val="none"/>
      </font>
      <border diagonalUp="0" diagonalDown="0">
        <left/>
        <right/>
        <top/>
        <bottom/>
        <vertical/>
        <horizontal/>
      </border>
    </dxf>
    <dxf>
      <fill>
        <patternFill>
          <fgColor rgb="FF009E47"/>
          <bgColor rgb="FF00B050"/>
        </patternFill>
      </fill>
    </dxf>
  </dxfs>
  <tableStyles count="2" defaultTableStyle="TableStyleMedium9" defaultPivotStyle="PivotStyleLight16">
    <tableStyle name="Slicer Style 1" pivot="0" table="0" count="10" xr9:uid="{596FF9ED-227C-41DF-8190-093FEE5B9932}">
      <tableStyleElement type="wholeTable" dxfId="33"/>
      <tableStyleElement type="headerRow" dxfId="32"/>
    </tableStyle>
    <tableStyle name="Slicer Style 1 2" pivot="0" table="0" count="10" xr9:uid="{A479C90D-310C-4A5E-9A64-003C5F79A596}">
      <tableStyleElement type="wholeTable" dxfId="31"/>
      <tableStyleElement type="headerRow" dxfId="30"/>
    </tableStyle>
  </tableStyles>
  <colors>
    <mruColors>
      <color rgb="FF009E47"/>
      <color rgb="FF91F3CB"/>
      <color rgb="FF68A042"/>
      <color rgb="FF66FF66"/>
      <color rgb="FF171721"/>
      <color rgb="FF010101"/>
      <color rgb="FF98D377"/>
      <color rgb="FF05D5D0"/>
    </mruColors>
  </colors>
  <extLst>
    <ext xmlns:x14="http://schemas.microsoft.com/office/spreadsheetml/2009/9/main" uri="{46F421CA-312F-682f-3DD2-61675219B42D}">
      <x14:dxfs count="16">
        <dxf>
          <font>
            <b/>
            <i val="0"/>
            <sz val="12"/>
            <name val="Arial"/>
            <family val="2"/>
            <scheme val="none"/>
          </font>
        </dxf>
        <dxf>
          <font>
            <b/>
            <i val="0"/>
            <sz val="12"/>
            <name val="Arial"/>
            <family val="2"/>
            <scheme val="none"/>
          </font>
        </dxf>
        <dxf>
          <font>
            <b/>
            <i val="0"/>
            <sz val="12"/>
            <name val="Arial"/>
            <family val="2"/>
            <scheme val="none"/>
          </font>
        </dxf>
        <dxf>
          <font>
            <b/>
            <i val="0"/>
            <sz val="12"/>
            <name val="Arial"/>
            <family val="2"/>
            <scheme val="none"/>
          </font>
        </dxf>
        <dxf>
          <font>
            <b/>
            <i val="0"/>
            <sz val="12"/>
            <name val="Arial"/>
            <family val="2"/>
            <scheme val="none"/>
          </font>
        </dxf>
        <dxf>
          <font>
            <b/>
            <i val="0"/>
            <sz val="12"/>
            <name val="Arial"/>
            <family val="2"/>
            <scheme val="none"/>
          </font>
          <fill>
            <patternFill>
              <fgColor rgb="FF7030A0"/>
              <bgColor rgb="FF7030A0"/>
            </patternFill>
          </fill>
        </dxf>
        <dxf>
          <font>
            <b/>
            <i val="0"/>
            <sz val="12"/>
          </font>
        </dxf>
        <dxf>
          <font>
            <b/>
            <i val="0"/>
            <sz val="12"/>
            <name val="Arial"/>
            <family val="2"/>
            <scheme val="none"/>
          </font>
        </dxf>
        <dxf>
          <font>
            <b/>
            <i val="0"/>
            <sz val="14"/>
            <name val="Arial"/>
            <family val="2"/>
            <scheme val="none"/>
          </font>
        </dxf>
        <dxf>
          <font>
            <b/>
            <i val="0"/>
            <sz val="14"/>
            <name val="Arial"/>
            <family val="2"/>
            <scheme val="none"/>
          </font>
        </dxf>
        <dxf>
          <font>
            <b/>
            <i val="0"/>
            <sz val="14"/>
            <name val="Arial"/>
            <family val="2"/>
            <scheme val="none"/>
          </font>
        </dxf>
        <dxf>
          <font>
            <b/>
            <i val="0"/>
            <sz val="14"/>
            <name val="Arial"/>
            <family val="2"/>
            <scheme val="none"/>
          </font>
        </dxf>
        <dxf>
          <font>
            <b/>
            <i val="0"/>
            <sz val="14"/>
            <name val="Arial"/>
            <family val="2"/>
            <scheme val="none"/>
          </font>
        </dxf>
        <dxf>
          <font>
            <b/>
            <i val="0"/>
            <sz val="14"/>
            <name val="Arial"/>
            <family val="2"/>
            <scheme val="none"/>
          </font>
          <fill>
            <patternFill>
              <fgColor rgb="FF009E47"/>
              <bgColor rgb="FF00B050"/>
            </patternFill>
          </fill>
        </dxf>
        <dxf>
          <font>
            <b/>
            <i val="0"/>
            <sz val="14"/>
          </font>
        </dxf>
        <dxf>
          <font>
            <b/>
            <i val="0"/>
            <sz val="14"/>
            <name val="Arial"/>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Portfolio Project.xlsx]INSIGHT!PivotTable3</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bg1">
              <a:alpha val="5000"/>
            </a:schemeClr>
          </a:solidFill>
          <a:ln>
            <a:noFill/>
          </a:ln>
          <a:effectLst/>
        </c:spPr>
        <c:marker>
          <c:symbol val="none"/>
        </c:marker>
        <c:dLbl>
          <c:idx val="0"/>
          <c:delete val="1"/>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chemeClr val="bg1">
              <a:alpha val="6000"/>
            </a:schemeClr>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INSIGHT!$B$43</c:f>
              <c:strCache>
                <c:ptCount val="1"/>
                <c:pt idx="0">
                  <c:v>Total</c:v>
                </c:pt>
              </c:strCache>
            </c:strRef>
          </c:tx>
          <c:spPr>
            <a:solidFill>
              <a:schemeClr val="bg1">
                <a:alpha val="6000"/>
              </a:schemeClr>
            </a:solidFill>
          </c:spPr>
          <c:invertIfNegative val="0"/>
          <c:trendline>
            <c:spPr>
              <a:ln>
                <a:solidFill>
                  <a:schemeClr val="accent2">
                    <a:lumMod val="50000"/>
                  </a:schemeClr>
                </a:solidFill>
                <a:prstDash val="dash"/>
              </a:ln>
            </c:spPr>
            <c:trendlineType val="movingAvg"/>
            <c:period val="2"/>
            <c:dispRSqr val="0"/>
            <c:dispEq val="0"/>
          </c:trendline>
          <c:cat>
            <c:strRef>
              <c:f>INSIGHT!$A$44:$A$56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INSIGHT!$B$44:$B$56</c:f>
              <c:numCache>
                <c:formatCode>_(* #,##0_);_(* \(#,##0\);_(* "-"??_);_(@_)</c:formatCode>
                <c:ptCount val="12"/>
                <c:pt idx="0">
                  <c:v>475</c:v>
                </c:pt>
                <c:pt idx="1">
                  <c:v>313</c:v>
                </c:pt>
                <c:pt idx="2">
                  <c:v>495</c:v>
                </c:pt>
                <c:pt idx="3">
                  <c:v>474</c:v>
                </c:pt>
                <c:pt idx="4">
                  <c:v>420</c:v>
                </c:pt>
                <c:pt idx="5">
                  <c:v>444</c:v>
                </c:pt>
                <c:pt idx="6">
                  <c:v>501</c:v>
                </c:pt>
                <c:pt idx="7">
                  <c:v>513</c:v>
                </c:pt>
                <c:pt idx="8">
                  <c:v>567</c:v>
                </c:pt>
                <c:pt idx="9">
                  <c:v>432</c:v>
                </c:pt>
                <c:pt idx="10">
                  <c:v>387</c:v>
                </c:pt>
                <c:pt idx="11">
                  <c:v>403</c:v>
                </c:pt>
              </c:numCache>
            </c:numRef>
          </c:val>
          <c:extLst>
            <c:ext xmlns:c16="http://schemas.microsoft.com/office/drawing/2014/chart" uri="{C3380CC4-5D6E-409C-BE32-E72D297353CC}">
              <c16:uniqueId val="{00000011-7231-4C93-8CAA-B011065882D3}"/>
            </c:ext>
          </c:extLst>
        </c:ser>
        <c:dLbls>
          <c:showLegendKey val="0"/>
          <c:showVal val="0"/>
          <c:showCatName val="0"/>
          <c:showSerName val="0"/>
          <c:showPercent val="0"/>
          <c:showBubbleSize val="0"/>
        </c:dLbls>
        <c:gapWidth val="3"/>
        <c:overlap val="100"/>
        <c:axId val="1024814063"/>
        <c:axId val="1024815727"/>
      </c:barChart>
      <c:catAx>
        <c:axId val="1024814063"/>
        <c:scaling>
          <c:orientation val="minMax"/>
        </c:scaling>
        <c:delete val="1"/>
        <c:axPos val="b"/>
        <c:numFmt formatCode="General" sourceLinked="1"/>
        <c:majorTickMark val="none"/>
        <c:minorTickMark val="none"/>
        <c:tickLblPos val="nextTo"/>
        <c:crossAx val="1024815727"/>
        <c:crosses val="autoZero"/>
        <c:auto val="1"/>
        <c:lblAlgn val="ctr"/>
        <c:lblOffset val="100"/>
        <c:noMultiLvlLbl val="0"/>
      </c:catAx>
      <c:valAx>
        <c:axId val="1024815727"/>
        <c:scaling>
          <c:orientation val="minMax"/>
        </c:scaling>
        <c:delete val="1"/>
        <c:axPos val="l"/>
        <c:numFmt formatCode="_(* #,##0_);_(* \(#,##0\);_(* &quot;-&quot;??_);_(@_)" sourceLinked="1"/>
        <c:majorTickMark val="none"/>
        <c:minorTickMark val="none"/>
        <c:tickLblPos val="nextTo"/>
        <c:crossAx val="1024814063"/>
        <c:crosses val="autoZero"/>
        <c:crossBetween val="between"/>
      </c:valAx>
      <c:spPr>
        <a:solidFill>
          <a:schemeClr val="tx1">
            <a:alpha val="0"/>
          </a:schemeClr>
        </a:solidFill>
      </c:spPr>
    </c:plotArea>
    <c:plotVisOnly val="1"/>
    <c:dispBlanksAs val="gap"/>
    <c:showDLblsOverMax val="0"/>
    <c:extLst/>
  </c:chart>
  <c:spPr>
    <a:solidFill>
      <a:schemeClr val="bg1">
        <a:alpha val="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Portfolio Project.xlsx]INSIGHT!PivotTable15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bg1"/>
            </a:solidFill>
            <a:round/>
          </a:ln>
          <a:effectLst/>
        </c:spPr>
        <c:marker>
          <c:symbol val="circle"/>
          <c:size val="11"/>
          <c:spPr>
            <a:solidFill>
              <a:srgbClr val="7030A0"/>
            </a:solidFill>
            <a:ln w="2857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INSIGHT!$N$42</c:f>
              <c:strCache>
                <c:ptCount val="1"/>
                <c:pt idx="0">
                  <c:v>Total</c:v>
                </c:pt>
              </c:strCache>
            </c:strRef>
          </c:tx>
          <c:spPr>
            <a:ln w="15875" cap="rnd">
              <a:solidFill>
                <a:schemeClr val="bg1"/>
              </a:solidFill>
              <a:round/>
            </a:ln>
            <a:effectLst/>
          </c:spPr>
          <c:marker>
            <c:symbol val="circle"/>
            <c:size val="11"/>
            <c:spPr>
              <a:solidFill>
                <a:srgbClr val="7030A0"/>
              </a:solidFill>
              <a:ln w="28575">
                <a:solidFill>
                  <a:schemeClr val="bg1"/>
                </a:solidFill>
              </a:ln>
              <a:effectLst/>
            </c:spPr>
          </c:marker>
          <c:cat>
            <c:strRef>
              <c:f>INSIGHT!$M$43:$M$55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INSIGHT!$N$43:$N$55</c:f>
              <c:numCache>
                <c:formatCode>"$"#,##0_);[Red]\("$"#,##0\)</c:formatCode>
                <c:ptCount val="12"/>
                <c:pt idx="0">
                  <c:v>460241.03000000014</c:v>
                </c:pt>
                <c:pt idx="1">
                  <c:v>322246.87</c:v>
                </c:pt>
                <c:pt idx="2">
                  <c:v>483811.89999999991</c:v>
                </c:pt>
                <c:pt idx="3">
                  <c:v>457235.95999999979</c:v>
                </c:pt>
                <c:pt idx="4">
                  <c:v>369466.69000000006</c:v>
                </c:pt>
                <c:pt idx="5">
                  <c:v>406322.11999999994</c:v>
                </c:pt>
                <c:pt idx="6">
                  <c:v>464566.6100000001</c:v>
                </c:pt>
                <c:pt idx="7">
                  <c:v>431508.00000000017</c:v>
                </c:pt>
                <c:pt idx="8">
                  <c:v>467290.14999999985</c:v>
                </c:pt>
                <c:pt idx="9">
                  <c:v>408930.40000000008</c:v>
                </c:pt>
                <c:pt idx="10">
                  <c:v>364950.3</c:v>
                </c:pt>
                <c:pt idx="11">
                  <c:v>365386.2699999999</c:v>
                </c:pt>
              </c:numCache>
            </c:numRef>
          </c:val>
          <c:smooth val="0"/>
          <c:extLst>
            <c:ext xmlns:c16="http://schemas.microsoft.com/office/drawing/2014/chart" uri="{C3380CC4-5D6E-409C-BE32-E72D297353CC}">
              <c16:uniqueId val="{00000000-D7B9-4811-963E-C2D76D3FD55A}"/>
            </c:ext>
          </c:extLst>
        </c:ser>
        <c:dLbls>
          <c:showLegendKey val="0"/>
          <c:showVal val="0"/>
          <c:showCatName val="0"/>
          <c:showSerName val="0"/>
          <c:showPercent val="0"/>
          <c:showBubbleSize val="0"/>
        </c:dLbls>
        <c:marker val="1"/>
        <c:smooth val="0"/>
        <c:axId val="92467839"/>
        <c:axId val="92479071"/>
      </c:lineChart>
      <c:catAx>
        <c:axId val="924678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92479071"/>
        <c:crosses val="autoZero"/>
        <c:auto val="1"/>
        <c:lblAlgn val="ctr"/>
        <c:lblOffset val="100"/>
        <c:noMultiLvlLbl val="0"/>
      </c:catAx>
      <c:valAx>
        <c:axId val="92479071"/>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467839"/>
        <c:crosses val="autoZero"/>
        <c:crossBetween val="between"/>
      </c:valAx>
      <c:spPr>
        <a:noFill/>
        <a:ln>
          <a:solidFill>
            <a:srgbClr val="010101">
              <a:alpha val="0"/>
            </a:srgbClr>
          </a:solidFill>
        </a:ln>
        <a:effectLst>
          <a:outerShdw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10101"/>
      </a:solidFill>
      <a:round/>
    </a:ln>
    <a:effectLst>
      <a:outerShdw blurRad="50800" dist="50800" sx="1000" sy="1000" algn="ctr" rotWithShape="0">
        <a:schemeClr val="tx1">
          <a:lumMod val="95000"/>
          <a:lumOff val="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Portfolio Project.xlsx]INSIGHT!PivotTable16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INSIGHT!$I$55</c:f>
              <c:strCache>
                <c:ptCount val="1"/>
                <c:pt idx="0">
                  <c:v>Total</c:v>
                </c:pt>
              </c:strCache>
            </c:strRef>
          </c:tx>
          <c:spPr>
            <a:solidFill>
              <a:srgbClr val="009E47"/>
            </a:solidFill>
            <a:ln>
              <a:noFill/>
            </a:ln>
            <a:effectLst/>
          </c:spPr>
          <c:invertIfNegative val="0"/>
          <c:cat>
            <c:strRef>
              <c:f>INSIGHT!$H$56:$H$66</c:f>
              <c:strCache>
                <c:ptCount val="10"/>
                <c:pt idx="0">
                  <c:v>Clothing</c:v>
                </c:pt>
                <c:pt idx="1">
                  <c:v>Computers</c:v>
                </c:pt>
                <c:pt idx="2">
                  <c:v>Games</c:v>
                </c:pt>
                <c:pt idx="3">
                  <c:v>Garden</c:v>
                </c:pt>
                <c:pt idx="4">
                  <c:v>Industrial</c:v>
                </c:pt>
                <c:pt idx="5">
                  <c:v>Jewelry</c:v>
                </c:pt>
                <c:pt idx="6">
                  <c:v>Music</c:v>
                </c:pt>
                <c:pt idx="7">
                  <c:v>Outdoors</c:v>
                </c:pt>
                <c:pt idx="8">
                  <c:v>Sports</c:v>
                </c:pt>
                <c:pt idx="9">
                  <c:v>Toys</c:v>
                </c:pt>
              </c:strCache>
            </c:strRef>
          </c:cat>
          <c:val>
            <c:numRef>
              <c:f>INSIGHT!$I$56:$I$66</c:f>
              <c:numCache>
                <c:formatCode>"$"#,##0_);[Red]\("$"#,##0\)</c:formatCode>
                <c:ptCount val="10"/>
                <c:pt idx="0">
                  <c:v>249395.20999999996</c:v>
                </c:pt>
                <c:pt idx="1">
                  <c:v>274029.36999999994</c:v>
                </c:pt>
                <c:pt idx="2">
                  <c:v>295411.40000000014</c:v>
                </c:pt>
                <c:pt idx="3">
                  <c:v>288753.13000000006</c:v>
                </c:pt>
                <c:pt idx="4">
                  <c:v>257095.86</c:v>
                </c:pt>
                <c:pt idx="5">
                  <c:v>283507.04999999987</c:v>
                </c:pt>
                <c:pt idx="6">
                  <c:v>337308.99999999994</c:v>
                </c:pt>
                <c:pt idx="7">
                  <c:v>270659.60000000003</c:v>
                </c:pt>
                <c:pt idx="8">
                  <c:v>268915.58000000007</c:v>
                </c:pt>
                <c:pt idx="9">
                  <c:v>281833.61000000004</c:v>
                </c:pt>
              </c:numCache>
            </c:numRef>
          </c:val>
          <c:extLst>
            <c:ext xmlns:c16="http://schemas.microsoft.com/office/drawing/2014/chart" uri="{C3380CC4-5D6E-409C-BE32-E72D297353CC}">
              <c16:uniqueId val="{00000000-0E6D-4F49-B200-6051036C314B}"/>
            </c:ext>
          </c:extLst>
        </c:ser>
        <c:dLbls>
          <c:showLegendKey val="0"/>
          <c:showVal val="0"/>
          <c:showCatName val="0"/>
          <c:showSerName val="0"/>
          <c:showPercent val="0"/>
          <c:showBubbleSize val="0"/>
        </c:dLbls>
        <c:gapWidth val="219"/>
        <c:overlap val="-27"/>
        <c:axId val="92457023"/>
        <c:axId val="92465759"/>
      </c:barChart>
      <c:catAx>
        <c:axId val="9245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465759"/>
        <c:crosses val="autoZero"/>
        <c:auto val="1"/>
        <c:lblAlgn val="ctr"/>
        <c:lblOffset val="100"/>
        <c:noMultiLvlLbl val="0"/>
      </c:catAx>
      <c:valAx>
        <c:axId val="92465759"/>
        <c:scaling>
          <c:orientation val="minMax"/>
        </c:scaling>
        <c:delete val="1"/>
        <c:axPos val="l"/>
        <c:numFmt formatCode="&quot;$&quot;#,##0_);[Red]\(&quot;$&quot;#,##0\)" sourceLinked="1"/>
        <c:majorTickMark val="none"/>
        <c:minorTickMark val="none"/>
        <c:tickLblPos val="nextTo"/>
        <c:crossAx val="9245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Portfolio Project.xlsx]INSIGHT!PivotTable17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INSIGHT!$Q$50</c:f>
              <c:strCache>
                <c:ptCount val="1"/>
                <c:pt idx="0">
                  <c:v>Total</c:v>
                </c:pt>
              </c:strCache>
            </c:strRef>
          </c:tx>
          <c:spPr>
            <a:solidFill>
              <a:srgbClr val="009E47"/>
            </a:solidFill>
            <a:ln>
              <a:noFill/>
            </a:ln>
            <a:effectLst/>
          </c:spPr>
          <c:invertIfNegative val="0"/>
          <c:cat>
            <c:strRef>
              <c:f>INSIGHT!$P$51:$P$61</c:f>
              <c:strCache>
                <c:ptCount val="10"/>
                <c:pt idx="0">
                  <c:v>Automotive</c:v>
                </c:pt>
                <c:pt idx="1">
                  <c:v>Baby</c:v>
                </c:pt>
                <c:pt idx="2">
                  <c:v>Electronics</c:v>
                </c:pt>
                <c:pt idx="3">
                  <c:v>Grocery</c:v>
                </c:pt>
                <c:pt idx="4">
                  <c:v>Health</c:v>
                </c:pt>
                <c:pt idx="5">
                  <c:v>Home</c:v>
                </c:pt>
                <c:pt idx="6">
                  <c:v>Kids</c:v>
                </c:pt>
                <c:pt idx="7">
                  <c:v>Movies</c:v>
                </c:pt>
                <c:pt idx="8">
                  <c:v>Shoes</c:v>
                </c:pt>
                <c:pt idx="9">
                  <c:v>Tools</c:v>
                </c:pt>
              </c:strCache>
            </c:strRef>
          </c:cat>
          <c:val>
            <c:numRef>
              <c:f>INSIGHT!$Q$51:$Q$61</c:f>
              <c:numCache>
                <c:formatCode>"$"#,##0_);[Red]\("$"#,##0\)</c:formatCode>
                <c:ptCount val="10"/>
                <c:pt idx="0">
                  <c:v>187987.19</c:v>
                </c:pt>
                <c:pt idx="1">
                  <c:v>173030.11000000004</c:v>
                </c:pt>
                <c:pt idx="2">
                  <c:v>182436.03000000003</c:v>
                </c:pt>
                <c:pt idx="3">
                  <c:v>189550.18999999997</c:v>
                </c:pt>
                <c:pt idx="4">
                  <c:v>177228.90999999997</c:v>
                </c:pt>
                <c:pt idx="5">
                  <c:v>193437.06000000003</c:v>
                </c:pt>
                <c:pt idx="6">
                  <c:v>164087.12999999998</c:v>
                </c:pt>
                <c:pt idx="7">
                  <c:v>157702.66999999998</c:v>
                </c:pt>
                <c:pt idx="8">
                  <c:v>172671.02000000002</c:v>
                </c:pt>
                <c:pt idx="9">
                  <c:v>183727.80000000005</c:v>
                </c:pt>
              </c:numCache>
            </c:numRef>
          </c:val>
          <c:extLst>
            <c:ext xmlns:c16="http://schemas.microsoft.com/office/drawing/2014/chart" uri="{C3380CC4-5D6E-409C-BE32-E72D297353CC}">
              <c16:uniqueId val="{00000000-D9D9-4C7F-B096-654104B45E12}"/>
            </c:ext>
          </c:extLst>
        </c:ser>
        <c:dLbls>
          <c:showLegendKey val="0"/>
          <c:showVal val="0"/>
          <c:showCatName val="0"/>
          <c:showSerName val="0"/>
          <c:showPercent val="0"/>
          <c:showBubbleSize val="0"/>
        </c:dLbls>
        <c:gapWidth val="219"/>
        <c:overlap val="-27"/>
        <c:axId val="328939295"/>
        <c:axId val="328947199"/>
      </c:barChart>
      <c:catAx>
        <c:axId val="32893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47199"/>
        <c:crosses val="autoZero"/>
        <c:auto val="1"/>
        <c:lblAlgn val="ctr"/>
        <c:lblOffset val="100"/>
        <c:noMultiLvlLbl val="0"/>
      </c:catAx>
      <c:valAx>
        <c:axId val="328947199"/>
        <c:scaling>
          <c:orientation val="minMax"/>
        </c:scaling>
        <c:delete val="1"/>
        <c:axPos val="l"/>
        <c:numFmt formatCode="&quot;$&quot;#,##0_);[Red]\(&quot;$&quot;#,##0\)" sourceLinked="1"/>
        <c:majorTickMark val="none"/>
        <c:minorTickMark val="none"/>
        <c:tickLblPos val="nextTo"/>
        <c:crossAx val="328939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Portfolio Project.xlsx]INSIGHT!PivotTable6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INSIGHT!$B$85</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INSIGHT!$A$86:$A$96</c:f>
              <c:strCache>
                <c:ptCount val="10"/>
                <c:pt idx="0">
                  <c:v>Clothing</c:v>
                </c:pt>
                <c:pt idx="1">
                  <c:v>Computers</c:v>
                </c:pt>
                <c:pt idx="2">
                  <c:v>Games</c:v>
                </c:pt>
                <c:pt idx="3">
                  <c:v>Garden</c:v>
                </c:pt>
                <c:pt idx="4">
                  <c:v>Industrial</c:v>
                </c:pt>
                <c:pt idx="5">
                  <c:v>Jewelry</c:v>
                </c:pt>
                <c:pt idx="6">
                  <c:v>Music</c:v>
                </c:pt>
                <c:pt idx="7">
                  <c:v>Outdoors</c:v>
                </c:pt>
                <c:pt idx="8">
                  <c:v>Sports</c:v>
                </c:pt>
                <c:pt idx="9">
                  <c:v>Toys</c:v>
                </c:pt>
              </c:strCache>
            </c:strRef>
          </c:cat>
          <c:val>
            <c:numRef>
              <c:f>INSIGHT!$B$86:$B$96</c:f>
              <c:numCache>
                <c:formatCode>"$"#,##0_);[Red]\("$"#,##0\)</c:formatCode>
                <c:ptCount val="10"/>
                <c:pt idx="0">
                  <c:v>18704.640749999995</c:v>
                </c:pt>
                <c:pt idx="1">
                  <c:v>20552.202749999993</c:v>
                </c:pt>
                <c:pt idx="2">
                  <c:v>22155.854999999996</c:v>
                </c:pt>
                <c:pt idx="3">
                  <c:v>21656.484749999996</c:v>
                </c:pt>
                <c:pt idx="4">
                  <c:v>19282.189499999993</c:v>
                </c:pt>
                <c:pt idx="5">
                  <c:v>21263.028750000005</c:v>
                </c:pt>
                <c:pt idx="6">
                  <c:v>25298.17500000001</c:v>
                </c:pt>
                <c:pt idx="7">
                  <c:v>20299.470000000005</c:v>
                </c:pt>
                <c:pt idx="8">
                  <c:v>20168.668499999996</c:v>
                </c:pt>
                <c:pt idx="9">
                  <c:v>21137.52075</c:v>
                </c:pt>
              </c:numCache>
            </c:numRef>
          </c:val>
          <c:extLst>
            <c:ext xmlns:c16="http://schemas.microsoft.com/office/drawing/2014/chart" uri="{C3380CC4-5D6E-409C-BE32-E72D297353CC}">
              <c16:uniqueId val="{00000000-4934-447A-B397-934FA12ECECE}"/>
            </c:ext>
          </c:extLst>
        </c:ser>
        <c:dLbls>
          <c:dLblPos val="outEnd"/>
          <c:showLegendKey val="0"/>
          <c:showVal val="1"/>
          <c:showCatName val="0"/>
          <c:showSerName val="0"/>
          <c:showPercent val="0"/>
          <c:showBubbleSize val="0"/>
        </c:dLbls>
        <c:gapWidth val="182"/>
        <c:axId val="487870335"/>
        <c:axId val="487870751"/>
      </c:barChart>
      <c:catAx>
        <c:axId val="48787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87870751"/>
        <c:crosses val="autoZero"/>
        <c:auto val="1"/>
        <c:lblAlgn val="ctr"/>
        <c:lblOffset val="100"/>
        <c:noMultiLvlLbl val="0"/>
      </c:catAx>
      <c:valAx>
        <c:axId val="487870751"/>
        <c:scaling>
          <c:orientation val="minMax"/>
        </c:scaling>
        <c:delete val="0"/>
        <c:axPos val="b"/>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78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Portfolio Project.xlsx]INSIGHT!PivotTable4</c:name>
    <c:fmtId val="2"/>
  </c:pivotSource>
  <c:chart>
    <c:autoTitleDeleted val="1"/>
    <c:pivotFmts>
      <c:pivotFmt>
        <c:idx val="0"/>
        <c:spPr>
          <a:solidFill>
            <a:srgbClr val="002060"/>
          </a:solidFill>
          <a:ln w="19050">
            <a:solidFill>
              <a:schemeClr val="l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002060"/>
          </a:solidFill>
          <a:ln w="19050">
            <a:solidFill>
              <a:schemeClr val="lt1"/>
            </a:solidFill>
          </a:ln>
          <a:effectLst/>
        </c:spPr>
        <c:dLbl>
          <c:idx val="0"/>
          <c:layout>
            <c:manualLayout>
              <c:x val="-2.777777777777828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002060"/>
          </a:solidFill>
          <a:ln w="19050">
            <a:solidFill>
              <a:schemeClr val="lt1"/>
            </a:solidFill>
          </a:ln>
          <a:effectLst/>
        </c:spPr>
        <c:dLbl>
          <c:idx val="0"/>
          <c:layout>
            <c:manualLayout>
              <c:x val="-2.777777777777828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C00000"/>
          </a:solidFill>
          <a:ln w="25400">
            <a:solidFill>
              <a:srgbClr val="FF0000"/>
            </a:solidFill>
          </a:ln>
          <a:effectLst/>
          <a:sp3d contourW="25400">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C00000"/>
          </a:solidFill>
          <a:ln w="25400">
            <a:solidFill>
              <a:srgbClr val="FF0000"/>
            </a:solidFill>
          </a:ln>
          <a:effectLst/>
          <a:sp3d contourW="25400">
            <a:contourClr>
              <a:srgbClr val="FF0000"/>
            </a:contourClr>
          </a:sp3d>
        </c:spPr>
        <c:dLbl>
          <c:idx val="0"/>
          <c:layout>
            <c:manualLayout>
              <c:x val="-4.064261428076793E-2"/>
              <c:y val="-0.18042310336309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5672252087725206"/>
                  <c:h val="0.18019816593121335"/>
                </c:manualLayout>
              </c15:layout>
            </c:ext>
          </c:extLst>
        </c:dLbl>
      </c:pivotFmt>
      <c:pivotFmt>
        <c:idx val="6"/>
        <c:spPr>
          <a:solidFill>
            <a:srgbClr val="C00000"/>
          </a:solidFill>
          <a:ln w="25400">
            <a:solidFill>
              <a:srgbClr val="FF0000"/>
            </a:solidFill>
          </a:ln>
          <a:effectLst/>
          <a:sp3d contourW="25400">
            <a:contourClr>
              <a:srgbClr val="FF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509641877658728"/>
                  <c:h val="0.18019816593121335"/>
                </c:manualLayout>
              </c15:layout>
            </c:ext>
          </c:extLst>
        </c:dLbl>
      </c:pivotFmt>
      <c:pivotFmt>
        <c:idx val="7"/>
        <c:spPr>
          <a:solidFill>
            <a:srgbClr val="C00000"/>
          </a:solidFill>
          <a:ln w="25400">
            <a:solidFill>
              <a:srgbClr val="FF0000"/>
            </a:solidFill>
          </a:ln>
          <a:effectLst/>
          <a:sp3d contourW="25400">
            <a:contourClr>
              <a:srgbClr val="FF0000"/>
            </a:contourClr>
          </a:sp3d>
        </c:spPr>
        <c:dLbl>
          <c:idx val="0"/>
          <c:layout>
            <c:manualLayout>
              <c:x val="-0.1716530108680572"/>
              <c:y val="0.150353309618877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177114468998064"/>
                  <c:h val="0.18019816593121335"/>
                </c:manualLayout>
              </c15:layout>
            </c:ext>
          </c:extLst>
        </c:dLbl>
      </c:pivotFmt>
      <c:pivotFmt>
        <c:idx val="8"/>
        <c:spPr>
          <a:solidFill>
            <a:srgbClr val="C00000"/>
          </a:solidFill>
          <a:ln w="25400">
            <a:solidFill>
              <a:srgbClr val="FF0000"/>
            </a:solidFill>
          </a:ln>
          <a:effectLst/>
          <a:sp3d contourW="25400">
            <a:contourClr>
              <a:srgbClr val="FF0000"/>
            </a:contourClr>
          </a:sp3d>
        </c:spPr>
        <c:dLbl>
          <c:idx val="0"/>
          <c:layout>
            <c:manualLayout>
              <c:x val="0.14641009056913096"/>
              <c:y val="0.16609103730883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529091402750188"/>
                  <c:h val="0.18019816593121335"/>
                </c:manualLayout>
              </c15:layout>
            </c:ext>
          </c:extLst>
        </c:dLbl>
      </c:pivotFmt>
      <c:pivotFmt>
        <c:idx val="9"/>
        <c:spPr>
          <a:solidFill>
            <a:srgbClr val="C00000"/>
          </a:solidFill>
          <a:ln w="25400">
            <a:solidFill>
              <a:srgbClr val="FF0000"/>
            </a:solidFill>
          </a:ln>
          <a:effectLst/>
          <a:sp3d contourW="25400">
            <a:contourClr>
              <a:srgbClr val="FF0000"/>
            </a:contourClr>
          </a:sp3d>
        </c:spPr>
        <c:dLbl>
          <c:idx val="0"/>
          <c:layout>
            <c:manualLayout>
              <c:x val="0.16660458582004559"/>
              <c:y val="-9.4082251331669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177114468998069"/>
                  <c:h val="0.18019816593121335"/>
                </c:manualLayout>
              </c15:layout>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INSIGHT!$B$61</c:f>
              <c:strCache>
                <c:ptCount val="1"/>
                <c:pt idx="0">
                  <c:v>Total</c:v>
                </c:pt>
              </c:strCache>
            </c:strRef>
          </c:tx>
          <c:spPr>
            <a:solidFill>
              <a:srgbClr val="C00000"/>
            </a:solidFill>
            <a:ln>
              <a:solidFill>
                <a:srgbClr val="FF0000"/>
              </a:solidFill>
            </a:ln>
          </c:spPr>
          <c:dPt>
            <c:idx val="0"/>
            <c:bubble3D val="0"/>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4-1BF1-4BA8-AFF0-3228CD80CC5C}"/>
              </c:ext>
            </c:extLst>
          </c:dPt>
          <c:dPt>
            <c:idx val="1"/>
            <c:bubble3D val="0"/>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3-1BF1-4BA8-AFF0-3228CD80CC5C}"/>
              </c:ext>
            </c:extLst>
          </c:dPt>
          <c:dPt>
            <c:idx val="2"/>
            <c:bubble3D val="0"/>
            <c:explosion val="21"/>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0-1BF1-4BA8-AFF0-3228CD80CC5C}"/>
              </c:ext>
            </c:extLst>
          </c:dPt>
          <c:dPt>
            <c:idx val="3"/>
            <c:bubble3D val="0"/>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6-1BF1-4BA8-AFF0-3228CD80CC5C}"/>
              </c:ext>
            </c:extLst>
          </c:dPt>
          <c:dPt>
            <c:idx val="4"/>
            <c:bubble3D val="0"/>
            <c:spPr>
              <a:solidFill>
                <a:srgbClr val="C00000"/>
              </a:solidFill>
              <a:ln w="25400">
                <a:solidFill>
                  <a:srgbClr val="FF0000"/>
                </a:solidFill>
              </a:ln>
              <a:effectLst/>
              <a:sp3d contourW="25400">
                <a:contourClr>
                  <a:srgbClr val="FF0000"/>
                </a:contourClr>
              </a:sp3d>
            </c:spPr>
            <c:extLst>
              <c:ext xmlns:c16="http://schemas.microsoft.com/office/drawing/2014/chart" uri="{C3380CC4-5D6E-409C-BE32-E72D297353CC}">
                <c16:uniqueId val="{00000005-1BF1-4BA8-AFF0-3228CD80CC5C}"/>
              </c:ext>
            </c:extLst>
          </c:dPt>
          <c:dLbls>
            <c:dLbl>
              <c:idx val="0"/>
              <c:layout>
                <c:manualLayout>
                  <c:x val="-0.1716530108680572"/>
                  <c:y val="0.1503533096188770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6177114468998064"/>
                      <c:h val="0.18019816593121335"/>
                    </c:manualLayout>
                  </c15:layout>
                </c:ext>
                <c:ext xmlns:c16="http://schemas.microsoft.com/office/drawing/2014/chart" uri="{C3380CC4-5D6E-409C-BE32-E72D297353CC}">
                  <c16:uniqueId val="{00000004-1BF1-4BA8-AFF0-3228CD80CC5C}"/>
                </c:ext>
              </c:extLst>
            </c:dLbl>
            <c:dLbl>
              <c:idx val="1"/>
              <c:showLegendKey val="0"/>
              <c:showVal val="1"/>
              <c:showCatName val="1"/>
              <c:showSerName val="0"/>
              <c:showPercent val="0"/>
              <c:showBubbleSize val="0"/>
              <c:separator>
</c:separator>
              <c:extLst>
                <c:ext xmlns:c15="http://schemas.microsoft.com/office/drawing/2012/chart" uri="{CE6537A1-D6FC-4f65-9D91-7224C49458BB}">
                  <c15:layout>
                    <c:manualLayout>
                      <c:w val="0.21509641877658728"/>
                      <c:h val="0.18019816593121335"/>
                    </c:manualLayout>
                  </c15:layout>
                </c:ext>
                <c:ext xmlns:c16="http://schemas.microsoft.com/office/drawing/2014/chart" uri="{C3380CC4-5D6E-409C-BE32-E72D297353CC}">
                  <c16:uniqueId val="{00000003-1BF1-4BA8-AFF0-3228CD80CC5C}"/>
                </c:ext>
              </c:extLst>
            </c:dLbl>
            <c:dLbl>
              <c:idx val="2"/>
              <c:layout>
                <c:manualLayout>
                  <c:x val="-4.064261428076793E-2"/>
                  <c:y val="-0.18042310336309075"/>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5672252087725206"/>
                      <c:h val="0.18019816593121335"/>
                    </c:manualLayout>
                  </c15:layout>
                </c:ext>
                <c:ext xmlns:c16="http://schemas.microsoft.com/office/drawing/2014/chart" uri="{C3380CC4-5D6E-409C-BE32-E72D297353CC}">
                  <c16:uniqueId val="{00000000-1BF1-4BA8-AFF0-3228CD80CC5C}"/>
                </c:ext>
              </c:extLst>
            </c:dLbl>
            <c:dLbl>
              <c:idx val="3"/>
              <c:layout>
                <c:manualLayout>
                  <c:x val="0.16660458582004559"/>
                  <c:y val="-9.4082251331669156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6177114468998069"/>
                      <c:h val="0.18019816593121335"/>
                    </c:manualLayout>
                  </c15:layout>
                </c:ext>
                <c:ext xmlns:c16="http://schemas.microsoft.com/office/drawing/2014/chart" uri="{C3380CC4-5D6E-409C-BE32-E72D297353CC}">
                  <c16:uniqueId val="{00000006-1BF1-4BA8-AFF0-3228CD80CC5C}"/>
                </c:ext>
              </c:extLst>
            </c:dLbl>
            <c:dLbl>
              <c:idx val="4"/>
              <c:layout>
                <c:manualLayout>
                  <c:x val="0.14641009056913096"/>
                  <c:y val="0.1660910373088327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3529091402750188"/>
                      <c:h val="0.18019816593121335"/>
                    </c:manualLayout>
                  </c15:layout>
                </c:ext>
                <c:ext xmlns:c16="http://schemas.microsoft.com/office/drawing/2014/chart" uri="{C3380CC4-5D6E-409C-BE32-E72D297353CC}">
                  <c16:uniqueId val="{00000005-1BF1-4BA8-AFF0-3228CD80CC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INSIGHT!$A$62:$A$67</c:f>
              <c:strCache>
                <c:ptCount val="5"/>
                <c:pt idx="0">
                  <c:v>A</c:v>
                </c:pt>
                <c:pt idx="1">
                  <c:v>B</c:v>
                </c:pt>
                <c:pt idx="2">
                  <c:v>C</c:v>
                </c:pt>
                <c:pt idx="3">
                  <c:v>D</c:v>
                </c:pt>
                <c:pt idx="4">
                  <c:v>E</c:v>
                </c:pt>
              </c:strCache>
            </c:strRef>
          </c:cat>
          <c:val>
            <c:numRef>
              <c:f>INSIGHT!$B$62:$B$67</c:f>
              <c:numCache>
                <c:formatCode>"$"#,##0_);[Red]\("$"#,##0\)</c:formatCode>
                <c:ptCount val="5"/>
                <c:pt idx="0">
                  <c:v>1020040.0700000002</c:v>
                </c:pt>
                <c:pt idx="1">
                  <c:v>900079.19999999949</c:v>
                </c:pt>
                <c:pt idx="2">
                  <c:v>1046673.7999999993</c:v>
                </c:pt>
                <c:pt idx="3">
                  <c:v>1094312.2799999998</c:v>
                </c:pt>
                <c:pt idx="4">
                  <c:v>940850.94999999949</c:v>
                </c:pt>
              </c:numCache>
            </c:numRef>
          </c:val>
          <c:extLst>
            <c:ext xmlns:c16="http://schemas.microsoft.com/office/drawing/2014/chart" uri="{C3380CC4-5D6E-409C-BE32-E72D297353CC}">
              <c16:uniqueId val="{00000001-1BF1-4BA8-AFF0-3228CD80CC5C}"/>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Portfolio Project.xlsx]INSIGHT!PivotTable2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INSIGHT!$N$1</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INSIGHT!$M$2:$M$12</c:f>
              <c:strCache>
                <c:ptCount val="10"/>
                <c:pt idx="0">
                  <c:v>Beer - Sleemans Cream Ale</c:v>
                </c:pt>
                <c:pt idx="1">
                  <c:v>Beets - Mini Golden</c:v>
                </c:pt>
                <c:pt idx="2">
                  <c:v>Bread Bowl Plain</c:v>
                </c:pt>
                <c:pt idx="3">
                  <c:v>Duck - Fat</c:v>
                </c:pt>
                <c:pt idx="4">
                  <c:v>Ice Cream - Fudge Bars</c:v>
                </c:pt>
                <c:pt idx="5">
                  <c:v>Mints - Striped Red</c:v>
                </c:pt>
                <c:pt idx="6">
                  <c:v>Pork - Tenderloin, Frozen</c:v>
                </c:pt>
                <c:pt idx="7">
                  <c:v>Seedlings - Buckwheat, Organic</c:v>
                </c:pt>
                <c:pt idx="8">
                  <c:v>Stock - Veal, Brown</c:v>
                </c:pt>
                <c:pt idx="9">
                  <c:v>Tamarind Paste</c:v>
                </c:pt>
              </c:strCache>
            </c:strRef>
          </c:cat>
          <c:val>
            <c:numRef>
              <c:f>INSIGHT!$N$2:$N$12</c:f>
              <c:numCache>
                <c:formatCode>"$"#,##0_);[Red]\("$"#,##0\)</c:formatCode>
                <c:ptCount val="10"/>
                <c:pt idx="0">
                  <c:v>20019.96</c:v>
                </c:pt>
                <c:pt idx="1">
                  <c:v>16987.830000000002</c:v>
                </c:pt>
                <c:pt idx="2">
                  <c:v>18058.240000000002</c:v>
                </c:pt>
                <c:pt idx="3">
                  <c:v>18334.25</c:v>
                </c:pt>
                <c:pt idx="4">
                  <c:v>17691.2</c:v>
                </c:pt>
                <c:pt idx="5">
                  <c:v>17042.34</c:v>
                </c:pt>
                <c:pt idx="6">
                  <c:v>17721.739999999998</c:v>
                </c:pt>
                <c:pt idx="7">
                  <c:v>17743.05</c:v>
                </c:pt>
                <c:pt idx="8">
                  <c:v>21317.22</c:v>
                </c:pt>
                <c:pt idx="9">
                  <c:v>18056.2</c:v>
                </c:pt>
              </c:numCache>
            </c:numRef>
          </c:val>
          <c:extLst>
            <c:ext xmlns:c16="http://schemas.microsoft.com/office/drawing/2014/chart" uri="{C3380CC4-5D6E-409C-BE32-E72D297353CC}">
              <c16:uniqueId val="{00000000-D610-4E5A-9E99-CA37720AA26B}"/>
            </c:ext>
          </c:extLst>
        </c:ser>
        <c:dLbls>
          <c:dLblPos val="outEnd"/>
          <c:showLegendKey val="0"/>
          <c:showVal val="1"/>
          <c:showCatName val="0"/>
          <c:showSerName val="0"/>
          <c:showPercent val="0"/>
          <c:showBubbleSize val="0"/>
        </c:dLbls>
        <c:gapWidth val="182"/>
        <c:axId val="316999135"/>
        <c:axId val="317008287"/>
      </c:barChart>
      <c:catAx>
        <c:axId val="31699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317008287"/>
        <c:crosses val="autoZero"/>
        <c:auto val="1"/>
        <c:lblAlgn val="ctr"/>
        <c:lblOffset val="100"/>
        <c:noMultiLvlLbl val="0"/>
      </c:catAx>
      <c:valAx>
        <c:axId val="317008287"/>
        <c:scaling>
          <c:orientation val="minMax"/>
        </c:scaling>
        <c:delete val="0"/>
        <c:axPos val="b"/>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69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Portfolio Project.xlsx]INSIGHT!PivotTable4</c:name>
    <c:fmtId val="7"/>
  </c:pivotSource>
  <c:chart>
    <c:autoTitleDeleted val="1"/>
    <c:pivotFmts>
      <c:pivotFmt>
        <c:idx val="0"/>
        <c:spPr>
          <a:solidFill>
            <a:srgbClr val="7030A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7030A0"/>
          </a:solidFill>
          <a:ln w="25400">
            <a:solidFill>
              <a:schemeClr val="lt1"/>
            </a:solidFill>
          </a:ln>
          <a:effectLst/>
          <a:sp3d contourW="25400">
            <a:contourClr>
              <a:schemeClr val="lt1"/>
            </a:contourClr>
          </a:sp3d>
        </c:spPr>
      </c:pivotFmt>
      <c:pivotFmt>
        <c:idx val="2"/>
        <c:spPr>
          <a:solidFill>
            <a:srgbClr val="7030A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7030A0"/>
          </a:solidFill>
          <a:ln w="25400">
            <a:solidFill>
              <a:schemeClr val="lt1"/>
            </a:solidFill>
          </a:ln>
          <a:effectLst/>
          <a:sp3d contourW="25400">
            <a:contourClr>
              <a:schemeClr val="lt1"/>
            </a:contourClr>
          </a:sp3d>
        </c:spPr>
      </c:pivotFmt>
      <c:pivotFmt>
        <c:idx val="4"/>
        <c:spPr>
          <a:solidFill>
            <a:srgbClr val="7030A0"/>
          </a:solidFill>
          <a:ln w="25400">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7030A0"/>
          </a:solidFill>
          <a:ln w="25400">
            <a:noFill/>
          </a:ln>
          <a:effectLst/>
          <a:sp3d>
            <a:contourClr>
              <a:schemeClr val="lt1"/>
            </a:contourClr>
          </a:sp3d>
        </c:spPr>
      </c:pivotFmt>
      <c:pivotFmt>
        <c:idx val="6"/>
        <c:spPr>
          <a:solidFill>
            <a:srgbClr val="7030A0"/>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669979257258555E-2"/>
          <c:y val="9.385093001217204E-2"/>
          <c:w val="0.91085137831395502"/>
          <c:h val="0.9037337012082105"/>
        </c:manualLayout>
      </c:layout>
      <c:pie3DChart>
        <c:varyColors val="0"/>
        <c:ser>
          <c:idx val="0"/>
          <c:order val="0"/>
          <c:tx>
            <c:strRef>
              <c:f>INSIGHT!$B$61</c:f>
              <c:strCache>
                <c:ptCount val="1"/>
                <c:pt idx="0">
                  <c:v>Total</c:v>
                </c:pt>
              </c:strCache>
            </c:strRef>
          </c:tx>
          <c:spPr>
            <a:solidFill>
              <a:srgbClr val="7030A0"/>
            </a:solidFill>
            <a:ln w="25400">
              <a:noFill/>
            </a:ln>
            <a:effectLst/>
            <a:sp3d/>
          </c:spPr>
          <c:dPt>
            <c:idx val="2"/>
            <c:bubble3D val="0"/>
            <c:explosion val="23"/>
            <c:spPr>
              <a:solidFill>
                <a:srgbClr val="7030A0"/>
              </a:solidFill>
              <a:ln w="25400">
                <a:noFill/>
              </a:ln>
              <a:effectLst/>
              <a:sp3d>
                <a:contourClr>
                  <a:schemeClr val="lt1"/>
                </a:contourClr>
              </a:sp3d>
            </c:spPr>
            <c:extLst>
              <c:ext xmlns:c16="http://schemas.microsoft.com/office/drawing/2014/chart" uri="{C3380CC4-5D6E-409C-BE32-E72D297353CC}">
                <c16:uniqueId val="{00000001-1659-45AD-86AD-6C449474A6E6}"/>
              </c:ext>
            </c:extLst>
          </c:dPt>
          <c:dLbls>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INSIGHT!$A$62:$A$67</c:f>
              <c:strCache>
                <c:ptCount val="5"/>
                <c:pt idx="0">
                  <c:v>A</c:v>
                </c:pt>
                <c:pt idx="1">
                  <c:v>B</c:v>
                </c:pt>
                <c:pt idx="2">
                  <c:v>C</c:v>
                </c:pt>
                <c:pt idx="3">
                  <c:v>D</c:v>
                </c:pt>
                <c:pt idx="4">
                  <c:v>E</c:v>
                </c:pt>
              </c:strCache>
            </c:strRef>
          </c:cat>
          <c:val>
            <c:numRef>
              <c:f>INSIGHT!$B$62:$B$67</c:f>
              <c:numCache>
                <c:formatCode>"$"#,##0_);[Red]\("$"#,##0\)</c:formatCode>
                <c:ptCount val="5"/>
                <c:pt idx="0">
                  <c:v>1020040.0700000002</c:v>
                </c:pt>
                <c:pt idx="1">
                  <c:v>900079.19999999949</c:v>
                </c:pt>
                <c:pt idx="2">
                  <c:v>1046673.7999999993</c:v>
                </c:pt>
                <c:pt idx="3">
                  <c:v>1094312.2799999998</c:v>
                </c:pt>
                <c:pt idx="4">
                  <c:v>940850.94999999949</c:v>
                </c:pt>
              </c:numCache>
            </c:numRef>
          </c:val>
          <c:extLst>
            <c:ext xmlns:c16="http://schemas.microsoft.com/office/drawing/2014/chart" uri="{C3380CC4-5D6E-409C-BE32-E72D297353CC}">
              <c16:uniqueId val="{00000002-1659-45AD-86AD-6C449474A6E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[1-10-mockretailsales Portfolio Project.xlsx]INSIGHT!PivotTable18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INSIGHT!$I$84</c:f>
              <c:strCache>
                <c:ptCount val="1"/>
                <c:pt idx="0">
                  <c:v>Total</c:v>
                </c:pt>
              </c:strCache>
            </c:strRef>
          </c:tx>
          <c:spPr>
            <a:solidFill>
              <a:srgbClr val="009E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INSIGHT!$H$85:$H$97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INSIGHT!$I$85:$I$97</c:f>
              <c:numCache>
                <c:formatCode>_(* #,##0_);_(* \(#,##0\);_(* "-"??_);_(@_)</c:formatCode>
                <c:ptCount val="12"/>
                <c:pt idx="0">
                  <c:v>475</c:v>
                </c:pt>
                <c:pt idx="1">
                  <c:v>313</c:v>
                </c:pt>
                <c:pt idx="2">
                  <c:v>495</c:v>
                </c:pt>
                <c:pt idx="3">
                  <c:v>474</c:v>
                </c:pt>
                <c:pt idx="4">
                  <c:v>420</c:v>
                </c:pt>
                <c:pt idx="5">
                  <c:v>444</c:v>
                </c:pt>
                <c:pt idx="6">
                  <c:v>501</c:v>
                </c:pt>
                <c:pt idx="7">
                  <c:v>513</c:v>
                </c:pt>
                <c:pt idx="8">
                  <c:v>567</c:v>
                </c:pt>
                <c:pt idx="9">
                  <c:v>432</c:v>
                </c:pt>
                <c:pt idx="10">
                  <c:v>387</c:v>
                </c:pt>
                <c:pt idx="11">
                  <c:v>403</c:v>
                </c:pt>
              </c:numCache>
            </c:numRef>
          </c:val>
          <c:extLst>
            <c:ext xmlns:c16="http://schemas.microsoft.com/office/drawing/2014/chart" uri="{C3380CC4-5D6E-409C-BE32-E72D297353CC}">
              <c16:uniqueId val="{00000000-0674-46F0-B5AC-2515019F3683}"/>
            </c:ext>
          </c:extLst>
        </c:ser>
        <c:dLbls>
          <c:dLblPos val="outEnd"/>
          <c:showLegendKey val="0"/>
          <c:showVal val="1"/>
          <c:showCatName val="0"/>
          <c:showSerName val="0"/>
          <c:showPercent val="0"/>
          <c:showBubbleSize val="0"/>
        </c:dLbls>
        <c:gapWidth val="182"/>
        <c:axId val="2040796624"/>
        <c:axId val="2040785392"/>
      </c:barChart>
      <c:catAx>
        <c:axId val="204079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2040785392"/>
        <c:crosses val="autoZero"/>
        <c:auto val="1"/>
        <c:lblAlgn val="ctr"/>
        <c:lblOffset val="100"/>
        <c:noMultiLvlLbl val="0"/>
      </c:catAx>
      <c:valAx>
        <c:axId val="2040785392"/>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204079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276225</xdr:colOff>
      <xdr:row>43</xdr:row>
      <xdr:rowOff>142875</xdr:rowOff>
    </xdr:from>
    <xdr:to>
      <xdr:col>5</xdr:col>
      <xdr:colOff>581025</xdr:colOff>
      <xdr:row>51</xdr:row>
      <xdr:rowOff>66675</xdr:rowOff>
    </xdr:to>
    <mc:AlternateContent xmlns:mc="http://schemas.openxmlformats.org/markup-compatibility/2006" xmlns:tsle="http://schemas.microsoft.com/office/drawing/2012/timeslicer">
      <mc:Choice Requires="tsle">
        <xdr:graphicFrame macro="">
          <xdr:nvGraphicFramePr>
            <xdr:cNvPr id="6" name="Invoice Date ">
              <a:extLst>
                <a:ext uri="{FF2B5EF4-FFF2-40B4-BE49-F238E27FC236}">
                  <a16:creationId xmlns:a16="http://schemas.microsoft.com/office/drawing/2014/main" id="{C809EB01-CBFA-45AA-8683-150381020FEB}"/>
                </a:ext>
              </a:extLst>
            </xdr:cNvPr>
            <xdr:cNvGraphicFramePr/>
          </xdr:nvGraphicFramePr>
          <xdr:xfrm>
            <a:off x="0" y="0"/>
            <a:ext cx="0" cy="0"/>
          </xdr:xfrm>
          <a:graphic>
            <a:graphicData uri="http://schemas.microsoft.com/office/drawing/2012/timeslicer">
              <tsle:timeslicer name="Invoice Date "/>
            </a:graphicData>
          </a:graphic>
        </xdr:graphicFrame>
      </mc:Choice>
      <mc:Fallback xmlns="">
        <xdr:sp macro="" textlink="">
          <xdr:nvSpPr>
            <xdr:cNvPr id="0" name=""/>
            <xdr:cNvSpPr>
              <a:spLocks noTextEdit="1"/>
            </xdr:cNvSpPr>
          </xdr:nvSpPr>
          <xdr:spPr>
            <a:xfrm>
              <a:off x="2619375" y="79248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285749</xdr:colOff>
      <xdr:row>1</xdr:row>
      <xdr:rowOff>47625</xdr:rowOff>
    </xdr:from>
    <xdr:to>
      <xdr:col>24</xdr:col>
      <xdr:colOff>260959</xdr:colOff>
      <xdr:row>51</xdr:row>
      <xdr:rowOff>166688</xdr:rowOff>
    </xdr:to>
    <xdr:sp macro="" textlink="">
      <xdr:nvSpPr>
        <xdr:cNvPr id="2" name="Rectangle: Rounded Corners 1">
          <a:extLst>
            <a:ext uri="{FF2B5EF4-FFF2-40B4-BE49-F238E27FC236}">
              <a16:creationId xmlns:a16="http://schemas.microsoft.com/office/drawing/2014/main" id="{60CFF1A6-2AE2-481E-AE3D-17633D8D1B93}"/>
            </a:ext>
          </a:extLst>
        </xdr:cNvPr>
        <xdr:cNvSpPr/>
      </xdr:nvSpPr>
      <xdr:spPr>
        <a:xfrm>
          <a:off x="977290" y="230296"/>
          <a:ext cx="15880655" cy="9252625"/>
        </a:xfrm>
        <a:prstGeom prst="roundRect">
          <a:avLst>
            <a:gd name="adj" fmla="val 5265"/>
          </a:avLst>
        </a:prstGeom>
        <a:solidFill>
          <a:srgbClr val="91F3CB"/>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256053</xdr:colOff>
      <xdr:row>1</xdr:row>
      <xdr:rowOff>58327</xdr:rowOff>
    </xdr:from>
    <xdr:to>
      <xdr:col>24</xdr:col>
      <xdr:colOff>221816</xdr:colOff>
      <xdr:row>51</xdr:row>
      <xdr:rowOff>177390</xdr:rowOff>
    </xdr:to>
    <xdr:sp macro="" textlink="">
      <xdr:nvSpPr>
        <xdr:cNvPr id="4" name="Rectangle: Rounded Corners 3">
          <a:extLst>
            <a:ext uri="{FF2B5EF4-FFF2-40B4-BE49-F238E27FC236}">
              <a16:creationId xmlns:a16="http://schemas.microsoft.com/office/drawing/2014/main" id="{6D47B853-6936-4EAD-8FB2-08AB96D36C47}"/>
            </a:ext>
          </a:extLst>
        </xdr:cNvPr>
        <xdr:cNvSpPr/>
      </xdr:nvSpPr>
      <xdr:spPr>
        <a:xfrm>
          <a:off x="947594" y="240998"/>
          <a:ext cx="15871208" cy="9252625"/>
        </a:xfrm>
        <a:prstGeom prst="roundRect">
          <a:avLst>
            <a:gd name="adj" fmla="val 5265"/>
          </a:avLst>
        </a:prstGeom>
        <a:solidFill>
          <a:schemeClr val="tx1"/>
        </a:solidFill>
        <a:ln>
          <a:solidFill>
            <a:schemeClr val="accent6">
              <a:shade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285750</xdr:colOff>
      <xdr:row>5</xdr:row>
      <xdr:rowOff>11906</xdr:rowOff>
    </xdr:from>
    <xdr:to>
      <xdr:col>9</xdr:col>
      <xdr:colOff>190500</xdr:colOff>
      <xdr:row>8</xdr:row>
      <xdr:rowOff>160986</xdr:rowOff>
    </xdr:to>
    <xdr:sp macro="" textlink="">
      <xdr:nvSpPr>
        <xdr:cNvPr id="5" name="TextBox 4">
          <a:extLst>
            <a:ext uri="{FF2B5EF4-FFF2-40B4-BE49-F238E27FC236}">
              <a16:creationId xmlns:a16="http://schemas.microsoft.com/office/drawing/2014/main" id="{ED43FA01-0BBC-41BF-B6D0-E13D060DD332}"/>
            </a:ext>
          </a:extLst>
        </xdr:cNvPr>
        <xdr:cNvSpPr txBox="1"/>
      </xdr:nvSpPr>
      <xdr:spPr>
        <a:xfrm>
          <a:off x="2338320" y="883913"/>
          <a:ext cx="4009891" cy="672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MOCKRETAILSALES DASHBOARD</a:t>
          </a:r>
        </a:p>
      </xdr:txBody>
    </xdr:sp>
    <xdr:clientData/>
  </xdr:twoCellAnchor>
  <xdr:twoCellAnchor editAs="oneCell">
    <xdr:from>
      <xdr:col>2</xdr:col>
      <xdr:colOff>55004</xdr:colOff>
      <xdr:row>3</xdr:row>
      <xdr:rowOff>174234</xdr:rowOff>
    </xdr:from>
    <xdr:to>
      <xdr:col>3</xdr:col>
      <xdr:colOff>197879</xdr:colOff>
      <xdr:row>8</xdr:row>
      <xdr:rowOff>114703</xdr:rowOff>
    </xdr:to>
    <xdr:pic>
      <xdr:nvPicPr>
        <xdr:cNvPr id="7" name="Picture 6">
          <a:extLst>
            <a:ext uri="{FF2B5EF4-FFF2-40B4-BE49-F238E27FC236}">
              <a16:creationId xmlns:a16="http://schemas.microsoft.com/office/drawing/2014/main" id="{A88B7CB9-D9C4-43D0-BF99-5B77274DD8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3384" y="697438"/>
          <a:ext cx="827065" cy="812476"/>
        </a:xfrm>
        <a:prstGeom prst="rect">
          <a:avLst/>
        </a:prstGeom>
      </xdr:spPr>
    </xdr:pic>
    <xdr:clientData/>
  </xdr:twoCellAnchor>
  <xdr:twoCellAnchor>
    <xdr:from>
      <xdr:col>2</xdr:col>
      <xdr:colOff>142875</xdr:colOff>
      <xdr:row>10</xdr:row>
      <xdr:rowOff>142875</xdr:rowOff>
    </xdr:from>
    <xdr:to>
      <xdr:col>9</xdr:col>
      <xdr:colOff>250031</xdr:colOff>
      <xdr:row>28</xdr:row>
      <xdr:rowOff>119064</xdr:rowOff>
    </xdr:to>
    <xdr:sp macro="" textlink="">
      <xdr:nvSpPr>
        <xdr:cNvPr id="8" name="Rectangle: Rounded Corners 7">
          <a:extLst>
            <a:ext uri="{FF2B5EF4-FFF2-40B4-BE49-F238E27FC236}">
              <a16:creationId xmlns:a16="http://schemas.microsoft.com/office/drawing/2014/main" id="{05028A1D-8A80-4DB1-BDF5-0938F19D2B74}"/>
            </a:ext>
          </a:extLst>
        </xdr:cNvPr>
        <xdr:cNvSpPr/>
      </xdr:nvSpPr>
      <xdr:spPr>
        <a:xfrm>
          <a:off x="1524000" y="1928813"/>
          <a:ext cx="4941094" cy="3190876"/>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364309</xdr:colOff>
      <xdr:row>6</xdr:row>
      <xdr:rowOff>54769</xdr:rowOff>
    </xdr:from>
    <xdr:to>
      <xdr:col>20</xdr:col>
      <xdr:colOff>340497</xdr:colOff>
      <xdr:row>13</xdr:row>
      <xdr:rowOff>42863</xdr:rowOff>
    </xdr:to>
    <xdr:sp macro="" textlink="">
      <xdr:nvSpPr>
        <xdr:cNvPr id="10" name="Rectangle: Rounded Corners 9">
          <a:extLst>
            <a:ext uri="{FF2B5EF4-FFF2-40B4-BE49-F238E27FC236}">
              <a16:creationId xmlns:a16="http://schemas.microsoft.com/office/drawing/2014/main" id="{FC865E1A-2EC3-4FC3-92B7-E4D65AF6E25B}"/>
            </a:ext>
          </a:extLst>
        </xdr:cNvPr>
        <xdr:cNvSpPr/>
      </xdr:nvSpPr>
      <xdr:spPr>
        <a:xfrm>
          <a:off x="12103872" y="1126332"/>
          <a:ext cx="2047875" cy="1238250"/>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590157</xdr:colOff>
      <xdr:row>6</xdr:row>
      <xdr:rowOff>83343</xdr:rowOff>
    </xdr:from>
    <xdr:to>
      <xdr:col>16</xdr:col>
      <xdr:colOff>571500</xdr:colOff>
      <xdr:row>13</xdr:row>
      <xdr:rowOff>80960</xdr:rowOff>
    </xdr:to>
    <xdr:sp macro="" textlink="">
      <xdr:nvSpPr>
        <xdr:cNvPr id="9" name="Rectangle: Rounded Corners 8">
          <a:extLst>
            <a:ext uri="{FF2B5EF4-FFF2-40B4-BE49-F238E27FC236}">
              <a16:creationId xmlns:a16="http://schemas.microsoft.com/office/drawing/2014/main" id="{F0A6BB62-7629-42DE-A583-30B6BECA493C}"/>
            </a:ext>
          </a:extLst>
        </xdr:cNvPr>
        <xdr:cNvSpPr/>
      </xdr:nvSpPr>
      <xdr:spPr>
        <a:xfrm>
          <a:off x="9567470" y="1154906"/>
          <a:ext cx="2053030" cy="1247773"/>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202406</xdr:colOff>
      <xdr:row>5</xdr:row>
      <xdr:rowOff>107156</xdr:rowOff>
    </xdr:from>
    <xdr:to>
      <xdr:col>20</xdr:col>
      <xdr:colOff>333374</xdr:colOff>
      <xdr:row>13</xdr:row>
      <xdr:rowOff>71437</xdr:rowOff>
    </xdr:to>
    <xdr:sp macro="" textlink="">
      <xdr:nvSpPr>
        <xdr:cNvPr id="11" name="Rectangle: Rounded Corners 10">
          <a:extLst>
            <a:ext uri="{FF2B5EF4-FFF2-40B4-BE49-F238E27FC236}">
              <a16:creationId xmlns:a16="http://schemas.microsoft.com/office/drawing/2014/main" id="{053FB83E-BFC8-4165-A3C3-16DC53C672DF}"/>
            </a:ext>
          </a:extLst>
        </xdr:cNvPr>
        <xdr:cNvSpPr/>
      </xdr:nvSpPr>
      <xdr:spPr>
        <a:xfrm>
          <a:off x="11941969" y="1000125"/>
          <a:ext cx="2202655" cy="1393031"/>
        </a:xfrm>
        <a:prstGeom prst="roundRect">
          <a:avLst/>
        </a:prstGeom>
        <a:noFill/>
        <a:ln w="2095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278999</xdr:colOff>
      <xdr:row>6</xdr:row>
      <xdr:rowOff>82151</xdr:rowOff>
    </xdr:from>
    <xdr:to>
      <xdr:col>20</xdr:col>
      <xdr:colOff>255187</xdr:colOff>
      <xdr:row>13</xdr:row>
      <xdr:rowOff>70245</xdr:rowOff>
    </xdr:to>
    <xdr:sp macro="" textlink="">
      <xdr:nvSpPr>
        <xdr:cNvPr id="12" name="Rectangle: Rounded Corners 11">
          <a:extLst>
            <a:ext uri="{FF2B5EF4-FFF2-40B4-BE49-F238E27FC236}">
              <a16:creationId xmlns:a16="http://schemas.microsoft.com/office/drawing/2014/main" id="{650BE675-657B-4BDD-84ED-B9E317373476}"/>
            </a:ext>
          </a:extLst>
        </xdr:cNvPr>
        <xdr:cNvSpPr/>
      </xdr:nvSpPr>
      <xdr:spPr>
        <a:xfrm>
          <a:off x="12018562" y="1153714"/>
          <a:ext cx="2047875" cy="1238250"/>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266699</xdr:colOff>
      <xdr:row>5</xdr:row>
      <xdr:rowOff>35717</xdr:rowOff>
    </xdr:from>
    <xdr:to>
      <xdr:col>13</xdr:col>
      <xdr:colOff>459900</xdr:colOff>
      <xdr:row>14</xdr:row>
      <xdr:rowOff>82391</xdr:rowOff>
    </xdr:to>
    <xdr:grpSp>
      <xdr:nvGrpSpPr>
        <xdr:cNvPr id="25" name="Group 24">
          <a:extLst>
            <a:ext uri="{FF2B5EF4-FFF2-40B4-BE49-F238E27FC236}">
              <a16:creationId xmlns:a16="http://schemas.microsoft.com/office/drawing/2014/main" id="{5D05AC40-E9A5-4B77-933A-CDB8A6BEE88A}"/>
            </a:ext>
          </a:extLst>
        </xdr:cNvPr>
        <xdr:cNvGrpSpPr/>
      </xdr:nvGrpSpPr>
      <xdr:grpSpPr>
        <a:xfrm>
          <a:off x="7108600" y="907724"/>
          <a:ext cx="2245772" cy="1616287"/>
          <a:chOff x="7172324" y="928686"/>
          <a:chExt cx="2264889" cy="1654018"/>
        </a:xfrm>
      </xdr:grpSpPr>
      <xdr:sp macro="" textlink="">
        <xdr:nvSpPr>
          <xdr:cNvPr id="19" name="Freeform: Shape 18">
            <a:extLst>
              <a:ext uri="{FF2B5EF4-FFF2-40B4-BE49-F238E27FC236}">
                <a16:creationId xmlns:a16="http://schemas.microsoft.com/office/drawing/2014/main" id="{951C3565-9109-41B3-ACBE-AFD587A6405D}"/>
              </a:ext>
            </a:extLst>
          </xdr:cNvPr>
          <xdr:cNvSpPr/>
        </xdr:nvSpPr>
        <xdr:spPr>
          <a:xfrm rot="1000096">
            <a:off x="7172324" y="1697610"/>
            <a:ext cx="2088857" cy="885094"/>
          </a:xfrm>
          <a:custGeom>
            <a:avLst/>
            <a:gdLst>
              <a:gd name="connsiteX0" fmla="*/ 177146 w 2088857"/>
              <a:gd name="connsiteY0" fmla="*/ 4507 h 885094"/>
              <a:gd name="connsiteX1" fmla="*/ 221857 w 2088857"/>
              <a:gd name="connsiteY1" fmla="*/ 0 h 885094"/>
              <a:gd name="connsiteX2" fmla="*/ 1913118 w 2088857"/>
              <a:gd name="connsiteY2" fmla="*/ 0 h 885094"/>
              <a:gd name="connsiteX3" fmla="*/ 1999475 w 2088857"/>
              <a:gd name="connsiteY3" fmla="*/ 17434 h 885094"/>
              <a:gd name="connsiteX4" fmla="*/ 2053336 w 2088857"/>
              <a:gd name="connsiteY4" fmla="*/ 53749 h 885094"/>
              <a:gd name="connsiteX5" fmla="*/ 2079785 w 2088857"/>
              <a:gd name="connsiteY5" fmla="*/ 140260 h 885094"/>
              <a:gd name="connsiteX6" fmla="*/ 1942763 w 2088857"/>
              <a:gd name="connsiteY6" fmla="*/ 397960 h 885094"/>
              <a:gd name="connsiteX7" fmla="*/ 379093 w 2088857"/>
              <a:gd name="connsiteY7" fmla="*/ 876022 h 885094"/>
              <a:gd name="connsiteX8" fmla="*/ 121393 w 2088857"/>
              <a:gd name="connsiteY8" fmla="*/ 739000 h 885094"/>
              <a:gd name="connsiteX9" fmla="*/ 0 w 2088857"/>
              <a:gd name="connsiteY9" fmla="*/ 341944 h 885094"/>
              <a:gd name="connsiteX10" fmla="*/ 0 w 2088857"/>
              <a:gd name="connsiteY10" fmla="*/ 221857 h 885094"/>
              <a:gd name="connsiteX11" fmla="*/ 177146 w 2088857"/>
              <a:gd name="connsiteY11" fmla="*/ 4507 h 8850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088857" h="885094">
                <a:moveTo>
                  <a:pt x="177146" y="4507"/>
                </a:moveTo>
                <a:cubicBezTo>
                  <a:pt x="191588" y="1552"/>
                  <a:pt x="206541" y="0"/>
                  <a:pt x="221857" y="0"/>
                </a:cubicBezTo>
                <a:lnTo>
                  <a:pt x="1913118" y="0"/>
                </a:lnTo>
                <a:cubicBezTo>
                  <a:pt x="1943750" y="0"/>
                  <a:pt x="1972933" y="6208"/>
                  <a:pt x="1999475" y="17434"/>
                </a:cubicBezTo>
                <a:lnTo>
                  <a:pt x="2053336" y="53749"/>
                </a:lnTo>
                <a:lnTo>
                  <a:pt x="2079785" y="140260"/>
                </a:lnTo>
                <a:cubicBezTo>
                  <a:pt x="2113110" y="249259"/>
                  <a:pt x="2051763" y="364636"/>
                  <a:pt x="1942763" y="397960"/>
                </a:cubicBezTo>
                <a:lnTo>
                  <a:pt x="379093" y="876022"/>
                </a:lnTo>
                <a:cubicBezTo>
                  <a:pt x="270093" y="909347"/>
                  <a:pt x="154717" y="848000"/>
                  <a:pt x="121393" y="739000"/>
                </a:cubicBezTo>
                <a:lnTo>
                  <a:pt x="0" y="341944"/>
                </a:lnTo>
                <a:lnTo>
                  <a:pt x="0" y="221857"/>
                </a:lnTo>
                <a:cubicBezTo>
                  <a:pt x="0" y="114645"/>
                  <a:pt x="76049" y="25195"/>
                  <a:pt x="177146" y="4507"/>
                </a:cubicBezTo>
                <a:close/>
              </a:path>
            </a:pathLst>
          </a:custGeom>
          <a:gradFill flip="none" rotWithShape="1">
            <a:gsLst>
              <a:gs pos="37000">
                <a:srgbClr val="00B050"/>
              </a:gs>
              <a:gs pos="35000">
                <a:schemeClr val="accent6">
                  <a:lumMod val="0"/>
                  <a:lumOff val="100000"/>
                </a:schemeClr>
              </a:gs>
              <a:gs pos="80000">
                <a:srgbClr val="7030A0"/>
              </a:gs>
            </a:gsLst>
            <a:path path="circle">
              <a:fillToRect l="50000" t="-80000" r="50000" b="18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100"/>
          </a:p>
        </xdr:txBody>
      </xdr:sp>
      <xdr:sp macro="" textlink="">
        <xdr:nvSpPr>
          <xdr:cNvPr id="20" name="Freeform: Shape 19">
            <a:extLst>
              <a:ext uri="{FF2B5EF4-FFF2-40B4-BE49-F238E27FC236}">
                <a16:creationId xmlns:a16="http://schemas.microsoft.com/office/drawing/2014/main" id="{09909FD5-FDA5-4C83-9AA0-DBC13CECFD59}"/>
              </a:ext>
            </a:extLst>
          </xdr:cNvPr>
          <xdr:cNvSpPr/>
        </xdr:nvSpPr>
        <xdr:spPr>
          <a:xfrm rot="1020000">
            <a:off x="7248282" y="928686"/>
            <a:ext cx="2188931" cy="1138945"/>
          </a:xfrm>
          <a:custGeom>
            <a:avLst/>
            <a:gdLst>
              <a:gd name="connsiteX0" fmla="*/ 146094 w 2182366"/>
              <a:gd name="connsiteY0" fmla="*/ 487134 h 1137200"/>
              <a:gd name="connsiteX1" fmla="*/ 1709764 w 2182366"/>
              <a:gd name="connsiteY1" fmla="*/ 9072 h 1137200"/>
              <a:gd name="connsiteX2" fmla="*/ 1967465 w 2182366"/>
              <a:gd name="connsiteY2" fmla="*/ 146094 h 1137200"/>
              <a:gd name="connsiteX3" fmla="*/ 2182366 w 2182366"/>
              <a:gd name="connsiteY3" fmla="*/ 849005 h 1137200"/>
              <a:gd name="connsiteX4" fmla="*/ 2128505 w 2182366"/>
              <a:gd name="connsiteY4" fmla="*/ 812690 h 1137200"/>
              <a:gd name="connsiteX5" fmla="*/ 2042148 w 2182366"/>
              <a:gd name="connsiteY5" fmla="*/ 795256 h 1137200"/>
              <a:gd name="connsiteX6" fmla="*/ 350887 w 2182366"/>
              <a:gd name="connsiteY6" fmla="*/ 795256 h 1137200"/>
              <a:gd name="connsiteX7" fmla="*/ 129030 w 2182366"/>
              <a:gd name="connsiteY7" fmla="*/ 1017113 h 1137200"/>
              <a:gd name="connsiteX8" fmla="*/ 129030 w 2182366"/>
              <a:gd name="connsiteY8" fmla="*/ 1137200 h 1137200"/>
              <a:gd name="connsiteX9" fmla="*/ 9072 w 2182366"/>
              <a:gd name="connsiteY9" fmla="*/ 744835 h 1137200"/>
              <a:gd name="connsiteX10" fmla="*/ 146094 w 2182366"/>
              <a:gd name="connsiteY10" fmla="*/ 487134 h 1137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182366" h="1137200">
                <a:moveTo>
                  <a:pt x="146094" y="487134"/>
                </a:moveTo>
                <a:lnTo>
                  <a:pt x="1709764" y="9072"/>
                </a:lnTo>
                <a:cubicBezTo>
                  <a:pt x="1818764" y="-24253"/>
                  <a:pt x="1934140" y="37094"/>
                  <a:pt x="1967465" y="146094"/>
                </a:cubicBezTo>
                <a:lnTo>
                  <a:pt x="2182366" y="849005"/>
                </a:lnTo>
                <a:lnTo>
                  <a:pt x="2128505" y="812690"/>
                </a:lnTo>
                <a:cubicBezTo>
                  <a:pt x="2101963" y="801464"/>
                  <a:pt x="2072780" y="795256"/>
                  <a:pt x="2042148" y="795256"/>
                </a:cubicBezTo>
                <a:lnTo>
                  <a:pt x="350887" y="795256"/>
                </a:lnTo>
                <a:cubicBezTo>
                  <a:pt x="228360" y="795256"/>
                  <a:pt x="129030" y="894585"/>
                  <a:pt x="129030" y="1017113"/>
                </a:cubicBezTo>
                <a:lnTo>
                  <a:pt x="129030" y="1137200"/>
                </a:lnTo>
                <a:lnTo>
                  <a:pt x="9072" y="744835"/>
                </a:lnTo>
                <a:cubicBezTo>
                  <a:pt x="-24253" y="635835"/>
                  <a:pt x="37094" y="520458"/>
                  <a:pt x="146094" y="487134"/>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100"/>
          </a:p>
        </xdr:txBody>
      </xdr:sp>
      <xdr:sp macro="" textlink="">
        <xdr:nvSpPr>
          <xdr:cNvPr id="16" name="TextBox 15">
            <a:extLst>
              <a:ext uri="{FF2B5EF4-FFF2-40B4-BE49-F238E27FC236}">
                <a16:creationId xmlns:a16="http://schemas.microsoft.com/office/drawing/2014/main" id="{59C09893-4973-41CF-A296-B6E0728E1DD6}"/>
              </a:ext>
            </a:extLst>
          </xdr:cNvPr>
          <xdr:cNvSpPr txBox="1"/>
        </xdr:nvSpPr>
        <xdr:spPr>
          <a:xfrm>
            <a:off x="7248525" y="1854993"/>
            <a:ext cx="788193" cy="550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TOTAL</a:t>
            </a:r>
          </a:p>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SALES</a:t>
            </a:r>
          </a:p>
        </xdr:txBody>
      </xdr:sp>
      <xdr:sp macro="" textlink="INSIGHT!$H$3">
        <xdr:nvSpPr>
          <xdr:cNvPr id="22" name="TextBox 21">
            <a:extLst>
              <a:ext uri="{FF2B5EF4-FFF2-40B4-BE49-F238E27FC236}">
                <a16:creationId xmlns:a16="http://schemas.microsoft.com/office/drawing/2014/main" id="{B0325EE9-A742-483A-926C-56767186285E}"/>
              </a:ext>
            </a:extLst>
          </xdr:cNvPr>
          <xdr:cNvSpPr txBox="1"/>
        </xdr:nvSpPr>
        <xdr:spPr>
          <a:xfrm>
            <a:off x="7798595" y="1238249"/>
            <a:ext cx="1547812" cy="33337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8B47AD-9A12-440A-90C5-99F67AC5152A}" type="TxLink">
              <a:rPr lang="en-US" sz="2000" b="1" i="0" u="none" strike="noStrike">
                <a:solidFill>
                  <a:schemeClr val="bg1"/>
                </a:solidFill>
                <a:latin typeface="Arial" panose="020B0604020202020204" pitchFamily="34" charset="0"/>
                <a:cs typeface="Arial" panose="020B0604020202020204" pitchFamily="34" charset="0"/>
              </a:rPr>
              <a:pPr/>
              <a:t>$5,001,956 </a:t>
            </a:fld>
            <a:endParaRPr lang="en-GB" sz="2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20</xdr:col>
      <xdr:colOff>478631</xdr:colOff>
      <xdr:row>9</xdr:row>
      <xdr:rowOff>28351</xdr:rowOff>
    </xdr:from>
    <xdr:to>
      <xdr:col>23</xdr:col>
      <xdr:colOff>495800</xdr:colOff>
      <xdr:row>14</xdr:row>
      <xdr:rowOff>20476</xdr:rowOff>
    </xdr:to>
    <xdr:sp macro="" textlink="">
      <xdr:nvSpPr>
        <xdr:cNvPr id="23" name="Freeform: Shape 22">
          <a:extLst>
            <a:ext uri="{FF2B5EF4-FFF2-40B4-BE49-F238E27FC236}">
              <a16:creationId xmlns:a16="http://schemas.microsoft.com/office/drawing/2014/main" id="{031C478C-200F-4260-8F75-F285B38E18D5}"/>
            </a:ext>
          </a:extLst>
        </xdr:cNvPr>
        <xdr:cNvSpPr/>
      </xdr:nvSpPr>
      <xdr:spPr>
        <a:xfrm rot="1000096">
          <a:off x="14289881" y="1635695"/>
          <a:ext cx="2088857" cy="885094"/>
        </a:xfrm>
        <a:custGeom>
          <a:avLst/>
          <a:gdLst>
            <a:gd name="connsiteX0" fmla="*/ 177146 w 2088857"/>
            <a:gd name="connsiteY0" fmla="*/ 4507 h 885094"/>
            <a:gd name="connsiteX1" fmla="*/ 221857 w 2088857"/>
            <a:gd name="connsiteY1" fmla="*/ 0 h 885094"/>
            <a:gd name="connsiteX2" fmla="*/ 1913118 w 2088857"/>
            <a:gd name="connsiteY2" fmla="*/ 0 h 885094"/>
            <a:gd name="connsiteX3" fmla="*/ 1999475 w 2088857"/>
            <a:gd name="connsiteY3" fmla="*/ 17434 h 885094"/>
            <a:gd name="connsiteX4" fmla="*/ 2053336 w 2088857"/>
            <a:gd name="connsiteY4" fmla="*/ 53749 h 885094"/>
            <a:gd name="connsiteX5" fmla="*/ 2079785 w 2088857"/>
            <a:gd name="connsiteY5" fmla="*/ 140260 h 885094"/>
            <a:gd name="connsiteX6" fmla="*/ 1942763 w 2088857"/>
            <a:gd name="connsiteY6" fmla="*/ 397960 h 885094"/>
            <a:gd name="connsiteX7" fmla="*/ 379093 w 2088857"/>
            <a:gd name="connsiteY7" fmla="*/ 876022 h 885094"/>
            <a:gd name="connsiteX8" fmla="*/ 121393 w 2088857"/>
            <a:gd name="connsiteY8" fmla="*/ 739000 h 885094"/>
            <a:gd name="connsiteX9" fmla="*/ 0 w 2088857"/>
            <a:gd name="connsiteY9" fmla="*/ 341944 h 885094"/>
            <a:gd name="connsiteX10" fmla="*/ 0 w 2088857"/>
            <a:gd name="connsiteY10" fmla="*/ 221857 h 885094"/>
            <a:gd name="connsiteX11" fmla="*/ 177146 w 2088857"/>
            <a:gd name="connsiteY11" fmla="*/ 4507 h 8850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088857" h="885094">
              <a:moveTo>
                <a:pt x="177146" y="4507"/>
              </a:moveTo>
              <a:cubicBezTo>
                <a:pt x="191588" y="1552"/>
                <a:pt x="206541" y="0"/>
                <a:pt x="221857" y="0"/>
              </a:cubicBezTo>
              <a:lnTo>
                <a:pt x="1913118" y="0"/>
              </a:lnTo>
              <a:cubicBezTo>
                <a:pt x="1943750" y="0"/>
                <a:pt x="1972933" y="6208"/>
                <a:pt x="1999475" y="17434"/>
              </a:cubicBezTo>
              <a:lnTo>
                <a:pt x="2053336" y="53749"/>
              </a:lnTo>
              <a:lnTo>
                <a:pt x="2079785" y="140260"/>
              </a:lnTo>
              <a:cubicBezTo>
                <a:pt x="2113110" y="249259"/>
                <a:pt x="2051763" y="364636"/>
                <a:pt x="1942763" y="397960"/>
              </a:cubicBezTo>
              <a:lnTo>
                <a:pt x="379093" y="876022"/>
              </a:lnTo>
              <a:cubicBezTo>
                <a:pt x="270093" y="909347"/>
                <a:pt x="154717" y="848000"/>
                <a:pt x="121393" y="739000"/>
              </a:cubicBezTo>
              <a:lnTo>
                <a:pt x="0" y="341944"/>
              </a:lnTo>
              <a:lnTo>
                <a:pt x="0" y="221857"/>
              </a:lnTo>
              <a:cubicBezTo>
                <a:pt x="0" y="114645"/>
                <a:pt x="76049" y="25195"/>
                <a:pt x="177146" y="4507"/>
              </a:cubicBezTo>
              <a:close/>
            </a:path>
          </a:pathLst>
        </a:custGeom>
        <a:gradFill flip="none" rotWithShape="1">
          <a:gsLst>
            <a:gs pos="37000">
              <a:srgbClr val="00B050"/>
            </a:gs>
            <a:gs pos="35000">
              <a:schemeClr val="accent6">
                <a:lumMod val="0"/>
                <a:lumOff val="100000"/>
              </a:schemeClr>
            </a:gs>
            <a:gs pos="80000">
              <a:srgbClr val="7030A0"/>
            </a:gs>
          </a:gsLst>
          <a:path path="circle">
            <a:fillToRect l="50000" t="-80000" r="50000" b="18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100"/>
        </a:p>
      </xdr:txBody>
    </xdr:sp>
    <xdr:clientData/>
  </xdr:twoCellAnchor>
  <xdr:twoCellAnchor>
    <xdr:from>
      <xdr:col>20</xdr:col>
      <xdr:colOff>554589</xdr:colOff>
      <xdr:row>4</xdr:row>
      <xdr:rowOff>152396</xdr:rowOff>
    </xdr:from>
    <xdr:to>
      <xdr:col>23</xdr:col>
      <xdr:colOff>671832</xdr:colOff>
      <xdr:row>11</xdr:row>
      <xdr:rowOff>41185</xdr:rowOff>
    </xdr:to>
    <xdr:sp macro="" textlink="">
      <xdr:nvSpPr>
        <xdr:cNvPr id="24" name="Freeform: Shape 23">
          <a:extLst>
            <a:ext uri="{FF2B5EF4-FFF2-40B4-BE49-F238E27FC236}">
              <a16:creationId xmlns:a16="http://schemas.microsoft.com/office/drawing/2014/main" id="{A0C819B1-AF8A-4166-81FE-4E61AA88337F}"/>
            </a:ext>
          </a:extLst>
        </xdr:cNvPr>
        <xdr:cNvSpPr/>
      </xdr:nvSpPr>
      <xdr:spPr>
        <a:xfrm rot="1020000">
          <a:off x="14365839" y="866771"/>
          <a:ext cx="2188931" cy="1138945"/>
        </a:xfrm>
        <a:custGeom>
          <a:avLst/>
          <a:gdLst>
            <a:gd name="connsiteX0" fmla="*/ 146094 w 2182366"/>
            <a:gd name="connsiteY0" fmla="*/ 487134 h 1137200"/>
            <a:gd name="connsiteX1" fmla="*/ 1709764 w 2182366"/>
            <a:gd name="connsiteY1" fmla="*/ 9072 h 1137200"/>
            <a:gd name="connsiteX2" fmla="*/ 1967465 w 2182366"/>
            <a:gd name="connsiteY2" fmla="*/ 146094 h 1137200"/>
            <a:gd name="connsiteX3" fmla="*/ 2182366 w 2182366"/>
            <a:gd name="connsiteY3" fmla="*/ 849005 h 1137200"/>
            <a:gd name="connsiteX4" fmla="*/ 2128505 w 2182366"/>
            <a:gd name="connsiteY4" fmla="*/ 812690 h 1137200"/>
            <a:gd name="connsiteX5" fmla="*/ 2042148 w 2182366"/>
            <a:gd name="connsiteY5" fmla="*/ 795256 h 1137200"/>
            <a:gd name="connsiteX6" fmla="*/ 350887 w 2182366"/>
            <a:gd name="connsiteY6" fmla="*/ 795256 h 1137200"/>
            <a:gd name="connsiteX7" fmla="*/ 129030 w 2182366"/>
            <a:gd name="connsiteY7" fmla="*/ 1017113 h 1137200"/>
            <a:gd name="connsiteX8" fmla="*/ 129030 w 2182366"/>
            <a:gd name="connsiteY8" fmla="*/ 1137200 h 1137200"/>
            <a:gd name="connsiteX9" fmla="*/ 9072 w 2182366"/>
            <a:gd name="connsiteY9" fmla="*/ 744835 h 1137200"/>
            <a:gd name="connsiteX10" fmla="*/ 146094 w 2182366"/>
            <a:gd name="connsiteY10" fmla="*/ 487134 h 1137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182366" h="1137200">
              <a:moveTo>
                <a:pt x="146094" y="487134"/>
              </a:moveTo>
              <a:lnTo>
                <a:pt x="1709764" y="9072"/>
              </a:lnTo>
              <a:cubicBezTo>
                <a:pt x="1818764" y="-24253"/>
                <a:pt x="1934140" y="37094"/>
                <a:pt x="1967465" y="146094"/>
              </a:cubicBezTo>
              <a:lnTo>
                <a:pt x="2182366" y="849005"/>
              </a:lnTo>
              <a:lnTo>
                <a:pt x="2128505" y="812690"/>
              </a:lnTo>
              <a:cubicBezTo>
                <a:pt x="2101963" y="801464"/>
                <a:pt x="2072780" y="795256"/>
                <a:pt x="2042148" y="795256"/>
              </a:cubicBezTo>
              <a:lnTo>
                <a:pt x="350887" y="795256"/>
              </a:lnTo>
              <a:cubicBezTo>
                <a:pt x="228360" y="795256"/>
                <a:pt x="129030" y="894585"/>
                <a:pt x="129030" y="1017113"/>
              </a:cubicBezTo>
              <a:lnTo>
                <a:pt x="129030" y="1137200"/>
              </a:lnTo>
              <a:lnTo>
                <a:pt x="9072" y="744835"/>
              </a:lnTo>
              <a:cubicBezTo>
                <a:pt x="-24253" y="635835"/>
                <a:pt x="37094" y="520458"/>
                <a:pt x="146094" y="487134"/>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GB" sz="1100"/>
        </a:p>
      </xdr:txBody>
    </xdr:sp>
    <xdr:clientData/>
  </xdr:twoCellAnchor>
  <xdr:twoCellAnchor>
    <xdr:from>
      <xdr:col>15</xdr:col>
      <xdr:colOff>583405</xdr:colOff>
      <xdr:row>6</xdr:row>
      <xdr:rowOff>71436</xdr:rowOff>
    </xdr:from>
    <xdr:to>
      <xdr:col>16</xdr:col>
      <xdr:colOff>261938</xdr:colOff>
      <xdr:row>8</xdr:row>
      <xdr:rowOff>142872</xdr:rowOff>
    </xdr:to>
    <xdr:sp macro="" textlink="">
      <xdr:nvSpPr>
        <xdr:cNvPr id="26" name="Parallelogram 25">
          <a:extLst>
            <a:ext uri="{FF2B5EF4-FFF2-40B4-BE49-F238E27FC236}">
              <a16:creationId xmlns:a16="http://schemas.microsoft.com/office/drawing/2014/main" id="{71DCF07B-C583-481E-BA57-9F32CE5C18D8}"/>
            </a:ext>
          </a:extLst>
        </xdr:cNvPr>
        <xdr:cNvSpPr/>
      </xdr:nvSpPr>
      <xdr:spPr>
        <a:xfrm>
          <a:off x="10941843" y="1142999"/>
          <a:ext cx="369095" cy="428623"/>
        </a:xfrm>
        <a:prstGeom prst="parallelogram">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54766</xdr:colOff>
      <xdr:row>6</xdr:row>
      <xdr:rowOff>78582</xdr:rowOff>
    </xdr:from>
    <xdr:to>
      <xdr:col>15</xdr:col>
      <xdr:colOff>423861</xdr:colOff>
      <xdr:row>8</xdr:row>
      <xdr:rowOff>150018</xdr:rowOff>
    </xdr:to>
    <xdr:sp macro="" textlink="">
      <xdr:nvSpPr>
        <xdr:cNvPr id="28" name="Parallelogram 27">
          <a:extLst>
            <a:ext uri="{FF2B5EF4-FFF2-40B4-BE49-F238E27FC236}">
              <a16:creationId xmlns:a16="http://schemas.microsoft.com/office/drawing/2014/main" id="{564666E7-44F4-4F59-9A45-98AEA604B2F3}"/>
            </a:ext>
          </a:extLst>
        </xdr:cNvPr>
        <xdr:cNvSpPr/>
      </xdr:nvSpPr>
      <xdr:spPr>
        <a:xfrm>
          <a:off x="10413204" y="1150145"/>
          <a:ext cx="369095" cy="428623"/>
        </a:xfrm>
        <a:prstGeom prst="parallelogram">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469103</xdr:colOff>
      <xdr:row>6</xdr:row>
      <xdr:rowOff>88107</xdr:rowOff>
    </xdr:from>
    <xdr:to>
      <xdr:col>15</xdr:col>
      <xdr:colOff>147635</xdr:colOff>
      <xdr:row>8</xdr:row>
      <xdr:rowOff>159543</xdr:rowOff>
    </xdr:to>
    <xdr:sp macro="" textlink="">
      <xdr:nvSpPr>
        <xdr:cNvPr id="29" name="Parallelogram 28">
          <a:extLst>
            <a:ext uri="{FF2B5EF4-FFF2-40B4-BE49-F238E27FC236}">
              <a16:creationId xmlns:a16="http://schemas.microsoft.com/office/drawing/2014/main" id="{7467732A-267B-4170-A3EF-2637CECD9FCE}"/>
            </a:ext>
          </a:extLst>
        </xdr:cNvPr>
        <xdr:cNvSpPr/>
      </xdr:nvSpPr>
      <xdr:spPr>
        <a:xfrm>
          <a:off x="10136978" y="1159670"/>
          <a:ext cx="369095" cy="428623"/>
        </a:xfrm>
        <a:prstGeom prst="parallelogram">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426269</xdr:colOff>
      <xdr:row>6</xdr:row>
      <xdr:rowOff>157024</xdr:rowOff>
    </xdr:from>
    <xdr:to>
      <xdr:col>16</xdr:col>
      <xdr:colOff>20494</xdr:colOff>
      <xdr:row>8</xdr:row>
      <xdr:rowOff>47179</xdr:rowOff>
    </xdr:to>
    <xdr:sp macro="" textlink="">
      <xdr:nvSpPr>
        <xdr:cNvPr id="30" name="Isosceles Triangle 29">
          <a:extLst>
            <a:ext uri="{FF2B5EF4-FFF2-40B4-BE49-F238E27FC236}">
              <a16:creationId xmlns:a16="http://schemas.microsoft.com/office/drawing/2014/main" id="{BA1E332B-F59A-4CC2-A148-C831EDE46BEC}"/>
            </a:ext>
          </a:extLst>
        </xdr:cNvPr>
        <xdr:cNvSpPr/>
      </xdr:nvSpPr>
      <xdr:spPr>
        <a:xfrm rot="2584931">
          <a:off x="10784707" y="1228587"/>
          <a:ext cx="284787" cy="247342"/>
        </a:xfrm>
        <a:prstGeom prst="triangl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176505</xdr:colOff>
      <xdr:row>6</xdr:row>
      <xdr:rowOff>127370</xdr:rowOff>
    </xdr:from>
    <xdr:to>
      <xdr:col>14</xdr:col>
      <xdr:colOff>619104</xdr:colOff>
      <xdr:row>8</xdr:row>
      <xdr:rowOff>153212</xdr:rowOff>
    </xdr:to>
    <xdr:sp macro="" textlink="">
      <xdr:nvSpPr>
        <xdr:cNvPr id="34" name="Isosceles Triangle 33">
          <a:extLst>
            <a:ext uri="{FF2B5EF4-FFF2-40B4-BE49-F238E27FC236}">
              <a16:creationId xmlns:a16="http://schemas.microsoft.com/office/drawing/2014/main" id="{453CD5FC-24E9-4FB3-8CD8-63BB8BA0ED72}"/>
            </a:ext>
          </a:extLst>
        </xdr:cNvPr>
        <xdr:cNvSpPr/>
      </xdr:nvSpPr>
      <xdr:spPr>
        <a:xfrm rot="9750647">
          <a:off x="9844380" y="1198933"/>
          <a:ext cx="442599" cy="383029"/>
        </a:xfrm>
        <a:prstGeom prst="triangle">
          <a:avLst>
            <a:gd name="adj" fmla="val 49137"/>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559593</xdr:colOff>
      <xdr:row>8</xdr:row>
      <xdr:rowOff>142874</xdr:rowOff>
    </xdr:from>
    <xdr:to>
      <xdr:col>16</xdr:col>
      <xdr:colOff>166687</xdr:colOff>
      <xdr:row>10</xdr:row>
      <xdr:rowOff>23812</xdr:rowOff>
    </xdr:to>
    <xdr:sp macro="" textlink="">
      <xdr:nvSpPr>
        <xdr:cNvPr id="35" name="Isosceles Triangle 34">
          <a:extLst>
            <a:ext uri="{FF2B5EF4-FFF2-40B4-BE49-F238E27FC236}">
              <a16:creationId xmlns:a16="http://schemas.microsoft.com/office/drawing/2014/main" id="{8B700F84-431F-4300-A0AE-2EFFB07D4022}"/>
            </a:ext>
          </a:extLst>
        </xdr:cNvPr>
        <xdr:cNvSpPr/>
      </xdr:nvSpPr>
      <xdr:spPr>
        <a:xfrm rot="10800000">
          <a:off x="10918031" y="1571624"/>
          <a:ext cx="297656" cy="238126"/>
        </a:xfrm>
        <a:prstGeom prst="triangl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342897</xdr:colOff>
      <xdr:row>8</xdr:row>
      <xdr:rowOff>154779</xdr:rowOff>
    </xdr:from>
    <xdr:to>
      <xdr:col>15</xdr:col>
      <xdr:colOff>583405</xdr:colOff>
      <xdr:row>10</xdr:row>
      <xdr:rowOff>11905</xdr:rowOff>
    </xdr:to>
    <xdr:sp macro="" textlink="">
      <xdr:nvSpPr>
        <xdr:cNvPr id="36" name="Isosceles Triangle 35">
          <a:extLst>
            <a:ext uri="{FF2B5EF4-FFF2-40B4-BE49-F238E27FC236}">
              <a16:creationId xmlns:a16="http://schemas.microsoft.com/office/drawing/2014/main" id="{0B6CFF5B-5668-465B-81A3-723F91A744C5}"/>
            </a:ext>
          </a:extLst>
        </xdr:cNvPr>
        <xdr:cNvSpPr/>
      </xdr:nvSpPr>
      <xdr:spPr>
        <a:xfrm rot="10800000">
          <a:off x="10701335" y="1583529"/>
          <a:ext cx="240508" cy="214314"/>
        </a:xfrm>
        <a:prstGeom prst="triangle">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173831</xdr:colOff>
      <xdr:row>8</xdr:row>
      <xdr:rowOff>150016</xdr:rowOff>
    </xdr:from>
    <xdr:to>
      <xdr:col>15</xdr:col>
      <xdr:colOff>471487</xdr:colOff>
      <xdr:row>10</xdr:row>
      <xdr:rowOff>30954</xdr:rowOff>
    </xdr:to>
    <xdr:sp macro="" textlink="">
      <xdr:nvSpPr>
        <xdr:cNvPr id="37" name="Isosceles Triangle 36">
          <a:extLst>
            <a:ext uri="{FF2B5EF4-FFF2-40B4-BE49-F238E27FC236}">
              <a16:creationId xmlns:a16="http://schemas.microsoft.com/office/drawing/2014/main" id="{B6B73FE0-ADEB-41DD-903A-E50AED39158D}"/>
            </a:ext>
          </a:extLst>
        </xdr:cNvPr>
        <xdr:cNvSpPr/>
      </xdr:nvSpPr>
      <xdr:spPr>
        <a:xfrm rot="239547">
          <a:off x="10532269" y="1578766"/>
          <a:ext cx="297656" cy="238126"/>
        </a:xfrm>
        <a:prstGeom prst="triangle">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576262</xdr:colOff>
      <xdr:row>11</xdr:row>
      <xdr:rowOff>130969</xdr:rowOff>
    </xdr:from>
    <xdr:to>
      <xdr:col>16</xdr:col>
      <xdr:colOff>11907</xdr:colOff>
      <xdr:row>13</xdr:row>
      <xdr:rowOff>85723</xdr:rowOff>
    </xdr:to>
    <xdr:sp macro="" textlink="">
      <xdr:nvSpPr>
        <xdr:cNvPr id="39" name="TextBox 38">
          <a:extLst>
            <a:ext uri="{FF2B5EF4-FFF2-40B4-BE49-F238E27FC236}">
              <a16:creationId xmlns:a16="http://schemas.microsoft.com/office/drawing/2014/main" id="{20A08E52-350F-4466-9618-6D8F4BA83B05}"/>
            </a:ext>
          </a:extLst>
        </xdr:cNvPr>
        <xdr:cNvSpPr txBox="1"/>
      </xdr:nvSpPr>
      <xdr:spPr>
        <a:xfrm>
          <a:off x="9553575" y="2095500"/>
          <a:ext cx="1507332" cy="311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TOTAL PROFIT</a:t>
          </a:r>
        </a:p>
      </xdr:txBody>
    </xdr:sp>
    <xdr:clientData/>
  </xdr:twoCellAnchor>
  <xdr:twoCellAnchor>
    <xdr:from>
      <xdr:col>13</xdr:col>
      <xdr:colOff>552449</xdr:colOff>
      <xdr:row>10</xdr:row>
      <xdr:rowOff>-1</xdr:rowOff>
    </xdr:from>
    <xdr:to>
      <xdr:col>16</xdr:col>
      <xdr:colOff>28574</xdr:colOff>
      <xdr:row>11</xdr:row>
      <xdr:rowOff>154780</xdr:rowOff>
    </xdr:to>
    <xdr:sp macro="" textlink="INSIGHT!$H$11">
      <xdr:nvSpPr>
        <xdr:cNvPr id="40" name="TextBox 39">
          <a:extLst>
            <a:ext uri="{FF2B5EF4-FFF2-40B4-BE49-F238E27FC236}">
              <a16:creationId xmlns:a16="http://schemas.microsoft.com/office/drawing/2014/main" id="{18B8C20D-D826-420B-B2C0-139AC28FF424}"/>
            </a:ext>
          </a:extLst>
        </xdr:cNvPr>
        <xdr:cNvSpPr txBox="1"/>
      </xdr:nvSpPr>
      <xdr:spPr>
        <a:xfrm>
          <a:off x="9529762" y="1785937"/>
          <a:ext cx="1547812" cy="33337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857442-DD20-4378-AD80-D5EFD8039608}" type="TxLink">
            <a:rPr lang="en-US" sz="2000" b="1" i="0" u="none" strike="noStrike">
              <a:solidFill>
                <a:schemeClr val="bg1"/>
              </a:solidFill>
              <a:latin typeface="Arial"/>
              <a:cs typeface="Arial"/>
            </a:rPr>
            <a:pPr/>
            <a:t>$375,147 </a:t>
          </a:fld>
          <a:endParaRPr lang="en-GB"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202406</xdr:colOff>
      <xdr:row>8</xdr:row>
      <xdr:rowOff>47626</xdr:rowOff>
    </xdr:from>
    <xdr:to>
      <xdr:col>20</xdr:col>
      <xdr:colOff>345282</xdr:colOff>
      <xdr:row>13</xdr:row>
      <xdr:rowOff>166685</xdr:rowOff>
    </xdr:to>
    <xdr:graphicFrame macro="">
      <xdr:nvGraphicFramePr>
        <xdr:cNvPr id="41" name="Chart 40">
          <a:extLst>
            <a:ext uri="{FF2B5EF4-FFF2-40B4-BE49-F238E27FC236}">
              <a16:creationId xmlns:a16="http://schemas.microsoft.com/office/drawing/2014/main" id="{5EC6C5A1-2EBD-45E9-8126-4EBD40BC2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600074</xdr:colOff>
      <xdr:row>11</xdr:row>
      <xdr:rowOff>59532</xdr:rowOff>
    </xdr:from>
    <xdr:to>
      <xdr:col>19</xdr:col>
      <xdr:colOff>154781</xdr:colOff>
      <xdr:row>13</xdr:row>
      <xdr:rowOff>23810</xdr:rowOff>
    </xdr:to>
    <xdr:sp macro="" textlink="INSIGHT!$H$7">
      <xdr:nvSpPr>
        <xdr:cNvPr id="42" name="TextBox 41">
          <a:extLst>
            <a:ext uri="{FF2B5EF4-FFF2-40B4-BE49-F238E27FC236}">
              <a16:creationId xmlns:a16="http://schemas.microsoft.com/office/drawing/2014/main" id="{E0481EF2-2737-4D2D-96F4-1939D9C84376}"/>
            </a:ext>
          </a:extLst>
        </xdr:cNvPr>
        <xdr:cNvSpPr txBox="1"/>
      </xdr:nvSpPr>
      <xdr:spPr>
        <a:xfrm>
          <a:off x="12339637" y="2024063"/>
          <a:ext cx="935832" cy="32146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E84ECE-A428-4863-A524-DEBFFE8561BC}" type="TxLink">
            <a:rPr lang="en-US" sz="1800" b="1" i="0" u="none" strike="noStrike">
              <a:solidFill>
                <a:schemeClr val="bg1"/>
              </a:solidFill>
              <a:latin typeface="Arial"/>
              <a:cs typeface="Arial"/>
            </a:rPr>
            <a:pPr/>
            <a:t> 5,424 </a:t>
          </a:fld>
          <a:endParaRPr lang="en-GB"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300036</xdr:colOff>
      <xdr:row>6</xdr:row>
      <xdr:rowOff>154781</xdr:rowOff>
    </xdr:from>
    <xdr:to>
      <xdr:col>19</xdr:col>
      <xdr:colOff>642937</xdr:colOff>
      <xdr:row>8</xdr:row>
      <xdr:rowOff>83342</xdr:rowOff>
    </xdr:to>
    <xdr:sp macro="" textlink="">
      <xdr:nvSpPr>
        <xdr:cNvPr id="44" name="TextBox 43">
          <a:extLst>
            <a:ext uri="{FF2B5EF4-FFF2-40B4-BE49-F238E27FC236}">
              <a16:creationId xmlns:a16="http://schemas.microsoft.com/office/drawing/2014/main" id="{440135DE-29DE-4EA8-A304-DDF38EE9C04D}"/>
            </a:ext>
          </a:extLst>
        </xdr:cNvPr>
        <xdr:cNvSpPr txBox="1"/>
      </xdr:nvSpPr>
      <xdr:spPr>
        <a:xfrm>
          <a:off x="12039599" y="1226344"/>
          <a:ext cx="1724026" cy="28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TOTAL QUANTITY</a:t>
          </a:r>
        </a:p>
      </xdr:txBody>
    </xdr:sp>
    <xdr:clientData/>
  </xdr:twoCellAnchor>
  <xdr:twoCellAnchor>
    <xdr:from>
      <xdr:col>20</xdr:col>
      <xdr:colOff>561975</xdr:colOff>
      <xdr:row>11</xdr:row>
      <xdr:rowOff>0</xdr:rowOff>
    </xdr:from>
    <xdr:to>
      <xdr:col>23</xdr:col>
      <xdr:colOff>71437</xdr:colOff>
      <xdr:row>12</xdr:row>
      <xdr:rowOff>142874</xdr:rowOff>
    </xdr:to>
    <xdr:sp macro="" textlink="">
      <xdr:nvSpPr>
        <xdr:cNvPr id="51" name="TextBox 50">
          <a:extLst>
            <a:ext uri="{FF2B5EF4-FFF2-40B4-BE49-F238E27FC236}">
              <a16:creationId xmlns:a16="http://schemas.microsoft.com/office/drawing/2014/main" id="{A3020DF3-2749-473F-9CC0-8FA91FAB82D6}"/>
            </a:ext>
          </a:extLst>
        </xdr:cNvPr>
        <xdr:cNvSpPr txBox="1"/>
      </xdr:nvSpPr>
      <xdr:spPr>
        <a:xfrm>
          <a:off x="14373225" y="1964531"/>
          <a:ext cx="1581150"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solidFill>
                  <a:schemeClr val="bg1"/>
                </a:solidFill>
              </a:ln>
              <a:solidFill>
                <a:schemeClr val="bg1"/>
              </a:solidFill>
              <a:latin typeface="Arial" panose="020B0604020202020204" pitchFamily="34" charset="0"/>
              <a:ea typeface="Segoe UI Black" panose="020B0A02040204020203" pitchFamily="34" charset="0"/>
              <a:cs typeface="Arial" panose="020B0604020202020204" pitchFamily="34" charset="0"/>
            </a:rPr>
            <a:t>GROSS PROFIT</a:t>
          </a:r>
        </a:p>
      </xdr:txBody>
    </xdr:sp>
    <xdr:clientData/>
  </xdr:twoCellAnchor>
  <xdr:twoCellAnchor>
    <xdr:from>
      <xdr:col>21</xdr:col>
      <xdr:colOff>585786</xdr:colOff>
      <xdr:row>6</xdr:row>
      <xdr:rowOff>176211</xdr:rowOff>
    </xdr:from>
    <xdr:to>
      <xdr:col>24</xdr:col>
      <xdr:colOff>61911</xdr:colOff>
      <xdr:row>8</xdr:row>
      <xdr:rowOff>152398</xdr:rowOff>
    </xdr:to>
    <xdr:sp macro="" textlink="INSIGHT!$J$3">
      <xdr:nvSpPr>
        <xdr:cNvPr id="52" name="TextBox 51">
          <a:extLst>
            <a:ext uri="{FF2B5EF4-FFF2-40B4-BE49-F238E27FC236}">
              <a16:creationId xmlns:a16="http://schemas.microsoft.com/office/drawing/2014/main" id="{41C435D7-8275-4EBC-A869-2C94735CA97C}"/>
            </a:ext>
          </a:extLst>
        </xdr:cNvPr>
        <xdr:cNvSpPr txBox="1"/>
      </xdr:nvSpPr>
      <xdr:spPr>
        <a:xfrm>
          <a:off x="15087599" y="1247774"/>
          <a:ext cx="1547812" cy="33337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97B619-3E73-4428-B812-D97828E80A7C}" type="TxLink">
            <a:rPr lang="en-US" sz="2000" b="1" i="0" u="none" strike="noStrike">
              <a:solidFill>
                <a:schemeClr val="bg1"/>
              </a:solidFill>
              <a:latin typeface="Arial"/>
              <a:cs typeface="Arial"/>
            </a:rPr>
            <a:pPr/>
            <a:t>$750,293 </a:t>
          </a:fld>
          <a:endParaRPr lang="en-GB" sz="6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607218</xdr:colOff>
      <xdr:row>30</xdr:row>
      <xdr:rowOff>16655</xdr:rowOff>
    </xdr:from>
    <xdr:to>
      <xdr:col>5</xdr:col>
      <xdr:colOff>392906</xdr:colOff>
      <xdr:row>51</xdr:row>
      <xdr:rowOff>140455</xdr:rowOff>
    </xdr:to>
    <xdr:sp macro="" textlink="">
      <xdr:nvSpPr>
        <xdr:cNvPr id="53" name="Rectangle: Rounded Corners 52">
          <a:extLst>
            <a:ext uri="{FF2B5EF4-FFF2-40B4-BE49-F238E27FC236}">
              <a16:creationId xmlns:a16="http://schemas.microsoft.com/office/drawing/2014/main" id="{B20CC3B5-27CC-43AD-82CA-D66C931EF6F6}"/>
            </a:ext>
          </a:extLst>
        </xdr:cNvPr>
        <xdr:cNvSpPr/>
      </xdr:nvSpPr>
      <xdr:spPr>
        <a:xfrm>
          <a:off x="1292162" y="5474801"/>
          <a:ext cx="2525463" cy="3944502"/>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545306</xdr:colOff>
      <xdr:row>30</xdr:row>
      <xdr:rowOff>34501</xdr:rowOff>
    </xdr:from>
    <xdr:to>
      <xdr:col>9</xdr:col>
      <xdr:colOff>345281</xdr:colOff>
      <xdr:row>51</xdr:row>
      <xdr:rowOff>122609</xdr:rowOff>
    </xdr:to>
    <xdr:sp macro="" textlink="">
      <xdr:nvSpPr>
        <xdr:cNvPr id="54" name="Rectangle: Rounded Corners 53">
          <a:extLst>
            <a:ext uri="{FF2B5EF4-FFF2-40B4-BE49-F238E27FC236}">
              <a16:creationId xmlns:a16="http://schemas.microsoft.com/office/drawing/2014/main" id="{6AC30C91-5F70-42DD-A4C8-308641E8E83F}"/>
            </a:ext>
          </a:extLst>
        </xdr:cNvPr>
        <xdr:cNvSpPr/>
      </xdr:nvSpPr>
      <xdr:spPr>
        <a:xfrm>
          <a:off x="4003011" y="5514638"/>
          <a:ext cx="2566140" cy="3924204"/>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462268</xdr:colOff>
      <xdr:row>33</xdr:row>
      <xdr:rowOff>10703</xdr:rowOff>
    </xdr:from>
    <xdr:to>
      <xdr:col>19</xdr:col>
      <xdr:colOff>104382</xdr:colOff>
      <xdr:row>51</xdr:row>
      <xdr:rowOff>15364</xdr:rowOff>
    </xdr:to>
    <xdr:sp macro="" textlink="">
      <xdr:nvSpPr>
        <xdr:cNvPr id="56" name="Rectangle: Rounded Corners 55">
          <a:extLst>
            <a:ext uri="{FF2B5EF4-FFF2-40B4-BE49-F238E27FC236}">
              <a16:creationId xmlns:a16="http://schemas.microsoft.com/office/drawing/2014/main" id="{8787945F-01BA-4A37-9FFB-268290EF47A8}"/>
            </a:ext>
          </a:extLst>
        </xdr:cNvPr>
        <xdr:cNvSpPr/>
      </xdr:nvSpPr>
      <xdr:spPr>
        <a:xfrm>
          <a:off x="6686138" y="6038854"/>
          <a:ext cx="6557525" cy="3292743"/>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292895</xdr:colOff>
      <xdr:row>28</xdr:row>
      <xdr:rowOff>119060</xdr:rowOff>
    </xdr:from>
    <xdr:to>
      <xdr:col>16</xdr:col>
      <xdr:colOff>500062</xdr:colOff>
      <xdr:row>32</xdr:row>
      <xdr:rowOff>130968</xdr:rowOff>
    </xdr:to>
    <xdr:sp macro="" textlink="">
      <xdr:nvSpPr>
        <xdr:cNvPr id="57" name="Rectangle: Rounded Corners 56">
          <a:extLst>
            <a:ext uri="{FF2B5EF4-FFF2-40B4-BE49-F238E27FC236}">
              <a16:creationId xmlns:a16="http://schemas.microsoft.com/office/drawing/2014/main" id="{8B29842E-B236-41A8-98F2-3ADCA52F4651}"/>
            </a:ext>
          </a:extLst>
        </xdr:cNvPr>
        <xdr:cNvSpPr/>
      </xdr:nvSpPr>
      <xdr:spPr>
        <a:xfrm>
          <a:off x="7889083" y="5119685"/>
          <a:ext cx="3659979" cy="726283"/>
        </a:xfrm>
        <a:prstGeom prst="roundRect">
          <a:avLst/>
        </a:prstGeom>
        <a:solidFill>
          <a:schemeClr val="tx1">
            <a:lumMod val="75000"/>
            <a:lumOff val="25000"/>
          </a:schemeClr>
        </a:solidFill>
        <a:ln>
          <a:noFill/>
        </a:ln>
        <a:effectLst>
          <a:outerShdw blurRad="139700" dist="38100" dir="5400000" algn="t"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238124</xdr:colOff>
      <xdr:row>24</xdr:row>
      <xdr:rowOff>130968</xdr:rowOff>
    </xdr:from>
    <xdr:to>
      <xdr:col>17</xdr:col>
      <xdr:colOff>130968</xdr:colOff>
      <xdr:row>31</xdr:row>
      <xdr:rowOff>71437</xdr:rowOff>
    </xdr:to>
    <xdr:sp macro="" textlink="">
      <xdr:nvSpPr>
        <xdr:cNvPr id="55" name="Rectangle: Rounded Corners 54">
          <a:extLst>
            <a:ext uri="{FF2B5EF4-FFF2-40B4-BE49-F238E27FC236}">
              <a16:creationId xmlns:a16="http://schemas.microsoft.com/office/drawing/2014/main" id="{F85075EE-5981-490E-B8B2-9670688341B8}"/>
            </a:ext>
          </a:extLst>
        </xdr:cNvPr>
        <xdr:cNvSpPr/>
      </xdr:nvSpPr>
      <xdr:spPr>
        <a:xfrm>
          <a:off x="7143749" y="4417218"/>
          <a:ext cx="4726782" cy="1190625"/>
        </a:xfrm>
        <a:prstGeom prst="roundRect">
          <a:avLst/>
        </a:prstGeom>
        <a:solidFill>
          <a:schemeClr val="tx1">
            <a:lumMod val="85000"/>
            <a:lumOff val="15000"/>
          </a:schemeClr>
        </a:solidFill>
        <a:ln>
          <a:noFill/>
        </a:ln>
        <a:effectLst>
          <a:outerShdw blurRad="165100" dist="38100" dir="5400000" sx="102000" sy="102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238124</xdr:colOff>
      <xdr:row>15</xdr:row>
      <xdr:rowOff>83342</xdr:rowOff>
    </xdr:from>
    <xdr:to>
      <xdr:col>17</xdr:col>
      <xdr:colOff>261937</xdr:colOff>
      <xdr:row>30</xdr:row>
      <xdr:rowOff>23812</xdr:rowOff>
    </xdr:to>
    <xdr:sp macro="" textlink="">
      <xdr:nvSpPr>
        <xdr:cNvPr id="58" name="Rectangle: Rounded Corners 57">
          <a:extLst>
            <a:ext uri="{FF2B5EF4-FFF2-40B4-BE49-F238E27FC236}">
              <a16:creationId xmlns:a16="http://schemas.microsoft.com/office/drawing/2014/main" id="{760C633B-15AB-4257-BFD7-B82E542754BF}"/>
            </a:ext>
          </a:extLst>
        </xdr:cNvPr>
        <xdr:cNvSpPr/>
      </xdr:nvSpPr>
      <xdr:spPr>
        <a:xfrm>
          <a:off x="7143749" y="2762248"/>
          <a:ext cx="4857751" cy="2619377"/>
        </a:xfrm>
        <a:prstGeom prst="roundRect">
          <a:avLst/>
        </a:prstGeom>
        <a:solidFill>
          <a:schemeClr val="tx1">
            <a:lumMod val="95000"/>
            <a:lumOff val="5000"/>
          </a:schemeClr>
        </a:solidFill>
        <a:ln>
          <a:noFill/>
        </a:ln>
        <a:effectLst>
          <a:outerShdw blurRad="165100" dist="38100" dir="5400000" sx="102000" sy="102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238123</xdr:colOff>
      <xdr:row>16</xdr:row>
      <xdr:rowOff>119060</xdr:rowOff>
    </xdr:from>
    <xdr:to>
      <xdr:col>17</xdr:col>
      <xdr:colOff>345279</xdr:colOff>
      <xdr:row>30</xdr:row>
      <xdr:rowOff>23812</xdr:rowOff>
    </xdr:to>
    <xdr:graphicFrame macro="">
      <xdr:nvGraphicFramePr>
        <xdr:cNvPr id="60" name="Chart 59">
          <a:extLst>
            <a:ext uri="{FF2B5EF4-FFF2-40B4-BE49-F238E27FC236}">
              <a16:creationId xmlns:a16="http://schemas.microsoft.com/office/drawing/2014/main" id="{D373E330-D6E3-4185-8530-F350FA1AF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247910</xdr:colOff>
      <xdr:row>33</xdr:row>
      <xdr:rowOff>149830</xdr:rowOff>
    </xdr:from>
    <xdr:to>
      <xdr:col>19</xdr:col>
      <xdr:colOff>143527</xdr:colOff>
      <xdr:row>40</xdr:row>
      <xdr:rowOff>171235</xdr:rowOff>
    </xdr:to>
    <xdr:graphicFrame macro="">
      <xdr:nvGraphicFramePr>
        <xdr:cNvPr id="63" name="Chart 62">
          <a:extLst>
            <a:ext uri="{FF2B5EF4-FFF2-40B4-BE49-F238E27FC236}">
              <a16:creationId xmlns:a16="http://schemas.microsoft.com/office/drawing/2014/main" id="{84859F2A-DD2A-4A03-897C-9BE0BEF7C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339246</xdr:colOff>
      <xdr:row>42</xdr:row>
      <xdr:rowOff>88989</xdr:rowOff>
    </xdr:from>
    <xdr:to>
      <xdr:col>19</xdr:col>
      <xdr:colOff>130479</xdr:colOff>
      <xdr:row>50</xdr:row>
      <xdr:rowOff>2638</xdr:rowOff>
    </xdr:to>
    <xdr:graphicFrame macro="">
      <xdr:nvGraphicFramePr>
        <xdr:cNvPr id="64" name="Chart 63">
          <a:extLst>
            <a:ext uri="{FF2B5EF4-FFF2-40B4-BE49-F238E27FC236}">
              <a16:creationId xmlns:a16="http://schemas.microsoft.com/office/drawing/2014/main" id="{E77FCF0D-8EC7-48AC-A9C2-98A50A5D3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171234</xdr:colOff>
      <xdr:row>33</xdr:row>
      <xdr:rowOff>42809</xdr:rowOff>
    </xdr:from>
    <xdr:to>
      <xdr:col>15</xdr:col>
      <xdr:colOff>442711</xdr:colOff>
      <xdr:row>35</xdr:row>
      <xdr:rowOff>40247</xdr:rowOff>
    </xdr:to>
    <xdr:sp macro="" textlink="">
      <xdr:nvSpPr>
        <xdr:cNvPr id="65" name="TextBox 64">
          <a:extLst>
            <a:ext uri="{FF2B5EF4-FFF2-40B4-BE49-F238E27FC236}">
              <a16:creationId xmlns:a16="http://schemas.microsoft.com/office/drawing/2014/main" id="{F3156EC5-8866-46BD-94D0-A31ACE6F3835}"/>
            </a:ext>
          </a:extLst>
        </xdr:cNvPr>
        <xdr:cNvSpPr txBox="1"/>
      </xdr:nvSpPr>
      <xdr:spPr>
        <a:xfrm>
          <a:off x="7013135" y="5798055"/>
          <a:ext cx="3692428" cy="34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Black" panose="020B0A04020102020204" pitchFamily="34" charset="0"/>
              <a:cs typeface="Arial" panose="020B0604020202020204" pitchFamily="34" charset="0"/>
            </a:rPr>
            <a:t>TOP 10 TOTAL SALES</a:t>
          </a:r>
          <a:r>
            <a:rPr lang="en-GB" sz="1200" baseline="0">
              <a:solidFill>
                <a:schemeClr val="bg1"/>
              </a:solidFill>
              <a:latin typeface="Arial Black" panose="020B0A04020102020204" pitchFamily="34" charset="0"/>
              <a:cs typeface="Arial" panose="020B0604020202020204" pitchFamily="34" charset="0"/>
            </a:rPr>
            <a:t> BY SECTION</a:t>
          </a:r>
          <a:endParaRPr lang="en-GB" sz="1200">
            <a:solidFill>
              <a:schemeClr val="bg1"/>
            </a:solidFill>
            <a:latin typeface="Arial Black" panose="020B0A04020102020204" pitchFamily="34" charset="0"/>
            <a:cs typeface="Arial" panose="020B0604020202020204" pitchFamily="34" charset="0"/>
          </a:endParaRPr>
        </a:p>
      </xdr:txBody>
    </xdr:sp>
    <xdr:clientData/>
  </xdr:twoCellAnchor>
  <xdr:twoCellAnchor>
    <xdr:from>
      <xdr:col>10</xdr:col>
      <xdr:colOff>190295</xdr:colOff>
      <xdr:row>42</xdr:row>
      <xdr:rowOff>25070</xdr:rowOff>
    </xdr:from>
    <xdr:to>
      <xdr:col>15</xdr:col>
      <xdr:colOff>72569</xdr:colOff>
      <xdr:row>43</xdr:row>
      <xdr:rowOff>143528</xdr:rowOff>
    </xdr:to>
    <xdr:sp macro="" textlink="">
      <xdr:nvSpPr>
        <xdr:cNvPr id="66" name="TextBox 65">
          <a:extLst>
            <a:ext uri="{FF2B5EF4-FFF2-40B4-BE49-F238E27FC236}">
              <a16:creationId xmlns:a16="http://schemas.microsoft.com/office/drawing/2014/main" id="{26A9AE31-4016-4E3C-8814-FB27291B2DE9}"/>
            </a:ext>
          </a:extLst>
        </xdr:cNvPr>
        <xdr:cNvSpPr txBox="1"/>
      </xdr:nvSpPr>
      <xdr:spPr>
        <a:xfrm>
          <a:off x="7105706" y="7697262"/>
          <a:ext cx="3339979" cy="301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latin typeface="Arial Black" panose="020B0A04020102020204" pitchFamily="34" charset="0"/>
            </a:rPr>
            <a:t>BOTTOM 10 TOTAL SALES BY SECTION</a:t>
          </a:r>
        </a:p>
      </xdr:txBody>
    </xdr:sp>
    <xdr:clientData/>
  </xdr:twoCellAnchor>
  <xdr:twoCellAnchor>
    <xdr:from>
      <xdr:col>1</xdr:col>
      <xdr:colOff>570027</xdr:colOff>
      <xdr:row>32</xdr:row>
      <xdr:rowOff>10703</xdr:rowOff>
    </xdr:from>
    <xdr:to>
      <xdr:col>5</xdr:col>
      <xdr:colOff>321067</xdr:colOff>
      <xdr:row>52</xdr:row>
      <xdr:rowOff>10702</xdr:rowOff>
    </xdr:to>
    <xdr:graphicFrame macro="">
      <xdr:nvGraphicFramePr>
        <xdr:cNvPr id="67" name="Chart 66">
          <a:extLst>
            <a:ext uri="{FF2B5EF4-FFF2-40B4-BE49-F238E27FC236}">
              <a16:creationId xmlns:a16="http://schemas.microsoft.com/office/drawing/2014/main" id="{84764D57-E3FB-4E94-A8C1-02679BD08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85620</xdr:colOff>
      <xdr:row>29</xdr:row>
      <xdr:rowOff>152399</xdr:rowOff>
    </xdr:from>
    <xdr:to>
      <xdr:col>5</xdr:col>
      <xdr:colOff>174401</xdr:colOff>
      <xdr:row>33</xdr:row>
      <xdr:rowOff>53662</xdr:rowOff>
    </xdr:to>
    <xdr:sp macro="" textlink="">
      <xdr:nvSpPr>
        <xdr:cNvPr id="69" name="TextBox 68">
          <a:extLst>
            <a:ext uri="{FF2B5EF4-FFF2-40B4-BE49-F238E27FC236}">
              <a16:creationId xmlns:a16="http://schemas.microsoft.com/office/drawing/2014/main" id="{120B173C-DEB3-4919-A4A8-3206EF107A9A}"/>
            </a:ext>
          </a:extLst>
        </xdr:cNvPr>
        <xdr:cNvSpPr txBox="1"/>
      </xdr:nvSpPr>
      <xdr:spPr>
        <a:xfrm>
          <a:off x="1454000" y="5210040"/>
          <a:ext cx="2141352" cy="598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Black" panose="020B0A04020102020204" pitchFamily="34" charset="0"/>
              <a:cs typeface="Arial" panose="020B0604020202020204" pitchFamily="34" charset="0"/>
            </a:rPr>
            <a:t>TOP 10 TOTAL PROFIT</a:t>
          </a:r>
          <a:r>
            <a:rPr lang="en-GB" sz="1200" baseline="0">
              <a:solidFill>
                <a:schemeClr val="bg1"/>
              </a:solidFill>
              <a:latin typeface="Arial Black" panose="020B0A04020102020204" pitchFamily="34" charset="0"/>
              <a:cs typeface="Arial" panose="020B0604020202020204" pitchFamily="34" charset="0"/>
            </a:rPr>
            <a:t> BY SECTION</a:t>
          </a:r>
          <a:endParaRPr lang="en-GB" sz="1200">
            <a:solidFill>
              <a:schemeClr val="bg1"/>
            </a:solidFill>
            <a:latin typeface="Arial Black" panose="020B0A04020102020204" pitchFamily="34" charset="0"/>
            <a:cs typeface="Arial" panose="020B0604020202020204" pitchFamily="34" charset="0"/>
          </a:endParaRPr>
        </a:p>
      </xdr:txBody>
    </xdr:sp>
    <xdr:clientData/>
  </xdr:twoCellAnchor>
  <xdr:twoCellAnchor>
    <xdr:from>
      <xdr:col>4</xdr:col>
      <xdr:colOff>106513</xdr:colOff>
      <xdr:row>18</xdr:row>
      <xdr:rowOff>53511</xdr:rowOff>
    </xdr:from>
    <xdr:to>
      <xdr:col>7</xdr:col>
      <xdr:colOff>567218</xdr:colOff>
      <xdr:row>27</xdr:row>
      <xdr:rowOff>149832</xdr:rowOff>
    </xdr:to>
    <xdr:graphicFrame macro="">
      <xdr:nvGraphicFramePr>
        <xdr:cNvPr id="70" name="Chart 69">
          <a:extLst>
            <a:ext uri="{FF2B5EF4-FFF2-40B4-BE49-F238E27FC236}">
              <a16:creationId xmlns:a16="http://schemas.microsoft.com/office/drawing/2014/main" id="{92CBBD92-660D-4709-9878-D27A78A10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545306</xdr:colOff>
      <xdr:row>31</xdr:row>
      <xdr:rowOff>117725</xdr:rowOff>
    </xdr:from>
    <xdr:to>
      <xdr:col>9</xdr:col>
      <xdr:colOff>288961</xdr:colOff>
      <xdr:row>52</xdr:row>
      <xdr:rowOff>21406</xdr:rowOff>
    </xdr:to>
    <xdr:graphicFrame macro="">
      <xdr:nvGraphicFramePr>
        <xdr:cNvPr id="71" name="Chart 70">
          <a:extLst>
            <a:ext uri="{FF2B5EF4-FFF2-40B4-BE49-F238E27FC236}">
              <a16:creationId xmlns:a16="http://schemas.microsoft.com/office/drawing/2014/main" id="{51C68214-7066-4808-8749-5DA3BC5C4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23966</xdr:colOff>
      <xdr:row>29</xdr:row>
      <xdr:rowOff>154968</xdr:rowOff>
    </xdr:from>
    <xdr:to>
      <xdr:col>9</xdr:col>
      <xdr:colOff>268310</xdr:colOff>
      <xdr:row>32</xdr:row>
      <xdr:rowOff>160986</xdr:rowOff>
    </xdr:to>
    <xdr:sp macro="" textlink="">
      <xdr:nvSpPr>
        <xdr:cNvPr id="72" name="TextBox 71">
          <a:extLst>
            <a:ext uri="{FF2B5EF4-FFF2-40B4-BE49-F238E27FC236}">
              <a16:creationId xmlns:a16="http://schemas.microsoft.com/office/drawing/2014/main" id="{A0130136-B8C0-4819-879E-916ECA2AD39C}"/>
            </a:ext>
          </a:extLst>
        </xdr:cNvPr>
        <xdr:cNvSpPr txBox="1"/>
      </xdr:nvSpPr>
      <xdr:spPr>
        <a:xfrm>
          <a:off x="4129107" y="5212609"/>
          <a:ext cx="2296914" cy="52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latin typeface="Arial Black" panose="020B0A04020102020204" pitchFamily="34" charset="0"/>
              <a:cs typeface="Arial" panose="020B0604020202020204" pitchFamily="34" charset="0"/>
            </a:rPr>
            <a:t>TOP</a:t>
          </a:r>
          <a:r>
            <a:rPr lang="en-GB" sz="1100" b="1">
              <a:solidFill>
                <a:schemeClr val="bg1"/>
              </a:solidFill>
              <a:latin typeface="Arial Black" panose="020B0A04020102020204" pitchFamily="34" charset="0"/>
              <a:cs typeface="Arial" panose="020B0604020202020204" pitchFamily="34" charset="0"/>
            </a:rPr>
            <a:t> 10 TOTAL SALES</a:t>
          </a:r>
          <a:r>
            <a:rPr lang="en-GB" sz="1100" b="1" baseline="0">
              <a:solidFill>
                <a:schemeClr val="bg1"/>
              </a:solidFill>
              <a:latin typeface="Arial Black" panose="020B0A04020102020204" pitchFamily="34" charset="0"/>
              <a:cs typeface="Arial" panose="020B0604020202020204" pitchFamily="34" charset="0"/>
            </a:rPr>
            <a:t> BY PRODUCT</a:t>
          </a:r>
          <a:endParaRPr lang="en-GB" sz="1100" b="1">
            <a:solidFill>
              <a:schemeClr val="bg1"/>
            </a:solidFill>
            <a:latin typeface="Arial Black" panose="020B0A04020102020204" pitchFamily="34" charset="0"/>
            <a:cs typeface="Arial" panose="020B0604020202020204" pitchFamily="34" charset="0"/>
          </a:endParaRPr>
        </a:p>
      </xdr:txBody>
    </xdr:sp>
    <xdr:clientData/>
  </xdr:twoCellAnchor>
  <xdr:twoCellAnchor>
    <xdr:from>
      <xdr:col>2</xdr:col>
      <xdr:colOff>154111</xdr:colOff>
      <xdr:row>10</xdr:row>
      <xdr:rowOff>109431</xdr:rowOff>
    </xdr:from>
    <xdr:to>
      <xdr:col>9</xdr:col>
      <xdr:colOff>482774</xdr:colOff>
      <xdr:row>28</xdr:row>
      <xdr:rowOff>85620</xdr:rowOff>
    </xdr:to>
    <xdr:sp macro="" textlink="">
      <xdr:nvSpPr>
        <xdr:cNvPr id="73" name="Rectangle: Rounded Corners 72">
          <a:extLst>
            <a:ext uri="{FF2B5EF4-FFF2-40B4-BE49-F238E27FC236}">
              <a16:creationId xmlns:a16="http://schemas.microsoft.com/office/drawing/2014/main" id="{94151B11-99AF-4E89-8D47-D43A221B4040}"/>
            </a:ext>
          </a:extLst>
        </xdr:cNvPr>
        <xdr:cNvSpPr/>
      </xdr:nvSpPr>
      <xdr:spPr>
        <a:xfrm>
          <a:off x="1537193" y="1936143"/>
          <a:ext cx="5169451" cy="3264272"/>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398551</xdr:colOff>
      <xdr:row>15</xdr:row>
      <xdr:rowOff>26832</xdr:rowOff>
    </xdr:from>
    <xdr:to>
      <xdr:col>15</xdr:col>
      <xdr:colOff>268309</xdr:colOff>
      <xdr:row>16</xdr:row>
      <xdr:rowOff>139130</xdr:rowOff>
    </xdr:to>
    <xdr:sp macro="" textlink="">
      <xdr:nvSpPr>
        <xdr:cNvPr id="75" name="TextBox 74">
          <a:extLst>
            <a:ext uri="{FF2B5EF4-FFF2-40B4-BE49-F238E27FC236}">
              <a16:creationId xmlns:a16="http://schemas.microsoft.com/office/drawing/2014/main" id="{96B5F3F4-4142-403A-826B-4C8AEC2BB003}"/>
            </a:ext>
          </a:extLst>
        </xdr:cNvPr>
        <xdr:cNvSpPr txBox="1"/>
      </xdr:nvSpPr>
      <xdr:spPr>
        <a:xfrm>
          <a:off x="7240452" y="2642853"/>
          <a:ext cx="3290709" cy="28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Black" panose="020B0A04020102020204" pitchFamily="34" charset="0"/>
              <a:cs typeface="Arial" panose="020B0604020202020204" pitchFamily="34" charset="0"/>
            </a:rPr>
            <a:t>TOTAL SALES</a:t>
          </a:r>
          <a:r>
            <a:rPr lang="en-GB" sz="1200" baseline="0">
              <a:solidFill>
                <a:schemeClr val="bg1"/>
              </a:solidFill>
              <a:latin typeface="Arial Black" panose="020B0A04020102020204" pitchFamily="34" charset="0"/>
              <a:cs typeface="Arial" panose="020B0604020202020204" pitchFamily="34" charset="0"/>
            </a:rPr>
            <a:t> BY MONTH</a:t>
          </a:r>
          <a:endParaRPr lang="en-GB" sz="1200">
            <a:solidFill>
              <a:schemeClr val="bg1"/>
            </a:solidFill>
            <a:latin typeface="Arial Black" panose="020B0A04020102020204" pitchFamily="34" charset="0"/>
            <a:cs typeface="Arial" panose="020B0604020202020204" pitchFamily="34" charset="0"/>
          </a:endParaRPr>
        </a:p>
      </xdr:txBody>
    </xdr:sp>
    <xdr:clientData/>
  </xdr:twoCellAnchor>
  <xdr:twoCellAnchor>
    <xdr:from>
      <xdr:col>20</xdr:col>
      <xdr:colOff>367072</xdr:colOff>
      <xdr:row>16</xdr:row>
      <xdr:rowOff>169431</xdr:rowOff>
    </xdr:from>
    <xdr:to>
      <xdr:col>23</xdr:col>
      <xdr:colOff>254893</xdr:colOff>
      <xdr:row>29</xdr:row>
      <xdr:rowOff>39848</xdr:rowOff>
    </xdr:to>
    <xdr:sp macro="" textlink="">
      <xdr:nvSpPr>
        <xdr:cNvPr id="74" name="Rectangle: Rounded Corners 73">
          <a:extLst>
            <a:ext uri="{FF2B5EF4-FFF2-40B4-BE49-F238E27FC236}">
              <a16:creationId xmlns:a16="http://schemas.microsoft.com/office/drawing/2014/main" id="{B10678DF-5314-4E59-B3C2-DC2E8392AE94}"/>
            </a:ext>
          </a:extLst>
        </xdr:cNvPr>
        <xdr:cNvSpPr/>
      </xdr:nvSpPr>
      <xdr:spPr>
        <a:xfrm rot="2814960">
          <a:off x="13919468" y="3226922"/>
          <a:ext cx="2235614" cy="1942653"/>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658836</xdr:colOff>
      <xdr:row>17</xdr:row>
      <xdr:rowOff>41417</xdr:rowOff>
    </xdr:from>
    <xdr:to>
      <xdr:col>23</xdr:col>
      <xdr:colOff>279276</xdr:colOff>
      <xdr:row>28</xdr:row>
      <xdr:rowOff>111352</xdr:rowOff>
    </xdr:to>
    <xdr:sp macro="" textlink="">
      <xdr:nvSpPr>
        <xdr:cNvPr id="68" name="Rectangle: Rounded Corners 67">
          <a:extLst>
            <a:ext uri="{FF2B5EF4-FFF2-40B4-BE49-F238E27FC236}">
              <a16:creationId xmlns:a16="http://schemas.microsoft.com/office/drawing/2014/main" id="{EF932F8C-C051-4B0C-85FC-E636C0D6E8D0}"/>
            </a:ext>
          </a:extLst>
        </xdr:cNvPr>
        <xdr:cNvSpPr/>
      </xdr:nvSpPr>
      <xdr:spPr>
        <a:xfrm rot="1879043">
          <a:off x="13672769" y="3134366"/>
          <a:ext cx="2360215" cy="2071256"/>
        </a:xfrm>
        <a:prstGeom prst="round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428091</xdr:colOff>
      <xdr:row>16</xdr:row>
      <xdr:rowOff>160533</xdr:rowOff>
    </xdr:from>
    <xdr:to>
      <xdr:col>23</xdr:col>
      <xdr:colOff>175088</xdr:colOff>
      <xdr:row>30</xdr:row>
      <xdr:rowOff>128425</xdr:rowOff>
    </xdr:to>
    <xdr:sp macro="" textlink="">
      <xdr:nvSpPr>
        <xdr:cNvPr id="76" name="Rectangle: Rounded Corners 75">
          <a:extLst>
            <a:ext uri="{FF2B5EF4-FFF2-40B4-BE49-F238E27FC236}">
              <a16:creationId xmlns:a16="http://schemas.microsoft.com/office/drawing/2014/main" id="{CB3BCD24-7F71-4D0A-91BD-566C4E544F5D}"/>
            </a:ext>
          </a:extLst>
        </xdr:cNvPr>
        <xdr:cNvSpPr/>
      </xdr:nvSpPr>
      <xdr:spPr>
        <a:xfrm>
          <a:off x="12757080" y="3071544"/>
          <a:ext cx="3171716" cy="2515027"/>
        </a:xfrm>
        <a:prstGeom prst="roundRect">
          <a:avLst/>
        </a:prstGeom>
        <a:solidFill>
          <a:srgbClr val="009E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64213</xdr:colOff>
      <xdr:row>12</xdr:row>
      <xdr:rowOff>42809</xdr:rowOff>
    </xdr:from>
    <xdr:to>
      <xdr:col>23</xdr:col>
      <xdr:colOff>310365</xdr:colOff>
      <xdr:row>35</xdr:row>
      <xdr:rowOff>117725</xdr:rowOff>
    </xdr:to>
    <xdr:graphicFrame macro="">
      <xdr:nvGraphicFramePr>
        <xdr:cNvPr id="59" name="Chart 58">
          <a:extLst>
            <a:ext uri="{FF2B5EF4-FFF2-40B4-BE49-F238E27FC236}">
              <a16:creationId xmlns:a16="http://schemas.microsoft.com/office/drawing/2014/main" id="{E628C7E8-AC4D-4813-B9D9-1834754E3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561654</xdr:colOff>
      <xdr:row>17</xdr:row>
      <xdr:rowOff>53082</xdr:rowOff>
    </xdr:from>
    <xdr:to>
      <xdr:col>23</xdr:col>
      <xdr:colOff>184507</xdr:colOff>
      <xdr:row>18</xdr:row>
      <xdr:rowOff>130994</xdr:rowOff>
    </xdr:to>
    <xdr:sp macro="" textlink="">
      <xdr:nvSpPr>
        <xdr:cNvPr id="61" name="TextBox 60">
          <a:extLst>
            <a:ext uri="{FF2B5EF4-FFF2-40B4-BE49-F238E27FC236}">
              <a16:creationId xmlns:a16="http://schemas.microsoft.com/office/drawing/2014/main" id="{1A3E1881-DC39-4482-A6DC-C6BFEB400BFB}"/>
            </a:ext>
          </a:extLst>
        </xdr:cNvPr>
        <xdr:cNvSpPr txBox="1"/>
      </xdr:nvSpPr>
      <xdr:spPr>
        <a:xfrm>
          <a:off x="12890643" y="3146031"/>
          <a:ext cx="3047572" cy="259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latin typeface="Arial Black" panose="020B0A04020102020204" pitchFamily="34" charset="0"/>
              <a:cs typeface="Arial" panose="020B0604020202020204" pitchFamily="34" charset="0"/>
            </a:rPr>
            <a:t>TOTAL </a:t>
          </a:r>
          <a:r>
            <a:rPr lang="en-GB" sz="1200">
              <a:solidFill>
                <a:schemeClr val="bg1"/>
              </a:solidFill>
              <a:latin typeface="Arial Black" panose="020B0A04020102020204" pitchFamily="34" charset="0"/>
              <a:cs typeface="Arial" panose="020B0604020202020204" pitchFamily="34" charset="0"/>
            </a:rPr>
            <a:t>SALES</a:t>
          </a:r>
          <a:r>
            <a:rPr lang="en-GB" sz="1100" baseline="0">
              <a:solidFill>
                <a:schemeClr val="bg1"/>
              </a:solidFill>
              <a:latin typeface="Arial Black" panose="020B0A04020102020204" pitchFamily="34" charset="0"/>
              <a:cs typeface="Arial" panose="020B0604020202020204" pitchFamily="34" charset="0"/>
            </a:rPr>
            <a:t> BY BRANCH ID</a:t>
          </a:r>
        </a:p>
        <a:p>
          <a:endParaRPr lang="en-GB" sz="1100">
            <a:solidFill>
              <a:schemeClr val="bg1"/>
            </a:solidFill>
            <a:latin typeface="Arial Black" panose="020B0A04020102020204" pitchFamily="34" charset="0"/>
            <a:cs typeface="Arial" panose="020B0604020202020204" pitchFamily="34" charset="0"/>
          </a:endParaRPr>
        </a:p>
      </xdr:txBody>
    </xdr:sp>
    <xdr:clientData/>
  </xdr:twoCellAnchor>
  <xdr:twoCellAnchor>
    <xdr:from>
      <xdr:col>19</xdr:col>
      <xdr:colOff>274007</xdr:colOff>
      <xdr:row>31</xdr:row>
      <xdr:rowOff>64500</xdr:rowOff>
    </xdr:from>
    <xdr:to>
      <xdr:col>23</xdr:col>
      <xdr:colOff>548013</xdr:colOff>
      <xdr:row>51</xdr:row>
      <xdr:rowOff>91629</xdr:rowOff>
    </xdr:to>
    <xdr:sp macro="" textlink="">
      <xdr:nvSpPr>
        <xdr:cNvPr id="77" name="Rectangle: Rounded Corners 76">
          <a:extLst>
            <a:ext uri="{FF2B5EF4-FFF2-40B4-BE49-F238E27FC236}">
              <a16:creationId xmlns:a16="http://schemas.microsoft.com/office/drawing/2014/main" id="{49222F9A-8214-421D-8F62-9CB5CD3E3DF2}"/>
            </a:ext>
          </a:extLst>
        </xdr:cNvPr>
        <xdr:cNvSpPr/>
      </xdr:nvSpPr>
      <xdr:spPr>
        <a:xfrm>
          <a:off x="13413288" y="5727308"/>
          <a:ext cx="3040170" cy="3680554"/>
        </a:xfrm>
        <a:prstGeom prst="roundRect">
          <a:avLst/>
        </a:prstGeom>
        <a:solidFill>
          <a:srgbClr val="1717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260959</xdr:colOff>
      <xdr:row>32</xdr:row>
      <xdr:rowOff>156576</xdr:rowOff>
    </xdr:from>
    <xdr:to>
      <xdr:col>23</xdr:col>
      <xdr:colOff>561062</xdr:colOff>
      <xdr:row>51</xdr:row>
      <xdr:rowOff>78286</xdr:rowOff>
    </xdr:to>
    <xdr:graphicFrame macro="">
      <xdr:nvGraphicFramePr>
        <xdr:cNvPr id="78" name="Chart 77">
          <a:extLst>
            <a:ext uri="{FF2B5EF4-FFF2-40B4-BE49-F238E27FC236}">
              <a16:creationId xmlns:a16="http://schemas.microsoft.com/office/drawing/2014/main" id="{729F8CD4-1B66-40E7-8023-1514E7888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387906</xdr:colOff>
      <xdr:row>31</xdr:row>
      <xdr:rowOff>96907</xdr:rowOff>
    </xdr:from>
    <xdr:to>
      <xdr:col>23</xdr:col>
      <xdr:colOff>562495</xdr:colOff>
      <xdr:row>33</xdr:row>
      <xdr:rowOff>80493</xdr:rowOff>
    </xdr:to>
    <xdr:sp macro="" textlink="">
      <xdr:nvSpPr>
        <xdr:cNvPr id="79" name="TextBox 78">
          <a:extLst>
            <a:ext uri="{FF2B5EF4-FFF2-40B4-BE49-F238E27FC236}">
              <a16:creationId xmlns:a16="http://schemas.microsoft.com/office/drawing/2014/main" id="{8D4FAB66-E841-48ED-9A0C-54C5B0A1F00D}"/>
            </a:ext>
          </a:extLst>
        </xdr:cNvPr>
        <xdr:cNvSpPr txBox="1"/>
      </xdr:nvSpPr>
      <xdr:spPr>
        <a:xfrm>
          <a:off x="13387519" y="5503351"/>
          <a:ext cx="2911349" cy="33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Arial Black" panose="020B0A04020102020204" pitchFamily="34" charset="0"/>
              <a:cs typeface="Arial" panose="020B0604020202020204" pitchFamily="34" charset="0"/>
            </a:rPr>
            <a:t>TOTAL</a:t>
          </a:r>
          <a:r>
            <a:rPr lang="en-GB" sz="1200" baseline="0">
              <a:solidFill>
                <a:schemeClr val="bg1"/>
              </a:solidFill>
              <a:latin typeface="Arial Black" panose="020B0A04020102020204" pitchFamily="34" charset="0"/>
              <a:cs typeface="Arial" panose="020B0604020202020204" pitchFamily="34" charset="0"/>
            </a:rPr>
            <a:t> QUANTITY SOLD MONTH</a:t>
          </a:r>
        </a:p>
        <a:p>
          <a:endParaRPr lang="en-GB" sz="1200">
            <a:solidFill>
              <a:schemeClr val="bg1"/>
            </a:solidFill>
            <a:latin typeface="Arial Black" panose="020B0A04020102020204" pitchFamily="34" charset="0"/>
            <a:cs typeface="Arial" panose="020B0604020202020204" pitchFamily="34" charset="0"/>
          </a:endParaRPr>
        </a:p>
      </xdr:txBody>
    </xdr:sp>
    <xdr:clientData/>
  </xdr:twoCellAnchor>
  <xdr:twoCellAnchor editAs="oneCell">
    <xdr:from>
      <xdr:col>2</xdr:col>
      <xdr:colOff>214648</xdr:colOff>
      <xdr:row>13</xdr:row>
      <xdr:rowOff>117431</xdr:rowOff>
    </xdr:from>
    <xdr:to>
      <xdr:col>5</xdr:col>
      <xdr:colOff>375634</xdr:colOff>
      <xdr:row>27</xdr:row>
      <xdr:rowOff>0</xdr:rowOff>
    </xdr:to>
    <mc:AlternateContent xmlns:mc="http://schemas.openxmlformats.org/markup-compatibility/2006" xmlns:a14="http://schemas.microsoft.com/office/drawing/2010/main">
      <mc:Choice Requires="a14">
        <xdr:graphicFrame macro="">
          <xdr:nvGraphicFramePr>
            <xdr:cNvPr id="80" name="Invoice Month">
              <a:extLst>
                <a:ext uri="{FF2B5EF4-FFF2-40B4-BE49-F238E27FC236}">
                  <a16:creationId xmlns:a16="http://schemas.microsoft.com/office/drawing/2014/main" id="{FA8A710D-AB3F-4C6C-9B7F-01EC2CFA3D6A}"/>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3028" y="2384649"/>
              <a:ext cx="2213557" cy="23241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469542</xdr:colOff>
      <xdr:row>13</xdr:row>
      <xdr:rowOff>10840</xdr:rowOff>
    </xdr:from>
    <xdr:to>
      <xdr:col>9</xdr:col>
      <xdr:colOff>308555</xdr:colOff>
      <xdr:row>27</xdr:row>
      <xdr:rowOff>120739</xdr:rowOff>
    </xdr:to>
    <mc:AlternateContent xmlns:mc="http://schemas.openxmlformats.org/markup-compatibility/2006" xmlns:a14="http://schemas.microsoft.com/office/drawing/2010/main">
      <mc:Choice Requires="a14">
        <xdr:graphicFrame macro="">
          <xdr:nvGraphicFramePr>
            <xdr:cNvPr id="81" name="Section">
              <a:extLst>
                <a:ext uri="{FF2B5EF4-FFF2-40B4-BE49-F238E27FC236}">
                  <a16:creationId xmlns:a16="http://schemas.microsoft.com/office/drawing/2014/main" id="{FF10B0FF-C0D3-4D58-9332-90E7C723524C}"/>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3890493" y="2278058"/>
              <a:ext cx="2575773" cy="25515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300981</xdr:colOff>
      <xdr:row>11</xdr:row>
      <xdr:rowOff>52191</xdr:rowOff>
    </xdr:from>
    <xdr:to>
      <xdr:col>5</xdr:col>
      <xdr:colOff>169624</xdr:colOff>
      <xdr:row>12</xdr:row>
      <xdr:rowOff>143526</xdr:rowOff>
    </xdr:to>
    <xdr:sp macro="" textlink="">
      <xdr:nvSpPr>
        <xdr:cNvPr id="82" name="TextBox 81">
          <a:extLst>
            <a:ext uri="{FF2B5EF4-FFF2-40B4-BE49-F238E27FC236}">
              <a16:creationId xmlns:a16="http://schemas.microsoft.com/office/drawing/2014/main" id="{DCD281C3-8C68-41FB-B068-7A2472031748}"/>
            </a:ext>
          </a:extLst>
        </xdr:cNvPr>
        <xdr:cNvSpPr txBox="1"/>
      </xdr:nvSpPr>
      <xdr:spPr>
        <a:xfrm>
          <a:off x="1684063" y="2061575"/>
          <a:ext cx="1943266" cy="274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6"/>
              </a:solidFill>
              <a:latin typeface="Arial Black" panose="020B0A04020102020204" pitchFamily="34" charset="0"/>
              <a:cs typeface="Arial" panose="020B0604020202020204" pitchFamily="34" charset="0"/>
            </a:rPr>
            <a:t>MONTHLY FILTER</a:t>
          </a:r>
        </a:p>
      </xdr:txBody>
    </xdr:sp>
    <xdr:clientData/>
  </xdr:twoCellAnchor>
  <xdr:twoCellAnchor>
    <xdr:from>
      <xdr:col>5</xdr:col>
      <xdr:colOff>504051</xdr:colOff>
      <xdr:row>11</xdr:row>
      <xdr:rowOff>12312</xdr:rowOff>
    </xdr:from>
    <xdr:to>
      <xdr:col>8</xdr:col>
      <xdr:colOff>346598</xdr:colOff>
      <xdr:row>12</xdr:row>
      <xdr:rowOff>103647</xdr:rowOff>
    </xdr:to>
    <xdr:sp macro="" textlink="">
      <xdr:nvSpPr>
        <xdr:cNvPr id="83" name="TextBox 82">
          <a:extLst>
            <a:ext uri="{FF2B5EF4-FFF2-40B4-BE49-F238E27FC236}">
              <a16:creationId xmlns:a16="http://schemas.microsoft.com/office/drawing/2014/main" id="{56CEC9BB-FD06-4BFB-8D00-C8B98D70047F}"/>
            </a:ext>
          </a:extLst>
        </xdr:cNvPr>
        <xdr:cNvSpPr txBox="1"/>
      </xdr:nvSpPr>
      <xdr:spPr>
        <a:xfrm>
          <a:off x="3925002" y="1930727"/>
          <a:ext cx="1895117" cy="26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aseline="0">
              <a:solidFill>
                <a:schemeClr val="accent6"/>
              </a:solidFill>
              <a:latin typeface="Arial Black" panose="020B0A04020102020204" pitchFamily="34" charset="0"/>
              <a:cs typeface="Arial" panose="020B0604020202020204" pitchFamily="34" charset="0"/>
            </a:rPr>
            <a:t>SECTION FILTER</a:t>
          </a:r>
          <a:endParaRPr lang="en-GB" sz="1400">
            <a:solidFill>
              <a:schemeClr val="accent6"/>
            </a:solidFill>
            <a:latin typeface="Arial Black" panose="020B0A040201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57150</xdr:rowOff>
    </xdr:from>
    <xdr:to>
      <xdr:col>21</xdr:col>
      <xdr:colOff>466725</xdr:colOff>
      <xdr:row>5</xdr:row>
      <xdr:rowOff>114300</xdr:rowOff>
    </xdr:to>
    <xdr:sp macro="" textlink="">
      <xdr:nvSpPr>
        <xdr:cNvPr id="2" name="Rectangle: Rounded Corners 1">
          <a:extLst>
            <a:ext uri="{FF2B5EF4-FFF2-40B4-BE49-F238E27FC236}">
              <a16:creationId xmlns:a16="http://schemas.microsoft.com/office/drawing/2014/main" id="{11F17548-1709-4430-814B-4671CC2A02A5}"/>
            </a:ext>
          </a:extLst>
        </xdr:cNvPr>
        <xdr:cNvSpPr/>
      </xdr:nvSpPr>
      <xdr:spPr>
        <a:xfrm>
          <a:off x="114300" y="57150"/>
          <a:ext cx="14754225" cy="9620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114299</xdr:colOff>
      <xdr:row>6</xdr:row>
      <xdr:rowOff>171451</xdr:rowOff>
    </xdr:from>
    <xdr:to>
      <xdr:col>10</xdr:col>
      <xdr:colOff>295274</xdr:colOff>
      <xdr:row>11</xdr:row>
      <xdr:rowOff>95250</xdr:rowOff>
    </xdr:to>
    <xdr:sp macro="" textlink="">
      <xdr:nvSpPr>
        <xdr:cNvPr id="3" name="Rectangle: Rounded Corners 2">
          <a:extLst>
            <a:ext uri="{FF2B5EF4-FFF2-40B4-BE49-F238E27FC236}">
              <a16:creationId xmlns:a16="http://schemas.microsoft.com/office/drawing/2014/main" id="{A076B360-AE88-4C03-807D-E6E58E8B891C}"/>
            </a:ext>
          </a:extLst>
        </xdr:cNvPr>
        <xdr:cNvSpPr/>
      </xdr:nvSpPr>
      <xdr:spPr>
        <a:xfrm>
          <a:off x="114299" y="1257301"/>
          <a:ext cx="7038975" cy="8286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104774</xdr:colOff>
      <xdr:row>14</xdr:row>
      <xdr:rowOff>19051</xdr:rowOff>
    </xdr:from>
    <xdr:to>
      <xdr:col>10</xdr:col>
      <xdr:colOff>361949</xdr:colOff>
      <xdr:row>18</xdr:row>
      <xdr:rowOff>161925</xdr:rowOff>
    </xdr:to>
    <xdr:sp macro="" textlink="">
      <xdr:nvSpPr>
        <xdr:cNvPr id="4" name="Rectangle: Rounded Corners 3">
          <a:extLst>
            <a:ext uri="{FF2B5EF4-FFF2-40B4-BE49-F238E27FC236}">
              <a16:creationId xmlns:a16="http://schemas.microsoft.com/office/drawing/2014/main" id="{77837EA7-3CD1-4778-98E4-7910FDCECA05}"/>
            </a:ext>
          </a:extLst>
        </xdr:cNvPr>
        <xdr:cNvSpPr/>
      </xdr:nvSpPr>
      <xdr:spPr>
        <a:xfrm>
          <a:off x="104774" y="2552701"/>
          <a:ext cx="7115175" cy="8667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114300</xdr:colOff>
      <xdr:row>21</xdr:row>
      <xdr:rowOff>76200</xdr:rowOff>
    </xdr:from>
    <xdr:to>
      <xdr:col>10</xdr:col>
      <xdr:colOff>381000</xdr:colOff>
      <xdr:row>25</xdr:row>
      <xdr:rowOff>142875</xdr:rowOff>
    </xdr:to>
    <xdr:sp macro="" textlink="">
      <xdr:nvSpPr>
        <xdr:cNvPr id="5" name="Rectangle: Rounded Corners 4">
          <a:extLst>
            <a:ext uri="{FF2B5EF4-FFF2-40B4-BE49-F238E27FC236}">
              <a16:creationId xmlns:a16="http://schemas.microsoft.com/office/drawing/2014/main" id="{0D5C2A0B-A955-49EA-977B-6B9778761654}"/>
            </a:ext>
          </a:extLst>
        </xdr:cNvPr>
        <xdr:cNvSpPr/>
      </xdr:nvSpPr>
      <xdr:spPr>
        <a:xfrm>
          <a:off x="114300" y="3876675"/>
          <a:ext cx="7124700" cy="7905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276225</xdr:colOff>
      <xdr:row>7</xdr:row>
      <xdr:rowOff>19051</xdr:rowOff>
    </xdr:from>
    <xdr:to>
      <xdr:col>21</xdr:col>
      <xdr:colOff>419101</xdr:colOff>
      <xdr:row>11</xdr:row>
      <xdr:rowOff>114300</xdr:rowOff>
    </xdr:to>
    <xdr:sp macro="" textlink="">
      <xdr:nvSpPr>
        <xdr:cNvPr id="6" name="Rectangle: Rounded Corners 5">
          <a:extLst>
            <a:ext uri="{FF2B5EF4-FFF2-40B4-BE49-F238E27FC236}">
              <a16:creationId xmlns:a16="http://schemas.microsoft.com/office/drawing/2014/main" id="{F538787D-B04F-4686-B6FC-CFF9614145DE}"/>
            </a:ext>
          </a:extLst>
        </xdr:cNvPr>
        <xdr:cNvSpPr/>
      </xdr:nvSpPr>
      <xdr:spPr>
        <a:xfrm>
          <a:off x="7820025" y="1285876"/>
          <a:ext cx="7000876" cy="81914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276225</xdr:colOff>
      <xdr:row>14</xdr:row>
      <xdr:rowOff>9525</xdr:rowOff>
    </xdr:from>
    <xdr:to>
      <xdr:col>21</xdr:col>
      <xdr:colOff>419101</xdr:colOff>
      <xdr:row>18</xdr:row>
      <xdr:rowOff>133350</xdr:rowOff>
    </xdr:to>
    <xdr:sp macro="" textlink="">
      <xdr:nvSpPr>
        <xdr:cNvPr id="7" name="Rectangle: Rounded Corners 6">
          <a:extLst>
            <a:ext uri="{FF2B5EF4-FFF2-40B4-BE49-F238E27FC236}">
              <a16:creationId xmlns:a16="http://schemas.microsoft.com/office/drawing/2014/main" id="{27F9317E-49E1-46EB-B370-C5B1BB9B5AAC}"/>
            </a:ext>
          </a:extLst>
        </xdr:cNvPr>
        <xdr:cNvSpPr/>
      </xdr:nvSpPr>
      <xdr:spPr>
        <a:xfrm>
          <a:off x="7820025" y="2543175"/>
          <a:ext cx="7000876" cy="8477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133350</xdr:colOff>
      <xdr:row>28</xdr:row>
      <xdr:rowOff>85725</xdr:rowOff>
    </xdr:from>
    <xdr:to>
      <xdr:col>10</xdr:col>
      <xdr:colOff>400050</xdr:colOff>
      <xdr:row>32</xdr:row>
      <xdr:rowOff>114300</xdr:rowOff>
    </xdr:to>
    <xdr:sp macro="" textlink="">
      <xdr:nvSpPr>
        <xdr:cNvPr id="8" name="Rectangle: Rounded Corners 7">
          <a:extLst>
            <a:ext uri="{FF2B5EF4-FFF2-40B4-BE49-F238E27FC236}">
              <a16:creationId xmlns:a16="http://schemas.microsoft.com/office/drawing/2014/main" id="{267A56B6-F312-41E0-9D4B-353EBD883302}"/>
            </a:ext>
          </a:extLst>
        </xdr:cNvPr>
        <xdr:cNvSpPr/>
      </xdr:nvSpPr>
      <xdr:spPr>
        <a:xfrm>
          <a:off x="133350" y="5153025"/>
          <a:ext cx="7124700" cy="7524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219076</xdr:colOff>
      <xdr:row>1</xdr:row>
      <xdr:rowOff>9525</xdr:rowOff>
    </xdr:from>
    <xdr:to>
      <xdr:col>1</xdr:col>
      <xdr:colOff>295276</xdr:colOff>
      <xdr:row>5</xdr:row>
      <xdr:rowOff>34184</xdr:rowOff>
    </xdr:to>
    <xdr:pic>
      <xdr:nvPicPr>
        <xdr:cNvPr id="9" name="Picture 8">
          <a:extLst>
            <a:ext uri="{FF2B5EF4-FFF2-40B4-BE49-F238E27FC236}">
              <a16:creationId xmlns:a16="http://schemas.microsoft.com/office/drawing/2014/main" id="{AE765472-CE63-40EF-9616-75E6DE8A3D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6" y="190500"/>
          <a:ext cx="762000" cy="748559"/>
        </a:xfrm>
        <a:prstGeom prst="rect">
          <a:avLst/>
        </a:prstGeom>
      </xdr:spPr>
    </xdr:pic>
    <xdr:clientData/>
  </xdr:twoCellAnchor>
  <xdr:twoCellAnchor>
    <xdr:from>
      <xdr:col>0</xdr:col>
      <xdr:colOff>581024</xdr:colOff>
      <xdr:row>1</xdr:row>
      <xdr:rowOff>76200</xdr:rowOff>
    </xdr:from>
    <xdr:to>
      <xdr:col>18</xdr:col>
      <xdr:colOff>523875</xdr:colOff>
      <xdr:row>5</xdr:row>
      <xdr:rowOff>24584</xdr:rowOff>
    </xdr:to>
    <xdr:sp macro="" textlink="">
      <xdr:nvSpPr>
        <xdr:cNvPr id="10" name="TextBox 9">
          <a:extLst>
            <a:ext uri="{FF2B5EF4-FFF2-40B4-BE49-F238E27FC236}">
              <a16:creationId xmlns:a16="http://schemas.microsoft.com/office/drawing/2014/main" id="{059722B5-BDD3-4843-BAA5-65669E91FD64}"/>
            </a:ext>
          </a:extLst>
        </xdr:cNvPr>
        <xdr:cNvSpPr txBox="1"/>
      </xdr:nvSpPr>
      <xdr:spPr>
        <a:xfrm>
          <a:off x="581024" y="257175"/>
          <a:ext cx="12287251" cy="672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ln>
                <a:solidFill>
                  <a:schemeClr val="bg1"/>
                </a:solidFill>
              </a:ln>
              <a:solidFill>
                <a:srgbClr val="7030A0"/>
              </a:solidFill>
              <a:latin typeface="Arial" panose="020B0604020202020204" pitchFamily="34" charset="0"/>
              <a:ea typeface="Segoe UI Black" panose="020B0A02040204020203" pitchFamily="34" charset="0"/>
              <a:cs typeface="Arial" panose="020B0604020202020204" pitchFamily="34" charset="0"/>
            </a:rPr>
            <a:t>MOCKRETAILSALES DASHBOARD INSIGHTS LIST</a:t>
          </a:r>
        </a:p>
      </xdr:txBody>
    </xdr:sp>
    <xdr:clientData/>
  </xdr:twoCellAnchor>
  <xdr:twoCellAnchor>
    <xdr:from>
      <xdr:col>0</xdr:col>
      <xdr:colOff>542925</xdr:colOff>
      <xdr:row>8</xdr:row>
      <xdr:rowOff>47624</xdr:rowOff>
    </xdr:from>
    <xdr:to>
      <xdr:col>8</xdr:col>
      <xdr:colOff>409575</xdr:colOff>
      <xdr:row>11</xdr:row>
      <xdr:rowOff>28575</xdr:rowOff>
    </xdr:to>
    <xdr:sp macro="" textlink="">
      <xdr:nvSpPr>
        <xdr:cNvPr id="11" name="TextBox 10">
          <a:extLst>
            <a:ext uri="{FF2B5EF4-FFF2-40B4-BE49-F238E27FC236}">
              <a16:creationId xmlns:a16="http://schemas.microsoft.com/office/drawing/2014/main" id="{1DEB1024-FECD-4FE0-8343-0FF28B0E9EA1}"/>
            </a:ext>
          </a:extLst>
        </xdr:cNvPr>
        <xdr:cNvSpPr txBox="1"/>
      </xdr:nvSpPr>
      <xdr:spPr>
        <a:xfrm>
          <a:off x="542925" y="1495424"/>
          <a:ext cx="5353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TOTAL SALES</a:t>
          </a:r>
          <a:r>
            <a:rPr lang="en-GB" sz="2400" baseline="0">
              <a:solidFill>
                <a:srgbClr val="009E47"/>
              </a:solidFill>
              <a:latin typeface="Arial Black" panose="020B0A04020102020204" pitchFamily="34" charset="0"/>
              <a:cs typeface="Arial" panose="020B0604020202020204" pitchFamily="34" charset="0"/>
            </a:rPr>
            <a:t> BY MONTH</a:t>
          </a:r>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12</xdr:col>
      <xdr:colOff>85726</xdr:colOff>
      <xdr:row>8</xdr:row>
      <xdr:rowOff>47625</xdr:rowOff>
    </xdr:from>
    <xdr:to>
      <xdr:col>19</xdr:col>
      <xdr:colOff>447676</xdr:colOff>
      <xdr:row>11</xdr:row>
      <xdr:rowOff>85725</xdr:rowOff>
    </xdr:to>
    <xdr:sp macro="" textlink="">
      <xdr:nvSpPr>
        <xdr:cNvPr id="12" name="TextBox 11">
          <a:extLst>
            <a:ext uri="{FF2B5EF4-FFF2-40B4-BE49-F238E27FC236}">
              <a16:creationId xmlns:a16="http://schemas.microsoft.com/office/drawing/2014/main" id="{24DE41EC-1ACD-4043-9645-8FA32EA1410B}"/>
            </a:ext>
          </a:extLst>
        </xdr:cNvPr>
        <xdr:cNvSpPr txBox="1"/>
      </xdr:nvSpPr>
      <xdr:spPr>
        <a:xfrm>
          <a:off x="8315326" y="1495425"/>
          <a:ext cx="516255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TOTAL SALES</a:t>
          </a:r>
          <a:r>
            <a:rPr lang="en-GB" sz="2400" baseline="0">
              <a:solidFill>
                <a:srgbClr val="009E47"/>
              </a:solidFill>
              <a:latin typeface="Arial Black" panose="020B0A04020102020204" pitchFamily="34" charset="0"/>
              <a:cs typeface="Arial" panose="020B0604020202020204" pitchFamily="34" charset="0"/>
            </a:rPr>
            <a:t> BY BRANCH ID</a:t>
          </a:r>
        </a:p>
        <a:p>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0</xdr:col>
      <xdr:colOff>609599</xdr:colOff>
      <xdr:row>15</xdr:row>
      <xdr:rowOff>38100</xdr:rowOff>
    </xdr:from>
    <xdr:to>
      <xdr:col>9</xdr:col>
      <xdr:colOff>676275</xdr:colOff>
      <xdr:row>18</xdr:row>
      <xdr:rowOff>94043</xdr:rowOff>
    </xdr:to>
    <xdr:sp macro="" textlink="">
      <xdr:nvSpPr>
        <xdr:cNvPr id="13" name="TextBox 12">
          <a:extLst>
            <a:ext uri="{FF2B5EF4-FFF2-40B4-BE49-F238E27FC236}">
              <a16:creationId xmlns:a16="http://schemas.microsoft.com/office/drawing/2014/main" id="{7AF3057E-9A0F-4ADE-BBE0-A01AFE9F8FF0}"/>
            </a:ext>
          </a:extLst>
        </xdr:cNvPr>
        <xdr:cNvSpPr txBox="1"/>
      </xdr:nvSpPr>
      <xdr:spPr>
        <a:xfrm>
          <a:off x="609599" y="2752725"/>
          <a:ext cx="6238876" cy="598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TOP 10 TOTAL PROFIT</a:t>
          </a:r>
          <a:r>
            <a:rPr lang="en-GB" sz="2400" baseline="0">
              <a:solidFill>
                <a:srgbClr val="009E47"/>
              </a:solidFill>
              <a:latin typeface="Arial Black" panose="020B0A04020102020204" pitchFamily="34" charset="0"/>
              <a:cs typeface="Arial" panose="020B0604020202020204" pitchFamily="34" charset="0"/>
            </a:rPr>
            <a:t> BY SECTION</a:t>
          </a:r>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12</xdr:col>
      <xdr:colOff>9525</xdr:colOff>
      <xdr:row>14</xdr:row>
      <xdr:rowOff>133350</xdr:rowOff>
    </xdr:from>
    <xdr:to>
      <xdr:col>21</xdr:col>
      <xdr:colOff>57150</xdr:colOff>
      <xdr:row>17</xdr:row>
      <xdr:rowOff>119647</xdr:rowOff>
    </xdr:to>
    <xdr:sp macro="" textlink="">
      <xdr:nvSpPr>
        <xdr:cNvPr id="14" name="TextBox 13">
          <a:extLst>
            <a:ext uri="{FF2B5EF4-FFF2-40B4-BE49-F238E27FC236}">
              <a16:creationId xmlns:a16="http://schemas.microsoft.com/office/drawing/2014/main" id="{D26A33BA-CE05-4238-9226-02512CA1B5D3}"/>
            </a:ext>
          </a:extLst>
        </xdr:cNvPr>
        <xdr:cNvSpPr txBox="1"/>
      </xdr:nvSpPr>
      <xdr:spPr>
        <a:xfrm>
          <a:off x="8239125" y="2667000"/>
          <a:ext cx="6219825" cy="52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rgbClr val="009E47"/>
              </a:solidFill>
              <a:latin typeface="Arial Black" panose="020B0A04020102020204" pitchFamily="34" charset="0"/>
              <a:cs typeface="Arial" panose="020B0604020202020204" pitchFamily="34" charset="0"/>
            </a:rPr>
            <a:t>TOP 10 TOTAL SALES</a:t>
          </a:r>
          <a:r>
            <a:rPr lang="en-GB" sz="2400" b="1" baseline="0">
              <a:solidFill>
                <a:srgbClr val="009E47"/>
              </a:solidFill>
              <a:latin typeface="Arial Black" panose="020B0A04020102020204" pitchFamily="34" charset="0"/>
              <a:cs typeface="Arial" panose="020B0604020202020204" pitchFamily="34" charset="0"/>
            </a:rPr>
            <a:t> BY PRODUCT</a:t>
          </a:r>
          <a:endParaRPr lang="en-GB" sz="2400" b="1">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0</xdr:col>
      <xdr:colOff>619124</xdr:colOff>
      <xdr:row>22</xdr:row>
      <xdr:rowOff>66676</xdr:rowOff>
    </xdr:from>
    <xdr:to>
      <xdr:col>9</xdr:col>
      <xdr:colOff>628650</xdr:colOff>
      <xdr:row>24</xdr:row>
      <xdr:rowOff>171450</xdr:rowOff>
    </xdr:to>
    <xdr:sp macro="" textlink="">
      <xdr:nvSpPr>
        <xdr:cNvPr id="15" name="TextBox 14">
          <a:extLst>
            <a:ext uri="{FF2B5EF4-FFF2-40B4-BE49-F238E27FC236}">
              <a16:creationId xmlns:a16="http://schemas.microsoft.com/office/drawing/2014/main" id="{E197836B-C9FF-4B88-92CA-1F819862644A}"/>
            </a:ext>
          </a:extLst>
        </xdr:cNvPr>
        <xdr:cNvSpPr txBox="1"/>
      </xdr:nvSpPr>
      <xdr:spPr>
        <a:xfrm>
          <a:off x="619124" y="4048126"/>
          <a:ext cx="6181726"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TOP 10 TOTAL SALES</a:t>
          </a:r>
          <a:r>
            <a:rPr lang="en-GB" sz="2400" baseline="0">
              <a:solidFill>
                <a:srgbClr val="009E47"/>
              </a:solidFill>
              <a:latin typeface="Arial Black" panose="020B0A04020102020204" pitchFamily="34" charset="0"/>
              <a:cs typeface="Arial" panose="020B0604020202020204" pitchFamily="34" charset="0"/>
            </a:rPr>
            <a:t> BY SECTION</a:t>
          </a:r>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11</xdr:col>
      <xdr:colOff>257175</xdr:colOff>
      <xdr:row>21</xdr:row>
      <xdr:rowOff>114300</xdr:rowOff>
    </xdr:from>
    <xdr:to>
      <xdr:col>21</xdr:col>
      <xdr:colOff>400051</xdr:colOff>
      <xdr:row>25</xdr:row>
      <xdr:rowOff>142875</xdr:rowOff>
    </xdr:to>
    <xdr:sp macro="" textlink="">
      <xdr:nvSpPr>
        <xdr:cNvPr id="16" name="Rectangle: Rounded Corners 15">
          <a:extLst>
            <a:ext uri="{FF2B5EF4-FFF2-40B4-BE49-F238E27FC236}">
              <a16:creationId xmlns:a16="http://schemas.microsoft.com/office/drawing/2014/main" id="{A5512B29-D9DD-4846-8375-53C116B02F72}"/>
            </a:ext>
          </a:extLst>
        </xdr:cNvPr>
        <xdr:cNvSpPr/>
      </xdr:nvSpPr>
      <xdr:spPr>
        <a:xfrm>
          <a:off x="7800975" y="3914775"/>
          <a:ext cx="7000876" cy="7524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542924</xdr:colOff>
      <xdr:row>29</xdr:row>
      <xdr:rowOff>47625</xdr:rowOff>
    </xdr:from>
    <xdr:to>
      <xdr:col>10</xdr:col>
      <xdr:colOff>552449</xdr:colOff>
      <xdr:row>32</xdr:row>
      <xdr:rowOff>95250</xdr:rowOff>
    </xdr:to>
    <xdr:sp macro="" textlink="">
      <xdr:nvSpPr>
        <xdr:cNvPr id="17" name="TextBox 16">
          <a:extLst>
            <a:ext uri="{FF2B5EF4-FFF2-40B4-BE49-F238E27FC236}">
              <a16:creationId xmlns:a16="http://schemas.microsoft.com/office/drawing/2014/main" id="{E8C139F6-4A7E-43B8-BEC1-FCF2543ECCBE}"/>
            </a:ext>
          </a:extLst>
        </xdr:cNvPr>
        <xdr:cNvSpPr txBox="1"/>
      </xdr:nvSpPr>
      <xdr:spPr>
        <a:xfrm>
          <a:off x="542924" y="5295900"/>
          <a:ext cx="6867525"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rPr>
            <a:t>BOTTOM 10 TOTAL SALES BY SECTION</a:t>
          </a:r>
        </a:p>
      </xdr:txBody>
    </xdr:sp>
    <xdr:clientData/>
  </xdr:twoCellAnchor>
  <xdr:twoCellAnchor>
    <xdr:from>
      <xdr:col>11</xdr:col>
      <xdr:colOff>219075</xdr:colOff>
      <xdr:row>28</xdr:row>
      <xdr:rowOff>66675</xdr:rowOff>
    </xdr:from>
    <xdr:to>
      <xdr:col>21</xdr:col>
      <xdr:colOff>361951</xdr:colOff>
      <xdr:row>32</xdr:row>
      <xdr:rowOff>95250</xdr:rowOff>
    </xdr:to>
    <xdr:sp macro="" textlink="">
      <xdr:nvSpPr>
        <xdr:cNvPr id="18" name="Rectangle: Rounded Corners 17">
          <a:extLst>
            <a:ext uri="{FF2B5EF4-FFF2-40B4-BE49-F238E27FC236}">
              <a16:creationId xmlns:a16="http://schemas.microsoft.com/office/drawing/2014/main" id="{58A24DB8-60C3-4625-91C3-196B7BCAF2C1}"/>
            </a:ext>
          </a:extLst>
        </xdr:cNvPr>
        <xdr:cNvSpPr/>
      </xdr:nvSpPr>
      <xdr:spPr>
        <a:xfrm>
          <a:off x="7762875" y="5133975"/>
          <a:ext cx="7000876" cy="7524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28575</xdr:colOff>
      <xdr:row>22</xdr:row>
      <xdr:rowOff>95250</xdr:rowOff>
    </xdr:from>
    <xdr:to>
      <xdr:col>21</xdr:col>
      <xdr:colOff>352425</xdr:colOff>
      <xdr:row>25</xdr:row>
      <xdr:rowOff>76200</xdr:rowOff>
    </xdr:to>
    <xdr:sp macro="" textlink="">
      <xdr:nvSpPr>
        <xdr:cNvPr id="19" name="TextBox 18">
          <a:extLst>
            <a:ext uri="{FF2B5EF4-FFF2-40B4-BE49-F238E27FC236}">
              <a16:creationId xmlns:a16="http://schemas.microsoft.com/office/drawing/2014/main" id="{5F9CDC26-A542-4A62-B3C4-8C4351F8156E}"/>
            </a:ext>
          </a:extLst>
        </xdr:cNvPr>
        <xdr:cNvSpPr txBox="1"/>
      </xdr:nvSpPr>
      <xdr:spPr>
        <a:xfrm>
          <a:off x="8258175" y="4076700"/>
          <a:ext cx="64960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rgbClr val="009E47"/>
              </a:solidFill>
              <a:latin typeface="Arial Black" panose="020B0A04020102020204" pitchFamily="34" charset="0"/>
              <a:cs typeface="Arial" panose="020B0604020202020204" pitchFamily="34" charset="0"/>
            </a:rPr>
            <a:t>TOTAL</a:t>
          </a:r>
          <a:r>
            <a:rPr lang="en-GB" sz="2400" baseline="0">
              <a:solidFill>
                <a:srgbClr val="009E47"/>
              </a:solidFill>
              <a:latin typeface="Arial Black" panose="020B0A04020102020204" pitchFamily="34" charset="0"/>
              <a:cs typeface="Arial" panose="020B0604020202020204" pitchFamily="34" charset="0"/>
            </a:rPr>
            <a:t> QUANTITY SOLD BY MONTH</a:t>
          </a:r>
        </a:p>
        <a:p>
          <a:endParaRPr lang="en-GB" sz="2400">
            <a:solidFill>
              <a:srgbClr val="009E47"/>
            </a:solidFill>
            <a:latin typeface="Arial Black" panose="020B0A04020102020204" pitchFamily="34" charset="0"/>
            <a:cs typeface="Arial" panose="020B0604020202020204" pitchFamily="34" charset="0"/>
          </a:endParaRPr>
        </a:p>
      </xdr:txBody>
    </xdr:sp>
    <xdr:clientData/>
  </xdr:twoCellAnchor>
  <xdr:twoCellAnchor>
    <xdr:from>
      <xdr:col>0</xdr:col>
      <xdr:colOff>180974</xdr:colOff>
      <xdr:row>7</xdr:row>
      <xdr:rowOff>142874</xdr:rowOff>
    </xdr:from>
    <xdr:to>
      <xdr:col>0</xdr:col>
      <xdr:colOff>600075</xdr:colOff>
      <xdr:row>11</xdr:row>
      <xdr:rowOff>38100</xdr:rowOff>
    </xdr:to>
    <xdr:sp macro="" textlink="">
      <xdr:nvSpPr>
        <xdr:cNvPr id="20" name="TextBox 19">
          <a:extLst>
            <a:ext uri="{FF2B5EF4-FFF2-40B4-BE49-F238E27FC236}">
              <a16:creationId xmlns:a16="http://schemas.microsoft.com/office/drawing/2014/main" id="{9631158D-669E-4253-97BF-144E3A610667}"/>
            </a:ext>
          </a:extLst>
        </xdr:cNvPr>
        <xdr:cNvSpPr txBox="1"/>
      </xdr:nvSpPr>
      <xdr:spPr>
        <a:xfrm>
          <a:off x="180974" y="1409699"/>
          <a:ext cx="419101"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1</a:t>
          </a:r>
        </a:p>
      </xdr:txBody>
    </xdr:sp>
    <xdr:clientData/>
  </xdr:twoCellAnchor>
  <xdr:twoCellAnchor>
    <xdr:from>
      <xdr:col>0</xdr:col>
      <xdr:colOff>190499</xdr:colOff>
      <xdr:row>14</xdr:row>
      <xdr:rowOff>142876</xdr:rowOff>
    </xdr:from>
    <xdr:to>
      <xdr:col>0</xdr:col>
      <xdr:colOff>600074</xdr:colOff>
      <xdr:row>18</xdr:row>
      <xdr:rowOff>47625</xdr:rowOff>
    </xdr:to>
    <xdr:sp macro="" textlink="">
      <xdr:nvSpPr>
        <xdr:cNvPr id="22" name="TextBox 21">
          <a:extLst>
            <a:ext uri="{FF2B5EF4-FFF2-40B4-BE49-F238E27FC236}">
              <a16:creationId xmlns:a16="http://schemas.microsoft.com/office/drawing/2014/main" id="{C0C9C253-2908-4B0C-A1B1-85E17C04A5DB}"/>
            </a:ext>
          </a:extLst>
        </xdr:cNvPr>
        <xdr:cNvSpPr txBox="1"/>
      </xdr:nvSpPr>
      <xdr:spPr>
        <a:xfrm>
          <a:off x="190499" y="2676526"/>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2</a:t>
          </a:r>
        </a:p>
      </xdr:txBody>
    </xdr:sp>
    <xdr:clientData/>
  </xdr:twoCellAnchor>
  <xdr:twoCellAnchor>
    <xdr:from>
      <xdr:col>0</xdr:col>
      <xdr:colOff>209550</xdr:colOff>
      <xdr:row>21</xdr:row>
      <xdr:rowOff>152400</xdr:rowOff>
    </xdr:from>
    <xdr:to>
      <xdr:col>0</xdr:col>
      <xdr:colOff>619125</xdr:colOff>
      <xdr:row>25</xdr:row>
      <xdr:rowOff>57149</xdr:rowOff>
    </xdr:to>
    <xdr:sp macro="" textlink="">
      <xdr:nvSpPr>
        <xdr:cNvPr id="23" name="TextBox 22">
          <a:extLst>
            <a:ext uri="{FF2B5EF4-FFF2-40B4-BE49-F238E27FC236}">
              <a16:creationId xmlns:a16="http://schemas.microsoft.com/office/drawing/2014/main" id="{1F7A8206-9640-41C1-99E6-792C9ACBD4A9}"/>
            </a:ext>
          </a:extLst>
        </xdr:cNvPr>
        <xdr:cNvSpPr txBox="1"/>
      </xdr:nvSpPr>
      <xdr:spPr>
        <a:xfrm>
          <a:off x="209550" y="3952875"/>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3</a:t>
          </a:r>
        </a:p>
      </xdr:txBody>
    </xdr:sp>
    <xdr:clientData/>
  </xdr:twoCellAnchor>
  <xdr:twoCellAnchor>
    <xdr:from>
      <xdr:col>0</xdr:col>
      <xdr:colOff>152400</xdr:colOff>
      <xdr:row>28</xdr:row>
      <xdr:rowOff>142875</xdr:rowOff>
    </xdr:from>
    <xdr:to>
      <xdr:col>0</xdr:col>
      <xdr:colOff>561975</xdr:colOff>
      <xdr:row>32</xdr:row>
      <xdr:rowOff>47624</xdr:rowOff>
    </xdr:to>
    <xdr:sp macro="" textlink="">
      <xdr:nvSpPr>
        <xdr:cNvPr id="24" name="TextBox 23">
          <a:extLst>
            <a:ext uri="{FF2B5EF4-FFF2-40B4-BE49-F238E27FC236}">
              <a16:creationId xmlns:a16="http://schemas.microsoft.com/office/drawing/2014/main" id="{59662CAE-DAA8-437B-865E-2C79E0E8D176}"/>
            </a:ext>
          </a:extLst>
        </xdr:cNvPr>
        <xdr:cNvSpPr txBox="1"/>
      </xdr:nvSpPr>
      <xdr:spPr>
        <a:xfrm>
          <a:off x="152400" y="5210175"/>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4</a:t>
          </a:r>
        </a:p>
      </xdr:txBody>
    </xdr:sp>
    <xdr:clientData/>
  </xdr:twoCellAnchor>
  <xdr:twoCellAnchor>
    <xdr:from>
      <xdr:col>11</xdr:col>
      <xdr:colOff>352425</xdr:colOff>
      <xdr:row>7</xdr:row>
      <xdr:rowOff>123826</xdr:rowOff>
    </xdr:from>
    <xdr:to>
      <xdr:col>12</xdr:col>
      <xdr:colOff>76200</xdr:colOff>
      <xdr:row>11</xdr:row>
      <xdr:rowOff>28575</xdr:rowOff>
    </xdr:to>
    <xdr:sp macro="" textlink="">
      <xdr:nvSpPr>
        <xdr:cNvPr id="25" name="TextBox 24">
          <a:extLst>
            <a:ext uri="{FF2B5EF4-FFF2-40B4-BE49-F238E27FC236}">
              <a16:creationId xmlns:a16="http://schemas.microsoft.com/office/drawing/2014/main" id="{BFC2B9FF-E607-4EF9-8C29-D506726B363C}"/>
            </a:ext>
          </a:extLst>
        </xdr:cNvPr>
        <xdr:cNvSpPr txBox="1"/>
      </xdr:nvSpPr>
      <xdr:spPr>
        <a:xfrm>
          <a:off x="7896225" y="1390651"/>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5</a:t>
          </a:r>
        </a:p>
      </xdr:txBody>
    </xdr:sp>
    <xdr:clientData/>
  </xdr:twoCellAnchor>
  <xdr:twoCellAnchor>
    <xdr:from>
      <xdr:col>11</xdr:col>
      <xdr:colOff>276225</xdr:colOff>
      <xdr:row>14</xdr:row>
      <xdr:rowOff>9525</xdr:rowOff>
    </xdr:from>
    <xdr:to>
      <xdr:col>12</xdr:col>
      <xdr:colOff>0</xdr:colOff>
      <xdr:row>17</xdr:row>
      <xdr:rowOff>95249</xdr:rowOff>
    </xdr:to>
    <xdr:sp macro="" textlink="">
      <xdr:nvSpPr>
        <xdr:cNvPr id="26" name="TextBox 25">
          <a:extLst>
            <a:ext uri="{FF2B5EF4-FFF2-40B4-BE49-F238E27FC236}">
              <a16:creationId xmlns:a16="http://schemas.microsoft.com/office/drawing/2014/main" id="{36B31513-BE7B-4F3C-8904-9415D6C75E22}"/>
            </a:ext>
          </a:extLst>
        </xdr:cNvPr>
        <xdr:cNvSpPr txBox="1"/>
      </xdr:nvSpPr>
      <xdr:spPr>
        <a:xfrm>
          <a:off x="7820025" y="2543175"/>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6</a:t>
          </a:r>
        </a:p>
      </xdr:txBody>
    </xdr:sp>
    <xdr:clientData/>
  </xdr:twoCellAnchor>
  <xdr:twoCellAnchor>
    <xdr:from>
      <xdr:col>11</xdr:col>
      <xdr:colOff>257175</xdr:colOff>
      <xdr:row>22</xdr:row>
      <xdr:rowOff>28575</xdr:rowOff>
    </xdr:from>
    <xdr:to>
      <xdr:col>11</xdr:col>
      <xdr:colOff>666750</xdr:colOff>
      <xdr:row>25</xdr:row>
      <xdr:rowOff>114299</xdr:rowOff>
    </xdr:to>
    <xdr:sp macro="" textlink="">
      <xdr:nvSpPr>
        <xdr:cNvPr id="27" name="TextBox 26">
          <a:extLst>
            <a:ext uri="{FF2B5EF4-FFF2-40B4-BE49-F238E27FC236}">
              <a16:creationId xmlns:a16="http://schemas.microsoft.com/office/drawing/2014/main" id="{6EB1EEB3-D0FA-4681-82E5-7C917E288035}"/>
            </a:ext>
          </a:extLst>
        </xdr:cNvPr>
        <xdr:cNvSpPr txBox="1"/>
      </xdr:nvSpPr>
      <xdr:spPr>
        <a:xfrm>
          <a:off x="7800975" y="4010025"/>
          <a:ext cx="409575"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7030A0"/>
              </a:solidFill>
              <a:latin typeface="Arial" panose="020B0604020202020204" pitchFamily="34" charset="0"/>
              <a:cs typeface="Arial" panose="020B0604020202020204" pitchFamily="34" charset="0"/>
            </a:rPr>
            <a:t>7</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30.143801967592" createdVersion="7" refreshedVersion="7" minRefreshableVersion="3" recordCount="1000" xr:uid="{7824E934-1216-4E48-AA2C-D078833BB9E5}">
  <cacheSource type="worksheet">
    <worksheetSource name="mock"/>
  </cacheSource>
  <cacheFields count="18">
    <cacheField name="S/N" numFmtId="0">
      <sharedItems containsSemiMixedTypes="0" containsString="0" containsNumber="1" containsInteger="1" minValue="1" maxValue="1000"/>
    </cacheField>
    <cacheField name="Branch ID" numFmtId="0">
      <sharedItems count="5">
        <s v="D"/>
        <s v="E"/>
        <s v="B"/>
        <s v="A"/>
        <s v="C"/>
      </sharedItems>
    </cacheField>
    <cacheField name="Section" numFmtId="0">
      <sharedItems count="22">
        <s v="Home"/>
        <s v="Books"/>
        <s v="Garden"/>
        <s v="Sports"/>
        <s v="Beauty"/>
        <s v="Grocery"/>
        <s v="Kids"/>
        <s v="Jewelry"/>
        <s v="Music"/>
        <s v="Health"/>
        <s v="Toys"/>
        <s v="Automotive"/>
        <s v="Clothing"/>
        <s v="Industrial"/>
        <s v="Movies"/>
        <s v="Electronics"/>
        <s v="Outdoors"/>
        <s v="Tools"/>
        <s v="Computers"/>
        <s v="Games"/>
        <s v="Shoes"/>
        <s v="Baby"/>
      </sharedItems>
    </cacheField>
    <cacheField name="Product" numFmtId="0">
      <sharedItems count="843">
        <s v="Cabbage - Red"/>
        <s v="Wine - Zinfandel California 2002"/>
        <s v="Filo Dough"/>
        <s v="Tart Shells - Barquettes, Savory"/>
        <s v="Shrimp - Black Tiger 16/20"/>
        <s v="Fuji Apples"/>
        <s v="Squid - Tubes / Tenticles 10/20"/>
        <s v="Wine - Shiraz South Eastern"/>
        <s v="Syrup - Monin, Irish Cream"/>
        <s v="Irish Cream - Butterscotch"/>
        <s v="Bagelers - Cinn / Brown Sugar"/>
        <s v="Mushroom Morel Fresh"/>
        <s v="Olives - Kalamata"/>
        <s v="Fondant - Icing"/>
        <s v="Sea Bass - Whole"/>
        <s v="Beans - Yellow"/>
        <s v="Wine - Rhine Riesling Wolf Blass"/>
        <s v="Lamb - Loin, Trimmed, Boneless"/>
        <s v="Catfish - Fillets"/>
        <s v="Bread - Pita, Mini"/>
        <s v="Honey - Liquid"/>
        <s v="Beer - Fruli"/>
        <s v="Chicken - Wings, Tip Off"/>
        <s v="Muffin - Blueberry Individual"/>
        <s v="Basil - Seedlings Cookstown"/>
        <s v="Campari"/>
        <s v="Gatorade - Xfactor Berry"/>
        <s v="Beer - Sleemans Cream Ale"/>
        <s v="Nut - Hazelnut, Ground, Natural"/>
        <s v="Bread - Italian Roll With Herbs"/>
        <s v="Cheese Cloth"/>
        <s v="Sauerkraut"/>
        <s v="Pasta - Ravioli"/>
        <s v="Pasta - Elbows, Macaroni, Dry"/>
        <s v="Assorted Desserts"/>
        <s v="Compound - Passion Fruit"/>
        <s v="Beef - Tenderlion, Center Cut"/>
        <s v="Oranges"/>
        <s v="Raspberries - Frozen"/>
        <s v="Cheese - Perron Cheddar"/>
        <s v="Tea Leaves - Oolong"/>
        <s v="Wine - Magnotta - Cab Franc"/>
        <s v="Oil - Macadamia"/>
        <s v="Tomatoes - Diced, Canned"/>
        <s v="Straw - Regular"/>
        <s v="Rice - Basmati"/>
        <s v="Beer - Muskoka Cream Ale"/>
        <s v="Squid U5 - Thailand"/>
        <s v="Calypso - Lemonade"/>
        <s v="Fond - Chocolate"/>
        <s v="Pie Shells 10"/>
        <s v="Lentils - Red, Dry"/>
        <s v="Wine - Montecillo Rioja Crianza"/>
        <s v="Mushroom - Oyster, Fresh"/>
        <s v="Blouse / Shirt / Sweater"/>
        <s v="Wine - Delicato Merlot"/>
        <s v="Onions - Cippolini"/>
        <s v="Wine - Savigny - Les - Beaune"/>
        <s v="Nut - Pine Nuts, Whole"/>
        <s v="Veal - Tenderloin, Untrimmed"/>
        <s v="Sauce - Demi Glace"/>
        <s v="Cleaner - Pine Sol"/>
        <s v="Stock - Fish"/>
        <s v="Sauce - Salsa"/>
        <s v="Vinegar - White Wine"/>
        <s v="Hipnotiq Liquor"/>
        <s v="Wine - Zonnebloem Pinotage"/>
        <s v="Wine - Red, Concha Y Toro"/>
        <s v="Compound - Strawberry"/>
        <s v="Beets - Golden"/>
        <s v="Apricots - Dried"/>
        <s v="Pasta - Cannelloni, Sheets, Fresh"/>
        <s v="Mussels - Cultivated"/>
        <s v="English Muffin"/>
        <s v="Bread - Pullman, Sliced"/>
        <s v="Wine - Red, Metus Rose"/>
        <s v="Lettuce - Lolla Rosa"/>
        <s v="Bread - Dark Rye"/>
        <s v="Tomatoes - Orange"/>
        <s v="Cheese - Comtomme"/>
        <s v="Artichokes - Jerusalem"/>
        <s v="Bread - Onion Focaccia"/>
        <s v="Tomatoes - Yellow Hot House"/>
        <s v="Soup - Campbells Bean Medley"/>
        <s v="Wine - Placido Pinot Grigo"/>
        <s v="Pork - Chop, Frenched"/>
        <s v="Juice - Apple, 500 Ml"/>
        <s v="Chicken - Whole"/>
        <s v="Doilies - 12, Paper"/>
        <s v="Puree - Strawberry"/>
        <s v="Cake Slab"/>
        <s v="Bread - 10 Grain"/>
        <s v="Pork - Butt, Boneless"/>
        <s v="Bacon Strip Precooked"/>
        <s v="Water - Spring 1.5lit"/>
        <s v="Bag Clear 10 Lb"/>
        <s v="Juice - Orange, 341 Ml"/>
        <s v="Table Cloth 53x53 White"/>
        <s v="Kiwi"/>
        <s v="Foil - Round Foil"/>
        <s v="Scrubbie - Scotchbrite Hand Pad"/>
        <s v="Syrup - Golden, Lyles"/>
        <s v="Pork - Sausage Casing"/>
        <s v="Asparagus - White, Fresh"/>
        <s v="Soup Campbells - Tomato Bisque"/>
        <s v="Wine - Prosecco Valdobienne"/>
        <s v="Figs"/>
        <s v="Salt - Sea"/>
        <s v="Oil - Olive Bertolli"/>
        <s v="Huck Towels White"/>
        <s v="Veal - Leg"/>
        <s v="Ice Cream - Fudge Bars"/>
        <s v="Bread - Triangle White"/>
        <s v="Sprouts - Pea"/>
        <s v="Sponge Cake Mix - Vanilla"/>
        <s v="Pasta - Linguini, Dry"/>
        <s v="Gin - Gilbeys London, Dry"/>
        <s v="Lid Tray - 12in Dome"/>
        <s v="Crab Brie In Phyllo"/>
        <s v="Chocolate - Chips Compound"/>
        <s v="Lamb Leg - Bone - In Nz"/>
        <s v="Pasta - Lasagna Noodle, Frozen"/>
        <s v="Canada Dry"/>
        <s v="Cup - Paper 10oz 92959"/>
        <s v="Gatorade - Fruit Punch"/>
        <s v="Creamers - 10%"/>
        <s v="Wine - White, Concha Y Toro"/>
        <s v="Milk - Chocolate 250 Ml"/>
        <s v="Mushroom - Lg - Cello"/>
        <s v="Soup - Knorr, Classic Can. Chili"/>
        <s v="Chocolate Bar - Oh Henry"/>
        <s v="Cream Of Tartar"/>
        <s v="Anisette - Mcguiness"/>
        <s v="Puree - Pear"/>
        <s v="Wine - Harrow Estates, Vidal"/>
        <s v="Cheese - Romano, Grated"/>
        <s v="Yoplait - Strawbrasp Peac"/>
        <s v="Wine - Red, Harrow Estates, Cab"/>
        <s v="Pepper - Chilli Seeds Mild"/>
        <s v="Shortbread - Cookie Crumbs"/>
        <s v="Cocoa Feuilletine"/>
        <s v="Potatoes - Instant, Mashed"/>
        <s v="Bay Leaf"/>
        <s v="Pineapple - Canned, Rings"/>
        <s v="Flour - Pastry"/>
        <s v="Vermacelli - Sprinkles, Assorted"/>
        <s v="Compound - Pear"/>
        <s v="Salmon - Canned"/>
        <s v="Lettuce - Spring Mix"/>
        <s v="Ostrich - Fan Fillet"/>
        <s v="Beets - Candy Cane, Organic"/>
        <s v="Soup V8 Roasted Red Pepper"/>
        <s v="Sobe - Berry Energy"/>
        <s v="Chives - Fresh"/>
        <s v="Tomato - Tricolor Cherry"/>
        <s v="Pepper - Green"/>
        <s v="Wine - Fat Bastard Merlot"/>
        <s v="Carbonated Water - Peach"/>
        <s v="Cheese - Brie, Triple Creme"/>
        <s v="Saskatoon Berries - Frozen"/>
        <s v="Ice Cream Bar - Oreo Cone"/>
        <s v="Vodka - Smirnoff"/>
        <s v="Bread - French Baquette"/>
        <s v="Olive - Spread Tapenade"/>
        <s v="Nut - Walnut, Chopped"/>
        <s v="Yogurt - Peach, 175 Gr"/>
        <s v="Rosemary - Fresh"/>
        <s v="Bread - Ciabatta Buns"/>
        <s v="Juice - Ocean Spray Cranberry"/>
        <s v="Rhubarb"/>
        <s v="Pasta - Penne, Lisce, Dry"/>
        <s v="Macaroons - Homestyle Two Bit"/>
        <s v="Flounder - Fresh"/>
        <s v="Steampan - Foil"/>
        <s v="Coffee - Decaffeinato Coffee"/>
        <s v="Ice Cream Bar - Rolo Cone"/>
        <s v="Uniform Linen Charge"/>
        <s v="Salt - Kosher"/>
        <s v="Flavouring - Rum"/>
        <s v="Table Cloth 90x90 White"/>
        <s v="Soup - Knorr, Chicken Noodle"/>
        <s v="Grapes - Black"/>
        <s v="Stock - Chicken, White"/>
        <s v="Wine - Sauvignon Blanc"/>
        <s v="Thyme - Dried"/>
        <s v="Table Cloth 72x144 White"/>
        <s v="Salt - Table"/>
        <s v="Wine - Alsace Gewurztraminer"/>
        <s v="Mustard - Dry, Powder"/>
        <s v="Coffee - Irish Cream"/>
        <s v="Soup - Canadian Pea, Dry Mix"/>
        <s v="Ice Cream Bar - Hagen Daz"/>
        <s v="Bar Mix - Lime"/>
        <s v="Pepper - Paprika, Spanish"/>
        <s v="Goldschalger"/>
        <s v="Wine - Coteaux Du Tricastin Ac"/>
        <s v="Soup - Base Broth Chix"/>
        <s v="Veal - Osso Bucco"/>
        <s v="Salami - Genova"/>
        <s v="Jicama"/>
        <s v="Buttons"/>
        <s v="Ecolab - Hand Soap Form Antibac"/>
        <s v="Chervil - Fresh"/>
        <s v="Beef - Striploin Aa"/>
        <s v="Veal - Nuckle"/>
        <s v="Oil - Pumpkinseed"/>
        <s v="Sauce - Soya, Light"/>
        <s v="Crawfish"/>
        <s v="Mustard - Seed"/>
        <s v="Pasta - Rotini, Colour, Dry"/>
        <s v="Chips Potato Reg 43g"/>
        <s v="Rice - Long Grain"/>
        <s v="Neckerchief Blck"/>
        <s v="Lamb - Shanks"/>
        <s v="Beef - Bresaola"/>
        <s v="Carbonated Water - Strawberry"/>
        <s v="Sprouts - Baby Pea Tendrils"/>
        <s v="Vodka - Moskovskaya"/>
        <s v="Pepper - Yellow Bell"/>
        <s v="Calypso - Pineapple Passion"/>
        <s v="Eggs - Extra Large"/>
        <s v="Beef - Short Ribs"/>
        <s v="Tea - Earl Grey"/>
        <s v="Soup - Campbells, Spinach Crm"/>
        <s v="Devonshire Cream"/>
        <s v="Soy Protein"/>
        <s v="Soupcontfoam16oz 116con"/>
        <s v="Pastry - Carrot Muffin - Mini"/>
        <s v="Cloves - Whole"/>
        <s v="Veal - Loin"/>
        <s v="Icecream - Dibs"/>
        <s v="Beer - True North Lager"/>
        <s v="Mushroom - White Button"/>
        <s v="Salmon Atl.whole 8 - 10 Lb"/>
        <s v="Mushroom - Trumpet, Dry"/>
        <s v="Squash - Pepper"/>
        <s v="Lettuce - Curly Endive"/>
        <s v="Beets - Mini Golden"/>
        <s v="Muskox - French Rack"/>
        <s v="Scallops - U - 10"/>
        <s v="Marjoram - Fresh"/>
        <s v="Olives - Morracan Dired"/>
        <s v="Crab - Claws, 26 - 30"/>
        <s v="Seedlings - Clamshell"/>
        <s v="Ice Cream - Turtles Stick Bar"/>
        <s v="Glass - Juice Clear 5oz 55005"/>
        <s v="Chocolate - White"/>
        <s v="Ecolab - Power Fusion"/>
        <s v="Pernod"/>
        <s v="Long Island Ice Tea"/>
        <s v="Pails With Lids"/>
        <s v="Coffee Cup 12oz 5342cd"/>
        <s v="Ham - Proscuitto"/>
        <s v="Cookie Choc"/>
        <s v="Crackers - Water"/>
        <s v="Ham - Smoked, Bone - In"/>
        <s v="Nutmeg - Ground"/>
        <s v="Flour - Cake"/>
        <s v="Lid - 0090 Clear"/>
        <s v="Cheese - Grie Des Champ"/>
        <s v="Jolt Cola - Electric Blue"/>
        <s v="Wine - Ej Gallo Sierra Valley"/>
        <s v="Plasticknivesblack"/>
        <s v="Wine - Shiraz Wolf Blass Premium"/>
        <s v="Veal - Inside"/>
        <s v="Sauce - Hollandaise"/>
        <s v="Loquat"/>
        <s v="Flavouring - Orange"/>
        <s v="Whmis Spray Bottle Graduated"/>
        <s v="Energy Drink"/>
        <s v="Beef - Top Butt Aaa"/>
        <s v="Wine - Cava Aria Estate Brut"/>
        <s v="Remy Red"/>
        <s v="Table Cloth 91x91 Colour"/>
        <s v="Wine - Charddonnay Errazuriz"/>
        <s v="Mushroom - Enoki, Dry"/>
        <s v="Coffee - Decafenated"/>
        <s v="Chips Potato Salt Vinegar 43g"/>
        <s v="Beef - Inside Round"/>
        <s v="Passion Fruit"/>
        <s v="Tobasco Sauce"/>
        <s v="Soap - Mr.clean Floor Soap"/>
        <s v="Corn - On The Cob"/>
        <s v="Table Cloth 62x114 White"/>
        <s v="Vermouth - White, Cinzano"/>
        <s v="Wine - Cousino Macul Antiguas"/>
        <s v="Pork - Bacon, Sliced"/>
        <s v="Soup - Campbells, Chix Gumbo"/>
        <s v="Beef - Ox Tongue"/>
        <s v="Stock - Beef, White"/>
        <s v="Duck - Fat"/>
        <s v="Stock - Veal, Brown"/>
        <s v="Kiwi Gold Zespri"/>
        <s v="Alize Red Passion"/>
        <s v="Muffin Mix - Oatmeal"/>
        <s v="Mushrooms - Honey"/>
        <s v="Sandwich Wrap"/>
        <s v="Appetizer - Asian Shrimp Roll"/>
        <s v="Caviar - Salmon"/>
        <s v="Lychee - Canned"/>
        <s v="Truffle Cups Green"/>
        <s v="Octopus"/>
        <s v="Lamb - Whole Head Off,nz"/>
        <s v="Lid Coffee Cup 8oz Blk"/>
        <s v="Sour Cream"/>
        <s v="Corn Meal"/>
        <s v="Herb Du Provence - Primerba"/>
        <s v="Cheese - Grana Padano"/>
        <s v="Island Oasis - Ice Cream Mix"/>
        <s v="Kahlua"/>
        <s v="Scallops 60/80 Iqf"/>
        <s v="Tamarind Paste"/>
        <s v="Wine - Ice Wine"/>
        <s v="Table Cloth 120 Round White"/>
        <s v="Juice - Clamato, 341 Ml"/>
        <s v="Muffin Mix - Morning Glory"/>
        <s v="Snapple Raspberry Tea"/>
        <s v="Cognac - Courvaisier"/>
        <s v="Tia Maria"/>
        <s v="Salmon - Atlantic, Fresh, Whole"/>
        <s v="Nestea - Iced Tea"/>
        <s v="Roe - Lump Fish, Red"/>
        <s v="Cookie Dough - Double"/>
        <s v="Garam Marsala"/>
        <s v="Napkin - Beverge, White 2 - Ply"/>
        <s v="Mop Head - Cotton, 24 Oz"/>
        <s v="Lotus Rootlets - Canned"/>
        <s v="Greens Mustard"/>
        <s v="Foam Espresso Cup Plain White"/>
        <s v="Plate Foam Laminated 9in Blk"/>
        <s v="Lettuce - Romaine"/>
        <s v="Basil - Dry, Rubbed"/>
        <s v="Table Cloth 53x69 White"/>
        <s v="Egg Patty Fried"/>
        <s v="Cheese - Mascarpone"/>
        <s v="Beans - Black Bean, Canned"/>
        <s v="Wine - Periguita Fonseca"/>
        <s v="Lamb - Loin Chops"/>
        <s v="Bananas"/>
        <s v="Cornstarch"/>
        <s v="Bagel - Plain"/>
        <s v="Sun - Dried Tomatoes"/>
        <s v="Wine - Red, Mouton Cadet"/>
        <s v="Mikes Hard Lemonade"/>
        <s v="Beef - Rib Roast, Cap On"/>
        <s v="Food Colouring - Orange"/>
        <s v="Fruit Mix - Light"/>
        <s v="Soup - Chicken And Wild Rice"/>
        <s v="Sprouts - Corn"/>
        <s v="Gelatine Leaves - Bulk"/>
        <s v="Beans - Turtle, Black, Dry"/>
        <s v="Bar - Sweet And Salty Chocolate"/>
        <s v="Absolut Citron"/>
        <s v="Nut - Almond, Blanched, Ground"/>
        <s v="Ezy Change Mophandle"/>
        <s v="Salt - Seasoned"/>
        <s v="Trueblue - Blueberry"/>
        <s v="Garlic - Primerba, Paste"/>
        <s v="Split Peas - Green, Dry"/>
        <s v="Juice - Lime"/>
        <s v="Seedlings - Buckwheat, Organic"/>
        <s v="Onions - Dried, Chopped"/>
        <s v="Seaweed Green Sheets"/>
        <s v="Pork - Tenderloin, Frozen"/>
        <s v="Nectarines"/>
        <s v="Carrots - Purple, Organic"/>
        <s v="Cheese - Provolone"/>
        <s v="Chambord Royal"/>
        <s v="Bread Bowl Plain"/>
        <s v="Shrimp - Prawn"/>
        <s v="Sproutsmustard Cress"/>
        <s v="Muffin Mix - Chocolate Chip"/>
        <s v="Soup - Knorr, French Onion"/>
        <s v="Artichoke - Bottom, Canned"/>
        <s v="Jam - Raspberry"/>
        <s v="Cherries - Fresh"/>
        <s v="Energy Drink - Franks Pineapple"/>
        <s v="Soup - Campbells, Classic Chix"/>
        <s v="Bread Country Roll"/>
        <s v="Arctic Char - Fresh, Whole"/>
        <s v="Muffins - Assorted"/>
        <s v="V8 Splash Strawberry Banana"/>
        <s v="Pear - Packum"/>
        <s v="Flower - Carnations"/>
        <s v="Prunes - Pitted"/>
        <s v="Cookies Almond Hazelnut"/>
        <s v="Crush - Orange, 355ml"/>
        <s v="Glass - Wine, Plastic, Clear 5 Oz"/>
        <s v="Rappini - Andy Boy"/>
        <s v="Bread - Sour Sticks With Onion"/>
        <s v="Liners - Banana, Paper"/>
        <s v="Yeast Dry - Fermipan"/>
        <s v="Bok Choy - Baby"/>
        <s v="Glass Clear 7 Oz Xl"/>
        <s v="Mushroom - Shitake, Dry"/>
        <s v="Juice - Lagoon Mango"/>
        <s v="Venison - Striploin"/>
        <s v="Oregano - Fresh"/>
        <s v="Cheese - Swiss"/>
        <s v="Wine - Winzer Krems Gruner"/>
        <s v="Tuna - Salad Premix"/>
        <s v="Mace"/>
        <s v="Broccoli - Fresh"/>
        <s v="Wine La Vielle Ferme Cote Du"/>
        <s v="Toothpick Frilled"/>
        <s v="Truffle Shells - Semi - Sweet"/>
        <s v="Scallops - In Shell"/>
        <s v="Dc Hikiage Hira Huba"/>
        <s v="Currants"/>
        <s v="Steampan - Lid For Half Size"/>
        <s v="Bread - White Mini Epi"/>
        <s v="Pepsi - Diet, 355 Ml"/>
        <s v="Tart Shells - Sweet, 3"/>
        <s v="Dc - Frozen Momji"/>
        <s v="Pastry - Baked Scones - Mini"/>
        <s v="Clam Nectar"/>
        <s v="Doilies - 10, Paper"/>
        <s v="Water - Evian 355 Ml"/>
        <s v="Wine - Lou Black Shiraz"/>
        <s v="Pastry - Cherry Danish - Mini"/>
        <s v="Longos - Greek Salad"/>
        <s v="Coffee Swiss Choc Almond"/>
        <s v="Squash - Acorn"/>
        <s v="Tart Shells - Sweet, 2"/>
        <s v="Sauce - Hoisin"/>
        <s v="Oil - Peanut"/>
        <s v="Beef - Shank"/>
        <s v="Cup - 3.5oz, Foam"/>
        <s v="Quail - Whole, Boneless"/>
        <s v="Halibut - Fletches"/>
        <s v="Plastic Arrow Stir Stick"/>
        <s v="Lemonade - Island Tea, 591 Ml"/>
        <s v="Rabbit - Saddles"/>
        <s v="Mousse - Mango"/>
        <s v="Pastry - Chocolate Chip Muffin"/>
        <s v="Wine - Muscadet Sur Lie"/>
        <s v="Flour - All Purpose"/>
        <s v="Schnappes Peppermint - Walker"/>
        <s v="Soup - Cream Of Broccoli, Dry"/>
        <s v="Island Oasis - Peach Daiquiri"/>
        <s v="Zucchini - Mini, Green"/>
        <s v="Juice - Pineapple, 341 Ml"/>
        <s v="Galliano"/>
        <s v="Table Cloth - 53x69 Colour"/>
        <s v="Tortillas - Flour, 8"/>
        <s v="Wine - Fume Blanc Fetzer"/>
        <s v="Rice - Wild"/>
        <s v="Wine - Riesling Alsace Ac 2001"/>
        <s v="Tea - Vanilla Chai"/>
        <s v="Wine - Ej Gallo Sonoma"/>
        <s v="Cookie Double Choco"/>
        <s v="Orange - Canned, Mandarin"/>
        <s v="Apple - Delicious, Golden"/>
        <s v="Bulgar"/>
        <s v="Beef - Tongue, Fresh"/>
        <s v="Chicken - Soup Base"/>
        <s v="Corn Shoots"/>
        <s v="Veal - Knuckle"/>
        <s v="Liners - Baking Cups"/>
        <s v="Meldea Green Tea Liquor"/>
        <s v="Wine - Chablis J Moreau Et Fils"/>
        <s v="Muffin Mix - Banana Nut"/>
        <s v="Bread - Crumbs, Bulk"/>
        <s v="Pasta - Orzo, Dry"/>
        <s v="Cookies - Assorted"/>
        <s v="Brownies - Two Bite, Chocolate"/>
        <s v="Chicken - Tenderloin"/>
        <s v="Papadam"/>
        <s v="Thyme - Lemon, Fresh"/>
        <s v="Sambuca Cream"/>
        <s v="Sprite, Diet - 355ml"/>
        <s v="Ocean Spray - Ruby Red"/>
        <s v="Wine - White, Antinore Orvieto"/>
        <s v="Chocolate - Sugar Free Semi Choc"/>
        <s v="Wine - Cave Springs Dry Riesling"/>
        <s v="Table Cloth 54x72 White"/>
        <s v="Icecream Cone - Areo Chocolate"/>
        <s v="Coffee - Cafe Moreno"/>
        <s v="Soup - Campbells Tomato Ravioli"/>
        <s v="Sprouts - Onion"/>
        <s v="Lidsoupcont Rp12dn"/>
        <s v="Cheese - Parmigiano Reggiano"/>
        <s v="Wine - Pinot Noir Stoneleigh"/>
        <s v="Wine - Toasted Head"/>
        <s v="Milk - 2% 250 Ml"/>
        <s v="Pasta - Cheese / Spinach Bauletti"/>
        <s v="Pie Shell - 9"/>
        <s v="Veal - Shank, Pieces"/>
        <s v="Mints - Striped Red"/>
        <s v="Trout - Hot Smkd, Dbl Fillet"/>
        <s v="Appetiser - Bought"/>
        <s v="Water - Spring Water, 355 Ml"/>
        <s v="Scallops - 10/20"/>
        <s v="Tea - Herbal I Love Lemon"/>
        <s v="Wine - White, Pinot Grigio"/>
        <s v="Tea - Lemon Green Tea"/>
        <s v="Island Oasis - Lemonade"/>
        <s v="Croissants Thaw And Serve"/>
        <s v="Lobster - Base"/>
        <s v="Flour - Chickpea"/>
        <s v="Cheese - Brie, Cups 125g"/>
        <s v="Temperature Recording Station"/>
        <s v="Wine - White, Ej"/>
        <s v="Venison - Racks Frenched"/>
        <s v="Fudge - Chocolate Fudge"/>
        <s v="Wine - Jaboulet Cotes Du Rhone"/>
        <s v="Bagels Poppyseed"/>
        <s v="Chicken - Bones"/>
        <s v="Wine - Black Tower Qr"/>
        <s v="Pepper - Paprika, Hungarian"/>
        <s v="Gooseberry"/>
        <s v="Pasta - Rotini, Dry"/>
        <s v="Breadfruit"/>
        <s v="Potatoes - Mini Red"/>
        <s v="Sponge Cake Mix - Chocolate"/>
        <s v="Wine - Penfolds Koonuga Hill"/>
        <s v="Tomatoes - Hot House"/>
        <s v="Appetizer - Mushroom Tart"/>
        <s v="Star Fruit"/>
        <s v="Muffin Batt - Choc Chk"/>
        <s v="Veal - Striploin"/>
        <s v="Pasta - Cappellini, Dry"/>
        <s v="Chips Potato All Dressed - 43g"/>
        <s v="Monkfish - Fresh"/>
        <s v="Cheese - Wine"/>
        <s v="Beef - Tongue, Cooked"/>
        <s v="Soup - Beef Conomme, Dry"/>
        <s v="Oxtail - Cut"/>
        <s v="Extract - Vanilla,artificial"/>
        <s v="Chinese Foods - Thick Noodles"/>
        <s v="Praline Paste"/>
        <s v="Sambuca - Ramazzotti"/>
        <s v="Cocktail Napkin Blue"/>
        <s v="Eel - Smoked"/>
        <s v="Longos - Grilled Veg Sandwiches"/>
        <s v="Cake - Sheet Strawberry"/>
        <s v="Milk - Skim"/>
        <s v="Soup Knorr Chili With Beans"/>
        <s v="Appetizer - Assorted Box"/>
        <s v="Barramundi"/>
        <s v="Lemon Tarts"/>
        <s v="Grapes - Red"/>
        <s v="Juice - Cranberry 284ml"/>
        <s v="Pie Filling - Cherry"/>
        <s v="Pomegranates"/>
        <s v="Pickle - Dill"/>
        <s v="Carrots - Mini, Stem On"/>
        <s v="Avocado"/>
        <s v="Radish - Black, Winter, Organic"/>
        <s v="Dried Figs"/>
        <s v="Pail - 4l White, With Handle"/>
        <s v="Trueblue - Blueberry Cranberry"/>
        <s v="Sugar - Icing"/>
        <s v="Sword Pick Asst"/>
        <s v="Pork Salted Bellies"/>
        <s v="Crackers - Graham"/>
        <s v="Wine - Magnotta - Belpaese"/>
        <s v="Beef - Salted"/>
        <s v="Pail With Metal Handle 16l White"/>
        <s v="Croissant, Raw - Mini"/>
        <s v="Food Colouring - Red"/>
        <s v="Spic And Span All Purpose"/>
        <s v="Beans - Green"/>
        <s v="Pork - Back, Short Cut, Boneless"/>
        <s v="Garlic - Peeled"/>
        <s v="Bacardi Raspberry"/>
        <s v="Cheese - Woolwich Goat, Log"/>
        <s v="Daves Island Stinger"/>
        <s v="Longan"/>
        <s v="Snails - Large Canned"/>
        <s v="Soupfoamcont12oz 112con"/>
        <s v="Trout - Rainbow, Frozen"/>
        <s v="Skewers - Bamboo"/>
        <s v="Mussels - Frozen"/>
        <s v="Spice - Paprika"/>
        <s v="Veal - Provimi Inside"/>
        <s v="Bread Crumbs - Japanese Style"/>
        <s v="Crackers - Melba Toast"/>
        <s v="The Pop Shoppe - Grape"/>
        <s v="Oysters - Smoked"/>
        <s v="Sansho Powder"/>
        <s v="Shallots"/>
        <s v="Soho Lychee Liqueur"/>
        <s v="Cherries - Frozen"/>
        <s v="Eggwhite Frozen"/>
        <s v="Turkey Tenderloin Frozen"/>
        <s v="Coconut - Shredded, Unsweet"/>
        <s v="Vanilla Beans"/>
        <s v="Bar Nature Valley"/>
        <s v="Bread - Roll, Calabrese"/>
        <s v="Bread - Pumpernickel"/>
        <s v="Chip - Potato Dill Pickle"/>
        <s v="Pork - Ground"/>
        <s v="Juice - Orangina"/>
        <s v="Lamb Rack - Ontario"/>
        <s v="Truffle Paste"/>
        <s v="Pants Custom Dry Clean"/>
        <s v="Beer - Sleemans Honey Brown"/>
        <s v="Cheese - Cambozola"/>
        <s v="Oil - Avocado"/>
        <s v="Juice - Apple, 1.36l"/>
        <s v="Wine - Casillero Del Diablo"/>
        <s v="Bread Base - Goodhearth"/>
        <s v="Kellogs Raisan Bran Bars"/>
        <s v="Cake - Pancake"/>
        <s v="Blueberries - Frozen"/>
        <s v="Veal - Insides Provini"/>
        <s v="Bread - Italian Sesame Poly"/>
        <s v="Pepperoni Slices"/>
        <s v="Cheese - Oka"/>
        <s v="Wine - Sawmill Creek Autumn"/>
        <s v="Puree - Mango"/>
        <s v="Shiratamako - Rice Flour"/>
        <s v="Brocolinni - Gaylan, Chinese"/>
        <s v="Beef - Roasted, Cooked"/>
        <s v="Chocolate Bar - Reese Pieces"/>
        <s v="Chinese Foods - Chicken Wing"/>
        <s v="Bread - Pita"/>
        <s v="Container - Foam Dixie 12 Oz"/>
        <s v="Coconut - Shredded, Sweet"/>
        <s v="Oneshot Automatic Soap System"/>
        <s v="Juice - Orange, Concentrate"/>
        <s v="Cake - Mini Cheesecake"/>
        <s v="Mousse - Passion Fruit"/>
        <s v="Wine - Niagara Peninsula Vqa"/>
        <s v="Browning Caramel Glace"/>
        <s v="Chilli Paste, Hot Sambal Oelek"/>
        <s v="Cheese - La Sauvagine"/>
        <s v="Appetizer - Smoked Salmon / Dill"/>
        <s v="Bread - Dark Rye, Loaf"/>
        <s v="Ginger - Pickled"/>
        <s v="Puree - Guava"/>
        <s v="Lime Cordial - Roses"/>
        <s v="Bread - Rolls, Corn"/>
        <s v="Russian Prince"/>
        <s v="Chocolate - Milk"/>
        <s v="Ecolab - Medallion"/>
        <s v="Parsnip"/>
        <s v="Creme De Banane - Marie"/>
        <s v="Fond - Neutral"/>
        <s v="Trout - Rainbow, Fresh"/>
        <s v="Compound - Rum"/>
        <s v="Lobster - Tail, 3 - 4 Oz"/>
        <s v="Thyme - Fresh"/>
        <s v="Oil - Sunflower"/>
        <s v="Coriander - Seed"/>
        <s v="Compound - Raspberry"/>
        <s v="Heavy Duty Dust Pan"/>
        <s v="Rum - Cream, Amarula"/>
        <s v="Cheese - St. Paulin"/>
        <s v="Table Cloth 62x114 Colour"/>
        <s v="Energy Drink Red Bull"/>
        <s v="Lettuce - Boston Bib - Organic"/>
        <s v="Lobak"/>
        <s v="Cabbage - Nappa"/>
        <s v="Pork Ham Prager"/>
        <s v="Tomato Puree"/>
        <s v="Carbonated Water - Blackberry"/>
        <s v="Wine - Merlot Vina Carmen"/>
        <s v="Tea - Black Currant"/>
        <s v="Vinegar - White"/>
        <s v="Lambcasing"/>
        <s v="Shichimi Togarashi Peppeers"/>
        <s v="Roe - Flying Fish"/>
        <s v="Squid Ink"/>
        <s v="Lotus Leaves"/>
        <s v="Pate - Peppercorn"/>
        <s v="Flour - Buckwheat, Dark"/>
        <s v="Bacardi Breezer - Strawberry"/>
        <s v="Pizza Pizza Dough"/>
        <s v="Beer - Paulaner Hefeweisse"/>
        <s v="Dooleys Toffee"/>
        <s v="Cocoa Butter"/>
        <s v="Pork - Backfat"/>
        <s v="Artichoke - Hearts, Canned"/>
        <s v="Emulsifier"/>
        <s v="Foam Dinner Plate"/>
        <s v="Chicken Thigh - Bone Out"/>
        <s v="Soup Campbells - Italian Wedding"/>
        <s v="Worcestershire Sauce"/>
        <s v="French Pastries"/>
        <s v="Beef - Prime Rib Aaa"/>
        <s v="Potato - Sweet"/>
        <s v="Pork Loin Cutlets"/>
        <s v="Pepper - Roasted Red"/>
        <s v="Juice - Tomato, 10 Oz"/>
        <s v="Chocolate - Semi Sweet"/>
        <s v="Yoplait Drink"/>
        <s v="Sage - Ground"/>
        <s v="Pickerel - Fillets"/>
        <s v="Lettuce - California Mix"/>
        <s v="Cheese - Cheddar, Old White"/>
        <s v="Lettuce - Boston Bib"/>
        <s v="Wine - Gato Negro Cabernet"/>
        <s v="Pheasants - Whole"/>
        <s v="Ginger - Crystalized"/>
        <s v="Lamb - Ground"/>
        <s v="Soup - Campbells Chicken"/>
        <s v="Fish - Bones"/>
        <s v="Yogurt - French Vanilla"/>
        <s v="Cheese - Mozzarella"/>
        <s v="Mini - Vol Au Vents"/>
        <s v="Sauce - Ranch Dressing"/>
        <s v="Rum - Mount Gay Eclipes"/>
        <s v="Wine - Piper Heidsieck Brut"/>
        <s v="Lettuce - Belgian Endive"/>
        <s v="Arrowroot"/>
        <s v="Shrimp - 16/20, Peeled Deviened"/>
        <s v="Longos - Cheese Tortellini"/>
        <s v="Appetizer - Veg Assortment"/>
        <s v="Beef - Rib Eye Aaa"/>
        <s v="Chocolate Bar - Coffee Crisp"/>
        <s v="Ranchero - Primerba, Paste"/>
        <s v="Beer - Alexander Kieths, Pale Ale"/>
        <s v="Bread - Granary Small Pull"/>
        <s v="Napkin - Beverage 1 Ply"/>
        <s v="Pastry - Apple Muffins - Mini"/>
        <s v="Cake - Dulce De Leche"/>
        <s v="Longos - Lasagna Veg"/>
        <s v="Coffee Cup 16oz Foam"/>
        <s v="Soup - Campbells Beef Stew"/>
        <s v="Chocolate - Pistoles, White"/>
        <s v="Chocolate - Mi - Amere Semi"/>
        <s v="Egg - Salad Premix"/>
        <s v="Bread - Pain Au Liat X12"/>
        <s v="Jack Daniels"/>
        <s v="Shrimp - 21/25, Peel And Deviened"/>
        <s v="Chick Peas - Canned"/>
        <s v="Wine - Spumante Bambino White"/>
        <s v="Cookie Dough - Chocolate Chip"/>
        <s v="Lettuce - Mini Greens, Whole"/>
        <s v="Wine - Crozes Hermitage E."/>
        <s v="Pears - Anjou"/>
        <s v="Cookie - Oatmeal"/>
        <s v="Bread - Malt"/>
        <s v="Pepper - White, Whole"/>
        <s v="Coconut - Whole"/>
        <s v="Salt And Pepper Mix - White"/>
        <s v="Melon - Watermelon, Seedless"/>
        <s v="Dehydrated Kelp Kombo"/>
        <s v="Beer - Camerons Auburn"/>
        <s v="Salmon - Atlantic, Skin On"/>
        <s v="Artichokes - Knobless, White"/>
        <s v="Tamarillo"/>
        <s v="Silicone Paper 16.5x24"/>
        <s v="Beans - Kidney, Canned"/>
        <s v="Soup - Campbells, Butternut"/>
        <s v="Chocolate - Milk Coating"/>
        <s v="Puree - Raspberry"/>
        <s v="Juice Peach Nectar"/>
        <s v="Cranberries - Fresh"/>
        <s v="Cake Circle, Foil, Scallop"/>
        <s v="Beef - Sushi Flat Iron Steak"/>
        <s v="Crackers - Trio"/>
        <s v="Wine - Beringer Founders Estate"/>
        <s v="Food Colouring - Blue"/>
        <s v="Yokaline"/>
        <s v="Curry Powder"/>
        <s v="Ginger - Fresh"/>
        <s v="Pastry - Lemon Danish - Mini"/>
        <s v="Pears - Fiorelle"/>
        <s v="Jam - Marmalade, Orange"/>
        <s v="Pasta - Fusili Tri - Coloured"/>
        <s v="Soup - Clam Chowder, Dry Mix"/>
        <s v="Rum - White, Gg White"/>
        <s v="Bread Foccacia Whole"/>
        <s v="Wasabi Powder"/>
        <s v="Sugar - Sweet N Low, Individual"/>
        <s v="Mudslide"/>
        <s v="Soup - Beef, Base Mix"/>
        <s v="Mince Meat - Filling"/>
        <s v="Onions - Red"/>
        <s v="Sherbet - Raspberry"/>
        <s v="Bagel - Sesame Seed Presliced"/>
        <s v="Bread - Hot Dog Buns"/>
        <s v="Pear - Halves"/>
        <s v="Turkey - Whole, Fresh"/>
        <s v="Cheese - Marble"/>
        <s v="Pork - Loin, Bone - In"/>
        <s v="Miso - Soy Bean Paste"/>
        <s v="Kippers - Smoked"/>
        <s v="Pepper - Scotch Bonnet"/>
        <s v="Pork - Smoked Back Bacon"/>
        <s v="Vaccum Bag - 14x20"/>
        <s v="Chips - Doritos"/>
        <s v="Clementine"/>
        <s v="Lumpfish Black"/>
        <s v="Beef Tenderloin Aaa"/>
        <s v="Cinnamon - Stick"/>
        <s v="Veal - Sweetbread"/>
        <s v="Hersey Shakes"/>
        <s v="Huck White Towels"/>
        <s v="Wine - Beaujolais Villages"/>
        <s v="Icecream - Dstk Cml And Fdg"/>
        <s v="Beef Flat Iron Steak"/>
        <s v="Daikon Radish"/>
        <s v="Rice Paper"/>
        <s v="Sauce - Cranberry"/>
        <s v="Cup Translucent 9 Oz"/>
        <s v="Gatorade - Orange"/>
        <s v="Sauce - Chili"/>
        <s v="Asparagus - White, Canned"/>
        <s v="Soup - Campbells, Cream Of"/>
        <s v="Shrimp - Tiger 21/25"/>
        <s v="Pastrami"/>
        <s v="Tilapia - Fillets"/>
        <s v="Coconut - Creamed, Pure"/>
        <s v="Pork - Back Ribs"/>
        <s v="Puree - Passion Fruit"/>
        <s v="Lamb - Whole, Frozen"/>
        <s v="Cup - 8oz Coffee Perforated"/>
        <s v="Oil - Grapeseed Oil"/>
        <s v="Oil - Coconut"/>
        <s v="Loaf Pan - 2 Lb, Foil"/>
        <s v="Water Chestnut - Canned"/>
        <s v="Ginger - Ground"/>
        <s v="Ginsing - Fresh"/>
        <s v="Nantucket Pine Orangebanana"/>
        <s v="Wine - Chardonnay South"/>
        <s v="Pea - Snow"/>
        <s v="Muffin Mix - Carrot"/>
        <s v="Cakes Assorted"/>
        <s v="Schnappes - Peach, Walkers"/>
        <s v="Juice - Clam, 46 Oz"/>
        <s v="Brandy Cherry - Mcguinness"/>
        <s v="Flour - Masa De Harina Mexican"/>
        <s v="Sour Puss Raspberry"/>
        <s v="Pop - Club Soda Can"/>
        <s v="Langers - Cranberry Cocktail"/>
        <s v="Ecolab - Lime - A - Way 4/4 L"/>
        <s v="Shrimp - Black Tiger 26/30"/>
        <s v="Dill - Primerba, Paste"/>
        <s v="The Pop Shoppe - Cream Soda"/>
        <s v="Stainless Steel Cleaner Vision"/>
        <s v="Gherkin - Sour"/>
        <s v="Fiddlehead - Frozen"/>
        <s v="Bread - Flat Bread"/>
        <s v="Sugar - Brown"/>
        <s v="Lemonade - Black Cherry, 591 Ml"/>
        <s v="Yogurt - Raspberry, 175 Gr"/>
        <s v="Danishes - Mini Cheese"/>
        <s v="Cake - Bande Of Fruit"/>
        <s v="Leeks - Baby, White"/>
      </sharedItems>
    </cacheField>
    <cacheField name="Invoice Date " numFmtId="164">
      <sharedItems containsSemiMixedTypes="0" containsNonDate="0" containsDate="1" containsString="0" minDate="2021-01-01T00:00:00" maxDate="2021-12-31T00:00:00" count="341">
        <d v="2021-07-23T00:00:00"/>
        <d v="2021-06-22T00:00:00"/>
        <d v="2021-04-18T00:00:00"/>
        <d v="2021-06-29T00:00:00"/>
        <d v="2021-10-20T00:00:00"/>
        <d v="2021-03-19T00:00:00"/>
        <d v="2021-08-21T00:00:00"/>
        <d v="2021-07-28T00:00:00"/>
        <d v="2021-09-15T00:00:00"/>
        <d v="2021-01-01T00:00:00"/>
        <d v="2021-12-22T00:00:00"/>
        <d v="2021-03-05T00:00:00"/>
        <d v="2021-02-15T00:00:00"/>
        <d v="2021-01-22T00:00:00"/>
        <d v="2021-07-26T00:00:00"/>
        <d v="2021-05-30T00:00:00"/>
        <d v="2021-07-27T00:00:00"/>
        <d v="2021-07-02T00:00:00"/>
        <d v="2021-03-18T00:00:00"/>
        <d v="2021-10-14T00:00:00"/>
        <d v="2021-09-01T00:00:00"/>
        <d v="2021-09-23T00:00:00"/>
        <d v="2021-07-07T00:00:00"/>
        <d v="2021-01-13T00:00:00"/>
        <d v="2021-11-15T00:00:00"/>
        <d v="2021-09-07T00:00:00"/>
        <d v="2021-06-23T00:00:00"/>
        <d v="2021-04-05T00:00:00"/>
        <d v="2021-06-18T00:00:00"/>
        <d v="2021-01-06T00:00:00"/>
        <d v="2021-06-21T00:00:00"/>
        <d v="2021-04-22T00:00:00"/>
        <d v="2021-05-31T00:00:00"/>
        <d v="2021-02-20T00:00:00"/>
        <d v="2021-05-02T00:00:00"/>
        <d v="2021-08-04T00:00:00"/>
        <d v="2021-01-05T00:00:00"/>
        <d v="2021-03-24T00:00:00"/>
        <d v="2021-05-15T00:00:00"/>
        <d v="2021-01-20T00:00:00"/>
        <d v="2021-05-09T00:00:00"/>
        <d v="2021-04-10T00:00:00"/>
        <d v="2021-11-21T00:00:00"/>
        <d v="2021-07-24T00:00:00"/>
        <d v="2021-03-03T00:00:00"/>
        <d v="2021-12-28T00:00:00"/>
        <d v="2021-10-26T00:00:00"/>
        <d v="2021-05-19T00:00:00"/>
        <d v="2021-01-04T00:00:00"/>
        <d v="2021-02-26T00:00:00"/>
        <d v="2021-04-11T00:00:00"/>
        <d v="2021-01-14T00:00:00"/>
        <d v="2021-08-18T00:00:00"/>
        <d v="2021-01-15T00:00:00"/>
        <d v="2021-10-25T00:00:00"/>
        <d v="2021-12-25T00:00:00"/>
        <d v="2021-06-25T00:00:00"/>
        <d v="2021-10-12T00:00:00"/>
        <d v="2021-03-14T00:00:00"/>
        <d v="2021-10-15T00:00:00"/>
        <d v="2021-09-09T00:00:00"/>
        <d v="2021-05-28T00:00:00"/>
        <d v="2021-01-07T00:00:00"/>
        <d v="2021-07-10T00:00:00"/>
        <d v="2021-09-14T00:00:00"/>
        <d v="2021-01-08T00:00:00"/>
        <d v="2021-02-24T00:00:00"/>
        <d v="2021-08-29T00:00:00"/>
        <d v="2021-04-28T00:00:00"/>
        <d v="2021-12-26T00:00:00"/>
        <d v="2021-11-09T00:00:00"/>
        <d v="2021-01-30T00:00:00"/>
        <d v="2021-09-21T00:00:00"/>
        <d v="2021-09-05T00:00:00"/>
        <d v="2021-07-17T00:00:00"/>
        <d v="2021-02-12T00:00:00"/>
        <d v="2021-03-16T00:00:00"/>
        <d v="2021-04-04T00:00:00"/>
        <d v="2021-10-23T00:00:00"/>
        <d v="2021-07-29T00:00:00"/>
        <d v="2021-06-15T00:00:00"/>
        <d v="2021-03-12T00:00:00"/>
        <d v="2021-06-26T00:00:00"/>
        <d v="2021-01-02T00:00:00"/>
        <d v="2021-03-11T00:00:00"/>
        <d v="2021-11-25T00:00:00"/>
        <d v="2021-02-19T00:00:00"/>
        <d v="2021-08-14T00:00:00"/>
        <d v="2021-04-27T00:00:00"/>
        <d v="2021-11-10T00:00:00"/>
        <d v="2021-11-30T00:00:00"/>
        <d v="2021-06-05T00:00:00"/>
        <d v="2021-04-26T00:00:00"/>
        <d v="2021-07-01T00:00:00"/>
        <d v="2021-11-04T00:00:00"/>
        <d v="2021-10-27T00:00:00"/>
        <d v="2021-02-07T00:00:00"/>
        <d v="2021-02-06T00:00:00"/>
        <d v="2021-04-06T00:00:00"/>
        <d v="2021-01-12T00:00:00"/>
        <d v="2021-05-12T00:00:00"/>
        <d v="2021-05-05T00:00:00"/>
        <d v="2021-05-06T00:00:00"/>
        <d v="2021-02-01T00:00:00"/>
        <d v="2021-10-08T00:00:00"/>
        <d v="2021-04-03T00:00:00"/>
        <d v="2021-05-29T00:00:00"/>
        <d v="2021-07-11T00:00:00"/>
        <d v="2021-02-17T00:00:00"/>
        <d v="2021-10-18T00:00:00"/>
        <d v="2021-08-02T00:00:00"/>
        <d v="2021-06-08T00:00:00"/>
        <d v="2021-08-16T00:00:00"/>
        <d v="2021-06-19T00:00:00"/>
        <d v="2021-07-16T00:00:00"/>
        <d v="2021-08-11T00:00:00"/>
        <d v="2021-05-26T00:00:00"/>
        <d v="2021-01-24T00:00:00"/>
        <d v="2021-04-12T00:00:00"/>
        <d v="2021-10-22T00:00:00"/>
        <d v="2021-11-05T00:00:00"/>
        <d v="2021-11-19T00:00:00"/>
        <d v="2021-11-02T00:00:00"/>
        <d v="2021-03-30T00:00:00"/>
        <d v="2021-11-16T00:00:00"/>
        <d v="2021-01-21T00:00:00"/>
        <d v="2021-06-09T00:00:00"/>
        <d v="2021-08-12T00:00:00"/>
        <d v="2021-01-26T00:00:00"/>
        <d v="2021-07-08T00:00:00"/>
        <d v="2021-03-08T00:00:00"/>
        <d v="2021-10-21T00:00:00"/>
        <d v="2021-03-07T00:00:00"/>
        <d v="2021-09-17T00:00:00"/>
        <d v="2021-01-10T00:00:00"/>
        <d v="2021-11-14T00:00:00"/>
        <d v="2021-04-14T00:00:00"/>
        <d v="2021-05-22T00:00:00"/>
        <d v="2021-02-04T00:00:00"/>
        <d v="2021-02-18T00:00:00"/>
        <d v="2021-10-17T00:00:00"/>
        <d v="2021-03-15T00:00:00"/>
        <d v="2021-08-27T00:00:00"/>
        <d v="2021-06-06T00:00:00"/>
        <d v="2021-05-04T00:00:00"/>
        <d v="2021-05-10T00:00:00"/>
        <d v="2021-06-02T00:00:00"/>
        <d v="2021-08-17T00:00:00"/>
        <d v="2021-07-05T00:00:00"/>
        <d v="2021-04-21T00:00:00"/>
        <d v="2021-09-02T00:00:00"/>
        <d v="2021-02-02T00:00:00"/>
        <d v="2021-09-18T00:00:00"/>
        <d v="2021-04-01T00:00:00"/>
        <d v="2021-04-29T00:00:00"/>
        <d v="2021-11-18T00:00:00"/>
        <d v="2021-06-27T00:00:00"/>
        <d v="2021-10-01T00:00:00"/>
        <d v="2021-11-22T00:00:00"/>
        <d v="2021-06-11T00:00:00"/>
        <d v="2021-08-23T00:00:00"/>
        <d v="2021-09-06T00:00:00"/>
        <d v="2021-07-13T00:00:00"/>
        <d v="2021-01-25T00:00:00"/>
        <d v="2021-12-14T00:00:00"/>
        <d v="2021-09-29T00:00:00"/>
        <d v="2021-05-24T00:00:00"/>
        <d v="2021-12-21T00:00:00"/>
        <d v="2021-09-25T00:00:00"/>
        <d v="2021-07-12T00:00:00"/>
        <d v="2021-09-10T00:00:00"/>
        <d v="2021-07-06T00:00:00"/>
        <d v="2021-04-30T00:00:00"/>
        <d v="2021-03-27T00:00:00"/>
        <d v="2021-08-08T00:00:00"/>
        <d v="2021-11-12T00:00:00"/>
        <d v="2021-12-15T00:00:00"/>
        <d v="2021-10-02T00:00:00"/>
        <d v="2021-09-27T00:00:00"/>
        <d v="2021-12-29T00:00:00"/>
        <d v="2021-12-01T00:00:00"/>
        <d v="2021-02-11T00:00:00"/>
        <d v="2021-11-07T00:00:00"/>
        <d v="2021-12-16T00:00:00"/>
        <d v="2021-06-04T00:00:00"/>
        <d v="2021-06-24T00:00:00"/>
        <d v="2021-06-07T00:00:00"/>
        <d v="2021-09-04T00:00:00"/>
        <d v="2021-03-02T00:00:00"/>
        <d v="2021-08-15T00:00:00"/>
        <d v="2021-04-02T00:00:00"/>
        <d v="2021-11-28T00:00:00"/>
        <d v="2021-09-28T00:00:00"/>
        <d v="2021-02-05T00:00:00"/>
        <d v="2021-02-08T00:00:00"/>
        <d v="2021-01-27T00:00:00"/>
        <d v="2021-08-24T00:00:00"/>
        <d v="2021-08-19T00:00:00"/>
        <d v="2021-03-26T00:00:00"/>
        <d v="2021-03-06T00:00:00"/>
        <d v="2021-10-29T00:00:00"/>
        <d v="2021-07-18T00:00:00"/>
        <d v="2021-11-03T00:00:00"/>
        <d v="2021-10-11T00:00:00"/>
        <d v="2021-05-01T00:00:00"/>
        <d v="2021-11-23T00:00:00"/>
        <d v="2021-02-14T00:00:00"/>
        <d v="2021-09-16T00:00:00"/>
        <d v="2021-10-05T00:00:00"/>
        <d v="2021-09-20T00:00:00"/>
        <d v="2021-10-06T00:00:00"/>
        <d v="2021-12-23T00:00:00"/>
        <d v="2021-05-20T00:00:00"/>
        <d v="2021-10-19T00:00:00"/>
        <d v="2021-07-15T00:00:00"/>
        <d v="2021-07-09T00:00:00"/>
        <d v="2021-09-12T00:00:00"/>
        <d v="2021-10-28T00:00:00"/>
        <d v="2021-12-07T00:00:00"/>
        <d v="2021-08-10T00:00:00"/>
        <d v="2021-07-03T00:00:00"/>
        <d v="2021-06-16T00:00:00"/>
        <d v="2021-08-07T00:00:00"/>
        <d v="2021-03-13T00:00:00"/>
        <d v="2021-12-18T00:00:00"/>
        <d v="2021-12-08T00:00:00"/>
        <d v="2021-12-02T00:00:00"/>
        <d v="2021-12-09T00:00:00"/>
        <d v="2021-09-30T00:00:00"/>
        <d v="2021-12-13T00:00:00"/>
        <d v="2021-03-01T00:00:00"/>
        <d v="2021-07-30T00:00:00"/>
        <d v="2021-10-07T00:00:00"/>
        <d v="2021-08-03T00:00:00"/>
        <d v="2021-10-31T00:00:00"/>
        <d v="2021-04-25T00:00:00"/>
        <d v="2021-12-06T00:00:00"/>
        <d v="2021-06-30T00:00:00"/>
        <d v="2021-12-20T00:00:00"/>
        <d v="2021-09-22T00:00:00"/>
        <d v="2021-09-13T00:00:00"/>
        <d v="2021-05-23T00:00:00"/>
        <d v="2021-02-23T00:00:00"/>
        <d v="2021-09-08T00:00:00"/>
        <d v="2021-01-09T00:00:00"/>
        <d v="2021-11-08T00:00:00"/>
        <d v="2021-05-07T00:00:00"/>
        <d v="2021-01-28T00:00:00"/>
        <d v="2021-12-27T00:00:00"/>
        <d v="2021-02-16T00:00:00"/>
        <d v="2021-08-22T00:00:00"/>
        <d v="2021-10-09T00:00:00"/>
        <d v="2021-01-31T00:00:00"/>
        <d v="2021-09-24T00:00:00"/>
        <d v="2021-02-28T00:00:00"/>
        <d v="2021-03-09T00:00:00"/>
        <d v="2021-03-10T00:00:00"/>
        <d v="2021-05-11T00:00:00"/>
        <d v="2021-07-14T00:00:00"/>
        <d v="2021-02-10T00:00:00"/>
        <d v="2021-03-21T00:00:00"/>
        <d v="2021-03-17T00:00:00"/>
        <d v="2021-06-14T00:00:00"/>
        <d v="2021-03-25T00:00:00"/>
        <d v="2021-03-29T00:00:00"/>
        <d v="2021-08-31T00:00:00"/>
        <d v="2021-08-25T00:00:00"/>
        <d v="2021-05-17T00:00:00"/>
        <d v="2021-11-06T00:00:00"/>
        <d v="2021-10-10T00:00:00"/>
        <d v="2021-04-24T00:00:00"/>
        <d v="2021-11-17T00:00:00"/>
        <d v="2021-02-03T00:00:00"/>
        <d v="2021-01-17T00:00:00"/>
        <d v="2021-08-01T00:00:00"/>
        <d v="2021-08-30T00:00:00"/>
        <d v="2021-10-30T00:00:00"/>
        <d v="2021-12-12T00:00:00"/>
        <d v="2021-06-17T00:00:00"/>
        <d v="2021-04-20T00:00:00"/>
        <d v="2021-07-19T00:00:00"/>
        <d v="2021-01-03T00:00:00"/>
        <d v="2021-10-24T00:00:00"/>
        <d v="2021-12-19T00:00:00"/>
        <d v="2021-02-22T00:00:00"/>
        <d v="2021-05-14T00:00:00"/>
        <d v="2021-04-07T00:00:00"/>
        <d v="2021-03-28T00:00:00"/>
        <d v="2021-05-03T00:00:00"/>
        <d v="2021-02-13T00:00:00"/>
        <d v="2021-08-28T00:00:00"/>
        <d v="2021-08-26T00:00:00"/>
        <d v="2021-04-17T00:00:00"/>
        <d v="2021-01-16T00:00:00"/>
        <d v="2021-04-08T00:00:00"/>
        <d v="2021-06-12T00:00:00"/>
        <d v="2021-11-11T00:00:00"/>
        <d v="2021-12-11T00:00:00"/>
        <d v="2021-11-26T00:00:00"/>
        <d v="2021-09-11T00:00:00"/>
        <d v="2021-06-20T00:00:00"/>
        <d v="2021-03-22T00:00:00"/>
        <d v="2021-03-23T00:00:00"/>
        <d v="2021-07-25T00:00:00"/>
        <d v="2021-10-13T00:00:00"/>
        <d v="2021-12-04T00:00:00"/>
        <d v="2021-06-28T00:00:00"/>
        <d v="2021-03-31T00:00:00"/>
        <d v="2021-09-19T00:00:00"/>
        <d v="2021-11-24T00:00:00"/>
        <d v="2021-05-18T00:00:00"/>
        <d v="2021-06-10T00:00:00"/>
        <d v="2021-05-21T00:00:00"/>
        <d v="2021-10-04T00:00:00"/>
        <d v="2021-05-27T00:00:00"/>
        <d v="2021-01-29T00:00:00"/>
        <d v="2021-02-21T00:00:00"/>
        <d v="2021-01-18T00:00:00"/>
        <d v="2021-12-24T00:00:00"/>
        <d v="2021-04-23T00:00:00"/>
        <d v="2021-05-16T00:00:00"/>
        <d v="2021-12-17T00:00:00"/>
        <d v="2021-01-19T00:00:00"/>
        <d v="2021-05-08T00:00:00"/>
        <d v="2021-10-03T00:00:00"/>
        <d v="2021-07-20T00:00:00"/>
        <d v="2021-06-13T00:00:00"/>
        <d v="2021-04-16T00:00:00"/>
        <d v="2021-01-11T00:00:00"/>
        <d v="2021-11-20T00:00:00"/>
        <d v="2021-08-05T00:00:00"/>
        <d v="2021-09-03T00:00:00"/>
        <d v="2021-08-09T00:00:00"/>
        <d v="2021-12-30T00:00:00"/>
        <d v="2021-03-04T00:00:00"/>
        <d v="2021-04-19T00:00:00"/>
        <d v="2021-10-16T00:00:00"/>
        <d v="2021-12-10T00:00:00"/>
        <d v="2021-04-15T00:00:00"/>
        <d v="2021-02-27T00:00:00"/>
        <d v="2021-12-03T00:00:00"/>
      </sharedItems>
    </cacheField>
    <cacheField name="Invoice Month" numFmtId="0">
      <sharedItems count="13">
        <s v="July"/>
        <s v="June"/>
        <s v="April"/>
        <s v="October"/>
        <s v="March"/>
        <s v="August"/>
        <s v="September"/>
        <s v="January"/>
        <s v="December"/>
        <s v="February"/>
        <s v="May"/>
        <s v="November"/>
        <s v="July " u="1"/>
      </sharedItems>
    </cacheField>
    <cacheField name="Invoice Year" numFmtId="0">
      <sharedItems containsSemiMixedTypes="0" containsString="0" containsNumber="1" containsInteger="1" minValue="2021" maxValue="2021"/>
    </cacheField>
    <cacheField name="Invoiced Amount USD" numFmtId="8">
      <sharedItems containsSemiMixedTypes="0" containsString="0" containsNumber="1" minValue="32.04" maxValue="9998.57"/>
    </cacheField>
    <cacheField name="Quantity" numFmtId="0">
      <sharedItems containsSemiMixedTypes="0" containsString="0" containsNumber="1" containsInteger="1" minValue="1" maxValue="10"/>
    </cacheField>
    <cacheField name="Vat" numFmtId="8">
      <sharedItems containsSemiMixedTypes="0" containsString="0" containsNumber="1" minValue="2.403" maxValue="749.89274999999998"/>
    </cacheField>
    <cacheField name="COGS" numFmtId="8">
      <sharedItems containsSemiMixedTypes="0" containsString="0" containsNumber="1" minValue="29.637" maxValue="9248.6772500000006"/>
    </cacheField>
    <cacheField name="Unit Price" numFmtId="8">
      <sharedItems containsSemiMixedTypes="0" containsString="0" containsNumber="1" minValue="3.2039999999999997" maxValue="9648.2900000000009"/>
    </cacheField>
    <cacheField name="Unit Cost" numFmtId="8">
      <sharedItems containsSemiMixedTypes="0" containsString="0" containsNumber="1" minValue="2.9637000000000002" maxValue="8924.6682500000006"/>
    </cacheField>
    <cacheField name="Profit" numFmtId="8">
      <sharedItems containsSemiMixedTypes="0" containsString="0" containsNumber="1" minValue="0.24029999999999951" maxValue="723.62175000000025"/>
    </cacheField>
    <cacheField name="Total Profit" numFmtId="8">
      <sharedItems containsSemiMixedTypes="0" containsString="0" containsNumber="1" minValue="2.4029999999999951" maxValue="749.89274999999907"/>
    </cacheField>
    <cacheField name="Gross Profit" numFmtId="8">
      <sharedItems containsSemiMixedTypes="0" containsString="0" containsNumber="1" minValue="4.8059999999999956" maxValue="1499.785499999999"/>
    </cacheField>
    <cacheField name="PROFIT MARGIN" numFmtId="8">
      <sharedItems containsSemiMixedTypes="0" containsString="0" containsNumber="1" minValue="13.3333333333333" maxValue="13.333333333333377"/>
    </cacheField>
    <cacheField name="Percentage Per Sales" numFmtId="8">
      <sharedItems containsSemiMixedTypes="0" containsString="0" containsNumber="1" minValue="6.4054937865010825E-4" maxValue="0.1998931897905622"/>
    </cacheField>
  </cacheFields>
  <extLst>
    <ext xmlns:x14="http://schemas.microsoft.com/office/spreadsheetml/2009/9/main" uri="{725AE2AE-9491-48be-B2B4-4EB974FC3084}">
      <x14:pivotCacheDefinition pivotCacheId="268901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n v="2021"/>
    <n v="7473.64"/>
    <n v="1"/>
    <n v="560.52300000000002"/>
    <n v="6913.1170000000002"/>
    <n v="7473.64"/>
    <n v="6913.1170000000002"/>
    <n v="560.52300000000014"/>
    <n v="560.52300000000014"/>
    <n v="1121.0460000000003"/>
    <n v="13.33333333333333"/>
    <n v="0.14941434014527452"/>
  </r>
  <r>
    <n v="2"/>
    <x v="1"/>
    <x v="0"/>
    <x v="1"/>
    <x v="1"/>
    <x v="1"/>
    <n v="2021"/>
    <n v="8466.8700000000008"/>
    <n v="1"/>
    <n v="635.01525000000004"/>
    <n v="7831.8547500000004"/>
    <n v="8466.8700000000008"/>
    <n v="7831.8547500000004"/>
    <n v="635.01525000000038"/>
    <n v="635.01525000000038"/>
    <n v="1270.0305000000003"/>
    <n v="13.333333333333327"/>
    <n v="0.16927117096164929"/>
  </r>
  <r>
    <n v="3"/>
    <x v="2"/>
    <x v="1"/>
    <x v="2"/>
    <x v="2"/>
    <x v="2"/>
    <n v="2021"/>
    <n v="3043.7"/>
    <n v="3"/>
    <n v="228.27749999999997"/>
    <n v="2815.4224999999997"/>
    <n v="1014.5666666666666"/>
    <n v="938.47416666666652"/>
    <n v="76.092500000000086"/>
    <n v="228.27750000000026"/>
    <n v="456.55500000000023"/>
    <n v="13.333333333333318"/>
    <n v="6.0850191753974235E-2"/>
  </r>
  <r>
    <n v="4"/>
    <x v="3"/>
    <x v="2"/>
    <x v="3"/>
    <x v="3"/>
    <x v="1"/>
    <n v="2021"/>
    <n v="8009.16"/>
    <n v="1"/>
    <n v="600.68700000000001"/>
    <n v="7408.473"/>
    <n v="8009.16"/>
    <n v="7408.473"/>
    <n v="600.6869999999999"/>
    <n v="600.6869999999999"/>
    <n v="1201.3739999999998"/>
    <n v="13.333333333333336"/>
    <n v="0.16012055123312427"/>
  </r>
  <r>
    <n v="5"/>
    <x v="4"/>
    <x v="2"/>
    <x v="4"/>
    <x v="4"/>
    <x v="3"/>
    <n v="2021"/>
    <n v="6577.61"/>
    <n v="3"/>
    <n v="493.32074999999998"/>
    <n v="6084.2892499999998"/>
    <n v="2192.5366666666664"/>
    <n v="2028.0964166666665"/>
    <n v="164.44024999999988"/>
    <n v="493.32074999999963"/>
    <n v="986.64149999999961"/>
    <n v="13.333333333333343"/>
    <n v="0.13150074901693942"/>
  </r>
  <r>
    <n v="6"/>
    <x v="1"/>
    <x v="3"/>
    <x v="5"/>
    <x v="5"/>
    <x v="4"/>
    <n v="2021"/>
    <n v="6872.07"/>
    <n v="4"/>
    <n v="515.40524999999991"/>
    <n v="6356.6647499999999"/>
    <n v="1718.0174999999999"/>
    <n v="1589.1661875"/>
    <n v="128.85131249999995"/>
    <n v="515.4052499999998"/>
    <n v="1030.8104999999996"/>
    <n v="13.333333333333337"/>
    <n v="0.13738764570973938"/>
  </r>
  <r>
    <n v="7"/>
    <x v="4"/>
    <x v="4"/>
    <x v="6"/>
    <x v="6"/>
    <x v="5"/>
    <n v="2021"/>
    <n v="4805.92"/>
    <n v="10"/>
    <n v="360.44400000000002"/>
    <n v="4445.4759999999997"/>
    <n v="480.59199999999998"/>
    <n v="444.54759999999999"/>
    <n v="36.044399999999996"/>
    <n v="360.44399999999996"/>
    <n v="720.88799999999992"/>
    <n v="13.333333333333336"/>
    <n v="9.6080807423287409E-2"/>
  </r>
  <r>
    <n v="8"/>
    <x v="2"/>
    <x v="5"/>
    <x v="7"/>
    <x v="7"/>
    <x v="0"/>
    <n v="2021"/>
    <n v="1231.17"/>
    <n v="5"/>
    <n v="92.33775"/>
    <n v="1138.8322500000002"/>
    <n v="246.23400000000001"/>
    <n v="227.76645000000002"/>
    <n v="18.467549999999989"/>
    <n v="92.337749999999943"/>
    <n v="184.67549999999994"/>
    <n v="13.333333333333343"/>
    <n v="2.461376961649981E-2"/>
  </r>
  <r>
    <n v="9"/>
    <x v="2"/>
    <x v="1"/>
    <x v="8"/>
    <x v="8"/>
    <x v="6"/>
    <n v="2021"/>
    <n v="4463.17"/>
    <n v="3"/>
    <n v="334.73775000000001"/>
    <n v="4128.4322499999998"/>
    <n v="1487.7233333333334"/>
    <n v="1376.1440833333334"/>
    <n v="111.57925"/>
    <n v="334.73775000000001"/>
    <n v="669.47550000000001"/>
    <n v="13.333333333333334"/>
    <n v="8.9228488461604361E-2"/>
  </r>
  <r>
    <n v="10"/>
    <x v="4"/>
    <x v="6"/>
    <x v="9"/>
    <x v="9"/>
    <x v="7"/>
    <n v="2021"/>
    <n v="3033.95"/>
    <n v="8"/>
    <n v="227.54624999999999"/>
    <n v="2806.4037499999999"/>
    <n v="379.24374999999998"/>
    <n v="350.80046874999999"/>
    <n v="28.443281249999984"/>
    <n v="227.54624999999987"/>
    <n v="455.09249999999986"/>
    <n v="13.333333333333339"/>
    <n v="6.0655268019834459E-2"/>
  </r>
  <r>
    <n v="11"/>
    <x v="4"/>
    <x v="7"/>
    <x v="10"/>
    <x v="10"/>
    <x v="8"/>
    <n v="2021"/>
    <n v="412.36"/>
    <n v="4"/>
    <n v="30.927"/>
    <n v="381.43299999999999"/>
    <n v="103.09"/>
    <n v="95.358249999999998"/>
    <n v="7.7317500000000052"/>
    <n v="30.927000000000021"/>
    <n v="61.854000000000021"/>
    <n v="13.333333333333325"/>
    <n v="8.2439744625517689E-3"/>
  </r>
  <r>
    <n v="12"/>
    <x v="1"/>
    <x v="8"/>
    <x v="11"/>
    <x v="11"/>
    <x v="4"/>
    <n v="2021"/>
    <n v="1116.69"/>
    <n v="2"/>
    <n v="83.751750000000001"/>
    <n v="1032.9382500000002"/>
    <n v="558.34500000000003"/>
    <n v="516.46912500000008"/>
    <n v="41.875874999999951"/>
    <n v="83.751749999999902"/>
    <n v="167.50349999999992"/>
    <n v="13.33333333333335"/>
    <n v="2.2325065095030884E-2"/>
  </r>
  <r>
    <n v="13"/>
    <x v="3"/>
    <x v="9"/>
    <x v="12"/>
    <x v="12"/>
    <x v="9"/>
    <n v="2021"/>
    <n v="7545.66"/>
    <n v="1"/>
    <n v="565.92449999999997"/>
    <n v="6979.7354999999998"/>
    <n v="7545.66"/>
    <n v="6979.7354999999998"/>
    <n v="565.92450000000008"/>
    <n v="565.92450000000008"/>
    <n v="1131.8490000000002"/>
    <n v="13.33333333333333"/>
    <n v="0.15085417679478702"/>
  </r>
  <r>
    <n v="14"/>
    <x v="3"/>
    <x v="10"/>
    <x v="13"/>
    <x v="13"/>
    <x v="7"/>
    <n v="2021"/>
    <n v="6815.29"/>
    <n v="8"/>
    <n v="511.14675"/>
    <n v="6304.1432500000001"/>
    <n v="851.91125"/>
    <n v="788.01790625000001"/>
    <n v="63.893343749999985"/>
    <n v="511.14674999999988"/>
    <n v="1022.2934999999999"/>
    <n v="13.333333333333336"/>
    <n v="0.13625248985082075"/>
  </r>
  <r>
    <n v="15"/>
    <x v="4"/>
    <x v="11"/>
    <x v="14"/>
    <x v="14"/>
    <x v="0"/>
    <n v="2021"/>
    <n v="3349.41"/>
    <n v="1"/>
    <n v="251.20574999999997"/>
    <n v="3098.2042499999998"/>
    <n v="3349.41"/>
    <n v="3098.2042499999998"/>
    <n v="251.20575000000008"/>
    <n v="251.20575000000008"/>
    <n v="502.41150000000005"/>
    <n v="13.333333333333329"/>
    <n v="6.6962000447704714E-2"/>
  </r>
  <r>
    <n v="16"/>
    <x v="4"/>
    <x v="9"/>
    <x v="15"/>
    <x v="15"/>
    <x v="10"/>
    <n v="2021"/>
    <n v="8437.11"/>
    <n v="1"/>
    <n v="632.78325000000007"/>
    <n v="7804.3267500000002"/>
    <n v="8437.11"/>
    <n v="7804.3267500000002"/>
    <n v="632.78325000000041"/>
    <n v="632.78325000000041"/>
    <n v="1265.5665000000004"/>
    <n v="13.333333333333325"/>
    <n v="0.1686762037485211"/>
  </r>
  <r>
    <n v="17"/>
    <x v="2"/>
    <x v="8"/>
    <x v="16"/>
    <x v="16"/>
    <x v="0"/>
    <n v="2021"/>
    <n v="5076.47"/>
    <n v="4"/>
    <n v="380.73525000000001"/>
    <n v="4695.7347500000005"/>
    <n v="1269.1175000000001"/>
    <n v="1173.9336875000001"/>
    <n v="95.183812499999931"/>
    <n v="380.73524999999972"/>
    <n v="761.47049999999967"/>
    <n v="13.333333333333343"/>
    <n v="0.10148969114344304"/>
  </r>
  <r>
    <n v="18"/>
    <x v="4"/>
    <x v="2"/>
    <x v="17"/>
    <x v="17"/>
    <x v="0"/>
    <n v="2021"/>
    <n v="4113.5200000000004"/>
    <n v="6"/>
    <n v="308.51400000000001"/>
    <n v="3805.0060000000003"/>
    <n v="685.5866666666667"/>
    <n v="634.16766666666672"/>
    <n v="51.418999999999983"/>
    <n v="308.5139999999999"/>
    <n v="617.02799999999991"/>
    <n v="13.333333333333339"/>
    <n v="8.2238223472683947E-2"/>
  </r>
  <r>
    <n v="19"/>
    <x v="0"/>
    <x v="3"/>
    <x v="18"/>
    <x v="18"/>
    <x v="4"/>
    <n v="2021"/>
    <n v="2704.95"/>
    <n v="7"/>
    <n v="202.87124999999997"/>
    <n v="2502.0787499999997"/>
    <n v="386.42142857142852"/>
    <n v="357.43982142857141"/>
    <n v="28.981607142857115"/>
    <n v="202.8712499999998"/>
    <n v="405.74249999999978"/>
    <n v="13.333333333333345"/>
    <n v="5.4077841503733154E-2"/>
  </r>
  <r>
    <n v="20"/>
    <x v="0"/>
    <x v="12"/>
    <x v="19"/>
    <x v="19"/>
    <x v="3"/>
    <n v="2021"/>
    <n v="3480.57"/>
    <n v="4"/>
    <n v="261.04275000000001"/>
    <n v="3219.5272500000001"/>
    <n v="870.14250000000004"/>
    <n v="804.88181250000002"/>
    <n v="65.260687500000017"/>
    <n v="261.04275000000007"/>
    <n v="522.08550000000014"/>
    <n v="13.33333333333333"/>
    <n v="6.9584174495886636E-2"/>
  </r>
  <r>
    <n v="21"/>
    <x v="4"/>
    <x v="6"/>
    <x v="20"/>
    <x v="20"/>
    <x v="6"/>
    <n v="2021"/>
    <n v="1922.56"/>
    <n v="4"/>
    <n v="144.19199999999998"/>
    <n v="1778.3679999999999"/>
    <n v="480.64"/>
    <n v="444.59199999999998"/>
    <n v="36.048000000000002"/>
    <n v="144.19200000000001"/>
    <n v="288.38400000000001"/>
    <n v="13.333333333333332"/>
    <n v="3.8436161467464175E-2"/>
  </r>
  <r>
    <n v="22"/>
    <x v="3"/>
    <x v="1"/>
    <x v="21"/>
    <x v="21"/>
    <x v="6"/>
    <n v="2021"/>
    <n v="4756.47"/>
    <n v="3"/>
    <n v="356.73525000000001"/>
    <n v="4399.7347500000005"/>
    <n v="1585.49"/>
    <n v="1466.5782500000003"/>
    <n v="118.91174999999976"/>
    <n v="356.73524999999927"/>
    <n v="713.47049999999922"/>
    <n v="13.333333333333361"/>
    <n v="9.5092194228086166E-2"/>
  </r>
  <r>
    <n v="23"/>
    <x v="4"/>
    <x v="4"/>
    <x v="22"/>
    <x v="22"/>
    <x v="0"/>
    <n v="2021"/>
    <n v="6955.02"/>
    <n v="8"/>
    <n v="521.62649999999996"/>
    <n v="6433.3935000000001"/>
    <n v="869.37750000000005"/>
    <n v="804.17418750000002"/>
    <n v="65.203312500000038"/>
    <n v="521.62650000000031"/>
    <n v="1043.2530000000002"/>
    <n v="13.333333333333327"/>
    <n v="0.13904599686326705"/>
  </r>
  <r>
    <n v="24"/>
    <x v="4"/>
    <x v="7"/>
    <x v="23"/>
    <x v="23"/>
    <x v="7"/>
    <n v="2021"/>
    <n v="8623.08"/>
    <n v="5"/>
    <n v="646.73099999999999"/>
    <n v="7976.3490000000002"/>
    <n v="1724.616"/>
    <n v="1595.2698"/>
    <n v="129.34619999999995"/>
    <n v="646.73099999999977"/>
    <n v="1293.4619999999998"/>
    <n v="13.333333333333337"/>
    <n v="0.17239414906523645"/>
  </r>
  <r>
    <n v="25"/>
    <x v="3"/>
    <x v="13"/>
    <x v="24"/>
    <x v="24"/>
    <x v="11"/>
    <n v="2021"/>
    <n v="736.88"/>
    <n v="7"/>
    <n v="55.265999999999998"/>
    <n v="681.61400000000003"/>
    <n v="105.26857142857143"/>
    <n v="97.373428571428576"/>
    <n v="7.8951428571428579"/>
    <n v="55.266000000000005"/>
    <n v="110.53200000000001"/>
    <n v="13.333333333333332"/>
    <n v="1.4731836021838071E-2"/>
  </r>
  <r>
    <n v="26"/>
    <x v="2"/>
    <x v="9"/>
    <x v="25"/>
    <x v="25"/>
    <x v="6"/>
    <n v="2021"/>
    <n v="1308.8599999999999"/>
    <n v="10"/>
    <n v="98.16449999999999"/>
    <n v="1210.6954999999998"/>
    <n v="130.886"/>
    <n v="121.06954999999998"/>
    <n v="9.8164500000000174"/>
    <n v="98.164500000000174"/>
    <n v="196.32900000000018"/>
    <n v="13.333333333333309"/>
    <n v="2.6166961914481295E-2"/>
  </r>
  <r>
    <n v="27"/>
    <x v="4"/>
    <x v="5"/>
    <x v="26"/>
    <x v="26"/>
    <x v="1"/>
    <n v="2021"/>
    <n v="6345.74"/>
    <n v="7"/>
    <n v="475.93049999999994"/>
    <n v="5869.8094999999994"/>
    <n v="906.53428571428572"/>
    <n v="838.54421428571425"/>
    <n v="67.990071428571468"/>
    <n v="475.93050000000028"/>
    <n v="951.86100000000022"/>
    <n v="13.333333333333325"/>
    <n v="0.12686516273642753"/>
  </r>
  <r>
    <n v="28"/>
    <x v="2"/>
    <x v="6"/>
    <x v="27"/>
    <x v="27"/>
    <x v="2"/>
    <n v="2021"/>
    <n v="5363.8"/>
    <n v="6"/>
    <n v="402.28500000000003"/>
    <n v="4961.5150000000003"/>
    <n v="893.9666666666667"/>
    <n v="826.91916666666668"/>
    <n v="67.047500000000014"/>
    <n v="402.28500000000008"/>
    <n v="804.57000000000016"/>
    <n v="13.33333333333333"/>
    <n v="0.10723404360809773"/>
  </r>
  <r>
    <n v="29"/>
    <x v="4"/>
    <x v="14"/>
    <x v="28"/>
    <x v="28"/>
    <x v="1"/>
    <n v="2021"/>
    <n v="3244.35"/>
    <n v="5"/>
    <n v="243.32624999999999"/>
    <n v="3001.0237499999998"/>
    <n v="648.87"/>
    <n v="600.20474999999999"/>
    <n v="48.665250000000015"/>
    <n v="243.32625000000007"/>
    <n v="486.65250000000003"/>
    <n v="13.333333333333329"/>
    <n v="6.4861622241681613E-2"/>
  </r>
  <r>
    <n v="30"/>
    <x v="2"/>
    <x v="2"/>
    <x v="29"/>
    <x v="29"/>
    <x v="7"/>
    <n v="2021"/>
    <n v="2701.59"/>
    <n v="1"/>
    <n v="202.61924999999999"/>
    <n v="2498.97075"/>
    <n v="2701.59"/>
    <n v="2498.97075"/>
    <n v="202.61925000000019"/>
    <n v="202.61925000000019"/>
    <n v="405.23850000000016"/>
    <n v="13.333333333333321"/>
    <n v="5.4010667786121916E-2"/>
  </r>
  <r>
    <n v="31"/>
    <x v="4"/>
    <x v="13"/>
    <x v="30"/>
    <x v="28"/>
    <x v="1"/>
    <n v="2021"/>
    <n v="2120.63"/>
    <n v="7"/>
    <n v="159.04724999999999"/>
    <n v="1961.58275"/>
    <n v="302.94714285714286"/>
    <n v="280.22610714285713"/>
    <n v="22.721035714285733"/>
    <n v="159.04725000000013"/>
    <n v="318.09450000000015"/>
    <n v="13.333333333333323"/>
    <n v="4.2396012136291489E-2"/>
  </r>
  <r>
    <n v="32"/>
    <x v="4"/>
    <x v="7"/>
    <x v="31"/>
    <x v="30"/>
    <x v="1"/>
    <n v="2021"/>
    <n v="2219.91"/>
    <n v="9"/>
    <n v="166.49324999999999"/>
    <n v="2053.4167499999999"/>
    <n v="246.65666666666664"/>
    <n v="228.15741666666665"/>
    <n v="18.499249999999989"/>
    <n v="166.4932499999999"/>
    <n v="332.98649999999986"/>
    <n v="13.333333333333341"/>
    <n v="4.4380835554280955E-2"/>
  </r>
  <r>
    <n v="33"/>
    <x v="2"/>
    <x v="10"/>
    <x v="32"/>
    <x v="31"/>
    <x v="2"/>
    <n v="2021"/>
    <n v="1636.95"/>
    <n v="4"/>
    <n v="122.77124999999999"/>
    <n v="1514.17875"/>
    <n v="409.23750000000001"/>
    <n v="378.54468750000001"/>
    <n v="30.692812500000002"/>
    <n v="122.77125000000001"/>
    <n v="245.54250000000002"/>
    <n v="13.333333333333332"/>
    <n v="3.2726195548729554E-2"/>
  </r>
  <r>
    <n v="34"/>
    <x v="0"/>
    <x v="15"/>
    <x v="33"/>
    <x v="32"/>
    <x v="10"/>
    <n v="2021"/>
    <n v="392.15"/>
    <n v="2"/>
    <n v="29.411249999999995"/>
    <n v="362.73874999999998"/>
    <n v="196.07499999999999"/>
    <n v="181.36937499999999"/>
    <n v="14.705624999999998"/>
    <n v="29.411249999999995"/>
    <n v="58.822499999999991"/>
    <n v="13.333333333333334"/>
    <n v="7.8399325479912609E-3"/>
  </r>
  <r>
    <n v="35"/>
    <x v="1"/>
    <x v="16"/>
    <x v="34"/>
    <x v="33"/>
    <x v="9"/>
    <n v="2021"/>
    <n v="6036.74"/>
    <n v="6"/>
    <n v="452.75549999999998"/>
    <n v="5583.9844999999996"/>
    <n v="1006.1233333333333"/>
    <n v="930.66408333333322"/>
    <n v="75.459250000000111"/>
    <n v="452.75550000000067"/>
    <n v="905.51100000000065"/>
    <n v="13.333333333333313"/>
    <n v="0.12068757977753604"/>
  </r>
  <r>
    <n v="36"/>
    <x v="0"/>
    <x v="16"/>
    <x v="35"/>
    <x v="34"/>
    <x v="10"/>
    <n v="2021"/>
    <n v="5881.77"/>
    <n v="7"/>
    <n v="441.13275000000004"/>
    <n v="5440.6372500000007"/>
    <n v="840.25285714285724"/>
    <n v="777.23389285714291"/>
    <n v="63.018964285714333"/>
    <n v="441.13275000000033"/>
    <n v="882.26550000000043"/>
    <n v="13.333333333333325"/>
    <n v="0.11758939197449587"/>
  </r>
  <r>
    <n v="37"/>
    <x v="3"/>
    <x v="17"/>
    <x v="36"/>
    <x v="35"/>
    <x v="5"/>
    <n v="2021"/>
    <n v="3428.35"/>
    <n v="9"/>
    <n v="257.12624999999997"/>
    <n v="3171.2237500000001"/>
    <n v="380.92777777777775"/>
    <n v="352.35819444444445"/>
    <n v="28.569583333333298"/>
    <n v="257.12624999999969"/>
    <n v="514.2524999999996"/>
    <n v="13.33333333333335"/>
    <n v="6.8540182968011815E-2"/>
  </r>
  <r>
    <n v="38"/>
    <x v="1"/>
    <x v="16"/>
    <x v="37"/>
    <x v="36"/>
    <x v="7"/>
    <n v="2021"/>
    <n v="8944.68"/>
    <n v="10"/>
    <n v="670.851"/>
    <n v="8273.8289999999997"/>
    <n v="894.46800000000007"/>
    <n v="827.38289999999995"/>
    <n v="67.085100000000125"/>
    <n v="670.85100000000125"/>
    <n v="1341.7020000000011"/>
    <n v="13.333333333333309"/>
    <n v="0.17882363346517013"/>
  </r>
  <r>
    <n v="39"/>
    <x v="2"/>
    <x v="1"/>
    <x v="38"/>
    <x v="37"/>
    <x v="4"/>
    <n v="2021"/>
    <n v="4286.5600000000004"/>
    <n v="9"/>
    <n v="321.49200000000002"/>
    <n v="3965.0680000000002"/>
    <n v="476.28444444444449"/>
    <n v="440.56311111111114"/>
    <n v="35.721333333333348"/>
    <n v="321.49200000000013"/>
    <n v="642.98400000000015"/>
    <n v="13.333333333333329"/>
    <n v="8.5697669929663184E-2"/>
  </r>
  <r>
    <n v="40"/>
    <x v="3"/>
    <x v="0"/>
    <x v="39"/>
    <x v="34"/>
    <x v="10"/>
    <n v="2021"/>
    <n v="2999.42"/>
    <n v="3"/>
    <n v="224.95650000000001"/>
    <n v="2774.4634999999998"/>
    <n v="999.80666666666673"/>
    <n v="924.82116666666661"/>
    <n v="74.985500000000116"/>
    <n v="224.95650000000035"/>
    <n v="449.91300000000035"/>
    <n v="13.333333333333313"/>
    <n v="5.9964938118311738E-2"/>
  </r>
  <r>
    <n v="41"/>
    <x v="3"/>
    <x v="2"/>
    <x v="40"/>
    <x v="38"/>
    <x v="10"/>
    <n v="2021"/>
    <n v="6405.2"/>
    <n v="3"/>
    <n v="480.39"/>
    <n v="5924.8099999999995"/>
    <n v="2135.0666666666666"/>
    <n v="1974.9366666666665"/>
    <n v="160.13000000000011"/>
    <n v="480.39000000000033"/>
    <n v="960.78000000000031"/>
    <n v="13.333333333333323"/>
    <n v="0.1280538976320123"/>
  </r>
  <r>
    <n v="42"/>
    <x v="4"/>
    <x v="14"/>
    <x v="41"/>
    <x v="39"/>
    <x v="7"/>
    <n v="2021"/>
    <n v="3509.98"/>
    <n v="9"/>
    <n v="263.24849999999998"/>
    <n v="3246.7314999999999"/>
    <n v="389.9977777777778"/>
    <n v="360.74794444444444"/>
    <n v="29.249833333333356"/>
    <n v="263.24850000000021"/>
    <n v="526.49700000000018"/>
    <n v="13.333333333333323"/>
    <n v="7.0172144446763646E-2"/>
  </r>
  <r>
    <n v="43"/>
    <x v="4"/>
    <x v="12"/>
    <x v="42"/>
    <x v="40"/>
    <x v="10"/>
    <n v="2021"/>
    <n v="1661.63"/>
    <n v="6"/>
    <n v="124.62225000000001"/>
    <n v="1537.0077500000002"/>
    <n v="276.93833333333333"/>
    <n v="256.16795833333339"/>
    <n v="20.770374999999945"/>
    <n v="124.62224999999967"/>
    <n v="249.24449999999968"/>
    <n v="13.333333333333369"/>
    <n v="3.321960249832645E-2"/>
  </r>
  <r>
    <n v="44"/>
    <x v="4"/>
    <x v="16"/>
    <x v="43"/>
    <x v="41"/>
    <x v="2"/>
    <n v="2021"/>
    <n v="6717.6"/>
    <n v="10"/>
    <n v="503.82"/>
    <n v="6213.7800000000007"/>
    <n v="671.76"/>
    <n v="621.37800000000004"/>
    <n v="50.381999999999948"/>
    <n v="503.81999999999948"/>
    <n v="1007.6399999999994"/>
    <n v="13.333333333333348"/>
    <n v="0.13429945399562945"/>
  </r>
  <r>
    <n v="45"/>
    <x v="4"/>
    <x v="15"/>
    <x v="44"/>
    <x v="42"/>
    <x v="11"/>
    <n v="2021"/>
    <n v="3981.71"/>
    <n v="5"/>
    <n v="298.62824999999998"/>
    <n v="3683.0817500000003"/>
    <n v="796.34199999999998"/>
    <n v="736.61635000000001"/>
    <n v="59.725649999999973"/>
    <n v="298.62824999999987"/>
    <n v="597.25649999999985"/>
    <n v="13.333333333333339"/>
    <n v="7.9603054508892726E-2"/>
  </r>
  <r>
    <n v="46"/>
    <x v="1"/>
    <x v="8"/>
    <x v="45"/>
    <x v="19"/>
    <x v="3"/>
    <n v="2021"/>
    <n v="9398.74"/>
    <n v="5"/>
    <n v="704.90549999999996"/>
    <n v="8693.834499999999"/>
    <n v="1879.748"/>
    <n v="1738.7668999999999"/>
    <n v="140.9811000000002"/>
    <n v="704.90550000000098"/>
    <n v="1409.8110000000011"/>
    <n v="13.333333333333314"/>
    <n v="0.18790128174450432"/>
  </r>
  <r>
    <n v="47"/>
    <x v="2"/>
    <x v="9"/>
    <x v="46"/>
    <x v="31"/>
    <x v="2"/>
    <n v="2021"/>
    <n v="4314.99"/>
    <n v="3"/>
    <n v="323.62424999999996"/>
    <n v="3991.3657499999999"/>
    <n v="1438.33"/>
    <n v="1330.45525"/>
    <n v="107.87474999999995"/>
    <n v="323.62424999999985"/>
    <n v="647.24849999999981"/>
    <n v="13.333333333333339"/>
    <n v="8.6266047546236915E-2"/>
  </r>
  <r>
    <n v="48"/>
    <x v="1"/>
    <x v="15"/>
    <x v="47"/>
    <x v="43"/>
    <x v="0"/>
    <n v="2021"/>
    <n v="1672.14"/>
    <n v="4"/>
    <n v="125.4105"/>
    <n v="1546.7295000000001"/>
    <n v="418.03500000000003"/>
    <n v="386.68237500000004"/>
    <n v="31.352624999999989"/>
    <n v="125.41049999999996"/>
    <n v="250.82099999999997"/>
    <n v="13.333333333333339"/>
    <n v="3.3429720287640206E-2"/>
  </r>
  <r>
    <n v="49"/>
    <x v="3"/>
    <x v="5"/>
    <x v="48"/>
    <x v="44"/>
    <x v="4"/>
    <n v="2021"/>
    <n v="5685.08"/>
    <n v="7"/>
    <n v="426.38099999999997"/>
    <n v="5258.6989999999996"/>
    <n v="812.15428571428572"/>
    <n v="751.24271428571421"/>
    <n v="60.911571428571506"/>
    <n v="426.38100000000054"/>
    <n v="852.76200000000051"/>
    <n v="13.333333333333316"/>
    <n v="0.11365713051111603"/>
  </r>
  <r>
    <n v="50"/>
    <x v="1"/>
    <x v="5"/>
    <x v="49"/>
    <x v="45"/>
    <x v="8"/>
    <n v="2021"/>
    <n v="3223.98"/>
    <n v="10"/>
    <n v="241.79849999999999"/>
    <n v="2982.1815000000001"/>
    <n v="322.39800000000002"/>
    <n v="298.21815000000004"/>
    <n v="24.179849999999988"/>
    <n v="241.79849999999988"/>
    <n v="483.59699999999987"/>
    <n v="13.333333333333341"/>
    <n v="6.4454381578663428E-2"/>
  </r>
  <r>
    <n v="51"/>
    <x v="4"/>
    <x v="12"/>
    <x v="50"/>
    <x v="46"/>
    <x v="3"/>
    <n v="2021"/>
    <n v="7801.66"/>
    <n v="9"/>
    <n v="585.12450000000001"/>
    <n v="7216.5355"/>
    <n v="866.85111111111109"/>
    <n v="801.83727777777779"/>
    <n v="65.013833333333309"/>
    <n v="585.12449999999978"/>
    <n v="1170.2489999999998"/>
    <n v="13.333333333333337"/>
    <n v="0.15597217432707253"/>
  </r>
  <r>
    <n v="52"/>
    <x v="2"/>
    <x v="18"/>
    <x v="51"/>
    <x v="47"/>
    <x v="10"/>
    <n v="2021"/>
    <n v="3632.41"/>
    <n v="9"/>
    <n v="272.43074999999999"/>
    <n v="3359.9792499999999"/>
    <n v="403.60111111111109"/>
    <n v="373.33102777777776"/>
    <n v="30.270083333333332"/>
    <n v="272.43074999999999"/>
    <n v="544.86149999999998"/>
    <n v="13.333333333333334"/>
    <n v="7.2619786782223472E-2"/>
  </r>
  <r>
    <n v="53"/>
    <x v="0"/>
    <x v="4"/>
    <x v="52"/>
    <x v="48"/>
    <x v="7"/>
    <n v="2021"/>
    <n v="4445.6099999999997"/>
    <n v="9"/>
    <n v="333.42074999999994"/>
    <n v="4112.1892499999994"/>
    <n v="493.95666666666665"/>
    <n v="456.90991666666662"/>
    <n v="37.046750000000031"/>
    <n v="333.42075000000028"/>
    <n v="666.84150000000022"/>
    <n v="13.333333333333321"/>
    <n v="8.8877425818374142E-2"/>
  </r>
  <r>
    <n v="54"/>
    <x v="0"/>
    <x v="0"/>
    <x v="53"/>
    <x v="49"/>
    <x v="9"/>
    <n v="2021"/>
    <n v="952.89"/>
    <n v="7"/>
    <n v="71.46674999999999"/>
    <n v="881.42325000000005"/>
    <n v="136.12714285714284"/>
    <n v="125.91760714285715"/>
    <n v="10.209535714285693"/>
    <n v="71.466749999999848"/>
    <n v="142.93349999999984"/>
    <n v="13.333333333333361"/>
    <n v="1.9050346361482576E-2"/>
  </r>
  <r>
    <n v="55"/>
    <x v="4"/>
    <x v="1"/>
    <x v="54"/>
    <x v="50"/>
    <x v="2"/>
    <n v="2021"/>
    <n v="7923.71"/>
    <n v="1"/>
    <n v="594.27824999999996"/>
    <n v="7329.4317499999997"/>
    <n v="7923.71"/>
    <n v="7329.4317499999997"/>
    <n v="594.2782500000003"/>
    <n v="594.2782500000003"/>
    <n v="1188.5565000000001"/>
    <n v="13.333333333333327"/>
    <n v="0.15841221963494537"/>
  </r>
  <r>
    <n v="56"/>
    <x v="4"/>
    <x v="18"/>
    <x v="55"/>
    <x v="51"/>
    <x v="7"/>
    <n v="2021"/>
    <n v="6201.21"/>
    <n v="4"/>
    <n v="465.09074999999996"/>
    <n v="5736.1192499999997"/>
    <n v="1550.3025"/>
    <n v="1434.0298124999999"/>
    <n v="116.27268750000007"/>
    <n v="465.0907500000003"/>
    <n v="930.18150000000026"/>
    <n v="13.333333333333325"/>
    <n v="0.12397569327025088"/>
  </r>
  <r>
    <n v="57"/>
    <x v="0"/>
    <x v="14"/>
    <x v="56"/>
    <x v="52"/>
    <x v="5"/>
    <n v="2021"/>
    <n v="3091.95"/>
    <n v="7"/>
    <n v="231.89624999999998"/>
    <n v="2860.05375"/>
    <n v="441.70714285714286"/>
    <n v="408.57910714285714"/>
    <n v="33.128035714285716"/>
    <n v="231.89625000000001"/>
    <n v="463.79250000000002"/>
    <n v="13.333333333333332"/>
    <n v="6.1814814335742888E-2"/>
  </r>
  <r>
    <n v="58"/>
    <x v="1"/>
    <x v="12"/>
    <x v="57"/>
    <x v="53"/>
    <x v="7"/>
    <n v="2021"/>
    <n v="9645.1"/>
    <n v="2"/>
    <n v="723.38250000000005"/>
    <n v="8921.7175000000007"/>
    <n v="4822.55"/>
    <n v="4460.8587500000003"/>
    <n v="361.69124999999985"/>
    <n v="723.38249999999971"/>
    <n v="1446.7649999999999"/>
    <n v="13.333333333333339"/>
    <n v="0.19282655468221471"/>
  </r>
  <r>
    <n v="59"/>
    <x v="4"/>
    <x v="19"/>
    <x v="58"/>
    <x v="54"/>
    <x v="3"/>
    <n v="2021"/>
    <n v="7169.14"/>
    <n v="8"/>
    <n v="537.68550000000005"/>
    <n v="6631.4544999999998"/>
    <n v="896.14250000000004"/>
    <n v="828.93181249999998"/>
    <n v="67.210687500000063"/>
    <n v="537.6855000000005"/>
    <n v="1075.3710000000005"/>
    <n v="13.333333333333321"/>
    <n v="0.14332672198675522"/>
  </r>
  <r>
    <n v="60"/>
    <x v="3"/>
    <x v="7"/>
    <x v="59"/>
    <x v="48"/>
    <x v="7"/>
    <n v="2021"/>
    <n v="9635.24"/>
    <n v="9"/>
    <n v="722.64299999999992"/>
    <n v="8912.5969999999998"/>
    <n v="1070.5822222222223"/>
    <n v="990.28855555555549"/>
    <n v="80.293666666666809"/>
    <n v="722.64300000000128"/>
    <n v="1445.2860000000012"/>
    <n v="13.333333333333309"/>
    <n v="0.19262943180851028"/>
  </r>
  <r>
    <n v="61"/>
    <x v="0"/>
    <x v="3"/>
    <x v="60"/>
    <x v="55"/>
    <x v="8"/>
    <n v="2021"/>
    <n v="7685.9"/>
    <n v="8"/>
    <n v="576.4425"/>
    <n v="7109.4574999999995"/>
    <n v="960.73749999999995"/>
    <n v="888.68218749999994"/>
    <n v="72.055312500000014"/>
    <n v="576.44250000000011"/>
    <n v="1152.8850000000002"/>
    <n v="13.33333333333333"/>
    <n v="0.15365787981794216"/>
  </r>
  <r>
    <n v="62"/>
    <x v="0"/>
    <x v="12"/>
    <x v="28"/>
    <x v="35"/>
    <x v="5"/>
    <n v="2021"/>
    <n v="8436.15"/>
    <n v="1"/>
    <n v="632.71124999999995"/>
    <n v="7803.4387499999993"/>
    <n v="8436.15"/>
    <n v="7803.4387499999993"/>
    <n v="632.71125000000029"/>
    <n v="632.71125000000029"/>
    <n v="1265.4225000000001"/>
    <n v="13.333333333333327"/>
    <n v="0.16865701125777499"/>
  </r>
  <r>
    <n v="63"/>
    <x v="0"/>
    <x v="20"/>
    <x v="61"/>
    <x v="56"/>
    <x v="1"/>
    <n v="2021"/>
    <n v="2970.95"/>
    <n v="2"/>
    <n v="222.82124999999999"/>
    <n v="2748.1287499999999"/>
    <n v="1485.4749999999999"/>
    <n v="1374.0643749999999"/>
    <n v="111.41062499999998"/>
    <n v="222.82124999999996"/>
    <n v="445.64249999999993"/>
    <n v="13.333333333333334"/>
    <n v="5.9395760814623576E-2"/>
  </r>
  <r>
    <n v="64"/>
    <x v="4"/>
    <x v="15"/>
    <x v="62"/>
    <x v="1"/>
    <x v="1"/>
    <n v="2021"/>
    <n v="5562.82"/>
    <n v="6"/>
    <n v="417.21149999999994"/>
    <n v="5145.6084999999994"/>
    <n v="927.13666666666666"/>
    <n v="857.60141666666652"/>
    <n v="69.535250000000133"/>
    <n v="417.2115000000008"/>
    <n v="834.42300000000068"/>
    <n v="13.333333333333307"/>
    <n v="0.11121288684589251"/>
  </r>
  <r>
    <n v="65"/>
    <x v="3"/>
    <x v="8"/>
    <x v="63"/>
    <x v="57"/>
    <x v="3"/>
    <n v="2021"/>
    <n v="704.42"/>
    <n v="6"/>
    <n v="52.831499999999998"/>
    <n v="651.58849999999995"/>
    <n v="117.40333333333332"/>
    <n v="108.59808333333332"/>
    <n v="8.8052500000000009"/>
    <n v="52.831500000000005"/>
    <n v="105.66300000000001"/>
    <n v="13.33333333333333"/>
    <n v="1.4082889928486556E-2"/>
  </r>
  <r>
    <n v="66"/>
    <x v="2"/>
    <x v="8"/>
    <x v="64"/>
    <x v="58"/>
    <x v="4"/>
    <n v="2021"/>
    <n v="1749.82"/>
    <n v="4"/>
    <n v="131.23649999999998"/>
    <n v="1618.5835"/>
    <n v="437.45499999999998"/>
    <n v="404.64587499999999"/>
    <n v="32.809124999999995"/>
    <n v="131.23649999999998"/>
    <n v="262.47299999999996"/>
    <n v="13.333333333333336"/>
    <n v="3.4982712663843084E-2"/>
  </r>
  <r>
    <n v="67"/>
    <x v="0"/>
    <x v="7"/>
    <x v="65"/>
    <x v="59"/>
    <x v="3"/>
    <n v="2021"/>
    <n v="8027.78"/>
    <n v="9"/>
    <n v="602.08349999999996"/>
    <n v="7425.6965"/>
    <n v="891.9755555555555"/>
    <n v="825.07738888888889"/>
    <n v="66.898166666666611"/>
    <n v="602.0834999999995"/>
    <n v="1204.1669999999995"/>
    <n v="13.333333333333345"/>
    <n v="0.1604928055848866"/>
  </r>
  <r>
    <n v="68"/>
    <x v="2"/>
    <x v="17"/>
    <x v="66"/>
    <x v="60"/>
    <x v="6"/>
    <n v="2021"/>
    <n v="342.91"/>
    <n v="9"/>
    <n v="25.718250000000001"/>
    <n v="317.19175000000001"/>
    <n v="38.101111111111116"/>
    <n v="35.243527777777778"/>
    <n v="2.8575833333333378"/>
    <n v="25.71825000000004"/>
    <n v="51.436500000000038"/>
    <n v="13.333333333333313"/>
    <n v="6.8555177101407199E-3"/>
  </r>
  <r>
    <n v="69"/>
    <x v="3"/>
    <x v="15"/>
    <x v="67"/>
    <x v="20"/>
    <x v="6"/>
    <n v="2021"/>
    <n v="3160.21"/>
    <n v="6"/>
    <n v="237.01575"/>
    <n v="2923.19425"/>
    <n v="526.70166666666671"/>
    <n v="487.19904166666669"/>
    <n v="39.502625000000023"/>
    <n v="237.01575000000014"/>
    <n v="474.03150000000016"/>
    <n v="13.333333333333325"/>
    <n v="6.3179480396499954E-2"/>
  </r>
  <r>
    <n v="70"/>
    <x v="1"/>
    <x v="12"/>
    <x v="68"/>
    <x v="61"/>
    <x v="10"/>
    <n v="2021"/>
    <n v="947.27"/>
    <n v="3"/>
    <n v="71.045249999999996"/>
    <n v="876.22474999999997"/>
    <n v="315.75666666666666"/>
    <n v="292.07491666666664"/>
    <n v="23.681750000000022"/>
    <n v="71.045250000000067"/>
    <n v="142.09050000000008"/>
    <n v="13.33333333333332"/>
    <n v="1.8937990321906621E-2"/>
  </r>
  <r>
    <n v="71"/>
    <x v="3"/>
    <x v="16"/>
    <x v="69"/>
    <x v="62"/>
    <x v="7"/>
    <n v="2021"/>
    <n v="2114.9"/>
    <n v="2"/>
    <n v="158.61750000000001"/>
    <n v="1956.2825"/>
    <n v="1057.45"/>
    <n v="978.14125000000001"/>
    <n v="79.308750000000032"/>
    <n v="158.61750000000006"/>
    <n v="317.23500000000007"/>
    <n v="13.333333333333329"/>
    <n v="4.2281456957150874E-2"/>
  </r>
  <r>
    <n v="72"/>
    <x v="2"/>
    <x v="8"/>
    <x v="70"/>
    <x v="63"/>
    <x v="0"/>
    <n v="2021"/>
    <n v="9309.99"/>
    <n v="6"/>
    <n v="698.24924999999996"/>
    <n v="8611.740749999999"/>
    <n v="1551.665"/>
    <n v="1435.2901249999998"/>
    <n v="116.3748750000002"/>
    <n v="698.24925000000121"/>
    <n v="1396.4985000000011"/>
    <n v="13.333333333333309"/>
    <n v="0.18612697595938582"/>
  </r>
  <r>
    <n v="73"/>
    <x v="0"/>
    <x v="1"/>
    <x v="71"/>
    <x v="64"/>
    <x v="6"/>
    <n v="2021"/>
    <n v="938.77"/>
    <n v="1"/>
    <n v="70.407749999999993"/>
    <n v="868.36225000000002"/>
    <n v="938.77"/>
    <n v="868.36225000000002"/>
    <n v="70.407749999999965"/>
    <n v="70.407749999999965"/>
    <n v="140.81549999999996"/>
    <n v="13.333333333333339"/>
    <n v="1.8768056810092453E-2"/>
  </r>
  <r>
    <n v="74"/>
    <x v="0"/>
    <x v="6"/>
    <x v="72"/>
    <x v="15"/>
    <x v="10"/>
    <n v="2021"/>
    <n v="629.94000000000005"/>
    <n v="10"/>
    <n v="47.2455"/>
    <n v="582.69450000000006"/>
    <n v="62.994000000000007"/>
    <n v="58.269450000000006"/>
    <n v="4.7245500000000007"/>
    <n v="47.245500000000007"/>
    <n v="94.491000000000014"/>
    <n v="13.333333333333332"/>
    <n v="1.2593872521437245E-2"/>
  </r>
  <r>
    <n v="75"/>
    <x v="4"/>
    <x v="18"/>
    <x v="73"/>
    <x v="65"/>
    <x v="7"/>
    <n v="2021"/>
    <n v="1472.55"/>
    <n v="10"/>
    <n v="110.44125"/>
    <n v="1362.1087499999999"/>
    <n v="147.255"/>
    <n v="136.21087499999999"/>
    <n v="11.044125000000008"/>
    <n v="110.44125000000008"/>
    <n v="220.88250000000008"/>
    <n v="13.333333333333323"/>
    <n v="2.9439481508464947E-2"/>
  </r>
  <r>
    <n v="76"/>
    <x v="1"/>
    <x v="0"/>
    <x v="74"/>
    <x v="5"/>
    <x v="4"/>
    <n v="2021"/>
    <n v="1482.5"/>
    <n v="2"/>
    <n v="111.1875"/>
    <n v="1371.3125"/>
    <n v="741.25"/>
    <n v="685.65625"/>
    <n v="55.59375"/>
    <n v="111.1875"/>
    <n v="222.375"/>
    <n v="13.333333333333334"/>
    <n v="2.9638403678176828E-2"/>
  </r>
  <r>
    <n v="77"/>
    <x v="3"/>
    <x v="14"/>
    <x v="75"/>
    <x v="66"/>
    <x v="9"/>
    <n v="2021"/>
    <n v="9998.57"/>
    <n v="2"/>
    <n v="749.89274999999998"/>
    <n v="9248.6772500000006"/>
    <n v="4999.2849999999999"/>
    <n v="4624.3386250000003"/>
    <n v="374.94637499999953"/>
    <n v="749.89274999999907"/>
    <n v="1499.785499999999"/>
    <n v="13.33333333333335"/>
    <n v="0.1998931897905622"/>
  </r>
  <r>
    <n v="78"/>
    <x v="0"/>
    <x v="7"/>
    <x v="76"/>
    <x v="67"/>
    <x v="5"/>
    <n v="2021"/>
    <n v="7995.32"/>
    <n v="5"/>
    <n v="599.649"/>
    <n v="7395.6709999999994"/>
    <n v="1599.0639999999999"/>
    <n v="1479.1342"/>
    <n v="119.92979999999989"/>
    <n v="599.64899999999943"/>
    <n v="1199.2979999999993"/>
    <n v="13.333333333333345"/>
    <n v="0.15984385949153507"/>
  </r>
  <r>
    <n v="79"/>
    <x v="3"/>
    <x v="7"/>
    <x v="77"/>
    <x v="68"/>
    <x v="2"/>
    <n v="2021"/>
    <n v="1615.2"/>
    <n v="9"/>
    <n v="121.14"/>
    <n v="1494.06"/>
    <n v="179.46666666666667"/>
    <n v="166.00666666666666"/>
    <n v="13.460000000000008"/>
    <n v="121.14000000000007"/>
    <n v="242.28000000000009"/>
    <n v="13.333333333333325"/>
    <n v="3.2291365680263889E-2"/>
  </r>
  <r>
    <n v="80"/>
    <x v="3"/>
    <x v="10"/>
    <x v="78"/>
    <x v="69"/>
    <x v="8"/>
    <n v="2021"/>
    <n v="1292.04"/>
    <n v="9"/>
    <n v="96.902999999999992"/>
    <n v="1195.1369999999999"/>
    <n v="143.56"/>
    <n v="132.79300000000001"/>
    <n v="10.766999999999996"/>
    <n v="96.902999999999963"/>
    <n v="193.80599999999995"/>
    <n v="13.333333333333337"/>
    <n v="2.5830693482867852E-2"/>
  </r>
  <r>
    <n v="81"/>
    <x v="2"/>
    <x v="2"/>
    <x v="79"/>
    <x v="70"/>
    <x v="11"/>
    <n v="2021"/>
    <n v="8156.86"/>
    <n v="6"/>
    <n v="611.7645"/>
    <n v="7545.0954999999994"/>
    <n v="1359.4766666666667"/>
    <n v="1257.5159166666665"/>
    <n v="101.96075000000019"/>
    <n v="611.76450000000114"/>
    <n v="1223.5290000000011"/>
    <n v="13.333333333333307"/>
    <n v="0.16307339590311867"/>
  </r>
  <r>
    <n v="82"/>
    <x v="2"/>
    <x v="15"/>
    <x v="80"/>
    <x v="71"/>
    <x v="7"/>
    <n v="2021"/>
    <n v="7341.56"/>
    <n v="7"/>
    <n v="550.61699999999996"/>
    <n v="6790.9430000000002"/>
    <n v="1048.7942857142857"/>
    <n v="970.13471428571427"/>
    <n v="78.659571428571439"/>
    <n v="550.61700000000008"/>
    <n v="1101.2339999999999"/>
    <n v="13.333333333333332"/>
    <n v="0.14677377329346097"/>
  </r>
  <r>
    <n v="83"/>
    <x v="2"/>
    <x v="6"/>
    <x v="81"/>
    <x v="72"/>
    <x v="6"/>
    <n v="2021"/>
    <n v="7397.08"/>
    <n v="4"/>
    <n v="554.78099999999995"/>
    <n v="6842.299"/>
    <n v="1849.27"/>
    <n v="1710.57475"/>
    <n v="138.69524999999999"/>
    <n v="554.78099999999995"/>
    <n v="1109.5619999999999"/>
    <n v="13.333333333333334"/>
    <n v="0.14788373900827539"/>
  </r>
  <r>
    <n v="84"/>
    <x v="0"/>
    <x v="4"/>
    <x v="82"/>
    <x v="73"/>
    <x v="6"/>
    <n v="2021"/>
    <n v="9508.4500000000007"/>
    <n v="2"/>
    <n v="713.13375000000008"/>
    <n v="8795.3162499999999"/>
    <n v="4754.2250000000004"/>
    <n v="4397.6581249999999"/>
    <n v="356.56687500000044"/>
    <n v="713.13375000000087"/>
    <n v="1426.2675000000008"/>
    <n v="13.333333333333318"/>
    <n v="0.19009462357757875"/>
  </r>
  <r>
    <n v="85"/>
    <x v="1"/>
    <x v="19"/>
    <x v="83"/>
    <x v="74"/>
    <x v="0"/>
    <n v="2021"/>
    <n v="9641.4699999999993"/>
    <n v="1"/>
    <n v="723.11024999999995"/>
    <n v="8918.3597499999996"/>
    <n v="9641.4699999999993"/>
    <n v="8918.3597499999996"/>
    <n v="723.11024999999972"/>
    <n v="723.11024999999972"/>
    <n v="1446.2204999999997"/>
    <n v="13.333333333333337"/>
    <n v="0.19275398307658112"/>
  </r>
  <r>
    <n v="86"/>
    <x v="0"/>
    <x v="10"/>
    <x v="84"/>
    <x v="75"/>
    <x v="9"/>
    <n v="2021"/>
    <n v="6954.63"/>
    <n v="2"/>
    <n v="521.59725000000003"/>
    <n v="6433.0327500000003"/>
    <n v="3477.3150000000001"/>
    <n v="3216.5163750000002"/>
    <n v="260.7986249999999"/>
    <n v="521.5972499999998"/>
    <n v="1043.1944999999998"/>
    <n v="13.333333333333339"/>
    <n v="0.13903819991390146"/>
  </r>
  <r>
    <n v="87"/>
    <x v="1"/>
    <x v="0"/>
    <x v="85"/>
    <x v="49"/>
    <x v="9"/>
    <n v="2021"/>
    <n v="2244.81"/>
    <n v="4"/>
    <n v="168.36075"/>
    <n v="2076.4492500000001"/>
    <n v="561.20249999999999"/>
    <n v="519.11231250000003"/>
    <n v="42.090187499999956"/>
    <n v="168.36074999999983"/>
    <n v="336.72149999999982"/>
    <n v="13.333333333333346"/>
    <n v="4.4878640783007163E-2"/>
  </r>
  <r>
    <n v="88"/>
    <x v="1"/>
    <x v="5"/>
    <x v="86"/>
    <x v="76"/>
    <x v="4"/>
    <n v="2021"/>
    <n v="1776.38"/>
    <n v="6"/>
    <n v="133.2285"/>
    <n v="1643.1515000000002"/>
    <n v="296.06333333333333"/>
    <n v="273.85858333333334"/>
    <n v="22.20474999999999"/>
    <n v="133.22849999999994"/>
    <n v="266.45699999999994"/>
    <n v="13.333333333333341"/>
    <n v="3.551370490781771E-2"/>
  </r>
  <r>
    <n v="89"/>
    <x v="1"/>
    <x v="7"/>
    <x v="87"/>
    <x v="77"/>
    <x v="2"/>
    <n v="2021"/>
    <n v="4741.1899999999996"/>
    <n v="6"/>
    <n v="355.58924999999994"/>
    <n v="4385.6007499999996"/>
    <n v="790.19833333333327"/>
    <n v="730.93345833333331"/>
    <n v="59.264874999999961"/>
    <n v="355.58924999999977"/>
    <n v="711.17849999999976"/>
    <n v="13.333333333333341"/>
    <n v="9.4786713750377866E-2"/>
  </r>
  <r>
    <n v="90"/>
    <x v="2"/>
    <x v="4"/>
    <x v="88"/>
    <x v="78"/>
    <x v="3"/>
    <n v="2021"/>
    <n v="5256.41"/>
    <n v="5"/>
    <n v="394.23075"/>
    <n v="4862.1792500000001"/>
    <n v="1051.2819999999999"/>
    <n v="972.43585000000007"/>
    <n v="78.846149999999852"/>
    <n v="394.23074999999926"/>
    <n v="788.46149999999921"/>
    <n v="13.333333333333359"/>
    <n v="0.10508708362765967"/>
  </r>
  <r>
    <n v="91"/>
    <x v="4"/>
    <x v="1"/>
    <x v="89"/>
    <x v="79"/>
    <x v="0"/>
    <n v="2021"/>
    <n v="6388.36"/>
    <n v="2"/>
    <n v="479.12699999999995"/>
    <n v="5909.2330000000002"/>
    <n v="3194.18"/>
    <n v="2954.6165000000001"/>
    <n v="239.56349999999975"/>
    <n v="479.1269999999995"/>
    <n v="958.25399999999945"/>
    <n v="13.333333333333346"/>
    <n v="0.12771722935684163"/>
  </r>
  <r>
    <n v="92"/>
    <x v="3"/>
    <x v="5"/>
    <x v="90"/>
    <x v="80"/>
    <x v="1"/>
    <n v="2021"/>
    <n v="5534.28"/>
    <n v="2"/>
    <n v="415.07099999999997"/>
    <n v="5119.2089999999998"/>
    <n v="2767.14"/>
    <n v="2559.6044999999999"/>
    <n v="207.53549999999996"/>
    <n v="415.07099999999991"/>
    <n v="830.14199999999983"/>
    <n v="13.333333333333336"/>
    <n v="0.1106423100897541"/>
  </r>
  <r>
    <n v="93"/>
    <x v="1"/>
    <x v="1"/>
    <x v="91"/>
    <x v="81"/>
    <x v="4"/>
    <n v="2021"/>
    <n v="7406"/>
    <n v="6"/>
    <n v="555.44999999999993"/>
    <n v="6850.55"/>
    <n v="1234.3333333333333"/>
    <n v="1141.7583333333334"/>
    <n v="92.574999999999818"/>
    <n v="555.44999999999891"/>
    <n v="1110.8999999999987"/>
    <n v="13.333333333333359"/>
    <n v="0.14806206923479096"/>
  </r>
  <r>
    <n v="94"/>
    <x v="4"/>
    <x v="4"/>
    <x v="92"/>
    <x v="82"/>
    <x v="1"/>
    <n v="2021"/>
    <n v="6659"/>
    <n v="6"/>
    <n v="499.42499999999995"/>
    <n v="6159.5749999999998"/>
    <n v="1109.8333333333333"/>
    <n v="1026.5958333333333"/>
    <n v="83.237499999999955"/>
    <n v="499.42499999999973"/>
    <n v="998.84999999999968"/>
    <n v="13.333333333333341"/>
    <n v="0.13312791237300473"/>
  </r>
  <r>
    <n v="95"/>
    <x v="4"/>
    <x v="0"/>
    <x v="93"/>
    <x v="83"/>
    <x v="7"/>
    <n v="2021"/>
    <n v="3144.96"/>
    <n v="1"/>
    <n v="235.87199999999999"/>
    <n v="2909.0880000000002"/>
    <n v="3144.96"/>
    <n v="2909.0880000000002"/>
    <n v="235.87199999999984"/>
    <n v="235.87199999999984"/>
    <n v="471.7439999999998"/>
    <n v="13.333333333333343"/>
    <n v="6.2874599684127494E-2"/>
  </r>
  <r>
    <n v="96"/>
    <x v="0"/>
    <x v="16"/>
    <x v="94"/>
    <x v="84"/>
    <x v="4"/>
    <n v="2021"/>
    <n v="3779.88"/>
    <n v="3"/>
    <n v="283.49099999999999"/>
    <n v="3496.3890000000001"/>
    <n v="1259.96"/>
    <n v="1165.463"/>
    <n v="94.497000000000071"/>
    <n v="283.49100000000021"/>
    <n v="566.9820000000002"/>
    <n v="13.333333333333323"/>
    <n v="7.556803325130998E-2"/>
  </r>
  <r>
    <n v="97"/>
    <x v="2"/>
    <x v="10"/>
    <x v="95"/>
    <x v="85"/>
    <x v="11"/>
    <n v="2021"/>
    <n v="9439.16"/>
    <n v="5"/>
    <n v="707.93700000000001"/>
    <n v="8731.223"/>
    <n v="1887.8319999999999"/>
    <n v="1746.2446"/>
    <n v="141.58739999999989"/>
    <n v="707.93699999999944"/>
    <n v="1415.8739999999993"/>
    <n v="13.333333333333343"/>
    <n v="0.18870936557362536"/>
  </r>
  <r>
    <n v="98"/>
    <x v="3"/>
    <x v="18"/>
    <x v="96"/>
    <x v="86"/>
    <x v="9"/>
    <n v="2021"/>
    <n v="8830.5400000000009"/>
    <n v="5"/>
    <n v="662.29050000000007"/>
    <n v="8168.2495000000008"/>
    <n v="1766.1080000000002"/>
    <n v="1633.6499000000001"/>
    <n v="132.45810000000006"/>
    <n v="662.29050000000029"/>
    <n v="1324.5810000000004"/>
    <n v="13.333333333333329"/>
    <n v="0.17654172628417378"/>
  </r>
  <r>
    <n v="99"/>
    <x v="4"/>
    <x v="4"/>
    <x v="97"/>
    <x v="87"/>
    <x v="5"/>
    <n v="2021"/>
    <n v="3401.08"/>
    <n v="6"/>
    <n v="255.08099999999999"/>
    <n v="3145.9989999999998"/>
    <n v="566.84666666666669"/>
    <n v="524.33316666666667"/>
    <n v="42.513500000000022"/>
    <n v="255.08100000000013"/>
    <n v="510.16200000000015"/>
    <n v="13.333333333333327"/>
    <n v="6.7994996277756251E-2"/>
  </r>
  <r>
    <n v="100"/>
    <x v="2"/>
    <x v="12"/>
    <x v="98"/>
    <x v="88"/>
    <x v="2"/>
    <n v="2021"/>
    <n v="961.98"/>
    <n v="5"/>
    <n v="72.148499999999999"/>
    <n v="889.83150000000001"/>
    <n v="192.39600000000002"/>
    <n v="177.96629999999999"/>
    <n v="14.429700000000025"/>
    <n v="72.148500000000126"/>
    <n v="144.29700000000014"/>
    <n v="13.333333333333311"/>
    <n v="1.9232075258234432E-2"/>
  </r>
  <r>
    <n v="101"/>
    <x v="0"/>
    <x v="7"/>
    <x v="99"/>
    <x v="81"/>
    <x v="4"/>
    <n v="2021"/>
    <n v="3904.75"/>
    <n v="6"/>
    <n v="292.85624999999999"/>
    <n v="3611.8937500000002"/>
    <n v="650.79166666666663"/>
    <n v="601.9822916666667"/>
    <n v="48.809374999999932"/>
    <n v="292.85624999999959"/>
    <n v="585.71249999999964"/>
    <n v="13.333333333333352"/>
    <n v="7.8064456500749391E-2"/>
  </r>
  <r>
    <n v="102"/>
    <x v="2"/>
    <x v="4"/>
    <x v="100"/>
    <x v="56"/>
    <x v="1"/>
    <n v="2021"/>
    <n v="9871.02"/>
    <n v="4"/>
    <n v="740.32650000000001"/>
    <n v="9130.6935000000012"/>
    <n v="2467.7550000000001"/>
    <n v="2282.6733750000003"/>
    <n v="185.0816249999998"/>
    <n v="740.32649999999921"/>
    <n v="1480.6529999999993"/>
    <n v="13.333333333333348"/>
    <n v="0.1973431875044567"/>
  </r>
  <r>
    <n v="103"/>
    <x v="3"/>
    <x v="18"/>
    <x v="101"/>
    <x v="89"/>
    <x v="11"/>
    <n v="2021"/>
    <n v="9436.27"/>
    <n v="3"/>
    <n v="707.72024999999996"/>
    <n v="8728.5497500000001"/>
    <n v="3145.4233333333336"/>
    <n v="2909.5165833333335"/>
    <n v="235.9067500000001"/>
    <n v="707.72025000000031"/>
    <n v="1415.4405000000002"/>
    <n v="13.333333333333329"/>
    <n v="0.18865158817960853"/>
  </r>
  <r>
    <n v="104"/>
    <x v="0"/>
    <x v="11"/>
    <x v="102"/>
    <x v="90"/>
    <x v="11"/>
    <n v="2021"/>
    <n v="1265.1199999999999"/>
    <n v="5"/>
    <n v="94.883999999999986"/>
    <n v="1170.2359999999999"/>
    <n v="253.02399999999997"/>
    <n v="234.04719999999998"/>
    <n v="18.976799999999997"/>
    <n v="94.883999999999986"/>
    <n v="189.76799999999997"/>
    <n v="13.333333333333334"/>
    <n v="2.5292504054863454E-2"/>
  </r>
  <r>
    <n v="105"/>
    <x v="1"/>
    <x v="15"/>
    <x v="103"/>
    <x v="91"/>
    <x v="1"/>
    <n v="2021"/>
    <n v="841.75"/>
    <n v="3"/>
    <n v="63.131249999999994"/>
    <n v="778.61874999999998"/>
    <n v="280.58333333333331"/>
    <n v="259.53958333333333"/>
    <n v="21.043749999999989"/>
    <n v="63.131249999999966"/>
    <n v="126.26249999999996"/>
    <n v="13.333333333333341"/>
    <n v="1.6828415714067686E-2"/>
  </r>
  <r>
    <n v="106"/>
    <x v="1"/>
    <x v="13"/>
    <x v="104"/>
    <x v="92"/>
    <x v="2"/>
    <n v="2021"/>
    <n v="7768.55"/>
    <n v="7"/>
    <n v="582.64125000000001"/>
    <n v="7185.9087500000005"/>
    <n v="1109.7928571428572"/>
    <n v="1026.558392857143"/>
    <n v="83.234464285714239"/>
    <n v="582.64124999999967"/>
    <n v="1165.2824999999998"/>
    <n v="13.333333333333341"/>
    <n v="0.1553102333181117"/>
  </r>
  <r>
    <n v="107"/>
    <x v="1"/>
    <x v="20"/>
    <x v="105"/>
    <x v="93"/>
    <x v="0"/>
    <n v="2021"/>
    <n v="6660.78"/>
    <n v="6"/>
    <n v="499.55849999999998"/>
    <n v="6161.2214999999997"/>
    <n v="1110.1299999999999"/>
    <n v="1026.8702499999999"/>
    <n v="83.25974999999994"/>
    <n v="499.55849999999964"/>
    <n v="999.11699999999962"/>
    <n v="13.333333333333343"/>
    <n v="0.13316349844959638"/>
  </r>
  <r>
    <n v="108"/>
    <x v="4"/>
    <x v="17"/>
    <x v="106"/>
    <x v="94"/>
    <x v="11"/>
    <n v="2021"/>
    <n v="2857.32"/>
    <n v="7"/>
    <n v="214.29900000000001"/>
    <n v="2643.0210000000002"/>
    <n v="408.18857142857144"/>
    <n v="377.5744285714286"/>
    <n v="30.614142857142838"/>
    <n v="214.29899999999986"/>
    <n v="428.59799999999984"/>
    <n v="13.333333333333343"/>
    <n v="5.7124049644336067E-2"/>
  </r>
  <r>
    <n v="109"/>
    <x v="1"/>
    <x v="8"/>
    <x v="107"/>
    <x v="95"/>
    <x v="3"/>
    <n v="2021"/>
    <n v="6586.96"/>
    <n v="3"/>
    <n v="494.02199999999999"/>
    <n v="6092.9380000000001"/>
    <n v="2195.6533333333332"/>
    <n v="2030.9793333333334"/>
    <n v="164.67399999999975"/>
    <n v="494.02199999999925"/>
    <n v="988.04399999999919"/>
    <n v="13.333333333333353"/>
    <n v="0.13168767587993499"/>
  </r>
  <r>
    <n v="110"/>
    <x v="0"/>
    <x v="8"/>
    <x v="108"/>
    <x v="96"/>
    <x v="9"/>
    <n v="2021"/>
    <n v="3811.45"/>
    <n v="5"/>
    <n v="285.85874999999999"/>
    <n v="3525.5912499999999"/>
    <n v="762.29"/>
    <n v="705.11824999999999"/>
    <n v="57.171749999999975"/>
    <n v="285.85874999999987"/>
    <n v="571.71749999999986"/>
    <n v="13.333333333333339"/>
    <n v="7.6199186306365643E-2"/>
  </r>
  <r>
    <n v="111"/>
    <x v="4"/>
    <x v="17"/>
    <x v="109"/>
    <x v="97"/>
    <x v="9"/>
    <n v="2021"/>
    <n v="5366.39"/>
    <n v="9"/>
    <n v="402.47925000000004"/>
    <n v="4963.91075"/>
    <n v="596.26555555555558"/>
    <n v="551.5456388888889"/>
    <n v="44.719916666666677"/>
    <n v="402.47925000000009"/>
    <n v="804.95850000000019"/>
    <n v="13.33333333333333"/>
    <n v="0.1072858233487564"/>
  </r>
  <r>
    <n v="112"/>
    <x v="2"/>
    <x v="18"/>
    <x v="110"/>
    <x v="98"/>
    <x v="2"/>
    <n v="2021"/>
    <n v="8467.56"/>
    <n v="8"/>
    <n v="635.06699999999989"/>
    <n v="7832.4929999999995"/>
    <n v="1058.4449999999999"/>
    <n v="979.06162499999994"/>
    <n v="79.383375000000001"/>
    <n v="635.06700000000001"/>
    <n v="1270.134"/>
    <n v="13.333333333333332"/>
    <n v="0.169284965564373"/>
  </r>
  <r>
    <n v="113"/>
    <x v="1"/>
    <x v="10"/>
    <x v="111"/>
    <x v="99"/>
    <x v="7"/>
    <n v="2021"/>
    <n v="8217.75"/>
    <n v="4"/>
    <n v="616.33124999999995"/>
    <n v="7601.4187499999998"/>
    <n v="2054.4375"/>
    <n v="1900.3546875"/>
    <n v="154.08281250000005"/>
    <n v="616.33125000000018"/>
    <n v="1232.6625000000001"/>
    <n v="13.333333333333329"/>
    <n v="0.16429071961304392"/>
  </r>
  <r>
    <n v="114"/>
    <x v="4"/>
    <x v="3"/>
    <x v="112"/>
    <x v="100"/>
    <x v="10"/>
    <n v="2021"/>
    <n v="3148.27"/>
    <n v="4"/>
    <n v="236.12025"/>
    <n v="2912.14975"/>
    <n v="787.0675"/>
    <n v="728.03743750000001"/>
    <n v="59.030062499999985"/>
    <n v="236.12024999999994"/>
    <n v="472.24049999999994"/>
    <n v="13.333333333333336"/>
    <n v="6.2940773792845711E-2"/>
  </r>
  <r>
    <n v="115"/>
    <x v="1"/>
    <x v="20"/>
    <x v="113"/>
    <x v="101"/>
    <x v="10"/>
    <n v="2021"/>
    <n v="2198.1799999999998"/>
    <n v="7"/>
    <n v="164.86349999999999"/>
    <n v="2033.3164999999999"/>
    <n v="314.02571428571429"/>
    <n v="290.47378571428573"/>
    <n v="23.551928571428562"/>
    <n v="164.86349999999993"/>
    <n v="329.72699999999992"/>
    <n v="13.333333333333337"/>
    <n v="4.3946405529372505E-2"/>
  </r>
  <r>
    <n v="116"/>
    <x v="0"/>
    <x v="12"/>
    <x v="114"/>
    <x v="102"/>
    <x v="10"/>
    <n v="2021"/>
    <n v="516.05999999999995"/>
    <n v="2"/>
    <n v="38.704499999999996"/>
    <n v="477.35549999999995"/>
    <n v="258.02999999999997"/>
    <n v="238.67774999999997"/>
    <n v="19.352249999999998"/>
    <n v="38.704499999999996"/>
    <n v="77.408999999999992"/>
    <n v="13.333333333333334"/>
    <n v="1.0317163306684609E-2"/>
  </r>
  <r>
    <n v="117"/>
    <x v="1"/>
    <x v="3"/>
    <x v="115"/>
    <x v="103"/>
    <x v="9"/>
    <n v="2021"/>
    <n v="3523.76"/>
    <n v="9"/>
    <n v="264.28199999999998"/>
    <n v="3259.4780000000001"/>
    <n v="391.5288888888889"/>
    <n v="362.16422222222224"/>
    <n v="29.364666666666665"/>
    <n v="264.28199999999998"/>
    <n v="528.56399999999996"/>
    <n v="13.333333333333336"/>
    <n v="7.0447636657681209E-2"/>
  </r>
  <r>
    <n v="118"/>
    <x v="3"/>
    <x v="3"/>
    <x v="116"/>
    <x v="104"/>
    <x v="3"/>
    <n v="2021"/>
    <n v="1252.07"/>
    <n v="1"/>
    <n v="93.905249999999995"/>
    <n v="1158.1647499999999"/>
    <n v="1252.07"/>
    <n v="1158.1647499999999"/>
    <n v="93.905250000000024"/>
    <n v="93.905250000000024"/>
    <n v="187.81050000000002"/>
    <n v="13.333333333333329"/>
    <n v="2.5031606133784051E-2"/>
  </r>
  <r>
    <n v="119"/>
    <x v="4"/>
    <x v="16"/>
    <x v="117"/>
    <x v="105"/>
    <x v="2"/>
    <n v="2021"/>
    <n v="8527.2000000000007"/>
    <n v="5"/>
    <n v="639.54000000000008"/>
    <n v="7887.6600000000008"/>
    <n v="1705.44"/>
    <n v="1577.5320000000002"/>
    <n v="127.9079999999999"/>
    <n v="639.53999999999951"/>
    <n v="1279.0799999999995"/>
    <n v="13.333333333333345"/>
    <n v="0.17047729905197265"/>
  </r>
  <r>
    <n v="120"/>
    <x v="1"/>
    <x v="19"/>
    <x v="118"/>
    <x v="14"/>
    <x v="0"/>
    <n v="2021"/>
    <n v="8715.07"/>
    <n v="8"/>
    <n v="653.63024999999993"/>
    <n v="8061.4397499999995"/>
    <n v="1089.38375"/>
    <n v="1007.6799687499999"/>
    <n v="81.70378125000002"/>
    <n v="653.63025000000016"/>
    <n v="1307.2605000000001"/>
    <n v="13.33333333333333"/>
    <n v="0.17423322950662296"/>
  </r>
  <r>
    <n v="121"/>
    <x v="2"/>
    <x v="8"/>
    <x v="119"/>
    <x v="106"/>
    <x v="10"/>
    <n v="2021"/>
    <n v="9854.32"/>
    <n v="4"/>
    <n v="739.07399999999996"/>
    <n v="9115.2459999999992"/>
    <n v="2463.58"/>
    <n v="2278.8114999999998"/>
    <n v="184.76850000000013"/>
    <n v="739.07400000000052"/>
    <n v="1478.1480000000006"/>
    <n v="13.333333333333323"/>
    <n v="0.19700931813418648"/>
  </r>
  <r>
    <n v="122"/>
    <x v="0"/>
    <x v="7"/>
    <x v="120"/>
    <x v="31"/>
    <x v="2"/>
    <n v="2021"/>
    <n v="9604.11"/>
    <n v="8"/>
    <n v="720.30825000000004"/>
    <n v="8883.8017500000005"/>
    <n v="1200.5137500000001"/>
    <n v="1110.4752187500001"/>
    <n v="90.038531250000005"/>
    <n v="720.30825000000004"/>
    <n v="1440.6165000000001"/>
    <n v="13.333333333333334"/>
    <n v="0.19200707531171324"/>
  </r>
  <r>
    <n v="123"/>
    <x v="1"/>
    <x v="13"/>
    <x v="121"/>
    <x v="107"/>
    <x v="0"/>
    <n v="2021"/>
    <n v="4220.54"/>
    <n v="10"/>
    <n v="316.54050000000001"/>
    <n v="3903.9994999999999"/>
    <n v="422.05399999999997"/>
    <n v="390.39994999999999"/>
    <n v="31.654049999999984"/>
    <n v="316.54049999999984"/>
    <n v="633.0809999999999"/>
    <n v="13.333333333333339"/>
    <n v="8.4377786347313605E-2"/>
  </r>
  <r>
    <n v="124"/>
    <x v="3"/>
    <x v="18"/>
    <x v="122"/>
    <x v="108"/>
    <x v="9"/>
    <n v="2021"/>
    <n v="4569.25"/>
    <n v="3"/>
    <n v="342.69374999999997"/>
    <n v="4226.5562499999996"/>
    <n v="1523.0833333333333"/>
    <n v="1408.8520833333332"/>
    <n v="114.23125000000005"/>
    <n v="342.69375000000014"/>
    <n v="685.38750000000005"/>
    <n v="13.333333333333329"/>
    <n v="9.1349258689045171E-2"/>
  </r>
  <r>
    <n v="125"/>
    <x v="0"/>
    <x v="5"/>
    <x v="123"/>
    <x v="109"/>
    <x v="3"/>
    <n v="2021"/>
    <n v="7128.97"/>
    <n v="3"/>
    <n v="534.67274999999995"/>
    <n v="6594.2972500000005"/>
    <n v="2376.3233333333333"/>
    <n v="2198.0990833333335"/>
    <n v="178.22424999999976"/>
    <n v="534.67274999999927"/>
    <n v="1069.3454999999992"/>
    <n v="13.333333333333352"/>
    <n v="0.14252363620209935"/>
  </r>
  <r>
    <n v="126"/>
    <x v="2"/>
    <x v="9"/>
    <x v="124"/>
    <x v="110"/>
    <x v="5"/>
    <n v="2021"/>
    <n v="84.23"/>
    <n v="5"/>
    <n v="6.3172500000000005"/>
    <n v="77.912750000000003"/>
    <n v="16.846"/>
    <n v="15.582550000000001"/>
    <n v="1.2634499999999989"/>
    <n v="6.3172499999999943"/>
    <n v="12.634499999999996"/>
    <n v="13.333333333333346"/>
    <n v="1.6839411411890956E-3"/>
  </r>
  <r>
    <n v="127"/>
    <x v="4"/>
    <x v="13"/>
    <x v="125"/>
    <x v="31"/>
    <x v="2"/>
    <n v="2021"/>
    <n v="8931.59"/>
    <n v="8"/>
    <n v="669.86924999999997"/>
    <n v="8261.7207500000004"/>
    <n v="1116.44875"/>
    <n v="1032.7150937500001"/>
    <n v="83.733656249999967"/>
    <n v="669.86924999999974"/>
    <n v="1339.7384999999997"/>
    <n v="13.333333333333339"/>
    <n v="0.1785619358569763"/>
  </r>
  <r>
    <n v="128"/>
    <x v="0"/>
    <x v="20"/>
    <x v="126"/>
    <x v="111"/>
    <x v="1"/>
    <n v="2021"/>
    <n v="1813.24"/>
    <n v="8"/>
    <n v="135.99299999999999"/>
    <n v="1677.2470000000001"/>
    <n v="226.655"/>
    <n v="209.65587500000001"/>
    <n v="16.999124999999992"/>
    <n v="135.99299999999994"/>
    <n v="271.98599999999993"/>
    <n v="13.333333333333339"/>
    <n v="3.6250616583755384E-2"/>
  </r>
  <r>
    <n v="129"/>
    <x v="1"/>
    <x v="11"/>
    <x v="127"/>
    <x v="3"/>
    <x v="1"/>
    <n v="2021"/>
    <n v="6247.16"/>
    <n v="5"/>
    <n v="468.53699999999998"/>
    <n v="5778.6229999999996"/>
    <n v="1249.432"/>
    <n v="1155.7246"/>
    <n v="93.707400000000007"/>
    <n v="468.53700000000003"/>
    <n v="937.07400000000007"/>
    <n v="13.333333333333332"/>
    <n v="0.12489433384294041"/>
  </r>
  <r>
    <n v="130"/>
    <x v="1"/>
    <x v="1"/>
    <x v="128"/>
    <x v="112"/>
    <x v="5"/>
    <n v="2021"/>
    <n v="3883.48"/>
    <n v="3"/>
    <n v="291.26099999999997"/>
    <n v="3592.2190000000001"/>
    <n v="1294.4933333333333"/>
    <n v="1197.4063333333334"/>
    <n v="97.086999999999989"/>
    <n v="291.26099999999997"/>
    <n v="582.52199999999993"/>
    <n v="13.333333333333336"/>
    <n v="7.7639222877656761E-2"/>
  </r>
  <r>
    <n v="131"/>
    <x v="4"/>
    <x v="15"/>
    <x v="129"/>
    <x v="89"/>
    <x v="11"/>
    <n v="2021"/>
    <n v="321.45"/>
    <n v="1"/>
    <n v="24.108749999999997"/>
    <n v="297.34125"/>
    <n v="321.45"/>
    <n v="297.34125"/>
    <n v="24.108749999999986"/>
    <n v="24.108749999999986"/>
    <n v="48.217499999999987"/>
    <n v="13.333333333333341"/>
    <n v="6.4264855732545974E-3"/>
  </r>
  <r>
    <n v="132"/>
    <x v="3"/>
    <x v="1"/>
    <x v="130"/>
    <x v="113"/>
    <x v="1"/>
    <n v="2021"/>
    <n v="8645.24"/>
    <n v="7"/>
    <n v="648.39299999999992"/>
    <n v="7996.8469999999998"/>
    <n v="1235.0342857142857"/>
    <n v="1142.4067142857143"/>
    <n v="92.6275714285714"/>
    <n v="648.3929999999998"/>
    <n v="1296.7859999999996"/>
    <n v="13.333333333333337"/>
    <n v="0.17283717572662491"/>
  </r>
  <r>
    <n v="133"/>
    <x v="2"/>
    <x v="19"/>
    <x v="131"/>
    <x v="97"/>
    <x v="9"/>
    <n v="2021"/>
    <n v="3298.01"/>
    <n v="5"/>
    <n v="247.35075000000001"/>
    <n v="3050.6592500000002"/>
    <n v="659.60200000000009"/>
    <n v="610.13184999999999"/>
    <n v="49.470150000000103"/>
    <n v="247.35075000000052"/>
    <n v="494.70150000000052"/>
    <n v="13.333333333333306"/>
    <n v="6.5934402505675518E-2"/>
  </r>
  <r>
    <n v="134"/>
    <x v="0"/>
    <x v="16"/>
    <x v="132"/>
    <x v="67"/>
    <x v="5"/>
    <n v="2021"/>
    <n v="2600.0100000000002"/>
    <n v="1"/>
    <n v="195.00075000000001"/>
    <n v="2405.0092500000001"/>
    <n v="2600.0100000000002"/>
    <n v="2405.0092500000001"/>
    <n v="195.00075000000015"/>
    <n v="195.00075000000015"/>
    <n v="390.00150000000019"/>
    <n v="13.333333333333323"/>
    <n v="5.1979862359053317E-2"/>
  </r>
  <r>
    <n v="135"/>
    <x v="2"/>
    <x v="21"/>
    <x v="133"/>
    <x v="101"/>
    <x v="10"/>
    <n v="2021"/>
    <n v="7011"/>
    <n v="1"/>
    <n v="525.82499999999993"/>
    <n v="6485.1750000000002"/>
    <n v="7011"/>
    <n v="6485.1750000000002"/>
    <n v="525.82499999999982"/>
    <n v="525.82499999999982"/>
    <n v="1051.6499999999996"/>
    <n v="13.333333333333337"/>
    <n v="0.14016515897989729"/>
  </r>
  <r>
    <n v="136"/>
    <x v="4"/>
    <x v="18"/>
    <x v="134"/>
    <x v="67"/>
    <x v="5"/>
    <n v="2021"/>
    <n v="9405.9"/>
    <n v="8"/>
    <n v="705.4425"/>
    <n v="8700.4575000000004"/>
    <n v="1175.7375"/>
    <n v="1087.5571875000001"/>
    <n v="88.1803124999999"/>
    <n v="705.4424999999992"/>
    <n v="1410.8849999999993"/>
    <n v="13.333333333333348"/>
    <n v="0.18804442573798544"/>
  </r>
  <r>
    <n v="137"/>
    <x v="0"/>
    <x v="4"/>
    <x v="135"/>
    <x v="114"/>
    <x v="0"/>
    <n v="2021"/>
    <n v="677.93"/>
    <n v="7"/>
    <n v="50.844749999999998"/>
    <n v="627.08524999999997"/>
    <n v="96.847142857142856"/>
    <n v="89.583607142857133"/>
    <n v="7.2635357142857231"/>
    <n v="50.844750000000062"/>
    <n v="101.68950000000007"/>
    <n v="13.333333333333316"/>
    <n v="1.3553297136962168E-2"/>
  </r>
  <r>
    <n v="138"/>
    <x v="2"/>
    <x v="11"/>
    <x v="136"/>
    <x v="115"/>
    <x v="5"/>
    <n v="2021"/>
    <n v="216.22"/>
    <n v="1"/>
    <n v="16.2165"/>
    <n v="200.0035"/>
    <n v="216.22"/>
    <n v="200.0035"/>
    <n v="16.216499999999996"/>
    <n v="16.216499999999996"/>
    <n v="32.432999999999993"/>
    <n v="13.333333333333336"/>
    <n v="4.3227086969952061E-3"/>
  </r>
  <r>
    <n v="139"/>
    <x v="3"/>
    <x v="0"/>
    <x v="137"/>
    <x v="32"/>
    <x v="10"/>
    <n v="2021"/>
    <n v="2612.11"/>
    <n v="8"/>
    <n v="195.90825000000001"/>
    <n v="2416.2017500000002"/>
    <n v="326.51375000000002"/>
    <n v="302.02521875000002"/>
    <n v="24.488531249999994"/>
    <n v="195.90824999999995"/>
    <n v="391.81649999999996"/>
    <n v="13.333333333333337"/>
    <n v="5.2221767711165254E-2"/>
  </r>
  <r>
    <n v="140"/>
    <x v="0"/>
    <x v="12"/>
    <x v="138"/>
    <x v="116"/>
    <x v="10"/>
    <n v="2021"/>
    <n v="4261.95"/>
    <n v="6"/>
    <n v="319.64624999999995"/>
    <n v="3942.30375"/>
    <n v="710.32499999999993"/>
    <n v="657.05062499999997"/>
    <n v="53.274374999999964"/>
    <n v="319.64624999999978"/>
    <n v="639.29249999999979"/>
    <n v="13.333333333333341"/>
    <n v="8.520566243251651E-2"/>
  </r>
  <r>
    <n v="141"/>
    <x v="1"/>
    <x v="15"/>
    <x v="139"/>
    <x v="117"/>
    <x v="7"/>
    <n v="2021"/>
    <n v="663.23"/>
    <n v="8"/>
    <n v="49.742249999999999"/>
    <n v="613.48775000000001"/>
    <n v="82.903750000000002"/>
    <n v="76.685968750000001"/>
    <n v="6.2177812500000016"/>
    <n v="49.742250000000013"/>
    <n v="99.484500000000011"/>
    <n v="13.33333333333333"/>
    <n v="1.3259412122412962E-2"/>
  </r>
  <r>
    <n v="142"/>
    <x v="1"/>
    <x v="4"/>
    <x v="140"/>
    <x v="118"/>
    <x v="2"/>
    <n v="2021"/>
    <n v="2201.4499999999998"/>
    <n v="6"/>
    <n v="165.10874999999999"/>
    <n v="2036.3412499999999"/>
    <n v="366.9083333333333"/>
    <n v="339.39020833333331"/>
    <n v="27.518124999999998"/>
    <n v="165.10874999999999"/>
    <n v="330.21749999999997"/>
    <n v="13.333333333333334"/>
    <n v="4.4011779950976306E-2"/>
  </r>
  <r>
    <n v="143"/>
    <x v="4"/>
    <x v="16"/>
    <x v="141"/>
    <x v="111"/>
    <x v="1"/>
    <n v="2021"/>
    <n v="418.4"/>
    <n v="6"/>
    <n v="31.379999999999995"/>
    <n v="387.02"/>
    <n v="69.733333333333334"/>
    <n v="64.50333333333333"/>
    <n v="5.230000000000004"/>
    <n v="31.380000000000024"/>
    <n v="62.760000000000019"/>
    <n v="13.333333333333323"/>
    <n v="8.3647272168291282E-3"/>
  </r>
  <r>
    <n v="144"/>
    <x v="0"/>
    <x v="16"/>
    <x v="142"/>
    <x v="11"/>
    <x v="4"/>
    <n v="2021"/>
    <n v="4186.88"/>
    <n v="9"/>
    <n v="314.01600000000002"/>
    <n v="3872.864"/>
    <n v="465.20888888888891"/>
    <n v="430.31822222222223"/>
    <n v="34.890666666666675"/>
    <n v="314.01600000000008"/>
    <n v="628.03200000000015"/>
    <n v="13.33333333333333"/>
    <n v="8.3704849640529502E-2"/>
  </r>
  <r>
    <n v="145"/>
    <x v="1"/>
    <x v="10"/>
    <x v="143"/>
    <x v="119"/>
    <x v="3"/>
    <n v="2021"/>
    <n v="8004.76"/>
    <n v="8"/>
    <n v="600.35699999999997"/>
    <n v="7404.4030000000002"/>
    <n v="1000.595"/>
    <n v="925.55037500000003"/>
    <n v="75.044624999999996"/>
    <n v="600.35699999999997"/>
    <n v="1200.7139999999999"/>
    <n v="13.333333333333334"/>
    <n v="0.1600325856505381"/>
  </r>
  <r>
    <n v="146"/>
    <x v="3"/>
    <x v="6"/>
    <x v="144"/>
    <x v="120"/>
    <x v="11"/>
    <n v="2021"/>
    <n v="3489.01"/>
    <n v="2"/>
    <n v="261.67574999999999"/>
    <n v="3227.3342500000003"/>
    <n v="1744.5050000000001"/>
    <n v="1613.6671250000002"/>
    <n v="130.83787499999994"/>
    <n v="261.67574999999988"/>
    <n v="523.35149999999987"/>
    <n v="13.333333333333341"/>
    <n v="6.9752908477029169E-2"/>
  </r>
  <r>
    <n v="147"/>
    <x v="2"/>
    <x v="7"/>
    <x v="145"/>
    <x v="59"/>
    <x v="3"/>
    <n v="2021"/>
    <n v="3758.06"/>
    <n v="8"/>
    <n v="281.85449999999997"/>
    <n v="3476.2055"/>
    <n v="469.75749999999999"/>
    <n v="434.5256875"/>
    <n v="35.23181249999999"/>
    <n v="281.85449999999992"/>
    <n v="563.70899999999983"/>
    <n v="13.333333333333337"/>
    <n v="7.5131803930394064E-2"/>
  </r>
  <r>
    <n v="148"/>
    <x v="3"/>
    <x v="19"/>
    <x v="146"/>
    <x v="121"/>
    <x v="11"/>
    <n v="2021"/>
    <n v="6134.72"/>
    <n v="10"/>
    <n v="460.10399999999998"/>
    <n v="5674.616"/>
    <n v="613.47199999999998"/>
    <n v="567.46159999999998"/>
    <n v="46.010400000000004"/>
    <n v="460.10400000000004"/>
    <n v="920.20800000000008"/>
    <n v="13.333333333333332"/>
    <n v="0.12264641336430689"/>
  </r>
  <r>
    <n v="149"/>
    <x v="4"/>
    <x v="12"/>
    <x v="147"/>
    <x v="63"/>
    <x v="0"/>
    <n v="2021"/>
    <n v="5272"/>
    <n v="4"/>
    <n v="395.4"/>
    <n v="4876.6000000000004"/>
    <n v="1318"/>
    <n v="1219.1500000000001"/>
    <n v="98.849999999999909"/>
    <n v="395.39999999999964"/>
    <n v="790.79999999999961"/>
    <n v="13.333333333333346"/>
    <n v="0.1053987616805047"/>
  </r>
  <r>
    <n v="150"/>
    <x v="1"/>
    <x v="18"/>
    <x v="148"/>
    <x v="122"/>
    <x v="11"/>
    <n v="2021"/>
    <n v="6682.43"/>
    <n v="8"/>
    <n v="501.18225000000001"/>
    <n v="6181.2477500000005"/>
    <n v="835.30375000000004"/>
    <n v="772.65596875000006"/>
    <n v="62.64778124999998"/>
    <n v="501.18224999999984"/>
    <n v="1002.3644999999999"/>
    <n v="13.333333333333337"/>
    <n v="0.13359632910027602"/>
  </r>
  <r>
    <n v="151"/>
    <x v="4"/>
    <x v="13"/>
    <x v="149"/>
    <x v="123"/>
    <x v="4"/>
    <n v="2021"/>
    <n v="6435.03"/>
    <n v="2"/>
    <n v="482.62724999999995"/>
    <n v="5952.4027500000002"/>
    <n v="3217.5149999999999"/>
    <n v="2976.2013750000001"/>
    <n v="241.31362499999977"/>
    <n v="482.62724999999955"/>
    <n v="965.25449999999955"/>
    <n v="13.333333333333345"/>
    <n v="0.12865026429759069"/>
  </r>
  <r>
    <n v="152"/>
    <x v="0"/>
    <x v="15"/>
    <x v="108"/>
    <x v="124"/>
    <x v="11"/>
    <n v="2021"/>
    <n v="1596.27"/>
    <n v="8"/>
    <n v="119.72024999999999"/>
    <n v="1476.5497499999999"/>
    <n v="199.53375"/>
    <n v="184.56871874999999"/>
    <n v="14.96503125000001"/>
    <n v="119.72025000000008"/>
    <n v="239.44050000000007"/>
    <n v="13.333333333333325"/>
    <n v="3.1912913753364809E-2"/>
  </r>
  <r>
    <n v="153"/>
    <x v="3"/>
    <x v="14"/>
    <x v="61"/>
    <x v="68"/>
    <x v="2"/>
    <n v="2021"/>
    <n v="9511.43"/>
    <n v="3"/>
    <n v="713.35725000000002"/>
    <n v="8798.0727499999994"/>
    <n v="3170.4766666666669"/>
    <n v="2932.6909166666665"/>
    <n v="237.78575000000046"/>
    <n v="713.35725000000139"/>
    <n v="1426.7145000000014"/>
    <n v="13.333333333333307"/>
    <n v="0.19015420026760299"/>
  </r>
  <r>
    <n v="154"/>
    <x v="0"/>
    <x v="13"/>
    <x v="150"/>
    <x v="121"/>
    <x v="11"/>
    <n v="2021"/>
    <n v="9808.33"/>
    <n v="8"/>
    <n v="735.62474999999995"/>
    <n v="9072.7052499999991"/>
    <n v="1226.04125"/>
    <n v="1134.0881562499999"/>
    <n v="91.953093750000107"/>
    <n v="735.62475000000086"/>
    <n v="1471.2495000000008"/>
    <n v="13.333333333333318"/>
    <n v="0.19608987787438253"/>
  </r>
  <r>
    <n v="155"/>
    <x v="1"/>
    <x v="3"/>
    <x v="98"/>
    <x v="84"/>
    <x v="4"/>
    <n v="2021"/>
    <n v="609.57000000000005"/>
    <n v="1"/>
    <n v="45.717750000000002"/>
    <n v="563.85225000000003"/>
    <n v="609.57000000000005"/>
    <n v="563.85225000000003"/>
    <n v="45.717750000000024"/>
    <n v="45.717750000000024"/>
    <n v="91.435500000000019"/>
    <n v="13.333333333333327"/>
    <n v="1.2186631858419056E-2"/>
  </r>
  <r>
    <n v="156"/>
    <x v="3"/>
    <x v="3"/>
    <x v="151"/>
    <x v="125"/>
    <x v="7"/>
    <n v="2021"/>
    <n v="2345.85"/>
    <n v="10"/>
    <n v="175.93875"/>
    <n v="2169.9112500000001"/>
    <n v="234.58499999999998"/>
    <n v="216.99112500000001"/>
    <n v="17.593874999999969"/>
    <n v="175.93874999999969"/>
    <n v="351.87749999999971"/>
    <n v="13.333333333333357"/>
    <n v="4.6898650434031103E-2"/>
  </r>
  <r>
    <n v="157"/>
    <x v="3"/>
    <x v="16"/>
    <x v="152"/>
    <x v="126"/>
    <x v="1"/>
    <n v="2021"/>
    <n v="7481.21"/>
    <n v="3"/>
    <n v="561.09074999999996"/>
    <n v="6920.1192499999997"/>
    <n v="2493.7366666666667"/>
    <n v="2306.7064166666664"/>
    <n v="187.03025000000025"/>
    <n v="561.09075000000075"/>
    <n v="1122.1815000000006"/>
    <n v="13.333333333333316"/>
    <n v="0.14956568093167844"/>
  </r>
  <r>
    <n v="158"/>
    <x v="4"/>
    <x v="2"/>
    <x v="153"/>
    <x v="127"/>
    <x v="5"/>
    <n v="2021"/>
    <n v="6197.16"/>
    <n v="1"/>
    <n v="464.78699999999998"/>
    <n v="5732.3729999999996"/>
    <n v="6197.16"/>
    <n v="5732.3729999999996"/>
    <n v="464.78700000000026"/>
    <n v="464.78700000000026"/>
    <n v="929.5740000000003"/>
    <n v="13.333333333333325"/>
    <n v="0.12389472494991589"/>
  </r>
  <r>
    <n v="159"/>
    <x v="1"/>
    <x v="8"/>
    <x v="154"/>
    <x v="128"/>
    <x v="7"/>
    <n v="2021"/>
    <n v="2687.4"/>
    <n v="4"/>
    <n v="201.55500000000001"/>
    <n v="2485.8450000000003"/>
    <n v="671.85"/>
    <n v="621.46125000000006"/>
    <n v="50.388749999999959"/>
    <n v="201.55499999999984"/>
    <n v="403.10999999999984"/>
    <n v="13.333333333333345"/>
    <n v="5.3726978782281561E-2"/>
  </r>
  <r>
    <n v="160"/>
    <x v="4"/>
    <x v="19"/>
    <x v="155"/>
    <x v="103"/>
    <x v="9"/>
    <n v="2021"/>
    <n v="7773.76"/>
    <n v="5"/>
    <n v="583.03200000000004"/>
    <n v="7190.7280000000001"/>
    <n v="1554.752"/>
    <n v="1438.1456000000001"/>
    <n v="116.60639999999989"/>
    <n v="583.03199999999947"/>
    <n v="1166.0639999999994"/>
    <n v="13.333333333333346"/>
    <n v="0.15541439256476486"/>
  </r>
  <r>
    <n v="161"/>
    <x v="2"/>
    <x v="15"/>
    <x v="156"/>
    <x v="122"/>
    <x v="11"/>
    <n v="2021"/>
    <n v="1625.93"/>
    <n v="9"/>
    <n v="121.94475"/>
    <n v="1503.9852500000002"/>
    <n v="180.6588888888889"/>
    <n v="167.10947222222225"/>
    <n v="13.549416666666644"/>
    <n v="121.9447499999998"/>
    <n v="243.8894999999998"/>
    <n v="13.333333333333355"/>
    <n v="3.2505881748706951E-2"/>
  </r>
  <r>
    <n v="162"/>
    <x v="2"/>
    <x v="19"/>
    <x v="157"/>
    <x v="19"/>
    <x v="3"/>
    <n v="2021"/>
    <n v="4538.4799999999996"/>
    <n v="4"/>
    <n v="340.38599999999997"/>
    <n v="4198.0939999999991"/>
    <n v="1134.6199999999999"/>
    <n v="1049.5234999999998"/>
    <n v="85.096500000000106"/>
    <n v="340.38600000000042"/>
    <n v="680.77200000000039"/>
    <n v="13.333333333333316"/>
    <n v="9.0734099376277882E-2"/>
  </r>
  <r>
    <n v="163"/>
    <x v="0"/>
    <x v="17"/>
    <x v="158"/>
    <x v="96"/>
    <x v="9"/>
    <n v="2021"/>
    <n v="758.53"/>
    <n v="2"/>
    <n v="56.889749999999999"/>
    <n v="701.64024999999992"/>
    <n v="379.26499999999999"/>
    <n v="350.82012499999996"/>
    <n v="28.444875000000025"/>
    <n v="56.889750000000049"/>
    <n v="113.77950000000004"/>
    <n v="13.333333333333321"/>
    <n v="1.5164666672517684E-2"/>
  </r>
  <r>
    <n v="164"/>
    <x v="2"/>
    <x v="15"/>
    <x v="159"/>
    <x v="112"/>
    <x v="5"/>
    <n v="2021"/>
    <n v="6339.44"/>
    <n v="8"/>
    <n v="475.45799999999997"/>
    <n v="5863.982"/>
    <n v="792.43"/>
    <n v="732.99775"/>
    <n v="59.432249999999954"/>
    <n v="475.45799999999963"/>
    <n v="950.9159999999996"/>
    <n v="13.333333333333343"/>
    <n v="0.12673921201590643"/>
  </r>
  <r>
    <n v="165"/>
    <x v="4"/>
    <x v="7"/>
    <x v="160"/>
    <x v="129"/>
    <x v="0"/>
    <n v="2021"/>
    <n v="2388.04"/>
    <n v="3"/>
    <n v="179.10299999999998"/>
    <n v="2208.9369999999999"/>
    <n v="796.01333333333332"/>
    <n v="736.3123333333333"/>
    <n v="59.701000000000022"/>
    <n v="179.10300000000007"/>
    <n v="358.20600000000002"/>
    <n v="13.333333333333329"/>
    <n v="4.7742120417965189E-2"/>
  </r>
  <r>
    <n v="166"/>
    <x v="2"/>
    <x v="15"/>
    <x v="161"/>
    <x v="130"/>
    <x v="4"/>
    <n v="2021"/>
    <n v="6292.49"/>
    <n v="2"/>
    <n v="471.93674999999996"/>
    <n v="5820.5532499999999"/>
    <n v="3146.2449999999999"/>
    <n v="2910.276625"/>
    <n v="235.96837499999992"/>
    <n v="471.93674999999985"/>
    <n v="943.87349999999981"/>
    <n v="13.333333333333337"/>
    <n v="0.12580057926535643"/>
  </r>
  <r>
    <n v="167"/>
    <x v="3"/>
    <x v="20"/>
    <x v="162"/>
    <x v="131"/>
    <x v="3"/>
    <n v="2021"/>
    <n v="182"/>
    <n v="5"/>
    <n v="13.65"/>
    <n v="168.35"/>
    <n v="36.4"/>
    <n v="33.67"/>
    <n v="2.7299999999999969"/>
    <n v="13.649999999999984"/>
    <n v="27.299999999999983"/>
    <n v="13.333333333333348"/>
    <n v="3.6385763706092296E-3"/>
  </r>
  <r>
    <n v="168"/>
    <x v="0"/>
    <x v="16"/>
    <x v="163"/>
    <x v="132"/>
    <x v="4"/>
    <n v="2021"/>
    <n v="7675.59"/>
    <n v="7"/>
    <n v="575.66925000000003"/>
    <n v="7099.9207500000002"/>
    <n v="1096.5128571428572"/>
    <n v="1014.2743928571429"/>
    <n v="82.238464285714372"/>
    <n v="575.6692500000006"/>
    <n v="1151.3385000000007"/>
    <n v="13.33333333333332"/>
    <n v="0.15345176046420053"/>
  </r>
  <r>
    <n v="169"/>
    <x v="3"/>
    <x v="8"/>
    <x v="164"/>
    <x v="133"/>
    <x v="6"/>
    <n v="2021"/>
    <n v="3064.85"/>
    <n v="3"/>
    <n v="229.86374999999998"/>
    <n v="2834.9862499999999"/>
    <n v="1021.6166666666667"/>
    <n v="944.99541666666664"/>
    <n v="76.621250000000032"/>
    <n v="229.8637500000001"/>
    <n v="459.72750000000008"/>
    <n v="13.333333333333327"/>
    <n v="6.1273026315723601E-2"/>
  </r>
  <r>
    <n v="170"/>
    <x v="2"/>
    <x v="18"/>
    <x v="165"/>
    <x v="134"/>
    <x v="7"/>
    <n v="2021"/>
    <n v="7136.18"/>
    <n v="5"/>
    <n v="535.21349999999995"/>
    <n v="6600.9665000000005"/>
    <n v="1427.2360000000001"/>
    <n v="1320.1933000000001"/>
    <n v="107.04269999999997"/>
    <n v="535.21349999999984"/>
    <n v="1070.4269999999997"/>
    <n v="13.333333333333337"/>
    <n v="0.14266777980447348"/>
  </r>
  <r>
    <n v="171"/>
    <x v="4"/>
    <x v="7"/>
    <x v="166"/>
    <x v="135"/>
    <x v="11"/>
    <n v="2021"/>
    <n v="4133.6099999999997"/>
    <n v="6"/>
    <n v="310.02074999999996"/>
    <n v="3823.5892499999995"/>
    <n v="688.93499999999995"/>
    <n v="637.26487499999996"/>
    <n v="51.670124999999985"/>
    <n v="310.02074999999991"/>
    <n v="620.04149999999981"/>
    <n v="13.333333333333336"/>
    <n v="8.2639866325901187E-2"/>
  </r>
  <r>
    <n v="172"/>
    <x v="2"/>
    <x v="1"/>
    <x v="167"/>
    <x v="123"/>
    <x v="4"/>
    <n v="2021"/>
    <n v="1304.81"/>
    <n v="6"/>
    <n v="97.860749999999996"/>
    <n v="1206.9492499999999"/>
    <n v="217.46833333333333"/>
    <n v="201.15820833333331"/>
    <n v="16.310125000000028"/>
    <n v="97.860750000000166"/>
    <n v="195.72150000000016"/>
    <n v="13.333333333333311"/>
    <n v="2.608599359414631E-2"/>
  </r>
  <r>
    <n v="173"/>
    <x v="1"/>
    <x v="16"/>
    <x v="168"/>
    <x v="136"/>
    <x v="2"/>
    <n v="2021"/>
    <n v="828.66"/>
    <n v="10"/>
    <n v="62.149499999999996"/>
    <n v="766.51049999999998"/>
    <n v="82.866"/>
    <n v="76.651049999999998"/>
    <n v="6.2149500000000018"/>
    <n v="62.149500000000018"/>
    <n v="124.29900000000001"/>
    <n v="13.333333333333329"/>
    <n v="1.6566718105873866E-2"/>
  </r>
  <r>
    <n v="174"/>
    <x v="2"/>
    <x v="7"/>
    <x v="169"/>
    <x v="137"/>
    <x v="10"/>
    <n v="2021"/>
    <n v="4221.6499999999996"/>
    <n v="7"/>
    <n v="316.62374999999997"/>
    <n v="3905.0262499999999"/>
    <n v="603.09285714285704"/>
    <n v="557.86089285714286"/>
    <n v="45.231964285714184"/>
    <n v="316.62374999999929"/>
    <n v="633.24749999999926"/>
    <n v="13.333333333333362"/>
    <n v="8.4399977664738751E-2"/>
  </r>
  <r>
    <n v="175"/>
    <x v="2"/>
    <x v="21"/>
    <x v="170"/>
    <x v="138"/>
    <x v="9"/>
    <n v="2021"/>
    <n v="4009.96"/>
    <n v="6"/>
    <n v="300.74700000000001"/>
    <n v="3709.2130000000002"/>
    <n v="668.32666666666671"/>
    <n v="618.2021666666667"/>
    <n v="50.124500000000012"/>
    <n v="300.74700000000007"/>
    <n v="601.49400000000014"/>
    <n v="13.33333333333333"/>
    <n v="8.0167833533451568E-2"/>
  </r>
  <r>
    <n v="176"/>
    <x v="1"/>
    <x v="20"/>
    <x v="171"/>
    <x v="139"/>
    <x v="9"/>
    <n v="2021"/>
    <n v="3163.62"/>
    <n v="10"/>
    <n v="237.27149999999997"/>
    <n v="2926.3485000000001"/>
    <n v="316.36199999999997"/>
    <n v="292.63485000000003"/>
    <n v="23.727149999999938"/>
    <n v="237.27149999999938"/>
    <n v="474.54299999999932"/>
    <n v="13.333333333333368"/>
    <n v="6.3247653723004227E-2"/>
  </r>
  <r>
    <n v="177"/>
    <x v="3"/>
    <x v="4"/>
    <x v="172"/>
    <x v="138"/>
    <x v="9"/>
    <n v="2021"/>
    <n v="4300.68"/>
    <n v="6"/>
    <n v="322.55099999999999"/>
    <n v="3978.1290000000004"/>
    <n v="716.78000000000009"/>
    <n v="663.02150000000006"/>
    <n v="53.758500000000026"/>
    <n v="322.55100000000016"/>
    <n v="645.10200000000009"/>
    <n v="13.333333333333327"/>
    <n v="8.5979959481053303E-2"/>
  </r>
  <r>
    <n v="178"/>
    <x v="1"/>
    <x v="5"/>
    <x v="173"/>
    <x v="140"/>
    <x v="3"/>
    <n v="2021"/>
    <n v="177.85"/>
    <n v="7"/>
    <n v="13.338749999999999"/>
    <n v="164.51124999999999"/>
    <n v="25.407142857142855"/>
    <n v="23.501607142857143"/>
    <n v="1.9055357142857119"/>
    <n v="13.338749999999983"/>
    <n v="26.677499999999981"/>
    <n v="13.33333333333335"/>
    <n v="3.5556088324881952E-3"/>
  </r>
  <r>
    <n v="179"/>
    <x v="3"/>
    <x v="15"/>
    <x v="174"/>
    <x v="141"/>
    <x v="4"/>
    <n v="2021"/>
    <n v="7632.15"/>
    <n v="2"/>
    <n v="572.41125"/>
    <n v="7059.7387499999995"/>
    <n v="3816.0749999999998"/>
    <n v="3529.8693749999998"/>
    <n v="286.20562500000005"/>
    <n v="572.41125000000011"/>
    <n v="1144.8225000000002"/>
    <n v="13.33333333333333"/>
    <n v="0.15258330025794081"/>
  </r>
  <r>
    <n v="180"/>
    <x v="2"/>
    <x v="6"/>
    <x v="175"/>
    <x v="142"/>
    <x v="5"/>
    <n v="2021"/>
    <n v="8623.73"/>
    <n v="8"/>
    <n v="646.77974999999992"/>
    <n v="7976.9502499999999"/>
    <n v="1077.9662499999999"/>
    <n v="997.11878124999998"/>
    <n v="80.847468749999962"/>
    <n v="646.77974999999969"/>
    <n v="1293.5594999999996"/>
    <n v="13.333333333333339"/>
    <n v="0.17240714398084578"/>
  </r>
  <r>
    <n v="181"/>
    <x v="1"/>
    <x v="9"/>
    <x v="176"/>
    <x v="143"/>
    <x v="1"/>
    <n v="2021"/>
    <n v="7890.08"/>
    <n v="2"/>
    <n v="591.75599999999997"/>
    <n v="7298.3239999999996"/>
    <n v="3945.04"/>
    <n v="3649.1619999999998"/>
    <n v="295.87800000000016"/>
    <n v="591.75600000000031"/>
    <n v="1183.5120000000002"/>
    <n v="13.333333333333327"/>
    <n v="0.15773988269349709"/>
  </r>
  <r>
    <n v="182"/>
    <x v="3"/>
    <x v="13"/>
    <x v="177"/>
    <x v="130"/>
    <x v="4"/>
    <n v="2021"/>
    <n v="3067.29"/>
    <n v="9"/>
    <n v="230.04675"/>
    <n v="2837.24325"/>
    <n v="340.81"/>
    <n v="315.24925000000002"/>
    <n v="25.560749999999985"/>
    <n v="230.04674999999986"/>
    <n v="460.09349999999984"/>
    <n v="13.333333333333341"/>
    <n v="6.1321807229703207E-2"/>
  </r>
  <r>
    <n v="183"/>
    <x v="2"/>
    <x v="3"/>
    <x v="178"/>
    <x v="144"/>
    <x v="10"/>
    <n v="2021"/>
    <n v="1954.37"/>
    <n v="9"/>
    <n v="146.57774999999998"/>
    <n v="1807.79225"/>
    <n v="217.15222222222221"/>
    <n v="200.86580555555554"/>
    <n v="16.286416666666668"/>
    <n v="146.57775000000001"/>
    <n v="293.15549999999996"/>
    <n v="13.333333333333332"/>
    <n v="3.9072112645206367E-2"/>
  </r>
  <r>
    <n v="184"/>
    <x v="0"/>
    <x v="5"/>
    <x v="179"/>
    <x v="145"/>
    <x v="10"/>
    <n v="2021"/>
    <n v="5017.3500000000004"/>
    <n v="9"/>
    <n v="376.30125000000004"/>
    <n v="4641.0487499999999"/>
    <n v="557.48333333333335"/>
    <n v="515.67208333333338"/>
    <n v="41.811249999999973"/>
    <n v="376.30124999999975"/>
    <n v="752.60249999999974"/>
    <n v="13.333333333333343"/>
    <n v="0.10030775358833087"/>
  </r>
  <r>
    <n v="185"/>
    <x v="2"/>
    <x v="17"/>
    <x v="180"/>
    <x v="146"/>
    <x v="1"/>
    <n v="2021"/>
    <n v="8324.85"/>
    <n v="6"/>
    <n v="624.36374999999998"/>
    <n v="7700.4862499999999"/>
    <n v="1387.4750000000001"/>
    <n v="1283.4143750000001"/>
    <n v="104.06062500000007"/>
    <n v="624.36375000000044"/>
    <n v="1248.7275000000004"/>
    <n v="13.333333333333325"/>
    <n v="0.16643188186190244"/>
  </r>
  <r>
    <n v="186"/>
    <x v="0"/>
    <x v="1"/>
    <x v="181"/>
    <x v="57"/>
    <x v="3"/>
    <n v="2021"/>
    <n v="2212.7199999999998"/>
    <n v="1"/>
    <n v="165.95399999999998"/>
    <n v="2046.7659999999998"/>
    <n v="2212.7199999999998"/>
    <n v="2046.7659999999998"/>
    <n v="165.95399999999995"/>
    <n v="165.95399999999995"/>
    <n v="331.9079999999999"/>
    <n v="13.333333333333336"/>
    <n v="4.4237091795464027E-2"/>
  </r>
  <r>
    <n v="187"/>
    <x v="4"/>
    <x v="21"/>
    <x v="182"/>
    <x v="147"/>
    <x v="5"/>
    <n v="2021"/>
    <n v="1336.02"/>
    <n v="4"/>
    <n v="100.2015"/>
    <n v="1235.8185000000001"/>
    <n v="334.005"/>
    <n v="308.95462500000002"/>
    <n v="25.050374999999974"/>
    <n v="100.2014999999999"/>
    <n v="200.40299999999991"/>
    <n v="13.333333333333346"/>
    <n v="2.670994946517221E-2"/>
  </r>
  <r>
    <n v="188"/>
    <x v="0"/>
    <x v="14"/>
    <x v="183"/>
    <x v="63"/>
    <x v="0"/>
    <n v="2021"/>
    <n v="2000.2"/>
    <n v="7"/>
    <n v="150.01499999999999"/>
    <n v="1850.1849999999999"/>
    <n v="285.74285714285713"/>
    <n v="264.31214285714287"/>
    <n v="21.430714285714259"/>
    <n v="150.01499999999982"/>
    <n v="300.0299999999998"/>
    <n v="13.33333333333335"/>
    <n v="3.9988354156552643E-2"/>
  </r>
  <r>
    <n v="189"/>
    <x v="0"/>
    <x v="14"/>
    <x v="184"/>
    <x v="148"/>
    <x v="0"/>
    <n v="2021"/>
    <n v="3376.23"/>
    <n v="2"/>
    <n v="253.21724999999998"/>
    <n v="3123.0127499999999"/>
    <n v="1688.115"/>
    <n v="1561.5063749999999"/>
    <n v="126.60862500000007"/>
    <n v="253.21725000000015"/>
    <n v="506.43450000000013"/>
    <n v="13.333333333333325"/>
    <n v="6.7498190657923063E-2"/>
  </r>
  <r>
    <n v="190"/>
    <x v="3"/>
    <x v="10"/>
    <x v="185"/>
    <x v="117"/>
    <x v="7"/>
    <n v="2021"/>
    <n v="9310.2999999999993"/>
    <n v="2"/>
    <n v="698.27249999999992"/>
    <n v="8612.0275000000001"/>
    <n v="4655.1499999999996"/>
    <n v="4306.0137500000001"/>
    <n v="349.13624999999956"/>
    <n v="698.27249999999913"/>
    <n v="1396.5449999999992"/>
    <n v="13.333333333333348"/>
    <n v="0.18613317353452255"/>
  </r>
  <r>
    <n v="191"/>
    <x v="0"/>
    <x v="7"/>
    <x v="186"/>
    <x v="126"/>
    <x v="1"/>
    <n v="2021"/>
    <n v="6140.59"/>
    <n v="9"/>
    <n v="460.54424999999998"/>
    <n v="5680.0457500000002"/>
    <n v="682.28777777777782"/>
    <n v="631.11619444444443"/>
    <n v="51.171583333333388"/>
    <n v="460.54425000000049"/>
    <n v="921.08850000000052"/>
    <n v="13.33333333333332"/>
    <n v="0.12276376744834797"/>
  </r>
  <r>
    <n v="192"/>
    <x v="3"/>
    <x v="19"/>
    <x v="187"/>
    <x v="149"/>
    <x v="2"/>
    <n v="2021"/>
    <n v="9884.2199999999993"/>
    <n v="7"/>
    <n v="741.31649999999991"/>
    <n v="9142.9035000000003"/>
    <n v="1412.0314285714285"/>
    <n v="1306.1290714285715"/>
    <n v="105.902357142857"/>
    <n v="741.316499999999"/>
    <n v="1482.6329999999989"/>
    <n v="13.33333333333335"/>
    <n v="0.19760708425221513"/>
  </r>
  <r>
    <n v="193"/>
    <x v="2"/>
    <x v="16"/>
    <x v="188"/>
    <x v="150"/>
    <x v="6"/>
    <n v="2021"/>
    <n v="7168.9"/>
    <n v="1"/>
    <n v="537.6674999999999"/>
    <n v="6631.2325000000001"/>
    <n v="7168.9"/>
    <n v="6631.2325000000001"/>
    <n v="537.66749999999956"/>
    <n v="537.66749999999956"/>
    <n v="1075.3349999999996"/>
    <n v="13.333333333333343"/>
    <n v="0.1433219238640687"/>
  </r>
  <r>
    <n v="194"/>
    <x v="2"/>
    <x v="10"/>
    <x v="189"/>
    <x v="151"/>
    <x v="9"/>
    <n v="2021"/>
    <n v="9292.18"/>
    <n v="3"/>
    <n v="696.9135"/>
    <n v="8595.2664999999997"/>
    <n v="3097.3933333333334"/>
    <n v="2865.0888333333332"/>
    <n v="232.30450000000019"/>
    <n v="696.91350000000057"/>
    <n v="1393.8270000000007"/>
    <n v="13.333333333333323"/>
    <n v="0.18577091527169051"/>
  </r>
  <r>
    <n v="195"/>
    <x v="0"/>
    <x v="14"/>
    <x v="190"/>
    <x v="141"/>
    <x v="4"/>
    <n v="2021"/>
    <n v="735.73"/>
    <n v="2"/>
    <n v="55.179749999999999"/>
    <n v="680.55025000000001"/>
    <n v="367.86500000000001"/>
    <n v="340.275125"/>
    <n v="27.589875000000006"/>
    <n v="55.179750000000013"/>
    <n v="110.35950000000001"/>
    <n v="13.33333333333333"/>
    <n v="1.4708845017298506E-2"/>
  </r>
  <r>
    <n v="196"/>
    <x v="3"/>
    <x v="12"/>
    <x v="191"/>
    <x v="152"/>
    <x v="6"/>
    <n v="2021"/>
    <n v="9834.65"/>
    <n v="6"/>
    <n v="737.59875"/>
    <n v="9097.0512500000004"/>
    <n v="1639.1083333333333"/>
    <n v="1516.1752083333333"/>
    <n v="122.93312500000002"/>
    <n v="737.59875000000011"/>
    <n v="1475.1975000000002"/>
    <n v="13.33333333333333"/>
    <n v="0.19661607199567063"/>
  </r>
  <r>
    <n v="197"/>
    <x v="2"/>
    <x v="17"/>
    <x v="192"/>
    <x v="26"/>
    <x v="1"/>
    <n v="2021"/>
    <n v="2795.68"/>
    <n v="4"/>
    <n v="209.67599999999999"/>
    <n v="2586.0039999999999"/>
    <n v="698.92"/>
    <n v="646.50099999999998"/>
    <n v="52.418999999999983"/>
    <n v="209.67599999999993"/>
    <n v="419.35199999999992"/>
    <n v="13.333333333333337"/>
    <n v="5.5891731801015435E-2"/>
  </r>
  <r>
    <n v="198"/>
    <x v="2"/>
    <x v="14"/>
    <x v="193"/>
    <x v="134"/>
    <x v="7"/>
    <n v="2021"/>
    <n v="5449.65"/>
    <n v="4"/>
    <n v="408.72374999999994"/>
    <n v="5040.9262499999995"/>
    <n v="1362.4124999999999"/>
    <n v="1260.2315624999999"/>
    <n v="102.18093750000003"/>
    <n v="408.72375000000011"/>
    <n v="817.44749999999999"/>
    <n v="13.333333333333329"/>
    <n v="0.10895037207742081"/>
  </r>
  <r>
    <n v="199"/>
    <x v="4"/>
    <x v="21"/>
    <x v="194"/>
    <x v="153"/>
    <x v="2"/>
    <n v="2021"/>
    <n v="1379.95"/>
    <n v="2"/>
    <n v="103.49625"/>
    <n v="1276.4537500000001"/>
    <n v="689.97500000000002"/>
    <n v="638.22687500000006"/>
    <n v="51.748124999999959"/>
    <n v="103.49624999999992"/>
    <n v="206.99249999999992"/>
    <n v="13.333333333333345"/>
    <n v="2.7588205838583554E-2"/>
  </r>
  <r>
    <n v="200"/>
    <x v="4"/>
    <x v="18"/>
    <x v="35"/>
    <x v="154"/>
    <x v="2"/>
    <n v="2021"/>
    <n v="2267.2600000000002"/>
    <n v="5"/>
    <n v="170.0445"/>
    <n v="2097.2155000000002"/>
    <n v="453.45200000000006"/>
    <n v="419.44310000000007"/>
    <n v="34.008899999999983"/>
    <n v="170.04449999999991"/>
    <n v="340.08899999999994"/>
    <n v="13.333333333333341"/>
    <n v="4.5327465175975176E-2"/>
  </r>
  <r>
    <n v="201"/>
    <x v="3"/>
    <x v="7"/>
    <x v="195"/>
    <x v="155"/>
    <x v="11"/>
    <n v="2021"/>
    <n v="7796.73"/>
    <n v="5"/>
    <n v="584.75474999999994"/>
    <n v="7211.9752499999995"/>
    <n v="1559.346"/>
    <n v="1442.3950499999999"/>
    <n v="116.95095000000015"/>
    <n v="584.75475000000074"/>
    <n v="1169.5095000000006"/>
    <n v="13.333333333333316"/>
    <n v="0.15587361289022031"/>
  </r>
  <r>
    <n v="202"/>
    <x v="3"/>
    <x v="3"/>
    <x v="196"/>
    <x v="127"/>
    <x v="5"/>
    <n v="2021"/>
    <n v="5496.89"/>
    <n v="10"/>
    <n v="412.26675"/>
    <n v="5084.6232500000006"/>
    <n v="549.68900000000008"/>
    <n v="508.46232500000008"/>
    <n v="41.226675"/>
    <n v="412.26675"/>
    <n v="824.5335"/>
    <n v="13.333333333333334"/>
    <n v="0.10989480255955038"/>
  </r>
  <r>
    <n v="203"/>
    <x v="0"/>
    <x v="6"/>
    <x v="197"/>
    <x v="97"/>
    <x v="9"/>
    <n v="2021"/>
    <n v="2137.54"/>
    <n v="2"/>
    <n v="160.31549999999999"/>
    <n v="1977.2245"/>
    <n v="1068.77"/>
    <n v="988.61225000000002"/>
    <n v="80.157749999999965"/>
    <n v="160.31549999999993"/>
    <n v="320.63099999999991"/>
    <n v="13.333333333333339"/>
    <n v="4.2734079863912373E-2"/>
  </r>
  <r>
    <n v="204"/>
    <x v="1"/>
    <x v="11"/>
    <x v="198"/>
    <x v="156"/>
    <x v="1"/>
    <n v="2021"/>
    <n v="6950.25"/>
    <n v="7"/>
    <n v="521.26874999999995"/>
    <n v="6428.9812499999998"/>
    <n v="992.89285714285711"/>
    <n v="918.4258928571428"/>
    <n v="74.466964285714312"/>
    <n v="521.26875000000018"/>
    <n v="1042.5375000000001"/>
    <n v="13.333333333333329"/>
    <n v="0.13895063417487249"/>
  </r>
  <r>
    <n v="205"/>
    <x v="1"/>
    <x v="1"/>
    <x v="199"/>
    <x v="157"/>
    <x v="3"/>
    <n v="2021"/>
    <n v="5976.34"/>
    <n v="7"/>
    <n v="448.22550000000001"/>
    <n v="5528.1144999999997"/>
    <n v="853.76285714285711"/>
    <n v="789.73064285714281"/>
    <n v="64.032214285714304"/>
    <n v="448.22550000000012"/>
    <n v="896.45100000000014"/>
    <n v="13.33333333333333"/>
    <n v="0.11948005223476243"/>
  </r>
  <r>
    <n v="206"/>
    <x v="4"/>
    <x v="11"/>
    <x v="200"/>
    <x v="37"/>
    <x v="4"/>
    <n v="2021"/>
    <n v="6534.27"/>
    <n v="10"/>
    <n v="490.07024999999999"/>
    <n v="6044.1997500000007"/>
    <n v="653.42700000000002"/>
    <n v="604.41997500000002"/>
    <n v="49.007024999999999"/>
    <n v="490.07024999999999"/>
    <n v="980.14049999999997"/>
    <n v="13.333333333333334"/>
    <n v="0.13063428802846577"/>
  </r>
  <r>
    <n v="207"/>
    <x v="1"/>
    <x v="8"/>
    <x v="201"/>
    <x v="158"/>
    <x v="11"/>
    <n v="2021"/>
    <n v="1583.14"/>
    <n v="3"/>
    <n v="118.7355"/>
    <n v="1464.4045000000001"/>
    <n v="527.71333333333337"/>
    <n v="488.13483333333335"/>
    <n v="39.57850000000002"/>
    <n v="118.73550000000006"/>
    <n v="237.47100000000006"/>
    <n v="13.333333333333327"/>
    <n v="3.1650416458056572E-2"/>
  </r>
  <r>
    <n v="208"/>
    <x v="0"/>
    <x v="13"/>
    <x v="202"/>
    <x v="129"/>
    <x v="0"/>
    <n v="2021"/>
    <n v="3781.67"/>
    <n v="1"/>
    <n v="283.62524999999999"/>
    <n v="3498.04475"/>
    <n v="3781.67"/>
    <n v="3498.04475"/>
    <n v="283.62525000000005"/>
    <n v="283.62525000000005"/>
    <n v="567.2505000000001"/>
    <n v="13.33333333333333"/>
    <n v="7.5603819249680251E-2"/>
  </r>
  <r>
    <n v="209"/>
    <x v="1"/>
    <x v="9"/>
    <x v="203"/>
    <x v="159"/>
    <x v="1"/>
    <n v="2021"/>
    <n v="1714.91"/>
    <n v="5"/>
    <n v="128.61824999999999"/>
    <n v="1586.2917500000001"/>
    <n v="342.98200000000003"/>
    <n v="317.25835000000001"/>
    <n v="25.723650000000021"/>
    <n v="128.6182500000001"/>
    <n v="257.23650000000009"/>
    <n v="13.333333333333323"/>
    <n v="3.428478573473337E-2"/>
  </r>
  <r>
    <n v="210"/>
    <x v="3"/>
    <x v="12"/>
    <x v="204"/>
    <x v="160"/>
    <x v="5"/>
    <n v="2021"/>
    <n v="96.34"/>
    <n v="4"/>
    <n v="7.2255000000000003"/>
    <n v="89.114500000000007"/>
    <n v="24.085000000000001"/>
    <n v="22.278625000000002"/>
    <n v="1.8063749999999992"/>
    <n v="7.2254999999999967"/>
    <n v="14.450999999999997"/>
    <n v="13.333333333333339"/>
    <n v="1.9260464150796328E-3"/>
  </r>
  <r>
    <n v="211"/>
    <x v="1"/>
    <x v="8"/>
    <x v="205"/>
    <x v="161"/>
    <x v="6"/>
    <n v="2021"/>
    <n v="3098.99"/>
    <n v="6"/>
    <n v="232.42424999999997"/>
    <n v="2866.5657499999998"/>
    <n v="516.49833333333333"/>
    <n v="477.76095833333329"/>
    <n v="38.737375000000043"/>
    <n v="232.42425000000026"/>
    <n v="464.84850000000023"/>
    <n v="13.333333333333318"/>
    <n v="6.1955559267880746E-2"/>
  </r>
  <r>
    <n v="212"/>
    <x v="1"/>
    <x v="7"/>
    <x v="206"/>
    <x v="162"/>
    <x v="0"/>
    <n v="2021"/>
    <n v="2555.9699999999998"/>
    <n v="9"/>
    <n v="191.69774999999998"/>
    <n v="2364.27225"/>
    <n v="283.99666666666667"/>
    <n v="262.69691666666665"/>
    <n v="21.299750000000017"/>
    <n v="191.69775000000016"/>
    <n v="383.39550000000014"/>
    <n v="13.333333333333321"/>
    <n v="5.1099406846077312E-2"/>
  </r>
  <r>
    <n v="213"/>
    <x v="2"/>
    <x v="1"/>
    <x v="207"/>
    <x v="72"/>
    <x v="6"/>
    <n v="2021"/>
    <n v="8757.0400000000009"/>
    <n v="8"/>
    <n v="656.77800000000002"/>
    <n v="8100.2620000000006"/>
    <n v="1094.6300000000001"/>
    <n v="1012.5327500000001"/>
    <n v="82.097250000000031"/>
    <n v="656.77800000000025"/>
    <n v="1313.5560000000003"/>
    <n v="13.33333333333333"/>
    <n v="0.17507230121142775"/>
  </r>
  <r>
    <n v="214"/>
    <x v="2"/>
    <x v="21"/>
    <x v="208"/>
    <x v="163"/>
    <x v="7"/>
    <n v="2021"/>
    <n v="3701.28"/>
    <n v="4"/>
    <n v="277.596"/>
    <n v="3423.6840000000002"/>
    <n v="925.32"/>
    <n v="855.92100000000005"/>
    <n v="69.399000000000001"/>
    <n v="277.596"/>
    <n v="555.19200000000001"/>
    <n v="13.333333333333334"/>
    <n v="7.3996648071475435E-2"/>
  </r>
  <r>
    <n v="215"/>
    <x v="4"/>
    <x v="2"/>
    <x v="209"/>
    <x v="164"/>
    <x v="8"/>
    <n v="2021"/>
    <n v="6320.3"/>
    <n v="10"/>
    <n v="474.02249999999998"/>
    <n v="5846.2775000000001"/>
    <n v="632.03"/>
    <n v="584.62774999999999"/>
    <n v="47.402249999999981"/>
    <n v="474.02249999999981"/>
    <n v="948.04499999999985"/>
    <n v="13.333333333333339"/>
    <n v="0.12635656173165666"/>
  </r>
  <r>
    <n v="216"/>
    <x v="3"/>
    <x v="4"/>
    <x v="210"/>
    <x v="165"/>
    <x v="6"/>
    <n v="2021"/>
    <n v="7517.73"/>
    <n v="4"/>
    <n v="563.82974999999999"/>
    <n v="6953.9002499999997"/>
    <n v="1879.4324999999999"/>
    <n v="1738.4750624999999"/>
    <n v="140.95743749999997"/>
    <n v="563.82974999999988"/>
    <n v="1127.6594999999998"/>
    <n v="13.333333333333336"/>
    <n v="0.15029579526714354"/>
  </r>
  <r>
    <n v="217"/>
    <x v="4"/>
    <x v="18"/>
    <x v="211"/>
    <x v="166"/>
    <x v="10"/>
    <n v="2021"/>
    <n v="1930.04"/>
    <n v="10"/>
    <n v="144.75299999999999"/>
    <n v="1785.287"/>
    <n v="193.00399999999999"/>
    <n v="178.52870000000001"/>
    <n v="14.475299999999976"/>
    <n v="144.75299999999976"/>
    <n v="289.50599999999974"/>
    <n v="13.333333333333355"/>
    <n v="3.8585702957860644E-2"/>
  </r>
  <r>
    <n v="218"/>
    <x v="3"/>
    <x v="18"/>
    <x v="160"/>
    <x v="130"/>
    <x v="4"/>
    <n v="2021"/>
    <n v="8284.9500000000007"/>
    <n v="3"/>
    <n v="621.37125000000003"/>
    <n v="7663.5787500000006"/>
    <n v="2761.65"/>
    <n v="2554.5262500000003"/>
    <n v="207.12374999999975"/>
    <n v="621.37124999999924"/>
    <n v="1242.7424999999994"/>
    <n v="13.333333333333352"/>
    <n v="0.16563419396526891"/>
  </r>
  <r>
    <n v="219"/>
    <x v="1"/>
    <x v="6"/>
    <x v="212"/>
    <x v="112"/>
    <x v="5"/>
    <n v="2021"/>
    <n v="6096.86"/>
    <n v="3"/>
    <n v="457.26449999999994"/>
    <n v="5639.5954999999994"/>
    <n v="2032.2866666666666"/>
    <n v="1879.8651666666665"/>
    <n v="152.42150000000015"/>
    <n v="457.26450000000045"/>
    <n v="914.52900000000045"/>
    <n v="13.33333333333332"/>
    <n v="0.12188950951050873"/>
  </r>
  <r>
    <n v="220"/>
    <x v="2"/>
    <x v="1"/>
    <x v="213"/>
    <x v="129"/>
    <x v="0"/>
    <n v="2021"/>
    <n v="2034.32"/>
    <n v="3"/>
    <n v="152.57399999999998"/>
    <n v="1881.7459999999999"/>
    <n v="678.10666666666668"/>
    <n v="627.24866666666662"/>
    <n v="50.858000000000061"/>
    <n v="152.57400000000018"/>
    <n v="305.14800000000014"/>
    <n v="13.333333333333316"/>
    <n v="4.0670487265152565E-2"/>
  </r>
  <r>
    <n v="221"/>
    <x v="2"/>
    <x v="19"/>
    <x v="214"/>
    <x v="167"/>
    <x v="8"/>
    <n v="2021"/>
    <n v="6831.4"/>
    <n v="3"/>
    <n v="512.3549999999999"/>
    <n v="6319.0450000000001"/>
    <n v="2277.1333333333332"/>
    <n v="2106.3483333333334"/>
    <n v="170.78499999999985"/>
    <n v="512.35499999999956"/>
    <n v="1024.7099999999996"/>
    <n v="13.333333333333345"/>
    <n v="0.13657456383615324"/>
  </r>
  <r>
    <n v="222"/>
    <x v="0"/>
    <x v="16"/>
    <x v="215"/>
    <x v="168"/>
    <x v="6"/>
    <n v="2021"/>
    <n v="5730.85"/>
    <n v="10"/>
    <n v="429.81375000000003"/>
    <n v="5301.0362500000001"/>
    <n v="573.08500000000004"/>
    <n v="530.10362499999997"/>
    <n v="42.981375000000071"/>
    <n v="429.81375000000071"/>
    <n v="859.62750000000074"/>
    <n v="13.333333333333313"/>
    <n v="0.11457217249179069"/>
  </r>
  <r>
    <n v="223"/>
    <x v="0"/>
    <x v="20"/>
    <x v="216"/>
    <x v="152"/>
    <x v="6"/>
    <n v="2021"/>
    <n v="197.65"/>
    <n v="8"/>
    <n v="14.82375"/>
    <n v="182.82625000000002"/>
    <n v="24.706250000000001"/>
    <n v="22.853281250000002"/>
    <n v="1.8529687499999987"/>
    <n v="14.82374999999999"/>
    <n v="29.64749999999999"/>
    <n v="13.333333333333343"/>
    <n v="3.9514539541259022E-3"/>
  </r>
  <r>
    <n v="224"/>
    <x v="4"/>
    <x v="20"/>
    <x v="94"/>
    <x v="65"/>
    <x v="7"/>
    <n v="2021"/>
    <n v="7701.29"/>
    <n v="1"/>
    <n v="577.59674999999993"/>
    <n v="7123.6932500000003"/>
    <n v="7701.29"/>
    <n v="7123.6932500000003"/>
    <n v="577.5967499999997"/>
    <n v="577.5967499999997"/>
    <n v="1155.1934999999996"/>
    <n v="13.333333333333341"/>
    <n v="0.15396555943521512"/>
  </r>
  <r>
    <n v="225"/>
    <x v="0"/>
    <x v="18"/>
    <x v="217"/>
    <x v="169"/>
    <x v="0"/>
    <n v="2021"/>
    <n v="1498.65"/>
    <n v="10"/>
    <n v="112.39875000000001"/>
    <n v="1386.25125"/>
    <n v="149.86500000000001"/>
    <n v="138.625125"/>
    <n v="11.239875000000012"/>
    <n v="112.39875000000012"/>
    <n v="224.79750000000013"/>
    <n v="13.33333333333332"/>
    <n v="2.9961277350623747E-2"/>
  </r>
  <r>
    <n v="226"/>
    <x v="4"/>
    <x v="2"/>
    <x v="218"/>
    <x v="36"/>
    <x v="7"/>
    <n v="2021"/>
    <n v="9087.89"/>
    <n v="7"/>
    <n v="681.59174999999993"/>
    <n v="8406.2982499999998"/>
    <n v="1298.27"/>
    <n v="1200.89975"/>
    <n v="97.370249999999942"/>
    <n v="681.59174999999959"/>
    <n v="1363.1834999999996"/>
    <n v="13.333333333333341"/>
    <n v="0.18168671325657093"/>
  </r>
  <r>
    <n v="227"/>
    <x v="2"/>
    <x v="3"/>
    <x v="219"/>
    <x v="94"/>
    <x v="11"/>
    <n v="2021"/>
    <n v="7793.18"/>
    <n v="10"/>
    <n v="584.48850000000004"/>
    <n v="7208.6914999999999"/>
    <n v="779.31799999999998"/>
    <n v="720.86914999999999"/>
    <n v="58.448849999999993"/>
    <n v="584.48849999999993"/>
    <n v="1168.9769999999999"/>
    <n v="13.333333333333336"/>
    <n v="0.15580264065881558"/>
  </r>
  <r>
    <n v="228"/>
    <x v="2"/>
    <x v="6"/>
    <x v="220"/>
    <x v="170"/>
    <x v="6"/>
    <n v="2021"/>
    <n v="5164.63"/>
    <n v="10"/>
    <n v="387.34724999999997"/>
    <n v="4777.2827500000003"/>
    <n v="516.46299999999997"/>
    <n v="477.72827500000005"/>
    <n v="38.734724999999912"/>
    <n v="387.34724999999912"/>
    <n v="774.69449999999915"/>
    <n v="13.333333333333364"/>
    <n v="0.10325220154362388"/>
  </r>
  <r>
    <n v="229"/>
    <x v="1"/>
    <x v="12"/>
    <x v="221"/>
    <x v="171"/>
    <x v="0"/>
    <n v="2021"/>
    <n v="7224.1"/>
    <n v="2"/>
    <n v="541.8075"/>
    <n v="6682.2925000000005"/>
    <n v="3612.05"/>
    <n v="3341.1462500000002"/>
    <n v="270.90374999999995"/>
    <n v="541.80749999999989"/>
    <n v="1083.6149999999998"/>
    <n v="13.333333333333337"/>
    <n v="0.14442549208196778"/>
  </r>
  <r>
    <n v="230"/>
    <x v="2"/>
    <x v="21"/>
    <x v="222"/>
    <x v="161"/>
    <x v="6"/>
    <n v="2021"/>
    <n v="3607.22"/>
    <n v="8"/>
    <n v="270.54149999999998"/>
    <n v="3336.6785"/>
    <n v="450.90249999999997"/>
    <n v="417.0848125"/>
    <n v="33.817687499999977"/>
    <n v="270.54149999999981"/>
    <n v="541.08299999999986"/>
    <n v="13.333333333333341"/>
    <n v="7.2116183821917715E-2"/>
  </r>
  <r>
    <n v="231"/>
    <x v="4"/>
    <x v="8"/>
    <x v="223"/>
    <x v="172"/>
    <x v="2"/>
    <n v="2021"/>
    <n v="7924.36"/>
    <n v="5"/>
    <n v="594.327"/>
    <n v="7330.0329999999994"/>
    <n v="1584.8719999999998"/>
    <n v="1466.0065999999999"/>
    <n v="118.86539999999991"/>
    <n v="594.32699999999954"/>
    <n v="1188.6539999999995"/>
    <n v="13.333333333333343"/>
    <n v="0.15842521455055469"/>
  </r>
  <r>
    <n v="232"/>
    <x v="1"/>
    <x v="1"/>
    <x v="224"/>
    <x v="44"/>
    <x v="4"/>
    <n v="2021"/>
    <n v="3241.4"/>
    <n v="9"/>
    <n v="243.10499999999999"/>
    <n v="2998.2950000000001"/>
    <n v="360.15555555555557"/>
    <n v="333.14388888888891"/>
    <n v="27.011666666666656"/>
    <n v="243.1049999999999"/>
    <n v="486.20999999999992"/>
    <n v="13.333333333333339"/>
    <n v="6.4802645316993174E-2"/>
  </r>
  <r>
    <n v="233"/>
    <x v="1"/>
    <x v="7"/>
    <x v="225"/>
    <x v="130"/>
    <x v="4"/>
    <n v="2021"/>
    <n v="5462.55"/>
    <n v="1"/>
    <n v="409.69125000000003"/>
    <n v="5052.8587500000003"/>
    <n v="5462.55"/>
    <n v="5052.8587500000003"/>
    <n v="409.69124999999985"/>
    <n v="409.69124999999985"/>
    <n v="819.38249999999994"/>
    <n v="13.333333333333339"/>
    <n v="0.10920827117182114"/>
  </r>
  <r>
    <n v="234"/>
    <x v="2"/>
    <x v="1"/>
    <x v="226"/>
    <x v="173"/>
    <x v="4"/>
    <n v="2021"/>
    <n v="8237.57"/>
    <n v="2"/>
    <n v="617.81774999999993"/>
    <n v="7619.7522499999995"/>
    <n v="4118.7849999999999"/>
    <n v="3809.8761249999998"/>
    <n v="308.90887500000008"/>
    <n v="617.81775000000016"/>
    <n v="1235.6355000000001"/>
    <n v="13.333333333333329"/>
    <n v="0.16468696457823886"/>
  </r>
  <r>
    <n v="235"/>
    <x v="4"/>
    <x v="10"/>
    <x v="227"/>
    <x v="174"/>
    <x v="5"/>
    <n v="2021"/>
    <n v="8654.06"/>
    <n v="8"/>
    <n v="649.05449999999996"/>
    <n v="8005.0054999999993"/>
    <n v="1081.7574999999999"/>
    <n v="1000.6256874999999"/>
    <n v="81.131812500000024"/>
    <n v="649.05450000000019"/>
    <n v="1298.1090000000002"/>
    <n v="13.333333333333329"/>
    <n v="0.17301350673535443"/>
  </r>
  <r>
    <n v="236"/>
    <x v="1"/>
    <x v="3"/>
    <x v="228"/>
    <x v="27"/>
    <x v="2"/>
    <n v="2021"/>
    <n v="5247.64"/>
    <n v="3"/>
    <n v="393.57300000000004"/>
    <n v="4854.067"/>
    <n v="1749.2133333333334"/>
    <n v="1618.0223333333333"/>
    <n v="131.19100000000003"/>
    <n v="393.57300000000009"/>
    <n v="787.14600000000019"/>
    <n v="13.33333333333333"/>
    <n v="0.10491175222782317"/>
  </r>
  <r>
    <n v="237"/>
    <x v="0"/>
    <x v="8"/>
    <x v="229"/>
    <x v="156"/>
    <x v="1"/>
    <n v="2021"/>
    <n v="8645.61"/>
    <n v="4"/>
    <n v="648.42075"/>
    <n v="7997.1892500000004"/>
    <n v="2161.4025000000001"/>
    <n v="1999.2973125000001"/>
    <n v="162.10518750000006"/>
    <n v="648.42075000000023"/>
    <n v="1296.8415000000002"/>
    <n v="13.33333333333333"/>
    <n v="0.17284457283243329"/>
  </r>
  <r>
    <n v="238"/>
    <x v="2"/>
    <x v="9"/>
    <x v="230"/>
    <x v="175"/>
    <x v="11"/>
    <n v="2021"/>
    <n v="8792.48"/>
    <n v="8"/>
    <n v="659.43599999999992"/>
    <n v="8133.0439999999999"/>
    <n v="1099.06"/>
    <n v="1016.6305"/>
    <n v="82.429499999999962"/>
    <n v="659.43599999999969"/>
    <n v="1318.8719999999996"/>
    <n v="13.333333333333339"/>
    <n v="0.17578082399480349"/>
  </r>
  <r>
    <n v="239"/>
    <x v="4"/>
    <x v="16"/>
    <x v="231"/>
    <x v="99"/>
    <x v="7"/>
    <n v="2021"/>
    <n v="1663.44"/>
    <n v="6"/>
    <n v="124.758"/>
    <n v="1538.682"/>
    <n v="277.24"/>
    <n v="256.447"/>
    <n v="20.793000000000006"/>
    <n v="124.75800000000004"/>
    <n v="249.51600000000002"/>
    <n v="13.33333333333333"/>
    <n v="3.3255788340253944E-2"/>
  </r>
  <r>
    <n v="240"/>
    <x v="2"/>
    <x v="18"/>
    <x v="232"/>
    <x v="82"/>
    <x v="1"/>
    <n v="2021"/>
    <n v="893.52"/>
    <n v="4"/>
    <n v="67.013999999999996"/>
    <n v="826.50599999999997"/>
    <n v="223.38"/>
    <n v="206.62649999999999"/>
    <n v="16.753500000000003"/>
    <n v="67.01400000000001"/>
    <n v="134.02800000000002"/>
    <n v="13.33333333333333"/>
    <n v="1.7863410761905268E-2"/>
  </r>
  <r>
    <n v="241"/>
    <x v="2"/>
    <x v="10"/>
    <x v="233"/>
    <x v="176"/>
    <x v="8"/>
    <n v="2021"/>
    <n v="5118.7299999999996"/>
    <n v="2"/>
    <n v="383.90474999999998"/>
    <n v="4734.8252499999999"/>
    <n v="2559.3649999999998"/>
    <n v="2367.4126249999999"/>
    <n v="191.95237499999985"/>
    <n v="383.90474999999969"/>
    <n v="767.80949999999962"/>
    <n v="13.333333333333343"/>
    <n v="0.10233456057982737"/>
  </r>
  <r>
    <n v="242"/>
    <x v="4"/>
    <x v="20"/>
    <x v="234"/>
    <x v="24"/>
    <x v="11"/>
    <n v="2021"/>
    <n v="697.1"/>
    <n v="9"/>
    <n v="52.282499999999999"/>
    <n v="644.8175"/>
    <n v="77.455555555555563"/>
    <n v="71.646388888888893"/>
    <n v="5.8091666666666697"/>
    <n v="52.282500000000027"/>
    <n v="104.56500000000003"/>
    <n v="13.333333333333327"/>
    <n v="1.3936547186547771E-2"/>
  </r>
  <r>
    <n v="243"/>
    <x v="3"/>
    <x v="8"/>
    <x v="235"/>
    <x v="103"/>
    <x v="9"/>
    <n v="2021"/>
    <n v="8357.86"/>
    <n v="1"/>
    <n v="626.83950000000004"/>
    <n v="7731.0205000000005"/>
    <n v="8357.86"/>
    <n v="7731.0205000000005"/>
    <n v="626.83950000000004"/>
    <n v="626.83950000000004"/>
    <n v="1253.6790000000001"/>
    <n v="13.333333333333334"/>
    <n v="0.16709182365307723"/>
  </r>
  <r>
    <n v="244"/>
    <x v="0"/>
    <x v="19"/>
    <x v="236"/>
    <x v="177"/>
    <x v="3"/>
    <n v="2021"/>
    <n v="6697.95"/>
    <n v="10"/>
    <n v="502.34624999999994"/>
    <n v="6195.6037500000002"/>
    <n v="669.79499999999996"/>
    <n v="619.56037500000002"/>
    <n v="50.234624999999937"/>
    <n v="502.34624999999937"/>
    <n v="1004.6924999999993"/>
    <n v="13.33333333333335"/>
    <n v="0.13390660770067081"/>
  </r>
  <r>
    <n v="245"/>
    <x v="3"/>
    <x v="2"/>
    <x v="237"/>
    <x v="178"/>
    <x v="6"/>
    <n v="2021"/>
    <n v="1904.62"/>
    <n v="5"/>
    <n v="142.84649999999999"/>
    <n v="1761.7734999999998"/>
    <n v="380.92399999999998"/>
    <n v="352.35469999999998"/>
    <n v="28.569299999999998"/>
    <n v="142.84649999999999"/>
    <n v="285.69299999999998"/>
    <n v="13.333333333333334"/>
    <n v="3.8077501796646984E-2"/>
  </r>
  <r>
    <n v="246"/>
    <x v="0"/>
    <x v="9"/>
    <x v="238"/>
    <x v="179"/>
    <x v="8"/>
    <n v="2021"/>
    <n v="1139.1300000000001"/>
    <n v="6"/>
    <n v="85.434750000000008"/>
    <n v="1053.6952500000002"/>
    <n v="189.85500000000002"/>
    <n v="175.61587500000005"/>
    <n v="14.239124999999973"/>
    <n v="85.434749999999838"/>
    <n v="170.86949999999985"/>
    <n v="13.333333333333361"/>
    <n v="2.2773689566220286E-2"/>
  </r>
  <r>
    <n v="247"/>
    <x v="0"/>
    <x v="13"/>
    <x v="239"/>
    <x v="126"/>
    <x v="1"/>
    <n v="2021"/>
    <n v="291.52"/>
    <n v="4"/>
    <n v="21.863999999999997"/>
    <n v="269.65600000000001"/>
    <n v="72.88"/>
    <n v="67.414000000000001"/>
    <n v="5.465999999999994"/>
    <n v="21.863999999999976"/>
    <n v="43.727999999999973"/>
    <n v="13.333333333333346"/>
    <n v="5.8281196898901239E-3"/>
  </r>
  <r>
    <n v="248"/>
    <x v="3"/>
    <x v="8"/>
    <x v="240"/>
    <x v="180"/>
    <x v="8"/>
    <n v="2021"/>
    <n v="2201.25"/>
    <n v="1"/>
    <n v="165.09375"/>
    <n v="2036.15625"/>
    <n v="2201.25"/>
    <n v="2036.15625"/>
    <n v="165.09375"/>
    <n v="165.09375"/>
    <n v="330.1875"/>
    <n v="13.333333333333334"/>
    <n v="4.4007781515404215E-2"/>
  </r>
  <r>
    <n v="249"/>
    <x v="2"/>
    <x v="2"/>
    <x v="241"/>
    <x v="181"/>
    <x v="9"/>
    <n v="2021"/>
    <n v="9063.17"/>
    <n v="1"/>
    <n v="679.73775000000001"/>
    <n v="8383.4322499999998"/>
    <n v="9063.17"/>
    <n v="8383.4322499999998"/>
    <n v="679.73775000000023"/>
    <n v="679.73775000000023"/>
    <n v="1359.4755000000002"/>
    <n v="13.333333333333329"/>
    <n v="0.18119250661985961"/>
  </r>
  <r>
    <n v="250"/>
    <x v="1"/>
    <x v="5"/>
    <x v="242"/>
    <x v="101"/>
    <x v="10"/>
    <n v="2021"/>
    <n v="8521.32"/>
    <n v="3"/>
    <n v="639.09899999999993"/>
    <n v="7882.2209999999995"/>
    <n v="2840.44"/>
    <n v="2627.4069999999997"/>
    <n v="213.03300000000036"/>
    <n v="639.09900000000107"/>
    <n v="1278.198000000001"/>
    <n v="13.333333333333311"/>
    <n v="0.17035974504615298"/>
  </r>
  <r>
    <n v="251"/>
    <x v="2"/>
    <x v="10"/>
    <x v="243"/>
    <x v="108"/>
    <x v="9"/>
    <n v="2021"/>
    <n v="8559.75"/>
    <n v="4"/>
    <n v="641.98124999999993"/>
    <n v="7917.7687500000002"/>
    <n v="2139.9375"/>
    <n v="1979.4421875"/>
    <n v="160.49531249999995"/>
    <n v="641.98124999999982"/>
    <n v="1283.9624999999996"/>
    <n v="13.333333333333337"/>
    <n v="0.17112804444133159"/>
  </r>
  <r>
    <n v="252"/>
    <x v="1"/>
    <x v="1"/>
    <x v="244"/>
    <x v="182"/>
    <x v="11"/>
    <n v="2021"/>
    <n v="4352.71"/>
    <n v="10"/>
    <n v="326.45324999999997"/>
    <n v="4026.25675"/>
    <n v="435.27100000000002"/>
    <n v="402.625675"/>
    <n v="32.645325000000014"/>
    <n v="326.45325000000014"/>
    <n v="652.90650000000005"/>
    <n v="13.333333333333329"/>
    <n v="8.7020152495134603E-2"/>
  </r>
  <r>
    <n v="253"/>
    <x v="4"/>
    <x v="2"/>
    <x v="10"/>
    <x v="22"/>
    <x v="0"/>
    <n v="2021"/>
    <n v="7319.52"/>
    <n v="9"/>
    <n v="548.96400000000006"/>
    <n v="6770.5560000000005"/>
    <n v="813.28000000000009"/>
    <n v="752.28400000000011"/>
    <n v="60.995999999999981"/>
    <n v="548.96399999999983"/>
    <n v="1097.9279999999999"/>
    <n v="13.333333333333337"/>
    <n v="0.14633314569341577"/>
  </r>
  <r>
    <n v="254"/>
    <x v="4"/>
    <x v="3"/>
    <x v="245"/>
    <x v="183"/>
    <x v="8"/>
    <n v="2021"/>
    <n v="7105.26"/>
    <n v="1"/>
    <n v="532.89449999999999"/>
    <n v="6572.3654999999999"/>
    <n v="7105.26"/>
    <n v="6572.3654999999999"/>
    <n v="532.89450000000033"/>
    <n v="532.89450000000033"/>
    <n v="1065.7890000000002"/>
    <n v="13.333333333333325"/>
    <n v="0.1420496216650271"/>
  </r>
  <r>
    <n v="255"/>
    <x v="4"/>
    <x v="0"/>
    <x v="246"/>
    <x v="184"/>
    <x v="1"/>
    <n v="2021"/>
    <n v="6089.66"/>
    <n v="5"/>
    <n v="456.72449999999998"/>
    <n v="5632.9354999999996"/>
    <n v="1217.932"/>
    <n v="1126.5871"/>
    <n v="91.344900000000052"/>
    <n v="456.72450000000026"/>
    <n v="913.4490000000003"/>
    <n v="13.333333333333325"/>
    <n v="0.12174556582991319"/>
  </r>
  <r>
    <n v="256"/>
    <x v="4"/>
    <x v="1"/>
    <x v="247"/>
    <x v="75"/>
    <x v="9"/>
    <n v="2021"/>
    <n v="5371.44"/>
    <n v="8"/>
    <n v="402.85799999999995"/>
    <n v="4968.5819999999994"/>
    <n v="671.43"/>
    <n v="621.07274999999993"/>
    <n v="50.357250000000022"/>
    <n v="402.85800000000017"/>
    <n v="805.71600000000012"/>
    <n v="13.333333333333327"/>
    <n v="0.10738678384695184"/>
  </r>
  <r>
    <n v="257"/>
    <x v="0"/>
    <x v="13"/>
    <x v="248"/>
    <x v="185"/>
    <x v="1"/>
    <n v="2021"/>
    <n v="6356.68"/>
    <n v="9"/>
    <n v="476.75099999999998"/>
    <n v="5879.9290000000001"/>
    <n v="706.29777777777781"/>
    <n v="653.32544444444443"/>
    <n v="52.972333333333381"/>
    <n v="476.75100000000043"/>
    <n v="953.50200000000041"/>
    <n v="13.333333333333321"/>
    <n v="0.1270838771622213"/>
  </r>
  <r>
    <n v="258"/>
    <x v="2"/>
    <x v="15"/>
    <x v="249"/>
    <x v="65"/>
    <x v="7"/>
    <n v="2021"/>
    <n v="3422.89"/>
    <n v="2"/>
    <n v="256.71674999999999"/>
    <n v="3166.1732499999998"/>
    <n v="1711.4449999999999"/>
    <n v="1583.0866249999999"/>
    <n v="128.35837500000002"/>
    <n v="256.71675000000005"/>
    <n v="513.43350000000009"/>
    <n v="13.33333333333333"/>
    <n v="6.8431025676893548E-2"/>
  </r>
  <r>
    <n v="259"/>
    <x v="1"/>
    <x v="6"/>
    <x v="250"/>
    <x v="60"/>
    <x v="6"/>
    <n v="2021"/>
    <n v="281.83999999999997"/>
    <n v="3"/>
    <n v="21.137999999999998"/>
    <n v="260.702"/>
    <n v="93.946666666666658"/>
    <n v="86.900666666666666"/>
    <n v="7.0459999999999923"/>
    <n v="21.137999999999977"/>
    <n v="42.275999999999975"/>
    <n v="13.333333333333346"/>
    <n v="5.6345954082005776E-3"/>
  </r>
  <r>
    <n v="260"/>
    <x v="4"/>
    <x v="16"/>
    <x v="251"/>
    <x v="79"/>
    <x v="0"/>
    <n v="2021"/>
    <n v="8478.33"/>
    <n v="8"/>
    <n v="635.87474999999995"/>
    <n v="7842.45525"/>
    <n v="1059.79125"/>
    <n v="980.30690625"/>
    <n v="79.484343749999994"/>
    <n v="635.87474999999995"/>
    <n v="1271.7494999999999"/>
    <n v="13.333333333333334"/>
    <n v="0.1695002813199305"/>
  </r>
  <r>
    <n v="261"/>
    <x v="2"/>
    <x v="11"/>
    <x v="252"/>
    <x v="28"/>
    <x v="1"/>
    <n v="2021"/>
    <n v="259.67"/>
    <n v="3"/>
    <n v="19.475249999999999"/>
    <n v="240.19475000000003"/>
    <n v="86.556666666666672"/>
    <n v="80.064916666666676"/>
    <n v="6.4917499999999961"/>
    <n v="19.475249999999988"/>
    <n v="38.950499999999991"/>
    <n v="13.333333333333343"/>
    <n v="5.1913688250335085E-3"/>
  </r>
  <r>
    <n v="262"/>
    <x v="2"/>
    <x v="13"/>
    <x v="253"/>
    <x v="74"/>
    <x v="0"/>
    <n v="2021"/>
    <n v="4483.67"/>
    <n v="7"/>
    <n v="336.27524999999997"/>
    <n v="4147.3947500000004"/>
    <n v="640.52428571428572"/>
    <n v="592.48496428571434"/>
    <n v="48.039321428571384"/>
    <n v="336.27524999999969"/>
    <n v="672.5504999999996"/>
    <n v="13.333333333333346"/>
    <n v="8.9638328107744414E-2"/>
  </r>
  <r>
    <n v="263"/>
    <x v="0"/>
    <x v="17"/>
    <x v="254"/>
    <x v="115"/>
    <x v="5"/>
    <n v="2021"/>
    <n v="2521.1799999999998"/>
    <n v="4"/>
    <n v="189.08849999999998"/>
    <n v="2332.0915"/>
    <n v="630.29499999999996"/>
    <n v="583.022875"/>
    <n v="47.27212499999996"/>
    <n v="189.08849999999984"/>
    <n v="378.17699999999979"/>
    <n v="13.333333333333345"/>
    <n v="5.0403878978310862E-2"/>
  </r>
  <r>
    <n v="264"/>
    <x v="0"/>
    <x v="3"/>
    <x v="255"/>
    <x v="186"/>
    <x v="1"/>
    <n v="2021"/>
    <n v="2769.39"/>
    <n v="5"/>
    <n v="207.70424999999997"/>
    <n v="2561.6857500000001"/>
    <n v="553.87799999999993"/>
    <n v="512.33715000000007"/>
    <n v="41.540849999999864"/>
    <n v="207.70424999999932"/>
    <n v="415.40849999999932"/>
    <n v="13.333333333333377"/>
    <n v="5.5366137445063149E-2"/>
  </r>
  <r>
    <n v="265"/>
    <x v="0"/>
    <x v="1"/>
    <x v="256"/>
    <x v="135"/>
    <x v="11"/>
    <n v="2021"/>
    <n v="1175.2"/>
    <n v="10"/>
    <n v="88.14"/>
    <n v="1087.06"/>
    <n v="117.52000000000001"/>
    <n v="108.70599999999999"/>
    <n v="8.8140000000000214"/>
    <n v="88.140000000000214"/>
    <n v="176.2800000000002"/>
    <n v="13.333333333333302"/>
    <n v="2.3494807421648167E-2"/>
  </r>
  <r>
    <n v="266"/>
    <x v="4"/>
    <x v="12"/>
    <x v="257"/>
    <x v="187"/>
    <x v="6"/>
    <n v="2021"/>
    <n v="4352.21"/>
    <n v="1"/>
    <n v="326.41575"/>
    <n v="4025.7942499999999"/>
    <n v="4352.21"/>
    <n v="4025.7942499999999"/>
    <n v="326.41575000000012"/>
    <n v="326.41575000000012"/>
    <n v="652.83150000000012"/>
    <n v="13.333333333333329"/>
    <n v="8.7010156406204367E-2"/>
  </r>
  <r>
    <n v="267"/>
    <x v="3"/>
    <x v="3"/>
    <x v="258"/>
    <x v="188"/>
    <x v="4"/>
    <n v="2021"/>
    <n v="298.04000000000002"/>
    <n v="4"/>
    <n v="22.353000000000002"/>
    <n v="275.68700000000001"/>
    <n v="74.510000000000005"/>
    <n v="68.921750000000003"/>
    <n v="5.5882500000000022"/>
    <n v="22.353000000000009"/>
    <n v="44.70600000000001"/>
    <n v="13.333333333333329"/>
    <n v="5.9584686895405208E-3"/>
  </r>
  <r>
    <n v="268"/>
    <x v="2"/>
    <x v="7"/>
    <x v="259"/>
    <x v="189"/>
    <x v="5"/>
    <n v="2021"/>
    <n v="9335.91"/>
    <n v="4"/>
    <n v="700.19324999999992"/>
    <n v="8635.7167499999996"/>
    <n v="2333.9775"/>
    <n v="2158.9291874999999"/>
    <n v="175.04831250000007"/>
    <n v="700.19325000000026"/>
    <n v="1400.3865000000001"/>
    <n v="13.333333333333329"/>
    <n v="0.18664517320952972"/>
  </r>
  <r>
    <n v="269"/>
    <x v="4"/>
    <x v="5"/>
    <x v="260"/>
    <x v="133"/>
    <x v="6"/>
    <n v="2021"/>
    <n v="5667.37"/>
    <n v="8"/>
    <n v="425.05275"/>
    <n v="5242.3172500000001"/>
    <n v="708.42124999999999"/>
    <n v="655.28965625000001"/>
    <n v="53.131593749999979"/>
    <n v="425.05274999999983"/>
    <n v="850.10549999999989"/>
    <n v="13.333333333333337"/>
    <n v="0.11330306904120675"/>
  </r>
  <r>
    <n v="270"/>
    <x v="3"/>
    <x v="18"/>
    <x v="261"/>
    <x v="146"/>
    <x v="1"/>
    <n v="2021"/>
    <n v="8947.61"/>
    <n v="6"/>
    <n v="671.07074999999998"/>
    <n v="8276.5392499999998"/>
    <n v="1491.2683333333334"/>
    <n v="1379.4232083333334"/>
    <n v="111.84512500000005"/>
    <n v="671.07075000000032"/>
    <n v="1342.1415000000002"/>
    <n v="13.333333333333329"/>
    <n v="0.17888221054630138"/>
  </r>
  <r>
    <n v="271"/>
    <x v="1"/>
    <x v="4"/>
    <x v="262"/>
    <x v="90"/>
    <x v="11"/>
    <n v="2021"/>
    <n v="6677.57"/>
    <n v="2"/>
    <n v="500.81774999999993"/>
    <n v="6176.7522499999995"/>
    <n v="3338.7849999999999"/>
    <n v="3088.3761249999998"/>
    <n v="250.40887500000008"/>
    <n v="500.81775000000016"/>
    <n v="1001.6355000000001"/>
    <n v="13.333333333333329"/>
    <n v="0.13349916711587401"/>
  </r>
  <r>
    <n v="272"/>
    <x v="1"/>
    <x v="19"/>
    <x v="263"/>
    <x v="190"/>
    <x v="2"/>
    <n v="2021"/>
    <n v="8004.88"/>
    <n v="4"/>
    <n v="600.36599999999999"/>
    <n v="7404.5140000000001"/>
    <n v="2001.22"/>
    <n v="1851.1285"/>
    <n v="150.0915"/>
    <n v="600.36599999999999"/>
    <n v="1200.732"/>
    <n v="13.333333333333334"/>
    <n v="0.16003498471188138"/>
  </r>
  <r>
    <n v="273"/>
    <x v="0"/>
    <x v="4"/>
    <x v="264"/>
    <x v="191"/>
    <x v="11"/>
    <n v="2021"/>
    <n v="1428.96"/>
    <n v="1"/>
    <n v="107.172"/>
    <n v="1321.788"/>
    <n v="1428.96"/>
    <n v="1321.788"/>
    <n v="107.17200000000003"/>
    <n v="107.17200000000003"/>
    <n v="214.34400000000002"/>
    <n v="13.33333333333333"/>
    <n v="2.8568022475526179E-2"/>
  </r>
  <r>
    <n v="274"/>
    <x v="0"/>
    <x v="7"/>
    <x v="265"/>
    <x v="192"/>
    <x v="6"/>
    <n v="2021"/>
    <n v="7124.64"/>
    <n v="2"/>
    <n v="534.34799999999996"/>
    <n v="6590.2920000000004"/>
    <n v="3562.32"/>
    <n v="3295.1460000000002"/>
    <n v="267.17399999999998"/>
    <n v="534.34799999999996"/>
    <n v="1068.6959999999999"/>
    <n v="13.333333333333336"/>
    <n v="0.14243707007196341"/>
  </r>
  <r>
    <n v="275"/>
    <x v="3"/>
    <x v="18"/>
    <x v="266"/>
    <x v="193"/>
    <x v="9"/>
    <n v="2021"/>
    <n v="3398.2"/>
    <n v="3"/>
    <n v="254.86499999999998"/>
    <n v="3143.335"/>
    <n v="1132.7333333333333"/>
    <n v="1047.7783333333334"/>
    <n v="84.954999999999927"/>
    <n v="254.86499999999978"/>
    <n v="509.72999999999979"/>
    <n v="13.333333333333345"/>
    <n v="6.7937418805518041E-2"/>
  </r>
  <r>
    <n v="276"/>
    <x v="4"/>
    <x v="12"/>
    <x v="267"/>
    <x v="194"/>
    <x v="9"/>
    <n v="2021"/>
    <n v="5306.23"/>
    <n v="4"/>
    <n v="397.96724999999998"/>
    <n v="4908.2627499999999"/>
    <n v="1326.5574999999999"/>
    <n v="1227.0656875"/>
    <n v="99.491812499999924"/>
    <n v="397.96724999999969"/>
    <n v="795.93449999999962"/>
    <n v="13.333333333333343"/>
    <n v="0.1060830939286693"/>
  </r>
  <r>
    <n v="277"/>
    <x v="1"/>
    <x v="19"/>
    <x v="268"/>
    <x v="61"/>
    <x v="10"/>
    <n v="2021"/>
    <n v="8115.16"/>
    <n v="7"/>
    <n v="608.63699999999994"/>
    <n v="7506.5230000000001"/>
    <n v="1159.3085714285714"/>
    <n v="1072.3604285714287"/>
    <n v="86.948142857142784"/>
    <n v="608.63699999999949"/>
    <n v="1217.2739999999994"/>
    <n v="13.333333333333345"/>
    <n v="0.16223972208633625"/>
  </r>
  <r>
    <n v="278"/>
    <x v="1"/>
    <x v="1"/>
    <x v="269"/>
    <x v="195"/>
    <x v="7"/>
    <n v="2021"/>
    <n v="185.17"/>
    <n v="6"/>
    <n v="13.887749999999999"/>
    <n v="171.28224999999998"/>
    <n v="30.861666666666665"/>
    <n v="28.547041666666662"/>
    <n v="2.314625000000003"/>
    <n v="13.887750000000018"/>
    <n v="27.775500000000015"/>
    <n v="13.333333333333314"/>
    <n v="3.7019515744269836E-3"/>
  </r>
  <r>
    <n v="279"/>
    <x v="0"/>
    <x v="17"/>
    <x v="270"/>
    <x v="196"/>
    <x v="5"/>
    <n v="2021"/>
    <n v="1095.46"/>
    <n v="9"/>
    <n v="82.159499999999994"/>
    <n v="1013.3005000000001"/>
    <n v="121.71777777777778"/>
    <n v="112.58894444444445"/>
    <n v="9.1288333333333327"/>
    <n v="82.159499999999994"/>
    <n v="164.31899999999999"/>
    <n v="13.333333333333334"/>
    <n v="2.1900631159052674E-2"/>
  </r>
  <r>
    <n v="280"/>
    <x v="1"/>
    <x v="18"/>
    <x v="271"/>
    <x v="135"/>
    <x v="11"/>
    <n v="2021"/>
    <n v="1447.98"/>
    <n v="7"/>
    <n v="108.5985"/>
    <n v="1339.3815"/>
    <n v="206.85428571428571"/>
    <n v="191.34021428571427"/>
    <n v="15.514071428571441"/>
    <n v="108.59850000000009"/>
    <n v="217.19700000000009"/>
    <n v="13.333333333333323"/>
    <n v="2.8948273698432704E-2"/>
  </r>
  <r>
    <n v="281"/>
    <x v="4"/>
    <x v="2"/>
    <x v="272"/>
    <x v="197"/>
    <x v="5"/>
    <n v="2021"/>
    <n v="3848.18"/>
    <n v="3"/>
    <n v="288.61349999999999"/>
    <n v="3559.5664999999999"/>
    <n v="1282.7266666666667"/>
    <n v="1186.5221666666666"/>
    <n v="96.204500000000053"/>
    <n v="288.61350000000016"/>
    <n v="577.22700000000009"/>
    <n v="13.333333333333325"/>
    <n v="7.6933498999181449E-2"/>
  </r>
  <r>
    <n v="282"/>
    <x v="3"/>
    <x v="8"/>
    <x v="273"/>
    <x v="26"/>
    <x v="1"/>
    <n v="2021"/>
    <n v="9345.58"/>
    <n v="9"/>
    <n v="700.91849999999999"/>
    <n v="8644.6615000000002"/>
    <n v="1038.3977777777777"/>
    <n v="960.51794444444442"/>
    <n v="77.879833333333295"/>
    <n v="700.91849999999965"/>
    <n v="1401.8369999999995"/>
    <n v="13.333333333333339"/>
    <n v="0.18683849756944065"/>
  </r>
  <r>
    <n v="283"/>
    <x v="0"/>
    <x v="2"/>
    <x v="274"/>
    <x v="43"/>
    <x v="0"/>
    <n v="2021"/>
    <n v="8739.7900000000009"/>
    <n v="2"/>
    <n v="655.48425000000009"/>
    <n v="8084.3057500000004"/>
    <n v="4369.8950000000004"/>
    <n v="4042.1528750000002"/>
    <n v="327.74212500000021"/>
    <n v="655.48425000000043"/>
    <n v="1310.9685000000004"/>
    <n v="13.333333333333327"/>
    <n v="0.1747274361433343"/>
  </r>
  <r>
    <n v="284"/>
    <x v="3"/>
    <x v="19"/>
    <x v="275"/>
    <x v="198"/>
    <x v="4"/>
    <n v="2021"/>
    <n v="5684.85"/>
    <n v="4"/>
    <n v="426.36375000000004"/>
    <n v="5258.4862499999999"/>
    <n v="1421.2125000000001"/>
    <n v="1314.6215625"/>
    <n v="106.59093750000011"/>
    <n v="426.36375000000044"/>
    <n v="852.72750000000042"/>
    <n v="13.33333333333332"/>
    <n v="0.11365253231020814"/>
  </r>
  <r>
    <n v="285"/>
    <x v="4"/>
    <x v="3"/>
    <x v="276"/>
    <x v="199"/>
    <x v="4"/>
    <n v="2021"/>
    <n v="7596.57"/>
    <n v="9"/>
    <n v="569.74275"/>
    <n v="7026.8272499999994"/>
    <n v="844.06333333333328"/>
    <n v="780.75858333333326"/>
    <n v="63.304750000000013"/>
    <n v="569.74275000000011"/>
    <n v="1139.4855000000002"/>
    <n v="13.33333333333333"/>
    <n v="0.15187197856966458"/>
  </r>
  <r>
    <n v="286"/>
    <x v="1"/>
    <x v="7"/>
    <x v="277"/>
    <x v="62"/>
    <x v="7"/>
    <n v="2021"/>
    <n v="2802.51"/>
    <n v="6"/>
    <n v="210.18825000000001"/>
    <n v="2592.3217500000001"/>
    <n v="467.08500000000004"/>
    <n v="432.05362500000001"/>
    <n v="35.031375000000025"/>
    <n v="210.18825000000015"/>
    <n v="420.37650000000019"/>
    <n v="13.333333333333325"/>
    <n v="5.6028278375802598E-2"/>
  </r>
  <r>
    <n v="287"/>
    <x v="0"/>
    <x v="20"/>
    <x v="106"/>
    <x v="125"/>
    <x v="7"/>
    <n v="2021"/>
    <n v="8271.57"/>
    <n v="6"/>
    <n v="620.36775"/>
    <n v="7651.2022499999994"/>
    <n v="1378.595"/>
    <n v="1275.2003749999999"/>
    <n v="103.39462500000013"/>
    <n v="620.3677500000008"/>
    <n v="1240.7355000000007"/>
    <n v="13.333333333333316"/>
    <n v="0.16536669862549552"/>
  </r>
  <r>
    <n v="288"/>
    <x v="3"/>
    <x v="16"/>
    <x v="278"/>
    <x v="57"/>
    <x v="3"/>
    <n v="2021"/>
    <n v="363.12"/>
    <n v="1"/>
    <n v="27.233999999999998"/>
    <n v="335.88600000000002"/>
    <n v="363.12"/>
    <n v="335.88600000000002"/>
    <n v="27.23399999999998"/>
    <n v="27.23399999999998"/>
    <n v="54.467999999999975"/>
    <n v="13.333333333333343"/>
    <n v="7.259559624701227E-3"/>
  </r>
  <r>
    <n v="289"/>
    <x v="1"/>
    <x v="19"/>
    <x v="279"/>
    <x v="199"/>
    <x v="4"/>
    <n v="2021"/>
    <n v="6881.93"/>
    <n v="3"/>
    <n v="516.14475000000004"/>
    <n v="6365.7852499999999"/>
    <n v="2293.9766666666669"/>
    <n v="2121.9284166666666"/>
    <n v="172.04825000000028"/>
    <n v="516.14475000000084"/>
    <n v="1032.2895000000008"/>
    <n v="13.333333333333313"/>
    <n v="0.13758476858344382"/>
  </r>
  <r>
    <n v="290"/>
    <x v="1"/>
    <x v="5"/>
    <x v="280"/>
    <x v="100"/>
    <x v="10"/>
    <n v="2021"/>
    <n v="1031.69"/>
    <n v="2"/>
    <n v="77.376750000000001"/>
    <n v="954.31325000000004"/>
    <n v="515.84500000000003"/>
    <n v="477.15662500000002"/>
    <n v="38.688375000000008"/>
    <n v="77.376750000000015"/>
    <n v="154.75350000000003"/>
    <n v="13.333333333333332"/>
    <n v="2.0625729976889207E-2"/>
  </r>
  <r>
    <n v="291"/>
    <x v="1"/>
    <x v="9"/>
    <x v="281"/>
    <x v="183"/>
    <x v="8"/>
    <n v="2021"/>
    <n v="6905.45"/>
    <n v="8"/>
    <n v="517.90874999999994"/>
    <n v="6387.5412500000002"/>
    <n v="863.18124999999998"/>
    <n v="798.44265625000003"/>
    <n v="64.73859374999995"/>
    <n v="517.9087499999996"/>
    <n v="1035.8174999999997"/>
    <n v="13.333333333333343"/>
    <n v="0.13805498460672255"/>
  </r>
  <r>
    <n v="292"/>
    <x v="4"/>
    <x v="18"/>
    <x v="282"/>
    <x v="142"/>
    <x v="5"/>
    <n v="2021"/>
    <n v="2424.61"/>
    <n v="7"/>
    <n v="181.84575000000001"/>
    <n v="2242.7642500000002"/>
    <n v="346.37285714285719"/>
    <n v="320.39489285714291"/>
    <n v="25.977964285714279"/>
    <n v="181.84574999999995"/>
    <n v="363.69149999999996"/>
    <n v="13.333333333333337"/>
    <n v="4.8473234362323321E-2"/>
  </r>
  <r>
    <n v="293"/>
    <x v="1"/>
    <x v="12"/>
    <x v="283"/>
    <x v="105"/>
    <x v="2"/>
    <n v="2021"/>
    <n v="1551.49"/>
    <n v="1"/>
    <n v="116.36175"/>
    <n v="1435.12825"/>
    <n v="1551.49"/>
    <n v="1435.12825"/>
    <n v="116.36175000000003"/>
    <n v="116.36175000000003"/>
    <n v="232.72350000000003"/>
    <n v="13.33333333333333"/>
    <n v="3.1017664028772055E-2"/>
  </r>
  <r>
    <n v="294"/>
    <x v="2"/>
    <x v="16"/>
    <x v="284"/>
    <x v="49"/>
    <x v="9"/>
    <n v="2021"/>
    <n v="2411.4899999999998"/>
    <n v="5"/>
    <n v="180.86174999999997"/>
    <n v="2230.6282499999998"/>
    <n v="482.29799999999994"/>
    <n v="446.12564999999995"/>
    <n v="36.172349999999994"/>
    <n v="180.86174999999997"/>
    <n v="361.72349999999994"/>
    <n v="13.333333333333334"/>
    <n v="4.8210936988793682E-2"/>
  </r>
  <r>
    <n v="295"/>
    <x v="1"/>
    <x v="12"/>
    <x v="285"/>
    <x v="200"/>
    <x v="3"/>
    <n v="2021"/>
    <n v="5129.5200000000004"/>
    <n v="3"/>
    <n v="384.714"/>
    <n v="4744.8060000000005"/>
    <n v="1709.8400000000001"/>
    <n v="1581.6020000000001"/>
    <n v="128.23800000000006"/>
    <n v="384.71400000000017"/>
    <n v="769.42800000000011"/>
    <n v="13.333333333333329"/>
    <n v="0.10255027617894205"/>
  </r>
  <r>
    <n v="296"/>
    <x v="2"/>
    <x v="19"/>
    <x v="286"/>
    <x v="201"/>
    <x v="0"/>
    <n v="2021"/>
    <n v="6005.04"/>
    <n v="1"/>
    <n v="450.37799999999999"/>
    <n v="5554.6620000000003"/>
    <n v="6005.04"/>
    <n v="5554.6620000000003"/>
    <n v="450.3779999999997"/>
    <n v="450.3779999999997"/>
    <n v="900.75599999999963"/>
    <n v="13.333333333333343"/>
    <n v="0.12005382773935851"/>
  </r>
  <r>
    <n v="297"/>
    <x v="1"/>
    <x v="5"/>
    <x v="287"/>
    <x v="202"/>
    <x v="11"/>
    <n v="2021"/>
    <n v="9127.5300000000007"/>
    <n v="8"/>
    <n v="684.56475"/>
    <n v="8442.9652500000011"/>
    <n v="1140.9412500000001"/>
    <n v="1055.3706562500001"/>
    <n v="85.570593749999944"/>
    <n v="684.56474999999955"/>
    <n v="1369.1294999999996"/>
    <n v="13.333333333333343"/>
    <n v="0.18247920318696079"/>
  </r>
  <r>
    <n v="298"/>
    <x v="0"/>
    <x v="18"/>
    <x v="288"/>
    <x v="203"/>
    <x v="3"/>
    <n v="2021"/>
    <n v="6946.7"/>
    <n v="1"/>
    <n v="521.00249999999994"/>
    <n v="6425.6975000000002"/>
    <n v="6946.7"/>
    <n v="6425.6975000000002"/>
    <n v="521.0024999999996"/>
    <n v="521.0024999999996"/>
    <n v="1042.0049999999997"/>
    <n v="13.333333333333343"/>
    <n v="0.13887966194346776"/>
  </r>
  <r>
    <n v="299"/>
    <x v="1"/>
    <x v="0"/>
    <x v="259"/>
    <x v="49"/>
    <x v="9"/>
    <n v="2021"/>
    <n v="6489.96"/>
    <n v="3"/>
    <n v="486.74699999999996"/>
    <n v="6003.2129999999997"/>
    <n v="2163.3200000000002"/>
    <n v="2001.0709999999999"/>
    <n v="162.24900000000025"/>
    <n v="486.74700000000075"/>
    <n v="973.49400000000071"/>
    <n v="13.333333333333313"/>
    <n v="0.12974843462746746"/>
  </r>
  <r>
    <n v="300"/>
    <x v="4"/>
    <x v="15"/>
    <x v="289"/>
    <x v="198"/>
    <x v="4"/>
    <n v="2021"/>
    <n v="5901.95"/>
    <n v="4"/>
    <n v="442.64624999999995"/>
    <n v="5459.30375"/>
    <n v="1475.4875"/>
    <n v="1364.8259375"/>
    <n v="110.66156249999995"/>
    <n v="442.64624999999978"/>
    <n v="885.29249999999979"/>
    <n v="13.333333333333339"/>
    <n v="0.11799283412372057"/>
  </r>
  <r>
    <n v="301"/>
    <x v="0"/>
    <x v="19"/>
    <x v="290"/>
    <x v="165"/>
    <x v="6"/>
    <n v="2021"/>
    <n v="8557.57"/>
    <n v="5"/>
    <n v="641.81774999999993"/>
    <n v="7915.7522499999995"/>
    <n v="1711.5139999999999"/>
    <n v="1583.1504499999999"/>
    <n v="128.36355000000003"/>
    <n v="641.81775000000016"/>
    <n v="1283.6355000000001"/>
    <n v="13.33333333333333"/>
    <n v="0.17108446149359574"/>
  </r>
  <r>
    <n v="302"/>
    <x v="0"/>
    <x v="6"/>
    <x v="291"/>
    <x v="204"/>
    <x v="10"/>
    <n v="2021"/>
    <n v="3240.28"/>
    <n v="9"/>
    <n v="243.02100000000002"/>
    <n v="2997.259"/>
    <n v="360.03111111111116"/>
    <n v="333.0287777777778"/>
    <n v="27.002333333333354"/>
    <n v="243.02100000000019"/>
    <n v="486.0420000000002"/>
    <n v="13.333333333333323"/>
    <n v="6.4780254077789423E-2"/>
  </r>
  <r>
    <n v="303"/>
    <x v="3"/>
    <x v="9"/>
    <x v="292"/>
    <x v="205"/>
    <x v="11"/>
    <n v="2021"/>
    <n v="998.16"/>
    <n v="5"/>
    <n v="74.861999999999995"/>
    <n v="923.298"/>
    <n v="199.63200000000001"/>
    <n v="184.65960000000001"/>
    <n v="14.972399999999993"/>
    <n v="74.861999999999966"/>
    <n v="149.72399999999996"/>
    <n v="13.333333333333339"/>
    <n v="1.995539225322697E-2"/>
  </r>
  <r>
    <n v="304"/>
    <x v="4"/>
    <x v="18"/>
    <x v="293"/>
    <x v="206"/>
    <x v="9"/>
    <n v="2021"/>
    <n v="6024.52"/>
    <n v="4"/>
    <n v="451.839"/>
    <n v="5572.6810000000005"/>
    <n v="1506.13"/>
    <n v="1393.1702500000001"/>
    <n v="112.95974999999999"/>
    <n v="451.83899999999994"/>
    <n v="903.67799999999988"/>
    <n v="13.333333333333336"/>
    <n v="0.12044327536408087"/>
  </r>
  <r>
    <n v="305"/>
    <x v="0"/>
    <x v="0"/>
    <x v="294"/>
    <x v="89"/>
    <x v="11"/>
    <n v="2021"/>
    <n v="5229.83"/>
    <n v="6"/>
    <n v="392.23724999999996"/>
    <n v="4837.5927499999998"/>
    <n v="871.63833333333332"/>
    <n v="806.2654583333333"/>
    <n v="65.372875000000022"/>
    <n v="392.23725000000013"/>
    <n v="784.47450000000003"/>
    <n v="13.333333333333329"/>
    <n v="0.10455569154012784"/>
  </r>
  <r>
    <n v="306"/>
    <x v="2"/>
    <x v="11"/>
    <x v="295"/>
    <x v="207"/>
    <x v="6"/>
    <n v="2021"/>
    <n v="5104.3500000000004"/>
    <n v="2"/>
    <n v="382.82625000000002"/>
    <n v="4721.5237500000003"/>
    <n v="2552.1750000000002"/>
    <n v="2360.7618750000001"/>
    <n v="191.41312500000004"/>
    <n v="382.82625000000007"/>
    <n v="765.65250000000015"/>
    <n v="13.333333333333332"/>
    <n v="0.10204707306219352"/>
  </r>
  <r>
    <n v="307"/>
    <x v="4"/>
    <x v="0"/>
    <x v="296"/>
    <x v="208"/>
    <x v="3"/>
    <n v="2021"/>
    <n v="9461.74"/>
    <n v="6"/>
    <n v="709.63049999999998"/>
    <n v="8752.1095000000005"/>
    <n v="1576.9566666666667"/>
    <n v="1458.6849166666668"/>
    <n v="118.27174999999988"/>
    <n v="709.6304999999993"/>
    <n v="1419.2609999999993"/>
    <n v="13.333333333333346"/>
    <n v="0.18916078894971522"/>
  </r>
  <r>
    <n v="308"/>
    <x v="4"/>
    <x v="2"/>
    <x v="245"/>
    <x v="209"/>
    <x v="6"/>
    <n v="2021"/>
    <n v="833.39"/>
    <n v="9"/>
    <n v="62.504249999999999"/>
    <n v="770.88575000000003"/>
    <n v="92.598888888888894"/>
    <n v="85.653972222222222"/>
    <n v="6.9449166666666713"/>
    <n v="62.504250000000042"/>
    <n v="125.00850000000004"/>
    <n v="13.333333333333325"/>
    <n v="1.6661281107153987E-2"/>
  </r>
  <r>
    <n v="309"/>
    <x v="0"/>
    <x v="8"/>
    <x v="297"/>
    <x v="142"/>
    <x v="5"/>
    <n v="2021"/>
    <n v="2257.7199999999998"/>
    <n v="9"/>
    <n v="169.32899999999998"/>
    <n v="2088.3909999999996"/>
    <n v="250.85777777777776"/>
    <n v="232.04344444444439"/>
    <n v="18.814333333333366"/>
    <n v="169.32900000000029"/>
    <n v="338.65800000000024"/>
    <n v="13.333333333333309"/>
    <n v="4.5136739799186094E-2"/>
  </r>
  <r>
    <n v="310"/>
    <x v="3"/>
    <x v="9"/>
    <x v="298"/>
    <x v="210"/>
    <x v="3"/>
    <n v="2021"/>
    <n v="1022.88"/>
    <n v="3"/>
    <n v="76.715999999999994"/>
    <n v="946.16399999999999"/>
    <n v="340.96"/>
    <n v="315.38799999999998"/>
    <n v="25.572000000000003"/>
    <n v="76.716000000000008"/>
    <n v="153.43200000000002"/>
    <n v="13.333333333333332"/>
    <n v="2.0449598889938289E-2"/>
  </r>
  <r>
    <n v="311"/>
    <x v="4"/>
    <x v="6"/>
    <x v="27"/>
    <x v="43"/>
    <x v="0"/>
    <n v="2021"/>
    <n v="9023.82"/>
    <n v="3"/>
    <n v="676.78649999999993"/>
    <n v="8347.0334999999995"/>
    <n v="3007.94"/>
    <n v="2782.3444999999997"/>
    <n v="225.59550000000036"/>
    <n v="676.78650000000107"/>
    <n v="1353.573000000001"/>
    <n v="13.333333333333313"/>
    <n v="0.18040581442104933"/>
  </r>
  <r>
    <n v="312"/>
    <x v="3"/>
    <x v="8"/>
    <x v="299"/>
    <x v="43"/>
    <x v="0"/>
    <n v="2021"/>
    <n v="7363.6"/>
    <n v="2"/>
    <n v="552.27"/>
    <n v="6811.33"/>
    <n v="3681.8"/>
    <n v="3405.665"/>
    <n v="276.13500000000022"/>
    <n v="552.27000000000044"/>
    <n v="1104.5400000000004"/>
    <n v="13.333333333333323"/>
    <n v="0.14721440089350618"/>
  </r>
  <r>
    <n v="313"/>
    <x v="2"/>
    <x v="20"/>
    <x v="300"/>
    <x v="63"/>
    <x v="0"/>
    <n v="2021"/>
    <n v="1413.04"/>
    <n v="9"/>
    <n v="105.97799999999999"/>
    <n v="1307.0619999999999"/>
    <n v="157.00444444444443"/>
    <n v="145.22911111111111"/>
    <n v="11.775333333333322"/>
    <n v="105.97799999999989"/>
    <n v="211.9559999999999"/>
    <n v="13.333333333333346"/>
    <n v="2.824974700398717E-2"/>
  </r>
  <r>
    <n v="314"/>
    <x v="1"/>
    <x v="19"/>
    <x v="301"/>
    <x v="133"/>
    <x v="6"/>
    <n v="2021"/>
    <n v="6422.8"/>
    <n v="10"/>
    <n v="481.71"/>
    <n v="5941.09"/>
    <n v="642.28"/>
    <n v="594.10900000000004"/>
    <n v="48.170999999999935"/>
    <n v="481.70999999999935"/>
    <n v="963.41999999999939"/>
    <n v="13.333333333333352"/>
    <n v="0.12840575996235692"/>
  </r>
  <r>
    <n v="315"/>
    <x v="4"/>
    <x v="1"/>
    <x v="302"/>
    <x v="211"/>
    <x v="8"/>
    <n v="2021"/>
    <n v="1567.94"/>
    <n v="6"/>
    <n v="117.5955"/>
    <n v="1450.3445000000002"/>
    <n v="261.32333333333332"/>
    <n v="241.72408333333337"/>
    <n v="19.599249999999955"/>
    <n v="117.59549999999973"/>
    <n v="235.19099999999975"/>
    <n v="13.333333333333364"/>
    <n v="3.1346535354577119E-2"/>
  </r>
  <r>
    <n v="316"/>
    <x v="2"/>
    <x v="17"/>
    <x v="303"/>
    <x v="161"/>
    <x v="6"/>
    <n v="2021"/>
    <n v="844.49"/>
    <n v="8"/>
    <n v="63.336749999999995"/>
    <n v="781.15325000000007"/>
    <n v="105.56125"/>
    <n v="97.644156250000009"/>
    <n v="7.9170937499999923"/>
    <n v="63.336749999999938"/>
    <n v="126.67349999999993"/>
    <n v="13.333333333333346"/>
    <n v="1.6883194281405431E-2"/>
  </r>
  <r>
    <n v="317"/>
    <x v="3"/>
    <x v="8"/>
    <x v="304"/>
    <x v="212"/>
    <x v="10"/>
    <n v="2021"/>
    <n v="4474.1899999999996"/>
    <n v="7"/>
    <n v="335.56424999999996"/>
    <n v="4138.6257499999992"/>
    <n v="639.16999999999996"/>
    <n v="591.23224999999991"/>
    <n v="47.937750000000051"/>
    <n v="335.56425000000036"/>
    <n v="671.12850000000026"/>
    <n v="13.333333333333318"/>
    <n v="8.944880226162695E-2"/>
  </r>
  <r>
    <n v="318"/>
    <x v="2"/>
    <x v="8"/>
    <x v="305"/>
    <x v="186"/>
    <x v="1"/>
    <n v="2021"/>
    <n v="6119.01"/>
    <n v="3"/>
    <n v="458.92574999999999"/>
    <n v="5660.0842499999999"/>
    <n v="2039.67"/>
    <n v="1886.6947499999999"/>
    <n v="152.97525000000019"/>
    <n v="458.92575000000056"/>
    <n v="917.85150000000056"/>
    <n v="13.333333333333318"/>
    <n v="0.12233233625011859"/>
  </r>
  <r>
    <n v="319"/>
    <x v="4"/>
    <x v="7"/>
    <x v="306"/>
    <x v="112"/>
    <x v="5"/>
    <n v="2021"/>
    <n v="8773.4599999999991"/>
    <n v="9"/>
    <n v="658.00949999999989"/>
    <n v="8115.450499999999"/>
    <n v="974.82888888888874"/>
    <n v="901.71672222222207"/>
    <n v="73.112166666666667"/>
    <n v="658.0095"/>
    <n v="1316.0189999999998"/>
    <n v="13.333333333333332"/>
    <n v="0.17540057277189697"/>
  </r>
  <r>
    <n v="320"/>
    <x v="4"/>
    <x v="11"/>
    <x v="307"/>
    <x v="64"/>
    <x v="6"/>
    <n v="2021"/>
    <n v="4265.17"/>
    <n v="10"/>
    <n v="319.88774999999998"/>
    <n v="3945.2822500000002"/>
    <n v="426.517"/>
    <n v="394.52822500000002"/>
    <n v="31.988774999999976"/>
    <n v="319.88774999999976"/>
    <n v="639.77549999999974"/>
    <n v="13.333333333333345"/>
    <n v="8.5270037245227304E-2"/>
  </r>
  <r>
    <n v="321"/>
    <x v="4"/>
    <x v="6"/>
    <x v="308"/>
    <x v="123"/>
    <x v="4"/>
    <n v="2021"/>
    <n v="1401.02"/>
    <n v="1"/>
    <n v="105.0765"/>
    <n v="1295.9435000000001"/>
    <n v="1401.02"/>
    <n v="1295.9435000000001"/>
    <n v="105.0764999999999"/>
    <n v="105.0764999999999"/>
    <n v="210.15299999999991"/>
    <n v="13.333333333333346"/>
    <n v="2.800944102610408E-2"/>
  </r>
  <r>
    <n v="322"/>
    <x v="2"/>
    <x v="15"/>
    <x v="309"/>
    <x v="213"/>
    <x v="3"/>
    <n v="2021"/>
    <n v="8537.56"/>
    <n v="2"/>
    <n v="640.31699999999989"/>
    <n v="7897.2429999999995"/>
    <n v="4268.78"/>
    <n v="3948.6214999999997"/>
    <n v="320.1585"/>
    <n v="640.31700000000001"/>
    <n v="1280.634"/>
    <n v="13.333333333333332"/>
    <n v="0.17068441801460732"/>
  </r>
  <r>
    <n v="323"/>
    <x v="4"/>
    <x v="4"/>
    <x v="310"/>
    <x v="214"/>
    <x v="0"/>
    <n v="2021"/>
    <n v="5439.54"/>
    <n v="2"/>
    <n v="407.96549999999996"/>
    <n v="5031.5744999999997"/>
    <n v="2719.77"/>
    <n v="2515.7872499999999"/>
    <n v="203.98275000000012"/>
    <n v="407.96550000000025"/>
    <n v="815.93100000000027"/>
    <n v="13.333333333333325"/>
    <n v="0.10874825115925126"/>
  </r>
  <r>
    <n v="324"/>
    <x v="0"/>
    <x v="7"/>
    <x v="311"/>
    <x v="215"/>
    <x v="0"/>
    <n v="2021"/>
    <n v="9117.17"/>
    <n v="8"/>
    <n v="683.78774999999996"/>
    <n v="8433.3822500000006"/>
    <n v="1139.64625"/>
    <n v="1054.1727812500001"/>
    <n v="85.473468749999938"/>
    <n v="683.78774999999951"/>
    <n v="1367.5754999999995"/>
    <n v="13.333333333333343"/>
    <n v="0.18227208422432609"/>
  </r>
  <r>
    <n v="325"/>
    <x v="1"/>
    <x v="21"/>
    <x v="291"/>
    <x v="117"/>
    <x v="7"/>
    <n v="2021"/>
    <n v="8078.49"/>
    <n v="2"/>
    <n v="605.88675000000001"/>
    <n v="7472.6032500000001"/>
    <n v="4039.2449999999999"/>
    <n v="3736.3016250000001"/>
    <n v="302.94337499999983"/>
    <n v="605.88674999999967"/>
    <n v="1211.7734999999998"/>
    <n v="13.333333333333341"/>
    <n v="0.16150660892419205"/>
  </r>
  <r>
    <n v="326"/>
    <x v="1"/>
    <x v="21"/>
    <x v="312"/>
    <x v="74"/>
    <x v="0"/>
    <n v="2021"/>
    <n v="1168.27"/>
    <n v="10"/>
    <n v="87.620249999999999"/>
    <n v="1080.64975"/>
    <n v="116.827"/>
    <n v="108.064975"/>
    <n v="8.7620249999999942"/>
    <n v="87.620249999999942"/>
    <n v="175.24049999999994"/>
    <n v="13.333333333333343"/>
    <n v="2.3356261629074969E-2"/>
  </r>
  <r>
    <n v="327"/>
    <x v="0"/>
    <x v="21"/>
    <x v="313"/>
    <x v="112"/>
    <x v="5"/>
    <n v="2021"/>
    <n v="5867.5"/>
    <n v="3"/>
    <n v="440.0625"/>
    <n v="5427.4375"/>
    <n v="1955.8333333333333"/>
    <n v="1809.1458333333333"/>
    <n v="146.6875"/>
    <n v="440.0625"/>
    <n v="880.125"/>
    <n v="13.333333333333334"/>
    <n v="0.11730410359642666"/>
  </r>
  <r>
    <n v="328"/>
    <x v="1"/>
    <x v="21"/>
    <x v="314"/>
    <x v="216"/>
    <x v="6"/>
    <n v="2021"/>
    <n v="822.81"/>
    <n v="3"/>
    <n v="61.71074999999999"/>
    <n v="761.09924999999998"/>
    <n v="274.27"/>
    <n v="253.69974999999999"/>
    <n v="20.570249999999987"/>
    <n v="61.710749999999962"/>
    <n v="123.42149999999995"/>
    <n v="13.333333333333341"/>
    <n v="1.6449763865389998E-2"/>
  </r>
  <r>
    <n v="329"/>
    <x v="1"/>
    <x v="10"/>
    <x v="315"/>
    <x v="132"/>
    <x v="4"/>
    <n v="2021"/>
    <n v="251.5"/>
    <n v="10"/>
    <n v="18.862500000000001"/>
    <n v="232.63749999999999"/>
    <n v="25.15"/>
    <n v="23.263749999999998"/>
    <n v="1.8862500000000004"/>
    <n v="18.862500000000004"/>
    <n v="37.725000000000009"/>
    <n v="13.33333333333333"/>
    <n v="5.0280327319133034E-3"/>
  </r>
  <r>
    <n v="330"/>
    <x v="0"/>
    <x v="20"/>
    <x v="316"/>
    <x v="217"/>
    <x v="3"/>
    <n v="2021"/>
    <n v="529.76"/>
    <n v="4"/>
    <n v="39.731999999999999"/>
    <n v="490.02800000000002"/>
    <n v="132.44"/>
    <n v="122.50700000000001"/>
    <n v="9.9329999999999927"/>
    <n v="39.731999999999971"/>
    <n v="79.46399999999997"/>
    <n v="13.333333333333343"/>
    <n v="1.0591056143373327E-2"/>
  </r>
  <r>
    <n v="331"/>
    <x v="1"/>
    <x v="14"/>
    <x v="317"/>
    <x v="75"/>
    <x v="9"/>
    <n v="2021"/>
    <n v="282.99"/>
    <n v="4"/>
    <n v="21.224250000000001"/>
    <n v="261.76575000000003"/>
    <n v="70.747500000000002"/>
    <n v="65.441437500000006"/>
    <n v="5.3060624999999959"/>
    <n v="21.224249999999984"/>
    <n v="42.448499999999981"/>
    <n v="13.333333333333345"/>
    <n v="5.6575864127401424E-3"/>
  </r>
  <r>
    <n v="332"/>
    <x v="0"/>
    <x v="14"/>
    <x v="318"/>
    <x v="103"/>
    <x v="9"/>
    <n v="2021"/>
    <n v="7827.41"/>
    <n v="7"/>
    <n v="587.05574999999999"/>
    <n v="7240.3542500000003"/>
    <n v="1118.2014285714286"/>
    <n v="1034.3363214285714"/>
    <n v="83.865107142857141"/>
    <n v="587.05574999999999"/>
    <n v="1174.1115"/>
    <n v="13.333333333333334"/>
    <n v="0.15648697290698016"/>
  </r>
  <r>
    <n v="333"/>
    <x v="0"/>
    <x v="13"/>
    <x v="319"/>
    <x v="115"/>
    <x v="5"/>
    <n v="2021"/>
    <n v="7670.03"/>
    <n v="4"/>
    <n v="575.25225"/>
    <n v="7094.7777499999993"/>
    <n v="1917.5074999999999"/>
    <n v="1773.6944374999998"/>
    <n v="143.81306250000011"/>
    <n v="575.25225000000046"/>
    <n v="1150.5045000000005"/>
    <n v="13.333333333333321"/>
    <n v="0.1533406039552962"/>
  </r>
  <r>
    <n v="334"/>
    <x v="4"/>
    <x v="8"/>
    <x v="320"/>
    <x v="41"/>
    <x v="2"/>
    <n v="2021"/>
    <n v="7708.35"/>
    <n v="5"/>
    <n v="578.12625000000003"/>
    <n v="7130.2237500000001"/>
    <n v="1541.67"/>
    <n v="1426.04475"/>
    <n v="115.62525000000005"/>
    <n v="578.12625000000025"/>
    <n v="1156.2525000000003"/>
    <n v="13.333333333333329"/>
    <n v="0.15410670421091019"/>
  </r>
  <r>
    <n v="335"/>
    <x v="2"/>
    <x v="12"/>
    <x v="321"/>
    <x v="100"/>
    <x v="10"/>
    <n v="2021"/>
    <n v="9507.56"/>
    <n v="9"/>
    <n v="713.06699999999989"/>
    <n v="8794.4930000000004"/>
    <n v="1056.3955555555556"/>
    <n v="977.16588888888896"/>
    <n v="79.229666666666617"/>
    <n v="713.06699999999955"/>
    <n v="1426.1339999999996"/>
    <n v="13.333333333333341"/>
    <n v="0.19007683053928287"/>
  </r>
  <r>
    <n v="336"/>
    <x v="1"/>
    <x v="13"/>
    <x v="154"/>
    <x v="218"/>
    <x v="8"/>
    <n v="2021"/>
    <n v="2393.56"/>
    <n v="1"/>
    <n v="179.517"/>
    <n v="2214.0430000000001"/>
    <n v="2393.56"/>
    <n v="2214.0430000000001"/>
    <n v="179.51699999999983"/>
    <n v="179.51699999999983"/>
    <n v="359.03399999999982"/>
    <n v="13.333333333333346"/>
    <n v="4.7852477239755095E-2"/>
  </r>
  <r>
    <n v="337"/>
    <x v="4"/>
    <x v="15"/>
    <x v="322"/>
    <x v="149"/>
    <x v="2"/>
    <n v="2021"/>
    <n v="9537.93"/>
    <n v="2"/>
    <n v="715.34474999999998"/>
    <n v="8822.5852500000001"/>
    <n v="4768.9650000000001"/>
    <n v="4411.292625"/>
    <n v="357.6723750000001"/>
    <n v="715.3447500000002"/>
    <n v="1430.6895000000002"/>
    <n v="13.33333333333333"/>
    <n v="0.19068399298090599"/>
  </r>
  <r>
    <n v="338"/>
    <x v="3"/>
    <x v="15"/>
    <x v="323"/>
    <x v="27"/>
    <x v="2"/>
    <n v="2021"/>
    <n v="2425.6799999999998"/>
    <n v="7"/>
    <n v="181.92599999999999"/>
    <n v="2243.7539999999999"/>
    <n v="346.52571428571429"/>
    <n v="320.53628571428573"/>
    <n v="25.989428571428562"/>
    <n v="181.92599999999993"/>
    <n v="363.85199999999992"/>
    <n v="13.333333333333337"/>
    <n v="4.8494625992634037E-2"/>
  </r>
  <r>
    <n v="339"/>
    <x v="1"/>
    <x v="9"/>
    <x v="324"/>
    <x v="219"/>
    <x v="5"/>
    <n v="2021"/>
    <n v="1160.97"/>
    <n v="7"/>
    <n v="87.072749999999999"/>
    <n v="1073.89725"/>
    <n v="165.85285714285715"/>
    <n v="153.41389285714286"/>
    <n v="12.438964285714292"/>
    <n v="87.072750000000042"/>
    <n v="174.14550000000003"/>
    <n v="13.333333333333327"/>
    <n v="2.3210318730693392E-2"/>
  </r>
  <r>
    <n v="340"/>
    <x v="1"/>
    <x v="7"/>
    <x v="325"/>
    <x v="146"/>
    <x v="1"/>
    <n v="2021"/>
    <n v="5366.69"/>
    <n v="6"/>
    <n v="402.50174999999996"/>
    <n v="4964.1882499999992"/>
    <n v="894.44833333333327"/>
    <n v="827.36470833333317"/>
    <n v="67.083625000000097"/>
    <n v="402.50175000000058"/>
    <n v="805.00350000000049"/>
    <n v="13.333333333333313"/>
    <n v="0.10729182100211451"/>
  </r>
  <r>
    <n v="341"/>
    <x v="2"/>
    <x v="14"/>
    <x v="326"/>
    <x v="124"/>
    <x v="11"/>
    <n v="2021"/>
    <n v="1581.05"/>
    <n v="7"/>
    <n v="118.57874999999999"/>
    <n v="1462.4712500000001"/>
    <n v="225.8642857142857"/>
    <n v="208.92446428571429"/>
    <n v="16.939821428571406"/>
    <n v="118.57874999999984"/>
    <n v="237.15749999999983"/>
    <n v="13.33333333333335"/>
    <n v="3.1608632806328141E-2"/>
  </r>
  <r>
    <n v="342"/>
    <x v="0"/>
    <x v="0"/>
    <x v="327"/>
    <x v="220"/>
    <x v="0"/>
    <n v="2021"/>
    <n v="1355.98"/>
    <n v="1"/>
    <n v="101.6985"/>
    <n v="1254.2815000000001"/>
    <n v="1355.98"/>
    <n v="1254.2815000000001"/>
    <n v="101.69849999999997"/>
    <n v="101.69849999999997"/>
    <n v="203.39699999999996"/>
    <n v="13.333333333333337"/>
    <n v="2.71089933352676E-2"/>
  </r>
  <r>
    <n v="343"/>
    <x v="3"/>
    <x v="11"/>
    <x v="328"/>
    <x v="183"/>
    <x v="8"/>
    <n v="2021"/>
    <n v="1016.05"/>
    <n v="7"/>
    <n v="76.203749999999999"/>
    <n v="939.84624999999994"/>
    <n v="145.15"/>
    <n v="134.26374999999999"/>
    <n v="10.886250000000018"/>
    <n v="76.203750000000127"/>
    <n v="152.40750000000014"/>
    <n v="13.333333333333311"/>
    <n v="2.0313052315151139E-2"/>
  </r>
  <r>
    <n v="344"/>
    <x v="4"/>
    <x v="19"/>
    <x v="329"/>
    <x v="221"/>
    <x v="1"/>
    <n v="2021"/>
    <n v="8476.83"/>
    <n v="4"/>
    <n v="635.76224999999999"/>
    <n v="7841.0677500000002"/>
    <n v="2119.2075"/>
    <n v="1960.2669375"/>
    <n v="158.94056249999994"/>
    <n v="635.76224999999977"/>
    <n v="1271.5244999999998"/>
    <n v="13.333333333333337"/>
    <n v="0.16947029305313976"/>
  </r>
  <r>
    <n v="345"/>
    <x v="4"/>
    <x v="7"/>
    <x v="279"/>
    <x v="17"/>
    <x v="0"/>
    <n v="2021"/>
    <n v="4285.6099999999997"/>
    <n v="6"/>
    <n v="321.42074999999994"/>
    <n v="3964.1892499999999"/>
    <n v="714.26833333333332"/>
    <n v="660.69820833333335"/>
    <n v="53.570124999999962"/>
    <n v="321.42074999999977"/>
    <n v="642.84149999999977"/>
    <n v="13.333333333333341"/>
    <n v="8.5678677360695704E-2"/>
  </r>
  <r>
    <n v="346"/>
    <x v="2"/>
    <x v="1"/>
    <x v="330"/>
    <x v="186"/>
    <x v="1"/>
    <n v="2021"/>
    <n v="4280.5600000000004"/>
    <n v="1"/>
    <n v="321.04200000000003"/>
    <n v="3959.5180000000005"/>
    <n v="4280.5600000000004"/>
    <n v="3959.5180000000005"/>
    <n v="321.04199999999992"/>
    <n v="321.04199999999992"/>
    <n v="642.08399999999995"/>
    <n v="13.333333333333337"/>
    <n v="8.557771686250025E-2"/>
  </r>
  <r>
    <n v="347"/>
    <x v="3"/>
    <x v="18"/>
    <x v="331"/>
    <x v="93"/>
    <x v="0"/>
    <n v="2021"/>
    <n v="6888.51"/>
    <n v="6"/>
    <n v="516.63824999999997"/>
    <n v="6371.8717500000002"/>
    <n v="1148.085"/>
    <n v="1061.978625"/>
    <n v="86.106375000000071"/>
    <n v="516.63825000000043"/>
    <n v="1033.2765000000004"/>
    <n v="13.333333333333323"/>
    <n v="0.13771631711376586"/>
  </r>
  <r>
    <n v="348"/>
    <x v="0"/>
    <x v="12"/>
    <x v="332"/>
    <x v="150"/>
    <x v="6"/>
    <n v="2021"/>
    <n v="4544.6899999999996"/>
    <n v="5"/>
    <n v="340.85174999999998"/>
    <n v="4203.8382499999998"/>
    <n v="908.93799999999987"/>
    <n v="840.76765"/>
    <n v="68.170349999999871"/>
    <n v="340.85174999999936"/>
    <n v="681.70349999999939"/>
    <n v="13.333333333333357"/>
    <n v="9.0858250800791532E-2"/>
  </r>
  <r>
    <n v="349"/>
    <x v="1"/>
    <x v="11"/>
    <x v="333"/>
    <x v="222"/>
    <x v="5"/>
    <n v="2021"/>
    <n v="3050.14"/>
    <n v="4"/>
    <n v="228.76049999999998"/>
    <n v="2821.3795"/>
    <n v="762.53499999999997"/>
    <n v="705.344875"/>
    <n v="57.190124999999966"/>
    <n v="228.76049999999987"/>
    <n v="457.52099999999984"/>
    <n v="13.333333333333341"/>
    <n v="6.0978941379395801E-2"/>
  </r>
  <r>
    <n v="350"/>
    <x v="2"/>
    <x v="0"/>
    <x v="233"/>
    <x v="39"/>
    <x v="7"/>
    <n v="2021"/>
    <n v="4517.01"/>
    <n v="6"/>
    <n v="338.77575000000002"/>
    <n v="4178.2342500000004"/>
    <n v="752.83500000000004"/>
    <n v="696.37237500000003"/>
    <n v="56.462625000000003"/>
    <n v="338.77575000000002"/>
    <n v="677.55150000000003"/>
    <n v="13.333333333333334"/>
    <n v="9.0304867317613169E-2"/>
  </r>
  <r>
    <n v="351"/>
    <x v="1"/>
    <x v="11"/>
    <x v="334"/>
    <x v="223"/>
    <x v="4"/>
    <n v="2021"/>
    <n v="9588.6200000000008"/>
    <n v="3"/>
    <n v="719.14650000000006"/>
    <n v="8869.4735000000001"/>
    <n v="3196.2066666666669"/>
    <n v="2956.4911666666667"/>
    <n v="239.71550000000025"/>
    <n v="719.14650000000074"/>
    <n v="1438.2930000000008"/>
    <n v="13.333333333333321"/>
    <n v="0.19169739647665424"/>
  </r>
  <r>
    <n v="352"/>
    <x v="2"/>
    <x v="4"/>
    <x v="335"/>
    <x v="80"/>
    <x v="1"/>
    <n v="2021"/>
    <n v="1893.13"/>
    <n v="6"/>
    <n v="141.98474999999999"/>
    <n v="1751.14525"/>
    <n v="315.5216666666667"/>
    <n v="291.85754166666669"/>
    <n v="23.664125000000013"/>
    <n v="141.98475000000008"/>
    <n v="283.96950000000004"/>
    <n v="13.333333333333327"/>
    <n v="3.784779167302995E-2"/>
  </r>
  <r>
    <n v="353"/>
    <x v="2"/>
    <x v="17"/>
    <x v="336"/>
    <x v="224"/>
    <x v="8"/>
    <n v="2021"/>
    <n v="8511.92"/>
    <n v="9"/>
    <n v="638.39400000000001"/>
    <n v="7873.5259999999998"/>
    <n v="945.76888888888891"/>
    <n v="874.8362222222222"/>
    <n v="70.932666666666705"/>
    <n v="638.39400000000035"/>
    <n v="1276.7880000000005"/>
    <n v="13.333333333333327"/>
    <n v="0.17017181857426436"/>
  </r>
  <r>
    <n v="354"/>
    <x v="4"/>
    <x v="14"/>
    <x v="23"/>
    <x v="225"/>
    <x v="8"/>
    <n v="2021"/>
    <n v="5942.98"/>
    <n v="1"/>
    <n v="445.72349999999994"/>
    <n v="5497.2564999999995"/>
    <n v="5942.98"/>
    <n v="5497.2564999999995"/>
    <n v="445.72350000000006"/>
    <n v="445.72350000000006"/>
    <n v="891.447"/>
    <n v="13.33333333333333"/>
    <n v="0.11881311318133647"/>
  </r>
  <r>
    <n v="355"/>
    <x v="4"/>
    <x v="7"/>
    <x v="337"/>
    <x v="214"/>
    <x v="0"/>
    <n v="2021"/>
    <n v="4575.17"/>
    <n v="3"/>
    <n v="343.13774999999998"/>
    <n v="4232.0322500000002"/>
    <n v="1525.0566666666666"/>
    <n v="1410.6774166666667"/>
    <n v="114.37924999999996"/>
    <n v="343.13774999999987"/>
    <n v="686.27549999999985"/>
    <n v="13.333333333333339"/>
    <n v="9.1467612381979271E-2"/>
  </r>
  <r>
    <n v="356"/>
    <x v="3"/>
    <x v="2"/>
    <x v="338"/>
    <x v="202"/>
    <x v="11"/>
    <n v="2021"/>
    <n v="3126.55"/>
    <n v="5"/>
    <n v="234.49125000000001"/>
    <n v="2892.0587500000001"/>
    <n v="625.31000000000006"/>
    <n v="578.41174999999998"/>
    <n v="46.898250000000075"/>
    <n v="234.49125000000038"/>
    <n v="468.98250000000041"/>
    <n v="13.333333333333313"/>
    <n v="6.2506543689715865E-2"/>
  </r>
  <r>
    <n v="357"/>
    <x v="0"/>
    <x v="18"/>
    <x v="339"/>
    <x v="226"/>
    <x v="8"/>
    <n v="2021"/>
    <n v="1028.1099999999999"/>
    <n v="6"/>
    <n v="77.108249999999984"/>
    <n v="951.0017499999999"/>
    <n v="171.35166666666666"/>
    <n v="158.50029166666664"/>
    <n v="12.851375000000019"/>
    <n v="77.108250000000112"/>
    <n v="154.21650000000011"/>
    <n v="13.333333333333313"/>
    <n v="2.055415798014865E-2"/>
  </r>
  <r>
    <n v="358"/>
    <x v="2"/>
    <x v="7"/>
    <x v="340"/>
    <x v="227"/>
    <x v="8"/>
    <n v="2021"/>
    <n v="788.62"/>
    <n v="4"/>
    <n v="59.146499999999996"/>
    <n v="729.47350000000006"/>
    <n v="197.155"/>
    <n v="182.36837500000001"/>
    <n v="14.786624999999987"/>
    <n v="59.146499999999946"/>
    <n v="118.29299999999995"/>
    <n v="13.333333333333346"/>
    <n v="1.576623130433984E-2"/>
  </r>
  <r>
    <n v="359"/>
    <x v="0"/>
    <x v="8"/>
    <x v="341"/>
    <x v="228"/>
    <x v="6"/>
    <n v="2021"/>
    <n v="8893.44"/>
    <n v="5"/>
    <n v="667.00800000000004"/>
    <n v="8226.4320000000007"/>
    <n v="1778.6880000000001"/>
    <n v="1645.2864000000002"/>
    <n v="133.40159999999992"/>
    <n v="667.00799999999958"/>
    <n v="1334.0159999999996"/>
    <n v="13.333333333333343"/>
    <n v="0.17779923427159861"/>
  </r>
  <r>
    <n v="360"/>
    <x v="4"/>
    <x v="5"/>
    <x v="342"/>
    <x v="21"/>
    <x v="6"/>
    <n v="2021"/>
    <n v="9855.69"/>
    <n v="7"/>
    <n v="739.17674999999997"/>
    <n v="9116.51325"/>
    <n v="1407.9557142857143"/>
    <n v="1302.3590357142857"/>
    <n v="105.59667857142858"/>
    <n v="739.17675000000008"/>
    <n v="1478.3535000000002"/>
    <n v="13.333333333333332"/>
    <n v="0.19703670741785537"/>
  </r>
  <r>
    <n v="361"/>
    <x v="2"/>
    <x v="11"/>
    <x v="343"/>
    <x v="227"/>
    <x v="8"/>
    <n v="2021"/>
    <n v="8581.99"/>
    <n v="9"/>
    <n v="643.64924999999994"/>
    <n v="7938.3407499999994"/>
    <n v="953.55444444444447"/>
    <n v="882.03786111111106"/>
    <n v="71.516583333333415"/>
    <n v="643.64925000000073"/>
    <n v="1287.2985000000008"/>
    <n v="13.333333333333318"/>
    <n v="0.17157267047694891"/>
  </r>
  <r>
    <n v="362"/>
    <x v="0"/>
    <x v="10"/>
    <x v="344"/>
    <x v="23"/>
    <x v="7"/>
    <n v="2021"/>
    <n v="4688.91"/>
    <n v="2"/>
    <n v="351.66825"/>
    <n v="4337.2417500000001"/>
    <n v="2344.4549999999999"/>
    <n v="2168.6208750000001"/>
    <n v="175.83412499999986"/>
    <n v="351.66824999999972"/>
    <n v="703.33649999999966"/>
    <n v="13.333333333333343"/>
    <n v="9.3741522691831433E-2"/>
  </r>
  <r>
    <n v="363"/>
    <x v="0"/>
    <x v="10"/>
    <x v="345"/>
    <x v="229"/>
    <x v="8"/>
    <n v="2021"/>
    <n v="8702.16"/>
    <n v="1"/>
    <n v="652.66199999999992"/>
    <n v="8049.4979999999996"/>
    <n v="8702.16"/>
    <n v="8049.4979999999996"/>
    <n v="652.66200000000026"/>
    <n v="652.66200000000026"/>
    <n v="1305.3240000000001"/>
    <n v="13.333333333333329"/>
    <n v="0.17397513049044402"/>
  </r>
  <r>
    <n v="364"/>
    <x v="2"/>
    <x v="16"/>
    <x v="159"/>
    <x v="184"/>
    <x v="1"/>
    <n v="2021"/>
    <n v="7646.62"/>
    <n v="4"/>
    <n v="573.49649999999997"/>
    <n v="7073.1234999999997"/>
    <n v="1911.655"/>
    <n v="1768.2808749999999"/>
    <n v="143.37412500000005"/>
    <n v="573.4965000000002"/>
    <n v="1146.9930000000002"/>
    <n v="13.333333333333329"/>
    <n v="0.15287258707158211"/>
  </r>
  <r>
    <n v="365"/>
    <x v="3"/>
    <x v="6"/>
    <x v="346"/>
    <x v="230"/>
    <x v="4"/>
    <n v="2021"/>
    <n v="8256.98"/>
    <n v="5"/>
    <n v="619.2734999999999"/>
    <n v="7637.7064999999993"/>
    <n v="1651.396"/>
    <n v="1527.5412999999999"/>
    <n v="123.85470000000009"/>
    <n v="619.27350000000047"/>
    <n v="1238.5470000000005"/>
    <n v="13.333333333333323"/>
    <n v="0.16507501275051095"/>
  </r>
  <r>
    <n v="366"/>
    <x v="3"/>
    <x v="19"/>
    <x v="347"/>
    <x v="146"/>
    <x v="1"/>
    <n v="2021"/>
    <n v="4426.26"/>
    <n v="2"/>
    <n v="331.96949999999998"/>
    <n v="4094.2905000000001"/>
    <n v="2213.13"/>
    <n v="2047.14525"/>
    <n v="165.98475000000008"/>
    <n v="331.96950000000015"/>
    <n v="663.93900000000008"/>
    <n v="13.333333333333329"/>
    <n v="8.8490577176773666E-2"/>
  </r>
  <r>
    <n v="367"/>
    <x v="2"/>
    <x v="16"/>
    <x v="41"/>
    <x v="30"/>
    <x v="1"/>
    <n v="2021"/>
    <n v="6515.82"/>
    <n v="2"/>
    <n v="488.68649999999997"/>
    <n v="6027.1334999999999"/>
    <n v="3257.91"/>
    <n v="3013.56675"/>
    <n v="244.3432499999999"/>
    <n v="488.6864999999998"/>
    <n v="977.37299999999982"/>
    <n v="13.333333333333337"/>
    <n v="0.13026543234693971"/>
  </r>
  <r>
    <n v="368"/>
    <x v="2"/>
    <x v="7"/>
    <x v="348"/>
    <x v="6"/>
    <x v="5"/>
    <n v="2021"/>
    <n v="1099.99"/>
    <n v="3"/>
    <n v="82.499250000000004"/>
    <n v="1017.49075"/>
    <n v="366.66333333333336"/>
    <n v="339.16358333333335"/>
    <n v="27.499750000000006"/>
    <n v="82.499250000000018"/>
    <n v="164.99850000000004"/>
    <n v="13.33333333333333"/>
    <n v="2.1991195724760694E-2"/>
  </r>
  <r>
    <n v="369"/>
    <x v="3"/>
    <x v="8"/>
    <x v="349"/>
    <x v="231"/>
    <x v="0"/>
    <n v="2021"/>
    <n v="4661.43"/>
    <n v="9"/>
    <n v="349.60725000000002"/>
    <n v="4311.8227500000003"/>
    <n v="517.93666666666672"/>
    <n v="479.0914166666667"/>
    <n v="38.845250000000021"/>
    <n v="349.60725000000019"/>
    <n v="699.21450000000027"/>
    <n v="13.333333333333327"/>
    <n v="9.3192137644225181E-2"/>
  </r>
  <r>
    <n v="370"/>
    <x v="2"/>
    <x v="7"/>
    <x v="350"/>
    <x v="232"/>
    <x v="3"/>
    <n v="2021"/>
    <n v="9759.27"/>
    <n v="6"/>
    <n v="731.94524999999999"/>
    <n v="9027.3247499999998"/>
    <n v="1626.5450000000001"/>
    <n v="1504.5541249999999"/>
    <n v="121.99087500000019"/>
    <n v="731.94525000000112"/>
    <n v="1463.8905000000011"/>
    <n v="13.333333333333313"/>
    <n v="0.19510906162854691"/>
  </r>
  <r>
    <n v="371"/>
    <x v="2"/>
    <x v="20"/>
    <x v="351"/>
    <x v="133"/>
    <x v="6"/>
    <n v="2021"/>
    <n v="2789.68"/>
    <n v="3"/>
    <n v="209.22599999999997"/>
    <n v="2580.4539999999997"/>
    <n v="929.89333333333332"/>
    <n v="860.15133333333324"/>
    <n v="69.742000000000075"/>
    <n v="209.22600000000023"/>
    <n v="418.45200000000023"/>
    <n v="13.333333333333318"/>
    <n v="5.5771778733852501E-2"/>
  </r>
  <r>
    <n v="372"/>
    <x v="2"/>
    <x v="18"/>
    <x v="130"/>
    <x v="216"/>
    <x v="6"/>
    <n v="2021"/>
    <n v="8135.74"/>
    <n v="7"/>
    <n v="610.18049999999994"/>
    <n v="7525.5594999999994"/>
    <n v="1162.2485714285715"/>
    <n v="1075.0799285714286"/>
    <n v="87.168642857142913"/>
    <n v="610.18050000000039"/>
    <n v="1220.3610000000003"/>
    <n v="13.333333333333325"/>
    <n v="0.16265116110670511"/>
  </r>
  <r>
    <n v="373"/>
    <x v="3"/>
    <x v="3"/>
    <x v="352"/>
    <x v="233"/>
    <x v="5"/>
    <n v="2021"/>
    <n v="8419.8700000000008"/>
    <n v="4"/>
    <n v="631.49025000000006"/>
    <n v="7788.379750000001"/>
    <n v="2104.9675000000002"/>
    <n v="1947.0949375000002"/>
    <n v="157.87256249999996"/>
    <n v="631.49024999999983"/>
    <n v="1262.9804999999999"/>
    <n v="13.333333333333337"/>
    <n v="0.16833153860220623"/>
  </r>
  <r>
    <n v="374"/>
    <x v="0"/>
    <x v="13"/>
    <x v="353"/>
    <x v="174"/>
    <x v="5"/>
    <n v="2021"/>
    <n v="1522.47"/>
    <n v="1"/>
    <n v="114.18525"/>
    <n v="1408.28475"/>
    <n v="1522.47"/>
    <n v="1408.28475"/>
    <n v="114.18525"/>
    <n v="114.18525"/>
    <n v="228.37049999999999"/>
    <n v="13.333333333333334"/>
    <n v="3.0437491027260625E-2"/>
  </r>
  <r>
    <n v="375"/>
    <x v="2"/>
    <x v="2"/>
    <x v="354"/>
    <x v="234"/>
    <x v="3"/>
    <n v="2021"/>
    <n v="2695.47"/>
    <n v="9"/>
    <n v="202.16024999999999"/>
    <n v="2493.3097499999999"/>
    <n v="299.49666666666667"/>
    <n v="277.03441666666663"/>
    <n v="22.46225000000004"/>
    <n v="202.16025000000036"/>
    <n v="404.32050000000038"/>
    <n v="13.333333333333309"/>
    <n v="5.3888315657615711E-2"/>
  </r>
  <r>
    <n v="376"/>
    <x v="4"/>
    <x v="8"/>
    <x v="116"/>
    <x v="50"/>
    <x v="2"/>
    <n v="2021"/>
    <n v="4883.49"/>
    <n v="9"/>
    <n v="366.26174999999995"/>
    <n v="4517.2282500000001"/>
    <n v="542.61"/>
    <n v="501.91425000000004"/>
    <n v="40.695749999999975"/>
    <n v="366.26174999999978"/>
    <n v="732.52349999999979"/>
    <n v="13.333333333333341"/>
    <n v="9.7631600659925641E-2"/>
  </r>
  <r>
    <n v="377"/>
    <x v="2"/>
    <x v="13"/>
    <x v="355"/>
    <x v="235"/>
    <x v="2"/>
    <n v="2021"/>
    <n v="9866.1299999999992"/>
    <n v="5"/>
    <n v="739.95974999999987"/>
    <n v="9126.1702499999992"/>
    <n v="1973.2259999999999"/>
    <n v="1825.2340499999998"/>
    <n v="147.99195000000009"/>
    <n v="739.95975000000044"/>
    <n v="1479.9195000000004"/>
    <n v="13.333333333333325"/>
    <n v="0.19724542575471887"/>
  </r>
  <r>
    <n v="378"/>
    <x v="1"/>
    <x v="12"/>
    <x v="356"/>
    <x v="163"/>
    <x v="7"/>
    <n v="2021"/>
    <n v="1494.82"/>
    <n v="1"/>
    <n v="112.11149999999999"/>
    <n v="1382.7085"/>
    <n v="1494.82"/>
    <n v="1382.7085"/>
    <n v="112.11149999999998"/>
    <n v="112.11149999999998"/>
    <n v="224.22299999999996"/>
    <n v="13.333333333333336"/>
    <n v="2.9884707309418064E-2"/>
  </r>
  <r>
    <n v="379"/>
    <x v="4"/>
    <x v="19"/>
    <x v="357"/>
    <x v="236"/>
    <x v="8"/>
    <n v="2021"/>
    <n v="6414.5"/>
    <n v="1"/>
    <n v="481.08749999999998"/>
    <n v="5933.4125000000004"/>
    <n v="6414.5"/>
    <n v="5933.4125000000004"/>
    <n v="481.08749999999964"/>
    <n v="481.08749999999964"/>
    <n v="962.17499999999961"/>
    <n v="13.333333333333343"/>
    <n v="0.12823982488611485"/>
  </r>
  <r>
    <n v="380"/>
    <x v="2"/>
    <x v="13"/>
    <x v="126"/>
    <x v="20"/>
    <x v="6"/>
    <n v="2021"/>
    <n v="7253.22"/>
    <n v="8"/>
    <n v="543.99149999999997"/>
    <n v="6709.2285000000002"/>
    <n v="906.65250000000003"/>
    <n v="838.65356250000002"/>
    <n v="67.998937500000011"/>
    <n v="543.99150000000009"/>
    <n v="1087.9830000000002"/>
    <n v="13.333333333333332"/>
    <n v="0.14500766430126524"/>
  </r>
  <r>
    <n v="381"/>
    <x v="0"/>
    <x v="2"/>
    <x v="358"/>
    <x v="120"/>
    <x v="11"/>
    <n v="2021"/>
    <n v="6363.8"/>
    <n v="5"/>
    <n v="477.28499999999997"/>
    <n v="5886.5150000000003"/>
    <n v="1272.76"/>
    <n v="1177.3030000000001"/>
    <n v="95.45699999999988"/>
    <n v="477.2849999999994"/>
    <n v="954.56999999999937"/>
    <n v="13.33333333333335"/>
    <n v="0.12722622146858797"/>
  </r>
  <r>
    <n v="382"/>
    <x v="0"/>
    <x v="3"/>
    <x v="359"/>
    <x v="43"/>
    <x v="0"/>
    <n v="2021"/>
    <n v="5206.92"/>
    <n v="5"/>
    <n v="390.51900000000001"/>
    <n v="4816.4009999999998"/>
    <n v="1041.384"/>
    <n v="963.28019999999992"/>
    <n v="78.103800000000092"/>
    <n v="390.51900000000046"/>
    <n v="781.03800000000047"/>
    <n v="13.333333333333318"/>
    <n v="0.10409767074534401"/>
  </r>
  <r>
    <n v="383"/>
    <x v="4"/>
    <x v="0"/>
    <x v="360"/>
    <x v="70"/>
    <x v="11"/>
    <n v="2021"/>
    <n v="3042.22"/>
    <n v="10"/>
    <n v="228.16649999999998"/>
    <n v="2814.0535"/>
    <n v="304.22199999999998"/>
    <n v="281.40535"/>
    <n v="22.816649999999981"/>
    <n v="228.16649999999981"/>
    <n v="456.3329999999998"/>
    <n v="13.333333333333343"/>
    <n v="6.0820603330740707E-2"/>
  </r>
  <r>
    <n v="384"/>
    <x v="0"/>
    <x v="4"/>
    <x v="361"/>
    <x v="164"/>
    <x v="8"/>
    <n v="2021"/>
    <n v="7318.64"/>
    <n v="5"/>
    <n v="548.89800000000002"/>
    <n v="6769.7420000000002"/>
    <n v="1463.7280000000001"/>
    <n v="1353.9484"/>
    <n v="109.77960000000007"/>
    <n v="548.89800000000037"/>
    <n v="1097.7960000000003"/>
    <n v="13.333333333333325"/>
    <n v="0.14631555257689852"/>
  </r>
  <r>
    <n v="385"/>
    <x v="4"/>
    <x v="14"/>
    <x v="362"/>
    <x v="208"/>
    <x v="3"/>
    <n v="2021"/>
    <n v="8512.86"/>
    <n v="10"/>
    <n v="638.46450000000004"/>
    <n v="7874.3955000000005"/>
    <n v="851.28600000000006"/>
    <n v="787.43955000000005"/>
    <n v="63.846450000000004"/>
    <n v="638.46450000000004"/>
    <n v="1276.9290000000001"/>
    <n v="13.333333333333334"/>
    <n v="0.17019061122145324"/>
  </r>
  <r>
    <n v="386"/>
    <x v="1"/>
    <x v="13"/>
    <x v="363"/>
    <x v="237"/>
    <x v="1"/>
    <n v="2021"/>
    <n v="8434.35"/>
    <n v="6"/>
    <n v="632.57624999999996"/>
    <n v="7801.7737500000003"/>
    <n v="1405.7250000000001"/>
    <n v="1300.295625"/>
    <n v="105.42937500000016"/>
    <n v="632.57625000000098"/>
    <n v="1265.1525000000011"/>
    <n v="13.333333333333313"/>
    <n v="0.16862102533762613"/>
  </r>
  <r>
    <n v="387"/>
    <x v="1"/>
    <x v="9"/>
    <x v="364"/>
    <x v="110"/>
    <x v="5"/>
    <n v="2021"/>
    <n v="520.08000000000004"/>
    <n v="3"/>
    <n v="39.006"/>
    <n v="481.07400000000007"/>
    <n v="173.36"/>
    <n v="160.35800000000003"/>
    <n v="13.001999999999981"/>
    <n v="39.005999999999943"/>
    <n v="78.011999999999944"/>
    <n v="13.333333333333353"/>
    <n v="1.0397531861683781E-2"/>
  </r>
  <r>
    <n v="388"/>
    <x v="2"/>
    <x v="5"/>
    <x v="365"/>
    <x v="58"/>
    <x v="4"/>
    <n v="2021"/>
    <n v="301.97000000000003"/>
    <n v="4"/>
    <n v="22.647750000000002"/>
    <n v="279.32225000000005"/>
    <n v="75.492500000000007"/>
    <n v="69.830562500000013"/>
    <n v="5.6619374999999934"/>
    <n v="22.647749999999974"/>
    <n v="45.295499999999976"/>
    <n v="13.33333333333335"/>
    <n v="6.0370379485322478E-3"/>
  </r>
  <r>
    <n v="389"/>
    <x v="1"/>
    <x v="21"/>
    <x v="366"/>
    <x v="201"/>
    <x v="0"/>
    <n v="2021"/>
    <n v="9955.65"/>
    <n v="3"/>
    <n v="746.67374999999993"/>
    <n v="9208.9762499999997"/>
    <n v="3318.5499999999997"/>
    <n v="3069.6587500000001"/>
    <n v="248.89124999999967"/>
    <n v="746.67374999999902"/>
    <n v="1493.3474999999989"/>
    <n v="13.33333333333335"/>
    <n v="0.19903512551678998"/>
  </r>
  <r>
    <n v="390"/>
    <x v="1"/>
    <x v="8"/>
    <x v="367"/>
    <x v="2"/>
    <x v="2"/>
    <n v="2021"/>
    <n v="350.68"/>
    <n v="5"/>
    <n v="26.300999999999998"/>
    <n v="324.37900000000002"/>
    <n v="70.135999999999996"/>
    <n v="64.875799999999998"/>
    <n v="5.2601999999999975"/>
    <n v="26.300999999999988"/>
    <n v="52.60199999999999"/>
    <n v="13.333333333333339"/>
    <n v="7.0108569321167286E-3"/>
  </r>
  <r>
    <n v="391"/>
    <x v="1"/>
    <x v="9"/>
    <x v="368"/>
    <x v="238"/>
    <x v="8"/>
    <n v="2021"/>
    <n v="9095.31"/>
    <n v="4"/>
    <n v="682.14824999999996"/>
    <n v="8413.1617499999993"/>
    <n v="2273.8274999999999"/>
    <n v="2103.2904374999998"/>
    <n v="170.53706250000005"/>
    <n v="682.14825000000019"/>
    <n v="1364.2965000000002"/>
    <n v="13.333333333333329"/>
    <n v="0.18183505521629575"/>
  </r>
  <r>
    <n v="392"/>
    <x v="4"/>
    <x v="4"/>
    <x v="368"/>
    <x v="227"/>
    <x v="8"/>
    <n v="2021"/>
    <n v="4459.46"/>
    <n v="5"/>
    <n v="334.45949999999999"/>
    <n v="4125.0005000000001"/>
    <n v="891.89200000000005"/>
    <n v="825.00009999999997"/>
    <n v="66.891900000000078"/>
    <n v="334.45950000000039"/>
    <n v="668.91900000000032"/>
    <n v="13.333333333333318"/>
    <n v="8.9154317481741949E-2"/>
  </r>
  <r>
    <n v="393"/>
    <x v="1"/>
    <x v="8"/>
    <x v="369"/>
    <x v="239"/>
    <x v="6"/>
    <n v="2021"/>
    <n v="9320.0300000000007"/>
    <n v="6"/>
    <n v="699.00225"/>
    <n v="8621.0277500000011"/>
    <n v="1553.3383333333334"/>
    <n v="1436.8379583333335"/>
    <n v="116.50037499999985"/>
    <n v="699.00224999999909"/>
    <n v="1398.0044999999991"/>
    <n v="13.333333333333352"/>
    <n v="0.18632769742510516"/>
  </r>
  <r>
    <n v="394"/>
    <x v="4"/>
    <x v="6"/>
    <x v="370"/>
    <x v="187"/>
    <x v="6"/>
    <n v="2021"/>
    <n v="751.42"/>
    <n v="10"/>
    <n v="56.356499999999997"/>
    <n v="695.06349999999998"/>
    <n v="75.141999999999996"/>
    <n v="69.506349999999998"/>
    <n v="5.6356499999999983"/>
    <n v="56.356499999999983"/>
    <n v="112.71299999999998"/>
    <n v="13.333333333333337"/>
    <n v="1.50225222879296E-2"/>
  </r>
  <r>
    <n v="395"/>
    <x v="0"/>
    <x v="2"/>
    <x v="371"/>
    <x v="207"/>
    <x v="6"/>
    <n v="2021"/>
    <n v="4762.66"/>
    <n v="4"/>
    <n v="357.1995"/>
    <n v="4405.4605000000001"/>
    <n v="1190.665"/>
    <n v="1101.365125"/>
    <n v="89.299874999999929"/>
    <n v="357.19949999999972"/>
    <n v="714.39899999999966"/>
    <n v="13.333333333333343"/>
    <n v="9.5215945809042607E-2"/>
  </r>
  <r>
    <n v="396"/>
    <x v="4"/>
    <x v="16"/>
    <x v="372"/>
    <x v="39"/>
    <x v="7"/>
    <n v="2021"/>
    <n v="6692.88"/>
    <n v="9"/>
    <n v="501.96600000000001"/>
    <n v="6190.9139999999998"/>
    <n v="743.65333333333331"/>
    <n v="687.87933333333331"/>
    <n v="55.774000000000001"/>
    <n v="501.96600000000001"/>
    <n v="1003.932"/>
    <n v="13.333333333333334"/>
    <n v="0.13380524735891813"/>
  </r>
  <r>
    <n v="397"/>
    <x v="3"/>
    <x v="8"/>
    <x v="373"/>
    <x v="153"/>
    <x v="2"/>
    <n v="2021"/>
    <n v="5929.18"/>
    <n v="7"/>
    <n v="444.68850000000003"/>
    <n v="5484.4915000000001"/>
    <n v="847.02571428571434"/>
    <n v="783.49878571428576"/>
    <n v="63.526928571428584"/>
    <n v="444.68850000000009"/>
    <n v="889.37700000000018"/>
    <n v="13.333333333333332"/>
    <n v="0.11853722112686173"/>
  </r>
  <r>
    <n v="398"/>
    <x v="0"/>
    <x v="21"/>
    <x v="374"/>
    <x v="240"/>
    <x v="6"/>
    <n v="2021"/>
    <n v="1962.77"/>
    <n v="10"/>
    <n v="147.20775"/>
    <n v="1815.5622499999999"/>
    <n v="196.27699999999999"/>
    <n v="181.55622499999998"/>
    <n v="14.720775000000003"/>
    <n v="147.20775000000003"/>
    <n v="294.41550000000007"/>
    <n v="13.33333333333333"/>
    <n v="3.9240046939234489E-2"/>
  </r>
  <r>
    <n v="399"/>
    <x v="3"/>
    <x v="10"/>
    <x v="375"/>
    <x v="50"/>
    <x v="2"/>
    <n v="2021"/>
    <n v="3488.27"/>
    <n v="2"/>
    <n v="261.62025"/>
    <n v="3226.64975"/>
    <n v="1744.135"/>
    <n v="1613.324875"/>
    <n v="130.81012499999997"/>
    <n v="261.62024999999994"/>
    <n v="523.24049999999988"/>
    <n v="13.333333333333336"/>
    <n v="6.9738114265412404E-2"/>
  </r>
  <r>
    <n v="400"/>
    <x v="1"/>
    <x v="15"/>
    <x v="376"/>
    <x v="195"/>
    <x v="7"/>
    <n v="2021"/>
    <n v="7654.55"/>
    <n v="3"/>
    <n v="574.09124999999995"/>
    <n v="7080.4587499999998"/>
    <n v="2551.5166666666669"/>
    <n v="2360.1529166666664"/>
    <n v="191.36375000000044"/>
    <n v="574.09125000000131"/>
    <n v="1148.1825000000013"/>
    <n v="13.333333333333304"/>
    <n v="0.1530311250420158"/>
  </r>
  <r>
    <n v="401"/>
    <x v="4"/>
    <x v="12"/>
    <x v="377"/>
    <x v="2"/>
    <x v="2"/>
    <n v="2021"/>
    <n v="5318.61"/>
    <n v="8"/>
    <n v="398.89574999999996"/>
    <n v="4919.71425"/>
    <n v="664.82624999999996"/>
    <n v="614.96428125"/>
    <n v="49.86196874999996"/>
    <n v="398.89574999999968"/>
    <n v="797.79149999999959"/>
    <n v="13.333333333333343"/>
    <n v="0.10633059709058215"/>
  </r>
  <r>
    <n v="402"/>
    <x v="2"/>
    <x v="16"/>
    <x v="378"/>
    <x v="241"/>
    <x v="10"/>
    <n v="2021"/>
    <n v="2754.58"/>
    <n v="6"/>
    <n v="206.59349999999998"/>
    <n v="2547.9865"/>
    <n v="459.09666666666664"/>
    <n v="424.66441666666668"/>
    <n v="34.432249999999954"/>
    <n v="206.59349999999972"/>
    <n v="413.18699999999967"/>
    <n v="13.333333333333352"/>
    <n v="5.5070053290949286E-2"/>
  </r>
  <r>
    <n v="403"/>
    <x v="4"/>
    <x v="11"/>
    <x v="226"/>
    <x v="233"/>
    <x v="5"/>
    <n v="2021"/>
    <n v="4297.8500000000004"/>
    <n v="2"/>
    <n v="322.33875"/>
    <n v="3975.5112500000005"/>
    <n v="2148.9250000000002"/>
    <n v="1987.7556250000002"/>
    <n v="161.16937499999995"/>
    <n v="322.33874999999989"/>
    <n v="644.6774999999999"/>
    <n v="13.333333333333339"/>
    <n v="8.5923381617708128E-2"/>
  </r>
  <r>
    <n v="404"/>
    <x v="3"/>
    <x v="7"/>
    <x v="379"/>
    <x v="80"/>
    <x v="1"/>
    <n v="2021"/>
    <n v="8373.65"/>
    <n v="6"/>
    <n v="628.02374999999995"/>
    <n v="7745.6262499999993"/>
    <n v="1395.6083333333333"/>
    <n v="1290.9377083333331"/>
    <n v="104.6706250000002"/>
    <n v="628.0237500000012"/>
    <n v="1256.047500000001"/>
    <n v="13.333333333333307"/>
    <n v="0.16740750014149436"/>
  </r>
  <r>
    <n v="405"/>
    <x v="2"/>
    <x v="4"/>
    <x v="380"/>
    <x v="242"/>
    <x v="9"/>
    <n v="2021"/>
    <n v="4734.1099999999997"/>
    <n v="1"/>
    <n v="355.05824999999999"/>
    <n v="4379.0517499999996"/>
    <n v="4734.1099999999997"/>
    <n v="4379.0517499999996"/>
    <n v="355.05825000000004"/>
    <n v="355.05825000000004"/>
    <n v="710.11650000000009"/>
    <n v="13.33333333333333"/>
    <n v="9.4645169131125598E-2"/>
  </r>
  <r>
    <n v="406"/>
    <x v="1"/>
    <x v="4"/>
    <x v="381"/>
    <x v="15"/>
    <x v="10"/>
    <n v="2021"/>
    <n v="8050.19"/>
    <n v="6"/>
    <n v="603.76424999999995"/>
    <n v="7446.4257499999994"/>
    <n v="1341.6983333333333"/>
    <n v="1241.0709583333332"/>
    <n v="100.62737500000003"/>
    <n v="603.76425000000017"/>
    <n v="1207.5285000000001"/>
    <n v="13.333333333333329"/>
    <n v="0.16094083029074016"/>
  </r>
  <r>
    <n v="407"/>
    <x v="4"/>
    <x v="20"/>
    <x v="382"/>
    <x v="174"/>
    <x v="5"/>
    <n v="2021"/>
    <n v="2748.88"/>
    <n v="2"/>
    <n v="206.166"/>
    <n v="2542.7139999999999"/>
    <n v="1374.44"/>
    <n v="1271.357"/>
    <n v="103.08300000000008"/>
    <n v="206.16600000000017"/>
    <n v="412.33200000000016"/>
    <n v="13.333333333333323"/>
    <n v="5.4956097877144498E-2"/>
  </r>
  <r>
    <n v="408"/>
    <x v="0"/>
    <x v="18"/>
    <x v="383"/>
    <x v="234"/>
    <x v="3"/>
    <n v="2021"/>
    <n v="8778.85"/>
    <n v="6"/>
    <n v="658.41375000000005"/>
    <n v="8120.4362500000007"/>
    <n v="1463.1416666666667"/>
    <n v="1353.4060416666669"/>
    <n v="109.7356249999998"/>
    <n v="658.4137499999988"/>
    <n v="1316.827499999999"/>
    <n v="13.333333333333359"/>
    <n v="0.17550833061056503"/>
  </r>
  <r>
    <n v="409"/>
    <x v="4"/>
    <x v="8"/>
    <x v="59"/>
    <x v="100"/>
    <x v="10"/>
    <n v="2021"/>
    <n v="1111.32"/>
    <n v="8"/>
    <n v="83.34899999999999"/>
    <n v="1027.971"/>
    <n v="138.91499999999999"/>
    <n v="128.496375"/>
    <n v="10.418624999999992"/>
    <n v="83.348999999999933"/>
    <n v="166.69799999999992"/>
    <n v="13.333333333333343"/>
    <n v="2.2217707099920048E-2"/>
  </r>
  <r>
    <n v="410"/>
    <x v="3"/>
    <x v="13"/>
    <x v="384"/>
    <x v="243"/>
    <x v="6"/>
    <n v="2021"/>
    <n v="3829.06"/>
    <n v="10"/>
    <n v="287.17949999999996"/>
    <n v="3541.8805000000002"/>
    <n v="382.90600000000001"/>
    <n v="354.18805000000003"/>
    <n v="28.717949999999973"/>
    <n v="287.17949999999973"/>
    <n v="574.3589999999997"/>
    <n v="13.333333333333346"/>
    <n v="7.6551248558488882E-2"/>
  </r>
  <r>
    <n v="411"/>
    <x v="0"/>
    <x v="5"/>
    <x v="385"/>
    <x v="176"/>
    <x v="8"/>
    <n v="2021"/>
    <n v="5188.63"/>
    <n v="10"/>
    <n v="389.14724999999999"/>
    <n v="4799.4827500000001"/>
    <n v="518.86300000000006"/>
    <n v="479.94827500000002"/>
    <n v="38.914725000000033"/>
    <n v="389.14725000000033"/>
    <n v="778.29450000000031"/>
    <n v="13.333333333333323"/>
    <n v="0.10373201381227565"/>
  </r>
  <r>
    <n v="412"/>
    <x v="1"/>
    <x v="8"/>
    <x v="386"/>
    <x v="244"/>
    <x v="7"/>
    <n v="2021"/>
    <n v="6844.81"/>
    <n v="1"/>
    <n v="513.36075000000005"/>
    <n v="6331.4492500000006"/>
    <n v="6844.81"/>
    <n v="6331.4492500000006"/>
    <n v="513.36074999999983"/>
    <n v="513.36074999999983"/>
    <n v="1026.7214999999999"/>
    <n v="13.333333333333339"/>
    <n v="0.13684265894126244"/>
  </r>
  <r>
    <n v="413"/>
    <x v="1"/>
    <x v="3"/>
    <x v="387"/>
    <x v="32"/>
    <x v="10"/>
    <n v="2021"/>
    <n v="7795.91"/>
    <n v="2"/>
    <n v="584.69324999999992"/>
    <n v="7211.2167499999996"/>
    <n v="3897.9549999999999"/>
    <n v="3605.6083749999998"/>
    <n v="292.34662500000013"/>
    <n v="584.69325000000026"/>
    <n v="1169.3865000000001"/>
    <n v="13.333333333333327"/>
    <n v="0.15585721930437471"/>
  </r>
  <r>
    <n v="414"/>
    <x v="3"/>
    <x v="3"/>
    <x v="300"/>
    <x v="245"/>
    <x v="11"/>
    <n v="2021"/>
    <n v="9954.26"/>
    <n v="5"/>
    <n v="746.56949999999995"/>
    <n v="9207.6905000000006"/>
    <n v="1990.8520000000001"/>
    <n v="1841.5381000000002"/>
    <n v="149.31389999999988"/>
    <n v="746.56949999999938"/>
    <n v="1493.1389999999992"/>
    <n v="13.333333333333345"/>
    <n v="0.19900733638956392"/>
  </r>
  <r>
    <n v="415"/>
    <x v="4"/>
    <x v="14"/>
    <x v="388"/>
    <x v="246"/>
    <x v="10"/>
    <n v="2021"/>
    <n v="2143.73"/>
    <n v="9"/>
    <n v="160.77975000000001"/>
    <n v="1982.9502500000001"/>
    <n v="238.19222222222223"/>
    <n v="220.32780555555556"/>
    <n v="17.864416666666671"/>
    <n v="160.77975000000004"/>
    <n v="321.55950000000007"/>
    <n v="13.33333333333333"/>
    <n v="4.2857831444868807E-2"/>
  </r>
  <r>
    <n v="416"/>
    <x v="4"/>
    <x v="10"/>
    <x v="389"/>
    <x v="135"/>
    <x v="11"/>
    <n v="2021"/>
    <n v="3813.11"/>
    <n v="3"/>
    <n v="285.98325"/>
    <n v="3527.1267500000004"/>
    <n v="1271.0366666666666"/>
    <n v="1175.7089166666667"/>
    <n v="95.327749999999924"/>
    <n v="285.98324999999977"/>
    <n v="571.96649999999977"/>
    <n v="13.333333333333345"/>
    <n v="7.6232373321614061E-2"/>
  </r>
  <r>
    <n v="417"/>
    <x v="3"/>
    <x v="7"/>
    <x v="390"/>
    <x v="247"/>
    <x v="7"/>
    <n v="2021"/>
    <n v="1397.48"/>
    <n v="2"/>
    <n v="104.81099999999999"/>
    <n v="1292.6690000000001"/>
    <n v="698.74"/>
    <n v="646.33450000000005"/>
    <n v="52.405499999999961"/>
    <n v="104.81099999999992"/>
    <n v="209.6219999999999"/>
    <n v="13.333333333333343"/>
    <n v="2.7938668716477946E-2"/>
  </r>
  <r>
    <n v="418"/>
    <x v="2"/>
    <x v="9"/>
    <x v="391"/>
    <x v="163"/>
    <x v="7"/>
    <n v="2021"/>
    <n v="1933.7"/>
    <n v="1"/>
    <n v="145.0275"/>
    <n v="1788.6725000000001"/>
    <n v="1933.7"/>
    <n v="1788.6725000000001"/>
    <n v="145.02749999999992"/>
    <n v="145.02749999999992"/>
    <n v="290.05499999999995"/>
    <n v="13.333333333333341"/>
    <n v="3.8658874328830042E-2"/>
  </r>
  <r>
    <n v="419"/>
    <x v="3"/>
    <x v="1"/>
    <x v="392"/>
    <x v="226"/>
    <x v="8"/>
    <n v="2021"/>
    <n v="9522.39"/>
    <n v="4"/>
    <n v="714.17924999999991"/>
    <n v="8808.2107500000002"/>
    <n v="2380.5974999999999"/>
    <n v="2202.0526875"/>
    <n v="178.54481249999981"/>
    <n v="714.17924999999923"/>
    <n v="1428.3584999999991"/>
    <n v="13.333333333333346"/>
    <n v="0.19037331453695394"/>
  </r>
  <r>
    <n v="420"/>
    <x v="4"/>
    <x v="17"/>
    <x v="393"/>
    <x v="248"/>
    <x v="8"/>
    <n v="2021"/>
    <n v="6167.44"/>
    <n v="6"/>
    <n v="462.55799999999994"/>
    <n v="5704.8819999999996"/>
    <n v="1027.9066666666665"/>
    <n v="950.81366666666656"/>
    <n v="77.092999999999961"/>
    <n v="462.55799999999977"/>
    <n v="925.11599999999976"/>
    <n v="13.333333333333339"/>
    <n v="0.1233005574239021"/>
  </r>
  <r>
    <n v="421"/>
    <x v="4"/>
    <x v="21"/>
    <x v="394"/>
    <x v="249"/>
    <x v="9"/>
    <n v="2021"/>
    <n v="3752.37"/>
    <n v="2"/>
    <n v="281.42775"/>
    <n v="3470.9422500000001"/>
    <n v="1876.1849999999999"/>
    <n v="1735.471125"/>
    <n v="140.71387499999992"/>
    <n v="281.42774999999983"/>
    <n v="562.85549999999989"/>
    <n v="13.333333333333341"/>
    <n v="7.5018048438367887E-2"/>
  </r>
  <r>
    <n v="422"/>
    <x v="1"/>
    <x v="16"/>
    <x v="395"/>
    <x v="61"/>
    <x v="10"/>
    <n v="2021"/>
    <n v="1833.86"/>
    <n v="1"/>
    <n v="137.53949999999998"/>
    <n v="1696.3204999999998"/>
    <n v="1833.86"/>
    <n v="1696.3204999999998"/>
    <n v="137.53950000000009"/>
    <n v="137.53950000000009"/>
    <n v="275.07900000000006"/>
    <n v="13.333333333333323"/>
    <n v="3.6662855291238687E-2"/>
  </r>
  <r>
    <n v="423"/>
    <x v="1"/>
    <x v="2"/>
    <x v="396"/>
    <x v="250"/>
    <x v="5"/>
    <n v="2021"/>
    <n v="1004.3"/>
    <n v="5"/>
    <n v="75.322499999999991"/>
    <n v="928.97749999999996"/>
    <n v="200.85999999999999"/>
    <n v="185.7955"/>
    <n v="15.064499999999981"/>
    <n v="75.322499999999906"/>
    <n v="150.6449999999999"/>
    <n v="13.33333333333335"/>
    <n v="2.0078144225290379E-2"/>
  </r>
  <r>
    <n v="424"/>
    <x v="3"/>
    <x v="19"/>
    <x v="397"/>
    <x v="251"/>
    <x v="3"/>
    <n v="2021"/>
    <n v="5867.81"/>
    <n v="6"/>
    <n v="440.08575000000002"/>
    <n v="5427.7242500000002"/>
    <n v="977.96833333333336"/>
    <n v="904.62070833333337"/>
    <n v="73.347624999999994"/>
    <n v="440.08574999999996"/>
    <n v="880.17149999999992"/>
    <n v="13.333333333333336"/>
    <n v="0.11731030117156344"/>
  </r>
  <r>
    <n v="425"/>
    <x v="0"/>
    <x v="5"/>
    <x v="398"/>
    <x v="252"/>
    <x v="7"/>
    <n v="2021"/>
    <n v="8451.01"/>
    <n v="7"/>
    <n v="633.82574999999997"/>
    <n v="7817.1842500000002"/>
    <n v="1207.287142857143"/>
    <n v="1116.7406071428572"/>
    <n v="90.54653571428571"/>
    <n v="633.82574999999997"/>
    <n v="1267.6514999999999"/>
    <n v="13.333333333333334"/>
    <n v="0.1689540950207819"/>
  </r>
  <r>
    <n v="426"/>
    <x v="1"/>
    <x v="3"/>
    <x v="399"/>
    <x v="138"/>
    <x v="9"/>
    <n v="2021"/>
    <n v="9644.5"/>
    <n v="3"/>
    <n v="723.33749999999998"/>
    <n v="8921.1625000000004"/>
    <n v="3214.8333333333335"/>
    <n v="2973.7208333333333"/>
    <n v="241.11250000000018"/>
    <n v="723.33750000000055"/>
    <n v="1446.6750000000006"/>
    <n v="13.333333333333323"/>
    <n v="0.19281455937549843"/>
  </r>
  <r>
    <n v="427"/>
    <x v="3"/>
    <x v="0"/>
    <x v="400"/>
    <x v="196"/>
    <x v="5"/>
    <n v="2021"/>
    <n v="3851.97"/>
    <n v="8"/>
    <n v="288.89774999999997"/>
    <n v="3563.0722499999997"/>
    <n v="481.49624999999997"/>
    <n v="445.38403124999996"/>
    <n v="36.112218750000011"/>
    <n v="288.89775000000009"/>
    <n v="577.79550000000006"/>
    <n v="13.333333333333329"/>
    <n v="7.7009269353272708E-2"/>
  </r>
  <r>
    <n v="428"/>
    <x v="1"/>
    <x v="0"/>
    <x v="401"/>
    <x v="253"/>
    <x v="6"/>
    <n v="2021"/>
    <n v="8392.89"/>
    <n v="8"/>
    <n v="629.46674999999993"/>
    <n v="7763.4232499999998"/>
    <n v="1049.1112499999999"/>
    <n v="970.42790624999998"/>
    <n v="78.683343749999949"/>
    <n v="629.46674999999959"/>
    <n v="1258.9334999999996"/>
    <n v="13.333333333333341"/>
    <n v="0.1677921496435302"/>
  </r>
  <r>
    <n v="429"/>
    <x v="1"/>
    <x v="12"/>
    <x v="402"/>
    <x v="254"/>
    <x v="9"/>
    <n v="2021"/>
    <n v="310.41000000000003"/>
    <n v="3"/>
    <n v="23.280750000000001"/>
    <n v="287.12925000000001"/>
    <n v="103.47000000000001"/>
    <n v="95.70975"/>
    <n v="7.7602500000000134"/>
    <n v="23.28075000000004"/>
    <n v="46.561500000000038"/>
    <n v="13.333333333333311"/>
    <n v="6.2057719296747865E-3"/>
  </r>
  <r>
    <n v="430"/>
    <x v="3"/>
    <x v="6"/>
    <x v="403"/>
    <x v="255"/>
    <x v="4"/>
    <n v="2021"/>
    <n v="7882.12"/>
    <n v="10"/>
    <n v="591.15899999999999"/>
    <n v="7290.9610000000002"/>
    <n v="788.21199999999999"/>
    <n v="729.09609999999998"/>
    <n v="59.115900000000011"/>
    <n v="591.15900000000011"/>
    <n v="1182.3180000000002"/>
    <n v="13.33333333333333"/>
    <n v="0.15758074495772759"/>
  </r>
  <r>
    <n v="431"/>
    <x v="3"/>
    <x v="3"/>
    <x v="404"/>
    <x v="211"/>
    <x v="8"/>
    <n v="2021"/>
    <n v="9991.35"/>
    <n v="9"/>
    <n v="749.35125000000005"/>
    <n v="9241.9987500000007"/>
    <n v="1110.1500000000001"/>
    <n v="1026.8887500000001"/>
    <n v="83.261250000000018"/>
    <n v="749.35125000000016"/>
    <n v="1498.7025000000003"/>
    <n v="13.33333333333333"/>
    <n v="0.19974884626640949"/>
  </r>
  <r>
    <n v="432"/>
    <x v="4"/>
    <x v="16"/>
    <x v="405"/>
    <x v="239"/>
    <x v="6"/>
    <n v="2021"/>
    <n v="7135.59"/>
    <n v="3"/>
    <n v="535.16925000000003"/>
    <n v="6600.4207500000002"/>
    <n v="2378.5300000000002"/>
    <n v="2200.1402499999999"/>
    <n v="178.38975000000028"/>
    <n v="535.16925000000083"/>
    <n v="1070.3385000000007"/>
    <n v="13.333333333333313"/>
    <n v="0.14265598441953578"/>
  </r>
  <r>
    <n v="433"/>
    <x v="0"/>
    <x v="6"/>
    <x v="406"/>
    <x v="256"/>
    <x v="4"/>
    <n v="2021"/>
    <n v="1870.06"/>
    <n v="1"/>
    <n v="140.25449999999998"/>
    <n v="1729.8054999999999"/>
    <n v="1870.06"/>
    <n v="1729.8054999999999"/>
    <n v="140.25450000000001"/>
    <n v="140.25450000000001"/>
    <n v="280.50900000000001"/>
    <n v="13.333333333333332"/>
    <n v="3.7386572129788437E-2"/>
  </r>
  <r>
    <n v="434"/>
    <x v="4"/>
    <x v="19"/>
    <x v="407"/>
    <x v="250"/>
    <x v="5"/>
    <n v="2021"/>
    <n v="5911.79"/>
    <n v="8"/>
    <n v="443.38425000000001"/>
    <n v="5468.4057499999999"/>
    <n v="738.97375"/>
    <n v="683.55071874999999"/>
    <n v="55.423031250000008"/>
    <n v="443.38425000000007"/>
    <n v="886.76850000000013"/>
    <n v="13.333333333333332"/>
    <n v="0.11818955715386778"/>
  </r>
  <r>
    <n v="435"/>
    <x v="2"/>
    <x v="16"/>
    <x v="408"/>
    <x v="22"/>
    <x v="0"/>
    <n v="2021"/>
    <n v="568.1"/>
    <n v="9"/>
    <n v="42.607500000000002"/>
    <n v="525.49250000000006"/>
    <n v="63.122222222222227"/>
    <n v="58.38805555555556"/>
    <n v="4.7341666666666669"/>
    <n v="42.607500000000002"/>
    <n v="85.215000000000003"/>
    <n v="13.333333333333334"/>
    <n v="1.1357556242544524E-2"/>
  </r>
  <r>
    <n v="436"/>
    <x v="0"/>
    <x v="12"/>
    <x v="409"/>
    <x v="257"/>
    <x v="10"/>
    <n v="2021"/>
    <n v="2711.71"/>
    <n v="6"/>
    <n v="203.37825000000001"/>
    <n v="2508.3317499999998"/>
    <n v="451.95166666666665"/>
    <n v="418.05529166666662"/>
    <n v="33.896375000000035"/>
    <n v="203.37825000000021"/>
    <n v="406.75650000000019"/>
    <n v="13.33333333333332"/>
    <n v="5.4212988626070067E-2"/>
  </r>
  <r>
    <n v="437"/>
    <x v="2"/>
    <x v="5"/>
    <x v="410"/>
    <x v="188"/>
    <x v="4"/>
    <n v="2021"/>
    <n v="690.54"/>
    <n v="9"/>
    <n v="51.790499999999994"/>
    <n v="638.74950000000001"/>
    <n v="76.726666666666659"/>
    <n v="70.972166666666666"/>
    <n v="5.7544999999999931"/>
    <n v="51.790499999999938"/>
    <n v="103.58099999999993"/>
    <n v="13.333333333333348"/>
    <n v="1.3805398499782951E-2"/>
  </r>
  <r>
    <n v="438"/>
    <x v="0"/>
    <x v="9"/>
    <x v="411"/>
    <x v="59"/>
    <x v="3"/>
    <n v="2021"/>
    <n v="6125.95"/>
    <n v="9"/>
    <n v="459.44624999999996"/>
    <n v="5666.5037499999999"/>
    <n v="680.66111111111104"/>
    <n v="629.61152777777772"/>
    <n v="51.049583333333317"/>
    <n v="459.44624999999985"/>
    <n v="918.89249999999981"/>
    <n v="13.333333333333337"/>
    <n v="0.12247108196447039"/>
  </r>
  <r>
    <n v="439"/>
    <x v="3"/>
    <x v="13"/>
    <x v="412"/>
    <x v="7"/>
    <x v="0"/>
    <n v="2021"/>
    <n v="2538.54"/>
    <n v="3"/>
    <n v="190.3905"/>
    <n v="2348.1495"/>
    <n v="846.18"/>
    <n v="782.7165"/>
    <n v="63.463499999999954"/>
    <n v="190.39049999999986"/>
    <n v="380.78099999999984"/>
    <n v="13.333333333333343"/>
    <n v="5.0750943185968976E-2"/>
  </r>
  <r>
    <n v="440"/>
    <x v="4"/>
    <x v="5"/>
    <x v="413"/>
    <x v="258"/>
    <x v="0"/>
    <n v="2021"/>
    <n v="6451.57"/>
    <n v="3"/>
    <n v="483.86774999999994"/>
    <n v="5967.7022499999994"/>
    <n v="2150.5233333333331"/>
    <n v="1989.234083333333"/>
    <n v="161.28925000000004"/>
    <n v="483.86775000000011"/>
    <n v="967.7355"/>
    <n v="13.33333333333333"/>
    <n v="0.12898093491940321"/>
  </r>
  <r>
    <n v="441"/>
    <x v="1"/>
    <x v="11"/>
    <x v="414"/>
    <x v="130"/>
    <x v="4"/>
    <n v="2021"/>
    <n v="48.51"/>
    <n v="4"/>
    <n v="3.6382499999999998"/>
    <n v="44.871749999999999"/>
    <n v="12.1275"/>
    <n v="11.2179375"/>
    <n v="0.90956249999999983"/>
    <n v="3.6382499999999993"/>
    <n v="7.2764999999999986"/>
    <n v="13.333333333333336"/>
    <n v="9.6982054801238312E-4"/>
  </r>
  <r>
    <n v="442"/>
    <x v="0"/>
    <x v="0"/>
    <x v="415"/>
    <x v="52"/>
    <x v="5"/>
    <n v="2021"/>
    <n v="1456.47"/>
    <n v="2"/>
    <n v="109.23524999999999"/>
    <n v="1347.2347500000001"/>
    <n v="728.23500000000001"/>
    <n v="673.61737500000004"/>
    <n v="54.617624999999975"/>
    <n v="109.23524999999995"/>
    <n v="218.47049999999996"/>
    <n v="13.333333333333339"/>
    <n v="2.9118007288468264E-2"/>
  </r>
  <r>
    <n v="443"/>
    <x v="2"/>
    <x v="10"/>
    <x v="75"/>
    <x v="35"/>
    <x v="5"/>
    <n v="2021"/>
    <n v="3032.4"/>
    <n v="1"/>
    <n v="227.43"/>
    <n v="2804.9700000000003"/>
    <n v="3032.4"/>
    <n v="2804.9700000000003"/>
    <n v="227.42999999999984"/>
    <n v="227.42999999999984"/>
    <n v="454.85999999999984"/>
    <n v="13.333333333333343"/>
    <n v="6.0624280144150701E-2"/>
  </r>
  <r>
    <n v="444"/>
    <x v="0"/>
    <x v="18"/>
    <x v="416"/>
    <x v="129"/>
    <x v="0"/>
    <n v="2021"/>
    <n v="7896.55"/>
    <n v="10"/>
    <n v="592.24125000000004"/>
    <n v="7304.3087500000001"/>
    <n v="789.65499999999997"/>
    <n v="730.43087500000001"/>
    <n v="59.224124999999958"/>
    <n v="592.24124999999958"/>
    <n v="1184.4824999999996"/>
    <n v="13.333333333333343"/>
    <n v="0.15786923208425446"/>
  </r>
  <r>
    <n v="445"/>
    <x v="3"/>
    <x v="12"/>
    <x v="417"/>
    <x v="252"/>
    <x v="7"/>
    <n v="2021"/>
    <n v="6856.13"/>
    <n v="9"/>
    <n v="514.20974999999999"/>
    <n v="6341.9202500000001"/>
    <n v="761.79222222222222"/>
    <n v="704.65780555555557"/>
    <n v="57.134416666666652"/>
    <n v="514.20974999999987"/>
    <n v="1028.4195"/>
    <n v="13.333333333333337"/>
    <n v="0.13706897039464316"/>
  </r>
  <r>
    <n v="446"/>
    <x v="3"/>
    <x v="3"/>
    <x v="418"/>
    <x v="181"/>
    <x v="9"/>
    <n v="2021"/>
    <n v="1063.6300000000001"/>
    <n v="7"/>
    <n v="79.77225"/>
    <n v="983.85775000000012"/>
    <n v="151.94714285714286"/>
    <n v="140.55110714285715"/>
    <n v="11.396035714285716"/>
    <n v="79.772250000000014"/>
    <n v="159.54450000000003"/>
    <n v="13.333333333333332"/>
    <n v="2.1264280137753271E-2"/>
  </r>
  <r>
    <n v="447"/>
    <x v="0"/>
    <x v="8"/>
    <x v="419"/>
    <x v="107"/>
    <x v="0"/>
    <n v="2021"/>
    <n v="4220.7700000000004"/>
    <n v="6"/>
    <n v="316.55775"/>
    <n v="3904.2122500000005"/>
    <n v="703.4616666666667"/>
    <n v="650.70204166666679"/>
    <n v="52.759624999999915"/>
    <n v="316.55774999999949"/>
    <n v="633.11549999999943"/>
    <n v="13.333333333333357"/>
    <n v="8.4382384548221528E-2"/>
  </r>
  <r>
    <n v="448"/>
    <x v="4"/>
    <x v="2"/>
    <x v="420"/>
    <x v="259"/>
    <x v="9"/>
    <n v="2021"/>
    <n v="190.03"/>
    <n v="4"/>
    <n v="14.25225"/>
    <n v="175.77775"/>
    <n v="47.5075"/>
    <n v="43.944437499999999"/>
    <n v="3.5630625000000009"/>
    <n v="14.252250000000004"/>
    <n v="28.504500000000004"/>
    <n v="13.33333333333333"/>
    <n v="3.7991135588289664E-3"/>
  </r>
  <r>
    <n v="449"/>
    <x v="2"/>
    <x v="8"/>
    <x v="421"/>
    <x v="199"/>
    <x v="4"/>
    <n v="2021"/>
    <n v="7511.08"/>
    <n v="3"/>
    <n v="563.33100000000002"/>
    <n v="6947.7489999999998"/>
    <n v="2503.6933333333332"/>
    <n v="2315.9163333333331"/>
    <n v="187.77700000000004"/>
    <n v="563.33100000000013"/>
    <n v="1126.6620000000003"/>
    <n v="13.33333333333333"/>
    <n v="0.15016284728437126"/>
  </r>
  <r>
    <n v="450"/>
    <x v="3"/>
    <x v="14"/>
    <x v="422"/>
    <x v="260"/>
    <x v="4"/>
    <n v="2021"/>
    <n v="6285.44"/>
    <n v="3"/>
    <n v="471.40799999999996"/>
    <n v="5814.0319999999992"/>
    <n v="2095.1466666666665"/>
    <n v="1938.0106666666663"/>
    <n v="157.13600000000019"/>
    <n v="471.40800000000058"/>
    <n v="942.81600000000049"/>
    <n v="13.333333333333316"/>
    <n v="0.12565963441143999"/>
  </r>
  <r>
    <n v="451"/>
    <x v="1"/>
    <x v="6"/>
    <x v="423"/>
    <x v="78"/>
    <x v="3"/>
    <n v="2021"/>
    <n v="810.93"/>
    <n v="1"/>
    <n v="60.819749999999992"/>
    <n v="750.11024999999995"/>
    <n v="810.93"/>
    <n v="750.11024999999995"/>
    <n v="60.819749999999999"/>
    <n v="60.819749999999999"/>
    <n v="121.6395"/>
    <n v="13.333333333333332"/>
    <n v="1.6212256792407374E-2"/>
  </r>
  <r>
    <n v="452"/>
    <x v="1"/>
    <x v="6"/>
    <x v="424"/>
    <x v="253"/>
    <x v="6"/>
    <n v="2021"/>
    <n v="733"/>
    <n v="10"/>
    <n v="54.975000000000001"/>
    <n v="678.02499999999998"/>
    <n v="73.3"/>
    <n v="67.802499999999995"/>
    <n v="5.4975000000000023"/>
    <n v="54.975000000000023"/>
    <n v="109.95000000000002"/>
    <n v="13.333333333333329"/>
    <n v="1.4654266371739371E-2"/>
  </r>
  <r>
    <n v="453"/>
    <x v="3"/>
    <x v="3"/>
    <x v="425"/>
    <x v="187"/>
    <x v="6"/>
    <n v="2021"/>
    <n v="2703.93"/>
    <n v="10"/>
    <n v="202.79474999999999"/>
    <n v="2501.1352499999998"/>
    <n v="270.39299999999997"/>
    <n v="250.11352499999998"/>
    <n v="20.279474999999991"/>
    <n v="202.79474999999991"/>
    <n v="405.58949999999993"/>
    <n v="13.333333333333339"/>
    <n v="5.4057449482315459E-2"/>
  </r>
  <r>
    <n v="454"/>
    <x v="4"/>
    <x v="2"/>
    <x v="426"/>
    <x v="222"/>
    <x v="5"/>
    <n v="2021"/>
    <n v="1001.55"/>
    <n v="5"/>
    <n v="75.116249999999994"/>
    <n v="926.43374999999992"/>
    <n v="200.31"/>
    <n v="185.28674999999998"/>
    <n v="15.023250000000019"/>
    <n v="75.116250000000093"/>
    <n v="150.23250000000007"/>
    <n v="13.333333333333316"/>
    <n v="2.002316573617403E-2"/>
  </r>
  <r>
    <n v="455"/>
    <x v="0"/>
    <x v="13"/>
    <x v="427"/>
    <x v="261"/>
    <x v="4"/>
    <n v="2021"/>
    <n v="9237.2900000000009"/>
    <n v="7"/>
    <n v="692.79675000000009"/>
    <n v="8544.4932500000014"/>
    <n v="1319.6128571428574"/>
    <n v="1220.6418928571431"/>
    <n v="98.970964285714217"/>
    <n v="692.79674999999952"/>
    <n v="1385.5934999999995"/>
    <n v="13.333333333333345"/>
    <n v="0.18467354462892821"/>
  </r>
  <r>
    <n v="456"/>
    <x v="0"/>
    <x v="12"/>
    <x v="428"/>
    <x v="163"/>
    <x v="7"/>
    <n v="2021"/>
    <n v="4810.8999999999996"/>
    <n v="8"/>
    <n v="360.81749999999994"/>
    <n v="4450.0824999999995"/>
    <n v="601.36249999999995"/>
    <n v="556.26031249999994"/>
    <n v="45.102187500000014"/>
    <n v="360.81750000000011"/>
    <n v="721.63499999999999"/>
    <n v="13.333333333333329"/>
    <n v="9.6180368469032634E-2"/>
  </r>
  <r>
    <n v="457"/>
    <x v="1"/>
    <x v="16"/>
    <x v="429"/>
    <x v="68"/>
    <x v="2"/>
    <n v="2021"/>
    <n v="8558.16"/>
    <n v="8"/>
    <n v="641.86199999999997"/>
    <n v="7916.2979999999998"/>
    <n v="1069.77"/>
    <n v="989.53724999999997"/>
    <n v="80.23275000000001"/>
    <n v="641.86200000000008"/>
    <n v="1283.7240000000002"/>
    <n v="13.333333333333332"/>
    <n v="0.17109625687853341"/>
  </r>
  <r>
    <n v="458"/>
    <x v="3"/>
    <x v="7"/>
    <x v="430"/>
    <x v="204"/>
    <x v="10"/>
    <n v="2021"/>
    <n v="879.17"/>
    <n v="8"/>
    <n v="65.937749999999994"/>
    <n v="813.23225000000002"/>
    <n v="109.89624999999999"/>
    <n v="101.65403125"/>
    <n v="8.2422187499999922"/>
    <n v="65.937749999999937"/>
    <n v="131.87549999999993"/>
    <n v="13.333333333333345"/>
    <n v="1.7576523009607232E-2"/>
  </r>
  <r>
    <n v="459"/>
    <x v="0"/>
    <x v="6"/>
    <x v="431"/>
    <x v="235"/>
    <x v="2"/>
    <n v="2021"/>
    <n v="4297.08"/>
    <n v="8"/>
    <n v="322.28100000000001"/>
    <n v="3974.799"/>
    <n v="537.13499999999999"/>
    <n v="496.849875"/>
    <n v="40.285124999999994"/>
    <n v="322.28099999999995"/>
    <n v="644.5619999999999"/>
    <n v="13.333333333333336"/>
    <n v="8.5907987640755537E-2"/>
  </r>
  <r>
    <n v="460"/>
    <x v="0"/>
    <x v="9"/>
    <x v="432"/>
    <x v="22"/>
    <x v="0"/>
    <n v="2021"/>
    <n v="2376.3000000000002"/>
    <n v="2"/>
    <n v="178.2225"/>
    <n v="2198.0775000000003"/>
    <n v="1188.1500000000001"/>
    <n v="1099.0387500000002"/>
    <n v="89.111249999999927"/>
    <n v="178.22249999999985"/>
    <n v="356.44499999999982"/>
    <n v="13.333333333333345"/>
    <n v="4.7507412249883037E-2"/>
  </r>
  <r>
    <n v="461"/>
    <x v="2"/>
    <x v="21"/>
    <x v="433"/>
    <x v="262"/>
    <x v="1"/>
    <n v="2021"/>
    <n v="5671.45"/>
    <n v="9"/>
    <n v="425.35874999999999"/>
    <n v="5246.0912499999995"/>
    <n v="630.16111111111104"/>
    <n v="582.89902777777775"/>
    <n v="47.262083333333294"/>
    <n v="425.35874999999965"/>
    <n v="850.71749999999963"/>
    <n v="13.333333333333345"/>
    <n v="0.11338463712687755"/>
  </r>
  <r>
    <n v="462"/>
    <x v="0"/>
    <x v="15"/>
    <x v="434"/>
    <x v="176"/>
    <x v="8"/>
    <n v="2021"/>
    <n v="4396.43"/>
    <n v="10"/>
    <n v="329.73225000000002"/>
    <n v="4066.6977500000003"/>
    <n v="439.64300000000003"/>
    <n v="406.66977500000002"/>
    <n v="32.973225000000014"/>
    <n v="329.73225000000014"/>
    <n v="659.46450000000016"/>
    <n v="13.333333333333329"/>
    <n v="8.7894210511195253E-2"/>
  </r>
  <r>
    <n v="463"/>
    <x v="1"/>
    <x v="6"/>
    <x v="360"/>
    <x v="118"/>
    <x v="2"/>
    <n v="2021"/>
    <n v="6740.98"/>
    <n v="2"/>
    <n v="505.57349999999997"/>
    <n v="6235.4064999999991"/>
    <n v="3370.49"/>
    <n v="3117.7032499999996"/>
    <n v="252.78675000000021"/>
    <n v="505.57350000000042"/>
    <n v="1011.1470000000004"/>
    <n v="13.333333333333321"/>
    <n v="0.1347668711140077"/>
  </r>
  <r>
    <n v="464"/>
    <x v="0"/>
    <x v="16"/>
    <x v="291"/>
    <x v="109"/>
    <x v="3"/>
    <n v="2021"/>
    <n v="9998.4500000000007"/>
    <n v="5"/>
    <n v="749.88375000000008"/>
    <n v="9248.5662499999999"/>
    <n v="1999.69"/>
    <n v="1849.71325"/>
    <n v="149.97675000000004"/>
    <n v="749.88375000000019"/>
    <n v="1499.7675000000004"/>
    <n v="13.33333333333333"/>
    <n v="0.19989079072921895"/>
  </r>
  <r>
    <n v="465"/>
    <x v="3"/>
    <x v="21"/>
    <x v="435"/>
    <x v="212"/>
    <x v="10"/>
    <n v="2021"/>
    <n v="8377.42"/>
    <n v="4"/>
    <n v="628.30650000000003"/>
    <n v="7749.1135000000004"/>
    <n v="2094.355"/>
    <n v="1937.2783750000001"/>
    <n v="157.07662499999992"/>
    <n v="628.30649999999969"/>
    <n v="1256.6129999999998"/>
    <n v="13.333333333333339"/>
    <n v="0.16748287065202841"/>
  </r>
  <r>
    <n v="466"/>
    <x v="3"/>
    <x v="8"/>
    <x v="436"/>
    <x v="79"/>
    <x v="0"/>
    <n v="2021"/>
    <n v="7982.21"/>
    <n v="7"/>
    <n v="598.66575"/>
    <n v="7383.5442499999999"/>
    <n v="1140.3157142857142"/>
    <n v="1054.7920357142857"/>
    <n v="85.523678571428491"/>
    <n v="598.66574999999943"/>
    <n v="1197.3314999999993"/>
    <n v="13.333333333333346"/>
    <n v="0.15958176203978405"/>
  </r>
  <r>
    <n v="467"/>
    <x v="0"/>
    <x v="5"/>
    <x v="437"/>
    <x v="263"/>
    <x v="4"/>
    <n v="2021"/>
    <n v="9988.83"/>
    <n v="9"/>
    <n v="749.16224999999997"/>
    <n v="9239.6677500000005"/>
    <n v="1109.8699999999999"/>
    <n v="1026.6297500000001"/>
    <n v="83.240249999999833"/>
    <n v="749.16224999999849"/>
    <n v="1498.3244999999984"/>
    <n v="13.333333333333361"/>
    <n v="0.19969846597820107"/>
  </r>
  <r>
    <n v="468"/>
    <x v="1"/>
    <x v="15"/>
    <x v="438"/>
    <x v="18"/>
    <x v="4"/>
    <n v="2021"/>
    <n v="5430.79"/>
    <n v="8"/>
    <n v="407.30924999999996"/>
    <n v="5023.4807499999997"/>
    <n v="678.84875"/>
    <n v="627.93509374999996"/>
    <n v="50.913656250000031"/>
    <n v="407.30925000000025"/>
    <n v="814.61850000000027"/>
    <n v="13.333333333333325"/>
    <n v="0.10857331960297195"/>
  </r>
  <r>
    <n v="469"/>
    <x v="0"/>
    <x v="3"/>
    <x v="131"/>
    <x v="255"/>
    <x v="4"/>
    <n v="2021"/>
    <n v="4259.3999999999996"/>
    <n v="4"/>
    <n v="319.45499999999998"/>
    <n v="3939.9449999999997"/>
    <n v="1064.8499999999999"/>
    <n v="984.98624999999993"/>
    <n v="79.863749999999982"/>
    <n v="319.45499999999993"/>
    <n v="638.90999999999985"/>
    <n v="13.333333333333336"/>
    <n v="8.5154682378972252E-2"/>
  </r>
  <r>
    <n v="470"/>
    <x v="1"/>
    <x v="16"/>
    <x v="439"/>
    <x v="240"/>
    <x v="6"/>
    <n v="2021"/>
    <n v="936.2"/>
    <n v="5"/>
    <n v="70.215000000000003"/>
    <n v="865.98500000000001"/>
    <n v="187.24"/>
    <n v="173.197"/>
    <n v="14.043000000000006"/>
    <n v="70.215000000000032"/>
    <n v="140.43000000000004"/>
    <n v="13.333333333333329"/>
    <n v="1.8716676912990993E-2"/>
  </r>
  <r>
    <n v="471"/>
    <x v="1"/>
    <x v="9"/>
    <x v="440"/>
    <x v="10"/>
    <x v="8"/>
    <n v="2021"/>
    <n v="5172.37"/>
    <n v="4"/>
    <n v="387.92775"/>
    <n v="4784.4422500000001"/>
    <n v="1293.0925"/>
    <n v="1196.1105625"/>
    <n v="96.981937499999958"/>
    <n v="387.92774999999983"/>
    <n v="775.85549999999989"/>
    <n v="13.333333333333339"/>
    <n v="0.10340694100026407"/>
  </r>
  <r>
    <n v="472"/>
    <x v="3"/>
    <x v="16"/>
    <x v="331"/>
    <x v="101"/>
    <x v="10"/>
    <n v="2021"/>
    <n v="6439.23"/>
    <n v="3"/>
    <n v="482.94224999999994"/>
    <n v="5956.2877499999995"/>
    <n v="2146.41"/>
    <n v="1985.4292499999999"/>
    <n v="160.98074999999994"/>
    <n v="482.94224999999983"/>
    <n v="965.88449999999978"/>
    <n v="13.333333333333337"/>
    <n v="0.12873423144460477"/>
  </r>
  <r>
    <n v="473"/>
    <x v="3"/>
    <x v="19"/>
    <x v="441"/>
    <x v="176"/>
    <x v="8"/>
    <n v="2021"/>
    <n v="4226.71"/>
    <n v="7"/>
    <n v="317.00324999999998"/>
    <n v="3909.7067500000003"/>
    <n v="603.81571428571431"/>
    <n v="558.52953571428577"/>
    <n v="45.286178571428536"/>
    <n v="317.00324999999975"/>
    <n v="634.00649999999973"/>
    <n v="13.333333333333345"/>
    <n v="8.4501138084712837E-2"/>
  </r>
  <r>
    <n v="474"/>
    <x v="1"/>
    <x v="14"/>
    <x v="442"/>
    <x v="264"/>
    <x v="4"/>
    <n v="2021"/>
    <n v="562.86"/>
    <n v="1"/>
    <n v="42.214500000000001"/>
    <n v="520.64549999999997"/>
    <n v="562.86"/>
    <n v="520.64549999999997"/>
    <n v="42.214500000000044"/>
    <n v="42.214500000000044"/>
    <n v="84.429000000000045"/>
    <n v="13.33333333333332"/>
    <n v="1.1252797230555554E-2"/>
  </r>
  <r>
    <n v="475"/>
    <x v="0"/>
    <x v="5"/>
    <x v="443"/>
    <x v="209"/>
    <x v="6"/>
    <n v="2021"/>
    <n v="5401.12"/>
    <n v="4"/>
    <n v="405.084"/>
    <n v="4996.0360000000001"/>
    <n v="1350.28"/>
    <n v="1249.009"/>
    <n v="101.27099999999996"/>
    <n v="405.08399999999983"/>
    <n v="810.16799999999989"/>
    <n v="13.333333333333339"/>
    <n v="0.10798015168585122"/>
  </r>
  <r>
    <n v="476"/>
    <x v="3"/>
    <x v="14"/>
    <x v="444"/>
    <x v="265"/>
    <x v="5"/>
    <n v="2021"/>
    <n v="438.62"/>
    <n v="10"/>
    <n v="32.896499999999996"/>
    <n v="405.7235"/>
    <n v="43.862000000000002"/>
    <n v="40.57235"/>
    <n v="3.2896500000000017"/>
    <n v="32.896500000000017"/>
    <n v="65.793000000000006"/>
    <n v="13.333333333333327"/>
    <n v="8.7689690531682438E-3"/>
  </r>
  <r>
    <n v="477"/>
    <x v="4"/>
    <x v="18"/>
    <x v="445"/>
    <x v="123"/>
    <x v="4"/>
    <n v="2021"/>
    <n v="7835.75"/>
    <n v="2"/>
    <n v="587.68124999999998"/>
    <n v="7248.0687500000004"/>
    <n v="3917.875"/>
    <n v="3624.0343750000002"/>
    <n v="293.84062499999982"/>
    <n v="587.68124999999964"/>
    <n v="1175.3624999999997"/>
    <n v="13.333333333333341"/>
    <n v="0.15665370767033665"/>
  </r>
  <r>
    <n v="478"/>
    <x v="0"/>
    <x v="12"/>
    <x v="403"/>
    <x v="266"/>
    <x v="5"/>
    <n v="2021"/>
    <n v="3389.7"/>
    <n v="3"/>
    <n v="254.22749999999996"/>
    <n v="3135.4724999999999"/>
    <n v="1129.8999999999999"/>
    <n v="1045.1575"/>
    <n v="84.742499999999836"/>
    <n v="254.22749999999951"/>
    <n v="508.45499999999947"/>
    <n v="13.333333333333359"/>
    <n v="6.7767485293703869E-2"/>
  </r>
  <r>
    <n v="479"/>
    <x v="4"/>
    <x v="17"/>
    <x v="446"/>
    <x v="267"/>
    <x v="10"/>
    <n v="2021"/>
    <n v="6250.58"/>
    <n v="6"/>
    <n v="468.79349999999999"/>
    <n v="5781.7865000000002"/>
    <n v="1041.7633333333333"/>
    <n v="963.63108333333332"/>
    <n v="78.132249999999999"/>
    <n v="468.79349999999999"/>
    <n v="937.58699999999999"/>
    <n v="13.333333333333334"/>
    <n v="0.12496270709122329"/>
  </r>
  <r>
    <n v="480"/>
    <x v="3"/>
    <x v="6"/>
    <x v="447"/>
    <x v="268"/>
    <x v="11"/>
    <n v="2021"/>
    <n v="2499.1999999999998"/>
    <n v="9"/>
    <n v="187.43999999999997"/>
    <n v="2311.7599999999998"/>
    <n v="277.68888888888887"/>
    <n v="256.86222222222221"/>
    <n v="20.826666666666654"/>
    <n v="187.43999999999988"/>
    <n v="374.87999999999988"/>
    <n v="13.333333333333341"/>
    <n v="4.996445090893728E-2"/>
  </r>
  <r>
    <n v="481"/>
    <x v="0"/>
    <x v="2"/>
    <x v="448"/>
    <x v="259"/>
    <x v="9"/>
    <n v="2021"/>
    <n v="8746.57"/>
    <n v="2"/>
    <n v="655.99275"/>
    <n v="8090.5772499999994"/>
    <n v="4373.2849999999999"/>
    <n v="4045.2886249999997"/>
    <n v="327.99637500000017"/>
    <n v="655.99275000000034"/>
    <n v="1311.9855000000002"/>
    <n v="13.333333333333327"/>
    <n v="0.1748629831092284"/>
  </r>
  <r>
    <n v="482"/>
    <x v="2"/>
    <x v="12"/>
    <x v="449"/>
    <x v="9"/>
    <x v="7"/>
    <n v="2021"/>
    <n v="3688.3"/>
    <n v="1"/>
    <n v="276.6225"/>
    <n v="3411.6775000000002"/>
    <n v="3688.3"/>
    <n v="3411.6775000000002"/>
    <n v="276.62249999999995"/>
    <n v="276.62249999999995"/>
    <n v="553.24499999999989"/>
    <n v="13.333333333333337"/>
    <n v="7.3737149602846275E-2"/>
  </r>
  <r>
    <n v="483"/>
    <x v="3"/>
    <x v="11"/>
    <x v="450"/>
    <x v="3"/>
    <x v="1"/>
    <n v="2021"/>
    <n v="6737.44"/>
    <n v="2"/>
    <n v="505.30799999999994"/>
    <n v="6232.1319999999996"/>
    <n v="3368.72"/>
    <n v="3116.0659999999998"/>
    <n v="252.654"/>
    <n v="505.30799999999999"/>
    <n v="1010.616"/>
    <n v="13.333333333333332"/>
    <n v="0.13469609880438158"/>
  </r>
  <r>
    <n v="484"/>
    <x v="4"/>
    <x v="10"/>
    <x v="451"/>
    <x v="35"/>
    <x v="5"/>
    <n v="2021"/>
    <n v="3267.29"/>
    <n v="9"/>
    <n v="245.04674999999997"/>
    <n v="3022.24325"/>
    <n v="363.03222222222223"/>
    <n v="335.80480555555556"/>
    <n v="27.22741666666667"/>
    <n v="245.04675000000003"/>
    <n v="490.09350000000001"/>
    <n v="13.333333333333332"/>
    <n v="6.5320242801801265E-2"/>
  </r>
  <r>
    <n v="485"/>
    <x v="0"/>
    <x v="20"/>
    <x v="452"/>
    <x v="269"/>
    <x v="3"/>
    <n v="2021"/>
    <n v="311.17"/>
    <n v="10"/>
    <n v="23.33775"/>
    <n v="287.83225000000004"/>
    <n v="31.117000000000001"/>
    <n v="28.783225000000005"/>
    <n v="2.3337749999999957"/>
    <n v="23.337749999999957"/>
    <n v="46.675499999999957"/>
    <n v="13.333333333333359"/>
    <n v="6.2209659848487574E-3"/>
  </r>
  <r>
    <n v="486"/>
    <x v="4"/>
    <x v="4"/>
    <x v="453"/>
    <x v="136"/>
    <x v="2"/>
    <n v="2021"/>
    <n v="2828.78"/>
    <n v="3"/>
    <n v="212.1585"/>
    <n v="2616.6215000000002"/>
    <n v="942.92666666666673"/>
    <n v="872.20716666666669"/>
    <n v="70.719500000000039"/>
    <n v="212.15850000000012"/>
    <n v="424.31700000000012"/>
    <n v="13.333333333333327"/>
    <n v="5.6553472888197669E-2"/>
  </r>
  <r>
    <n v="487"/>
    <x v="4"/>
    <x v="11"/>
    <x v="454"/>
    <x v="138"/>
    <x v="9"/>
    <n v="2021"/>
    <n v="5959.96"/>
    <n v="8"/>
    <n v="446.99700000000001"/>
    <n v="5512.9629999999997"/>
    <n v="744.995"/>
    <n v="689.12037499999997"/>
    <n v="55.874625000000037"/>
    <n v="446.9970000000003"/>
    <n v="893.99400000000037"/>
    <n v="13.333333333333325"/>
    <n v="0.11915258036140761"/>
  </r>
  <r>
    <n v="488"/>
    <x v="0"/>
    <x v="13"/>
    <x v="455"/>
    <x v="68"/>
    <x v="2"/>
    <n v="2021"/>
    <n v="7241.5"/>
    <n v="8"/>
    <n v="543.11249999999995"/>
    <n v="6698.3874999999998"/>
    <n v="905.1875"/>
    <n v="837.29843749999998"/>
    <n v="67.889062500000023"/>
    <n v="543.11250000000018"/>
    <n v="1086.2250000000001"/>
    <n v="13.333333333333329"/>
    <n v="0.14477335597674032"/>
  </r>
  <r>
    <n v="489"/>
    <x v="3"/>
    <x v="9"/>
    <x v="456"/>
    <x v="180"/>
    <x v="8"/>
    <n v="2021"/>
    <n v="9751.6299999999992"/>
    <n v="10"/>
    <n v="731.37224999999989"/>
    <n v="9020.2577499999989"/>
    <n v="975.1629999999999"/>
    <n v="902.02577499999984"/>
    <n v="73.137225000000058"/>
    <n v="731.37225000000058"/>
    <n v="1462.7445000000005"/>
    <n v="13.333333333333321"/>
    <n v="0.19495632138969274"/>
  </r>
  <r>
    <n v="490"/>
    <x v="1"/>
    <x v="10"/>
    <x v="365"/>
    <x v="79"/>
    <x v="0"/>
    <n v="2021"/>
    <n v="7138.76"/>
    <n v="9"/>
    <n v="535.40700000000004"/>
    <n v="6603.3530000000001"/>
    <n v="793.19555555555553"/>
    <n v="733.70588888888892"/>
    <n v="59.489666666666608"/>
    <n v="535.40699999999947"/>
    <n v="1070.8139999999994"/>
    <n v="13.333333333333346"/>
    <n v="0.14271935962335355"/>
  </r>
  <r>
    <n v="491"/>
    <x v="2"/>
    <x v="17"/>
    <x v="44"/>
    <x v="13"/>
    <x v="7"/>
    <n v="2021"/>
    <n v="1500.17"/>
    <n v="1"/>
    <n v="112.51275"/>
    <n v="1387.65725"/>
    <n v="1500.17"/>
    <n v="1387.65725"/>
    <n v="112.5127500000001"/>
    <n v="112.5127500000001"/>
    <n v="225.02550000000008"/>
    <n v="13.333333333333323"/>
    <n v="2.9991665460971692E-2"/>
  </r>
  <r>
    <n v="492"/>
    <x v="0"/>
    <x v="18"/>
    <x v="416"/>
    <x v="270"/>
    <x v="2"/>
    <n v="2021"/>
    <n v="3008.14"/>
    <n v="10"/>
    <n v="225.61049999999997"/>
    <n v="2782.5295000000001"/>
    <n v="300.81399999999996"/>
    <n v="278.25295"/>
    <n v="22.561049999999966"/>
    <n v="225.61049999999966"/>
    <n v="451.22099999999966"/>
    <n v="13.333333333333353"/>
    <n v="6.0139269909255201E-2"/>
  </r>
  <r>
    <n v="493"/>
    <x v="4"/>
    <x v="1"/>
    <x v="457"/>
    <x v="258"/>
    <x v="0"/>
    <n v="2021"/>
    <n v="5720.44"/>
    <n v="4"/>
    <n v="429.03299999999996"/>
    <n v="5291.4069999999992"/>
    <n v="1430.11"/>
    <n v="1322.8517499999998"/>
    <n v="107.25825000000009"/>
    <n v="429.03300000000036"/>
    <n v="858.06600000000026"/>
    <n v="13.333333333333321"/>
    <n v="0.11436405392026296"/>
  </r>
  <r>
    <n v="494"/>
    <x v="3"/>
    <x v="18"/>
    <x v="458"/>
    <x v="271"/>
    <x v="11"/>
    <n v="2021"/>
    <n v="6221.31"/>
    <n v="3"/>
    <n v="466.59825000000001"/>
    <n v="5754.7117500000004"/>
    <n v="2073.77"/>
    <n v="1918.2372500000001"/>
    <n v="155.53274999999985"/>
    <n v="466.59824999999955"/>
    <n v="933.19649999999956"/>
    <n v="13.333333333333346"/>
    <n v="0.12437753604524675"/>
  </r>
  <r>
    <n v="495"/>
    <x v="4"/>
    <x v="1"/>
    <x v="459"/>
    <x v="40"/>
    <x v="10"/>
    <n v="2021"/>
    <n v="5489.86"/>
    <n v="2"/>
    <n v="411.73949999999996"/>
    <n v="5078.1205"/>
    <n v="2744.93"/>
    <n v="2539.06025"/>
    <n v="205.86974999999984"/>
    <n v="411.73949999999968"/>
    <n v="823.47899999999959"/>
    <n v="13.333333333333343"/>
    <n v="0.10975425754919113"/>
  </r>
  <r>
    <n v="496"/>
    <x v="1"/>
    <x v="8"/>
    <x v="460"/>
    <x v="272"/>
    <x v="9"/>
    <n v="2021"/>
    <n v="6114.65"/>
    <n v="9"/>
    <n v="458.59874999999994"/>
    <n v="5656.0512499999995"/>
    <n v="679.40555555555557"/>
    <n v="628.45013888888889"/>
    <n v="50.955416666666679"/>
    <n v="458.59875000000011"/>
    <n v="917.19749999999999"/>
    <n v="13.333333333333329"/>
    <n v="0.12224517035464683"/>
  </r>
  <r>
    <n v="497"/>
    <x v="3"/>
    <x v="11"/>
    <x v="461"/>
    <x v="214"/>
    <x v="0"/>
    <n v="2021"/>
    <n v="4569.91"/>
    <n v="8"/>
    <n v="342.74324999999999"/>
    <n v="4227.1667500000003"/>
    <n v="571.23874999999998"/>
    <n v="528.39584375000004"/>
    <n v="42.842906249999942"/>
    <n v="342.74324999999953"/>
    <n v="685.48649999999952"/>
    <n v="13.333333333333352"/>
    <n v="9.1362453526433088E-2"/>
  </r>
  <r>
    <n v="498"/>
    <x v="2"/>
    <x v="14"/>
    <x v="462"/>
    <x v="148"/>
    <x v="0"/>
    <n v="2021"/>
    <n v="9650.59"/>
    <n v="10"/>
    <n v="723.79425000000003"/>
    <n v="8926.7957499999993"/>
    <n v="965.05899999999997"/>
    <n v="892.67957499999989"/>
    <n v="72.379425000000083"/>
    <n v="723.79425000000083"/>
    <n v="1447.5885000000007"/>
    <n v="13.333333333333318"/>
    <n v="0.19293631173866882"/>
  </r>
  <r>
    <n v="499"/>
    <x v="3"/>
    <x v="10"/>
    <x v="463"/>
    <x v="250"/>
    <x v="5"/>
    <n v="2021"/>
    <n v="836.81"/>
    <n v="9"/>
    <n v="62.760749999999994"/>
    <n v="774.04924999999992"/>
    <n v="92.978888888888889"/>
    <n v="86.00547222222221"/>
    <n v="6.9734166666666795"/>
    <n v="62.760750000000115"/>
    <n v="125.52150000000012"/>
    <n v="13.333333333333307"/>
    <n v="1.6729654355436864E-2"/>
  </r>
  <r>
    <n v="500"/>
    <x v="2"/>
    <x v="10"/>
    <x v="464"/>
    <x v="130"/>
    <x v="4"/>
    <n v="2021"/>
    <n v="7789.75"/>
    <n v="7"/>
    <n v="584.23124999999993"/>
    <n v="7205.5187500000002"/>
    <n v="1112.8214285714287"/>
    <n v="1029.3598214285714"/>
    <n v="83.461607142857247"/>
    <n v="584.23125000000073"/>
    <n v="1168.4625000000005"/>
    <n v="13.333333333333316"/>
    <n v="0.1557340674887541"/>
  </r>
  <r>
    <n v="501"/>
    <x v="0"/>
    <x v="17"/>
    <x v="465"/>
    <x v="273"/>
    <x v="7"/>
    <n v="2021"/>
    <n v="8181.97"/>
    <n v="7"/>
    <n v="613.64774999999997"/>
    <n v="7568.3222500000002"/>
    <n v="1168.8528571428571"/>
    <n v="1081.1888928571429"/>
    <n v="87.663964285714201"/>
    <n v="613.64774999999941"/>
    <n v="1227.2954999999993"/>
    <n v="13.333333333333346"/>
    <n v="0.16357539948919558"/>
  </r>
  <r>
    <n v="502"/>
    <x v="4"/>
    <x v="13"/>
    <x v="283"/>
    <x v="115"/>
    <x v="5"/>
    <n v="2021"/>
    <n v="9294.32"/>
    <n v="6"/>
    <n v="697.07399999999996"/>
    <n v="8597.2459999999992"/>
    <n v="1549.0533333333333"/>
    <n v="1432.8743333333332"/>
    <n v="116.17900000000009"/>
    <n v="697.07400000000052"/>
    <n v="1394.1480000000006"/>
    <n v="13.333333333333323"/>
    <n v="0.18581369853231194"/>
  </r>
  <r>
    <n v="503"/>
    <x v="3"/>
    <x v="17"/>
    <x v="54"/>
    <x v="35"/>
    <x v="5"/>
    <n v="2021"/>
    <n v="8725.1299999999992"/>
    <n v="6"/>
    <n v="654.38474999999994"/>
    <n v="8070.745249999999"/>
    <n v="1454.1883333333333"/>
    <n v="1345.1242083333332"/>
    <n v="109.0641250000001"/>
    <n v="654.38475000000062"/>
    <n v="1308.7695000000006"/>
    <n v="13.33333333333332"/>
    <n v="0.17443435081589947"/>
  </r>
  <r>
    <n v="504"/>
    <x v="0"/>
    <x v="2"/>
    <x v="466"/>
    <x v="165"/>
    <x v="6"/>
    <n v="2021"/>
    <n v="482.33"/>
    <n v="6"/>
    <n v="36.174749999999996"/>
    <n v="446.15524999999997"/>
    <n v="80.388333333333335"/>
    <n v="74.359208333333328"/>
    <n v="6.0291250000000076"/>
    <n v="36.174750000000046"/>
    <n v="72.349500000000035"/>
    <n v="13.333333333333316"/>
    <n v="9.6428271474502721E-3"/>
  </r>
  <r>
    <n v="505"/>
    <x v="4"/>
    <x v="13"/>
    <x v="467"/>
    <x v="196"/>
    <x v="5"/>
    <n v="2021"/>
    <n v="882.63"/>
    <n v="3"/>
    <n v="66.197249999999997"/>
    <n v="816.43274999999994"/>
    <n v="294.20999999999998"/>
    <n v="272.14425"/>
    <n v="22.06574999999998"/>
    <n v="66.19724999999994"/>
    <n v="132.39449999999994"/>
    <n v="13.333333333333345"/>
    <n v="1.7645695945004529E-2"/>
  </r>
  <r>
    <n v="506"/>
    <x v="0"/>
    <x v="16"/>
    <x v="468"/>
    <x v="48"/>
    <x v="7"/>
    <n v="2021"/>
    <n v="5343.82"/>
    <n v="5"/>
    <n v="400.78649999999999"/>
    <n v="4943.0334999999995"/>
    <n v="1068.7639999999999"/>
    <n v="988.60669999999993"/>
    <n v="80.157299999999964"/>
    <n v="400.78649999999982"/>
    <n v="801.57299999999987"/>
    <n v="13.333333333333339"/>
    <n v="0.1068345998944451"/>
  </r>
  <r>
    <n v="507"/>
    <x v="0"/>
    <x v="13"/>
    <x v="469"/>
    <x v="17"/>
    <x v="0"/>
    <n v="2021"/>
    <n v="5896.95"/>
    <n v="8"/>
    <n v="442.27124999999995"/>
    <n v="5454.67875"/>
    <n v="737.11874999999998"/>
    <n v="681.83484375"/>
    <n v="55.283906249999973"/>
    <n v="442.27124999999978"/>
    <n v="884.54249999999979"/>
    <n v="13.333333333333339"/>
    <n v="0.11789287323441811"/>
  </r>
  <r>
    <n v="508"/>
    <x v="3"/>
    <x v="0"/>
    <x v="470"/>
    <x v="175"/>
    <x v="11"/>
    <n v="2021"/>
    <n v="7385.17"/>
    <n v="6"/>
    <n v="553.88774999999998"/>
    <n v="6831.2822500000002"/>
    <n v="1230.8616666666667"/>
    <n v="1138.5470416666667"/>
    <n v="92.314624999999978"/>
    <n v="553.88774999999987"/>
    <n v="1107.7754999999997"/>
    <n v="13.333333333333337"/>
    <n v="0.14764563216995694"/>
  </r>
  <r>
    <n v="509"/>
    <x v="1"/>
    <x v="0"/>
    <x v="471"/>
    <x v="33"/>
    <x v="9"/>
    <n v="2021"/>
    <n v="8066.59"/>
    <n v="4"/>
    <n v="604.99424999999997"/>
    <n v="7461.5957500000004"/>
    <n v="2016.6475"/>
    <n v="1865.3989375000001"/>
    <n v="151.24856249999993"/>
    <n v="604.99424999999974"/>
    <n v="1209.9884999999997"/>
    <n v="13.333333333333339"/>
    <n v="0.16126870200765223"/>
  </r>
  <r>
    <n v="510"/>
    <x v="0"/>
    <x v="11"/>
    <x v="472"/>
    <x v="189"/>
    <x v="5"/>
    <n v="2021"/>
    <n v="5276.62"/>
    <n v="8"/>
    <n v="395.74649999999997"/>
    <n v="4880.8734999999997"/>
    <n v="659.57749999999999"/>
    <n v="610.10918749999996"/>
    <n v="49.468312500000025"/>
    <n v="395.7465000000002"/>
    <n v="791.49300000000017"/>
    <n v="13.333333333333327"/>
    <n v="0.10549112554222018"/>
  </r>
  <r>
    <n v="511"/>
    <x v="0"/>
    <x v="15"/>
    <x v="473"/>
    <x v="274"/>
    <x v="5"/>
    <n v="2021"/>
    <n v="5664.43"/>
    <n v="10"/>
    <n v="424.83224999999999"/>
    <n v="5239.5977499999999"/>
    <n v="566.44299999999998"/>
    <n v="523.95977500000004"/>
    <n v="42.483224999999948"/>
    <n v="424.83224999999948"/>
    <n v="849.66449999999941"/>
    <n v="13.33333333333335"/>
    <n v="0.1132442920382969"/>
  </r>
  <r>
    <n v="512"/>
    <x v="3"/>
    <x v="20"/>
    <x v="474"/>
    <x v="275"/>
    <x v="5"/>
    <n v="2021"/>
    <n v="5605.64"/>
    <n v="9"/>
    <n v="420.423"/>
    <n v="5185.2170000000006"/>
    <n v="622.84888888888895"/>
    <n v="576.1352222222223"/>
    <n v="46.713666666666654"/>
    <n v="420.42299999999989"/>
    <n v="840.84599999999989"/>
    <n v="13.333333333333337"/>
    <n v="0.1120689519018787"/>
  </r>
  <r>
    <n v="513"/>
    <x v="0"/>
    <x v="11"/>
    <x v="475"/>
    <x v="2"/>
    <x v="2"/>
    <n v="2021"/>
    <n v="7536.89"/>
    <n v="2"/>
    <n v="565.26675"/>
    <n v="6971.6232500000006"/>
    <n v="3768.4450000000002"/>
    <n v="3485.8116250000003"/>
    <n v="282.63337499999989"/>
    <n v="565.26674999999977"/>
    <n v="1130.5334999999998"/>
    <n v="13.333333333333339"/>
    <n v="0.15067884539495055"/>
  </r>
  <r>
    <n v="514"/>
    <x v="0"/>
    <x v="0"/>
    <x v="476"/>
    <x v="101"/>
    <x v="10"/>
    <n v="2021"/>
    <n v="7635.32"/>
    <n v="9"/>
    <n v="572.649"/>
    <n v="7062.6709999999994"/>
    <n v="848.36888888888882"/>
    <n v="784.74122222222218"/>
    <n v="63.627666666666642"/>
    <n v="572.64899999999977"/>
    <n v="1145.2979999999998"/>
    <n v="13.333333333333337"/>
    <n v="0.15264667546175859"/>
  </r>
  <r>
    <n v="515"/>
    <x v="2"/>
    <x v="19"/>
    <x v="477"/>
    <x v="276"/>
    <x v="3"/>
    <n v="2021"/>
    <n v="9122.81"/>
    <n v="1"/>
    <n v="684.21074999999996"/>
    <n v="8438.5992499999993"/>
    <n v="9122.81"/>
    <n v="8438.5992499999993"/>
    <n v="684.21075000000019"/>
    <n v="684.21075000000019"/>
    <n v="1368.4215000000002"/>
    <n v="13.333333333333329"/>
    <n v="0.18238484010745926"/>
  </r>
  <r>
    <n v="516"/>
    <x v="4"/>
    <x v="10"/>
    <x v="478"/>
    <x v="88"/>
    <x v="2"/>
    <n v="2021"/>
    <n v="6271.6"/>
    <n v="10"/>
    <n v="470.37"/>
    <n v="5801.2300000000005"/>
    <n v="627.16000000000008"/>
    <n v="580.12300000000005"/>
    <n v="47.037000000000035"/>
    <n v="470.37000000000035"/>
    <n v="940.74000000000035"/>
    <n v="13.333333333333325"/>
    <n v="0.12538294266985081"/>
  </r>
  <r>
    <n v="517"/>
    <x v="4"/>
    <x v="20"/>
    <x v="479"/>
    <x v="39"/>
    <x v="7"/>
    <n v="2021"/>
    <n v="7196.95"/>
    <n v="4"/>
    <n v="539.77125000000001"/>
    <n v="6657.17875"/>
    <n v="1799.2375"/>
    <n v="1664.2946875"/>
    <n v="134.94281249999995"/>
    <n v="539.77124999999978"/>
    <n v="1079.5424999999998"/>
    <n v="13.333333333333339"/>
    <n v="0.14388270445305545"/>
  </r>
  <r>
    <n v="518"/>
    <x v="2"/>
    <x v="3"/>
    <x v="480"/>
    <x v="277"/>
    <x v="8"/>
    <n v="2021"/>
    <n v="2113.25"/>
    <n v="5"/>
    <n v="158.49375000000001"/>
    <n v="1954.7562499999999"/>
    <n v="422.65"/>
    <n v="390.95124999999996"/>
    <n v="31.698750000000018"/>
    <n v="158.49375000000009"/>
    <n v="316.98750000000007"/>
    <n v="13.333333333333325"/>
    <n v="4.2248469863681068E-2"/>
  </r>
  <r>
    <n v="519"/>
    <x v="3"/>
    <x v="3"/>
    <x v="481"/>
    <x v="194"/>
    <x v="9"/>
    <n v="2021"/>
    <n v="2532.19"/>
    <n v="1"/>
    <n v="189.91425000000001"/>
    <n v="2342.2757500000002"/>
    <n v="2532.19"/>
    <n v="2342.2757500000002"/>
    <n v="189.91424999999981"/>
    <n v="189.91424999999981"/>
    <n v="379.82849999999985"/>
    <n v="13.333333333333346"/>
    <n v="5.0623992856554861E-2"/>
  </r>
  <r>
    <n v="520"/>
    <x v="4"/>
    <x v="13"/>
    <x v="430"/>
    <x v="19"/>
    <x v="3"/>
    <n v="2021"/>
    <n v="1355.26"/>
    <n v="9"/>
    <n v="101.64449999999999"/>
    <n v="1253.6154999999999"/>
    <n v="150.58444444444444"/>
    <n v="139.2906111111111"/>
    <n v="11.293833333333339"/>
    <n v="101.64450000000005"/>
    <n v="203.28900000000004"/>
    <n v="13.333333333333327"/>
    <n v="2.7094598967208047E-2"/>
  </r>
  <r>
    <n v="521"/>
    <x v="4"/>
    <x v="16"/>
    <x v="482"/>
    <x v="265"/>
    <x v="5"/>
    <n v="2021"/>
    <n v="2713.22"/>
    <n v="10"/>
    <n v="203.49149999999997"/>
    <n v="2509.7284999999997"/>
    <n v="271.322"/>
    <n v="250.97284999999997"/>
    <n v="20.349150000000037"/>
    <n v="203.49150000000037"/>
    <n v="406.98300000000035"/>
    <n v="13.333333333333307"/>
    <n v="5.4243176814639416E-2"/>
  </r>
  <r>
    <n v="522"/>
    <x v="0"/>
    <x v="17"/>
    <x v="483"/>
    <x v="255"/>
    <x v="4"/>
    <n v="2021"/>
    <n v="5485.86"/>
    <n v="1"/>
    <n v="411.43949999999995"/>
    <n v="5074.4205000000002"/>
    <n v="5485.86"/>
    <n v="5074.4205000000002"/>
    <n v="411.4394999999995"/>
    <n v="411.4394999999995"/>
    <n v="822.87899999999945"/>
    <n v="13.333333333333348"/>
    <n v="0.10967428883774916"/>
  </r>
  <r>
    <n v="523"/>
    <x v="0"/>
    <x v="14"/>
    <x v="27"/>
    <x v="170"/>
    <x v="6"/>
    <n v="2021"/>
    <n v="5632.34"/>
    <n v="5"/>
    <n v="422.4255"/>
    <n v="5209.9144999999999"/>
    <n v="1126.4680000000001"/>
    <n v="1041.9829"/>
    <n v="84.485100000000102"/>
    <n v="422.42550000000051"/>
    <n v="844.85100000000057"/>
    <n v="13.333333333333318"/>
    <n v="0.11260274305075378"/>
  </r>
  <r>
    <n v="524"/>
    <x v="2"/>
    <x v="13"/>
    <x v="484"/>
    <x v="112"/>
    <x v="5"/>
    <n v="2021"/>
    <n v="33.479999999999997"/>
    <n v="3"/>
    <n v="2.5109999999999997"/>
    <n v="30.968999999999998"/>
    <n v="11.159999999999998"/>
    <n v="10.322999999999999"/>
    <n v="0.83699999999999974"/>
    <n v="2.5109999999999992"/>
    <n v="5.0219999999999985"/>
    <n v="13.333333333333336"/>
    <n v="6.6933811476921421E-4"/>
  </r>
  <r>
    <n v="525"/>
    <x v="0"/>
    <x v="10"/>
    <x v="485"/>
    <x v="223"/>
    <x v="4"/>
    <n v="2021"/>
    <n v="7204.21"/>
    <n v="10"/>
    <n v="540.31574999999998"/>
    <n v="6663.8942500000003"/>
    <n v="720.42100000000005"/>
    <n v="666.38942500000007"/>
    <n v="54.031574999999975"/>
    <n v="540.31574999999975"/>
    <n v="1080.6314999999997"/>
    <n v="13.333333333333339"/>
    <n v="0.14402784766432264"/>
  </r>
  <r>
    <n v="526"/>
    <x v="4"/>
    <x v="4"/>
    <x v="486"/>
    <x v="43"/>
    <x v="0"/>
    <n v="2021"/>
    <n v="3998.17"/>
    <n v="4"/>
    <n v="299.86275000000001"/>
    <n v="3698.3072499999998"/>
    <n v="999.54250000000002"/>
    <n v="924.57681249999996"/>
    <n v="74.965687500000058"/>
    <n v="299.86275000000023"/>
    <n v="599.72550000000024"/>
    <n v="13.333333333333323"/>
    <n v="7.9932125756476388E-2"/>
  </r>
  <r>
    <n v="527"/>
    <x v="0"/>
    <x v="2"/>
    <x v="408"/>
    <x v="273"/>
    <x v="7"/>
    <n v="2021"/>
    <n v="450.31"/>
    <n v="3"/>
    <n v="33.773249999999997"/>
    <n v="416.53674999999998"/>
    <n v="150.10333333333332"/>
    <n v="138.84558333333334"/>
    <n v="11.257749999999987"/>
    <n v="33.773249999999962"/>
    <n v="67.546499999999952"/>
    <n v="13.333333333333348"/>
    <n v="9.0026776123573737E-3"/>
  </r>
  <r>
    <n v="528"/>
    <x v="2"/>
    <x v="8"/>
    <x v="487"/>
    <x v="133"/>
    <x v="6"/>
    <n v="2021"/>
    <n v="2209.77"/>
    <n v="1"/>
    <n v="165.73274999999998"/>
    <n v="2044.0372500000001"/>
    <n v="2209.77"/>
    <n v="2044.0372500000001"/>
    <n v="165.7327499999999"/>
    <n v="165.7327499999999"/>
    <n v="331.46549999999991"/>
    <n v="13.333333333333341"/>
    <n v="4.4178114870775588E-2"/>
  </r>
  <r>
    <n v="529"/>
    <x v="3"/>
    <x v="1"/>
    <x v="488"/>
    <x v="278"/>
    <x v="1"/>
    <n v="2021"/>
    <n v="2378.4"/>
    <n v="5"/>
    <n v="178.38"/>
    <n v="2200.02"/>
    <n v="475.68"/>
    <n v="440.00400000000002"/>
    <n v="35.675999999999988"/>
    <n v="178.37999999999994"/>
    <n v="356.75999999999993"/>
    <n v="13.333333333333339"/>
    <n v="4.7549395823390066E-2"/>
  </r>
  <r>
    <n v="530"/>
    <x v="0"/>
    <x v="13"/>
    <x v="325"/>
    <x v="158"/>
    <x v="11"/>
    <n v="2021"/>
    <n v="5289.74"/>
    <n v="2"/>
    <n v="396.73049999999995"/>
    <n v="4893.0095000000001"/>
    <n v="2644.87"/>
    <n v="2446.5047500000001"/>
    <n v="198.36524999999983"/>
    <n v="396.73049999999967"/>
    <n v="793.46099999999956"/>
    <n v="13.333333333333345"/>
    <n v="0.10575342291574981"/>
  </r>
  <r>
    <n v="531"/>
    <x v="0"/>
    <x v="17"/>
    <x v="262"/>
    <x v="269"/>
    <x v="3"/>
    <n v="2021"/>
    <n v="5910.75"/>
    <n v="3"/>
    <n v="443.30624999999998"/>
    <n v="5467.4437500000004"/>
    <n v="1970.25"/>
    <n v="1822.48125"/>
    <n v="147.76874999999995"/>
    <n v="443.30624999999986"/>
    <n v="886.61249999999984"/>
    <n v="13.333333333333337"/>
    <n v="0.11816876528889288"/>
  </r>
  <r>
    <n v="532"/>
    <x v="3"/>
    <x v="17"/>
    <x v="489"/>
    <x v="55"/>
    <x v="8"/>
    <n v="2021"/>
    <n v="748.61"/>
    <n v="8"/>
    <n v="56.14575"/>
    <n v="692.46424999999999"/>
    <n v="93.576250000000002"/>
    <n v="86.558031249999999"/>
    <n v="7.0182187500000026"/>
    <n v="56.145750000000021"/>
    <n v="112.29150000000001"/>
    <n v="13.333333333333329"/>
    <n v="1.4966344268141623E-2"/>
  </r>
  <r>
    <n v="533"/>
    <x v="3"/>
    <x v="20"/>
    <x v="490"/>
    <x v="147"/>
    <x v="5"/>
    <n v="2021"/>
    <n v="2510.9899999999998"/>
    <n v="8"/>
    <n v="188.32424999999998"/>
    <n v="2322.6657499999997"/>
    <n v="313.87374999999997"/>
    <n v="290.33321874999996"/>
    <n v="23.540531250000015"/>
    <n v="188.32425000000012"/>
    <n v="376.64850000000013"/>
    <n v="13.333333333333323"/>
    <n v="5.020015868591246E-2"/>
  </r>
  <r>
    <n v="534"/>
    <x v="1"/>
    <x v="13"/>
    <x v="491"/>
    <x v="240"/>
    <x v="6"/>
    <n v="2021"/>
    <n v="4326.59"/>
    <n v="6"/>
    <n v="324.49425000000002"/>
    <n v="4002.09575"/>
    <n v="721.09833333333336"/>
    <n v="667.01595833333329"/>
    <n v="54.08237500000007"/>
    <n v="324.49425000000042"/>
    <n v="648.98850000000039"/>
    <n v="13.333333333333316"/>
    <n v="8.6497956809418602E-2"/>
  </r>
  <r>
    <n v="535"/>
    <x v="3"/>
    <x v="3"/>
    <x v="357"/>
    <x v="279"/>
    <x v="2"/>
    <n v="2021"/>
    <n v="6505.86"/>
    <n v="6"/>
    <n v="487.93949999999995"/>
    <n v="6017.9205000000002"/>
    <n v="1084.31"/>
    <n v="1002.98675"/>
    <n v="81.323249999999916"/>
    <n v="487.9394999999995"/>
    <n v="975.87899999999945"/>
    <n v="13.333333333333346"/>
    <n v="0.13006631025544924"/>
  </r>
  <r>
    <n v="536"/>
    <x v="1"/>
    <x v="7"/>
    <x v="492"/>
    <x v="68"/>
    <x v="2"/>
    <n v="2021"/>
    <n v="9574.4"/>
    <n v="1"/>
    <n v="718.07999999999993"/>
    <n v="8856.32"/>
    <n v="9574.4"/>
    <n v="8856.32"/>
    <n v="718.07999999999993"/>
    <n v="718.07999999999993"/>
    <n v="1436.1599999999999"/>
    <n v="13.333333333333334"/>
    <n v="0.19141310770747805"/>
  </r>
  <r>
    <n v="537"/>
    <x v="0"/>
    <x v="18"/>
    <x v="493"/>
    <x v="107"/>
    <x v="0"/>
    <n v="2021"/>
    <n v="6403.3"/>
    <n v="10"/>
    <n v="480.2475"/>
    <n v="5923.0524999999998"/>
    <n v="640.33000000000004"/>
    <n v="592.30525"/>
    <n v="48.02475000000004"/>
    <n v="480.2475000000004"/>
    <n v="960.49500000000035"/>
    <n v="13.333333333333323"/>
    <n v="0.12801591249407734"/>
  </r>
  <r>
    <n v="538"/>
    <x v="0"/>
    <x v="1"/>
    <x v="494"/>
    <x v="164"/>
    <x v="8"/>
    <n v="2021"/>
    <n v="5752.51"/>
    <n v="5"/>
    <n v="431.43824999999998"/>
    <n v="5321.0717500000001"/>
    <n v="1150.502"/>
    <n v="1064.21435"/>
    <n v="86.287649999999985"/>
    <n v="431.43824999999993"/>
    <n v="862.87649999999985"/>
    <n v="13.333333333333336"/>
    <n v="0.11500520306424888"/>
  </r>
  <r>
    <n v="539"/>
    <x v="2"/>
    <x v="15"/>
    <x v="495"/>
    <x v="237"/>
    <x v="1"/>
    <n v="2021"/>
    <n v="7769.89"/>
    <n v="3"/>
    <n v="582.74175000000002"/>
    <n v="7187.1482500000002"/>
    <n v="2589.9633333333336"/>
    <n v="2395.7160833333332"/>
    <n v="194.24725000000035"/>
    <n v="582.74175000000105"/>
    <n v="1165.4835000000012"/>
    <n v="13.333333333333309"/>
    <n v="0.15533702283644477"/>
  </r>
  <r>
    <n v="540"/>
    <x v="0"/>
    <x v="19"/>
    <x v="496"/>
    <x v="30"/>
    <x v="1"/>
    <n v="2021"/>
    <n v="9193.81"/>
    <n v="6"/>
    <n v="689.53574999999989"/>
    <n v="8504.2742500000004"/>
    <n v="1532.3016666666665"/>
    <n v="1417.3790416666668"/>
    <n v="114.9226249999997"/>
    <n v="689.53574999999819"/>
    <n v="1379.0714999999982"/>
    <n v="13.333333333333368"/>
    <n v="0.18380428473555405"/>
  </r>
  <r>
    <n v="541"/>
    <x v="3"/>
    <x v="7"/>
    <x v="497"/>
    <x v="3"/>
    <x v="1"/>
    <n v="2021"/>
    <n v="2551.59"/>
    <n v="4"/>
    <n v="191.36924999999999"/>
    <n v="2360.22075"/>
    <n v="637.89750000000004"/>
    <n v="590.05518749999999"/>
    <n v="47.842312500000048"/>
    <n v="191.36925000000019"/>
    <n v="382.73850000000016"/>
    <n v="13.333333333333321"/>
    <n v="5.1011841107048379E-2"/>
  </r>
  <r>
    <n v="542"/>
    <x v="3"/>
    <x v="12"/>
    <x v="498"/>
    <x v="280"/>
    <x v="0"/>
    <n v="2021"/>
    <n v="199.53"/>
    <n v="8"/>
    <n v="14.964749999999999"/>
    <n v="184.56524999999999"/>
    <n v="24.94125"/>
    <n v="23.070656249999999"/>
    <n v="1.8705937500000012"/>
    <n v="14.964750000000009"/>
    <n v="29.929500000000008"/>
    <n v="13.333333333333325"/>
    <n v="3.9890392485036237E-3"/>
  </r>
  <r>
    <n v="543"/>
    <x v="0"/>
    <x v="3"/>
    <x v="405"/>
    <x v="281"/>
    <x v="7"/>
    <n v="2021"/>
    <n v="5766.46"/>
    <n v="8"/>
    <n v="432.48449999999997"/>
    <n v="5333.9755000000005"/>
    <n v="720.8075"/>
    <n v="666.74693750000006"/>
    <n v="54.060562499999946"/>
    <n v="432.48449999999957"/>
    <n v="864.9689999999996"/>
    <n v="13.333333333333346"/>
    <n v="0.11528409394540275"/>
  </r>
  <r>
    <n v="544"/>
    <x v="3"/>
    <x v="3"/>
    <x v="499"/>
    <x v="101"/>
    <x v="10"/>
    <n v="2021"/>
    <n v="8620.67"/>
    <n v="3"/>
    <n v="646.55025000000001"/>
    <n v="7974.1197499999998"/>
    <n v="2873.5566666666668"/>
    <n v="2658.0399166666666"/>
    <n v="215.51675000000023"/>
    <n v="646.55025000000069"/>
    <n v="1293.1005000000007"/>
    <n v="13.33333333333332"/>
    <n v="0.17234596791659268"/>
  </r>
  <r>
    <n v="545"/>
    <x v="3"/>
    <x v="11"/>
    <x v="500"/>
    <x v="150"/>
    <x v="6"/>
    <n v="2021"/>
    <n v="2207.89"/>
    <n v="8"/>
    <n v="165.59174999999999"/>
    <n v="2042.2982499999998"/>
    <n v="275.98624999999998"/>
    <n v="255.28728124999998"/>
    <n v="20.698968750000006"/>
    <n v="165.59175000000005"/>
    <n v="331.18350000000004"/>
    <n v="13.333333333333329"/>
    <n v="4.4140529576397865E-2"/>
  </r>
  <r>
    <n v="546"/>
    <x v="1"/>
    <x v="15"/>
    <x v="501"/>
    <x v="282"/>
    <x v="3"/>
    <n v="2021"/>
    <n v="1234.49"/>
    <n v="8"/>
    <n v="92.586749999999995"/>
    <n v="1141.9032500000001"/>
    <n v="154.31125"/>
    <n v="142.73790625000001"/>
    <n v="11.573343749999992"/>
    <n v="92.586749999999938"/>
    <n v="185.17349999999993"/>
    <n v="13.333333333333343"/>
    <n v="2.4680143646996635E-2"/>
  </r>
  <r>
    <n v="547"/>
    <x v="3"/>
    <x v="20"/>
    <x v="502"/>
    <x v="174"/>
    <x v="5"/>
    <n v="2021"/>
    <n v="4374.33"/>
    <n v="10"/>
    <n v="328.07474999999999"/>
    <n v="4046.2552500000002"/>
    <n v="437.43299999999999"/>
    <n v="404.62552500000004"/>
    <n v="32.807474999999954"/>
    <n v="328.07474999999954"/>
    <n v="656.14949999999953"/>
    <n v="13.333333333333352"/>
    <n v="8.7452383380478407E-2"/>
  </r>
  <r>
    <n v="548"/>
    <x v="2"/>
    <x v="12"/>
    <x v="20"/>
    <x v="252"/>
    <x v="7"/>
    <n v="2021"/>
    <n v="4407.1000000000004"/>
    <n v="8"/>
    <n v="330.53250000000003"/>
    <n v="4076.5675000000001"/>
    <n v="550.88750000000005"/>
    <n v="509.57093750000001"/>
    <n v="41.316562500000032"/>
    <n v="330.53250000000025"/>
    <n v="661.06500000000028"/>
    <n v="13.333333333333325"/>
    <n v="8.8107527048966683E-2"/>
  </r>
  <r>
    <n v="549"/>
    <x v="2"/>
    <x v="1"/>
    <x v="503"/>
    <x v="118"/>
    <x v="2"/>
    <n v="2021"/>
    <n v="1975.75"/>
    <n v="6"/>
    <n v="148.18125000000001"/>
    <n v="1827.5687499999999"/>
    <n v="329.29166666666669"/>
    <n v="304.59479166666665"/>
    <n v="24.696875000000034"/>
    <n v="148.1812500000002"/>
    <n v="296.36250000000018"/>
    <n v="13.333333333333314"/>
    <n v="3.9499545407863657E-2"/>
  </r>
  <r>
    <n v="550"/>
    <x v="1"/>
    <x v="3"/>
    <x v="504"/>
    <x v="38"/>
    <x v="10"/>
    <n v="2021"/>
    <n v="9854.06"/>
    <n v="5"/>
    <n v="739.05449999999996"/>
    <n v="9115.0054999999993"/>
    <n v="1970.8119999999999"/>
    <n v="1823.0011"/>
    <n v="147.81089999999995"/>
    <n v="739.05449999999973"/>
    <n v="1478.1089999999997"/>
    <n v="13.333333333333337"/>
    <n v="0.19700412016794275"/>
  </r>
  <r>
    <n v="551"/>
    <x v="2"/>
    <x v="11"/>
    <x v="505"/>
    <x v="77"/>
    <x v="2"/>
    <n v="2021"/>
    <n v="7003.49"/>
    <n v="1"/>
    <n v="525.26175000000001"/>
    <n v="6478.2282500000001"/>
    <n v="7003.49"/>
    <n v="6478.2282500000001"/>
    <n v="525.26174999999967"/>
    <n v="525.26174999999967"/>
    <n v="1050.5234999999998"/>
    <n v="13.333333333333341"/>
    <n v="0.14001501772416503"/>
  </r>
  <r>
    <n v="552"/>
    <x v="0"/>
    <x v="20"/>
    <x v="488"/>
    <x v="108"/>
    <x v="9"/>
    <n v="2021"/>
    <n v="8231.59"/>
    <n v="10"/>
    <n v="617.36924999999997"/>
    <n v="7614.2207500000004"/>
    <n v="823.15899999999999"/>
    <n v="761.42207500000006"/>
    <n v="61.736924999999928"/>
    <n v="617.36924999999928"/>
    <n v="1234.7384999999992"/>
    <n v="13.33333333333335"/>
    <n v="0.16456741135463313"/>
  </r>
  <r>
    <n v="553"/>
    <x v="2"/>
    <x v="6"/>
    <x v="506"/>
    <x v="59"/>
    <x v="3"/>
    <n v="2021"/>
    <n v="4880.16"/>
    <n v="4"/>
    <n v="366.012"/>
    <n v="4514.1480000000001"/>
    <n v="1220.04"/>
    <n v="1128.537"/>
    <n v="91.502999999999929"/>
    <n v="366.01199999999972"/>
    <n v="732.02399999999966"/>
    <n v="13.333333333333343"/>
    <n v="9.7565026707650201E-2"/>
  </r>
  <r>
    <n v="554"/>
    <x v="0"/>
    <x v="4"/>
    <x v="38"/>
    <x v="265"/>
    <x v="5"/>
    <n v="2021"/>
    <n v="4417.72"/>
    <n v="2"/>
    <n v="331.32900000000001"/>
    <n v="4086.3910000000001"/>
    <n v="2208.86"/>
    <n v="2043.1955"/>
    <n v="165.66450000000009"/>
    <n v="331.32900000000018"/>
    <n v="662.65800000000013"/>
    <n v="13.333333333333327"/>
    <n v="8.8319843977845092E-2"/>
  </r>
  <r>
    <n v="555"/>
    <x v="0"/>
    <x v="8"/>
    <x v="507"/>
    <x v="107"/>
    <x v="0"/>
    <n v="2021"/>
    <n v="2036.4"/>
    <n v="5"/>
    <n v="152.72999999999999"/>
    <n v="1883.67"/>
    <n v="407.28000000000003"/>
    <n v="376.73400000000004"/>
    <n v="30.545999999999992"/>
    <n v="152.72999999999996"/>
    <n v="305.45999999999992"/>
    <n v="13.333333333333337"/>
    <n v="4.0712070995102392E-2"/>
  </r>
  <r>
    <n v="556"/>
    <x v="2"/>
    <x v="11"/>
    <x v="508"/>
    <x v="2"/>
    <x v="2"/>
    <n v="2021"/>
    <n v="6723.24"/>
    <n v="2"/>
    <n v="504.24299999999994"/>
    <n v="6218.9969999999994"/>
    <n v="3361.62"/>
    <n v="3109.4984999999997"/>
    <n v="252.1215000000002"/>
    <n v="504.24300000000039"/>
    <n v="1008.4860000000003"/>
    <n v="13.333333333333323"/>
    <n v="0.13441220987876262"/>
  </r>
  <r>
    <n v="557"/>
    <x v="3"/>
    <x v="9"/>
    <x v="327"/>
    <x v="58"/>
    <x v="4"/>
    <n v="2021"/>
    <n v="550.33000000000004"/>
    <n v="3"/>
    <n v="41.274750000000004"/>
    <n v="509.05525000000006"/>
    <n v="183.44333333333336"/>
    <n v="169.68508333333335"/>
    <n v="13.758250000000004"/>
    <n v="41.274750000000012"/>
    <n v="82.549500000000023"/>
    <n v="13.33333333333333"/>
    <n v="1.1002295241963611E-2"/>
  </r>
  <r>
    <n v="558"/>
    <x v="3"/>
    <x v="10"/>
    <x v="509"/>
    <x v="232"/>
    <x v="3"/>
    <n v="2021"/>
    <n v="4571.13"/>
    <n v="1"/>
    <n v="342.83474999999999"/>
    <n v="4228.2952500000001"/>
    <n v="4571.13"/>
    <n v="4228.2952500000001"/>
    <n v="342.83474999999999"/>
    <n v="342.83474999999999"/>
    <n v="685.66949999999997"/>
    <n v="13.333333333333334"/>
    <n v="9.1386843983422908E-2"/>
  </r>
  <r>
    <n v="559"/>
    <x v="4"/>
    <x v="19"/>
    <x v="510"/>
    <x v="283"/>
    <x v="8"/>
    <n v="2021"/>
    <n v="2463.4899999999998"/>
    <n v="6"/>
    <n v="184.76174999999998"/>
    <n v="2278.7282499999997"/>
    <n v="410.58166666666665"/>
    <n v="379.78804166666663"/>
    <n v="30.79362500000002"/>
    <n v="184.76175000000012"/>
    <n v="369.52350000000013"/>
    <n v="13.333333333333323"/>
    <n v="4.925053023753917E-2"/>
  </r>
  <r>
    <n v="560"/>
    <x v="3"/>
    <x v="1"/>
    <x v="511"/>
    <x v="22"/>
    <x v="0"/>
    <n v="2021"/>
    <n v="7007.83"/>
    <n v="8"/>
    <n v="525.58724999999993"/>
    <n v="6482.2427500000003"/>
    <n v="875.97874999999999"/>
    <n v="810.28034375000004"/>
    <n v="65.698406249999948"/>
    <n v="525.58724999999959"/>
    <n v="1051.1744999999996"/>
    <n v="13.333333333333345"/>
    <n v="0.14010178377607954"/>
  </r>
  <r>
    <n v="561"/>
    <x v="0"/>
    <x v="7"/>
    <x v="512"/>
    <x v="284"/>
    <x v="9"/>
    <n v="2021"/>
    <n v="4523.43"/>
    <n v="4"/>
    <n v="339.25725"/>
    <n v="4184.1727500000006"/>
    <n v="1130.8575000000001"/>
    <n v="1046.0431875000002"/>
    <n v="84.814312499999915"/>
    <n v="339.25724999999966"/>
    <n v="678.51449999999966"/>
    <n v="13.333333333333348"/>
    <n v="9.043321709947752E-2"/>
  </r>
  <r>
    <n v="562"/>
    <x v="3"/>
    <x v="8"/>
    <x v="513"/>
    <x v="257"/>
    <x v="10"/>
    <n v="2021"/>
    <n v="7129.5"/>
    <n v="5"/>
    <n v="534.71249999999998"/>
    <n v="6594.7875000000004"/>
    <n v="1425.9"/>
    <n v="1318.9575"/>
    <n v="106.94250000000011"/>
    <n v="534.71250000000055"/>
    <n v="1069.4250000000006"/>
    <n v="13.33333333333332"/>
    <n v="0.1425342320563654"/>
  </r>
  <r>
    <n v="563"/>
    <x v="3"/>
    <x v="7"/>
    <x v="514"/>
    <x v="285"/>
    <x v="10"/>
    <n v="2021"/>
    <n v="34.840000000000003"/>
    <n v="8"/>
    <n v="2.613"/>
    <n v="32.227000000000004"/>
    <n v="4.3550000000000004"/>
    <n v="4.0283750000000005"/>
    <n v="0.32662499999999994"/>
    <n v="2.6129999999999995"/>
    <n v="5.2259999999999991"/>
    <n v="13.333333333333337"/>
    <n v="6.9652747665948115E-4"/>
  </r>
  <r>
    <n v="564"/>
    <x v="0"/>
    <x v="17"/>
    <x v="515"/>
    <x v="6"/>
    <x v="5"/>
    <n v="2021"/>
    <n v="8201.99"/>
    <n v="10"/>
    <n v="615.14924999999994"/>
    <n v="7586.8407499999994"/>
    <n v="820.19899999999996"/>
    <n v="758.68407499999989"/>
    <n v="61.514925000000062"/>
    <n v="615.14925000000062"/>
    <n v="1230.2985000000006"/>
    <n v="13.33333333333332"/>
    <n v="0.16397564288996258"/>
  </r>
  <r>
    <n v="565"/>
    <x v="2"/>
    <x v="2"/>
    <x v="516"/>
    <x v="286"/>
    <x v="2"/>
    <n v="2021"/>
    <n v="8232.33"/>
    <n v="8"/>
    <n v="617.42475000000002"/>
    <n v="7614.9052499999998"/>
    <n v="1029.04125"/>
    <n v="951.86315624999997"/>
    <n v="77.178093750000016"/>
    <n v="617.42475000000013"/>
    <n v="1234.8495000000003"/>
    <n v="13.33333333333333"/>
    <n v="0.16458220556624989"/>
  </r>
  <r>
    <n v="566"/>
    <x v="0"/>
    <x v="16"/>
    <x v="517"/>
    <x v="287"/>
    <x v="4"/>
    <n v="2021"/>
    <n v="4162.8999999999996"/>
    <n v="7"/>
    <n v="312.21749999999997"/>
    <n v="3850.6824999999999"/>
    <n v="594.69999999999993"/>
    <n v="550.09749999999997"/>
    <n v="44.602499999999964"/>
    <n v="312.21749999999975"/>
    <n v="624.43499999999972"/>
    <n v="13.333333333333343"/>
    <n v="8.3225437215434947E-2"/>
  </r>
  <r>
    <n v="567"/>
    <x v="4"/>
    <x v="8"/>
    <x v="518"/>
    <x v="237"/>
    <x v="1"/>
    <n v="2021"/>
    <n v="1932.47"/>
    <n v="1"/>
    <n v="144.93525"/>
    <n v="1787.53475"/>
    <n v="1932.47"/>
    <n v="1787.53475"/>
    <n v="144.93525"/>
    <n v="144.93525"/>
    <n v="289.87049999999999"/>
    <n v="13.333333333333334"/>
    <n v="3.8634283950061632E-2"/>
  </r>
  <r>
    <n v="568"/>
    <x v="2"/>
    <x v="18"/>
    <x v="519"/>
    <x v="141"/>
    <x v="4"/>
    <n v="2021"/>
    <n v="7003.63"/>
    <n v="1"/>
    <n v="525.27224999999999"/>
    <n v="6478.3577500000001"/>
    <n v="7003.63"/>
    <n v="6478.3577500000001"/>
    <n v="525.27224999999999"/>
    <n v="525.27224999999999"/>
    <n v="1050.5445"/>
    <n v="13.333333333333334"/>
    <n v="0.14001781662906548"/>
  </r>
  <r>
    <n v="569"/>
    <x v="0"/>
    <x v="0"/>
    <x v="443"/>
    <x v="215"/>
    <x v="0"/>
    <n v="2021"/>
    <n v="5846.86"/>
    <n v="5"/>
    <n v="438.51449999999994"/>
    <n v="5408.3454999999994"/>
    <n v="1169.3719999999998"/>
    <n v="1081.6690999999998"/>
    <n v="87.7029"/>
    <n v="438.5145"/>
    <n v="877.029"/>
    <n v="13.333333333333332"/>
    <n v="0.11689146504538614"/>
  </r>
  <r>
    <n v="570"/>
    <x v="3"/>
    <x v="12"/>
    <x v="431"/>
    <x v="227"/>
    <x v="8"/>
    <n v="2021"/>
    <n v="396.87"/>
    <n v="4"/>
    <n v="29.765249999999998"/>
    <n v="367.10475000000002"/>
    <n v="99.217500000000001"/>
    <n v="91.776187500000006"/>
    <n v="7.4413124999999951"/>
    <n v="29.76524999999998"/>
    <n v="59.530499999999975"/>
    <n v="13.333333333333343"/>
    <n v="7.934295627492774E-3"/>
  </r>
  <r>
    <n v="571"/>
    <x v="4"/>
    <x v="17"/>
    <x v="520"/>
    <x v="80"/>
    <x v="1"/>
    <n v="2021"/>
    <n v="933.75"/>
    <n v="10"/>
    <n v="70.03125"/>
    <n v="863.71875"/>
    <n v="93.375"/>
    <n v="86.371875000000003"/>
    <n v="7.0031249999999972"/>
    <n v="70.031249999999972"/>
    <n v="140.06249999999997"/>
    <n v="13.333333333333339"/>
    <n v="1.8667696077232791E-2"/>
  </r>
  <r>
    <n v="572"/>
    <x v="2"/>
    <x v="13"/>
    <x v="521"/>
    <x v="156"/>
    <x v="1"/>
    <n v="2021"/>
    <n v="3664.39"/>
    <n v="6"/>
    <n v="274.82925"/>
    <n v="3389.5607499999996"/>
    <n v="610.73166666666668"/>
    <n v="564.92679166666665"/>
    <n v="45.804875000000038"/>
    <n v="274.82925000000023"/>
    <n v="549.65850000000023"/>
    <n v="13.333333333333321"/>
    <n v="7.3259136630201949E-2"/>
  </r>
  <r>
    <n v="573"/>
    <x v="4"/>
    <x v="13"/>
    <x v="522"/>
    <x v="102"/>
    <x v="10"/>
    <n v="2021"/>
    <n v="5767.34"/>
    <n v="3"/>
    <n v="432.5505"/>
    <n v="5334.7894999999999"/>
    <n v="1922.4466666666667"/>
    <n v="1778.2631666666666"/>
    <n v="144.18350000000009"/>
    <n v="432.55050000000028"/>
    <n v="865.10100000000034"/>
    <n v="13.333333333333325"/>
    <n v="0.11530168706191998"/>
  </r>
  <r>
    <n v="574"/>
    <x v="1"/>
    <x v="4"/>
    <x v="417"/>
    <x v="288"/>
    <x v="10"/>
    <n v="2021"/>
    <n v="4472.1099999999997"/>
    <n v="5"/>
    <n v="335.40824999999995"/>
    <n v="4136.7017500000002"/>
    <n v="894.42199999999991"/>
    <n v="827.34035000000006"/>
    <n v="67.081649999999854"/>
    <n v="335.40824999999927"/>
    <n v="670.81649999999922"/>
    <n v="13.333333333333361"/>
    <n v="8.9407218531677143E-2"/>
  </r>
  <r>
    <n v="575"/>
    <x v="1"/>
    <x v="7"/>
    <x v="523"/>
    <x v="289"/>
    <x v="9"/>
    <n v="2021"/>
    <n v="6156.03"/>
    <n v="2"/>
    <n v="461.70224999999994"/>
    <n v="5694.3277499999995"/>
    <n v="3078.0149999999999"/>
    <n v="2847.1638749999997"/>
    <n v="230.85112500000014"/>
    <n v="461.70225000000028"/>
    <n v="923.40450000000021"/>
    <n v="13.333333333333325"/>
    <n v="0.12307244667451392"/>
  </r>
  <r>
    <n v="576"/>
    <x v="1"/>
    <x v="16"/>
    <x v="524"/>
    <x v="151"/>
    <x v="9"/>
    <n v="2021"/>
    <n v="1949.79"/>
    <n v="2"/>
    <n v="146.23425"/>
    <n v="1803.55575"/>
    <n v="974.89499999999998"/>
    <n v="901.77787499999999"/>
    <n v="73.117124999999987"/>
    <n v="146.23424999999997"/>
    <n v="292.46849999999995"/>
    <n v="13.333333333333336"/>
    <n v="3.8980548470605322E-2"/>
  </r>
  <r>
    <n v="577"/>
    <x v="3"/>
    <x v="19"/>
    <x v="525"/>
    <x v="281"/>
    <x v="7"/>
    <n v="2021"/>
    <n v="2317.62"/>
    <n v="10"/>
    <n v="173.82149999999999"/>
    <n v="2143.7984999999999"/>
    <n v="231.762"/>
    <n v="214.37984999999998"/>
    <n v="17.382150000000024"/>
    <n v="173.82150000000024"/>
    <n v="347.64300000000026"/>
    <n v="13.333333333333314"/>
    <n v="4.6334271253029462E-2"/>
  </r>
  <r>
    <n v="578"/>
    <x v="4"/>
    <x v="6"/>
    <x v="526"/>
    <x v="57"/>
    <x v="3"/>
    <n v="2021"/>
    <n v="6842.7"/>
    <n v="8"/>
    <n v="513.20249999999999"/>
    <n v="6329.4974999999995"/>
    <n v="855.33749999999998"/>
    <n v="791.18718749999994"/>
    <n v="64.150312500000041"/>
    <n v="513.20250000000033"/>
    <n v="1026.4050000000002"/>
    <n v="13.333333333333325"/>
    <n v="0.13680047544597679"/>
  </r>
  <r>
    <n v="579"/>
    <x v="0"/>
    <x v="0"/>
    <x v="527"/>
    <x v="28"/>
    <x v="1"/>
    <n v="2021"/>
    <n v="5644.79"/>
    <n v="6"/>
    <n v="423.35924999999997"/>
    <n v="5221.4307499999995"/>
    <n v="940.79833333333329"/>
    <n v="870.23845833333326"/>
    <n v="70.559875000000034"/>
    <n v="423.3592500000002"/>
    <n v="846.71850000000018"/>
    <n v="13.333333333333327"/>
    <n v="0.11285164566511689"/>
  </r>
  <r>
    <n v="580"/>
    <x v="4"/>
    <x v="13"/>
    <x v="191"/>
    <x v="246"/>
    <x v="10"/>
    <n v="2021"/>
    <n v="4561.8599999999997"/>
    <n v="7"/>
    <n v="342.13949999999994"/>
    <n v="4219.7204999999994"/>
    <n v="651.69428571428568"/>
    <n v="602.81721428571416"/>
    <n v="48.877071428571526"/>
    <n v="342.13950000000068"/>
    <n v="684.27900000000068"/>
    <n v="13.333333333333306"/>
    <n v="9.1201516494656146E-2"/>
  </r>
  <r>
    <n v="581"/>
    <x v="3"/>
    <x v="20"/>
    <x v="458"/>
    <x v="290"/>
    <x v="5"/>
    <n v="2021"/>
    <n v="2151.94"/>
    <n v="8"/>
    <n v="161.3955"/>
    <n v="1990.5445"/>
    <n v="268.99250000000001"/>
    <n v="248.8180625"/>
    <n v="20.17443750000001"/>
    <n v="161.39550000000008"/>
    <n v="322.79100000000005"/>
    <n v="13.333333333333327"/>
    <n v="4.3021967225103437E-2"/>
  </r>
  <r>
    <n v="582"/>
    <x v="4"/>
    <x v="8"/>
    <x v="528"/>
    <x v="291"/>
    <x v="5"/>
    <n v="2021"/>
    <n v="2848.14"/>
    <n v="1"/>
    <n v="213.61049999999997"/>
    <n v="2634.5295000000001"/>
    <n v="2848.14"/>
    <n v="2634.5295000000001"/>
    <n v="213.61049999999977"/>
    <n v="213.61049999999977"/>
    <n v="427.22099999999978"/>
    <n v="13.333333333333346"/>
    <n v="5.6940521451576763E-2"/>
  </r>
  <r>
    <n v="583"/>
    <x v="2"/>
    <x v="16"/>
    <x v="529"/>
    <x v="38"/>
    <x v="10"/>
    <n v="2021"/>
    <n v="3165.28"/>
    <n v="7"/>
    <n v="237.39600000000002"/>
    <n v="2927.884"/>
    <n v="452.18285714285719"/>
    <n v="418.26914285714287"/>
    <n v="33.91371428571432"/>
    <n v="237.39600000000024"/>
    <n v="474.79200000000026"/>
    <n v="13.33333333333332"/>
    <n v="6.3280840738252644E-2"/>
  </r>
  <r>
    <n v="584"/>
    <x v="1"/>
    <x v="5"/>
    <x v="530"/>
    <x v="135"/>
    <x v="11"/>
    <n v="2021"/>
    <n v="2673.58"/>
    <n v="3"/>
    <n v="200.51849999999999"/>
    <n v="2473.0614999999998"/>
    <n v="891.19333333333327"/>
    <n v="824.35383333333323"/>
    <n v="66.839500000000044"/>
    <n v="200.51850000000013"/>
    <n v="401.03700000000015"/>
    <n v="13.333333333333325"/>
    <n v="5.3450686884249581E-2"/>
  </r>
  <r>
    <n v="585"/>
    <x v="1"/>
    <x v="6"/>
    <x v="434"/>
    <x v="57"/>
    <x v="3"/>
    <n v="2021"/>
    <n v="1310.4000000000001"/>
    <n v="6"/>
    <n v="98.28"/>
    <n v="1212.1200000000001"/>
    <n v="218.4"/>
    <n v="202.02"/>
    <n v="16.379999999999995"/>
    <n v="98.279999999999973"/>
    <n v="196.55999999999997"/>
    <n v="13.333333333333337"/>
    <n v="2.6197749868386452E-2"/>
  </r>
  <r>
    <n v="586"/>
    <x v="3"/>
    <x v="11"/>
    <x v="531"/>
    <x v="243"/>
    <x v="6"/>
    <n v="2021"/>
    <n v="9217.83"/>
    <n v="8"/>
    <n v="691.33724999999993"/>
    <n v="8526.4927499999994"/>
    <n v="1152.22875"/>
    <n v="1065.8115937499999"/>
    <n v="86.417156250000062"/>
    <n v="691.33725000000049"/>
    <n v="1382.6745000000005"/>
    <n v="13.333333333333323"/>
    <n v="0.18428449684776305"/>
  </r>
  <r>
    <n v="587"/>
    <x v="1"/>
    <x v="21"/>
    <x v="532"/>
    <x v="89"/>
    <x v="11"/>
    <n v="2021"/>
    <n v="4096.58"/>
    <n v="3"/>
    <n v="307.24349999999998"/>
    <n v="3789.3364999999999"/>
    <n v="1365.5266666666666"/>
    <n v="1263.1121666666666"/>
    <n v="102.41450000000009"/>
    <n v="307.24350000000027"/>
    <n v="614.48700000000031"/>
    <n v="13.333333333333321"/>
    <n v="8.1899555979727229E-2"/>
  </r>
  <r>
    <n v="588"/>
    <x v="4"/>
    <x v="12"/>
    <x v="314"/>
    <x v="25"/>
    <x v="6"/>
    <n v="2021"/>
    <n v="1325.88"/>
    <n v="6"/>
    <n v="99.441000000000003"/>
    <n v="1226.4390000000001"/>
    <n v="220.98000000000002"/>
    <n v="204.40650000000002"/>
    <n v="16.573499999999996"/>
    <n v="99.440999999999974"/>
    <n v="198.88199999999998"/>
    <n v="13.333333333333337"/>
    <n v="2.6507228781666843E-2"/>
  </r>
  <r>
    <n v="589"/>
    <x v="0"/>
    <x v="7"/>
    <x v="533"/>
    <x v="292"/>
    <x v="2"/>
    <n v="2021"/>
    <n v="7113.91"/>
    <n v="7"/>
    <n v="533.54324999999994"/>
    <n v="6580.3667500000001"/>
    <n v="1016.2728571428571"/>
    <n v="940.05239285714288"/>
    <n v="76.220464285714229"/>
    <n v="533.5432499999996"/>
    <n v="1067.0864999999994"/>
    <n v="13.333333333333343"/>
    <n v="0.14222255400352035"/>
  </r>
  <r>
    <n v="590"/>
    <x v="2"/>
    <x v="3"/>
    <x v="534"/>
    <x v="285"/>
    <x v="10"/>
    <n v="2021"/>
    <n v="9036.32"/>
    <n v="4"/>
    <n v="677.72399999999993"/>
    <n v="8358.5959999999995"/>
    <n v="2259.08"/>
    <n v="2089.6489999999999"/>
    <n v="169.43100000000004"/>
    <n v="677.72400000000016"/>
    <n v="1355.4480000000001"/>
    <n v="13.33333333333333"/>
    <n v="0.18065571664430546"/>
  </r>
  <r>
    <n v="591"/>
    <x v="4"/>
    <x v="1"/>
    <x v="535"/>
    <x v="43"/>
    <x v="0"/>
    <n v="2021"/>
    <n v="1410.5"/>
    <n v="4"/>
    <n v="105.78749999999999"/>
    <n v="1304.7125000000001"/>
    <n v="352.625"/>
    <n v="326.17812500000002"/>
    <n v="26.446874999999977"/>
    <n v="105.78749999999991"/>
    <n v="211.5749999999999"/>
    <n v="13.333333333333345"/>
    <n v="2.8198966872221527E-2"/>
  </r>
  <r>
    <n v="592"/>
    <x v="4"/>
    <x v="10"/>
    <x v="536"/>
    <x v="39"/>
    <x v="7"/>
    <n v="2021"/>
    <n v="1255.55"/>
    <n v="5"/>
    <n v="94.166249999999991"/>
    <n v="1161.38375"/>
    <n v="251.10999999999999"/>
    <n v="232.27674999999999"/>
    <n v="18.833249999999992"/>
    <n v="94.166249999999962"/>
    <n v="188.33249999999995"/>
    <n v="13.333333333333337"/>
    <n v="2.510117891273856E-2"/>
  </r>
  <r>
    <n v="593"/>
    <x v="2"/>
    <x v="18"/>
    <x v="537"/>
    <x v="219"/>
    <x v="5"/>
    <n v="2021"/>
    <n v="5535.06"/>
    <n v="5"/>
    <n v="415.12950000000001"/>
    <n v="5119.9305000000004"/>
    <n v="1107.0120000000002"/>
    <n v="1023.9861000000001"/>
    <n v="83.025900000000092"/>
    <n v="415.12950000000046"/>
    <n v="830.25900000000047"/>
    <n v="13.33333333333332"/>
    <n v="0.1106579039884853"/>
  </r>
  <r>
    <n v="594"/>
    <x v="2"/>
    <x v="2"/>
    <x v="538"/>
    <x v="16"/>
    <x v="0"/>
    <n v="2021"/>
    <n v="8783.76"/>
    <n v="8"/>
    <n v="658.78200000000004"/>
    <n v="8124.9780000000001"/>
    <n v="1097.97"/>
    <n v="1015.62225"/>
    <n v="82.347750000000019"/>
    <n v="658.78200000000015"/>
    <n v="1317.5640000000003"/>
    <n v="13.33333333333333"/>
    <n v="0.17560649220386004"/>
  </r>
  <r>
    <n v="595"/>
    <x v="1"/>
    <x v="17"/>
    <x v="539"/>
    <x v="293"/>
    <x v="7"/>
    <n v="2021"/>
    <n v="3455.01"/>
    <n v="4"/>
    <n v="259.12574999999998"/>
    <n v="3195.8842500000001"/>
    <n v="863.75250000000005"/>
    <n v="798.97106250000002"/>
    <n v="64.781437500000038"/>
    <n v="259.12575000000015"/>
    <n v="518.25150000000008"/>
    <n v="13.333333333333327"/>
    <n v="6.9073174429772496E-2"/>
  </r>
  <r>
    <n v="596"/>
    <x v="3"/>
    <x v="1"/>
    <x v="540"/>
    <x v="213"/>
    <x v="3"/>
    <n v="2021"/>
    <n v="1410.06"/>
    <n v="2"/>
    <n v="105.75449999999999"/>
    <n v="1304.3054999999999"/>
    <n v="705.03"/>
    <n v="652.15274999999997"/>
    <n v="52.877250000000004"/>
    <n v="105.75450000000001"/>
    <n v="211.50900000000001"/>
    <n v="13.333333333333332"/>
    <n v="2.8190170313962912E-2"/>
  </r>
  <r>
    <n v="597"/>
    <x v="1"/>
    <x v="11"/>
    <x v="541"/>
    <x v="92"/>
    <x v="2"/>
    <n v="2021"/>
    <n v="2971.1"/>
    <n v="2"/>
    <n v="222.83249999999998"/>
    <n v="2748.2674999999999"/>
    <n v="1485.55"/>
    <n v="1374.13375"/>
    <n v="111.41624999999999"/>
    <n v="222.83249999999998"/>
    <n v="445.66499999999996"/>
    <n v="13.333333333333334"/>
    <n v="5.9398759641302645E-2"/>
  </r>
  <r>
    <n v="598"/>
    <x v="4"/>
    <x v="6"/>
    <x v="542"/>
    <x v="293"/>
    <x v="7"/>
    <n v="2021"/>
    <n v="7347.67"/>
    <n v="10"/>
    <n v="551.07524999999998"/>
    <n v="6796.5947500000002"/>
    <n v="734.76700000000005"/>
    <n v="679.65947500000004"/>
    <n v="55.10752500000001"/>
    <n v="551.0752500000001"/>
    <n v="1102.1505000000002"/>
    <n v="13.33333333333333"/>
    <n v="0.14689592550018857"/>
  </r>
  <r>
    <n v="599"/>
    <x v="0"/>
    <x v="17"/>
    <x v="185"/>
    <x v="210"/>
    <x v="3"/>
    <n v="2021"/>
    <n v="4673.67"/>
    <n v="2"/>
    <n v="350.52524999999997"/>
    <n v="4323.1447500000004"/>
    <n v="2336.835"/>
    <n v="2161.5723750000002"/>
    <n v="175.26262499999984"/>
    <n v="350.52524999999969"/>
    <n v="701.0504999999996"/>
    <n v="13.333333333333345"/>
    <n v="9.3436841901237563E-2"/>
  </r>
  <r>
    <n v="600"/>
    <x v="2"/>
    <x v="10"/>
    <x v="543"/>
    <x v="294"/>
    <x v="2"/>
    <n v="2021"/>
    <n v="2828.42"/>
    <n v="5"/>
    <n v="212.13149999999999"/>
    <n v="2616.2885000000001"/>
    <n v="565.68399999999997"/>
    <n v="523.2577"/>
    <n v="42.426299999999969"/>
    <n v="212.13149999999985"/>
    <n v="424.26299999999981"/>
    <n v="13.333333333333343"/>
    <n v="5.6546275704167898E-2"/>
  </r>
  <r>
    <n v="601"/>
    <x v="1"/>
    <x v="0"/>
    <x v="381"/>
    <x v="186"/>
    <x v="1"/>
    <n v="2021"/>
    <n v="6289.77"/>
    <n v="3"/>
    <n v="471.73275000000001"/>
    <n v="5818.0372500000003"/>
    <n v="2096.59"/>
    <n v="1939.3457500000002"/>
    <n v="157.24424999999997"/>
    <n v="471.7327499999999"/>
    <n v="943.46549999999991"/>
    <n v="13.333333333333337"/>
    <n v="0.1257462005415759"/>
  </r>
  <r>
    <n v="602"/>
    <x v="3"/>
    <x v="13"/>
    <x v="544"/>
    <x v="247"/>
    <x v="7"/>
    <n v="2021"/>
    <n v="8001.35"/>
    <n v="2"/>
    <n v="600.10125000000005"/>
    <n v="7401.2487500000007"/>
    <n v="4000.6750000000002"/>
    <n v="3700.6243750000003"/>
    <n v="300.05062499999985"/>
    <n v="600.10124999999971"/>
    <n v="1200.2024999999999"/>
    <n v="13.333333333333341"/>
    <n v="0.15996441232403383"/>
  </r>
  <r>
    <n v="603"/>
    <x v="4"/>
    <x v="18"/>
    <x v="545"/>
    <x v="270"/>
    <x v="2"/>
    <n v="2021"/>
    <n v="9202.58"/>
    <n v="8"/>
    <n v="690.19349999999997"/>
    <n v="8512.3865000000005"/>
    <n v="1150.3225"/>
    <n v="1064.0483125000001"/>
    <n v="86.274187499999925"/>
    <n v="690.1934999999994"/>
    <n v="1380.3869999999993"/>
    <n v="13.333333333333345"/>
    <n v="0.18397961613539057"/>
  </r>
  <r>
    <n v="604"/>
    <x v="1"/>
    <x v="21"/>
    <x v="546"/>
    <x v="76"/>
    <x v="4"/>
    <n v="2021"/>
    <n v="7833.45"/>
    <n v="5"/>
    <n v="587.50874999999996"/>
    <n v="7245.9412499999999"/>
    <n v="1566.69"/>
    <n v="1449.1882499999999"/>
    <n v="117.50175000000013"/>
    <n v="587.50875000000065"/>
    <n v="1175.0175000000006"/>
    <n v="13.333333333333318"/>
    <n v="0.1566077256612575"/>
  </r>
  <r>
    <n v="605"/>
    <x v="0"/>
    <x v="5"/>
    <x v="547"/>
    <x v="96"/>
    <x v="9"/>
    <n v="2021"/>
    <n v="1357.18"/>
    <n v="5"/>
    <n v="101.7885"/>
    <n v="1255.3915000000002"/>
    <n v="271.43600000000004"/>
    <n v="251.07830000000004"/>
    <n v="20.357699999999994"/>
    <n v="101.78849999999997"/>
    <n v="203.57699999999997"/>
    <n v="13.333333333333337"/>
    <n v="2.7132983948700187E-2"/>
  </r>
  <r>
    <n v="606"/>
    <x v="4"/>
    <x v="20"/>
    <x v="548"/>
    <x v="193"/>
    <x v="9"/>
    <n v="2021"/>
    <n v="2719.07"/>
    <n v="3"/>
    <n v="203.93025"/>
    <n v="2515.1397500000003"/>
    <n v="906.35666666666668"/>
    <n v="838.37991666666676"/>
    <n v="67.976749999999925"/>
    <n v="203.93024999999977"/>
    <n v="407.86049999999977"/>
    <n v="13.333333333333348"/>
    <n v="5.4360131055123287E-2"/>
  </r>
  <r>
    <n v="607"/>
    <x v="3"/>
    <x v="19"/>
    <x v="549"/>
    <x v="56"/>
    <x v="1"/>
    <n v="2021"/>
    <n v="6420.89"/>
    <n v="9"/>
    <n v="481.56675000000001"/>
    <n v="5939.3232500000004"/>
    <n v="713.43222222222221"/>
    <n v="659.92480555555562"/>
    <n v="53.507416666666586"/>
    <n v="481.56674999999927"/>
    <n v="963.13349999999923"/>
    <n v="13.333333333333353"/>
    <n v="0.12836757490264339"/>
  </r>
  <r>
    <n v="608"/>
    <x v="1"/>
    <x v="20"/>
    <x v="366"/>
    <x v="235"/>
    <x v="2"/>
    <n v="2021"/>
    <n v="2617.87"/>
    <n v="1"/>
    <n v="196.34025"/>
    <n v="2421.5297499999997"/>
    <n v="2617.87"/>
    <n v="2421.5297499999997"/>
    <n v="196.3402500000002"/>
    <n v="196.3402500000002"/>
    <n v="392.68050000000017"/>
    <n v="13.33333333333332"/>
    <n v="5.233692265564166E-2"/>
  </r>
  <r>
    <n v="609"/>
    <x v="4"/>
    <x v="4"/>
    <x v="550"/>
    <x v="114"/>
    <x v="0"/>
    <n v="2021"/>
    <n v="9805.6"/>
    <n v="7"/>
    <n v="735.42"/>
    <n v="9070.18"/>
    <n v="1400.8"/>
    <n v="1295.74"/>
    <n v="105.05999999999995"/>
    <n v="735.41999999999962"/>
    <n v="1470.8399999999997"/>
    <n v="13.333333333333341"/>
    <n v="0.1960352992288234"/>
  </r>
  <r>
    <n v="610"/>
    <x v="1"/>
    <x v="9"/>
    <x v="7"/>
    <x v="295"/>
    <x v="1"/>
    <n v="2021"/>
    <n v="79.3"/>
    <n v="4"/>
    <n v="5.9474999999999998"/>
    <n v="73.352499999999992"/>
    <n v="19.824999999999999"/>
    <n v="18.338124999999998"/>
    <n v="1.4868750000000013"/>
    <n v="5.9475000000000051"/>
    <n v="11.895000000000005"/>
    <n v="13.333333333333321"/>
    <n v="1.5853797043368784E-3"/>
  </r>
  <r>
    <n v="611"/>
    <x v="4"/>
    <x v="16"/>
    <x v="36"/>
    <x v="296"/>
    <x v="11"/>
    <n v="2021"/>
    <n v="9343.39"/>
    <n v="9"/>
    <n v="700.75424999999996"/>
    <n v="8642.6357499999995"/>
    <n v="1038.1544444444444"/>
    <n v="960.29286111111105"/>
    <n v="77.861583333333328"/>
    <n v="700.75424999999996"/>
    <n v="1401.5084999999999"/>
    <n v="13.333333333333334"/>
    <n v="0.1867947146999262"/>
  </r>
  <r>
    <n v="612"/>
    <x v="2"/>
    <x v="21"/>
    <x v="551"/>
    <x v="55"/>
    <x v="8"/>
    <n v="2021"/>
    <n v="4323.24"/>
    <n v="3"/>
    <n v="324.24299999999999"/>
    <n v="3998.9969999999998"/>
    <n v="1441.08"/>
    <n v="1332.999"/>
    <n v="108.0809999999999"/>
    <n v="324.24299999999971"/>
    <n v="648.48599999999965"/>
    <n v="13.333333333333345"/>
    <n v="8.6430983013585955E-2"/>
  </r>
  <r>
    <n v="613"/>
    <x v="0"/>
    <x v="19"/>
    <x v="552"/>
    <x v="248"/>
    <x v="8"/>
    <n v="2021"/>
    <n v="2513.4499999999998"/>
    <n v="3"/>
    <n v="188.50874999999999"/>
    <n v="2324.9412499999999"/>
    <n v="837.81666666666661"/>
    <n v="774.98041666666666"/>
    <n v="62.83624999999995"/>
    <n v="188.50874999999985"/>
    <n v="377.01749999999981"/>
    <n v="13.333333333333343"/>
    <n v="5.0249339443449267E-2"/>
  </r>
  <r>
    <n v="614"/>
    <x v="3"/>
    <x v="2"/>
    <x v="553"/>
    <x v="189"/>
    <x v="5"/>
    <n v="2021"/>
    <n v="7760.43"/>
    <n v="10"/>
    <n v="582.03224999999998"/>
    <n v="7178.3977500000001"/>
    <n v="776.04300000000001"/>
    <n v="717.83977500000003"/>
    <n v="58.203224999999975"/>
    <n v="582.03224999999975"/>
    <n v="1164.0644999999997"/>
    <n v="13.333333333333339"/>
    <n v="0.15514789683388452"/>
  </r>
  <r>
    <n v="615"/>
    <x v="3"/>
    <x v="9"/>
    <x v="554"/>
    <x v="171"/>
    <x v="0"/>
    <n v="2021"/>
    <n v="1770.79"/>
    <n v="9"/>
    <n v="132.80924999999999"/>
    <n v="1637.9807499999999"/>
    <n v="196.75444444444443"/>
    <n v="181.99786111111109"/>
    <n v="14.756583333333339"/>
    <n v="132.80925000000005"/>
    <n v="265.61850000000004"/>
    <n v="13.333333333333329"/>
    <n v="3.5401948633577568E-2"/>
  </r>
  <r>
    <n v="616"/>
    <x v="1"/>
    <x v="11"/>
    <x v="555"/>
    <x v="210"/>
    <x v="3"/>
    <n v="2021"/>
    <n v="3764.57"/>
    <n v="10"/>
    <n v="282.34275000000002"/>
    <n v="3482.2272499999999"/>
    <n v="376.45699999999999"/>
    <n v="348.22272499999997"/>
    <n v="28.234275000000025"/>
    <n v="282.34275000000025"/>
    <n v="564.68550000000027"/>
    <n v="13.333333333333321"/>
    <n v="7.5261953008265867E-2"/>
  </r>
  <r>
    <n v="617"/>
    <x v="1"/>
    <x v="3"/>
    <x v="556"/>
    <x v="209"/>
    <x v="6"/>
    <n v="2021"/>
    <n v="355.25"/>
    <n v="9"/>
    <n v="26.643750000000001"/>
    <n v="328.60624999999999"/>
    <n v="39.472222222222221"/>
    <n v="36.511805555555554"/>
    <n v="2.9604166666666671"/>
    <n v="26.643750000000004"/>
    <n v="53.287500000000009"/>
    <n v="13.33333333333333"/>
    <n v="7.1022211849391696E-3"/>
  </r>
  <r>
    <n v="618"/>
    <x v="2"/>
    <x v="13"/>
    <x v="538"/>
    <x v="175"/>
    <x v="11"/>
    <n v="2021"/>
    <n v="898.58"/>
    <n v="1"/>
    <n v="67.393500000000003"/>
    <n v="831.18650000000002"/>
    <n v="898.58"/>
    <n v="831.18650000000002"/>
    <n v="67.393500000000017"/>
    <n v="67.393500000000017"/>
    <n v="134.78700000000003"/>
    <n v="13.33333333333333"/>
    <n v="1.796457118187935E-2"/>
  </r>
  <r>
    <n v="619"/>
    <x v="1"/>
    <x v="20"/>
    <x v="557"/>
    <x v="176"/>
    <x v="8"/>
    <n v="2021"/>
    <n v="6087.71"/>
    <n v="7"/>
    <n v="456.57824999999997"/>
    <n v="5631.1317500000005"/>
    <n v="869.6728571428572"/>
    <n v="804.44739285714297"/>
    <n v="65.225464285714224"/>
    <n v="456.57824999999957"/>
    <n v="913.1564999999996"/>
    <n v="13.333333333333346"/>
    <n v="0.12170658108308524"/>
  </r>
  <r>
    <n v="620"/>
    <x v="4"/>
    <x v="10"/>
    <x v="558"/>
    <x v="161"/>
    <x v="6"/>
    <n v="2021"/>
    <n v="9640.1200000000008"/>
    <n v="6"/>
    <n v="723.00900000000001"/>
    <n v="8917.1110000000008"/>
    <n v="1606.6866666666667"/>
    <n v="1486.1851666666669"/>
    <n v="120.50149999999985"/>
    <n v="723.00899999999911"/>
    <n v="1446.0179999999991"/>
    <n v="13.333333333333352"/>
    <n v="0.1927269936364695"/>
  </r>
  <r>
    <n v="621"/>
    <x v="4"/>
    <x v="15"/>
    <x v="559"/>
    <x v="207"/>
    <x v="6"/>
    <n v="2021"/>
    <n v="4269.88"/>
    <n v="10"/>
    <n v="320.24099999999999"/>
    <n v="3949.6390000000001"/>
    <n v="426.988"/>
    <n v="394.96390000000002"/>
    <n v="32.024099999999976"/>
    <n v="320.24099999999976"/>
    <n v="640.48199999999974"/>
    <n v="13.333333333333345"/>
    <n v="8.5364200402950202E-2"/>
  </r>
  <r>
    <n v="622"/>
    <x v="2"/>
    <x v="5"/>
    <x v="560"/>
    <x v="281"/>
    <x v="7"/>
    <n v="2021"/>
    <n v="8566.81"/>
    <n v="1"/>
    <n v="642.51074999999992"/>
    <n v="7924.29925"/>
    <n v="8566.81"/>
    <n v="7924.29925"/>
    <n v="642.51074999999946"/>
    <n v="642.51074999999946"/>
    <n v="1285.0214999999994"/>
    <n v="13.333333333333345"/>
    <n v="0.17126918921702666"/>
  </r>
  <r>
    <n v="623"/>
    <x v="0"/>
    <x v="21"/>
    <x v="561"/>
    <x v="297"/>
    <x v="8"/>
    <n v="2021"/>
    <n v="4280.5"/>
    <n v="6"/>
    <n v="321.03749999999997"/>
    <n v="3959.4625000000001"/>
    <n v="713.41666666666663"/>
    <n v="659.91041666666672"/>
    <n v="53.506249999999909"/>
    <n v="321.03749999999945"/>
    <n v="642.07499999999936"/>
    <n v="13.333333333333355"/>
    <n v="8.5576517331828611E-2"/>
  </r>
  <r>
    <n v="624"/>
    <x v="3"/>
    <x v="7"/>
    <x v="562"/>
    <x v="251"/>
    <x v="3"/>
    <n v="2021"/>
    <n v="9011.67"/>
    <n v="8"/>
    <n v="675.87524999999994"/>
    <n v="8335.7947500000009"/>
    <n v="1126.45875"/>
    <n v="1041.9743437500001"/>
    <n v="84.484406249999893"/>
    <n v="675.87524999999914"/>
    <n v="1351.7504999999992"/>
    <n v="13.33333333333335"/>
    <n v="0.18016290946004437"/>
  </r>
  <r>
    <n v="625"/>
    <x v="1"/>
    <x v="8"/>
    <x v="563"/>
    <x v="16"/>
    <x v="0"/>
    <n v="2021"/>
    <n v="6408.52"/>
    <n v="8"/>
    <n v="480.63900000000001"/>
    <n v="5927.8810000000003"/>
    <n v="801.06500000000005"/>
    <n v="740.98512500000004"/>
    <n v="60.079875000000015"/>
    <n v="480.63900000000012"/>
    <n v="961.27800000000013"/>
    <n v="13.33333333333333"/>
    <n v="0.12812027166250911"/>
  </r>
  <r>
    <n v="626"/>
    <x v="3"/>
    <x v="21"/>
    <x v="564"/>
    <x v="257"/>
    <x v="10"/>
    <n v="2021"/>
    <n v="1030.3800000000001"/>
    <n v="7"/>
    <n v="77.278500000000008"/>
    <n v="953.1015000000001"/>
    <n v="147.19714285714286"/>
    <n v="136.15735714285717"/>
    <n v="11.039785714285699"/>
    <n v="77.278499999999894"/>
    <n v="154.5569999999999"/>
    <n v="13.333333333333353"/>
    <n v="2.0599540223891967E-2"/>
  </r>
  <r>
    <n v="627"/>
    <x v="2"/>
    <x v="11"/>
    <x v="565"/>
    <x v="138"/>
    <x v="9"/>
    <n v="2021"/>
    <n v="1272.28"/>
    <n v="7"/>
    <n v="95.420999999999992"/>
    <n v="1176.8589999999999"/>
    <n v="181.75428571428571"/>
    <n v="168.12271428571427"/>
    <n v="13.631571428571448"/>
    <n v="95.421000000000134"/>
    <n v="190.84200000000013"/>
    <n v="13.333333333333314"/>
    <n v="2.5435648048344563E-2"/>
  </r>
  <r>
    <n v="628"/>
    <x v="1"/>
    <x v="8"/>
    <x v="566"/>
    <x v="200"/>
    <x v="3"/>
    <n v="2021"/>
    <n v="6803.41"/>
    <n v="8"/>
    <n v="510.25574999999998"/>
    <n v="6293.1542499999996"/>
    <n v="850.42624999999998"/>
    <n v="786.64428124999995"/>
    <n v="63.781968750000033"/>
    <n v="510.25575000000026"/>
    <n v="1020.5115000000003"/>
    <n v="13.333333333333327"/>
    <n v="0.13601498277783811"/>
  </r>
  <r>
    <n v="629"/>
    <x v="4"/>
    <x v="13"/>
    <x v="240"/>
    <x v="139"/>
    <x v="9"/>
    <n v="2021"/>
    <n v="7318.47"/>
    <n v="6"/>
    <n v="548.88525000000004"/>
    <n v="6769.58475"/>
    <n v="1219.7450000000001"/>
    <n v="1128.2641249999999"/>
    <n v="91.480875000000196"/>
    <n v="548.88525000000118"/>
    <n v="1097.7705000000012"/>
    <n v="13.333333333333306"/>
    <n v="0.14631215390666225"/>
  </r>
  <r>
    <n v="630"/>
    <x v="2"/>
    <x v="9"/>
    <x v="121"/>
    <x v="41"/>
    <x v="2"/>
    <n v="2021"/>
    <n v="2641.85"/>
    <n v="2"/>
    <n v="198.13874999999999"/>
    <n v="2443.7112499999998"/>
    <n v="1320.925"/>
    <n v="1221.8556249999999"/>
    <n v="99.069375000000036"/>
    <n v="198.13875000000007"/>
    <n v="396.27750000000003"/>
    <n v="13.333333333333329"/>
    <n v="5.2816335080736222E-2"/>
  </r>
  <r>
    <n v="631"/>
    <x v="0"/>
    <x v="10"/>
    <x v="567"/>
    <x v="217"/>
    <x v="3"/>
    <n v="2021"/>
    <n v="1046.6099999999999"/>
    <n v="10"/>
    <n v="78.495749999999987"/>
    <n v="968.11424999999986"/>
    <n v="104.66099999999999"/>
    <n v="96.811424999999986"/>
    <n v="7.8495750000000015"/>
    <n v="78.495750000000015"/>
    <n v="156.9915"/>
    <n v="13.333333333333329"/>
    <n v="2.0924013270567723E-2"/>
  </r>
  <r>
    <n v="632"/>
    <x v="2"/>
    <x v="2"/>
    <x v="568"/>
    <x v="280"/>
    <x v="0"/>
    <n v="2021"/>
    <n v="8642.2199999999993"/>
    <n v="1"/>
    <n v="648.16649999999993"/>
    <n v="7994.0534999999991"/>
    <n v="8642.2199999999993"/>
    <n v="7994.0534999999991"/>
    <n v="648.16650000000027"/>
    <n v="648.16650000000027"/>
    <n v="1296.3330000000001"/>
    <n v="13.333333333333327"/>
    <n v="0.17277679934948623"/>
  </r>
  <r>
    <n v="633"/>
    <x v="0"/>
    <x v="13"/>
    <x v="173"/>
    <x v="60"/>
    <x v="6"/>
    <n v="2021"/>
    <n v="2824.81"/>
    <n v="3"/>
    <n v="211.86075"/>
    <n v="2612.9492500000001"/>
    <n v="941.60333333333335"/>
    <n v="870.98308333333341"/>
    <n v="70.620249999999942"/>
    <n v="211.86074999999983"/>
    <n v="423.72149999999982"/>
    <n v="13.333333333333345"/>
    <n v="5.6474103942091521E-2"/>
  </r>
  <r>
    <n v="634"/>
    <x v="1"/>
    <x v="17"/>
    <x v="569"/>
    <x v="109"/>
    <x v="3"/>
    <n v="2021"/>
    <n v="976.55"/>
    <n v="8"/>
    <n v="73.241249999999994"/>
    <n v="903.30874999999992"/>
    <n v="122.06874999999999"/>
    <n v="112.91359374999999"/>
    <n v="9.1551562500000045"/>
    <n v="73.241250000000036"/>
    <n v="146.48250000000002"/>
    <n v="13.333333333333327"/>
    <n v="1.9523361289661773E-2"/>
  </r>
  <r>
    <n v="635"/>
    <x v="2"/>
    <x v="8"/>
    <x v="570"/>
    <x v="298"/>
    <x v="11"/>
    <n v="2021"/>
    <n v="7512.15"/>
    <n v="6"/>
    <n v="563.41125"/>
    <n v="6948.7387499999995"/>
    <n v="1252.0249999999999"/>
    <n v="1158.1231249999998"/>
    <n v="93.901875000000018"/>
    <n v="563.41125000000011"/>
    <n v="1126.8225000000002"/>
    <n v="13.33333333333333"/>
    <n v="0.15018423891468197"/>
  </r>
  <r>
    <n v="636"/>
    <x v="0"/>
    <x v="20"/>
    <x v="571"/>
    <x v="63"/>
    <x v="0"/>
    <n v="2021"/>
    <n v="1696.71"/>
    <n v="3"/>
    <n v="127.25324999999999"/>
    <n v="1569.4567500000001"/>
    <n v="565.57000000000005"/>
    <n v="523.15224999999998"/>
    <n v="42.417750000000069"/>
    <n v="127.25325000000021"/>
    <n v="254.50650000000019"/>
    <n v="13.333333333333313"/>
    <n v="3.3920928097672449E-2"/>
  </r>
  <r>
    <n v="637"/>
    <x v="0"/>
    <x v="10"/>
    <x v="572"/>
    <x v="155"/>
    <x v="11"/>
    <n v="2021"/>
    <n v="8920.39"/>
    <n v="1"/>
    <n v="669.02924999999993"/>
    <n v="8251.3607499999998"/>
    <n v="8920.39"/>
    <n v="8251.3607499999998"/>
    <n v="669.02924999999959"/>
    <n v="669.02924999999959"/>
    <n v="1338.0584999999996"/>
    <n v="13.333333333333341"/>
    <n v="0.17833802346493879"/>
  </r>
  <r>
    <n v="638"/>
    <x v="4"/>
    <x v="15"/>
    <x v="342"/>
    <x v="24"/>
    <x v="11"/>
    <n v="2021"/>
    <n v="3509.34"/>
    <n v="4"/>
    <n v="263.20049999999998"/>
    <n v="3246.1395000000002"/>
    <n v="877.33500000000004"/>
    <n v="811.53487500000006"/>
    <n v="65.80012499999998"/>
    <n v="263.20049999999992"/>
    <n v="526.40099999999984"/>
    <n v="13.333333333333337"/>
    <n v="7.0159349452932923E-2"/>
  </r>
  <r>
    <n v="639"/>
    <x v="0"/>
    <x v="8"/>
    <x v="573"/>
    <x v="230"/>
    <x v="4"/>
    <n v="2021"/>
    <n v="6683.44"/>
    <n v="1"/>
    <n v="501.25799999999992"/>
    <n v="6182.1819999999998"/>
    <n v="6683.44"/>
    <n v="6182.1819999999998"/>
    <n v="501.25799999999981"/>
    <n v="501.25799999999981"/>
    <n v="1002.5159999999997"/>
    <n v="13.333333333333337"/>
    <n v="0.1336165211999151"/>
  </r>
  <r>
    <n v="640"/>
    <x v="0"/>
    <x v="12"/>
    <x v="574"/>
    <x v="224"/>
    <x v="8"/>
    <n v="2021"/>
    <n v="7358.98"/>
    <n v="5"/>
    <n v="551.92349999999999"/>
    <n v="6807.0564999999997"/>
    <n v="1471.7959999999998"/>
    <n v="1361.4113"/>
    <n v="110.38469999999984"/>
    <n v="551.92349999999919"/>
    <n v="1103.8469999999993"/>
    <n v="13.333333333333352"/>
    <n v="0.14712203703179069"/>
  </r>
  <r>
    <n v="641"/>
    <x v="3"/>
    <x v="2"/>
    <x v="101"/>
    <x v="201"/>
    <x v="0"/>
    <n v="2021"/>
    <n v="7381.91"/>
    <n v="5"/>
    <n v="553.64324999999997"/>
    <n v="6828.2667499999998"/>
    <n v="1476.3820000000001"/>
    <n v="1365.65335"/>
    <n v="110.72865000000002"/>
    <n v="553.64325000000008"/>
    <n v="1107.2865000000002"/>
    <n v="13.33333333333333"/>
    <n v="0.14758045767013173"/>
  </r>
  <r>
    <n v="642"/>
    <x v="0"/>
    <x v="16"/>
    <x v="575"/>
    <x v="247"/>
    <x v="7"/>
    <n v="2021"/>
    <n v="2538.12"/>
    <n v="8"/>
    <n v="190.35899999999998"/>
    <n v="2347.761"/>
    <n v="317.26499999999999"/>
    <n v="293.470125"/>
    <n v="23.79487499999999"/>
    <n v="190.35899999999992"/>
    <n v="380.7179999999999"/>
    <n v="13.333333333333337"/>
    <n v="5.0742546471267573E-2"/>
  </r>
  <r>
    <n v="643"/>
    <x v="3"/>
    <x v="17"/>
    <x v="422"/>
    <x v="299"/>
    <x v="6"/>
    <n v="2021"/>
    <n v="5912.51"/>
    <n v="4"/>
    <n v="443.43824999999998"/>
    <n v="5469.0717500000001"/>
    <n v="1478.1275000000001"/>
    <n v="1367.2679375"/>
    <n v="110.85956250000004"/>
    <n v="443.43825000000015"/>
    <n v="886.87650000000008"/>
    <n v="13.333333333333329"/>
    <n v="0.11820395152192735"/>
  </r>
  <r>
    <n v="644"/>
    <x v="0"/>
    <x v="9"/>
    <x v="576"/>
    <x v="243"/>
    <x v="6"/>
    <n v="2021"/>
    <n v="7610.39"/>
    <n v="1"/>
    <n v="570.77925000000005"/>
    <n v="7039.6107499999998"/>
    <n v="7610.39"/>
    <n v="7039.6107499999998"/>
    <n v="570.7792500000005"/>
    <n v="570.7792500000005"/>
    <n v="1141.5585000000005"/>
    <n v="13.333333333333321"/>
    <n v="0.15214827046769658"/>
  </r>
  <r>
    <n v="645"/>
    <x v="4"/>
    <x v="4"/>
    <x v="577"/>
    <x v="247"/>
    <x v="7"/>
    <n v="2021"/>
    <n v="5182.1000000000004"/>
    <n v="1"/>
    <n v="388.65750000000003"/>
    <n v="4793.4425000000001"/>
    <n v="5182.1000000000004"/>
    <n v="4793.4425000000001"/>
    <n v="388.65750000000025"/>
    <n v="388.65750000000025"/>
    <n v="777.31500000000028"/>
    <n v="13.333333333333325"/>
    <n v="0.10360146489084665"/>
  </r>
  <r>
    <n v="646"/>
    <x v="3"/>
    <x v="10"/>
    <x v="578"/>
    <x v="300"/>
    <x v="1"/>
    <n v="2021"/>
    <n v="6980.98"/>
    <n v="7"/>
    <n v="523.57349999999997"/>
    <n v="6457.4064999999991"/>
    <n v="997.2828571428571"/>
    <n v="922.48664285714278"/>
    <n v="74.796214285714314"/>
    <n v="523.57350000000019"/>
    <n v="1047.1470000000002"/>
    <n v="13.333333333333327"/>
    <n v="0.13956499380052537"/>
  </r>
  <r>
    <n v="647"/>
    <x v="4"/>
    <x v="21"/>
    <x v="579"/>
    <x v="211"/>
    <x v="8"/>
    <n v="2021"/>
    <n v="972.16"/>
    <n v="6"/>
    <n v="72.911999999999992"/>
    <n v="899.24799999999993"/>
    <n v="162.02666666666667"/>
    <n v="149.87466666666666"/>
    <n v="12.152000000000015"/>
    <n v="72.912000000000091"/>
    <n v="145.82400000000007"/>
    <n v="13.333333333333316"/>
    <n v="1.9435595628854222E-2"/>
  </r>
  <r>
    <n v="648"/>
    <x v="2"/>
    <x v="11"/>
    <x v="580"/>
    <x v="146"/>
    <x v="1"/>
    <n v="2021"/>
    <n v="5975.83"/>
    <n v="6"/>
    <n v="448.18725000000001"/>
    <n v="5527.64275"/>
    <n v="995.97166666666669"/>
    <n v="921.27379166666663"/>
    <n v="74.697875000000067"/>
    <n v="448.1872500000004"/>
    <n v="896.37450000000035"/>
    <n v="13.333333333333321"/>
    <n v="0.11946985622405357"/>
  </r>
  <r>
    <n v="649"/>
    <x v="3"/>
    <x v="8"/>
    <x v="581"/>
    <x v="111"/>
    <x v="1"/>
    <n v="2021"/>
    <n v="2454.96"/>
    <n v="5"/>
    <n v="184.12199999999999"/>
    <n v="2270.8380000000002"/>
    <n v="490.99200000000002"/>
    <n v="454.16760000000005"/>
    <n v="36.824399999999969"/>
    <n v="184.12199999999984"/>
    <n v="368.2439999999998"/>
    <n v="13.333333333333345"/>
    <n v="4.9079996960389193E-2"/>
  </r>
  <r>
    <n v="650"/>
    <x v="2"/>
    <x v="14"/>
    <x v="582"/>
    <x v="301"/>
    <x v="4"/>
    <n v="2021"/>
    <n v="4014.39"/>
    <n v="1"/>
    <n v="301.07925"/>
    <n v="3713.3107499999996"/>
    <n v="4014.39"/>
    <n v="3713.3107499999996"/>
    <n v="301.07925000000023"/>
    <n v="301.07925000000023"/>
    <n v="602.15850000000023"/>
    <n v="13.333333333333323"/>
    <n v="8.0256398881373536E-2"/>
  </r>
  <r>
    <n v="651"/>
    <x v="4"/>
    <x v="21"/>
    <x v="583"/>
    <x v="45"/>
    <x v="8"/>
    <n v="2021"/>
    <n v="5738.61"/>
    <n v="4"/>
    <n v="430.39574999999996"/>
    <n v="5308.21425"/>
    <n v="1434.6524999999999"/>
    <n v="1327.0535625"/>
    <n v="107.59893749999992"/>
    <n v="430.39574999999968"/>
    <n v="860.79149999999959"/>
    <n v="13.333333333333343"/>
    <n v="0.11472731179198807"/>
  </r>
  <r>
    <n v="652"/>
    <x v="4"/>
    <x v="17"/>
    <x v="584"/>
    <x v="131"/>
    <x v="3"/>
    <n v="2021"/>
    <n v="580.84"/>
    <n v="10"/>
    <n v="43.563000000000002"/>
    <n v="537.27700000000004"/>
    <n v="58.084000000000003"/>
    <n v="53.727700000000006"/>
    <n v="4.3562999999999974"/>
    <n v="43.562999999999974"/>
    <n v="87.125999999999976"/>
    <n v="13.333333333333343"/>
    <n v="1.161225658848717E-2"/>
  </r>
  <r>
    <n v="653"/>
    <x v="1"/>
    <x v="2"/>
    <x v="585"/>
    <x v="191"/>
    <x v="11"/>
    <n v="2021"/>
    <n v="7202.91"/>
    <n v="7"/>
    <n v="540.21825000000001"/>
    <n v="6662.69175"/>
    <n v="1028.9871428571428"/>
    <n v="951.81310714285712"/>
    <n v="77.174035714285651"/>
    <n v="540.21824999999956"/>
    <n v="1080.4364999999996"/>
    <n v="13.333333333333345"/>
    <n v="0.14400185783310399"/>
  </r>
  <r>
    <n v="654"/>
    <x v="3"/>
    <x v="4"/>
    <x v="586"/>
    <x v="219"/>
    <x v="5"/>
    <n v="2021"/>
    <n v="8319.48"/>
    <n v="9"/>
    <n v="623.9609999999999"/>
    <n v="7695.5189999999993"/>
    <n v="924.38666666666666"/>
    <n v="855.05766666666659"/>
    <n v="69.329000000000065"/>
    <n v="623.96100000000058"/>
    <n v="1247.9220000000005"/>
    <n v="13.33333333333332"/>
    <n v="0.16632452386679158"/>
  </r>
  <r>
    <n v="655"/>
    <x v="3"/>
    <x v="12"/>
    <x v="587"/>
    <x v="302"/>
    <x v="4"/>
    <n v="2021"/>
    <n v="4414.1099999999997"/>
    <n v="9"/>
    <n v="331.05824999999999"/>
    <n v="4083.0517499999996"/>
    <n v="490.45666666666665"/>
    <n v="453.67241666666661"/>
    <n v="36.784250000000043"/>
    <n v="331.05825000000038"/>
    <n v="662.11650000000031"/>
    <n v="13.333333333333316"/>
    <n v="8.8247672215768708E-2"/>
  </r>
  <r>
    <n v="656"/>
    <x v="1"/>
    <x v="21"/>
    <x v="420"/>
    <x v="154"/>
    <x v="2"/>
    <n v="2021"/>
    <n v="4532.6899999999996"/>
    <n v="9"/>
    <n v="339.95174999999995"/>
    <n v="4192.7382499999994"/>
    <n v="503.6322222222222"/>
    <n v="465.85980555555551"/>
    <n v="37.772416666666686"/>
    <n v="339.95175000000017"/>
    <n v="679.90350000000012"/>
    <n v="13.333333333333325"/>
    <n v="9.0618344666465636E-2"/>
  </r>
  <r>
    <n v="657"/>
    <x v="1"/>
    <x v="9"/>
    <x v="588"/>
    <x v="169"/>
    <x v="0"/>
    <n v="2021"/>
    <n v="8919"/>
    <n v="7"/>
    <n v="668.92499999999995"/>
    <n v="8250.0750000000007"/>
    <n v="1274.1428571428571"/>
    <n v="1178.582142857143"/>
    <n v="95.560714285714084"/>
    <n v="668.92499999999859"/>
    <n v="1337.8499999999985"/>
    <n v="13.333333333333361"/>
    <n v="0.17831023433771273"/>
  </r>
  <r>
    <n v="658"/>
    <x v="2"/>
    <x v="8"/>
    <x v="589"/>
    <x v="34"/>
    <x v="10"/>
    <n v="2021"/>
    <n v="9709.99"/>
    <n v="4"/>
    <n v="728.24924999999996"/>
    <n v="8981.740749999999"/>
    <n v="2427.4974999999999"/>
    <n v="2245.4351874999998"/>
    <n v="182.06231250000019"/>
    <n v="728.24925000000076"/>
    <n v="1456.4985000000006"/>
    <n v="13.33333333333332"/>
    <n v="0.19412384710358194"/>
  </r>
  <r>
    <n v="659"/>
    <x v="1"/>
    <x v="11"/>
    <x v="440"/>
    <x v="303"/>
    <x v="0"/>
    <n v="2021"/>
    <n v="4063.48"/>
    <n v="3"/>
    <n v="304.76099999999997"/>
    <n v="3758.7190000000001"/>
    <n v="1354.4933333333333"/>
    <n v="1252.9063333333334"/>
    <n v="101.58699999999999"/>
    <n v="304.76099999999997"/>
    <n v="609.52199999999993"/>
    <n v="13.333333333333336"/>
    <n v="8.1237814892545016E-2"/>
  </r>
  <r>
    <n v="660"/>
    <x v="4"/>
    <x v="20"/>
    <x v="590"/>
    <x v="260"/>
    <x v="4"/>
    <n v="2021"/>
    <n v="8579.73"/>
    <n v="2"/>
    <n v="643.47974999999997"/>
    <n v="7936.2502499999991"/>
    <n v="4289.8649999999998"/>
    <n v="3968.1251249999996"/>
    <n v="321.73987500000021"/>
    <n v="643.47975000000042"/>
    <n v="1286.9595000000004"/>
    <n v="13.333333333333323"/>
    <n v="0.1715274881549842"/>
  </r>
  <r>
    <n v="661"/>
    <x v="4"/>
    <x v="14"/>
    <x v="591"/>
    <x v="242"/>
    <x v="9"/>
    <n v="2021"/>
    <n v="6444.69"/>
    <n v="2"/>
    <n v="483.35174999999992"/>
    <n v="5961.3382499999998"/>
    <n v="3222.3449999999998"/>
    <n v="2980.6691249999999"/>
    <n v="241.67587499999991"/>
    <n v="483.35174999999981"/>
    <n v="966.70349999999974"/>
    <n v="13.333333333333337"/>
    <n v="0.12884338873572304"/>
  </r>
  <r>
    <n v="662"/>
    <x v="3"/>
    <x v="3"/>
    <x v="171"/>
    <x v="1"/>
    <x v="1"/>
    <n v="2021"/>
    <n v="5455.87"/>
    <n v="9"/>
    <n v="409.19024999999999"/>
    <n v="5046.6797500000002"/>
    <n v="606.20777777777778"/>
    <n v="560.74219444444452"/>
    <n v="45.465583333333257"/>
    <n v="409.19024999999931"/>
    <n v="818.3804999999993"/>
    <n v="13.333333333333355"/>
    <n v="0.10907472342371305"/>
  </r>
  <r>
    <n v="663"/>
    <x v="4"/>
    <x v="1"/>
    <x v="360"/>
    <x v="105"/>
    <x v="2"/>
    <n v="2021"/>
    <n v="7959.85"/>
    <n v="9"/>
    <n v="596.98874999999998"/>
    <n v="7362.8612499999999"/>
    <n v="884.42777777777781"/>
    <n v="818.09569444444446"/>
    <n v="66.332083333333344"/>
    <n v="596.9887500000001"/>
    <n v="1193.9775"/>
    <n v="13.333333333333332"/>
    <n v="0.15913473694282348"/>
  </r>
  <r>
    <n v="664"/>
    <x v="1"/>
    <x v="0"/>
    <x v="63"/>
    <x v="201"/>
    <x v="0"/>
    <n v="2021"/>
    <n v="3434.94"/>
    <n v="4"/>
    <n v="257.62049999999999"/>
    <n v="3177.3195000000001"/>
    <n v="858.73500000000001"/>
    <n v="794.32987500000002"/>
    <n v="64.405124999999998"/>
    <n v="257.62049999999999"/>
    <n v="515.24099999999999"/>
    <n v="13.333333333333334"/>
    <n v="6.867193142011245E-2"/>
  </r>
  <r>
    <n v="665"/>
    <x v="3"/>
    <x v="3"/>
    <x v="592"/>
    <x v="266"/>
    <x v="5"/>
    <n v="2021"/>
    <n v="7503.14"/>
    <n v="10"/>
    <n v="562.7355"/>
    <n v="6940.4045000000006"/>
    <n v="750.31400000000008"/>
    <n v="694.04045000000008"/>
    <n v="56.27355"/>
    <n v="562.7355"/>
    <n v="1125.471"/>
    <n v="13.333333333333334"/>
    <n v="0.15000410939215897"/>
  </r>
  <r>
    <n v="666"/>
    <x v="4"/>
    <x v="9"/>
    <x v="593"/>
    <x v="105"/>
    <x v="2"/>
    <n v="2021"/>
    <n v="5298.66"/>
    <n v="8"/>
    <n v="397.39949999999999"/>
    <n v="4901.2605000000003"/>
    <n v="662.33249999999998"/>
    <n v="612.65756250000004"/>
    <n v="49.674937499999942"/>
    <n v="397.39949999999953"/>
    <n v="794.79899999999952"/>
    <n v="13.333333333333348"/>
    <n v="0.10593175314226538"/>
  </r>
  <r>
    <n v="667"/>
    <x v="3"/>
    <x v="6"/>
    <x v="594"/>
    <x v="185"/>
    <x v="1"/>
    <n v="2021"/>
    <n v="6042.26"/>
    <n v="10"/>
    <n v="453.16950000000003"/>
    <n v="5589.0905000000002"/>
    <n v="604.226"/>
    <n v="558.90904999999998"/>
    <n v="45.31695000000002"/>
    <n v="453.1695000000002"/>
    <n v="906.33900000000017"/>
    <n v="13.333333333333329"/>
    <n v="0.12079793659932594"/>
  </r>
  <r>
    <n v="668"/>
    <x v="0"/>
    <x v="13"/>
    <x v="595"/>
    <x v="8"/>
    <x v="6"/>
    <n v="2021"/>
    <n v="626.29999999999995"/>
    <n v="9"/>
    <n v="46.972499999999997"/>
    <n v="579.32749999999999"/>
    <n v="69.588888888888889"/>
    <n v="64.369722222222222"/>
    <n v="5.2191666666666663"/>
    <n v="46.972499999999997"/>
    <n v="93.944999999999993"/>
    <n v="13.333333333333334"/>
    <n v="1.2521100994025057E-2"/>
  </r>
  <r>
    <n v="669"/>
    <x v="2"/>
    <x v="5"/>
    <x v="596"/>
    <x v="132"/>
    <x v="4"/>
    <n v="2021"/>
    <n v="1644.08"/>
    <n v="7"/>
    <n v="123.30599999999998"/>
    <n v="1520.7739999999999"/>
    <n v="234.86857142857141"/>
    <n v="217.25342857142854"/>
    <n v="17.615142857142871"/>
    <n v="123.3060000000001"/>
    <n v="246.61200000000008"/>
    <n v="13.333333333333321"/>
    <n v="3.2868739776874843E-2"/>
  </r>
  <r>
    <n v="670"/>
    <x v="1"/>
    <x v="12"/>
    <x v="597"/>
    <x v="202"/>
    <x v="11"/>
    <n v="2021"/>
    <n v="2837.55"/>
    <n v="3"/>
    <n v="212.81625"/>
    <n v="2624.7337500000003"/>
    <n v="945.85"/>
    <n v="874.91125000000011"/>
    <n v="70.938749999999914"/>
    <n v="212.81624999999974"/>
    <n v="425.63249999999971"/>
    <n v="13.33333333333335"/>
    <n v="5.6728804288034174E-2"/>
  </r>
  <r>
    <n v="671"/>
    <x v="1"/>
    <x v="4"/>
    <x v="598"/>
    <x v="207"/>
    <x v="6"/>
    <n v="2021"/>
    <n v="8181.11"/>
    <n v="2"/>
    <n v="613.58324999999991"/>
    <n v="7567.52675"/>
    <n v="4090.5549999999998"/>
    <n v="3783.763375"/>
    <n v="306.79162499999984"/>
    <n v="613.58324999999968"/>
    <n v="1227.1664999999996"/>
    <n v="13.333333333333339"/>
    <n v="0.16355820621623557"/>
  </r>
  <r>
    <n v="672"/>
    <x v="2"/>
    <x v="19"/>
    <x v="599"/>
    <x v="215"/>
    <x v="0"/>
    <n v="2021"/>
    <n v="7213.94"/>
    <n v="3"/>
    <n v="541.04549999999995"/>
    <n v="6672.8944999999994"/>
    <n v="2404.6466666666665"/>
    <n v="2224.2981666666665"/>
    <n v="180.34850000000006"/>
    <n v="541.04550000000017"/>
    <n v="1082.0910000000001"/>
    <n v="13.333333333333329"/>
    <n v="0.14422237155490519"/>
  </r>
  <r>
    <n v="673"/>
    <x v="1"/>
    <x v="2"/>
    <x v="600"/>
    <x v="143"/>
    <x v="1"/>
    <n v="2021"/>
    <n v="9546.7000000000007"/>
    <n v="9"/>
    <n v="716.00250000000005"/>
    <n v="8830.6975000000002"/>
    <n v="1060.7444444444445"/>
    <n v="981.18861111111119"/>
    <n v="79.555833333333339"/>
    <n v="716.00250000000005"/>
    <n v="1432.0050000000001"/>
    <n v="13.333333333333334"/>
    <n v="0.19085932438074249"/>
  </r>
  <r>
    <n v="674"/>
    <x v="1"/>
    <x v="8"/>
    <x v="601"/>
    <x v="204"/>
    <x v="10"/>
    <n v="2021"/>
    <n v="4252.59"/>
    <n v="4"/>
    <n v="318.94425000000001"/>
    <n v="3933.6457500000001"/>
    <n v="1063.1475"/>
    <n v="983.41143750000003"/>
    <n v="79.736062500000003"/>
    <n v="318.94425000000001"/>
    <n v="637.88850000000002"/>
    <n v="13.333333333333334"/>
    <n v="8.5018535647742324E-2"/>
  </r>
  <r>
    <n v="675"/>
    <x v="2"/>
    <x v="14"/>
    <x v="602"/>
    <x v="304"/>
    <x v="3"/>
    <n v="2021"/>
    <n v="9138.42"/>
    <n v="9"/>
    <n v="685.38149999999996"/>
    <n v="8453.0385000000006"/>
    <n v="1015.38"/>
    <n v="939.2265000000001"/>
    <n v="76.153499999999894"/>
    <n v="685.38149999999905"/>
    <n v="1370.762999999999"/>
    <n v="13.333333333333352"/>
    <n v="0.18269691800386151"/>
  </r>
  <r>
    <n v="676"/>
    <x v="4"/>
    <x v="13"/>
    <x v="603"/>
    <x v="120"/>
    <x v="11"/>
    <n v="2021"/>
    <n v="3843.69"/>
    <n v="6"/>
    <n v="288.27674999999999"/>
    <n v="3555.4132500000001"/>
    <n v="640.61500000000001"/>
    <n v="592.56887500000005"/>
    <n v="48.046124999999961"/>
    <n v="288.27674999999977"/>
    <n v="576.55349999999976"/>
    <n v="13.333333333333345"/>
    <n v="7.6843734120587856E-2"/>
  </r>
  <r>
    <n v="677"/>
    <x v="3"/>
    <x v="17"/>
    <x v="217"/>
    <x v="170"/>
    <x v="6"/>
    <n v="2021"/>
    <n v="3605.66"/>
    <n v="8"/>
    <n v="270.42449999999997"/>
    <n v="3335.2354999999998"/>
    <n v="450.70749999999998"/>
    <n v="416.90443749999997"/>
    <n v="33.80306250000001"/>
    <n v="270.42450000000008"/>
    <n v="540.84900000000005"/>
    <n v="13.333333333333329"/>
    <n v="7.2084996024455353E-2"/>
  </r>
  <r>
    <n v="678"/>
    <x v="3"/>
    <x v="2"/>
    <x v="503"/>
    <x v="13"/>
    <x v="7"/>
    <n v="2021"/>
    <n v="1215.8900000000001"/>
    <n v="5"/>
    <n v="91.191749999999999"/>
    <n v="1124.6982500000001"/>
    <n v="243.17800000000003"/>
    <n v="224.93965000000003"/>
    <n v="18.238349999999997"/>
    <n v="91.191749999999985"/>
    <n v="182.38349999999997"/>
    <n v="13.333333333333337"/>
    <n v="2.4308289138791517E-2"/>
  </r>
  <r>
    <n v="679"/>
    <x v="0"/>
    <x v="12"/>
    <x v="604"/>
    <x v="65"/>
    <x v="7"/>
    <n v="2021"/>
    <n v="5984.25"/>
    <n v="8"/>
    <n v="448.81874999999997"/>
    <n v="5535.4312499999996"/>
    <n v="748.03125"/>
    <n v="691.92890624999995"/>
    <n v="56.102343750000045"/>
    <n v="448.81875000000036"/>
    <n v="897.63750000000027"/>
    <n v="13.333333333333323"/>
    <n v="0.1196381903616389"/>
  </r>
  <r>
    <n v="680"/>
    <x v="4"/>
    <x v="4"/>
    <x v="605"/>
    <x v="305"/>
    <x v="8"/>
    <n v="2021"/>
    <n v="4586.29"/>
    <n v="3"/>
    <n v="343.97174999999999"/>
    <n v="4242.3182500000003"/>
    <n v="1528.7633333333333"/>
    <n v="1414.1060833333333"/>
    <n v="114.65724999999998"/>
    <n v="343.97174999999993"/>
    <n v="687.94349999999986"/>
    <n v="13.333333333333336"/>
    <n v="9.168992539978793E-2"/>
  </r>
  <r>
    <n v="681"/>
    <x v="0"/>
    <x v="13"/>
    <x v="606"/>
    <x v="38"/>
    <x v="10"/>
    <n v="2021"/>
    <n v="7277.95"/>
    <n v="8"/>
    <n v="545.84624999999994"/>
    <n v="6732.1037500000002"/>
    <n v="909.74374999999998"/>
    <n v="841.51296875000003"/>
    <n v="68.23078124999995"/>
    <n v="545.8462499999996"/>
    <n v="1091.6924999999997"/>
    <n v="13.333333333333343"/>
    <n v="0.14550207085975517"/>
  </r>
  <r>
    <n v="682"/>
    <x v="3"/>
    <x v="7"/>
    <x v="607"/>
    <x v="56"/>
    <x v="1"/>
    <n v="2021"/>
    <n v="3464.86"/>
    <n v="3"/>
    <n v="259.86450000000002"/>
    <n v="3204.9955"/>
    <n v="1154.9533333333334"/>
    <n v="1068.3318333333334"/>
    <n v="86.621499999999969"/>
    <n v="259.86449999999991"/>
    <n v="519.72899999999993"/>
    <n v="13.333333333333339"/>
    <n v="6.9270097381698328E-2"/>
  </r>
  <r>
    <n v="683"/>
    <x v="4"/>
    <x v="8"/>
    <x v="608"/>
    <x v="152"/>
    <x v="6"/>
    <n v="2021"/>
    <n v="1031.67"/>
    <n v="10"/>
    <n v="77.375250000000008"/>
    <n v="954.29475000000002"/>
    <n v="103.167"/>
    <n v="95.429474999999996"/>
    <n v="7.7375250000000051"/>
    <n v="77.375250000000051"/>
    <n v="154.75050000000005"/>
    <n v="13.333333333333325"/>
    <n v="2.0625330133331999E-2"/>
  </r>
  <r>
    <n v="684"/>
    <x v="1"/>
    <x v="20"/>
    <x v="609"/>
    <x v="225"/>
    <x v="8"/>
    <n v="2021"/>
    <n v="9657.5499999999993"/>
    <n v="8"/>
    <n v="724.31624999999997"/>
    <n v="8933.2337499999994"/>
    <n v="1207.1937499999999"/>
    <n v="1116.6542187499999"/>
    <n v="90.539531249999982"/>
    <n v="724.31624999999985"/>
    <n v="1448.6324999999997"/>
    <n v="13.333333333333336"/>
    <n v="0.19307545729657782"/>
  </r>
  <r>
    <n v="685"/>
    <x v="1"/>
    <x v="3"/>
    <x v="486"/>
    <x v="140"/>
    <x v="3"/>
    <n v="2021"/>
    <n v="7949.89"/>
    <n v="10"/>
    <n v="596.24175000000002"/>
    <n v="7353.6482500000002"/>
    <n v="794.98900000000003"/>
    <n v="735.364825"/>
    <n v="59.624175000000037"/>
    <n v="596.24175000000037"/>
    <n v="1192.4835000000003"/>
    <n v="13.333333333333325"/>
    <n v="0.15893561485133301"/>
  </r>
  <r>
    <n v="686"/>
    <x v="3"/>
    <x v="17"/>
    <x v="610"/>
    <x v="306"/>
    <x v="1"/>
    <n v="2021"/>
    <n v="2666.88"/>
    <n v="1"/>
    <n v="200.01599999999999"/>
    <n v="2466.864"/>
    <n v="2666.88"/>
    <n v="2466.864"/>
    <n v="200.01600000000008"/>
    <n v="200.01600000000008"/>
    <n v="400.03200000000004"/>
    <n v="13.333333333333329"/>
    <n v="5.3316739292584299E-2"/>
  </r>
  <r>
    <n v="687"/>
    <x v="0"/>
    <x v="21"/>
    <x v="611"/>
    <x v="27"/>
    <x v="2"/>
    <n v="2021"/>
    <n v="7024.14"/>
    <n v="7"/>
    <n v="526.81050000000005"/>
    <n v="6497.3294999999998"/>
    <n v="1003.4485714285714"/>
    <n v="928.1899285714286"/>
    <n v="75.258642857142831"/>
    <n v="526.81049999999982"/>
    <n v="1053.6209999999999"/>
    <n v="13.333333333333339"/>
    <n v="0.14042785619698414"/>
  </r>
  <r>
    <n v="688"/>
    <x v="0"/>
    <x v="15"/>
    <x v="343"/>
    <x v="307"/>
    <x v="4"/>
    <n v="2021"/>
    <n v="1612.22"/>
    <n v="3"/>
    <n v="120.9165"/>
    <n v="1491.3035"/>
    <n v="537.40666666666664"/>
    <n v="497.10116666666664"/>
    <n v="40.305499999999995"/>
    <n v="120.91649999999998"/>
    <n v="241.83299999999997"/>
    <n v="13.333333333333336"/>
    <n v="3.2231788990239624E-2"/>
  </r>
  <r>
    <n v="689"/>
    <x v="0"/>
    <x v="1"/>
    <x v="612"/>
    <x v="167"/>
    <x v="8"/>
    <n v="2021"/>
    <n v="5042.2299999999996"/>
    <n v="9"/>
    <n v="378.16724999999997"/>
    <n v="4664.0627499999991"/>
    <n v="560.24777777777774"/>
    <n v="518.22919444444437"/>
    <n v="42.018583333333368"/>
    <n v="378.16725000000031"/>
    <n v="756.33450000000028"/>
    <n v="13.333333333333321"/>
    <n v="0.10080515897349986"/>
  </r>
  <r>
    <n v="690"/>
    <x v="1"/>
    <x v="11"/>
    <x v="613"/>
    <x v="215"/>
    <x v="0"/>
    <n v="2021"/>
    <n v="4315.28"/>
    <n v="5"/>
    <n v="323.64599999999996"/>
    <n v="3991.634"/>
    <n v="863.05599999999993"/>
    <n v="798.32680000000005"/>
    <n v="64.729199999999878"/>
    <n v="323.64599999999939"/>
    <n v="647.29199999999935"/>
    <n v="13.333333333333357"/>
    <n v="8.627184527781645E-2"/>
  </r>
  <r>
    <n v="691"/>
    <x v="1"/>
    <x v="5"/>
    <x v="614"/>
    <x v="65"/>
    <x v="7"/>
    <n v="2021"/>
    <n v="779.58"/>
    <n v="9"/>
    <n v="58.468499999999999"/>
    <n v="721.11150000000009"/>
    <n v="86.62"/>
    <n v="80.123500000000007"/>
    <n v="6.4964999999999975"/>
    <n v="58.468499999999977"/>
    <n v="116.93699999999998"/>
    <n v="13.333333333333339"/>
    <n v="1.5585502016481009E-2"/>
  </r>
  <r>
    <n v="692"/>
    <x v="2"/>
    <x v="4"/>
    <x v="615"/>
    <x v="244"/>
    <x v="7"/>
    <n v="2021"/>
    <n v="3929.87"/>
    <n v="6"/>
    <n v="294.74025"/>
    <n v="3635.1297500000001"/>
    <n v="654.97833333333335"/>
    <n v="605.85495833333334"/>
    <n v="49.12337500000001"/>
    <n v="294.74025000000006"/>
    <n v="589.48050000000012"/>
    <n v="13.33333333333333"/>
    <n v="7.8566660008604905E-2"/>
  </r>
  <r>
    <n v="693"/>
    <x v="0"/>
    <x v="18"/>
    <x v="616"/>
    <x v="27"/>
    <x v="2"/>
    <n v="2021"/>
    <n v="4941.49"/>
    <n v="6"/>
    <n v="370.61174999999997"/>
    <n v="4570.8782499999998"/>
    <n v="823.58166666666659"/>
    <n v="761.81304166666666"/>
    <n v="61.768624999999929"/>
    <n v="370.61174999999957"/>
    <n v="741.2234999999996"/>
    <n v="13.333333333333348"/>
    <n v="9.8791146975834063E-2"/>
  </r>
  <r>
    <n v="694"/>
    <x v="1"/>
    <x v="18"/>
    <x v="617"/>
    <x v="308"/>
    <x v="6"/>
    <n v="2021"/>
    <n v="7399.66"/>
    <n v="6"/>
    <n v="554.97449999999992"/>
    <n v="6844.6854999999996"/>
    <n v="1233.2766666666666"/>
    <n v="1140.7809166666666"/>
    <n v="92.495750000000044"/>
    <n v="554.97450000000026"/>
    <n v="1109.9490000000001"/>
    <n v="13.333333333333327"/>
    <n v="0.14793531882715544"/>
  </r>
  <r>
    <n v="695"/>
    <x v="2"/>
    <x v="10"/>
    <x v="69"/>
    <x v="27"/>
    <x v="2"/>
    <n v="2021"/>
    <n v="7046.84"/>
    <n v="5"/>
    <n v="528.51300000000003"/>
    <n v="6518.3270000000002"/>
    <n v="1409.3679999999999"/>
    <n v="1303.6654000000001"/>
    <n v="105.70259999999985"/>
    <n v="528.51299999999924"/>
    <n v="1057.0259999999994"/>
    <n v="13.333333333333353"/>
    <n v="0.14088167863441728"/>
  </r>
  <r>
    <n v="696"/>
    <x v="3"/>
    <x v="13"/>
    <x v="618"/>
    <x v="227"/>
    <x v="8"/>
    <n v="2021"/>
    <n v="2310.59"/>
    <n v="2"/>
    <n v="173.29425000000001"/>
    <n v="2137.2957500000002"/>
    <n v="1155.2950000000001"/>
    <n v="1068.6478750000001"/>
    <n v="86.64712499999996"/>
    <n v="173.29424999999992"/>
    <n v="346.58849999999995"/>
    <n v="13.333333333333341"/>
    <n v="4.6193726242670222E-2"/>
  </r>
  <r>
    <n v="697"/>
    <x v="4"/>
    <x v="21"/>
    <x v="619"/>
    <x v="309"/>
    <x v="11"/>
    <n v="2021"/>
    <n v="255.07"/>
    <n v="4"/>
    <n v="19.13025"/>
    <n v="235.93975"/>
    <n v="63.767499999999998"/>
    <n v="58.984937500000001"/>
    <n v="4.7825624999999974"/>
    <n v="19.13024999999999"/>
    <n v="38.260499999999993"/>
    <n v="13.333333333333341"/>
    <n v="5.0994048068752533E-3"/>
  </r>
  <r>
    <n v="698"/>
    <x v="3"/>
    <x v="12"/>
    <x v="620"/>
    <x v="73"/>
    <x v="6"/>
    <n v="2021"/>
    <n v="3786.91"/>
    <n v="9"/>
    <n v="284.01824999999997"/>
    <n v="3502.8917499999998"/>
    <n v="420.76777777777778"/>
    <n v="389.21019444444443"/>
    <n v="31.557583333333355"/>
    <n v="284.01825000000019"/>
    <n v="568.03650000000016"/>
    <n v="13.333333333333323"/>
    <n v="7.5708578261669213E-2"/>
  </r>
  <r>
    <n v="699"/>
    <x v="1"/>
    <x v="2"/>
    <x v="424"/>
    <x v="75"/>
    <x v="9"/>
    <n v="2021"/>
    <n v="901.88"/>
    <n v="2"/>
    <n v="67.640999999999991"/>
    <n v="834.23900000000003"/>
    <n v="450.94"/>
    <n v="417.11950000000002"/>
    <n v="33.820499999999981"/>
    <n v="67.640999999999963"/>
    <n v="135.28199999999995"/>
    <n v="13.333333333333341"/>
    <n v="1.8030545368818967E-2"/>
  </r>
  <r>
    <n v="700"/>
    <x v="4"/>
    <x v="11"/>
    <x v="621"/>
    <x v="141"/>
    <x v="4"/>
    <n v="2021"/>
    <n v="5643.85"/>
    <n v="9"/>
    <n v="423.28874999999999"/>
    <n v="5220.5612500000007"/>
    <n v="627.09444444444443"/>
    <n v="580.06236111111116"/>
    <n v="47.032083333333276"/>
    <n v="423.28874999999948"/>
    <n v="846.57749999999942"/>
    <n v="13.33333333333335"/>
    <n v="0.11283285301792803"/>
  </r>
  <r>
    <n v="701"/>
    <x v="4"/>
    <x v="6"/>
    <x v="311"/>
    <x v="244"/>
    <x v="7"/>
    <n v="2021"/>
    <n v="8939.0300000000007"/>
    <n v="1"/>
    <n v="670.42725000000007"/>
    <n v="8268.60275"/>
    <n v="8939.0300000000007"/>
    <n v="8268.60275"/>
    <n v="670.42725000000064"/>
    <n v="670.42725000000064"/>
    <n v="1340.8545000000008"/>
    <n v="13.333333333333321"/>
    <n v="0.17871067766025836"/>
  </r>
  <r>
    <n v="702"/>
    <x v="1"/>
    <x v="6"/>
    <x v="622"/>
    <x v="222"/>
    <x v="5"/>
    <n v="2021"/>
    <n v="2789.99"/>
    <n v="2"/>
    <n v="209.24924999999999"/>
    <n v="2580.7407499999999"/>
    <n v="1394.9949999999999"/>
    <n v="1290.370375"/>
    <n v="104.62462499999992"/>
    <n v="209.24924999999985"/>
    <n v="418.49849999999981"/>
    <n v="13.333333333333343"/>
    <n v="5.5777976308989251E-2"/>
  </r>
  <r>
    <n v="703"/>
    <x v="0"/>
    <x v="11"/>
    <x v="623"/>
    <x v="310"/>
    <x v="10"/>
    <n v="2021"/>
    <n v="5866.9"/>
    <n v="3"/>
    <n v="440.01749999999998"/>
    <n v="5426.8824999999997"/>
    <n v="1955.6333333333332"/>
    <n v="1808.9608333333333"/>
    <n v="146.6724999999999"/>
    <n v="440.0174999999997"/>
    <n v="880.03499999999963"/>
    <n v="13.333333333333341"/>
    <n v="0.11729210828971036"/>
  </r>
  <r>
    <n v="704"/>
    <x v="1"/>
    <x v="16"/>
    <x v="624"/>
    <x v="86"/>
    <x v="9"/>
    <n v="2021"/>
    <n v="9918.35"/>
    <n v="4"/>
    <n v="743.87625000000003"/>
    <n v="9174.473750000001"/>
    <n v="2479.5875000000001"/>
    <n v="2293.6184375000003"/>
    <n v="185.96906249999984"/>
    <n v="743.87624999999935"/>
    <n v="1487.7524999999994"/>
    <n v="13.333333333333346"/>
    <n v="0.19828941728259369"/>
  </r>
  <r>
    <n v="705"/>
    <x v="0"/>
    <x v="18"/>
    <x v="625"/>
    <x v="129"/>
    <x v="0"/>
    <n v="2021"/>
    <n v="6598.73"/>
    <n v="8"/>
    <n v="494.90474999999992"/>
    <n v="6103.8252499999999"/>
    <n v="824.84124999999995"/>
    <n v="762.97815624999998"/>
    <n v="61.863093749999962"/>
    <n v="494.90474999999969"/>
    <n v="989.80949999999962"/>
    <n v="13.333333333333341"/>
    <n v="0.13192298381335296"/>
  </r>
  <r>
    <n v="706"/>
    <x v="4"/>
    <x v="13"/>
    <x v="165"/>
    <x v="311"/>
    <x v="1"/>
    <n v="2021"/>
    <n v="2609.7199999999998"/>
    <n v="10"/>
    <n v="195.72899999999998"/>
    <n v="2413.991"/>
    <n v="260.97199999999998"/>
    <n v="241.3991"/>
    <n v="19.572899999999976"/>
    <n v="195.72899999999976"/>
    <n v="391.45799999999974"/>
    <n v="13.333333333333348"/>
    <n v="5.2173986406078669E-2"/>
  </r>
  <r>
    <n v="707"/>
    <x v="3"/>
    <x v="21"/>
    <x v="626"/>
    <x v="230"/>
    <x v="4"/>
    <n v="2021"/>
    <n v="8491.89"/>
    <n v="4"/>
    <n v="636.89174999999989"/>
    <n v="7854.9982499999996"/>
    <n v="2122.9724999999999"/>
    <n v="1963.7495624999999"/>
    <n v="159.22293749999994"/>
    <n v="636.89174999999977"/>
    <n v="1273.7834999999995"/>
    <n v="13.333333333333337"/>
    <n v="0.16977137525171873"/>
  </r>
  <r>
    <n v="708"/>
    <x v="2"/>
    <x v="2"/>
    <x v="627"/>
    <x v="25"/>
    <x v="6"/>
    <n v="2021"/>
    <n v="4017.21"/>
    <n v="2"/>
    <n v="301.29075"/>
    <n v="3715.9192499999999"/>
    <n v="2008.605"/>
    <n v="1857.959625"/>
    <n v="150.64537500000006"/>
    <n v="301.29075000000012"/>
    <n v="602.58150000000012"/>
    <n v="13.333333333333329"/>
    <n v="8.0312776822940121E-2"/>
  </r>
  <r>
    <n v="709"/>
    <x v="1"/>
    <x v="10"/>
    <x v="270"/>
    <x v="102"/>
    <x v="10"/>
    <n v="2021"/>
    <n v="9321.42"/>
    <n v="3"/>
    <n v="699.10649999999998"/>
    <n v="8622.3135000000002"/>
    <n v="3107.14"/>
    <n v="2874.1044999999999"/>
    <n v="233.03549999999996"/>
    <n v="699.10649999999987"/>
    <n v="1398.2129999999997"/>
    <n v="13.333333333333336"/>
    <n v="0.18635548655233122"/>
  </r>
  <r>
    <n v="710"/>
    <x v="0"/>
    <x v="7"/>
    <x v="628"/>
    <x v="23"/>
    <x v="7"/>
    <n v="2021"/>
    <n v="3481.75"/>
    <n v="5"/>
    <n v="261.13124999999997"/>
    <n v="3220.6187500000001"/>
    <n v="696.35"/>
    <n v="644.12374999999997"/>
    <n v="52.22625000000005"/>
    <n v="261.13125000000025"/>
    <n v="522.26250000000027"/>
    <n v="13.33333333333332"/>
    <n v="6.9607765265761998E-2"/>
  </r>
  <r>
    <n v="711"/>
    <x v="3"/>
    <x v="20"/>
    <x v="629"/>
    <x v="132"/>
    <x v="4"/>
    <n v="2021"/>
    <n v="2110.84"/>
    <n v="3"/>
    <n v="158.31300000000002"/>
    <n v="1952.527"/>
    <n v="703.61333333333334"/>
    <n v="650.84233333333339"/>
    <n v="52.770999999999958"/>
    <n v="158.31299999999987"/>
    <n v="316.62599999999986"/>
    <n v="13.333333333333345"/>
    <n v="4.2200288715037289E-2"/>
  </r>
  <r>
    <n v="712"/>
    <x v="3"/>
    <x v="6"/>
    <x v="630"/>
    <x v="205"/>
    <x v="11"/>
    <n v="2021"/>
    <n v="97.53"/>
    <n v="5"/>
    <n v="7.3147500000000001"/>
    <n v="90.215249999999997"/>
    <n v="19.506"/>
    <n v="18.043050000000001"/>
    <n v="1.4629499999999993"/>
    <n v="7.3147499999999965"/>
    <n v="14.629499999999997"/>
    <n v="13.333333333333339"/>
    <n v="1.9498371067336161E-3"/>
  </r>
  <r>
    <n v="713"/>
    <x v="3"/>
    <x v="5"/>
    <x v="631"/>
    <x v="73"/>
    <x v="6"/>
    <n v="2021"/>
    <n v="241.12"/>
    <n v="10"/>
    <n v="18.084"/>
    <n v="223.036"/>
    <n v="24.112000000000002"/>
    <n v="22.303599999999999"/>
    <n v="1.8084000000000024"/>
    <n v="18.084000000000024"/>
    <n v="36.168000000000021"/>
    <n v="13.333333333333316"/>
    <n v="4.8205139257214138E-3"/>
  </r>
  <r>
    <n v="714"/>
    <x v="4"/>
    <x v="15"/>
    <x v="632"/>
    <x v="260"/>
    <x v="4"/>
    <n v="2021"/>
    <n v="543.95000000000005"/>
    <n v="6"/>
    <n v="40.796250000000001"/>
    <n v="503.15375000000006"/>
    <n v="90.658333333333346"/>
    <n v="83.858958333333348"/>
    <n v="6.7993749999999977"/>
    <n v="40.796249999999986"/>
    <n v="81.592499999999987"/>
    <n v="13.333333333333339"/>
    <n v="1.0874745147213684E-2"/>
  </r>
  <r>
    <n v="715"/>
    <x v="0"/>
    <x v="19"/>
    <x v="42"/>
    <x v="312"/>
    <x v="10"/>
    <n v="2021"/>
    <n v="3852.55"/>
    <n v="9"/>
    <n v="288.94125000000003"/>
    <n v="3563.6087500000003"/>
    <n v="428.06111111111113"/>
    <n v="395.95652777777781"/>
    <n v="32.104583333333323"/>
    <n v="288.94124999999991"/>
    <n v="577.88249999999994"/>
    <n v="13.333333333333337"/>
    <n v="7.7020864816431805E-2"/>
  </r>
  <r>
    <n v="716"/>
    <x v="3"/>
    <x v="19"/>
    <x v="633"/>
    <x v="313"/>
    <x v="3"/>
    <n v="2021"/>
    <n v="3188.85"/>
    <n v="10"/>
    <n v="239.16374999999999"/>
    <n v="2949.6862499999997"/>
    <n v="318.88499999999999"/>
    <n v="294.96862499999997"/>
    <n v="23.916375000000016"/>
    <n v="239.16375000000016"/>
    <n v="478.32750000000016"/>
    <n v="13.333333333333323"/>
    <n v="6.3752056370424401E-2"/>
  </r>
  <r>
    <n v="717"/>
    <x v="1"/>
    <x v="15"/>
    <x v="634"/>
    <x v="33"/>
    <x v="9"/>
    <n v="2021"/>
    <n v="4930.21"/>
    <n v="6"/>
    <n v="369.76574999999997"/>
    <n v="4560.4442500000005"/>
    <n v="821.70166666666671"/>
    <n v="760.07404166666674"/>
    <n v="61.627624999999966"/>
    <n v="369.7657499999998"/>
    <n v="739.53149999999982"/>
    <n v="13.333333333333341"/>
    <n v="9.8565635209567737E-2"/>
  </r>
  <r>
    <n v="718"/>
    <x v="2"/>
    <x v="19"/>
    <x v="635"/>
    <x v="201"/>
    <x v="0"/>
    <n v="2021"/>
    <n v="3678.78"/>
    <n v="10"/>
    <n v="275.9085"/>
    <n v="3402.8715000000002"/>
    <n v="367.87800000000004"/>
    <n v="340.28715"/>
    <n v="27.590850000000046"/>
    <n v="275.90850000000046"/>
    <n v="551.81700000000046"/>
    <n v="13.333333333333313"/>
    <n v="7.3546824069614408E-2"/>
  </r>
  <r>
    <n v="719"/>
    <x v="0"/>
    <x v="1"/>
    <x v="53"/>
    <x v="3"/>
    <x v="1"/>
    <n v="2021"/>
    <n v="4656.6099999999997"/>
    <n v="5"/>
    <n v="349.24574999999999"/>
    <n v="4307.3642499999996"/>
    <n v="931.32199999999989"/>
    <n v="861.47284999999988"/>
    <n v="69.849150000000009"/>
    <n v="349.24575000000004"/>
    <n v="698.49150000000009"/>
    <n v="13.33333333333333"/>
    <n v="9.3095775346937609E-2"/>
  </r>
  <r>
    <n v="720"/>
    <x v="3"/>
    <x v="10"/>
    <x v="636"/>
    <x v="118"/>
    <x v="2"/>
    <n v="2021"/>
    <n v="9375.31"/>
    <n v="3"/>
    <n v="703.14824999999996"/>
    <n v="8672.1617499999993"/>
    <n v="3125.103333333333"/>
    <n v="2890.7205833333333"/>
    <n v="234.38274999999976"/>
    <n v="703.14824999999928"/>
    <n v="1406.2964999999992"/>
    <n v="13.333333333333346"/>
    <n v="0.18743286501723305"/>
  </r>
  <r>
    <n v="721"/>
    <x v="4"/>
    <x v="14"/>
    <x v="637"/>
    <x v="314"/>
    <x v="10"/>
    <n v="2021"/>
    <n v="2316.92"/>
    <n v="7"/>
    <n v="173.76900000000001"/>
    <n v="2143.1509999999998"/>
    <n v="330.98857142857145"/>
    <n v="306.16442857142857"/>
    <n v="24.824142857142874"/>
    <n v="173.76900000000012"/>
    <n v="347.53800000000012"/>
    <n v="13.333333333333325"/>
    <n v="4.6320276728527121E-2"/>
  </r>
  <r>
    <n v="722"/>
    <x v="0"/>
    <x v="11"/>
    <x v="638"/>
    <x v="254"/>
    <x v="9"/>
    <n v="2021"/>
    <n v="3767.73"/>
    <n v="9"/>
    <n v="282.57974999999999"/>
    <n v="3485.1502500000001"/>
    <n v="418.63666666666666"/>
    <n v="387.23891666666668"/>
    <n v="31.397749999999974"/>
    <n v="282.57974999999976"/>
    <n v="565.15949999999975"/>
    <n v="13.333333333333345"/>
    <n v="7.5325128290305007E-2"/>
  </r>
  <r>
    <n v="723"/>
    <x v="3"/>
    <x v="15"/>
    <x v="639"/>
    <x v="18"/>
    <x v="4"/>
    <n v="2021"/>
    <n v="3647.18"/>
    <n v="10"/>
    <n v="273.5385"/>
    <n v="3373.6414999999997"/>
    <n v="364.71799999999996"/>
    <n v="337.36415"/>
    <n v="27.353849999999966"/>
    <n v="273.53849999999966"/>
    <n v="547.07699999999966"/>
    <n v="13.33333333333335"/>
    <n v="7.2915071249222904E-2"/>
  </r>
  <r>
    <n v="724"/>
    <x v="1"/>
    <x v="15"/>
    <x v="245"/>
    <x v="192"/>
    <x v="6"/>
    <n v="2021"/>
    <n v="8569.84"/>
    <n v="2"/>
    <n v="642.73799999999994"/>
    <n v="7927.1019999999999"/>
    <n v="4284.92"/>
    <n v="3963.5509999999999"/>
    <n v="321.36900000000014"/>
    <n v="642.73800000000028"/>
    <n v="1285.4760000000001"/>
    <n v="13.333333333333327"/>
    <n v="0.17132976551594398"/>
  </r>
  <r>
    <n v="725"/>
    <x v="4"/>
    <x v="20"/>
    <x v="640"/>
    <x v="266"/>
    <x v="5"/>
    <n v="2021"/>
    <n v="4627.58"/>
    <n v="10"/>
    <n v="347.06849999999997"/>
    <n v="4280.5114999999996"/>
    <n v="462.75799999999998"/>
    <n v="428.05114999999995"/>
    <n v="34.706850000000031"/>
    <n v="347.06850000000031"/>
    <n v="694.13700000000028"/>
    <n v="13.333333333333321"/>
    <n v="9.2515402423647572E-2"/>
  </r>
  <r>
    <n v="726"/>
    <x v="3"/>
    <x v="0"/>
    <x v="641"/>
    <x v="97"/>
    <x v="9"/>
    <n v="2021"/>
    <n v="7738.43"/>
    <n v="7"/>
    <n v="580.38225"/>
    <n v="7158.0477500000006"/>
    <n v="1105.49"/>
    <n v="1022.5782500000001"/>
    <n v="82.91174999999987"/>
    <n v="580.38224999999909"/>
    <n v="1160.7644999999991"/>
    <n v="13.333333333333355"/>
    <n v="0.15470806892095373"/>
  </r>
  <r>
    <n v="727"/>
    <x v="0"/>
    <x v="11"/>
    <x v="642"/>
    <x v="189"/>
    <x v="5"/>
    <n v="2021"/>
    <n v="9055.39"/>
    <n v="1"/>
    <n v="679.15424999999993"/>
    <n v="8376.2357499999998"/>
    <n v="9055.39"/>
    <n v="8376.2357499999998"/>
    <n v="679.15424999999959"/>
    <n v="679.15424999999959"/>
    <n v="1358.3084999999996"/>
    <n v="13.333333333333341"/>
    <n v="0.18103696747610498"/>
  </r>
  <r>
    <n v="728"/>
    <x v="2"/>
    <x v="5"/>
    <x v="643"/>
    <x v="236"/>
    <x v="8"/>
    <n v="2021"/>
    <n v="9010.52"/>
    <n v="6"/>
    <n v="675.78899999999999"/>
    <n v="8334.7309999999998"/>
    <n v="1501.7533333333333"/>
    <n v="1389.1218333333334"/>
    <n v="112.63149999999996"/>
    <n v="675.78899999999976"/>
    <n v="1351.5779999999997"/>
    <n v="13.333333333333339"/>
    <n v="0.18013991845550481"/>
  </r>
  <r>
    <n v="729"/>
    <x v="1"/>
    <x v="21"/>
    <x v="644"/>
    <x v="260"/>
    <x v="4"/>
    <n v="2021"/>
    <n v="3695.72"/>
    <n v="3"/>
    <n v="277.17899999999997"/>
    <n v="3418.5409999999997"/>
    <n v="1231.9066666666665"/>
    <n v="1139.5136666666665"/>
    <n v="92.393000000000029"/>
    <n v="277.17900000000009"/>
    <n v="554.35800000000006"/>
    <n v="13.333333333333329"/>
    <n v="7.3885491562571098E-2"/>
  </r>
  <r>
    <n v="730"/>
    <x v="0"/>
    <x v="11"/>
    <x v="645"/>
    <x v="44"/>
    <x v="4"/>
    <n v="2021"/>
    <n v="9270.08"/>
    <n v="3"/>
    <n v="695.25599999999997"/>
    <n v="8574.8240000000005"/>
    <n v="3090.0266666666666"/>
    <n v="2858.2746666666667"/>
    <n v="231.75199999999995"/>
    <n v="695.25599999999986"/>
    <n v="1390.5119999999997"/>
    <n v="13.333333333333336"/>
    <n v="0.18532908814097365"/>
  </r>
  <r>
    <n v="731"/>
    <x v="1"/>
    <x v="8"/>
    <x v="646"/>
    <x v="226"/>
    <x v="8"/>
    <n v="2021"/>
    <n v="9801.83"/>
    <n v="2"/>
    <n v="735.13724999999999"/>
    <n v="9066.6927500000002"/>
    <n v="4900.915"/>
    <n v="4533.3463750000001"/>
    <n v="367.56862499999988"/>
    <n v="735.13724999999977"/>
    <n v="1470.2744999999998"/>
    <n v="13.333333333333337"/>
    <n v="0.19595992871828935"/>
  </r>
  <r>
    <n v="732"/>
    <x v="3"/>
    <x v="3"/>
    <x v="125"/>
    <x v="7"/>
    <x v="0"/>
    <n v="2021"/>
    <n v="3421.29"/>
    <n v="8"/>
    <n v="256.59674999999999"/>
    <n v="3164.6932499999998"/>
    <n v="427.66125"/>
    <n v="395.58665624999998"/>
    <n v="32.07459375000002"/>
    <n v="256.59675000000016"/>
    <n v="513.19350000000009"/>
    <n v="13.333333333333325"/>
    <n v="6.8399038192316755E-2"/>
  </r>
  <r>
    <n v="733"/>
    <x v="0"/>
    <x v="8"/>
    <x v="605"/>
    <x v="169"/>
    <x v="0"/>
    <n v="2021"/>
    <n v="7944.56"/>
    <n v="3"/>
    <n v="595.84199999999998"/>
    <n v="7348.7180000000008"/>
    <n v="2648.186666666667"/>
    <n v="2449.5726666666669"/>
    <n v="198.61400000000003"/>
    <n v="595.8420000000001"/>
    <n v="1191.6840000000002"/>
    <n v="13.333333333333332"/>
    <n v="0.15882905654333659"/>
  </r>
  <r>
    <n v="734"/>
    <x v="2"/>
    <x v="8"/>
    <x v="647"/>
    <x v="302"/>
    <x v="4"/>
    <n v="2021"/>
    <n v="6356.57"/>
    <n v="10"/>
    <n v="476.74274999999994"/>
    <n v="5879.8272499999994"/>
    <n v="635.65699999999993"/>
    <n v="587.98272499999996"/>
    <n v="47.674274999999966"/>
    <n v="476.74274999999966"/>
    <n v="953.48549999999955"/>
    <n v="13.333333333333343"/>
    <n v="0.12708167802265663"/>
  </r>
  <r>
    <n v="735"/>
    <x v="0"/>
    <x v="5"/>
    <x v="648"/>
    <x v="315"/>
    <x v="7"/>
    <n v="2021"/>
    <n v="158.01"/>
    <n v="5"/>
    <n v="11.85075"/>
    <n v="146.15924999999999"/>
    <n v="31.601999999999997"/>
    <n v="29.231849999999998"/>
    <n v="2.3701499999999989"/>
    <n v="11.850749999999994"/>
    <n v="23.701499999999996"/>
    <n v="13.333333333333339"/>
    <n v="3.1589640237360676E-3"/>
  </r>
  <r>
    <n v="736"/>
    <x v="0"/>
    <x v="5"/>
    <x v="415"/>
    <x v="42"/>
    <x v="11"/>
    <n v="2021"/>
    <n v="2047.62"/>
    <n v="4"/>
    <n v="153.57149999999999"/>
    <n v="1894.0484999999999"/>
    <n v="511.90499999999997"/>
    <n v="473.51212499999997"/>
    <n v="38.392875000000004"/>
    <n v="153.57150000000001"/>
    <n v="307.14300000000003"/>
    <n v="13.333333333333332"/>
    <n v="4.0936383230697086E-2"/>
  </r>
  <r>
    <n v="737"/>
    <x v="2"/>
    <x v="4"/>
    <x v="649"/>
    <x v="162"/>
    <x v="0"/>
    <n v="2021"/>
    <n v="2666.86"/>
    <n v="1"/>
    <n v="200.0145"/>
    <n v="2466.8455000000004"/>
    <n v="2666.86"/>
    <n v="2466.8455000000004"/>
    <n v="200.01449999999977"/>
    <n v="200.01449999999977"/>
    <n v="400.02899999999977"/>
    <n v="13.33333333333335"/>
    <n v="5.3316339449027084E-2"/>
  </r>
  <r>
    <n v="738"/>
    <x v="4"/>
    <x v="20"/>
    <x v="278"/>
    <x v="266"/>
    <x v="5"/>
    <n v="2021"/>
    <n v="6444.32"/>
    <n v="4"/>
    <n v="483.32399999999996"/>
    <n v="5960.9960000000001"/>
    <n v="1611.08"/>
    <n v="1490.249"/>
    <n v="120.8309999999999"/>
    <n v="483.32399999999961"/>
    <n v="966.64799999999957"/>
    <n v="13.333333333333343"/>
    <n v="0.12883599162991466"/>
  </r>
  <r>
    <n v="739"/>
    <x v="0"/>
    <x v="14"/>
    <x v="650"/>
    <x v="131"/>
    <x v="3"/>
    <n v="2021"/>
    <n v="4004.52"/>
    <n v="5"/>
    <n v="300.339"/>
    <n v="3704.181"/>
    <n v="800.904"/>
    <n v="740.83619999999996"/>
    <n v="60.067800000000034"/>
    <n v="300.33900000000017"/>
    <n v="600.67800000000011"/>
    <n v="13.333333333333325"/>
    <n v="8.005907608589051E-2"/>
  </r>
  <r>
    <n v="740"/>
    <x v="4"/>
    <x v="10"/>
    <x v="488"/>
    <x v="183"/>
    <x v="8"/>
    <n v="2021"/>
    <n v="6432.35"/>
    <n v="4"/>
    <n v="482.42624999999998"/>
    <n v="5949.9237499999999"/>
    <n v="1608.0875000000001"/>
    <n v="1487.4809375"/>
    <n v="120.60656250000011"/>
    <n v="482.42625000000044"/>
    <n v="964.85250000000042"/>
    <n v="13.333333333333321"/>
    <n v="0.1285966852609246"/>
  </r>
  <r>
    <n v="741"/>
    <x v="0"/>
    <x v="2"/>
    <x v="651"/>
    <x v="137"/>
    <x v="10"/>
    <n v="2021"/>
    <n v="787.99"/>
    <n v="3"/>
    <n v="59.099249999999998"/>
    <n v="728.89075000000003"/>
    <n v="262.66333333333336"/>
    <n v="242.96358333333333"/>
    <n v="19.699750000000023"/>
    <n v="59.099250000000069"/>
    <n v="118.19850000000007"/>
    <n v="13.333333333333318"/>
    <n v="1.5753636232287729E-2"/>
  </r>
  <r>
    <n v="742"/>
    <x v="0"/>
    <x v="3"/>
    <x v="652"/>
    <x v="4"/>
    <x v="3"/>
    <n v="2021"/>
    <n v="9914.6200000000008"/>
    <n v="6"/>
    <n v="743.59649999999999"/>
    <n v="9171.0235000000011"/>
    <n v="1652.4366666666667"/>
    <n v="1528.5039166666668"/>
    <n v="123.93274999999994"/>
    <n v="743.59649999999965"/>
    <n v="1487.1929999999998"/>
    <n v="13.333333333333341"/>
    <n v="0.19821484645917409"/>
  </r>
  <r>
    <n v="743"/>
    <x v="4"/>
    <x v="20"/>
    <x v="653"/>
    <x v="283"/>
    <x v="8"/>
    <n v="2021"/>
    <n v="8694.91"/>
    <n v="9"/>
    <n v="652.11824999999999"/>
    <n v="8042.7917500000003"/>
    <n v="966.10111111111109"/>
    <n v="893.64352777777776"/>
    <n v="72.457583333333332"/>
    <n v="652.11824999999999"/>
    <n v="1304.2365"/>
    <n v="13.333333333333334"/>
    <n v="0.17383018720095547"/>
  </r>
  <r>
    <n v="744"/>
    <x v="1"/>
    <x v="4"/>
    <x v="654"/>
    <x v="226"/>
    <x v="8"/>
    <n v="2021"/>
    <n v="4353.22"/>
    <n v="9"/>
    <n v="326.49150000000003"/>
    <n v="4026.7285000000002"/>
    <n v="483.69111111111113"/>
    <n v="447.41427777777778"/>
    <n v="36.276833333333343"/>
    <n v="326.49150000000009"/>
    <n v="652.98300000000017"/>
    <n v="13.33333333333333"/>
    <n v="8.7030348505843458E-2"/>
  </r>
  <r>
    <n v="745"/>
    <x v="3"/>
    <x v="1"/>
    <x v="148"/>
    <x v="223"/>
    <x v="4"/>
    <n v="2021"/>
    <n v="4596.62"/>
    <n v="4"/>
    <n v="344.74649999999997"/>
    <n v="4251.8734999999997"/>
    <n v="1149.155"/>
    <n v="1062.9683749999999"/>
    <n v="86.186625000000049"/>
    <n v="344.7465000000002"/>
    <n v="689.49300000000017"/>
    <n v="13.333333333333325"/>
    <n v="9.189644459708679E-2"/>
  </r>
  <r>
    <n v="746"/>
    <x v="4"/>
    <x v="15"/>
    <x v="655"/>
    <x v="4"/>
    <x v="3"/>
    <n v="2021"/>
    <n v="6170.22"/>
    <n v="10"/>
    <n v="462.76650000000001"/>
    <n v="5707.4535000000005"/>
    <n v="617.02200000000005"/>
    <n v="570.74535000000003"/>
    <n v="46.276650000000018"/>
    <n v="462.76650000000018"/>
    <n v="925.53300000000013"/>
    <n v="13.333333333333329"/>
    <n v="0.12335613567835428"/>
  </r>
  <r>
    <n v="747"/>
    <x v="2"/>
    <x v="12"/>
    <x v="299"/>
    <x v="270"/>
    <x v="2"/>
    <n v="2021"/>
    <n v="3478.3"/>
    <n v="2"/>
    <n v="260.8725"/>
    <n v="3217.4275000000002"/>
    <n v="1739.15"/>
    <n v="1608.7137500000001"/>
    <n v="130.43624999999997"/>
    <n v="260.87249999999995"/>
    <n v="521.74499999999989"/>
    <n v="13.333333333333337"/>
    <n v="6.9538792252143322E-2"/>
  </r>
  <r>
    <n v="748"/>
    <x v="3"/>
    <x v="13"/>
    <x v="656"/>
    <x v="99"/>
    <x v="7"/>
    <n v="2021"/>
    <n v="4882.3"/>
    <n v="6"/>
    <n v="366.17250000000001"/>
    <n v="4516.1275000000005"/>
    <n v="813.7166666666667"/>
    <n v="752.68791666666675"/>
    <n v="61.028749999999945"/>
    <n v="366.17249999999967"/>
    <n v="732.34499999999969"/>
    <n v="13.333333333333346"/>
    <n v="9.7607809968271647E-2"/>
  </r>
  <r>
    <n v="749"/>
    <x v="4"/>
    <x v="10"/>
    <x v="657"/>
    <x v="172"/>
    <x v="2"/>
    <n v="2021"/>
    <n v="9865.7900000000009"/>
    <n v="6"/>
    <n v="739.93425000000002"/>
    <n v="9125.8557500000006"/>
    <n v="1644.2983333333334"/>
    <n v="1520.9759583333334"/>
    <n v="123.32237499999997"/>
    <n v="739.93424999999979"/>
    <n v="1479.8684999999998"/>
    <n v="13.333333333333337"/>
    <n v="0.19723862841424636"/>
  </r>
  <r>
    <n v="750"/>
    <x v="1"/>
    <x v="19"/>
    <x v="658"/>
    <x v="231"/>
    <x v="0"/>
    <n v="2021"/>
    <n v="8722.94"/>
    <n v="8"/>
    <n v="654.22050000000002"/>
    <n v="8068.7195000000002"/>
    <n v="1090.3675000000001"/>
    <n v="1008.5899375"/>
    <n v="81.777562500000045"/>
    <n v="654.22050000000036"/>
    <n v="1308.4410000000003"/>
    <n v="13.333333333333327"/>
    <n v="0.17439056794638502"/>
  </r>
  <r>
    <n v="751"/>
    <x v="0"/>
    <x v="3"/>
    <x v="659"/>
    <x v="316"/>
    <x v="9"/>
    <n v="2021"/>
    <n v="9210.2800000000007"/>
    <n v="10"/>
    <n v="690.77100000000007"/>
    <n v="8519.509"/>
    <n v="921.02800000000002"/>
    <n v="851.95090000000005"/>
    <n v="69.077099999999973"/>
    <n v="690.77099999999973"/>
    <n v="1381.5419999999999"/>
    <n v="13.333333333333339"/>
    <n v="0.18413355590491634"/>
  </r>
  <r>
    <n v="752"/>
    <x v="3"/>
    <x v="7"/>
    <x v="625"/>
    <x v="199"/>
    <x v="4"/>
    <n v="2021"/>
    <n v="8494.2099999999991"/>
    <n v="5"/>
    <n v="637.06574999999987"/>
    <n v="7857.1442499999994"/>
    <n v="1698.8419999999999"/>
    <n v="1571.4288499999998"/>
    <n v="127.41315000000009"/>
    <n v="637.06575000000043"/>
    <n v="1274.1315000000004"/>
    <n v="13.333333333333323"/>
    <n v="0.16981775710435504"/>
  </r>
  <r>
    <n v="753"/>
    <x v="4"/>
    <x v="19"/>
    <x v="660"/>
    <x v="124"/>
    <x v="11"/>
    <n v="2021"/>
    <n v="8455.7800000000007"/>
    <n v="7"/>
    <n v="634.18349999999998"/>
    <n v="7821.5965000000006"/>
    <n v="1207.9685714285715"/>
    <n v="1117.3709285714287"/>
    <n v="90.597642857142773"/>
    <n v="634.18349999999941"/>
    <n v="1268.3669999999993"/>
    <n v="13.333333333333346"/>
    <n v="0.16904945770917645"/>
  </r>
  <r>
    <n v="754"/>
    <x v="4"/>
    <x v="8"/>
    <x v="18"/>
    <x v="313"/>
    <x v="3"/>
    <n v="2021"/>
    <n v="7478.28"/>
    <n v="3"/>
    <n v="560.87099999999998"/>
    <n v="6917.4089999999997"/>
    <n v="2492.7599999999998"/>
    <n v="2305.8029999999999"/>
    <n v="186.95699999999988"/>
    <n v="560.87099999999964"/>
    <n v="1121.7419999999997"/>
    <n v="13.333333333333341"/>
    <n v="0.14950710385054716"/>
  </r>
  <r>
    <n v="755"/>
    <x v="4"/>
    <x v="19"/>
    <x v="661"/>
    <x v="116"/>
    <x v="10"/>
    <n v="2021"/>
    <n v="7868.49"/>
    <n v="5"/>
    <n v="590.13675000000001"/>
    <n v="7278.3532500000001"/>
    <n v="1573.6979999999999"/>
    <n v="1455.67065"/>
    <n v="118.02734999999984"/>
    <n v="590.13674999999921"/>
    <n v="1180.2734999999993"/>
    <n v="13.33333333333335"/>
    <n v="0.1573082515734891"/>
  </r>
  <r>
    <n v="756"/>
    <x v="4"/>
    <x v="10"/>
    <x v="37"/>
    <x v="187"/>
    <x v="6"/>
    <n v="2021"/>
    <n v="7553.25"/>
    <n v="10"/>
    <n v="566.49374999999998"/>
    <n v="6986.7562500000004"/>
    <n v="755.32500000000005"/>
    <n v="698.67562500000008"/>
    <n v="56.649374999999964"/>
    <n v="566.49374999999964"/>
    <n v="1132.9874999999997"/>
    <n v="13.333333333333341"/>
    <n v="0.15100591742474814"/>
  </r>
  <r>
    <n v="757"/>
    <x v="3"/>
    <x v="3"/>
    <x v="662"/>
    <x v="179"/>
    <x v="8"/>
    <n v="2021"/>
    <n v="4217.01"/>
    <n v="3"/>
    <n v="316.27575000000002"/>
    <n v="3900.7342500000004"/>
    <n v="1405.67"/>
    <n v="1300.2447500000001"/>
    <n v="105.42525000000001"/>
    <n v="316.27575000000002"/>
    <n v="632.55150000000003"/>
    <n v="13.333333333333334"/>
    <n v="8.4307213959466082E-2"/>
  </r>
  <r>
    <n v="758"/>
    <x v="4"/>
    <x v="13"/>
    <x v="663"/>
    <x v="152"/>
    <x v="6"/>
    <n v="2021"/>
    <n v="9840.7099999999991"/>
    <n v="10"/>
    <n v="738.05324999999993"/>
    <n v="9102.6567499999983"/>
    <n v="984.07099999999991"/>
    <n v="910.26567499999987"/>
    <n v="73.805325000000039"/>
    <n v="738.05325000000039"/>
    <n v="1476.1065000000003"/>
    <n v="13.333333333333325"/>
    <n v="0.19673722459350521"/>
  </r>
  <r>
    <n v="759"/>
    <x v="0"/>
    <x v="9"/>
    <x v="170"/>
    <x v="31"/>
    <x v="2"/>
    <n v="2021"/>
    <n v="3071.23"/>
    <n v="9"/>
    <n v="230.34224999999998"/>
    <n v="2840.8877499999999"/>
    <n v="341.2477777777778"/>
    <n v="315.65419444444444"/>
    <n v="25.593583333333356"/>
    <n v="230.34225000000021"/>
    <n v="460.68450000000018"/>
    <n v="13.333333333333321"/>
    <n v="6.1400576410473535E-2"/>
  </r>
  <r>
    <n v="760"/>
    <x v="4"/>
    <x v="0"/>
    <x v="664"/>
    <x v="95"/>
    <x v="3"/>
    <n v="2021"/>
    <n v="4477.8900000000003"/>
    <n v="2"/>
    <n v="335.84174999999999"/>
    <n v="4142.0482500000007"/>
    <n v="2238.9450000000002"/>
    <n v="2071.0241250000004"/>
    <n v="167.9208749999998"/>
    <n v="335.84174999999959"/>
    <n v="671.68349999999964"/>
    <n v="13.33333333333335"/>
    <n v="8.9522773319710786E-2"/>
  </r>
  <r>
    <n v="761"/>
    <x v="0"/>
    <x v="14"/>
    <x v="665"/>
    <x v="68"/>
    <x v="2"/>
    <n v="2021"/>
    <n v="7309.26"/>
    <n v="10"/>
    <n v="548.19449999999995"/>
    <n v="6761.0655000000006"/>
    <n v="730.92600000000004"/>
    <n v="676.10655000000008"/>
    <n v="54.819449999999961"/>
    <n v="548.19449999999961"/>
    <n v="1096.3889999999997"/>
    <n v="13.333333333333343"/>
    <n v="0.14612802594856714"/>
  </r>
  <r>
    <n v="762"/>
    <x v="2"/>
    <x v="9"/>
    <x v="25"/>
    <x v="183"/>
    <x v="8"/>
    <n v="2021"/>
    <n v="3006.13"/>
    <n v="4"/>
    <n v="225.45975000000001"/>
    <n v="2780.6702500000001"/>
    <n v="751.53250000000003"/>
    <n v="695.16756250000003"/>
    <n v="56.364937499999996"/>
    <n v="225.45974999999999"/>
    <n v="450.91949999999997"/>
    <n v="13.333333333333334"/>
    <n v="6.009908563175563E-2"/>
  </r>
  <r>
    <n v="763"/>
    <x v="4"/>
    <x v="12"/>
    <x v="666"/>
    <x v="296"/>
    <x v="11"/>
    <n v="2021"/>
    <n v="5041.3599999999997"/>
    <n v="4"/>
    <n v="378.10199999999998"/>
    <n v="4663.2579999999998"/>
    <n v="1260.3399999999999"/>
    <n v="1165.8145"/>
    <n v="94.525499999999965"/>
    <n v="378.10199999999986"/>
    <n v="756.20399999999984"/>
    <n v="13.333333333333337"/>
    <n v="0.10078776577876122"/>
  </r>
  <r>
    <n v="764"/>
    <x v="1"/>
    <x v="1"/>
    <x v="667"/>
    <x v="137"/>
    <x v="10"/>
    <n v="2021"/>
    <n v="3648.97"/>
    <n v="2"/>
    <n v="273.67274999999995"/>
    <n v="3375.2972499999996"/>
    <n v="1824.4849999999999"/>
    <n v="1687.6486249999998"/>
    <n v="136.83637500000009"/>
    <n v="273.67275000000018"/>
    <n v="547.34550000000013"/>
    <n v="13.333333333333323"/>
    <n v="7.2950857247593176E-2"/>
  </r>
  <r>
    <n v="765"/>
    <x v="3"/>
    <x v="18"/>
    <x v="668"/>
    <x v="255"/>
    <x v="4"/>
    <n v="2021"/>
    <n v="5807.5"/>
    <n v="3"/>
    <n v="435.5625"/>
    <n v="5371.9375"/>
    <n v="1935.8333333333333"/>
    <n v="1790.6458333333333"/>
    <n v="145.1875"/>
    <n v="435.5625"/>
    <n v="871.125"/>
    <n v="13.333333333333334"/>
    <n v="0.11610457292479724"/>
  </r>
  <r>
    <n v="766"/>
    <x v="3"/>
    <x v="20"/>
    <x v="1"/>
    <x v="80"/>
    <x v="1"/>
    <n v="2021"/>
    <n v="5677.9"/>
    <n v="2"/>
    <n v="425.84249999999997"/>
    <n v="5252.0574999999999"/>
    <n v="2838.95"/>
    <n v="2626.0287499999999"/>
    <n v="212.92124999999987"/>
    <n v="425.84249999999975"/>
    <n v="851.68499999999972"/>
    <n v="13.333333333333341"/>
    <n v="0.11351358667407771"/>
  </r>
  <r>
    <n v="767"/>
    <x v="0"/>
    <x v="2"/>
    <x v="669"/>
    <x v="143"/>
    <x v="1"/>
    <n v="2021"/>
    <n v="3957.15"/>
    <n v="4"/>
    <n v="296.78625"/>
    <n v="3660.36375"/>
    <n v="989.28750000000002"/>
    <n v="915.0909375"/>
    <n v="74.196562500000027"/>
    <n v="296.78625000000011"/>
    <n v="593.5725000000001"/>
    <n v="13.333333333333329"/>
    <n v="7.9112046620639087E-2"/>
  </r>
  <r>
    <n v="768"/>
    <x v="0"/>
    <x v="16"/>
    <x v="670"/>
    <x v="211"/>
    <x v="8"/>
    <n v="2021"/>
    <n v="593.99"/>
    <n v="5"/>
    <n v="44.549250000000001"/>
    <n v="549.44074999999998"/>
    <n v="118.798"/>
    <n v="109.88815"/>
    <n v="8.9098500000000058"/>
    <n v="44.549250000000029"/>
    <n v="89.09850000000003"/>
    <n v="13.333333333333325"/>
    <n v="1.1875153727352617E-2"/>
  </r>
  <r>
    <n v="769"/>
    <x v="0"/>
    <x v="20"/>
    <x v="507"/>
    <x v="152"/>
    <x v="6"/>
    <n v="2021"/>
    <n v="5973.71"/>
    <n v="7"/>
    <n v="448.02825000000001"/>
    <n v="5525.6817499999997"/>
    <n v="853.38714285714286"/>
    <n v="789.38310714285706"/>
    <n v="64.004035714285806"/>
    <n v="448.02825000000064"/>
    <n v="896.0565000000006"/>
    <n v="13.333333333333314"/>
    <n v="0.11942747280698934"/>
  </r>
  <r>
    <n v="770"/>
    <x v="2"/>
    <x v="1"/>
    <x v="363"/>
    <x v="24"/>
    <x v="11"/>
    <n v="2021"/>
    <n v="9287.39"/>
    <n v="4"/>
    <n v="696.55424999999991"/>
    <n v="8590.8357500000002"/>
    <n v="2321.8474999999999"/>
    <n v="2147.7089375"/>
    <n v="174.13856249999981"/>
    <n v="696.55424999999923"/>
    <n v="1393.1084999999991"/>
    <n v="13.333333333333348"/>
    <n v="0.18567515273973872"/>
  </r>
  <r>
    <n v="771"/>
    <x v="3"/>
    <x v="21"/>
    <x v="671"/>
    <x v="222"/>
    <x v="5"/>
    <n v="2021"/>
    <n v="7163.76"/>
    <n v="4"/>
    <n v="537.28200000000004"/>
    <n v="6626.4780000000001"/>
    <n v="1790.94"/>
    <n v="1656.6195"/>
    <n v="134.32050000000004"/>
    <n v="537.28200000000015"/>
    <n v="1074.5640000000003"/>
    <n v="13.33333333333333"/>
    <n v="0.14321916406986579"/>
  </r>
  <r>
    <n v="772"/>
    <x v="3"/>
    <x v="8"/>
    <x v="672"/>
    <x v="171"/>
    <x v="0"/>
    <n v="2021"/>
    <n v="6493.13"/>
    <n v="2"/>
    <n v="486.98474999999996"/>
    <n v="6006.1452500000005"/>
    <n v="3246.5650000000001"/>
    <n v="3003.0726250000002"/>
    <n v="243.49237499999981"/>
    <n v="486.98474999999962"/>
    <n v="973.96949999999958"/>
    <n v="13.333333333333345"/>
    <n v="0.12981180983128521"/>
  </r>
  <r>
    <n v="773"/>
    <x v="0"/>
    <x v="2"/>
    <x v="673"/>
    <x v="221"/>
    <x v="1"/>
    <n v="2021"/>
    <n v="4814.1099999999997"/>
    <n v="10"/>
    <n v="361.05824999999999"/>
    <n v="4453.0517499999996"/>
    <n v="481.41099999999994"/>
    <n v="445.30517499999996"/>
    <n v="36.105824999999982"/>
    <n v="361.05824999999982"/>
    <n v="722.11649999999986"/>
    <n v="13.333333333333339"/>
    <n v="9.6244543359964824E-2"/>
  </r>
  <r>
    <n v="774"/>
    <x v="3"/>
    <x v="2"/>
    <x v="674"/>
    <x v="133"/>
    <x v="6"/>
    <n v="2021"/>
    <n v="7761.45"/>
    <n v="6"/>
    <n v="582.10874999999999"/>
    <n v="7179.3412499999995"/>
    <n v="1293.575"/>
    <n v="1196.556875"/>
    <n v="97.018125000000055"/>
    <n v="582.10875000000033"/>
    <n v="1164.2175000000002"/>
    <n v="13.333333333333325"/>
    <n v="0.15516828885530221"/>
  </r>
  <r>
    <n v="775"/>
    <x v="3"/>
    <x v="14"/>
    <x v="675"/>
    <x v="273"/>
    <x v="7"/>
    <n v="2021"/>
    <n v="1034.9000000000001"/>
    <n v="6"/>
    <n v="77.617500000000007"/>
    <n v="957.28250000000003"/>
    <n v="172.48333333333335"/>
    <n v="159.54708333333335"/>
    <n v="12.936250000000001"/>
    <n v="77.617500000000007"/>
    <n v="155.23500000000001"/>
    <n v="13.333333333333334"/>
    <n v="2.0689904867821383E-2"/>
  </r>
  <r>
    <n v="776"/>
    <x v="4"/>
    <x v="16"/>
    <x v="676"/>
    <x v="317"/>
    <x v="7"/>
    <n v="2021"/>
    <n v="6679.99"/>
    <n v="1"/>
    <n v="500.99924999999996"/>
    <n v="6178.9907499999999"/>
    <n v="6679.99"/>
    <n v="6178.9907499999999"/>
    <n v="500.99924999999985"/>
    <n v="500.99924999999985"/>
    <n v="1001.9984999999998"/>
    <n v="13.333333333333337"/>
    <n v="0.13354754818629641"/>
  </r>
  <r>
    <n v="777"/>
    <x v="4"/>
    <x v="2"/>
    <x v="677"/>
    <x v="318"/>
    <x v="8"/>
    <n v="2021"/>
    <n v="8657.0400000000009"/>
    <n v="2"/>
    <n v="649.27800000000002"/>
    <n v="8007.7620000000006"/>
    <n v="4328.5200000000004"/>
    <n v="4003.8810000000003"/>
    <n v="324.63900000000012"/>
    <n v="649.27800000000025"/>
    <n v="1298.5560000000003"/>
    <n v="13.33333333333333"/>
    <n v="0.17307308342537872"/>
  </r>
  <r>
    <n v="778"/>
    <x v="0"/>
    <x v="8"/>
    <x v="678"/>
    <x v="319"/>
    <x v="2"/>
    <n v="2021"/>
    <n v="4270.1899999999996"/>
    <n v="9"/>
    <n v="320.26424999999995"/>
    <n v="3949.9257499999994"/>
    <n v="474.46555555555551"/>
    <n v="438.88063888888883"/>
    <n v="35.584916666666686"/>
    <n v="320.26425000000017"/>
    <n v="640.52850000000012"/>
    <n v="13.333333333333325"/>
    <n v="8.5370397978086945E-2"/>
  </r>
  <r>
    <n v="779"/>
    <x v="0"/>
    <x v="0"/>
    <x v="679"/>
    <x v="32"/>
    <x v="10"/>
    <n v="2021"/>
    <n v="6060.56"/>
    <n v="7"/>
    <n v="454.54200000000003"/>
    <n v="5606.018"/>
    <n v="865.79428571428582"/>
    <n v="800.85971428571429"/>
    <n v="64.93457142857153"/>
    <n v="454.54200000000071"/>
    <n v="909.08400000000074"/>
    <n v="13.333333333333313"/>
    <n v="0.12116379345417294"/>
  </r>
  <r>
    <n v="780"/>
    <x v="3"/>
    <x v="18"/>
    <x v="680"/>
    <x v="320"/>
    <x v="10"/>
    <n v="2021"/>
    <n v="3295.74"/>
    <n v="1"/>
    <n v="247.18049999999997"/>
    <n v="3048.5594999999998"/>
    <n v="3295.74"/>
    <n v="3048.5594999999998"/>
    <n v="247.18049999999994"/>
    <n v="247.18049999999994"/>
    <n v="494.36099999999988"/>
    <n v="13.333333333333336"/>
    <n v="6.5889020261932205E-2"/>
  </r>
  <r>
    <n v="781"/>
    <x v="0"/>
    <x v="5"/>
    <x v="681"/>
    <x v="255"/>
    <x v="4"/>
    <n v="2021"/>
    <n v="9485.5"/>
    <n v="9"/>
    <n v="711.41250000000002"/>
    <n v="8774.0874999999996"/>
    <n v="1053.9444444444443"/>
    <n v="974.89861111111111"/>
    <n v="79.045833333333235"/>
    <n v="711.41249999999911"/>
    <n v="1422.8249999999991"/>
    <n v="13.33333333333335"/>
    <n v="0.18963580309568048"/>
  </r>
  <r>
    <n v="782"/>
    <x v="1"/>
    <x v="7"/>
    <x v="682"/>
    <x v="230"/>
    <x v="4"/>
    <n v="2021"/>
    <n v="5501.59"/>
    <n v="9"/>
    <n v="412.61925000000002"/>
    <n v="5088.9707500000004"/>
    <n v="611.28777777777782"/>
    <n v="565.44119444444448"/>
    <n v="45.846583333333342"/>
    <n v="412.61925000000008"/>
    <n v="825.23850000000016"/>
    <n v="13.33333333333333"/>
    <n v="0.10998876579549467"/>
  </r>
  <r>
    <n v="783"/>
    <x v="0"/>
    <x v="5"/>
    <x v="683"/>
    <x v="62"/>
    <x v="7"/>
    <n v="2021"/>
    <n v="4855.9399999999996"/>
    <n v="9"/>
    <n v="364.19549999999998"/>
    <n v="4491.7444999999998"/>
    <n v="539.54888888888888"/>
    <n v="499.08272222222217"/>
    <n v="40.466166666666709"/>
    <n v="364.19550000000038"/>
    <n v="728.3910000000003"/>
    <n v="13.333333333333318"/>
    <n v="9.7080816159869118E-2"/>
  </r>
  <r>
    <n v="784"/>
    <x v="4"/>
    <x v="13"/>
    <x v="684"/>
    <x v="20"/>
    <x v="6"/>
    <n v="2021"/>
    <n v="3878.75"/>
    <n v="5"/>
    <n v="290.90625"/>
    <n v="3587.84375"/>
    <n v="775.75"/>
    <n v="717.56875000000002"/>
    <n v="58.181249999999977"/>
    <n v="290.90624999999989"/>
    <n v="581.81249999999989"/>
    <n v="13.333333333333339"/>
    <n v="7.754465987637664E-2"/>
  </r>
  <r>
    <n v="785"/>
    <x v="1"/>
    <x v="6"/>
    <x v="290"/>
    <x v="37"/>
    <x v="4"/>
    <n v="2021"/>
    <n v="9776.68"/>
    <n v="2"/>
    <n v="733.25099999999998"/>
    <n v="9043.4290000000001"/>
    <n v="4888.34"/>
    <n v="4521.7145"/>
    <n v="366.6255000000001"/>
    <n v="733.2510000000002"/>
    <n v="1466.5020000000002"/>
    <n v="13.33333333333333"/>
    <n v="0.19545712544509802"/>
  </r>
  <r>
    <n v="786"/>
    <x v="3"/>
    <x v="9"/>
    <x v="685"/>
    <x v="65"/>
    <x v="7"/>
    <n v="2021"/>
    <n v="5583.17"/>
    <n v="6"/>
    <n v="418.73775000000001"/>
    <n v="5164.4322499999998"/>
    <n v="930.52833333333331"/>
    <n v="860.73870833333331"/>
    <n v="69.789625000000001"/>
    <n v="418.73775000000001"/>
    <n v="837.47550000000001"/>
    <n v="13.333333333333334"/>
    <n v="0.11161972766535347"/>
  </r>
  <r>
    <n v="787"/>
    <x v="1"/>
    <x v="2"/>
    <x v="686"/>
    <x v="18"/>
    <x v="4"/>
    <n v="2021"/>
    <n v="6377.37"/>
    <n v="10"/>
    <n v="478.30274999999995"/>
    <n v="5899.0672500000001"/>
    <n v="637.73699999999997"/>
    <n v="589.90672500000005"/>
    <n v="47.830274999999915"/>
    <n v="478.30274999999915"/>
    <n v="956.6054999999991"/>
    <n v="13.333333333333357"/>
    <n v="0.12749751532215484"/>
  </r>
  <r>
    <n v="788"/>
    <x v="1"/>
    <x v="20"/>
    <x v="687"/>
    <x v="321"/>
    <x v="8"/>
    <n v="2021"/>
    <n v="224.1"/>
    <n v="4"/>
    <n v="16.807499999999997"/>
    <n v="207.29249999999999"/>
    <n v="56.024999999999999"/>
    <n v="51.823124999999997"/>
    <n v="4.2018750000000011"/>
    <n v="16.807500000000005"/>
    <n v="33.615000000000002"/>
    <n v="13.333333333333329"/>
    <n v="4.4802470585358703E-3"/>
  </r>
  <r>
    <n v="789"/>
    <x v="4"/>
    <x v="21"/>
    <x v="688"/>
    <x v="120"/>
    <x v="11"/>
    <n v="2021"/>
    <n v="8899.31"/>
    <n v="8"/>
    <n v="667.44824999999992"/>
    <n v="8231.86175"/>
    <n v="1112.4137499999999"/>
    <n v="1028.98271875"/>
    <n v="83.431031249999933"/>
    <n v="667.44824999999946"/>
    <n v="1334.8964999999994"/>
    <n v="13.333333333333343"/>
    <n v="0.17791658835563967"/>
  </r>
  <r>
    <n v="790"/>
    <x v="3"/>
    <x v="16"/>
    <x v="237"/>
    <x v="50"/>
    <x v="2"/>
    <n v="2021"/>
    <n v="6002.39"/>
    <n v="5"/>
    <n v="450.17925000000002"/>
    <n v="5552.2107500000002"/>
    <n v="1200.4780000000001"/>
    <n v="1110.4421500000001"/>
    <n v="90.035849999999982"/>
    <n v="450.17924999999991"/>
    <n v="900.35849999999994"/>
    <n v="13.333333333333337"/>
    <n v="0.12000084846802821"/>
  </r>
  <r>
    <n v="791"/>
    <x v="0"/>
    <x v="17"/>
    <x v="689"/>
    <x v="192"/>
    <x v="6"/>
    <n v="2021"/>
    <n v="8890.1200000000008"/>
    <n v="5"/>
    <n v="666.75900000000001"/>
    <n v="8223.3610000000008"/>
    <n v="1778.0240000000001"/>
    <n v="1644.6722000000002"/>
    <n v="133.35179999999991"/>
    <n v="666.75899999999956"/>
    <n v="1333.5179999999996"/>
    <n v="13.333333333333343"/>
    <n v="0.1777328602411018"/>
  </r>
  <r>
    <n v="792"/>
    <x v="0"/>
    <x v="8"/>
    <x v="690"/>
    <x v="280"/>
    <x v="0"/>
    <n v="2021"/>
    <n v="258.5"/>
    <n v="5"/>
    <n v="19.387499999999999"/>
    <n v="239.11250000000001"/>
    <n v="51.7"/>
    <n v="47.822500000000005"/>
    <n v="3.8774999999999977"/>
    <n v="19.387499999999989"/>
    <n v="38.774999999999991"/>
    <n v="13.333333333333341"/>
    <n v="5.1679779769367353E-3"/>
  </r>
  <r>
    <n v="793"/>
    <x v="0"/>
    <x v="4"/>
    <x v="691"/>
    <x v="322"/>
    <x v="7"/>
    <n v="2021"/>
    <n v="6197.72"/>
    <n v="2"/>
    <n v="464.82900000000001"/>
    <n v="5732.8910000000005"/>
    <n v="3098.86"/>
    <n v="2866.4455000000003"/>
    <n v="232.41449999999986"/>
    <n v="464.82899999999972"/>
    <n v="929.65799999999967"/>
    <n v="13.333333333333341"/>
    <n v="0.12390592056951777"/>
  </r>
  <r>
    <n v="794"/>
    <x v="3"/>
    <x v="6"/>
    <x v="41"/>
    <x v="42"/>
    <x v="11"/>
    <n v="2021"/>
    <n v="5663.48"/>
    <n v="2"/>
    <n v="424.76099999999997"/>
    <n v="5238.7189999999991"/>
    <n v="2831.74"/>
    <n v="2619.3594999999996"/>
    <n v="212.38050000000021"/>
    <n v="424.76100000000042"/>
    <n v="849.52200000000039"/>
    <n v="13.33333333333332"/>
    <n v="0.11322529946932944"/>
  </r>
  <r>
    <n v="795"/>
    <x v="3"/>
    <x v="13"/>
    <x v="203"/>
    <x v="263"/>
    <x v="4"/>
    <n v="2021"/>
    <n v="8970.59"/>
    <n v="10"/>
    <n v="672.79425000000003"/>
    <n v="8297.7957499999993"/>
    <n v="897.05899999999997"/>
    <n v="829.77957499999991"/>
    <n v="67.27942500000006"/>
    <n v="672.7942500000006"/>
    <n v="1345.5885000000007"/>
    <n v="13.333333333333321"/>
    <n v="0.17934163079353543"/>
  </r>
  <r>
    <n v="796"/>
    <x v="4"/>
    <x v="1"/>
    <x v="692"/>
    <x v="271"/>
    <x v="11"/>
    <n v="2021"/>
    <n v="8963.61"/>
    <n v="6"/>
    <n v="672.27075000000002"/>
    <n v="8291.3392500000009"/>
    <n v="1493.9350000000002"/>
    <n v="1381.8898750000001"/>
    <n v="112.0451250000001"/>
    <n v="672.27075000000059"/>
    <n v="1344.5415000000007"/>
    <n v="13.333333333333323"/>
    <n v="0.17920208539206922"/>
  </r>
  <r>
    <n v="797"/>
    <x v="1"/>
    <x v="8"/>
    <x v="693"/>
    <x v="278"/>
    <x v="1"/>
    <n v="2021"/>
    <n v="108.6"/>
    <n v="6"/>
    <n v="8.1449999999999996"/>
    <n v="100.455"/>
    <n v="18.099999999999998"/>
    <n v="16.7425"/>
    <n v="1.3574999999999982"/>
    <n v="8.1449999999999889"/>
    <n v="16.289999999999988"/>
    <n v="13.33333333333335"/>
    <n v="2.1711505156492435E-3"/>
  </r>
  <r>
    <n v="798"/>
    <x v="4"/>
    <x v="16"/>
    <x v="694"/>
    <x v="54"/>
    <x v="3"/>
    <n v="2021"/>
    <n v="6274.96"/>
    <n v="4"/>
    <n v="470.62199999999996"/>
    <n v="5804.3379999999997"/>
    <n v="1568.74"/>
    <n v="1451.0844999999999"/>
    <n v="117.65550000000007"/>
    <n v="470.6220000000003"/>
    <n v="941.24400000000026"/>
    <n v="13.333333333333325"/>
    <n v="0.12545011638746204"/>
  </r>
  <r>
    <n v="799"/>
    <x v="1"/>
    <x v="18"/>
    <x v="695"/>
    <x v="298"/>
    <x v="11"/>
    <n v="2021"/>
    <n v="2783.71"/>
    <n v="2"/>
    <n v="208.77824999999999"/>
    <n v="2574.9317500000002"/>
    <n v="1391.855"/>
    <n v="1287.4658750000001"/>
    <n v="104.38912499999992"/>
    <n v="208.77824999999984"/>
    <n v="417.5564999999998"/>
    <n v="13.333333333333343"/>
    <n v="5.5652425432025372E-2"/>
  </r>
  <r>
    <n v="800"/>
    <x v="0"/>
    <x v="16"/>
    <x v="603"/>
    <x v="207"/>
    <x v="6"/>
    <n v="2021"/>
    <n v="9094.23"/>
    <n v="3"/>
    <n v="682.06724999999994"/>
    <n v="8412.1627499999995"/>
    <n v="3031.41"/>
    <n v="2804.0542499999997"/>
    <n v="227.35575000000017"/>
    <n v="682.06725000000051"/>
    <n v="1364.1345000000006"/>
    <n v="13.333333333333323"/>
    <n v="0.18181346366420642"/>
  </r>
  <r>
    <n v="801"/>
    <x v="0"/>
    <x v="3"/>
    <x v="696"/>
    <x v="228"/>
    <x v="6"/>
    <n v="2021"/>
    <n v="2860.29"/>
    <n v="4"/>
    <n v="214.52175"/>
    <n v="2645.7682500000001"/>
    <n v="715.07249999999999"/>
    <n v="661.44206250000002"/>
    <n v="53.630437499999971"/>
    <n v="214.52174999999988"/>
    <n v="429.04349999999988"/>
    <n v="13.333333333333341"/>
    <n v="5.7183426412581714E-2"/>
  </r>
  <r>
    <n v="802"/>
    <x v="1"/>
    <x v="2"/>
    <x v="697"/>
    <x v="170"/>
    <x v="6"/>
    <n v="2021"/>
    <n v="7103.29"/>
    <n v="2"/>
    <n v="532.74675000000002"/>
    <n v="6570.5432499999997"/>
    <n v="3551.645"/>
    <n v="3285.2716249999999"/>
    <n v="266.37337500000012"/>
    <n v="532.74675000000025"/>
    <n v="1065.4935000000003"/>
    <n v="13.333333333333327"/>
    <n v="0.14201023707464194"/>
  </r>
  <r>
    <n v="803"/>
    <x v="3"/>
    <x v="12"/>
    <x v="698"/>
    <x v="323"/>
    <x v="10"/>
    <n v="2021"/>
    <n v="5394.52"/>
    <n v="5"/>
    <n v="404.589"/>
    <n v="4989.9310000000005"/>
    <n v="1078.904"/>
    <n v="997.98620000000005"/>
    <n v="80.917799999999943"/>
    <n v="404.58899999999971"/>
    <n v="809.17799999999966"/>
    <n v="13.333333333333345"/>
    <n v="0.10784820331197198"/>
  </r>
  <r>
    <n v="804"/>
    <x v="1"/>
    <x v="8"/>
    <x v="699"/>
    <x v="274"/>
    <x v="5"/>
    <n v="2021"/>
    <n v="2122.4"/>
    <n v="3"/>
    <n v="159.18"/>
    <n v="1963.22"/>
    <n v="707.4666666666667"/>
    <n v="654.40666666666664"/>
    <n v="53.060000000000059"/>
    <n v="159.18000000000018"/>
    <n v="318.36000000000018"/>
    <n v="13.33333333333332"/>
    <n v="4.2431398291104552E-2"/>
  </r>
  <r>
    <n v="805"/>
    <x v="0"/>
    <x v="15"/>
    <x v="700"/>
    <x v="296"/>
    <x v="11"/>
    <n v="2021"/>
    <n v="7682.87"/>
    <n v="2"/>
    <n v="576.21524999999997"/>
    <n v="7106.6547499999997"/>
    <n v="3841.4349999999999"/>
    <n v="3553.3273749999998"/>
    <n v="288.1076250000001"/>
    <n v="576.2152500000002"/>
    <n v="1152.4305000000002"/>
    <n v="13.333333333333329"/>
    <n v="0.1535973035190249"/>
  </r>
  <r>
    <n v="806"/>
    <x v="3"/>
    <x v="11"/>
    <x v="701"/>
    <x v="39"/>
    <x v="7"/>
    <n v="2021"/>
    <n v="9632.19"/>
    <n v="1"/>
    <n v="722.41425000000004"/>
    <n v="8909.7757500000007"/>
    <n v="9632.19"/>
    <n v="8909.7757500000007"/>
    <n v="722.41424999999981"/>
    <n v="722.41424999999981"/>
    <n v="1444.8284999999998"/>
    <n v="13.333333333333337"/>
    <n v="0.19256845566603581"/>
  </r>
  <r>
    <n v="807"/>
    <x v="2"/>
    <x v="15"/>
    <x v="415"/>
    <x v="163"/>
    <x v="7"/>
    <n v="2021"/>
    <n v="647.62"/>
    <n v="9"/>
    <n v="48.5715"/>
    <n v="599.04849999999999"/>
    <n v="71.957777777777778"/>
    <n v="66.560944444444445"/>
    <n v="5.3968333333333334"/>
    <n v="48.5715"/>
    <n v="97.143000000000001"/>
    <n v="13.333333333333334"/>
    <n v="1.294733422601071E-2"/>
  </r>
  <r>
    <n v="808"/>
    <x v="4"/>
    <x v="19"/>
    <x v="466"/>
    <x v="195"/>
    <x v="7"/>
    <n v="2021"/>
    <n v="1587.9"/>
    <n v="8"/>
    <n v="119.0925"/>
    <n v="1468.8075000000001"/>
    <n v="198.48750000000001"/>
    <n v="183.60093750000001"/>
    <n v="14.886562499999997"/>
    <n v="119.09249999999997"/>
    <n v="238.18499999999997"/>
    <n v="13.333333333333337"/>
    <n v="3.1745579224672506E-2"/>
  </r>
  <r>
    <n v="809"/>
    <x v="4"/>
    <x v="7"/>
    <x v="702"/>
    <x v="129"/>
    <x v="0"/>
    <n v="2021"/>
    <n v="1403.07"/>
    <n v="4"/>
    <n v="105.23025"/>
    <n v="1297.8397499999999"/>
    <n v="350.76749999999998"/>
    <n v="324.45993749999997"/>
    <n v="26.307562500000017"/>
    <n v="105.23025000000007"/>
    <n v="210.46050000000008"/>
    <n v="13.333333333333323"/>
    <n v="2.8050424990718081E-2"/>
  </r>
  <r>
    <n v="810"/>
    <x v="4"/>
    <x v="0"/>
    <x v="703"/>
    <x v="324"/>
    <x v="3"/>
    <n v="2021"/>
    <n v="1602.54"/>
    <n v="9"/>
    <n v="120.19049999999999"/>
    <n v="1482.3495"/>
    <n v="178.06"/>
    <n v="164.7055"/>
    <n v="13.354500000000002"/>
    <n v="120.19050000000001"/>
    <n v="240.381"/>
    <n v="13.333333333333332"/>
    <n v="3.2038264708550084E-2"/>
  </r>
  <r>
    <n v="811"/>
    <x v="4"/>
    <x v="10"/>
    <x v="704"/>
    <x v="163"/>
    <x v="7"/>
    <n v="2021"/>
    <n v="6744.96"/>
    <n v="7"/>
    <n v="505.87199999999996"/>
    <n v="6239.0879999999997"/>
    <n v="963.56571428571431"/>
    <n v="891.29828571428573"/>
    <n v="72.267428571428582"/>
    <n v="505.87200000000007"/>
    <n v="1011.744"/>
    <n v="13.333333333333332"/>
    <n v="0.13484643998189247"/>
  </r>
  <r>
    <n v="812"/>
    <x v="3"/>
    <x v="3"/>
    <x v="705"/>
    <x v="195"/>
    <x v="7"/>
    <n v="2021"/>
    <n v="7917.65"/>
    <n v="2"/>
    <n v="593.8237499999999"/>
    <n v="7323.8262500000001"/>
    <n v="3958.8249999999998"/>
    <n v="3661.913125"/>
    <n v="296.91187499999978"/>
    <n v="593.82374999999956"/>
    <n v="1187.6474999999996"/>
    <n v="13.333333333333343"/>
    <n v="0.15829106703711079"/>
  </r>
  <r>
    <n v="813"/>
    <x v="0"/>
    <x v="17"/>
    <x v="706"/>
    <x v="302"/>
    <x v="4"/>
    <n v="2021"/>
    <n v="439.07"/>
    <n v="4"/>
    <n v="32.930250000000001"/>
    <n v="406.13974999999999"/>
    <n v="109.7675"/>
    <n v="101.5349375"/>
    <n v="8.2325625000000002"/>
    <n v="32.930250000000001"/>
    <n v="65.860500000000002"/>
    <n v="13.333333333333332"/>
    <n v="8.7779655332054646E-3"/>
  </r>
  <r>
    <n v="814"/>
    <x v="0"/>
    <x v="19"/>
    <x v="707"/>
    <x v="73"/>
    <x v="6"/>
    <n v="2021"/>
    <n v="1152.3900000000001"/>
    <n v="6"/>
    <n v="86.42925000000001"/>
    <n v="1065.9607500000002"/>
    <n v="192.06500000000003"/>
    <n v="177.66012500000002"/>
    <n v="14.404875000000004"/>
    <n v="86.429250000000025"/>
    <n v="172.85850000000005"/>
    <n v="13.33333333333333"/>
    <n v="2.3038785844650383E-2"/>
  </r>
  <r>
    <n v="815"/>
    <x v="4"/>
    <x v="19"/>
    <x v="708"/>
    <x v="325"/>
    <x v="0"/>
    <n v="2021"/>
    <n v="5177.08"/>
    <n v="9"/>
    <n v="388.28100000000001"/>
    <n v="4788.799"/>
    <n v="575.23111111111109"/>
    <n v="532.08877777777775"/>
    <n v="43.14233333333334"/>
    <n v="388.28100000000006"/>
    <n v="776.56200000000013"/>
    <n v="13.33333333333333"/>
    <n v="0.10350110415798697"/>
  </r>
  <r>
    <n v="816"/>
    <x v="3"/>
    <x v="20"/>
    <x v="221"/>
    <x v="20"/>
    <x v="6"/>
    <n v="2021"/>
    <n v="8987.86"/>
    <n v="4"/>
    <n v="674.08950000000004"/>
    <n v="8313.7705000000005"/>
    <n v="2246.9650000000001"/>
    <n v="2078.4426250000001"/>
    <n v="168.52237500000001"/>
    <n v="674.08950000000004"/>
    <n v="1348.1790000000001"/>
    <n v="13.333333333333334"/>
    <n v="0.17968689570518609"/>
  </r>
  <r>
    <n v="817"/>
    <x v="3"/>
    <x v="14"/>
    <x v="280"/>
    <x v="281"/>
    <x v="7"/>
    <n v="2021"/>
    <n v="5791.63"/>
    <n v="3"/>
    <n v="434.37225000000001"/>
    <n v="5357.2577499999998"/>
    <n v="1930.5433333333333"/>
    <n v="1785.7525833333332"/>
    <n v="144.79075000000012"/>
    <n v="434.37225000000035"/>
    <n v="868.74450000000036"/>
    <n v="13.333333333333323"/>
    <n v="0.11578729706215127"/>
  </r>
  <r>
    <n v="818"/>
    <x v="0"/>
    <x v="4"/>
    <x v="18"/>
    <x v="285"/>
    <x v="10"/>
    <n v="2021"/>
    <n v="2152.21"/>
    <n v="3"/>
    <n v="161.41575"/>
    <n v="1990.7942499999999"/>
    <n v="717.40333333333331"/>
    <n v="663.59808333333331"/>
    <n v="53.805250000000001"/>
    <n v="161.41575"/>
    <n v="322.83150000000001"/>
    <n v="13.333333333333334"/>
    <n v="4.3027365113125771E-2"/>
  </r>
  <r>
    <n v="819"/>
    <x v="2"/>
    <x v="19"/>
    <x v="709"/>
    <x v="324"/>
    <x v="3"/>
    <n v="2021"/>
    <n v="1631.51"/>
    <n v="6"/>
    <n v="122.36324999999999"/>
    <n v="1509.1467499999999"/>
    <n v="271.91833333333335"/>
    <n v="251.52445833333331"/>
    <n v="20.393875000000037"/>
    <n v="122.36325000000022"/>
    <n v="244.72650000000021"/>
    <n v="13.333333333333309"/>
    <n v="3.2617438101168482E-2"/>
  </r>
  <r>
    <n v="820"/>
    <x v="0"/>
    <x v="16"/>
    <x v="710"/>
    <x v="196"/>
    <x v="5"/>
    <n v="2021"/>
    <n v="8999.74"/>
    <n v="9"/>
    <n v="674.98050000000001"/>
    <n v="8324.7595000000001"/>
    <n v="999.9711111111111"/>
    <n v="924.97327777777775"/>
    <n v="74.997833333333347"/>
    <n v="674.98050000000012"/>
    <n v="1349.9610000000002"/>
    <n v="13.33333333333333"/>
    <n v="0.17992440277816871"/>
  </r>
  <r>
    <n v="821"/>
    <x v="0"/>
    <x v="14"/>
    <x v="620"/>
    <x v="118"/>
    <x v="2"/>
    <n v="2021"/>
    <n v="3947.61"/>
    <n v="5"/>
    <n v="296.07074999999998"/>
    <n v="3651.5392500000003"/>
    <n v="789.52200000000005"/>
    <n v="730.30785000000003"/>
    <n v="59.214150000000018"/>
    <n v="296.07075000000009"/>
    <n v="592.14150000000006"/>
    <n v="13.33333333333333"/>
    <n v="7.8921321243849998E-2"/>
  </r>
  <r>
    <n v="822"/>
    <x v="0"/>
    <x v="2"/>
    <x v="711"/>
    <x v="5"/>
    <x v="4"/>
    <n v="2021"/>
    <n v="32.04"/>
    <n v="10"/>
    <n v="2.403"/>
    <n v="29.637"/>
    <n v="3.2039999999999997"/>
    <n v="2.9637000000000002"/>
    <n v="0.24029999999999951"/>
    <n v="2.4029999999999951"/>
    <n v="4.8059999999999956"/>
    <n v="13.333333333333361"/>
    <n v="6.4054937865010825E-4"/>
  </r>
  <r>
    <n v="823"/>
    <x v="4"/>
    <x v="7"/>
    <x v="712"/>
    <x v="221"/>
    <x v="1"/>
    <n v="2021"/>
    <n v="4252.49"/>
    <n v="3"/>
    <n v="318.93674999999996"/>
    <n v="3933.5532499999999"/>
    <n v="1417.4966666666667"/>
    <n v="1311.1844166666667"/>
    <n v="106.31224999999995"/>
    <n v="318.93674999999985"/>
    <n v="637.87349999999981"/>
    <n v="13.333333333333339"/>
    <n v="8.5016536429956269E-2"/>
  </r>
  <r>
    <n v="824"/>
    <x v="0"/>
    <x v="12"/>
    <x v="713"/>
    <x v="59"/>
    <x v="3"/>
    <n v="2021"/>
    <n v="5500.57"/>
    <n v="10"/>
    <n v="412.54274999999996"/>
    <n v="5088.0272500000001"/>
    <n v="550.05700000000002"/>
    <n v="508.80272500000001"/>
    <n v="41.254275000000007"/>
    <n v="412.54275000000007"/>
    <n v="825.08550000000002"/>
    <n v="13.33333333333333"/>
    <n v="0.10996837377407696"/>
  </r>
  <r>
    <n v="825"/>
    <x v="0"/>
    <x v="15"/>
    <x v="714"/>
    <x v="250"/>
    <x v="5"/>
    <n v="2021"/>
    <n v="2571.14"/>
    <n v="8"/>
    <n v="192.8355"/>
    <n v="2378.3044999999997"/>
    <n v="321.39249999999998"/>
    <n v="297.28806249999997"/>
    <n v="24.104437500000017"/>
    <n v="192.83550000000014"/>
    <n v="385.67100000000016"/>
    <n v="13.333333333333323"/>
    <n v="5.1402688184220953E-2"/>
  </r>
  <r>
    <n v="826"/>
    <x v="1"/>
    <x v="5"/>
    <x v="715"/>
    <x v="147"/>
    <x v="5"/>
    <n v="2021"/>
    <n v="9072.27"/>
    <n v="3"/>
    <n v="680.42025000000001"/>
    <n v="8391.8497500000012"/>
    <n v="3024.09"/>
    <n v="2797.2832500000004"/>
    <n v="226.80674999999974"/>
    <n v="680.42024999999921"/>
    <n v="1360.8404999999993"/>
    <n v="13.33333333333335"/>
    <n v="0.18137443543839007"/>
  </r>
  <r>
    <n v="827"/>
    <x v="4"/>
    <x v="19"/>
    <x v="716"/>
    <x v="2"/>
    <x v="2"/>
    <n v="2021"/>
    <n v="1005.04"/>
    <n v="6"/>
    <n v="75.378"/>
    <n v="929.66199999999992"/>
    <n v="167.50666666666666"/>
    <n v="154.94366666666664"/>
    <n v="12.563000000000017"/>
    <n v="75.3780000000001"/>
    <n v="150.75600000000009"/>
    <n v="13.333333333333314"/>
    <n v="2.0092938436907144E-2"/>
  </r>
  <r>
    <n v="828"/>
    <x v="4"/>
    <x v="12"/>
    <x v="717"/>
    <x v="213"/>
    <x v="3"/>
    <n v="2021"/>
    <n v="9847.27"/>
    <n v="9"/>
    <n v="738.54525000000001"/>
    <n v="9108.7247500000012"/>
    <n v="1094.1411111111111"/>
    <n v="1012.0805277777779"/>
    <n v="82.06058333333317"/>
    <n v="738.54524999999853"/>
    <n v="1477.0904999999984"/>
    <n v="13.333333333333361"/>
    <n v="0.19686837328027007"/>
  </r>
  <r>
    <n v="829"/>
    <x v="3"/>
    <x v="19"/>
    <x v="718"/>
    <x v="17"/>
    <x v="0"/>
    <n v="2021"/>
    <n v="511.65"/>
    <n v="3"/>
    <n v="38.373749999999994"/>
    <n v="473.27625"/>
    <n v="170.54999999999998"/>
    <n v="157.75874999999999"/>
    <n v="12.791249999999991"/>
    <n v="38.373749999999973"/>
    <n v="76.747499999999974"/>
    <n v="13.333333333333343"/>
    <n v="1.0228997802319848E-2"/>
  </r>
  <r>
    <n v="830"/>
    <x v="3"/>
    <x v="13"/>
    <x v="288"/>
    <x v="189"/>
    <x v="5"/>
    <n v="2021"/>
    <n v="7083"/>
    <n v="4"/>
    <n v="531.22500000000002"/>
    <n v="6551.7749999999996"/>
    <n v="1770.75"/>
    <n v="1637.9437499999999"/>
    <n v="132.80625000000009"/>
    <n v="531.22500000000036"/>
    <n v="1062.4500000000003"/>
    <n v="13.333333333333325"/>
    <n v="0.14160459578585258"/>
  </r>
  <r>
    <n v="831"/>
    <x v="4"/>
    <x v="2"/>
    <x v="719"/>
    <x v="263"/>
    <x v="4"/>
    <n v="2021"/>
    <n v="5352.21"/>
    <n v="1"/>
    <n v="401.41575"/>
    <n v="4950.7942499999999"/>
    <n v="5352.21"/>
    <n v="4950.7942499999999"/>
    <n v="401.41575000000012"/>
    <n v="401.41575000000012"/>
    <n v="802.83150000000012"/>
    <n v="13.33333333333333"/>
    <n v="0.10700233426669464"/>
  </r>
  <r>
    <n v="832"/>
    <x v="2"/>
    <x v="16"/>
    <x v="535"/>
    <x v="317"/>
    <x v="7"/>
    <n v="2021"/>
    <n v="6741.26"/>
    <n v="10"/>
    <n v="505.59449999999998"/>
    <n v="6235.6655000000001"/>
    <n v="674.12599999999998"/>
    <n v="623.56655000000001"/>
    <n v="50.55944999999997"/>
    <n v="505.5944999999997"/>
    <n v="1011.1889999999996"/>
    <n v="13.333333333333341"/>
    <n v="0.13477246892380865"/>
  </r>
  <r>
    <n v="833"/>
    <x v="3"/>
    <x v="2"/>
    <x v="720"/>
    <x v="319"/>
    <x v="2"/>
    <n v="2021"/>
    <n v="4793.3"/>
    <n v="2"/>
    <n v="359.4975"/>
    <n v="4433.8024999999998"/>
    <n v="2396.65"/>
    <n v="2216.9012499999999"/>
    <n v="179.7487500000002"/>
    <n v="359.4975000000004"/>
    <n v="718.99500000000035"/>
    <n v="13.33333333333332"/>
    <n v="9.5828506138688013E-2"/>
  </r>
  <r>
    <n v="834"/>
    <x v="2"/>
    <x v="9"/>
    <x v="721"/>
    <x v="252"/>
    <x v="7"/>
    <n v="2021"/>
    <n v="2071.4899999999998"/>
    <n v="8"/>
    <n v="155.36174999999997"/>
    <n v="1916.1282499999998"/>
    <n v="258.93624999999997"/>
    <n v="239.51603124999997"/>
    <n v="19.420218750000004"/>
    <n v="155.36175000000003"/>
    <n v="310.7235"/>
    <n v="13.333333333333329"/>
    <n v="4.1413596516226989E-2"/>
  </r>
  <r>
    <n v="835"/>
    <x v="3"/>
    <x v="4"/>
    <x v="722"/>
    <x v="82"/>
    <x v="1"/>
    <n v="2021"/>
    <n v="1301.69"/>
    <n v="4"/>
    <n v="97.626750000000001"/>
    <n v="1204.0632500000002"/>
    <n v="325.42250000000001"/>
    <n v="301.01581250000004"/>
    <n v="24.406687499999975"/>
    <n v="97.626749999999902"/>
    <n v="195.25349999999992"/>
    <n v="13.333333333333348"/>
    <n v="2.6023617999221586E-2"/>
  </r>
  <r>
    <n v="836"/>
    <x v="2"/>
    <x v="10"/>
    <x v="723"/>
    <x v="100"/>
    <x v="10"/>
    <n v="2021"/>
    <n v="3731.78"/>
    <n v="8"/>
    <n v="279.88350000000003"/>
    <n v="3451.8965000000003"/>
    <n v="466.47250000000003"/>
    <n v="431.48706250000004"/>
    <n v="34.985437499999989"/>
    <n v="279.88349999999991"/>
    <n v="559.76699999999994"/>
    <n v="13.333333333333337"/>
    <n v="7.4606409496220397E-2"/>
  </r>
  <r>
    <n v="837"/>
    <x v="2"/>
    <x v="17"/>
    <x v="724"/>
    <x v="130"/>
    <x v="4"/>
    <n v="2021"/>
    <n v="9092.77"/>
    <n v="1"/>
    <n v="681.95775000000003"/>
    <n v="8410.8122500000009"/>
    <n v="9092.77"/>
    <n v="8410.8122500000009"/>
    <n v="681.95774999999958"/>
    <n v="681.95774999999958"/>
    <n v="1363.9154999999996"/>
    <n v="13.333333333333343"/>
    <n v="0.18178427508453013"/>
  </r>
  <r>
    <n v="838"/>
    <x v="3"/>
    <x v="21"/>
    <x v="725"/>
    <x v="127"/>
    <x v="5"/>
    <n v="2021"/>
    <n v="8216.43"/>
    <n v="5"/>
    <n v="616.23225000000002"/>
    <n v="7600.1977500000003"/>
    <n v="1643.2860000000001"/>
    <n v="1520.03955"/>
    <n v="123.2464500000001"/>
    <n v="616.23225000000048"/>
    <n v="1232.4645000000005"/>
    <n v="13.333333333333323"/>
    <n v="0.16426432993826809"/>
  </r>
  <r>
    <n v="839"/>
    <x v="0"/>
    <x v="10"/>
    <x v="726"/>
    <x v="230"/>
    <x v="4"/>
    <n v="2021"/>
    <n v="9648.2900000000009"/>
    <n v="1"/>
    <n v="723.62175000000002"/>
    <n v="8924.6682500000006"/>
    <n v="9648.2900000000009"/>
    <n v="8924.6682500000006"/>
    <n v="723.62175000000025"/>
    <n v="723.62175000000025"/>
    <n v="1447.2435000000003"/>
    <n v="13.33333333333333"/>
    <n v="0.19289032972958969"/>
  </r>
  <r>
    <n v="840"/>
    <x v="0"/>
    <x v="8"/>
    <x v="727"/>
    <x v="215"/>
    <x v="0"/>
    <n v="2021"/>
    <n v="670.47"/>
    <n v="4"/>
    <n v="50.285249999999998"/>
    <n v="620.18475000000001"/>
    <n v="167.61750000000001"/>
    <n v="155.0461875"/>
    <n v="12.571312500000005"/>
    <n v="50.285250000000019"/>
    <n v="100.57050000000001"/>
    <n v="13.333333333333329"/>
    <n v="1.3404155490122914E-2"/>
  </r>
  <r>
    <n v="841"/>
    <x v="3"/>
    <x v="7"/>
    <x v="728"/>
    <x v="172"/>
    <x v="2"/>
    <n v="2021"/>
    <n v="3172.17"/>
    <n v="8"/>
    <n v="237.91274999999999"/>
    <n v="2934.2572500000001"/>
    <n v="396.52125000000001"/>
    <n v="366.78215625000001"/>
    <n v="29.739093749999995"/>
    <n v="237.91274999999996"/>
    <n v="475.82549999999992"/>
    <n v="13.333333333333336"/>
    <n v="6.3418586843711433E-2"/>
  </r>
  <r>
    <n v="842"/>
    <x v="3"/>
    <x v="19"/>
    <x v="729"/>
    <x v="155"/>
    <x v="11"/>
    <n v="2021"/>
    <n v="6942.64"/>
    <n v="7"/>
    <n v="520.69799999999998"/>
    <n v="6421.942"/>
    <n v="991.80571428571432"/>
    <n v="917.42028571428568"/>
    <n v="74.385428571428633"/>
    <n v="520.69800000000043"/>
    <n v="1041.3960000000004"/>
    <n v="13.333333333333323"/>
    <n v="0.13879849370135419"/>
  </r>
  <r>
    <n v="843"/>
    <x v="0"/>
    <x v="18"/>
    <x v="730"/>
    <x v="311"/>
    <x v="1"/>
    <n v="2021"/>
    <n v="2903.1"/>
    <n v="9"/>
    <n v="217.73249999999999"/>
    <n v="2685.3674999999998"/>
    <n v="322.56666666666666"/>
    <n v="298.37416666666667"/>
    <n v="24.192499999999995"/>
    <n v="217.73249999999996"/>
    <n v="435.46499999999992"/>
    <n v="13.333333333333336"/>
    <n v="5.8039291546789308E-2"/>
  </r>
  <r>
    <n v="844"/>
    <x v="4"/>
    <x v="13"/>
    <x v="474"/>
    <x v="286"/>
    <x v="2"/>
    <n v="2021"/>
    <n v="3392.99"/>
    <n v="10"/>
    <n v="254.47424999999998"/>
    <n v="3138.5157499999996"/>
    <n v="339.29899999999998"/>
    <n v="313.85157499999997"/>
    <n v="25.44742500000001"/>
    <n v="254.4742500000001"/>
    <n v="508.94850000000008"/>
    <n v="13.333333333333327"/>
    <n v="6.7833259558864878E-2"/>
  </r>
  <r>
    <n v="845"/>
    <x v="1"/>
    <x v="18"/>
    <x v="365"/>
    <x v="326"/>
    <x v="1"/>
    <n v="2021"/>
    <n v="6230.88"/>
    <n v="10"/>
    <n v="467.31599999999997"/>
    <n v="5763.5640000000003"/>
    <n v="623.08799999999997"/>
    <n v="576.35640000000001"/>
    <n v="46.731599999999958"/>
    <n v="467.31599999999958"/>
    <n v="934.63199999999961"/>
    <n v="13.333333333333346"/>
    <n v="0.12456886118737162"/>
  </r>
  <r>
    <n v="846"/>
    <x v="0"/>
    <x v="16"/>
    <x v="731"/>
    <x v="123"/>
    <x v="4"/>
    <n v="2021"/>
    <n v="8670.89"/>
    <n v="4"/>
    <n v="650.31674999999996"/>
    <n v="8020.5732499999995"/>
    <n v="2167.7224999999999"/>
    <n v="2005.1433124999999"/>
    <n v="162.57918749999999"/>
    <n v="650.31674999999996"/>
    <n v="1300.6334999999999"/>
    <n v="13.333333333333334"/>
    <n v="0.17334997508874647"/>
  </r>
  <r>
    <n v="847"/>
    <x v="0"/>
    <x v="12"/>
    <x v="732"/>
    <x v="279"/>
    <x v="2"/>
    <n v="2021"/>
    <n v="6378.99"/>
    <n v="10"/>
    <n v="478.42424999999997"/>
    <n v="5900.5657499999998"/>
    <n v="637.899"/>
    <n v="590.05657499999995"/>
    <n v="47.842425000000048"/>
    <n v="478.42425000000048"/>
    <n v="956.84850000000051"/>
    <n v="13.33333333333332"/>
    <n v="0.12752990265028882"/>
  </r>
  <r>
    <n v="848"/>
    <x v="0"/>
    <x v="4"/>
    <x v="733"/>
    <x v="96"/>
    <x v="9"/>
    <n v="2021"/>
    <n v="7891.47"/>
    <n v="1"/>
    <n v="591.86024999999995"/>
    <n v="7299.6097500000005"/>
    <n v="7891.47"/>
    <n v="7299.6097500000005"/>
    <n v="591.86024999999972"/>
    <n v="591.86024999999972"/>
    <n v="1183.7204999999997"/>
    <n v="13.333333333333339"/>
    <n v="0.15776767182072315"/>
  </r>
  <r>
    <n v="849"/>
    <x v="3"/>
    <x v="18"/>
    <x v="734"/>
    <x v="170"/>
    <x v="6"/>
    <n v="2021"/>
    <n v="9355.6200000000008"/>
    <n v="3"/>
    <n v="701.67150000000004"/>
    <n v="8653.9485000000004"/>
    <n v="3118.5400000000004"/>
    <n v="2884.6495"/>
    <n v="233.89050000000043"/>
    <n v="701.67150000000129"/>
    <n v="1403.3430000000012"/>
    <n v="13.333333333333311"/>
    <n v="0.18703921903516002"/>
  </r>
  <r>
    <n v="850"/>
    <x v="2"/>
    <x v="0"/>
    <x v="735"/>
    <x v="226"/>
    <x v="8"/>
    <n v="2021"/>
    <n v="9967.68"/>
    <n v="8"/>
    <n v="747.57600000000002"/>
    <n v="9220.1039999999994"/>
    <n v="1245.96"/>
    <n v="1152.5129999999999"/>
    <n v="93.447000000000116"/>
    <n v="747.57600000000093"/>
    <n v="1495.152000000001"/>
    <n v="13.333333333333318"/>
    <n v="0.19927563141645169"/>
  </r>
  <r>
    <n v="851"/>
    <x v="0"/>
    <x v="12"/>
    <x v="237"/>
    <x v="64"/>
    <x v="6"/>
    <n v="2021"/>
    <n v="9080.82"/>
    <n v="10"/>
    <n v="681.06149999999991"/>
    <n v="8399.7584999999999"/>
    <n v="908.08199999999999"/>
    <n v="839.97585000000004"/>
    <n v="68.106149999999957"/>
    <n v="681.06149999999957"/>
    <n v="1362.1229999999996"/>
    <n v="13.333333333333341"/>
    <n v="0.18154536855909728"/>
  </r>
  <r>
    <n v="852"/>
    <x v="1"/>
    <x v="12"/>
    <x v="736"/>
    <x v="304"/>
    <x v="3"/>
    <n v="2021"/>
    <n v="5936.11"/>
    <n v="4"/>
    <n v="445.20824999999996"/>
    <n v="5490.90175"/>
    <n v="1484.0274999999999"/>
    <n v="1372.7254375"/>
    <n v="111.30206249999992"/>
    <n v="445.20824999999968"/>
    <n v="890.41649999999959"/>
    <n v="13.333333333333343"/>
    <n v="0.11867576691943491"/>
  </r>
  <r>
    <n v="853"/>
    <x v="4"/>
    <x v="3"/>
    <x v="659"/>
    <x v="28"/>
    <x v="1"/>
    <n v="2021"/>
    <n v="7073.17"/>
    <n v="8"/>
    <n v="530.48775000000001"/>
    <n v="6542.6822499999998"/>
    <n v="884.14625000000001"/>
    <n v="817.83528124999998"/>
    <n v="66.310968750000029"/>
    <n v="530.48775000000023"/>
    <n v="1060.9755000000002"/>
    <n v="13.333333333333327"/>
    <n v="0.14140807267748398"/>
  </r>
  <r>
    <n v="854"/>
    <x v="4"/>
    <x v="5"/>
    <x v="737"/>
    <x v="327"/>
    <x v="2"/>
    <n v="2021"/>
    <n v="5433.04"/>
    <n v="7"/>
    <n v="407.47800000000001"/>
    <n v="5025.5619999999999"/>
    <n v="776.14857142857147"/>
    <n v="717.93742857142854"/>
    <n v="58.211142857142931"/>
    <n v="407.47800000000052"/>
    <n v="814.95600000000059"/>
    <n v="13.333333333333316"/>
    <n v="0.10861830200315807"/>
  </r>
  <r>
    <n v="855"/>
    <x v="1"/>
    <x v="20"/>
    <x v="738"/>
    <x v="238"/>
    <x v="8"/>
    <n v="2021"/>
    <n v="3380.9"/>
    <n v="7"/>
    <n v="253.5675"/>
    <n v="3127.3325"/>
    <n v="482.98571428571432"/>
    <n v="446.76178571428574"/>
    <n v="36.223928571428587"/>
    <n v="253.56750000000011"/>
    <n v="507.1350000000001"/>
    <n v="13.333333333333329"/>
    <n v="6.7591554128531559E-2"/>
  </r>
  <r>
    <n v="856"/>
    <x v="4"/>
    <x v="2"/>
    <x v="739"/>
    <x v="10"/>
    <x v="8"/>
    <n v="2021"/>
    <n v="8221.36"/>
    <n v="1"/>
    <n v="616.60199999999998"/>
    <n v="7604.7580000000007"/>
    <n v="8221.36"/>
    <n v="7604.7580000000007"/>
    <n v="616.60199999999986"/>
    <n v="616.60199999999986"/>
    <n v="1233.2039999999997"/>
    <n v="13.333333333333337"/>
    <n v="0.16436289137512033"/>
  </r>
  <r>
    <n v="857"/>
    <x v="1"/>
    <x v="9"/>
    <x v="346"/>
    <x v="223"/>
    <x v="4"/>
    <n v="2021"/>
    <n v="1884.45"/>
    <n v="7"/>
    <n v="141.33375000000001"/>
    <n v="1743.11625"/>
    <n v="269.20714285714286"/>
    <n v="249.01660714285714"/>
    <n v="20.190535714285716"/>
    <n v="141.33375000000001"/>
    <n v="282.66750000000002"/>
    <n v="13.333333333333332"/>
    <n v="3.7674259569200889E-2"/>
  </r>
  <r>
    <n v="858"/>
    <x v="0"/>
    <x v="0"/>
    <x v="740"/>
    <x v="323"/>
    <x v="10"/>
    <n v="2021"/>
    <n v="7756.11"/>
    <n v="9"/>
    <n v="581.70824999999991"/>
    <n v="7174.40175"/>
    <n v="861.79"/>
    <n v="797.15575000000001"/>
    <n v="64.634249999999952"/>
    <n v="581.70824999999957"/>
    <n v="1163.4164999999994"/>
    <n v="13.333333333333343"/>
    <n v="0.15506153062552719"/>
  </r>
  <r>
    <n v="859"/>
    <x v="0"/>
    <x v="1"/>
    <x v="741"/>
    <x v="231"/>
    <x v="0"/>
    <n v="2021"/>
    <n v="358.36"/>
    <n v="3"/>
    <n v="26.876999999999999"/>
    <n v="331.483"/>
    <n v="119.45333333333333"/>
    <n v="110.49433333333333"/>
    <n v="8.9590000000000032"/>
    <n v="26.87700000000001"/>
    <n v="53.754000000000005"/>
    <n v="13.333333333333329"/>
    <n v="7.1643968580852938E-3"/>
  </r>
  <r>
    <n v="860"/>
    <x v="4"/>
    <x v="3"/>
    <x v="742"/>
    <x v="328"/>
    <x v="7"/>
    <n v="2021"/>
    <n v="3981.64"/>
    <n v="1"/>
    <n v="298.62299999999999"/>
    <n v="3683.0169999999998"/>
    <n v="3981.64"/>
    <n v="3683.0169999999998"/>
    <n v="298.62300000000005"/>
    <n v="298.62300000000005"/>
    <n v="597.24600000000009"/>
    <n v="13.33333333333333"/>
    <n v="7.9601655056442483E-2"/>
  </r>
  <r>
    <n v="861"/>
    <x v="4"/>
    <x v="9"/>
    <x v="743"/>
    <x v="80"/>
    <x v="1"/>
    <n v="2021"/>
    <n v="433.22"/>
    <n v="1"/>
    <n v="32.491500000000002"/>
    <n v="400.72850000000005"/>
    <n v="433.22"/>
    <n v="400.72850000000005"/>
    <n v="32.491499999999974"/>
    <n v="32.491499999999974"/>
    <n v="64.982999999999976"/>
    <n v="13.333333333333345"/>
    <n v="8.6610112927215967E-3"/>
  </r>
  <r>
    <n v="862"/>
    <x v="1"/>
    <x v="5"/>
    <x v="744"/>
    <x v="309"/>
    <x v="11"/>
    <n v="2021"/>
    <n v="6755.72"/>
    <n v="8"/>
    <n v="506.67899999999997"/>
    <n v="6249.0410000000002"/>
    <n v="844.46500000000003"/>
    <n v="781.13012500000002"/>
    <n v="63.334875000000011"/>
    <n v="506.67900000000009"/>
    <n v="1013.3580000000001"/>
    <n v="13.333333333333332"/>
    <n v="0.13506155581567134"/>
  </r>
  <r>
    <n v="863"/>
    <x v="3"/>
    <x v="8"/>
    <x v="90"/>
    <x v="135"/>
    <x v="11"/>
    <n v="2021"/>
    <n v="6019.52"/>
    <n v="9"/>
    <n v="451.464"/>
    <n v="5568.0560000000005"/>
    <n v="668.83555555555563"/>
    <n v="618.67288888888891"/>
    <n v="50.162666666666723"/>
    <n v="451.46400000000051"/>
    <n v="902.92800000000057"/>
    <n v="13.33333333333332"/>
    <n v="0.12034331447477842"/>
  </r>
  <r>
    <n v="864"/>
    <x v="2"/>
    <x v="8"/>
    <x v="745"/>
    <x v="6"/>
    <x v="5"/>
    <n v="2021"/>
    <n v="6347.52"/>
    <n v="3"/>
    <n v="476.06400000000002"/>
    <n v="5871.4560000000001"/>
    <n v="2115.84"/>
    <n v="1957.152"/>
    <n v="158.6880000000001"/>
    <n v="476.06400000000031"/>
    <n v="952.12800000000038"/>
    <n v="13.333333333333325"/>
    <n v="0.12690074881301922"/>
  </r>
  <r>
    <n v="865"/>
    <x v="2"/>
    <x v="10"/>
    <x v="746"/>
    <x v="88"/>
    <x v="2"/>
    <n v="2021"/>
    <n v="7241.91"/>
    <n v="7"/>
    <n v="543.14324999999997"/>
    <n v="6698.7667499999998"/>
    <n v="1034.5585714285714"/>
    <n v="956.96667857142859"/>
    <n v="77.591892857142852"/>
    <n v="543.14324999999997"/>
    <n v="1086.2864999999999"/>
    <n v="13.333333333333334"/>
    <n v="0.14478155276966309"/>
  </r>
  <r>
    <n v="866"/>
    <x v="1"/>
    <x v="6"/>
    <x v="747"/>
    <x v="133"/>
    <x v="6"/>
    <n v="2021"/>
    <n v="3957.44"/>
    <n v="3"/>
    <n v="296.80799999999999"/>
    <n v="3660.6320000000001"/>
    <n v="1319.1466666666668"/>
    <n v="1220.2106666666666"/>
    <n v="98.936000000000149"/>
    <n v="296.80800000000045"/>
    <n v="593.61600000000044"/>
    <n v="13.333333333333313"/>
    <n v="7.9117844352218622E-2"/>
  </r>
  <r>
    <n v="867"/>
    <x v="1"/>
    <x v="12"/>
    <x v="225"/>
    <x v="87"/>
    <x v="5"/>
    <n v="2021"/>
    <n v="6334.71"/>
    <n v="8"/>
    <n v="475.10325"/>
    <n v="5859.6067499999999"/>
    <n v="791.83875"/>
    <n v="732.45084374999999"/>
    <n v="59.387906250000015"/>
    <n v="475.10325000000012"/>
    <n v="950.20650000000012"/>
    <n v="13.33333333333333"/>
    <n v="0.12664464901462633"/>
  </r>
  <r>
    <n v="868"/>
    <x v="3"/>
    <x v="19"/>
    <x v="658"/>
    <x v="42"/>
    <x v="11"/>
    <n v="2021"/>
    <n v="2155.04"/>
    <n v="3"/>
    <n v="161.62799999999999"/>
    <n v="1993.412"/>
    <n v="718.34666666666669"/>
    <n v="664.47066666666672"/>
    <n v="53.875999999999976"/>
    <n v="161.62799999999993"/>
    <n v="323.25599999999991"/>
    <n v="13.333333333333339"/>
    <n v="4.3083942976470953E-2"/>
  </r>
  <r>
    <n v="869"/>
    <x v="4"/>
    <x v="16"/>
    <x v="748"/>
    <x v="274"/>
    <x v="5"/>
    <n v="2021"/>
    <n v="1429.96"/>
    <n v="8"/>
    <n v="107.247"/>
    <n v="1322.713"/>
    <n v="178.745"/>
    <n v="165.339125"/>
    <n v="13.405875000000009"/>
    <n v="107.24700000000007"/>
    <n v="214.49400000000009"/>
    <n v="13.333333333333325"/>
    <n v="2.8588014653386673E-2"/>
  </r>
  <r>
    <n v="870"/>
    <x v="1"/>
    <x v="18"/>
    <x v="749"/>
    <x v="117"/>
    <x v="7"/>
    <n v="2021"/>
    <n v="4191.38"/>
    <n v="2"/>
    <n v="314.3535"/>
    <n v="3877.0264999999999"/>
    <n v="2095.69"/>
    <n v="1938.51325"/>
    <n v="157.17675000000008"/>
    <n v="314.35350000000017"/>
    <n v="628.70700000000011"/>
    <n v="13.333333333333327"/>
    <n v="8.3794814440901727E-2"/>
  </r>
  <r>
    <n v="871"/>
    <x v="3"/>
    <x v="2"/>
    <x v="750"/>
    <x v="80"/>
    <x v="1"/>
    <n v="2021"/>
    <n v="4084.1"/>
    <n v="6"/>
    <n v="306.3075"/>
    <n v="3777.7925"/>
    <n v="680.68333333333328"/>
    <n v="629.6320833333333"/>
    <n v="51.051249999999982"/>
    <n v="306.30749999999989"/>
    <n v="612.6149999999999"/>
    <n v="13.333333333333337"/>
    <n v="8.1650053600028319E-2"/>
  </r>
  <r>
    <n v="872"/>
    <x v="4"/>
    <x v="12"/>
    <x v="751"/>
    <x v="148"/>
    <x v="0"/>
    <n v="2021"/>
    <n v="6338.76"/>
    <n v="8"/>
    <n v="475.40699999999998"/>
    <n v="5863.3530000000001"/>
    <n v="792.34500000000003"/>
    <n v="732.91912500000001"/>
    <n v="59.425875000000019"/>
    <n v="475.40700000000015"/>
    <n v="950.81400000000008"/>
    <n v="13.33333333333333"/>
    <n v="0.12672561733496132"/>
  </r>
  <r>
    <n v="873"/>
    <x v="2"/>
    <x v="10"/>
    <x v="752"/>
    <x v="208"/>
    <x v="3"/>
    <n v="2021"/>
    <n v="6654.73"/>
    <n v="7"/>
    <n v="499.10474999999997"/>
    <n v="6155.6252499999991"/>
    <n v="950.67571428571421"/>
    <n v="879.37503571428556"/>
    <n v="71.300678571428648"/>
    <n v="499.10475000000054"/>
    <n v="998.2095000000005"/>
    <n v="13.333333333333318"/>
    <n v="0.13304254577354041"/>
  </r>
  <r>
    <n v="874"/>
    <x v="2"/>
    <x v="13"/>
    <x v="753"/>
    <x v="272"/>
    <x v="9"/>
    <n v="2021"/>
    <n v="4498.43"/>
    <n v="10"/>
    <n v="337.38225"/>
    <n v="4161.0477500000006"/>
    <n v="449.84300000000002"/>
    <n v="416.10477500000007"/>
    <n v="33.738224999999943"/>
    <n v="337.38224999999943"/>
    <n v="674.76449999999943"/>
    <n v="13.333333333333357"/>
    <n v="8.9933412652965256E-2"/>
  </r>
  <r>
    <n v="875"/>
    <x v="4"/>
    <x v="14"/>
    <x v="754"/>
    <x v="175"/>
    <x v="11"/>
    <n v="2021"/>
    <n v="8903.9"/>
    <n v="3"/>
    <n v="667.7924999999999"/>
    <n v="8236.1075000000001"/>
    <n v="2967.9666666666667"/>
    <n v="2745.3691666666668"/>
    <n v="222.59749999999985"/>
    <n v="667.79249999999956"/>
    <n v="1335.5849999999996"/>
    <n v="13.333333333333341"/>
    <n v="0.17800835245201932"/>
  </r>
  <r>
    <n v="876"/>
    <x v="1"/>
    <x v="10"/>
    <x v="755"/>
    <x v="143"/>
    <x v="1"/>
    <n v="2021"/>
    <n v="5669.7"/>
    <n v="10"/>
    <n v="425.22749999999996"/>
    <n v="5244.4724999999999"/>
    <n v="566.97"/>
    <n v="524.44724999999994"/>
    <n v="42.522750000000087"/>
    <n v="425.22750000000087"/>
    <n v="850.45500000000084"/>
    <n v="13.333333333333306"/>
    <n v="0.11334965081562169"/>
  </r>
  <r>
    <n v="877"/>
    <x v="2"/>
    <x v="7"/>
    <x v="756"/>
    <x v="249"/>
    <x v="9"/>
    <n v="2021"/>
    <n v="768.61"/>
    <n v="7"/>
    <n v="57.64575"/>
    <n v="710.96424999999999"/>
    <n v="109.80142857142857"/>
    <n v="101.56632142857143"/>
    <n v="8.2351071428571458"/>
    <n v="57.645750000000021"/>
    <n v="115.29150000000001"/>
    <n v="13.333333333333329"/>
    <n v="1.5366187825351428E-2"/>
  </r>
  <r>
    <n v="878"/>
    <x v="0"/>
    <x v="7"/>
    <x v="757"/>
    <x v="295"/>
    <x v="1"/>
    <n v="2021"/>
    <n v="4474.8"/>
    <n v="7"/>
    <n v="335.61"/>
    <n v="4139.1900000000005"/>
    <n v="639.25714285714287"/>
    <n v="591.31285714285718"/>
    <n v="47.944285714285684"/>
    <n v="335.60999999999979"/>
    <n v="671.2199999999998"/>
    <n v="13.333333333333343"/>
    <n v="8.9460997490121874E-2"/>
  </r>
  <r>
    <n v="879"/>
    <x v="1"/>
    <x v="0"/>
    <x v="273"/>
    <x v="115"/>
    <x v="5"/>
    <n v="2021"/>
    <n v="3245.34"/>
    <n v="10"/>
    <n v="243.40049999999999"/>
    <n v="3001.9395"/>
    <n v="324.53399999999999"/>
    <n v="300.19394999999997"/>
    <n v="24.340050000000019"/>
    <n v="243.40050000000019"/>
    <n v="486.80100000000016"/>
    <n v="13.333333333333323"/>
    <n v="6.4881414497763495E-2"/>
  </r>
  <r>
    <n v="880"/>
    <x v="3"/>
    <x v="18"/>
    <x v="758"/>
    <x v="311"/>
    <x v="1"/>
    <n v="2021"/>
    <n v="6370.88"/>
    <n v="4"/>
    <n v="477.81599999999997"/>
    <n v="5893.0640000000003"/>
    <n v="1592.72"/>
    <n v="1473.2660000000001"/>
    <n v="119.45399999999995"/>
    <n v="477.8159999999998"/>
    <n v="955.63199999999983"/>
    <n v="13.333333333333339"/>
    <n v="0.12736776608784028"/>
  </r>
  <r>
    <n v="881"/>
    <x v="0"/>
    <x v="14"/>
    <x v="304"/>
    <x v="329"/>
    <x v="11"/>
    <n v="2021"/>
    <n v="6650"/>
    <n v="1"/>
    <n v="498.75"/>
    <n v="6151.25"/>
    <n v="6650"/>
    <n v="6151.25"/>
    <n v="498.75"/>
    <n v="498.75"/>
    <n v="997.5"/>
    <n v="13.333333333333334"/>
    <n v="0.1329479827722603"/>
  </r>
  <r>
    <n v="882"/>
    <x v="1"/>
    <x v="16"/>
    <x v="759"/>
    <x v="154"/>
    <x v="2"/>
    <n v="2021"/>
    <n v="3151.88"/>
    <n v="4"/>
    <n v="236.39099999999999"/>
    <n v="2915.489"/>
    <n v="787.97"/>
    <n v="728.87225000000001"/>
    <n v="59.097750000000019"/>
    <n v="236.39100000000008"/>
    <n v="472.78200000000004"/>
    <n v="13.33333333333333"/>
    <n v="6.3012945554922081E-2"/>
  </r>
  <r>
    <n v="883"/>
    <x v="2"/>
    <x v="15"/>
    <x v="652"/>
    <x v="45"/>
    <x v="8"/>
    <n v="2021"/>
    <n v="5235.8999999999996"/>
    <n v="10"/>
    <n v="392.69249999999994"/>
    <n v="4843.2074999999995"/>
    <n v="523.58999999999992"/>
    <n v="484.32074999999998"/>
    <n v="39.269249999999943"/>
    <n v="392.69249999999943"/>
    <n v="785.38499999999931"/>
    <n v="13.333333333333352"/>
    <n v="0.10467704405974101"/>
  </r>
  <r>
    <n v="884"/>
    <x v="3"/>
    <x v="12"/>
    <x v="760"/>
    <x v="276"/>
    <x v="3"/>
    <n v="2021"/>
    <n v="6843.01"/>
    <n v="2"/>
    <n v="513.22574999999995"/>
    <n v="6329.7842500000006"/>
    <n v="3421.5050000000001"/>
    <n v="3164.8921250000003"/>
    <n v="256.6128749999998"/>
    <n v="513.22574999999961"/>
    <n v="1026.4514999999997"/>
    <n v="13.333333333333345"/>
    <n v="0.13680667302111352"/>
  </r>
  <r>
    <n v="885"/>
    <x v="3"/>
    <x v="4"/>
    <x v="761"/>
    <x v="317"/>
    <x v="7"/>
    <n v="2021"/>
    <n v="1945.75"/>
    <n v="3"/>
    <n v="145.93125000000001"/>
    <n v="1799.8187499999999"/>
    <n v="648.58333333333337"/>
    <n v="599.9395833333333"/>
    <n v="48.643750000000068"/>
    <n v="145.9312500000002"/>
    <n v="291.86250000000018"/>
    <n v="13.333333333333314"/>
    <n v="3.8899780072048945E-2"/>
  </r>
  <r>
    <n v="886"/>
    <x v="3"/>
    <x v="17"/>
    <x v="762"/>
    <x v="107"/>
    <x v="0"/>
    <n v="2021"/>
    <n v="4784.12"/>
    <n v="8"/>
    <n v="358.80899999999997"/>
    <n v="4425.3109999999997"/>
    <n v="598.01499999999999"/>
    <n v="553.16387499999996"/>
    <n v="44.851125000000025"/>
    <n v="358.8090000000002"/>
    <n v="717.61800000000017"/>
    <n v="13.333333333333325"/>
    <n v="9.5644977945928716E-2"/>
  </r>
  <r>
    <n v="887"/>
    <x v="1"/>
    <x v="16"/>
    <x v="763"/>
    <x v="36"/>
    <x v="7"/>
    <n v="2021"/>
    <n v="9403.26"/>
    <n v="7"/>
    <n v="705.24450000000002"/>
    <n v="8698.0154999999995"/>
    <n v="1343.3228571428572"/>
    <n v="1242.5736428571429"/>
    <n v="100.74921428571429"/>
    <n v="705.24450000000002"/>
    <n v="1410.489"/>
    <n v="13.333333333333334"/>
    <n v="0.18799164638843374"/>
  </r>
  <r>
    <n v="888"/>
    <x v="2"/>
    <x v="11"/>
    <x v="764"/>
    <x v="141"/>
    <x v="4"/>
    <n v="2021"/>
    <n v="5336.85"/>
    <n v="9"/>
    <n v="400.26375000000002"/>
    <n v="4936.5862500000003"/>
    <n v="592.98333333333335"/>
    <n v="548.50958333333335"/>
    <n v="44.473749999999995"/>
    <n v="400.26374999999996"/>
    <n v="800.52749999999992"/>
    <n v="13.333333333333336"/>
    <n v="0.10669525441475752"/>
  </r>
  <r>
    <n v="889"/>
    <x v="3"/>
    <x v="20"/>
    <x v="765"/>
    <x v="47"/>
    <x v="10"/>
    <n v="2021"/>
    <n v="7959.19"/>
    <n v="4"/>
    <n v="596.9392499999999"/>
    <n v="7362.2507499999992"/>
    <n v="1989.7974999999999"/>
    <n v="1840.5626874999998"/>
    <n v="149.23481250000009"/>
    <n v="596.93925000000036"/>
    <n v="1193.8785000000003"/>
    <n v="13.333333333333325"/>
    <n v="0.15912154210543555"/>
  </r>
  <r>
    <n v="890"/>
    <x v="4"/>
    <x v="2"/>
    <x v="766"/>
    <x v="308"/>
    <x v="6"/>
    <n v="2021"/>
    <n v="9499.11"/>
    <n v="5"/>
    <n v="712.43325000000004"/>
    <n v="8786.6767500000005"/>
    <n v="1899.8220000000001"/>
    <n v="1757.3353500000001"/>
    <n v="142.48665000000005"/>
    <n v="712.43325000000027"/>
    <n v="1424.8665000000003"/>
    <n v="13.333333333333329"/>
    <n v="0.18990789663636176"/>
  </r>
  <r>
    <n v="891"/>
    <x v="3"/>
    <x v="4"/>
    <x v="767"/>
    <x v="33"/>
    <x v="9"/>
    <n v="2021"/>
    <n v="1566.17"/>
    <n v="2"/>
    <n v="117.46275"/>
    <n v="1448.7072500000002"/>
    <n v="783.08500000000004"/>
    <n v="724.35362500000008"/>
    <n v="58.731374999999957"/>
    <n v="117.46274999999991"/>
    <n v="234.92549999999991"/>
    <n v="13.333333333333343"/>
    <n v="3.1311149199764049E-2"/>
  </r>
  <r>
    <n v="892"/>
    <x v="2"/>
    <x v="3"/>
    <x v="63"/>
    <x v="111"/>
    <x v="1"/>
    <n v="2021"/>
    <n v="7364.32"/>
    <n v="2"/>
    <n v="552.32399999999996"/>
    <n v="6811.9960000000001"/>
    <n v="3682.16"/>
    <n v="3405.998"/>
    <n v="276.16199999999981"/>
    <n v="552.32399999999961"/>
    <n v="1104.6479999999997"/>
    <n v="13.333333333333343"/>
    <n v="0.14722879526156571"/>
  </r>
  <r>
    <n v="893"/>
    <x v="0"/>
    <x v="0"/>
    <x v="557"/>
    <x v="279"/>
    <x v="2"/>
    <n v="2021"/>
    <n v="4103.95"/>
    <n v="7"/>
    <n v="307.79624999999999"/>
    <n v="3796.1537499999999"/>
    <n v="586.27857142857135"/>
    <n v="542.3076785714286"/>
    <n v="43.970892857142758"/>
    <n v="307.7962499999993"/>
    <n v="615.59249999999929"/>
    <n v="13.333333333333362"/>
    <n v="8.2046898330559045E-2"/>
  </r>
  <r>
    <n v="894"/>
    <x v="2"/>
    <x v="5"/>
    <x v="205"/>
    <x v="122"/>
    <x v="11"/>
    <n v="2021"/>
    <n v="5781.59"/>
    <n v="4"/>
    <n v="433.61925000000002"/>
    <n v="5347.9707500000004"/>
    <n v="1445.3975"/>
    <n v="1336.9926875000001"/>
    <n v="108.40481249999993"/>
    <n v="433.61924999999974"/>
    <n v="867.2384999999997"/>
    <n v="13.333333333333341"/>
    <n v="0.11558657559643196"/>
  </r>
  <r>
    <n v="895"/>
    <x v="0"/>
    <x v="4"/>
    <x v="768"/>
    <x v="101"/>
    <x v="10"/>
    <n v="2021"/>
    <n v="7522.01"/>
    <n v="10"/>
    <n v="564.15075000000002"/>
    <n v="6957.8592500000004"/>
    <n v="752.20100000000002"/>
    <n v="695.78592500000002"/>
    <n v="56.415075000000002"/>
    <n v="564.15075000000002"/>
    <n v="1128.3015"/>
    <n v="13.333333333333334"/>
    <n v="0.15038136178838643"/>
  </r>
  <r>
    <n v="896"/>
    <x v="1"/>
    <x v="0"/>
    <x v="769"/>
    <x v="130"/>
    <x v="4"/>
    <n v="2021"/>
    <n v="7721.39"/>
    <n v="1"/>
    <n v="579.10424999999998"/>
    <n v="7142.28575"/>
    <n v="7721.39"/>
    <n v="7142.28575"/>
    <n v="579.10425000000032"/>
    <n v="579.10425000000032"/>
    <n v="1158.2085000000002"/>
    <n v="13.333333333333327"/>
    <n v="0.154367402210211"/>
  </r>
  <r>
    <n v="897"/>
    <x v="3"/>
    <x v="1"/>
    <x v="770"/>
    <x v="112"/>
    <x v="5"/>
    <n v="2021"/>
    <n v="8389.82"/>
    <n v="7"/>
    <n v="629.23649999999998"/>
    <n v="7760.5834999999997"/>
    <n v="1198.5457142857142"/>
    <n v="1108.6547857142857"/>
    <n v="89.890928571428503"/>
    <n v="629.23649999999952"/>
    <n v="1258.4729999999995"/>
    <n v="13.333333333333343"/>
    <n v="0.1677307736574985"/>
  </r>
  <r>
    <n v="898"/>
    <x v="0"/>
    <x v="18"/>
    <x v="771"/>
    <x v="330"/>
    <x v="5"/>
    <n v="2021"/>
    <n v="2245.65"/>
    <n v="8"/>
    <n v="168.42375000000001"/>
    <n v="2077.2262500000002"/>
    <n v="280.70625000000001"/>
    <n v="259.65328125000002"/>
    <n v="21.052968749999991"/>
    <n v="168.42374999999993"/>
    <n v="336.84749999999997"/>
    <n v="13.333333333333339"/>
    <n v="4.4895434212409983E-2"/>
  </r>
  <r>
    <n v="899"/>
    <x v="0"/>
    <x v="13"/>
    <x v="772"/>
    <x v="247"/>
    <x v="7"/>
    <n v="2021"/>
    <n v="6778.12"/>
    <n v="2"/>
    <n v="508.35899999999998"/>
    <n v="6269.7609999999995"/>
    <n v="3389.06"/>
    <n v="3134.8804999999998"/>
    <n v="254.17950000000019"/>
    <n v="508.35900000000038"/>
    <n v="1016.7180000000003"/>
    <n v="13.333333333333323"/>
    <n v="0.13550938059974632"/>
  </r>
  <r>
    <n v="900"/>
    <x v="2"/>
    <x v="19"/>
    <x v="111"/>
    <x v="263"/>
    <x v="4"/>
    <n v="2021"/>
    <n v="9473.4500000000007"/>
    <n v="7"/>
    <n v="710.50875000000008"/>
    <n v="8762.9412499999999"/>
    <n v="1353.3500000000001"/>
    <n v="1251.8487499999999"/>
    <n v="101.50125000000025"/>
    <n v="710.50875000000178"/>
    <n v="1421.0175000000017"/>
    <n v="13.3333333333333"/>
    <n v="0.18939489735246159"/>
  </r>
  <r>
    <n v="901"/>
    <x v="4"/>
    <x v="17"/>
    <x v="773"/>
    <x v="287"/>
    <x v="4"/>
    <n v="2021"/>
    <n v="9743.18"/>
    <n v="2"/>
    <n v="730.73850000000004"/>
    <n v="9012.4415000000008"/>
    <n v="4871.59"/>
    <n v="4506.2207500000004"/>
    <n v="365.36924999999974"/>
    <n v="730.73849999999948"/>
    <n v="1461.4769999999994"/>
    <n v="13.333333333333343"/>
    <n v="0.19478738748677163"/>
  </r>
  <r>
    <n v="902"/>
    <x v="1"/>
    <x v="9"/>
    <x v="774"/>
    <x v="202"/>
    <x v="11"/>
    <n v="2021"/>
    <n v="9563.09"/>
    <n v="2"/>
    <n v="717.23175000000003"/>
    <n v="8845.8582499999993"/>
    <n v="4781.5450000000001"/>
    <n v="4422.9291249999997"/>
    <n v="358.61587500000041"/>
    <n v="717.23175000000083"/>
    <n v="1434.4635000000007"/>
    <n v="13.333333333333318"/>
    <n v="0.1911869961758759"/>
  </r>
  <r>
    <n v="903"/>
    <x v="1"/>
    <x v="21"/>
    <x v="775"/>
    <x v="268"/>
    <x v="11"/>
    <n v="2021"/>
    <n v="5196.37"/>
    <n v="6"/>
    <n v="389.72774999999996"/>
    <n v="4806.6422499999999"/>
    <n v="866.06166666666661"/>
    <n v="801.10704166666665"/>
    <n v="64.954624999999965"/>
    <n v="389.72774999999979"/>
    <n v="779.4554999999998"/>
    <n v="13.333333333333341"/>
    <n v="0.10388675326891583"/>
  </r>
  <r>
    <n v="904"/>
    <x v="2"/>
    <x v="15"/>
    <x v="329"/>
    <x v="11"/>
    <x v="4"/>
    <n v="2021"/>
    <n v="5584.66"/>
    <n v="8"/>
    <n v="418.84949999999998"/>
    <n v="5165.8104999999996"/>
    <n v="698.08249999999998"/>
    <n v="645.72631249999995"/>
    <n v="52.356187500000033"/>
    <n v="418.84950000000026"/>
    <n v="837.6990000000003"/>
    <n v="13.333333333333325"/>
    <n v="0.11164951601036559"/>
  </r>
  <r>
    <n v="905"/>
    <x v="3"/>
    <x v="18"/>
    <x v="776"/>
    <x v="19"/>
    <x v="3"/>
    <n v="2021"/>
    <n v="4469.72"/>
    <n v="2"/>
    <n v="335.22899999999998"/>
    <n v="4134.491"/>
    <n v="2234.86"/>
    <n v="2067.2455"/>
    <n v="167.61450000000013"/>
    <n v="335.22900000000027"/>
    <n v="670.45800000000031"/>
    <n v="13.333333333333323"/>
    <n v="8.9359437226590593E-2"/>
  </r>
  <r>
    <n v="906"/>
    <x v="4"/>
    <x v="9"/>
    <x v="777"/>
    <x v="331"/>
    <x v="6"/>
    <n v="2021"/>
    <n v="4652.1099999999997"/>
    <n v="5"/>
    <n v="348.90824999999995"/>
    <n v="4303.2017500000002"/>
    <n v="930.42199999999991"/>
    <n v="860.64035000000001"/>
    <n v="69.7816499999999"/>
    <n v="348.9082499999995"/>
    <n v="697.81649999999945"/>
    <n v="13.333333333333352"/>
    <n v="9.3005810546565384E-2"/>
  </r>
  <r>
    <n v="907"/>
    <x v="4"/>
    <x v="7"/>
    <x v="199"/>
    <x v="280"/>
    <x v="0"/>
    <n v="2021"/>
    <n v="5470.15"/>
    <n v="2"/>
    <n v="410.26124999999996"/>
    <n v="5059.8887500000001"/>
    <n v="2735.0749999999998"/>
    <n v="2529.944375"/>
    <n v="205.13062499999978"/>
    <n v="410.26124999999956"/>
    <n v="820.52249999999958"/>
    <n v="13.333333333333346"/>
    <n v="0.10936021172356085"/>
  </r>
  <r>
    <n v="908"/>
    <x v="1"/>
    <x v="17"/>
    <x v="778"/>
    <x v="273"/>
    <x v="7"/>
    <n v="2021"/>
    <n v="6779.38"/>
    <n v="6"/>
    <n v="508.45349999999996"/>
    <n v="6270.9265000000005"/>
    <n v="1129.8966666666668"/>
    <n v="1045.1544166666667"/>
    <n v="84.742250000000013"/>
    <n v="508.45350000000008"/>
    <n v="1016.907"/>
    <n v="13.333333333333332"/>
    <n v="0.13553457074385053"/>
  </r>
  <r>
    <n v="909"/>
    <x v="0"/>
    <x v="19"/>
    <x v="779"/>
    <x v="292"/>
    <x v="2"/>
    <n v="2021"/>
    <n v="6568.02"/>
    <n v="1"/>
    <n v="492.60149999999999"/>
    <n v="6075.4185000000007"/>
    <n v="6568.02"/>
    <n v="6075.4185000000007"/>
    <n v="492.60149999999976"/>
    <n v="492.60149999999976"/>
    <n v="985.20299999999975"/>
    <n v="13.333333333333341"/>
    <n v="0.13130902403125733"/>
  </r>
  <r>
    <n v="910"/>
    <x v="2"/>
    <x v="12"/>
    <x v="780"/>
    <x v="69"/>
    <x v="8"/>
    <n v="2021"/>
    <n v="2311.66"/>
    <n v="8"/>
    <n v="173.37449999999998"/>
    <n v="2138.2855"/>
    <n v="288.95749999999998"/>
    <n v="267.28568749999999"/>
    <n v="21.671812499999987"/>
    <n v="173.3744999999999"/>
    <n v="346.74899999999991"/>
    <n v="13.333333333333341"/>
    <n v="4.6215117872980938E-2"/>
  </r>
  <r>
    <n v="911"/>
    <x v="2"/>
    <x v="17"/>
    <x v="781"/>
    <x v="104"/>
    <x v="3"/>
    <n v="2021"/>
    <n v="9152.4500000000007"/>
    <n v="2"/>
    <n v="686.43375000000003"/>
    <n v="8466.0162500000006"/>
    <n v="4576.2250000000004"/>
    <n v="4233.0081250000003"/>
    <n v="343.21687500000007"/>
    <n v="686.43375000000015"/>
    <n v="1372.8675000000003"/>
    <n v="13.333333333333332"/>
    <n v="0.18297740825924419"/>
  </r>
  <r>
    <n v="912"/>
    <x v="3"/>
    <x v="21"/>
    <x v="782"/>
    <x v="282"/>
    <x v="3"/>
    <n v="2021"/>
    <n v="9762.67"/>
    <n v="6"/>
    <n v="732.20024999999998"/>
    <n v="9030.4697500000002"/>
    <n v="1627.1116666666667"/>
    <n v="1505.0782916666667"/>
    <n v="122.03337499999998"/>
    <n v="732.20024999999987"/>
    <n v="1464.4004999999997"/>
    <n v="13.333333333333336"/>
    <n v="0.19517703503327255"/>
  </r>
  <r>
    <n v="913"/>
    <x v="3"/>
    <x v="4"/>
    <x v="783"/>
    <x v="25"/>
    <x v="6"/>
    <n v="2021"/>
    <n v="9202.74"/>
    <n v="10"/>
    <n v="690.20549999999992"/>
    <n v="8512.5344999999998"/>
    <n v="920.274"/>
    <n v="851.25344999999993"/>
    <n v="69.020550000000071"/>
    <n v="690.20550000000071"/>
    <n v="1380.4110000000005"/>
    <n v="13.33333333333332"/>
    <n v="0.18398281488384824"/>
  </r>
  <r>
    <n v="914"/>
    <x v="1"/>
    <x v="6"/>
    <x v="784"/>
    <x v="220"/>
    <x v="0"/>
    <n v="2021"/>
    <n v="1847.29"/>
    <n v="2"/>
    <n v="138.54675"/>
    <n v="1708.74325"/>
    <n v="923.64499999999998"/>
    <n v="854.37162499999999"/>
    <n v="69.273374999999987"/>
    <n v="138.54674999999997"/>
    <n v="277.09349999999995"/>
    <n v="13.333333333333336"/>
    <n v="3.693135023990507E-2"/>
  </r>
  <r>
    <n v="915"/>
    <x v="3"/>
    <x v="5"/>
    <x v="785"/>
    <x v="69"/>
    <x v="8"/>
    <n v="2021"/>
    <n v="810.13"/>
    <n v="2"/>
    <n v="60.759749999999997"/>
    <n v="749.37024999999994"/>
    <n v="405.065"/>
    <n v="374.68512499999997"/>
    <n v="30.379875000000027"/>
    <n v="60.759750000000054"/>
    <n v="121.51950000000005"/>
    <n v="13.333333333333321"/>
    <n v="1.6196263050118984E-2"/>
  </r>
  <r>
    <n v="916"/>
    <x v="1"/>
    <x v="21"/>
    <x v="786"/>
    <x v="269"/>
    <x v="3"/>
    <n v="2021"/>
    <n v="4902.29"/>
    <n v="2"/>
    <n v="367.67174999999997"/>
    <n v="4534.6182499999995"/>
    <n v="2451.145"/>
    <n v="2267.3091249999998"/>
    <n v="183.83587500000021"/>
    <n v="367.67175000000043"/>
    <n v="735.3435000000004"/>
    <n v="13.333333333333318"/>
    <n v="9.800745360370286E-2"/>
  </r>
  <r>
    <n v="917"/>
    <x v="1"/>
    <x v="3"/>
    <x v="319"/>
    <x v="28"/>
    <x v="1"/>
    <n v="2021"/>
    <n v="34.17"/>
    <n v="10"/>
    <n v="2.5627499999999999"/>
    <n v="31.607250000000001"/>
    <n v="3.4170000000000003"/>
    <n v="3.1607250000000002"/>
    <n v="0.25627500000000003"/>
    <n v="2.5627500000000003"/>
    <n v="5.1255000000000006"/>
    <n v="13.333333333333332"/>
    <n v="6.8313271749295256E-4"/>
  </r>
  <r>
    <n v="918"/>
    <x v="2"/>
    <x v="17"/>
    <x v="698"/>
    <x v="315"/>
    <x v="7"/>
    <n v="2021"/>
    <n v="8534.81"/>
    <n v="8"/>
    <n v="640.11074999999994"/>
    <n v="7894.6992499999997"/>
    <n v="1066.8512499999999"/>
    <n v="986.83740624999996"/>
    <n v="80.013843749999978"/>
    <n v="640.11074999999983"/>
    <n v="1280.2214999999997"/>
    <n v="13.333333333333336"/>
    <n v="0.17062943952549098"/>
  </r>
  <r>
    <n v="919"/>
    <x v="3"/>
    <x v="9"/>
    <x v="787"/>
    <x v="320"/>
    <x v="10"/>
    <n v="2021"/>
    <n v="9367.94"/>
    <n v="6"/>
    <n v="702.59550000000002"/>
    <n v="8665.3445000000011"/>
    <n v="1561.3233333333335"/>
    <n v="1444.2240833333335"/>
    <n v="117.09924999999998"/>
    <n v="702.5954999999999"/>
    <n v="1405.1909999999998"/>
    <n v="13.333333333333336"/>
    <n v="0.18728552266640125"/>
  </r>
  <r>
    <n v="920"/>
    <x v="3"/>
    <x v="7"/>
    <x v="788"/>
    <x v="100"/>
    <x v="10"/>
    <n v="2021"/>
    <n v="5416.49"/>
    <n v="10"/>
    <n v="406.23674999999997"/>
    <n v="5010.2532499999998"/>
    <n v="541.649"/>
    <n v="501.02532499999995"/>
    <n v="40.623675000000048"/>
    <n v="406.23675000000048"/>
    <n v="812.47350000000051"/>
    <n v="13.333333333333316"/>
    <n v="0.10828743145956696"/>
  </r>
  <r>
    <n v="921"/>
    <x v="3"/>
    <x v="4"/>
    <x v="789"/>
    <x v="167"/>
    <x v="8"/>
    <n v="2021"/>
    <n v="707.15"/>
    <n v="1"/>
    <n v="53.036249999999995"/>
    <n v="654.11374999999998"/>
    <n v="707.15"/>
    <n v="654.11374999999998"/>
    <n v="53.036249999999995"/>
    <n v="53.036249999999995"/>
    <n v="106.07249999999999"/>
    <n v="13.333333333333334"/>
    <n v="1.4137468574045695E-2"/>
  </r>
  <r>
    <n v="922"/>
    <x v="4"/>
    <x v="11"/>
    <x v="790"/>
    <x v="6"/>
    <x v="5"/>
    <n v="2021"/>
    <n v="315.64999999999998"/>
    <n v="2"/>
    <n v="23.673749999999998"/>
    <n v="291.97624999999999"/>
    <n v="157.82499999999999"/>
    <n v="145.988125"/>
    <n v="11.836874999999992"/>
    <n v="23.673749999999984"/>
    <n v="47.347499999999982"/>
    <n v="13.333333333333341"/>
    <n v="6.3105309416637539E-3"/>
  </r>
  <r>
    <n v="923"/>
    <x v="2"/>
    <x v="17"/>
    <x v="348"/>
    <x v="239"/>
    <x v="6"/>
    <n v="2021"/>
    <n v="7693.96"/>
    <n v="9"/>
    <n v="577.04700000000003"/>
    <n v="7116.9130000000005"/>
    <n v="854.8844444444444"/>
    <n v="790.76811111111112"/>
    <n v="64.116333333333273"/>
    <n v="577.04699999999946"/>
    <n v="1154.0939999999996"/>
    <n v="13.333333333333346"/>
    <n v="0.15381901677149773"/>
  </r>
  <r>
    <n v="924"/>
    <x v="2"/>
    <x v="16"/>
    <x v="791"/>
    <x v="99"/>
    <x v="7"/>
    <n v="2021"/>
    <n v="7019.91"/>
    <n v="1"/>
    <n v="526.49324999999999"/>
    <n v="6493.4167500000003"/>
    <n v="7019.91"/>
    <n v="6493.4167500000003"/>
    <n v="526.49324999999953"/>
    <n v="526.49324999999953"/>
    <n v="1052.9864999999995"/>
    <n v="13.333333333333345"/>
    <n v="0.14034328928463427"/>
  </r>
  <r>
    <n v="925"/>
    <x v="3"/>
    <x v="12"/>
    <x v="792"/>
    <x v="332"/>
    <x v="5"/>
    <n v="2021"/>
    <n v="2903.36"/>
    <n v="6"/>
    <n v="217.75200000000001"/>
    <n v="2685.6080000000002"/>
    <n v="483.89333333333337"/>
    <n v="447.60133333333334"/>
    <n v="36.29200000000003"/>
    <n v="217.75200000000018"/>
    <n v="435.50400000000019"/>
    <n v="13.333333333333323"/>
    <n v="5.8044489513033037E-2"/>
  </r>
  <r>
    <n v="926"/>
    <x v="1"/>
    <x v="13"/>
    <x v="13"/>
    <x v="333"/>
    <x v="8"/>
    <n v="2021"/>
    <n v="1415.41"/>
    <n v="5"/>
    <n v="106.15575"/>
    <n v="1309.2542500000002"/>
    <n v="283.08199999999999"/>
    <n v="261.85085000000004"/>
    <n v="21.231149999999957"/>
    <n v="106.15574999999978"/>
    <n v="212.3114999999998"/>
    <n v="13.333333333333361"/>
    <n v="2.8297128465516536E-2"/>
  </r>
  <r>
    <n v="927"/>
    <x v="3"/>
    <x v="8"/>
    <x v="793"/>
    <x v="334"/>
    <x v="4"/>
    <n v="2021"/>
    <n v="4878.91"/>
    <n v="10"/>
    <n v="365.91825"/>
    <n v="4512.9917500000001"/>
    <n v="487.89099999999996"/>
    <n v="451.29917499999999"/>
    <n v="36.591824999999972"/>
    <n v="365.91824999999972"/>
    <n v="731.83649999999966"/>
    <n v="13.333333333333343"/>
    <n v="9.7540036485324583E-2"/>
  </r>
  <r>
    <n v="928"/>
    <x v="4"/>
    <x v="16"/>
    <x v="477"/>
    <x v="284"/>
    <x v="9"/>
    <n v="2021"/>
    <n v="5789.76"/>
    <n v="7"/>
    <n v="434.23200000000003"/>
    <n v="5355.5280000000002"/>
    <n v="827.10857142857151"/>
    <n v="765.07542857142857"/>
    <n v="62.033142857142934"/>
    <n v="434.23200000000054"/>
    <n v="868.46400000000062"/>
    <n v="13.333333333333318"/>
    <n v="0.11574991168955216"/>
  </r>
  <r>
    <n v="929"/>
    <x v="2"/>
    <x v="0"/>
    <x v="794"/>
    <x v="103"/>
    <x v="9"/>
    <n v="2021"/>
    <n v="2921.64"/>
    <n v="7"/>
    <n v="219.12299999999999"/>
    <n v="2702.5169999999998"/>
    <n v="417.37714285714281"/>
    <n v="386.07385714285709"/>
    <n v="31.303285714285721"/>
    <n v="219.12300000000005"/>
    <n v="438.24600000000004"/>
    <n v="13.33333333333333"/>
    <n v="5.8409946524322798E-2"/>
  </r>
  <r>
    <n v="930"/>
    <x v="2"/>
    <x v="21"/>
    <x v="795"/>
    <x v="256"/>
    <x v="4"/>
    <n v="2021"/>
    <n v="2692.74"/>
    <n v="4"/>
    <n v="201.95549999999997"/>
    <n v="2490.7844999999998"/>
    <n v="673.18499999999995"/>
    <n v="622.69612499999994"/>
    <n v="50.488875000000007"/>
    <n v="201.95550000000003"/>
    <n v="403.911"/>
    <n v="13.33333333333333"/>
    <n v="5.3833737012056564E-2"/>
  </r>
  <r>
    <n v="931"/>
    <x v="1"/>
    <x v="12"/>
    <x v="796"/>
    <x v="225"/>
    <x v="8"/>
    <n v="2021"/>
    <n v="3251.82"/>
    <n v="7"/>
    <n v="243.88650000000001"/>
    <n v="3007.9335000000001"/>
    <n v="464.54571428571433"/>
    <n v="429.70478571428572"/>
    <n v="34.840928571428606"/>
    <n v="243.88650000000024"/>
    <n v="487.77300000000025"/>
    <n v="13.333333333333321"/>
    <n v="6.5010963810299471E-2"/>
  </r>
  <r>
    <n v="932"/>
    <x v="2"/>
    <x v="10"/>
    <x v="264"/>
    <x v="15"/>
    <x v="10"/>
    <n v="2021"/>
    <n v="1169.4000000000001"/>
    <n v="6"/>
    <n v="87.704999999999998"/>
    <n v="1081.6950000000002"/>
    <n v="194.9"/>
    <n v="180.28250000000003"/>
    <n v="14.617499999999978"/>
    <n v="87.70499999999987"/>
    <n v="175.40999999999985"/>
    <n v="13.333333333333353"/>
    <n v="2.3378852790057327E-2"/>
  </r>
  <r>
    <n v="933"/>
    <x v="1"/>
    <x v="11"/>
    <x v="287"/>
    <x v="164"/>
    <x v="8"/>
    <n v="2021"/>
    <n v="727.96"/>
    <n v="2"/>
    <n v="54.597000000000001"/>
    <n v="673.36300000000006"/>
    <n v="363.98"/>
    <n v="336.68150000000003"/>
    <n v="27.29849999999999"/>
    <n v="54.59699999999998"/>
    <n v="109.19399999999999"/>
    <n v="13.333333333333339"/>
    <n v="1.4553505795322498E-2"/>
  </r>
  <r>
    <n v="934"/>
    <x v="0"/>
    <x v="14"/>
    <x v="797"/>
    <x v="77"/>
    <x v="2"/>
    <n v="2021"/>
    <n v="5554.53"/>
    <n v="3"/>
    <n v="416.58974999999998"/>
    <n v="5137.9402499999997"/>
    <n v="1851.51"/>
    <n v="1712.6467499999999"/>
    <n v="138.86325000000011"/>
    <n v="416.58975000000032"/>
    <n v="833.1795000000003"/>
    <n v="13.333333333333323"/>
    <n v="0.11104715169142902"/>
  </r>
  <r>
    <n v="935"/>
    <x v="0"/>
    <x v="19"/>
    <x v="798"/>
    <x v="303"/>
    <x v="0"/>
    <n v="2021"/>
    <n v="7955.03"/>
    <n v="4"/>
    <n v="596.62725"/>
    <n v="7358.4027499999993"/>
    <n v="1988.7574999999999"/>
    <n v="1839.6006874999998"/>
    <n v="149.15681250000011"/>
    <n v="596.62725000000046"/>
    <n v="1193.2545000000005"/>
    <n v="13.333333333333323"/>
    <n v="0.15903837464553591"/>
  </r>
  <r>
    <n v="936"/>
    <x v="2"/>
    <x v="14"/>
    <x v="799"/>
    <x v="67"/>
    <x v="5"/>
    <n v="2021"/>
    <n v="2812.94"/>
    <n v="4"/>
    <n v="210.97049999999999"/>
    <n v="2601.9695000000002"/>
    <n v="703.23500000000001"/>
    <n v="650.49237500000004"/>
    <n v="52.742624999999975"/>
    <n v="210.9704999999999"/>
    <n v="421.94099999999992"/>
    <n v="13.333333333333339"/>
    <n v="5.6236796790887507E-2"/>
  </r>
  <r>
    <n v="937"/>
    <x v="4"/>
    <x v="3"/>
    <x v="800"/>
    <x v="335"/>
    <x v="2"/>
    <n v="2021"/>
    <n v="4387.1499999999996"/>
    <n v="4"/>
    <n v="329.03624999999994"/>
    <n v="4058.1137499999995"/>
    <n v="1096.7874999999999"/>
    <n v="1014.5284374999999"/>
    <n v="82.259062500000027"/>
    <n v="329.03625000000011"/>
    <n v="658.07249999999999"/>
    <n v="13.333333333333329"/>
    <n v="8.7708683100649887E-2"/>
  </r>
  <r>
    <n v="938"/>
    <x v="0"/>
    <x v="2"/>
    <x v="801"/>
    <x v="187"/>
    <x v="6"/>
    <n v="2021"/>
    <n v="6178.65"/>
    <n v="9"/>
    <n v="463.39874999999995"/>
    <n v="5715.2512499999993"/>
    <n v="686.51666666666665"/>
    <n v="635.02791666666656"/>
    <n v="51.488750000000095"/>
    <n v="463.39875000000086"/>
    <n v="926.79750000000081"/>
    <n v="13.333333333333307"/>
    <n v="0.1235246697377182"/>
  </r>
  <r>
    <n v="939"/>
    <x v="2"/>
    <x v="7"/>
    <x v="802"/>
    <x v="42"/>
    <x v="11"/>
    <n v="2021"/>
    <n v="8144.44"/>
    <n v="1"/>
    <n v="610.83299999999997"/>
    <n v="7533.607"/>
    <n v="8144.44"/>
    <n v="7533.607"/>
    <n v="610.83299999999963"/>
    <n v="610.83299999999963"/>
    <n v="1221.6659999999997"/>
    <n v="13.333333333333341"/>
    <n v="0.16282509305409137"/>
  </r>
  <r>
    <n v="940"/>
    <x v="1"/>
    <x v="3"/>
    <x v="803"/>
    <x v="138"/>
    <x v="9"/>
    <n v="2021"/>
    <n v="5126.4399999999996"/>
    <n v="6"/>
    <n v="384.48299999999995"/>
    <n v="4741.9569999999994"/>
    <n v="854.40666666666664"/>
    <n v="790.32616666666661"/>
    <n v="64.080500000000029"/>
    <n v="384.48300000000017"/>
    <n v="768.96600000000012"/>
    <n v="13.333333333333327"/>
    <n v="0.10248870027113174"/>
  </r>
  <r>
    <n v="941"/>
    <x v="0"/>
    <x v="9"/>
    <x v="368"/>
    <x v="70"/>
    <x v="11"/>
    <n v="2021"/>
    <n v="4503.47"/>
    <n v="7"/>
    <n v="337.76024999999998"/>
    <n v="4165.70975"/>
    <n v="643.35285714285715"/>
    <n v="595.10139285714286"/>
    <n v="48.251464285714292"/>
    <n v="337.76025000000004"/>
    <n v="675.52050000000008"/>
    <n v="13.333333333333332"/>
    <n v="9.0034173229382133E-2"/>
  </r>
  <r>
    <n v="942"/>
    <x v="2"/>
    <x v="19"/>
    <x v="804"/>
    <x v="320"/>
    <x v="10"/>
    <n v="2021"/>
    <n v="5984.84"/>
    <n v="4"/>
    <n v="448.863"/>
    <n v="5535.9769999999999"/>
    <n v="1496.21"/>
    <n v="1383.99425"/>
    <n v="112.21575000000007"/>
    <n v="448.86300000000028"/>
    <n v="897.72600000000034"/>
    <n v="13.333333333333325"/>
    <n v="0.11964998574657661"/>
  </r>
  <r>
    <n v="943"/>
    <x v="1"/>
    <x v="18"/>
    <x v="805"/>
    <x v="323"/>
    <x v="10"/>
    <n v="2021"/>
    <n v="2355.33"/>
    <n v="9"/>
    <n v="176.64974999999998"/>
    <n v="2178.6802499999999"/>
    <n v="261.70333333333332"/>
    <n v="242.07558333333333"/>
    <n v="19.627749999999992"/>
    <n v="176.64974999999993"/>
    <n v="353.29949999999991"/>
    <n v="13.333333333333339"/>
    <n v="4.7088176280148553E-2"/>
  </r>
  <r>
    <n v="944"/>
    <x v="4"/>
    <x v="2"/>
    <x v="799"/>
    <x v="197"/>
    <x v="5"/>
    <n v="2021"/>
    <n v="5657.66"/>
    <n v="6"/>
    <n v="424.3245"/>
    <n v="5233.3355000000001"/>
    <n v="942.94333333333327"/>
    <n v="872.22258333333332"/>
    <n v="70.720749999999953"/>
    <n v="424.32449999999972"/>
    <n v="848.64899999999966"/>
    <n v="13.333333333333341"/>
    <n v="0.11310894499418139"/>
  </r>
  <r>
    <n v="945"/>
    <x v="2"/>
    <x v="8"/>
    <x v="806"/>
    <x v="320"/>
    <x v="10"/>
    <n v="2021"/>
    <n v="1502.53"/>
    <n v="2"/>
    <n v="112.68974999999999"/>
    <n v="1389.84025"/>
    <n v="751.26499999999999"/>
    <n v="694.92012499999998"/>
    <n v="56.344875000000002"/>
    <n v="112.68975"/>
    <n v="225.37950000000001"/>
    <n v="13.333333333333332"/>
    <n v="3.0038847000722443E-2"/>
  </r>
  <r>
    <n v="946"/>
    <x v="1"/>
    <x v="18"/>
    <x v="40"/>
    <x v="197"/>
    <x v="5"/>
    <n v="2021"/>
    <n v="8198.6200000000008"/>
    <n v="6"/>
    <n v="614.89650000000006"/>
    <n v="7583.723500000001"/>
    <n v="1366.4366666666667"/>
    <n v="1263.9539166666668"/>
    <n v="102.4827499999999"/>
    <n v="614.89649999999938"/>
    <n v="1229.7929999999994"/>
    <n v="13.333333333333348"/>
    <n v="0.16390826925057278"/>
  </r>
  <r>
    <n v="947"/>
    <x v="0"/>
    <x v="2"/>
    <x v="807"/>
    <x v="152"/>
    <x v="6"/>
    <n v="2021"/>
    <n v="4244.8599999999997"/>
    <n v="9"/>
    <n v="318.36449999999996"/>
    <n v="3926.4954999999995"/>
    <n v="471.65111111111105"/>
    <n v="436.27727777777773"/>
    <n v="35.373833333333323"/>
    <n v="318.36449999999991"/>
    <n v="636.72899999999981"/>
    <n v="13.333333333333336"/>
    <n v="8.486399611288073E-2"/>
  </r>
  <r>
    <n v="948"/>
    <x v="3"/>
    <x v="4"/>
    <x v="808"/>
    <x v="48"/>
    <x v="7"/>
    <n v="2021"/>
    <n v="3321.34"/>
    <n v="10"/>
    <n v="249.10050000000001"/>
    <n v="3072.2395000000001"/>
    <n v="332.13400000000001"/>
    <n v="307.22395"/>
    <n v="24.910050000000012"/>
    <n v="249.10050000000012"/>
    <n v="498.20100000000014"/>
    <n v="13.333333333333327"/>
    <n v="6.6400820015160761E-2"/>
  </r>
  <r>
    <n v="949"/>
    <x v="3"/>
    <x v="18"/>
    <x v="809"/>
    <x v="180"/>
    <x v="8"/>
    <n v="2021"/>
    <n v="8727.7199999999993"/>
    <n v="5"/>
    <n v="654.57899999999995"/>
    <n v="8073.1409999999996"/>
    <n v="1745.5439999999999"/>
    <n v="1614.6281999999999"/>
    <n v="130.91579999999999"/>
    <n v="654.57899999999995"/>
    <n v="1309.1579999999999"/>
    <n v="13.333333333333334"/>
    <n v="0.17448613055655815"/>
  </r>
  <r>
    <n v="950"/>
    <x v="4"/>
    <x v="8"/>
    <x v="810"/>
    <x v="275"/>
    <x v="5"/>
    <n v="2021"/>
    <n v="9784.6200000000008"/>
    <n v="2"/>
    <n v="733.84649999999999"/>
    <n v="9050.7735000000011"/>
    <n v="4892.3100000000004"/>
    <n v="4525.3867500000006"/>
    <n v="366.92324999999983"/>
    <n v="733.84649999999965"/>
    <n v="1467.6929999999998"/>
    <n v="13.333333333333341"/>
    <n v="0.19561586333731035"/>
  </r>
  <r>
    <n v="951"/>
    <x v="1"/>
    <x v="7"/>
    <x v="703"/>
    <x v="18"/>
    <x v="4"/>
    <n v="2021"/>
    <n v="2341.4499999999998"/>
    <n v="10"/>
    <n v="175.60874999999999"/>
    <n v="2165.8412499999999"/>
    <n v="234.14499999999998"/>
    <n v="216.584125"/>
    <n v="17.560874999999982"/>
    <n v="175.60874999999982"/>
    <n v="351.2174999999998"/>
    <n v="13.333333333333346"/>
    <n v="4.6810684851444941E-2"/>
  </r>
  <r>
    <n v="952"/>
    <x v="4"/>
    <x v="7"/>
    <x v="811"/>
    <x v="270"/>
    <x v="2"/>
    <n v="2021"/>
    <n v="7420.22"/>
    <n v="4"/>
    <n v="556.51649999999995"/>
    <n v="6863.7035000000005"/>
    <n v="1855.0550000000001"/>
    <n v="1715.9258750000001"/>
    <n v="139.12912499999993"/>
    <n v="556.51649999999972"/>
    <n v="1113.0329999999997"/>
    <n v="13.333333333333341"/>
    <n v="0.14834635800396712"/>
  </r>
  <r>
    <n v="953"/>
    <x v="1"/>
    <x v="16"/>
    <x v="812"/>
    <x v="252"/>
    <x v="7"/>
    <n v="2021"/>
    <n v="1583.37"/>
    <n v="9"/>
    <n v="118.75274999999999"/>
    <n v="1464.6172499999998"/>
    <n v="175.92999999999998"/>
    <n v="162.73524999999998"/>
    <n v="13.194749999999999"/>
    <n v="118.75274999999999"/>
    <n v="237.50549999999998"/>
    <n v="13.333333333333334"/>
    <n v="3.1655014658964482E-2"/>
  </r>
  <r>
    <n v="954"/>
    <x v="0"/>
    <x v="7"/>
    <x v="813"/>
    <x v="41"/>
    <x v="2"/>
    <n v="2021"/>
    <n v="3862.34"/>
    <n v="10"/>
    <n v="289.6755"/>
    <n v="3572.6645000000003"/>
    <n v="386.23400000000004"/>
    <n v="357.26645000000002"/>
    <n v="28.967550000000017"/>
    <n v="289.67550000000017"/>
    <n v="579.35100000000011"/>
    <n v="13.333333333333327"/>
    <n v="7.7216588237685999E-2"/>
  </r>
  <r>
    <n v="955"/>
    <x v="0"/>
    <x v="15"/>
    <x v="814"/>
    <x v="127"/>
    <x v="5"/>
    <n v="2021"/>
    <n v="9020.42"/>
    <n v="5"/>
    <n v="676.53149999999994"/>
    <n v="8343.8885000000009"/>
    <n v="1804.0840000000001"/>
    <n v="1668.7777000000001"/>
    <n v="135.30629999999996"/>
    <n v="676.53149999999982"/>
    <n v="1353.0629999999996"/>
    <n v="13.333333333333337"/>
    <n v="0.18033784101632366"/>
  </r>
  <r>
    <n v="956"/>
    <x v="0"/>
    <x v="0"/>
    <x v="157"/>
    <x v="336"/>
    <x v="3"/>
    <n v="2021"/>
    <n v="8499.77"/>
    <n v="7"/>
    <n v="637.48275000000001"/>
    <n v="7862.2872500000003"/>
    <n v="1214.2528571428572"/>
    <n v="1123.1838928571428"/>
    <n v="91.068964285714401"/>
    <n v="637.48275000000081"/>
    <n v="1274.9655000000007"/>
    <n v="13.333333333333318"/>
    <n v="0.1699289136132594"/>
  </r>
  <r>
    <n v="957"/>
    <x v="3"/>
    <x v="6"/>
    <x v="281"/>
    <x v="181"/>
    <x v="9"/>
    <n v="2021"/>
    <n v="5847.52"/>
    <n v="5"/>
    <n v="438.56400000000002"/>
    <n v="5408.9560000000001"/>
    <n v="1169.5040000000001"/>
    <n v="1081.7912000000001"/>
    <n v="87.712800000000016"/>
    <n v="438.56400000000008"/>
    <n v="877.12800000000016"/>
    <n v="13.333333333333332"/>
    <n v="0.11690465988277408"/>
  </r>
  <r>
    <n v="958"/>
    <x v="4"/>
    <x v="9"/>
    <x v="815"/>
    <x v="128"/>
    <x v="7"/>
    <n v="2021"/>
    <n v="4215.1499999999996"/>
    <n v="7"/>
    <n v="316.13624999999996"/>
    <n v="3899.0137499999996"/>
    <n v="602.16428571428571"/>
    <n v="557.00196428571428"/>
    <n v="45.162321428571431"/>
    <n v="316.13625000000002"/>
    <n v="632.27250000000004"/>
    <n v="13.333333333333332"/>
    <n v="8.4270028508645553E-2"/>
  </r>
  <r>
    <n v="959"/>
    <x v="1"/>
    <x v="20"/>
    <x v="816"/>
    <x v="46"/>
    <x v="3"/>
    <n v="2021"/>
    <n v="6919.33"/>
    <n v="1"/>
    <n v="518.94974999999999"/>
    <n v="6400.3802500000002"/>
    <n v="6919.33"/>
    <n v="6400.3802500000002"/>
    <n v="518.94974999999977"/>
    <n v="518.94974999999977"/>
    <n v="1037.8994999999998"/>
    <n v="13.333333333333339"/>
    <n v="0.13833247603542614"/>
  </r>
  <r>
    <n v="960"/>
    <x v="1"/>
    <x v="9"/>
    <x v="409"/>
    <x v="238"/>
    <x v="8"/>
    <n v="2021"/>
    <n v="1035.1199999999999"/>
    <n v="2"/>
    <n v="77.633999999999986"/>
    <n v="957.48599999999988"/>
    <n v="517.55999999999995"/>
    <n v="478.74299999999994"/>
    <n v="38.817000000000007"/>
    <n v="77.634000000000015"/>
    <n v="155.268"/>
    <n v="13.333333333333329"/>
    <n v="2.0694303146950688E-2"/>
  </r>
  <r>
    <n v="961"/>
    <x v="4"/>
    <x v="13"/>
    <x v="817"/>
    <x v="13"/>
    <x v="7"/>
    <n v="2021"/>
    <n v="323.69"/>
    <n v="3"/>
    <n v="24.27675"/>
    <n v="299.41325000000001"/>
    <n v="107.89666666666666"/>
    <n v="99.804416666666668"/>
    <n v="8.0922499999999928"/>
    <n v="24.276749999999979"/>
    <n v="48.553499999999978"/>
    <n v="13.333333333333345"/>
    <n v="6.4712680516620961E-3"/>
  </r>
  <r>
    <n v="962"/>
    <x v="1"/>
    <x v="4"/>
    <x v="818"/>
    <x v="337"/>
    <x v="8"/>
    <n v="2021"/>
    <n v="6494.09"/>
    <n v="3"/>
    <n v="487.05674999999997"/>
    <n v="6007.0332500000004"/>
    <n v="2164.6966666666667"/>
    <n v="2002.3444166666668"/>
    <n v="162.35224999999991"/>
    <n v="487.05674999999974"/>
    <n v="974.1134999999997"/>
    <n v="13.333333333333341"/>
    <n v="0.12983100232203129"/>
  </r>
  <r>
    <n v="963"/>
    <x v="2"/>
    <x v="13"/>
    <x v="819"/>
    <x v="37"/>
    <x v="4"/>
    <n v="2021"/>
    <n v="6777.97"/>
    <n v="3"/>
    <n v="508.34775000000002"/>
    <n v="6269.6222500000003"/>
    <n v="2259.3233333333333"/>
    <n v="2089.8740833333336"/>
    <n v="169.44924999999967"/>
    <n v="508.347749999999"/>
    <n v="1016.695499999999"/>
    <n v="13.333333333333361"/>
    <n v="0.13550638177306726"/>
  </r>
  <r>
    <n v="964"/>
    <x v="3"/>
    <x v="5"/>
    <x v="820"/>
    <x v="123"/>
    <x v="4"/>
    <n v="2021"/>
    <n v="4206.0200000000004"/>
    <n v="6"/>
    <n v="315.45150000000001"/>
    <n v="3890.5685000000003"/>
    <n v="701.00333333333344"/>
    <n v="648.42808333333335"/>
    <n v="52.575250000000096"/>
    <n v="315.45150000000058"/>
    <n v="630.90300000000059"/>
    <n v="13.333333333333311"/>
    <n v="8.4087499924779305E-2"/>
  </r>
  <r>
    <n v="965"/>
    <x v="4"/>
    <x v="10"/>
    <x v="821"/>
    <x v="161"/>
    <x v="6"/>
    <n v="2021"/>
    <n v="4063.62"/>
    <n v="4"/>
    <n v="304.7715"/>
    <n v="3758.8485000000001"/>
    <n v="1015.905"/>
    <n v="939.71212500000001"/>
    <n v="76.192874999999958"/>
    <n v="304.77149999999983"/>
    <n v="609.54299999999989"/>
    <n v="13.333333333333341"/>
    <n v="8.1240613797445474E-2"/>
  </r>
  <r>
    <n v="966"/>
    <x v="1"/>
    <x v="10"/>
    <x v="822"/>
    <x v="253"/>
    <x v="6"/>
    <n v="2021"/>
    <n v="6752.98"/>
    <n v="8"/>
    <n v="506.47349999999994"/>
    <n v="6246.5064999999995"/>
    <n v="844.12249999999995"/>
    <n v="780.81331249999994"/>
    <n v="63.309187500000007"/>
    <n v="506.47350000000006"/>
    <n v="1012.947"/>
    <n v="13.33333333333333"/>
    <n v="0.1350067772483336"/>
  </r>
  <r>
    <n v="967"/>
    <x v="0"/>
    <x v="13"/>
    <x v="823"/>
    <x v="185"/>
    <x v="1"/>
    <n v="2021"/>
    <n v="4481.3500000000004"/>
    <n v="3"/>
    <n v="336.10124999999999"/>
    <n v="4145.2487500000007"/>
    <n v="1493.7833333333335"/>
    <n v="1381.7495833333335"/>
    <n v="112.03375000000005"/>
    <n v="336.10125000000016"/>
    <n v="672.2025000000001"/>
    <n v="13.333333333333329"/>
    <n v="8.9591946255108093E-2"/>
  </r>
  <r>
    <n v="968"/>
    <x v="4"/>
    <x v="17"/>
    <x v="824"/>
    <x v="322"/>
    <x v="7"/>
    <n v="2021"/>
    <n v="2239.6999999999998"/>
    <n v="1"/>
    <n v="167.97749999999999"/>
    <n v="2071.7224999999999"/>
    <n v="2239.6999999999998"/>
    <n v="2071.7224999999999"/>
    <n v="167.97749999999996"/>
    <n v="167.97749999999996"/>
    <n v="335.95499999999993"/>
    <n v="13.333333333333336"/>
    <n v="4.4776480754140056E-2"/>
  </r>
  <r>
    <n v="969"/>
    <x v="2"/>
    <x v="17"/>
    <x v="825"/>
    <x v="229"/>
    <x v="8"/>
    <n v="2021"/>
    <n v="5553.79"/>
    <n v="8"/>
    <n v="416.53424999999999"/>
    <n v="5137.2557500000003"/>
    <n v="694.22375"/>
    <n v="642.15696875000003"/>
    <n v="52.066781249999963"/>
    <n v="416.5342499999997"/>
    <n v="833.06849999999963"/>
    <n v="13.333333333333343"/>
    <n v="0.11103235747981226"/>
  </r>
  <r>
    <n v="970"/>
    <x v="1"/>
    <x v="19"/>
    <x v="589"/>
    <x v="222"/>
    <x v="5"/>
    <n v="2021"/>
    <n v="5718.44"/>
    <n v="3"/>
    <n v="428.88299999999998"/>
    <n v="5289.5569999999998"/>
    <n v="1906.1466666666665"/>
    <n v="1763.1856666666665"/>
    <n v="142.96100000000001"/>
    <n v="428.88300000000004"/>
    <n v="857.76600000000008"/>
    <n v="13.33333333333333"/>
    <n v="0.11432406956454197"/>
  </r>
  <r>
    <n v="971"/>
    <x v="0"/>
    <x v="2"/>
    <x v="826"/>
    <x v="171"/>
    <x v="0"/>
    <n v="2021"/>
    <n v="8948.58"/>
    <n v="10"/>
    <n v="671.14350000000002"/>
    <n v="8277.4364999999998"/>
    <n v="894.85799999999995"/>
    <n v="827.74365"/>
    <n v="67.114349999999945"/>
    <n v="671.14349999999945"/>
    <n v="1342.2869999999994"/>
    <n v="13.333333333333345"/>
    <n v="0.17890160295882604"/>
  </r>
  <r>
    <n v="972"/>
    <x v="2"/>
    <x v="2"/>
    <x v="7"/>
    <x v="338"/>
    <x v="2"/>
    <n v="2021"/>
    <n v="2537.2800000000002"/>
    <n v="8"/>
    <n v="190.29600000000002"/>
    <n v="2346.9840000000004"/>
    <n v="317.16000000000003"/>
    <n v="293.37300000000005"/>
    <n v="23.786999999999978"/>
    <n v="190.29599999999982"/>
    <n v="380.59199999999987"/>
    <n v="13.333333333333346"/>
    <n v="5.072575304186476E-2"/>
  </r>
  <r>
    <n v="973"/>
    <x v="1"/>
    <x v="15"/>
    <x v="391"/>
    <x v="277"/>
    <x v="8"/>
    <n v="2021"/>
    <n v="9040.69"/>
    <n v="8"/>
    <n v="678.05174999999997"/>
    <n v="8362.63825"/>
    <n v="1130.0862500000001"/>
    <n v="1045.32978125"/>
    <n v="84.756468750000067"/>
    <n v="678.05175000000054"/>
    <n v="1356.1035000000006"/>
    <n v="13.333333333333323"/>
    <n v="0.18074308246155579"/>
  </r>
  <r>
    <n v="974"/>
    <x v="0"/>
    <x v="5"/>
    <x v="327"/>
    <x v="95"/>
    <x v="3"/>
    <n v="2021"/>
    <n v="9873.41"/>
    <n v="6"/>
    <n v="740.50574999999992"/>
    <n v="9132.9042499999996"/>
    <n v="1645.5683333333334"/>
    <n v="1522.1507083333333"/>
    <n v="123.41762500000004"/>
    <n v="740.50575000000026"/>
    <n v="1481.0115000000001"/>
    <n v="13.333333333333329"/>
    <n v="0.19739096880954324"/>
  </r>
  <r>
    <n v="975"/>
    <x v="2"/>
    <x v="7"/>
    <x v="827"/>
    <x v="307"/>
    <x v="4"/>
    <n v="2021"/>
    <n v="1778.94"/>
    <n v="8"/>
    <n v="133.4205"/>
    <n v="1645.5195000000001"/>
    <n v="222.36750000000001"/>
    <n v="205.68993750000001"/>
    <n v="16.677562499999993"/>
    <n v="133.42049999999995"/>
    <n v="266.84099999999995"/>
    <n v="13.333333333333339"/>
    <n v="3.5564884883140566E-2"/>
  </r>
  <r>
    <n v="976"/>
    <x v="0"/>
    <x v="20"/>
    <x v="828"/>
    <x v="23"/>
    <x v="7"/>
    <n v="2021"/>
    <n v="8591.39"/>
    <n v="2"/>
    <n v="644.35424999999998"/>
    <n v="7947.0357499999991"/>
    <n v="4295.6949999999997"/>
    <n v="3973.5178749999995"/>
    <n v="322.17712500000016"/>
    <n v="644.35425000000032"/>
    <n v="1288.7085000000002"/>
    <n v="13.333333333333325"/>
    <n v="0.1717605969488375"/>
  </r>
  <r>
    <n v="977"/>
    <x v="0"/>
    <x v="3"/>
    <x v="715"/>
    <x v="187"/>
    <x v="6"/>
    <n v="2021"/>
    <n v="592.37"/>
    <n v="5"/>
    <n v="44.427749999999996"/>
    <n v="547.94225000000006"/>
    <n v="118.474"/>
    <n v="109.58845000000001"/>
    <n v="8.885549999999995"/>
    <n v="44.427749999999975"/>
    <n v="88.855499999999978"/>
    <n v="13.333333333333341"/>
    <n v="1.1842766399218623E-2"/>
  </r>
  <r>
    <n v="978"/>
    <x v="2"/>
    <x v="7"/>
    <x v="829"/>
    <x v="153"/>
    <x v="2"/>
    <n v="2021"/>
    <n v="8178.12"/>
    <n v="3"/>
    <n v="613.35899999999992"/>
    <n v="7564.7610000000004"/>
    <n v="2726.04"/>
    <n v="2521.587"/>
    <n v="204.45299999999997"/>
    <n v="613.35899999999992"/>
    <n v="1226.7179999999998"/>
    <n v="13.333333333333336"/>
    <n v="0.1634984296044327"/>
  </r>
  <r>
    <n v="979"/>
    <x v="4"/>
    <x v="19"/>
    <x v="655"/>
    <x v="339"/>
    <x v="9"/>
    <n v="2021"/>
    <n v="193.33"/>
    <n v="6"/>
    <n v="14.499750000000001"/>
    <n v="178.83025000000001"/>
    <n v="32.221666666666671"/>
    <n v="29.805041666666668"/>
    <n v="2.4166250000000034"/>
    <n v="14.49975000000002"/>
    <n v="28.999500000000019"/>
    <n v="13.333333333333316"/>
    <n v="3.8650877457685846E-3"/>
  </r>
  <r>
    <n v="980"/>
    <x v="3"/>
    <x v="3"/>
    <x v="830"/>
    <x v="219"/>
    <x v="5"/>
    <n v="2021"/>
    <n v="9859.73"/>
    <n v="9"/>
    <n v="739.47974999999997"/>
    <n v="9120.2502499999991"/>
    <n v="1095.5255555555555"/>
    <n v="1013.3611388888888"/>
    <n v="82.164416666666625"/>
    <n v="739.47974999999963"/>
    <n v="1478.9594999999995"/>
    <n v="13.333333333333339"/>
    <n v="0.19711747581641176"/>
  </r>
  <r>
    <n v="981"/>
    <x v="3"/>
    <x v="6"/>
    <x v="831"/>
    <x v="284"/>
    <x v="9"/>
    <n v="2021"/>
    <n v="2427.09"/>
    <n v="3"/>
    <n v="182.03175000000002"/>
    <n v="2245.05825"/>
    <n v="809.03000000000009"/>
    <n v="748.35275000000001"/>
    <n v="60.677250000000072"/>
    <n v="182.03175000000022"/>
    <n v="364.0635000000002"/>
    <n v="13.333333333333318"/>
    <n v="4.8522814963417336E-2"/>
  </r>
  <r>
    <n v="982"/>
    <x v="1"/>
    <x v="2"/>
    <x v="224"/>
    <x v="296"/>
    <x v="11"/>
    <n v="2021"/>
    <n v="7958.81"/>
    <n v="9"/>
    <n v="596.91075000000001"/>
    <n v="7361.8992500000004"/>
    <n v="884.31222222222232"/>
    <n v="817.98880555555559"/>
    <n v="66.323416666666731"/>
    <n v="596.91075000000058"/>
    <n v="1193.8215000000005"/>
    <n v="13.333333333333321"/>
    <n v="0.1591139450778486"/>
  </r>
  <r>
    <n v="983"/>
    <x v="3"/>
    <x v="9"/>
    <x v="696"/>
    <x v="340"/>
    <x v="8"/>
    <n v="2021"/>
    <n v="7102.83"/>
    <n v="3"/>
    <n v="532.71224999999993"/>
    <n v="6570.1177500000003"/>
    <n v="2367.61"/>
    <n v="2190.0392500000003"/>
    <n v="177.57074999999986"/>
    <n v="532.71224999999959"/>
    <n v="1065.4244999999996"/>
    <n v="13.333333333333343"/>
    <n v="0.1420010406728261"/>
  </r>
  <r>
    <n v="984"/>
    <x v="1"/>
    <x v="0"/>
    <x v="832"/>
    <x v="69"/>
    <x v="8"/>
    <n v="2021"/>
    <n v="3590.93"/>
    <n v="10"/>
    <n v="269.31975"/>
    <n v="3321.6102499999997"/>
    <n v="359.09299999999996"/>
    <n v="332.161025"/>
    <n v="26.931974999999966"/>
    <n v="269.31974999999966"/>
    <n v="538.63949999999966"/>
    <n v="13.33333333333335"/>
    <n v="7.1790511244570324E-2"/>
  </r>
  <r>
    <n v="985"/>
    <x v="2"/>
    <x v="10"/>
    <x v="833"/>
    <x v="119"/>
    <x v="3"/>
    <n v="2021"/>
    <n v="5537.71"/>
    <n v="4"/>
    <n v="415.32824999999997"/>
    <n v="5122.3817500000005"/>
    <n v="1384.4275"/>
    <n v="1280.5954375000001"/>
    <n v="103.83206249999989"/>
    <n v="415.32824999999957"/>
    <n v="830.6564999999996"/>
    <n v="13.333333333333346"/>
    <n v="0.11071088325981558"/>
  </r>
  <r>
    <n v="986"/>
    <x v="2"/>
    <x v="1"/>
    <x v="424"/>
    <x v="147"/>
    <x v="5"/>
    <n v="2021"/>
    <n v="2538.9499999999998"/>
    <n v="3"/>
    <n v="190.42124999999999"/>
    <n v="2348.5287499999999"/>
    <n v="846.31666666666661"/>
    <n v="782.84291666666661"/>
    <n v="63.473749999999995"/>
    <n v="190.42124999999999"/>
    <n v="380.84249999999997"/>
    <n v="13.333333333333334"/>
    <n v="5.0759139978891775E-2"/>
  </r>
  <r>
    <n v="987"/>
    <x v="0"/>
    <x v="0"/>
    <x v="393"/>
    <x v="173"/>
    <x v="4"/>
    <n v="2021"/>
    <n v="2182.46"/>
    <n v="5"/>
    <n v="163.68449999999999"/>
    <n v="2018.7755"/>
    <n v="436.49200000000002"/>
    <n v="403.75509999999997"/>
    <n v="32.736900000000048"/>
    <n v="163.68450000000024"/>
    <n v="327.36900000000026"/>
    <n v="13.333333333333314"/>
    <n v="4.36321284934056E-2"/>
  </r>
  <r>
    <n v="988"/>
    <x v="2"/>
    <x v="9"/>
    <x v="353"/>
    <x v="51"/>
    <x v="7"/>
    <n v="2021"/>
    <n v="7578.94"/>
    <n v="7"/>
    <n v="568.42049999999995"/>
    <n v="7010.5194999999994"/>
    <n v="1082.7057142857143"/>
    <n v="1001.5027857142857"/>
    <n v="81.202928571428629"/>
    <n v="568.4205000000004"/>
    <n v="1136.8410000000003"/>
    <n v="13.333333333333323"/>
    <n v="0.15151951647398412"/>
  </r>
  <r>
    <n v="989"/>
    <x v="1"/>
    <x v="18"/>
    <x v="730"/>
    <x v="121"/>
    <x v="11"/>
    <n v="2021"/>
    <n v="317.77"/>
    <n v="7"/>
    <n v="23.832749999999997"/>
    <n v="293.93725000000001"/>
    <n v="45.395714285714284"/>
    <n v="41.991035714285715"/>
    <n v="3.404678571428569"/>
    <n v="23.832749999999983"/>
    <n v="47.66549999999998"/>
    <n v="13.333333333333343"/>
    <n v="6.3529143587279929E-3"/>
  </r>
  <r>
    <n v="990"/>
    <x v="2"/>
    <x v="6"/>
    <x v="834"/>
    <x v="126"/>
    <x v="1"/>
    <n v="2021"/>
    <n v="2567.63"/>
    <n v="8"/>
    <n v="192.57225"/>
    <n v="2375.0577499999999"/>
    <n v="320.95375000000001"/>
    <n v="296.88221874999999"/>
    <n v="24.071531250000021"/>
    <n v="192.57225000000017"/>
    <n v="385.14450000000016"/>
    <n v="13.333333333333321"/>
    <n v="5.1332515639930638E-2"/>
  </r>
  <r>
    <n v="991"/>
    <x v="3"/>
    <x v="8"/>
    <x v="835"/>
    <x v="129"/>
    <x v="0"/>
    <n v="2021"/>
    <n v="5870.08"/>
    <n v="9"/>
    <n v="440.25599999999997"/>
    <n v="5429.8239999999996"/>
    <n v="652.23111111111109"/>
    <n v="603.31377777777777"/>
    <n v="48.917333333333318"/>
    <n v="440.25599999999986"/>
    <n v="880.51199999999983"/>
    <n v="13.333333333333337"/>
    <n v="0.11735568341530672"/>
  </r>
  <r>
    <n v="992"/>
    <x v="0"/>
    <x v="12"/>
    <x v="836"/>
    <x v="285"/>
    <x v="10"/>
    <n v="2021"/>
    <n v="5265.39"/>
    <n v="6"/>
    <n v="394.90424999999999"/>
    <n v="4870.4857500000007"/>
    <n v="877.56500000000005"/>
    <n v="811.74762500000008"/>
    <n v="65.81737499999997"/>
    <n v="394.90424999999982"/>
    <n v="789.80849999999987"/>
    <n v="13.333333333333341"/>
    <n v="0.10526661338484689"/>
  </r>
  <r>
    <n v="993"/>
    <x v="1"/>
    <x v="8"/>
    <x v="656"/>
    <x v="132"/>
    <x v="4"/>
    <n v="2021"/>
    <n v="1994.86"/>
    <n v="8"/>
    <n v="149.61449999999999"/>
    <n v="1845.2455"/>
    <n v="249.35749999999999"/>
    <n v="230.6556875"/>
    <n v="18.701812499999988"/>
    <n v="149.61449999999991"/>
    <n v="299.22899999999993"/>
    <n v="13.333333333333341"/>
    <n v="3.9881595926777626E-2"/>
  </r>
  <r>
    <n v="994"/>
    <x v="3"/>
    <x v="12"/>
    <x v="791"/>
    <x v="19"/>
    <x v="3"/>
    <n v="2021"/>
    <n v="9920.0499999999993"/>
    <n v="10"/>
    <n v="744.00374999999997"/>
    <n v="9176.0462499999994"/>
    <n v="992.00499999999988"/>
    <n v="917.60462499999994"/>
    <n v="74.40037499999994"/>
    <n v="744.0037499999994"/>
    <n v="1488.0074999999993"/>
    <n v="13.333333333333343"/>
    <n v="0.19832340398495651"/>
  </r>
  <r>
    <n v="995"/>
    <x v="1"/>
    <x v="6"/>
    <x v="837"/>
    <x v="243"/>
    <x v="6"/>
    <n v="2021"/>
    <n v="2102.4299999999998"/>
    <n v="5"/>
    <n v="157.68224999999998"/>
    <n v="1944.7477499999998"/>
    <n v="420.48599999999999"/>
    <n v="388.94954999999993"/>
    <n v="31.536450000000059"/>
    <n v="157.68225000000029"/>
    <n v="315.36450000000025"/>
    <n v="13.333333333333307"/>
    <n v="4.2032154499230562E-2"/>
  </r>
  <r>
    <n v="996"/>
    <x v="0"/>
    <x v="21"/>
    <x v="838"/>
    <x v="246"/>
    <x v="10"/>
    <n v="2021"/>
    <n v="7219.95"/>
    <n v="3"/>
    <n v="541.49624999999992"/>
    <n v="6678.4537499999997"/>
    <n v="2406.65"/>
    <n v="2226.1512499999999"/>
    <n v="180.4987500000002"/>
    <n v="541.4962500000006"/>
    <n v="1082.9925000000005"/>
    <n v="13.333333333333318"/>
    <n v="0.14434252454384675"/>
  </r>
  <r>
    <n v="997"/>
    <x v="4"/>
    <x v="3"/>
    <x v="839"/>
    <x v="133"/>
    <x v="6"/>
    <n v="2021"/>
    <n v="1818.94"/>
    <n v="2"/>
    <n v="136.4205"/>
    <n v="1682.5195000000001"/>
    <n v="909.47"/>
    <n v="841.25975000000005"/>
    <n v="68.210249999999974"/>
    <n v="136.42049999999995"/>
    <n v="272.84099999999995"/>
    <n v="13.333333333333339"/>
    <n v="3.6364571997560179E-2"/>
  </r>
  <r>
    <n v="998"/>
    <x v="0"/>
    <x v="12"/>
    <x v="840"/>
    <x v="196"/>
    <x v="5"/>
    <n v="2021"/>
    <n v="5745.59"/>
    <n v="2"/>
    <n v="430.91924999999998"/>
    <n v="5314.6707500000002"/>
    <n v="2872.7950000000001"/>
    <n v="2657.3353750000001"/>
    <n v="215.45962499999996"/>
    <n v="430.91924999999992"/>
    <n v="861.83849999999984"/>
    <n v="13.333333333333336"/>
    <n v="0.1148668571934543"/>
  </r>
  <r>
    <n v="999"/>
    <x v="4"/>
    <x v="19"/>
    <x v="841"/>
    <x v="145"/>
    <x v="10"/>
    <n v="2021"/>
    <n v="8661.2900000000009"/>
    <n v="7"/>
    <n v="649.59675000000004"/>
    <n v="8011.6932500000012"/>
    <n v="1237.3271428571429"/>
    <n v="1144.5276071428573"/>
    <n v="92.799535714285639"/>
    <n v="649.59674999999947"/>
    <n v="1299.1934999999994"/>
    <n v="13.333333333333345"/>
    <n v="0.1731580501812858"/>
  </r>
  <r>
    <n v="1000"/>
    <x v="3"/>
    <x v="8"/>
    <x v="842"/>
    <x v="2"/>
    <x v="2"/>
    <n v="2021"/>
    <n v="4129.5600000000004"/>
    <n v="8"/>
    <n v="309.71700000000004"/>
    <n v="3819.8430000000003"/>
    <n v="516.19500000000005"/>
    <n v="477.48037500000004"/>
    <n v="38.714625000000012"/>
    <n v="309.7170000000001"/>
    <n v="619.4340000000002"/>
    <n v="13.33333333333333"/>
    <n v="8.2558898005566206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F1B0A4-F726-4C12-80AF-9657FFF805D9}"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42:N55"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axis="axisRow"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5"/>
  </rowFields>
  <rowItems count="13">
    <i>
      <x/>
    </i>
    <i>
      <x v="1"/>
    </i>
    <i>
      <x v="2"/>
    </i>
    <i>
      <x v="3"/>
    </i>
    <i>
      <x v="4"/>
    </i>
    <i>
      <x v="5"/>
    </i>
    <i>
      <x v="6"/>
    </i>
    <i>
      <x v="7"/>
    </i>
    <i>
      <x v="8"/>
    </i>
    <i>
      <x v="9"/>
    </i>
    <i>
      <x v="10"/>
    </i>
    <i>
      <x v="11"/>
    </i>
    <i t="grand">
      <x/>
    </i>
  </rowItems>
  <colItems count="1">
    <i/>
  </colItems>
  <dataFields count="1">
    <dataField name="Sum of Invoiced Amount USD" fld="7" baseField="0" baseItem="0" numFmtId="6"/>
  </dataFields>
  <formats count="1">
    <format dxfId="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51CFBD-D4F8-42F6-8A0C-DCE7955EFF69}"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J3"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numFmtId="8" showAll="0"/>
    <pivotField dataField="1" numFmtId="8" showAll="0"/>
    <pivotField numFmtId="8" showAll="0"/>
    <pivotField numFmtId="8" showAll="0"/>
  </pivotFields>
  <rowItems count="1">
    <i/>
  </rowItems>
  <colItems count="1">
    <i/>
  </colItems>
  <dataFields count="1">
    <dataField name="Sum of Gross Profit" fld="15" baseField="0" baseItem="0" numFmtId="6"/>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025F19-3DF8-47B0-ACF5-3E8ED676B511}"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43:B56"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items count="342">
        <item x="9"/>
        <item x="83"/>
        <item x="281"/>
        <item x="48"/>
        <item x="36"/>
        <item x="29"/>
        <item x="62"/>
        <item x="65"/>
        <item x="244"/>
        <item x="134"/>
        <item x="328"/>
        <item x="99"/>
        <item x="23"/>
        <item x="51"/>
        <item x="53"/>
        <item x="293"/>
        <item x="273"/>
        <item x="317"/>
        <item x="322"/>
        <item x="39"/>
        <item x="125"/>
        <item x="13"/>
        <item x="117"/>
        <item x="163"/>
        <item x="128"/>
        <item x="195"/>
        <item x="247"/>
        <item x="315"/>
        <item x="71"/>
        <item x="252"/>
        <item x="103"/>
        <item x="151"/>
        <item x="272"/>
        <item x="138"/>
        <item x="193"/>
        <item x="97"/>
        <item x="96"/>
        <item x="194"/>
        <item x="259"/>
        <item x="181"/>
        <item x="75"/>
        <item x="289"/>
        <item x="206"/>
        <item x="12"/>
        <item x="249"/>
        <item x="108"/>
        <item x="139"/>
        <item x="86"/>
        <item x="33"/>
        <item x="316"/>
        <item x="284"/>
        <item x="242"/>
        <item x="66"/>
        <item x="49"/>
        <item x="339"/>
        <item x="254"/>
        <item x="230"/>
        <item x="188"/>
        <item x="44"/>
        <item x="334"/>
        <item x="11"/>
        <item x="199"/>
        <item x="132"/>
        <item x="130"/>
        <item x="255"/>
        <item x="256"/>
        <item x="84"/>
        <item x="81"/>
        <item x="223"/>
        <item x="58"/>
        <item x="141"/>
        <item x="76"/>
        <item x="261"/>
        <item x="18"/>
        <item x="5"/>
        <item x="260"/>
        <item x="301"/>
        <item x="302"/>
        <item x="37"/>
        <item x="263"/>
        <item x="198"/>
        <item x="173"/>
        <item x="287"/>
        <item x="264"/>
        <item x="123"/>
        <item x="307"/>
        <item x="153"/>
        <item x="190"/>
        <item x="105"/>
        <item x="77"/>
        <item x="27"/>
        <item x="98"/>
        <item x="286"/>
        <item x="294"/>
        <item x="41"/>
        <item x="50"/>
        <item x="118"/>
        <item x="136"/>
        <item x="338"/>
        <item x="327"/>
        <item x="292"/>
        <item x="2"/>
        <item x="335"/>
        <item x="279"/>
        <item x="149"/>
        <item x="31"/>
        <item x="319"/>
        <item x="270"/>
        <item x="235"/>
        <item x="92"/>
        <item x="88"/>
        <item x="68"/>
        <item x="154"/>
        <item x="172"/>
        <item x="204"/>
        <item x="34"/>
        <item x="288"/>
        <item x="144"/>
        <item x="101"/>
        <item x="102"/>
        <item x="246"/>
        <item x="323"/>
        <item x="40"/>
        <item x="145"/>
        <item x="257"/>
        <item x="100"/>
        <item x="285"/>
        <item x="38"/>
        <item x="320"/>
        <item x="267"/>
        <item x="310"/>
        <item x="47"/>
        <item x="212"/>
        <item x="312"/>
        <item x="137"/>
        <item x="241"/>
        <item x="166"/>
        <item x="116"/>
        <item x="314"/>
        <item x="61"/>
        <item x="106"/>
        <item x="15"/>
        <item x="32"/>
        <item x="146"/>
        <item x="184"/>
        <item x="91"/>
        <item x="143"/>
        <item x="186"/>
        <item x="111"/>
        <item x="126"/>
        <item x="311"/>
        <item x="159"/>
        <item x="295"/>
        <item x="326"/>
        <item x="262"/>
        <item x="80"/>
        <item x="221"/>
        <item x="278"/>
        <item x="28"/>
        <item x="113"/>
        <item x="300"/>
        <item x="30"/>
        <item x="1"/>
        <item x="26"/>
        <item x="185"/>
        <item x="56"/>
        <item x="82"/>
        <item x="156"/>
        <item x="306"/>
        <item x="3"/>
        <item x="237"/>
        <item x="93"/>
        <item x="17"/>
        <item x="220"/>
        <item x="148"/>
        <item x="171"/>
        <item x="22"/>
        <item x="129"/>
        <item x="215"/>
        <item x="63"/>
        <item x="107"/>
        <item x="169"/>
        <item x="162"/>
        <item x="258"/>
        <item x="214"/>
        <item x="114"/>
        <item x="74"/>
        <item x="201"/>
        <item x="280"/>
        <item x="325"/>
        <item x="0"/>
        <item x="43"/>
        <item x="303"/>
        <item x="14"/>
        <item x="16"/>
        <item x="7"/>
        <item x="79"/>
        <item x="231"/>
        <item x="274"/>
        <item x="110"/>
        <item x="233"/>
        <item x="35"/>
        <item x="330"/>
        <item x="222"/>
        <item x="174"/>
        <item x="332"/>
        <item x="219"/>
        <item x="115"/>
        <item x="127"/>
        <item x="87"/>
        <item x="189"/>
        <item x="112"/>
        <item x="147"/>
        <item x="52"/>
        <item x="197"/>
        <item x="6"/>
        <item x="250"/>
        <item x="160"/>
        <item x="196"/>
        <item x="266"/>
        <item x="291"/>
        <item x="142"/>
        <item x="290"/>
        <item x="67"/>
        <item x="275"/>
        <item x="265"/>
        <item x="20"/>
        <item x="150"/>
        <item x="331"/>
        <item x="187"/>
        <item x="73"/>
        <item x="161"/>
        <item x="25"/>
        <item x="243"/>
        <item x="60"/>
        <item x="170"/>
        <item x="299"/>
        <item x="216"/>
        <item x="240"/>
        <item x="64"/>
        <item x="8"/>
        <item x="207"/>
        <item x="133"/>
        <item x="152"/>
        <item x="308"/>
        <item x="209"/>
        <item x="72"/>
        <item x="239"/>
        <item x="21"/>
        <item x="253"/>
        <item x="168"/>
        <item x="178"/>
        <item x="192"/>
        <item x="165"/>
        <item x="228"/>
        <item x="157"/>
        <item x="177"/>
        <item x="324"/>
        <item x="313"/>
        <item x="208"/>
        <item x="210"/>
        <item x="232"/>
        <item x="104"/>
        <item x="251"/>
        <item x="269"/>
        <item x="203"/>
        <item x="57"/>
        <item x="304"/>
        <item x="19"/>
        <item x="59"/>
        <item x="336"/>
        <item x="140"/>
        <item x="109"/>
        <item x="213"/>
        <item x="4"/>
        <item x="131"/>
        <item x="119"/>
        <item x="78"/>
        <item x="282"/>
        <item x="54"/>
        <item x="46"/>
        <item x="95"/>
        <item x="217"/>
        <item x="200"/>
        <item x="276"/>
        <item x="234"/>
        <item x="122"/>
        <item x="202"/>
        <item x="94"/>
        <item x="120"/>
        <item x="268"/>
        <item x="182"/>
        <item x="245"/>
        <item x="70"/>
        <item x="89"/>
        <item x="296"/>
        <item x="175"/>
        <item x="135"/>
        <item x="24"/>
        <item x="124"/>
        <item x="271"/>
        <item x="155"/>
        <item x="121"/>
        <item x="329"/>
        <item x="42"/>
        <item x="158"/>
        <item x="205"/>
        <item x="309"/>
        <item x="85"/>
        <item x="298"/>
        <item x="191"/>
        <item x="90"/>
        <item x="180"/>
        <item x="226"/>
        <item x="340"/>
        <item x="305"/>
        <item x="236"/>
        <item x="218"/>
        <item x="225"/>
        <item x="227"/>
        <item x="337"/>
        <item x="297"/>
        <item x="277"/>
        <item x="229"/>
        <item x="164"/>
        <item x="176"/>
        <item x="183"/>
        <item x="321"/>
        <item x="224"/>
        <item x="283"/>
        <item x="238"/>
        <item x="167"/>
        <item x="10"/>
        <item x="211"/>
        <item x="318"/>
        <item x="55"/>
        <item x="69"/>
        <item x="248"/>
        <item x="45"/>
        <item x="179"/>
        <item x="333"/>
        <item t="default"/>
      </items>
    </pivotField>
    <pivotField axis="axisRow"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5"/>
  </rowFields>
  <rowItems count="13">
    <i>
      <x/>
    </i>
    <i>
      <x v="1"/>
    </i>
    <i>
      <x v="2"/>
    </i>
    <i>
      <x v="3"/>
    </i>
    <i>
      <x v="4"/>
    </i>
    <i>
      <x v="5"/>
    </i>
    <i>
      <x v="6"/>
    </i>
    <i>
      <x v="7"/>
    </i>
    <i>
      <x v="8"/>
    </i>
    <i>
      <x v="9"/>
    </i>
    <i>
      <x v="10"/>
    </i>
    <i>
      <x v="11"/>
    </i>
    <i t="grand">
      <x/>
    </i>
  </rowItems>
  <colItems count="1">
    <i/>
  </colItems>
  <dataFields count="1">
    <dataField name="Sum of Quantity" fld="8" baseField="0" baseItem="0" numFmtId="166"/>
  </dataFields>
  <formats count="1">
    <format dxfId="10">
      <pivotArea outline="0" collapsedLevelsAreSubtotals="1" fieldPosition="0"/>
    </format>
  </formats>
  <chartFormats count="1">
    <chartFormat chart="4"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B5453DB-F040-4950-BAFD-2090D883C53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1:N12"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axis="axisRow" showAll="0" measureFilter="1">
      <items count="844">
        <item x="352"/>
        <item x="293"/>
        <item x="132"/>
        <item x="490"/>
        <item x="297"/>
        <item x="538"/>
        <item x="517"/>
        <item x="628"/>
        <item x="709"/>
        <item x="452"/>
        <item x="70"/>
        <item x="379"/>
        <item x="706"/>
        <item x="373"/>
        <item x="674"/>
        <item x="80"/>
        <item x="742"/>
        <item x="801"/>
        <item x="103"/>
        <item x="34"/>
        <item x="547"/>
        <item x="668"/>
        <item x="565"/>
        <item x="93"/>
        <item x="95"/>
        <item x="340"/>
        <item x="773"/>
        <item x="10"/>
        <item x="506"/>
        <item x="338"/>
        <item x="351"/>
        <item x="192"/>
        <item x="588"/>
        <item x="539"/>
        <item x="331"/>
        <item x="24"/>
        <item x="142"/>
        <item x="335"/>
        <item x="562"/>
        <item x="745"/>
        <item x="350"/>
        <item x="15"/>
        <item x="214"/>
        <item x="278"/>
        <item x="288"/>
        <item x="681"/>
        <item x="710"/>
        <item x="344"/>
        <item x="614"/>
        <item x="557"/>
        <item x="426"/>
        <item x="221"/>
        <item x="203"/>
        <item x="752"/>
        <item x="36"/>
        <item x="525"/>
        <item x="454"/>
        <item x="270"/>
        <item x="794"/>
        <item x="787"/>
        <item x="713"/>
        <item x="740"/>
        <item x="21"/>
        <item x="46"/>
        <item x="670"/>
        <item x="27"/>
        <item x="597"/>
        <item x="231"/>
        <item x="150"/>
        <item x="69"/>
        <item x="237"/>
        <item x="54"/>
        <item x="605"/>
        <item x="392"/>
        <item x="824"/>
        <item x="91"/>
        <item x="167"/>
        <item x="462"/>
        <item x="77"/>
        <item x="629"/>
        <item x="836"/>
        <item x="162"/>
        <item x="714"/>
        <item x="774"/>
        <item x="29"/>
        <item x="607"/>
        <item x="734"/>
        <item x="81"/>
        <item x="724"/>
        <item x="617"/>
        <item x="19"/>
        <item x="74"/>
        <item x="590"/>
        <item x="589"/>
        <item x="633"/>
        <item x="389"/>
        <item x="112"/>
        <item x="410"/>
        <item x="602"/>
        <item x="368"/>
        <item x="378"/>
        <item x="576"/>
        <item x="765"/>
        <item x="512"/>
        <item x="402"/>
        <item x="613"/>
        <item x="465"/>
        <item x="625"/>
        <item x="453"/>
        <item x="200"/>
        <item x="654"/>
        <item x="0"/>
        <item x="841"/>
        <item x="717"/>
        <item x="622"/>
        <item x="604"/>
        <item x="535"/>
        <item x="751"/>
        <item x="90"/>
        <item x="821"/>
        <item x="48"/>
        <item x="219"/>
        <item x="25"/>
        <item x="122"/>
        <item x="657"/>
        <item x="157"/>
        <item x="215"/>
        <item x="546"/>
        <item x="365"/>
        <item x="18"/>
        <item x="298"/>
        <item x="367"/>
        <item x="500"/>
        <item x="158"/>
        <item x="598"/>
        <item x="691"/>
        <item x="79"/>
        <item x="307"/>
        <item x="259"/>
        <item x="627"/>
        <item x="777"/>
        <item x="334"/>
        <item x="700"/>
        <item x="609"/>
        <item x="481"/>
        <item x="39"/>
        <item x="366"/>
        <item x="135"/>
        <item x="649"/>
        <item x="398"/>
        <item x="524"/>
        <item x="566"/>
        <item x="30"/>
        <item x="375"/>
        <item x="583"/>
        <item x="202"/>
        <item x="727"/>
        <item x="507"/>
        <item x="455"/>
        <item x="466"/>
        <item x="87"/>
        <item x="22"/>
        <item x="677"/>
        <item x="626"/>
        <item x="616"/>
        <item x="529"/>
        <item x="591"/>
        <item x="784"/>
        <item x="522"/>
        <item x="210"/>
        <item x="277"/>
        <item x="153"/>
        <item x="119"/>
        <item x="722"/>
        <item x="635"/>
        <item x="747"/>
        <item x="721"/>
        <item x="686"/>
        <item x="473"/>
        <item x="246"/>
        <item x="711"/>
        <item x="130"/>
        <item x="615"/>
        <item x="788"/>
        <item x="415"/>
        <item x="61"/>
        <item x="785"/>
        <item x="228"/>
        <item x="532"/>
        <item x="672"/>
        <item x="140"/>
        <item x="806"/>
        <item x="619"/>
        <item x="586"/>
        <item x="736"/>
        <item x="477"/>
        <item x="276"/>
        <item x="174"/>
        <item x="189"/>
        <item x="251"/>
        <item x="719"/>
        <item x="421"/>
        <item x="317"/>
        <item x="35"/>
        <item x="146"/>
        <item x="646"/>
        <item x="641"/>
        <item x="68"/>
        <item x="618"/>
        <item x="733"/>
        <item x="253"/>
        <item x="450"/>
        <item x="729"/>
        <item x="322"/>
        <item x="464"/>
        <item x="385"/>
        <item x="645"/>
        <item x="282"/>
        <item x="305"/>
        <item x="456"/>
        <item x="339"/>
        <item x="242"/>
        <item x="118"/>
        <item x="555"/>
        <item x="577"/>
        <item x="753"/>
        <item x="254"/>
        <item x="750"/>
        <item x="207"/>
        <item x="131"/>
        <item x="125"/>
        <item x="638"/>
        <item x="559"/>
        <item x="497"/>
        <item x="386"/>
        <item x="427"/>
        <item x="810"/>
        <item x="123"/>
        <item x="798"/>
        <item x="408"/>
        <item x="757"/>
        <item x="795"/>
        <item x="840"/>
        <item x="567"/>
        <item x="413"/>
        <item x="407"/>
        <item x="739"/>
        <item x="224"/>
        <item x="831"/>
        <item x="416"/>
        <item x="88"/>
        <item x="671"/>
        <item x="549"/>
        <item x="290"/>
        <item x="201"/>
        <item x="829"/>
        <item x="636"/>
        <item x="247"/>
        <item x="533"/>
        <item x="723"/>
        <item x="333"/>
        <item x="220"/>
        <item x="584"/>
        <item x="675"/>
        <item x="269"/>
        <item x="376"/>
        <item x="651"/>
        <item x="73"/>
        <item x="528"/>
        <item x="354"/>
        <item x="835"/>
        <item x="106"/>
        <item x="2"/>
        <item x="698"/>
        <item x="267"/>
        <item x="178"/>
        <item x="172"/>
        <item x="436"/>
        <item x="667"/>
        <item x="257"/>
        <item x="499"/>
        <item x="825"/>
        <item x="144"/>
        <item x="383"/>
        <item x="676"/>
        <item x="328"/>
        <item x="99"/>
        <item x="49"/>
        <item x="639"/>
        <item x="13"/>
        <item x="755"/>
        <item x="345"/>
        <item x="560"/>
        <item x="680"/>
        <item x="346"/>
        <item x="504"/>
        <item x="5"/>
        <item x="442"/>
        <item x="323"/>
        <item x="564"/>
        <item x="357"/>
        <item x="124"/>
        <item x="799"/>
        <item x="26"/>
        <item x="349"/>
        <item x="834"/>
        <item x="116"/>
        <item x="695"/>
        <item x="758"/>
        <item x="815"/>
        <item x="630"/>
        <item x="816"/>
        <item x="245"/>
        <item x="387"/>
        <item x="393"/>
        <item x="194"/>
        <item x="510"/>
        <item x="181"/>
        <item x="541"/>
        <item x="327"/>
        <item x="429"/>
        <item x="252"/>
        <item x="255"/>
        <item x="647"/>
        <item x="306"/>
        <item x="790"/>
        <item x="65"/>
        <item x="20"/>
        <item x="109"/>
        <item x="791"/>
        <item x="111"/>
        <item x="244"/>
        <item x="191"/>
        <item x="160"/>
        <item x="175"/>
        <item x="230"/>
        <item x="793"/>
        <item x="476"/>
        <item x="9"/>
        <item x="308"/>
        <item x="496"/>
        <item x="439"/>
        <item x="725"/>
        <item x="761"/>
        <item x="374"/>
        <item x="199"/>
        <item x="260"/>
        <item x="600"/>
        <item x="86"/>
        <item x="823"/>
        <item x="314"/>
        <item x="542"/>
        <item x="395"/>
        <item x="359"/>
        <item x="168"/>
        <item x="96"/>
        <item x="621"/>
        <item x="593"/>
        <item x="441"/>
        <item x="685"/>
        <item x="749"/>
        <item x="309"/>
        <item x="603"/>
        <item x="780"/>
        <item x="98"/>
        <item x="292"/>
        <item x="696"/>
        <item x="337"/>
        <item x="17"/>
        <item x="213"/>
        <item x="302"/>
        <item x="809"/>
        <item x="120"/>
        <item x="594"/>
        <item x="661"/>
        <item x="828"/>
        <item x="842"/>
        <item x="540"/>
        <item x="838"/>
        <item x="431"/>
        <item x="51"/>
        <item x="705"/>
        <item x="692"/>
        <item x="652"/>
        <item x="690"/>
        <item x="236"/>
        <item x="76"/>
        <item x="730"/>
        <item x="330"/>
        <item x="148"/>
        <item x="258"/>
        <item x="303"/>
        <item x="117"/>
        <item x="480"/>
        <item x="632"/>
        <item x="458"/>
        <item x="390"/>
        <item x="813"/>
        <item x="653"/>
        <item x="498"/>
        <item x="642"/>
        <item x="249"/>
        <item x="568"/>
        <item x="708"/>
        <item x="420"/>
        <item x="534"/>
        <item x="718"/>
        <item x="266"/>
        <item x="665"/>
        <item x="326"/>
        <item x="786"/>
        <item x="299"/>
        <item x="171"/>
        <item x="401"/>
        <item x="240"/>
        <item x="459"/>
        <item x="738"/>
        <item x="343"/>
        <item x="484"/>
        <item x="127"/>
        <item x="536"/>
        <item x="770"/>
        <item x="701"/>
        <item x="488"/>
        <item x="779"/>
        <item x="523"/>
        <item x="325"/>
        <item x="433"/>
        <item x="623"/>
        <item x="768"/>
        <item x="23"/>
        <item x="519"/>
        <item x="461"/>
        <item x="820"/>
        <item x="371"/>
        <item x="315"/>
        <item x="294"/>
        <item x="380"/>
        <item x="275"/>
        <item x="128"/>
        <item x="53"/>
        <item x="394"/>
        <item x="234"/>
        <item x="232"/>
        <item x="11"/>
        <item x="295"/>
        <item x="238"/>
        <item x="72"/>
        <item x="573"/>
        <item x="188"/>
        <item x="208"/>
        <item x="817"/>
        <item x="715"/>
        <item x="324"/>
        <item x="212"/>
        <item x="364"/>
        <item x="320"/>
        <item x="353"/>
        <item x="28"/>
        <item x="58"/>
        <item x="164"/>
        <item x="256"/>
        <item x="471"/>
        <item x="301"/>
        <item x="599"/>
        <item x="812"/>
        <item x="811"/>
        <item x="42"/>
        <item x="108"/>
        <item x="425"/>
        <item x="205"/>
        <item x="644"/>
        <item x="163"/>
        <item x="12"/>
        <item x="241"/>
        <item x="620"/>
        <item x="56"/>
        <item x="361"/>
        <item x="771"/>
        <item x="451"/>
        <item x="37"/>
        <item x="397"/>
        <item x="149"/>
        <item x="527"/>
        <item x="579"/>
        <item x="550"/>
        <item x="558"/>
        <item x="250"/>
        <item x="596"/>
        <item x="467"/>
        <item x="637"/>
        <item x="279"/>
        <item x="71"/>
        <item x="521"/>
        <item x="485"/>
        <item x="33"/>
        <item x="762"/>
        <item x="121"/>
        <item x="115"/>
        <item x="463"/>
        <item x="170"/>
        <item x="32"/>
        <item x="209"/>
        <item x="511"/>
        <item x="804"/>
        <item x="716"/>
        <item x="414"/>
        <item x="227"/>
        <item x="419"/>
        <item x="434"/>
        <item x="759"/>
        <item x="666"/>
        <item x="819"/>
        <item x="775"/>
        <item x="382"/>
        <item x="732"/>
        <item x="760"/>
        <item x="138"/>
        <item x="155"/>
        <item x="509"/>
        <item x="193"/>
        <item x="684"/>
        <item x="781"/>
        <item x="735"/>
        <item x="218"/>
        <item x="608"/>
        <item x="411"/>
        <item x="248"/>
        <item x="694"/>
        <item x="689"/>
        <item x="545"/>
        <item x="543"/>
        <item x="486"/>
        <item x="50"/>
        <item x="143"/>
        <item x="669"/>
        <item x="430"/>
        <item x="262"/>
        <item x="329"/>
        <item x="544"/>
        <item x="827"/>
        <item x="807"/>
        <item x="563"/>
        <item x="673"/>
        <item x="286"/>
        <item x="92"/>
        <item x="85"/>
        <item x="592"/>
        <item x="778"/>
        <item x="102"/>
        <item x="782"/>
        <item x="363"/>
        <item x="655"/>
        <item x="683"/>
        <item x="554"/>
        <item x="682"/>
        <item x="141"/>
        <item x="513"/>
        <item x="530"/>
        <item x="384"/>
        <item x="631"/>
        <item x="611"/>
        <item x="808"/>
        <item x="133"/>
        <item x="748"/>
        <item x="89"/>
        <item x="428"/>
        <item x="432"/>
        <item x="548"/>
        <item x="712"/>
        <item x="388"/>
        <item x="38"/>
        <item x="272"/>
        <item x="169"/>
        <item x="45"/>
        <item x="211"/>
        <item x="446"/>
        <item x="796"/>
        <item x="663"/>
        <item x="321"/>
        <item x="166"/>
        <item x="648"/>
        <item x="703"/>
        <item x="764"/>
        <item x="634"/>
        <item x="688"/>
        <item x="198"/>
        <item x="319"/>
        <item x="741"/>
        <item x="147"/>
        <item x="233"/>
        <item x="177"/>
        <item x="107"/>
        <item x="355"/>
        <item x="186"/>
        <item x="737"/>
        <item x="531"/>
        <item x="469"/>
        <item x="296"/>
        <item x="580"/>
        <item x="159"/>
        <item x="800"/>
        <item x="797"/>
        <item x="60"/>
        <item x="424"/>
        <item x="265"/>
        <item x="702"/>
        <item x="63"/>
        <item x="206"/>
        <item x="31"/>
        <item x="492"/>
        <item x="406"/>
        <item x="239"/>
        <item x="310"/>
        <item x="822"/>
        <item x="437"/>
        <item x="100"/>
        <item x="14"/>
        <item x="362"/>
        <item x="360"/>
        <item x="243"/>
        <item x="581"/>
        <item x="772"/>
        <item x="662"/>
        <item x="612"/>
        <item x="139"/>
        <item x="707"/>
        <item x="726"/>
        <item x="4"/>
        <item x="830"/>
        <item x="369"/>
        <item x="803"/>
        <item x="744"/>
        <item x="572"/>
        <item x="569"/>
        <item x="316"/>
        <item x="281"/>
        <item x="152"/>
        <item x="582"/>
        <item x="196"/>
        <item x="526"/>
        <item x="769"/>
        <item x="83"/>
        <item x="720"/>
        <item x="697"/>
        <item x="478"/>
        <item x="746"/>
        <item x="287"/>
        <item x="377"/>
        <item x="802"/>
        <item x="223"/>
        <item x="190"/>
        <item x="347"/>
        <item x="763"/>
        <item x="438"/>
        <item x="180"/>
        <item x="129"/>
        <item x="372"/>
        <item x="678"/>
        <item x="104"/>
        <item x="537"/>
        <item x="151"/>
        <item x="226"/>
        <item x="570"/>
        <item x="304"/>
        <item x="826"/>
        <item x="225"/>
        <item x="561"/>
        <item x="574"/>
        <item x="358"/>
        <item x="514"/>
        <item x="114"/>
        <item x="470"/>
        <item x="216"/>
        <item x="348"/>
        <item x="479"/>
        <item x="113"/>
        <item x="370"/>
        <item x="422"/>
        <item x="235"/>
        <item x="6"/>
        <item x="664"/>
        <item x="47"/>
        <item x="833"/>
        <item x="518"/>
        <item x="173"/>
        <item x="409"/>
        <item x="289"/>
        <item x="182"/>
        <item x="62"/>
        <item x="291"/>
        <item x="44"/>
        <item x="837"/>
        <item x="552"/>
        <item x="767"/>
        <item x="341"/>
        <item x="553"/>
        <item x="101"/>
        <item x="8"/>
        <item x="443"/>
        <item x="313"/>
        <item x="97"/>
        <item x="332"/>
        <item x="475"/>
        <item x="650"/>
        <item x="283"/>
        <item x="185"/>
        <item x="179"/>
        <item x="273"/>
        <item x="743"/>
        <item x="311"/>
        <item x="3"/>
        <item x="423"/>
        <item x="412"/>
        <item x="659"/>
        <item x="222"/>
        <item x="493"/>
        <item x="495"/>
        <item x="448"/>
        <item x="40"/>
        <item x="501"/>
        <item x="832"/>
        <item x="578"/>
        <item x="184"/>
        <item x="643"/>
        <item x="468"/>
        <item x="318"/>
        <item x="805"/>
        <item x="280"/>
        <item x="154"/>
        <item x="656"/>
        <item x="43"/>
        <item x="516"/>
        <item x="78"/>
        <item x="82"/>
        <item x="404"/>
        <item x="444"/>
        <item x="489"/>
        <item x="640"/>
        <item x="571"/>
        <item x="356"/>
        <item x="551"/>
        <item x="300"/>
        <item x="595"/>
        <item x="405"/>
        <item x="400"/>
        <item x="776"/>
        <item x="585"/>
        <item x="176"/>
        <item x="381"/>
        <item x="783"/>
        <item x="587"/>
        <item x="264"/>
        <item x="606"/>
        <item x="457"/>
        <item x="110"/>
        <item x="229"/>
        <item x="204"/>
        <item x="197"/>
        <item x="575"/>
        <item x="487"/>
        <item x="520"/>
        <item x="789"/>
        <item x="59"/>
        <item x="503"/>
        <item x="396"/>
        <item x="145"/>
        <item x="284"/>
        <item x="660"/>
        <item x="64"/>
        <item x="217"/>
        <item x="161"/>
        <item x="766"/>
        <item x="417"/>
        <item x="94"/>
        <item x="491"/>
        <item x="814"/>
        <item x="268"/>
        <item x="187"/>
        <item x="792"/>
        <item x="754"/>
        <item x="508"/>
        <item x="601"/>
        <item x="271"/>
        <item x="474"/>
        <item x="460"/>
        <item x="274"/>
        <item x="818"/>
        <item x="195"/>
        <item x="285"/>
        <item x="731"/>
        <item x="55"/>
        <item x="261"/>
        <item x="449"/>
        <item x="156"/>
        <item x="445"/>
        <item x="693"/>
        <item x="134"/>
        <item x="312"/>
        <item x="505"/>
        <item x="418"/>
        <item x="556"/>
        <item x="41"/>
        <item x="658"/>
        <item x="52"/>
        <item x="435"/>
        <item x="624"/>
        <item x="515"/>
        <item x="336"/>
        <item x="482"/>
        <item x="704"/>
        <item x="84"/>
        <item x="105"/>
        <item x="67"/>
        <item x="137"/>
        <item x="75"/>
        <item x="342"/>
        <item x="16"/>
        <item x="447"/>
        <item x="183"/>
        <item x="57"/>
        <item x="610"/>
        <item x="7"/>
        <item x="263"/>
        <item x="728"/>
        <item x="483"/>
        <item x="472"/>
        <item x="126"/>
        <item x="502"/>
        <item x="494"/>
        <item x="399"/>
        <item x="1"/>
        <item x="66"/>
        <item x="403"/>
        <item x="679"/>
        <item x="391"/>
        <item x="699"/>
        <item x="165"/>
        <item x="839"/>
        <item x="756"/>
        <item x="136"/>
        <item x="687"/>
        <item x="440"/>
        <item t="default"/>
      </items>
    </pivotField>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3"/>
  </rowFields>
  <rowItems count="11">
    <i>
      <x v="65"/>
    </i>
    <i>
      <x v="70"/>
    </i>
    <i>
      <x v="99"/>
    </i>
    <i>
      <x v="253"/>
    </i>
    <i>
      <x v="330"/>
    </i>
    <i>
      <x v="423"/>
    </i>
    <i>
      <x v="551"/>
    </i>
    <i>
      <x v="619"/>
    </i>
    <i>
      <x v="690"/>
    </i>
    <i>
      <x v="710"/>
    </i>
    <i t="grand">
      <x/>
    </i>
  </rowItems>
  <colItems count="1">
    <i/>
  </colItems>
  <dataFields count="1">
    <dataField name="Sum of Invoiced Amount USD" fld="7" baseField="0" baseItem="0" numFmtId="6"/>
  </dataFields>
  <formats count="1">
    <format dxfId="1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0A18BA8-3535-4295-87B0-33EFEF3D1BB6}"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5:B96" firstHeaderRow="1" firstDataRow="1" firstDataCol="1"/>
  <pivotFields count="18">
    <pivotField showAll="0"/>
    <pivotField showAll="0"/>
    <pivotField axis="axisRow" showAll="0" measureFilter="1">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dataField="1" numFmtId="8" showAll="0"/>
    <pivotField numFmtId="8" showAll="0"/>
    <pivotField numFmtId="8" showAll="0"/>
    <pivotField numFmtId="8" showAll="0"/>
  </pivotFields>
  <rowFields count="1">
    <field x="2"/>
  </rowFields>
  <rowItems count="11">
    <i>
      <x v="4"/>
    </i>
    <i>
      <x v="5"/>
    </i>
    <i>
      <x v="7"/>
    </i>
    <i>
      <x v="8"/>
    </i>
    <i>
      <x v="12"/>
    </i>
    <i>
      <x v="13"/>
    </i>
    <i>
      <x v="16"/>
    </i>
    <i>
      <x v="17"/>
    </i>
    <i>
      <x v="19"/>
    </i>
    <i>
      <x v="21"/>
    </i>
    <i t="grand">
      <x/>
    </i>
  </rowItems>
  <colItems count="1">
    <i/>
  </colItems>
  <dataFields count="1">
    <dataField name="Sum of Total Profit" fld="14" baseField="0" baseItem="0" numFmtId="6"/>
  </dataFields>
  <formats count="1">
    <format dxfId="1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A497904-F6C7-449C-A108-3166B26DA33B}"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55:I66" firstHeaderRow="1" firstDataRow="1" firstDataCol="1"/>
  <pivotFields count="18">
    <pivotField showAll="0"/>
    <pivotField showAll="0"/>
    <pivotField axis="axisRow" showAll="0" measureFilter="1">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2"/>
  </rowFields>
  <rowItems count="11">
    <i>
      <x v="4"/>
    </i>
    <i>
      <x v="5"/>
    </i>
    <i>
      <x v="7"/>
    </i>
    <i>
      <x v="8"/>
    </i>
    <i>
      <x v="12"/>
    </i>
    <i>
      <x v="13"/>
    </i>
    <i>
      <x v="16"/>
    </i>
    <i>
      <x v="17"/>
    </i>
    <i>
      <x v="19"/>
    </i>
    <i>
      <x v="21"/>
    </i>
    <i t="grand">
      <x/>
    </i>
  </rowItems>
  <colItems count="1">
    <i/>
  </colItems>
  <dataFields count="1">
    <dataField name="Sum of Invoiced Amount USD" fld="7" baseField="0" baseItem="0" numFmtId="6"/>
  </dataFields>
  <formats count="1">
    <format dxfId="13">
      <pivotArea outline="0" collapsedLevelsAreSubtotals="1" fieldPosition="0"/>
    </format>
  </formats>
  <chartFormats count="2">
    <chartFormat chart="2"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769A781-497E-4AFF-ACDC-0C3CFA601AB6}"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5:I21" firstHeaderRow="1" firstDataRow="1" firstDataCol="1"/>
  <pivotFields count="18">
    <pivotField showAll="0"/>
    <pivotField axis="axisRow" showAll="0">
      <items count="6">
        <item x="3"/>
        <item x="2"/>
        <item x="4"/>
        <item x="0"/>
        <item x="1"/>
        <item t="default"/>
      </items>
    </pivotField>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1"/>
  </rowFields>
  <rowItems count="6">
    <i>
      <x/>
    </i>
    <i>
      <x v="1"/>
    </i>
    <i>
      <x v="2"/>
    </i>
    <i>
      <x v="3"/>
    </i>
    <i>
      <x v="4"/>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68A3B61-2589-49D2-9187-BC32AE3F8A4B}"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9:J10"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Items count="1">
    <i/>
  </rowItems>
  <colItems count="1">
    <i/>
  </colItems>
  <dataFields count="1">
    <dataField name="Average of Invoiced Amount USD" fld="7" subtotal="average" baseField="0" baseItem="9" numFmtId="167"/>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76C1C59-3C54-427F-80A0-8DFA4D2356BC}"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84:I97"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axis="axisRow"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5"/>
  </rowFields>
  <rowItems count="13">
    <i>
      <x/>
    </i>
    <i>
      <x v="1"/>
    </i>
    <i>
      <x v="2"/>
    </i>
    <i>
      <x v="3"/>
    </i>
    <i>
      <x v="4"/>
    </i>
    <i>
      <x v="5"/>
    </i>
    <i>
      <x v="6"/>
    </i>
    <i>
      <x v="7"/>
    </i>
    <i>
      <x v="8"/>
    </i>
    <i>
      <x v="9"/>
    </i>
    <i>
      <x v="10"/>
    </i>
    <i>
      <x v="11"/>
    </i>
    <i t="grand">
      <x/>
    </i>
  </rowItems>
  <colItems count="1">
    <i/>
  </colItems>
  <dataFields count="1">
    <dataField name="Sum of Quantity" fld="8" baseField="0" baseItem="0" numFmtId="166"/>
  </dataFields>
  <formats count="1">
    <format dxfId="1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85FBB79-B999-471D-B5B0-B0F6DCA6E0C8}"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50:Q61" firstHeaderRow="1" firstDataRow="1" firstDataCol="1"/>
  <pivotFields count="18">
    <pivotField showAll="0"/>
    <pivotField showAll="0"/>
    <pivotField axis="axisRow" showAll="0" measureFilter="1">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2"/>
  </rowFields>
  <rowItems count="11">
    <i>
      <x/>
    </i>
    <i>
      <x v="1"/>
    </i>
    <i>
      <x v="6"/>
    </i>
    <i>
      <x v="9"/>
    </i>
    <i>
      <x v="10"/>
    </i>
    <i>
      <x v="11"/>
    </i>
    <i>
      <x v="14"/>
    </i>
    <i>
      <x v="15"/>
    </i>
    <i>
      <x v="18"/>
    </i>
    <i>
      <x v="20"/>
    </i>
    <i t="grand">
      <x/>
    </i>
  </rowItems>
  <colItems count="1">
    <i/>
  </colItems>
  <dataFields count="1">
    <dataField name="Sum of Invoiced Amount USD" fld="7" baseField="0" baseItem="0" numFmtId="6"/>
  </dataFields>
  <formats count="1">
    <format dxfId="1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94EF11-2BED-4A67-AB56-D5E8027CC6BD}"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J6"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numFmtId="8" showAll="0"/>
    <pivotField numFmtId="8" showAll="0"/>
    <pivotField dataField="1" numFmtId="8" showAll="0"/>
    <pivotField numFmtId="8" showAll="0"/>
  </pivotFields>
  <rowItems count="1">
    <i/>
  </rowItems>
  <colItems count="1">
    <i/>
  </colItems>
  <dataFields count="1">
    <dataField name="Sum of PROFIT MARGIN" fld="16" baseField="0" baseItem="0" numFmtId="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6AED2-F0E7-4C45-9E84-73750B305EFE}"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0:H11"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dataField="1" numFmtId="8" showAll="0"/>
    <pivotField numFmtId="8" showAll="0"/>
    <pivotField numFmtId="8" showAll="0"/>
    <pivotField numFmtId="8" showAll="0"/>
  </pivotFields>
  <rowItems count="1">
    <i/>
  </rowItems>
  <colItems count="1">
    <i/>
  </colItems>
  <dataFields count="1">
    <dataField name="Sum of Total Profit" fld="14" baseField="0" baseItem="0" numFmtId="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8E58B3-A402-4CED-8ACC-7D6880DD227D}"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6:H7"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Items count="1">
    <i/>
  </rowItems>
  <colItems count="1">
    <i/>
  </colItems>
  <dataFields count="1">
    <dataField name="Sum of Quantity" fld="8" baseField="0" baseItem="0" numFmtId="166"/>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E65FED-701E-45DA-9385-DDA39E80695C}"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H3" firstHeaderRow="1" firstDataRow="1" firstDataCol="0"/>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Items count="1">
    <i/>
  </rowItems>
  <colItems count="1">
    <i/>
  </colItems>
  <dataFields count="1">
    <dataField name="Sum of Invoiced Amount USD" fld="7" baseField="0" baseItem="0" numFmtId="6"/>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636ADD-7480-4984-899A-96C358DC22E9}"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4" firstHeaderRow="1" firstDataRow="1" firstDataCol="1"/>
  <pivotFields count="18">
    <pivotField showAll="0"/>
    <pivotField showAll="0"/>
    <pivotField axis="axisRow" showAll="0" measureFilter="1">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dataField="1" numFmtId="8" showAll="0"/>
    <pivotField numFmtId="8" showAll="0"/>
    <pivotField numFmtId="8" showAll="0"/>
    <pivotField numFmtId="8" showAll="0"/>
  </pivotFields>
  <rowFields count="1">
    <field x="2"/>
  </rowFields>
  <rowItems count="11">
    <i>
      <x v="4"/>
    </i>
    <i>
      <x v="5"/>
    </i>
    <i>
      <x v="7"/>
    </i>
    <i>
      <x v="8"/>
    </i>
    <i>
      <x v="12"/>
    </i>
    <i>
      <x v="13"/>
    </i>
    <i>
      <x v="16"/>
    </i>
    <i>
      <x v="17"/>
    </i>
    <i>
      <x v="19"/>
    </i>
    <i>
      <x v="21"/>
    </i>
    <i t="grand">
      <x/>
    </i>
  </rowItems>
  <colItems count="1">
    <i/>
  </colItems>
  <dataFields count="1">
    <dataField name="Sum of Total Profit" fld="14" baseField="0" baseItem="0"/>
  </dataFields>
  <formats count="2">
    <format dxfId="6">
      <pivotArea collapsedLevelsAreSubtotals="1" fieldPosition="0">
        <references count="1">
          <reference field="2" count="1">
            <x v="11"/>
          </reference>
        </references>
      </pivotArea>
    </format>
    <format dxfId="5">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C5907C-D663-4C1C-8446-9B108251C818}"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61:B67" firstHeaderRow="1" firstDataRow="1" firstDataCol="1"/>
  <pivotFields count="18">
    <pivotField showAll="0"/>
    <pivotField axis="axisRow" showAll="0">
      <items count="6">
        <item x="3"/>
        <item x="2"/>
        <item x="4"/>
        <item x="0"/>
        <item x="1"/>
        <item t="default"/>
      </items>
    </pivotField>
    <pivotField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dataField="1" numFmtId="8" showAll="0"/>
    <pivotField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1"/>
  </rowFields>
  <rowItems count="6">
    <i>
      <x/>
    </i>
    <i>
      <x v="1"/>
    </i>
    <i>
      <x v="2"/>
    </i>
    <i>
      <x v="3"/>
    </i>
    <i>
      <x v="4"/>
    </i>
    <i t="grand">
      <x/>
    </i>
  </rowItems>
  <colItems count="1">
    <i/>
  </colItems>
  <dataFields count="1">
    <dataField name="Sum of Invoiced Amount USD" fld="7" baseField="0" baseItem="0" numFmtId="6"/>
  </dataFields>
  <formats count="1">
    <format dxfId="7">
      <pivotArea outline="0" collapsedLevelsAreSubtotals="1" fieldPosition="0"/>
    </format>
  </formats>
  <chartFormats count="10">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2" format="9">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2"/>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035EAA-C967-41BD-8F3A-21CFE9B5050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4:I35" firstHeaderRow="1" firstDataRow="1" firstDataCol="1"/>
  <pivotFields count="18">
    <pivotField showAll="0"/>
    <pivotField showAll="0"/>
    <pivotField showAll="0">
      <items count="23">
        <item x="11"/>
        <item x="21"/>
        <item x="4"/>
        <item x="1"/>
        <item x="12"/>
        <item x="18"/>
        <item x="15"/>
        <item x="19"/>
        <item x="2"/>
        <item x="5"/>
        <item x="9"/>
        <item x="0"/>
        <item x="13"/>
        <item x="7"/>
        <item x="6"/>
        <item x="14"/>
        <item x="8"/>
        <item x="16"/>
        <item x="20"/>
        <item x="3"/>
        <item x="17"/>
        <item x="10"/>
        <item t="default"/>
      </items>
    </pivotField>
    <pivotField axis="axisRow" showAll="0" measureFilter="1">
      <items count="844">
        <item x="352"/>
        <item x="293"/>
        <item x="132"/>
        <item x="490"/>
        <item x="297"/>
        <item x="538"/>
        <item x="517"/>
        <item x="628"/>
        <item x="709"/>
        <item x="452"/>
        <item x="70"/>
        <item x="379"/>
        <item x="706"/>
        <item x="373"/>
        <item x="674"/>
        <item x="80"/>
        <item x="742"/>
        <item x="801"/>
        <item x="103"/>
        <item x="34"/>
        <item x="547"/>
        <item x="668"/>
        <item x="565"/>
        <item x="93"/>
        <item x="95"/>
        <item x="340"/>
        <item x="773"/>
        <item x="10"/>
        <item x="506"/>
        <item x="338"/>
        <item x="351"/>
        <item x="192"/>
        <item x="588"/>
        <item x="539"/>
        <item x="331"/>
        <item x="24"/>
        <item x="142"/>
        <item x="335"/>
        <item x="562"/>
        <item x="745"/>
        <item x="350"/>
        <item x="15"/>
        <item x="214"/>
        <item x="278"/>
        <item x="288"/>
        <item x="681"/>
        <item x="710"/>
        <item x="344"/>
        <item x="614"/>
        <item x="557"/>
        <item x="426"/>
        <item x="221"/>
        <item x="203"/>
        <item x="752"/>
        <item x="36"/>
        <item x="525"/>
        <item x="454"/>
        <item x="270"/>
        <item x="794"/>
        <item x="787"/>
        <item x="713"/>
        <item x="740"/>
        <item x="21"/>
        <item x="46"/>
        <item x="670"/>
        <item x="27"/>
        <item x="597"/>
        <item x="231"/>
        <item x="150"/>
        <item x="69"/>
        <item x="237"/>
        <item x="54"/>
        <item x="605"/>
        <item x="392"/>
        <item x="824"/>
        <item x="91"/>
        <item x="167"/>
        <item x="462"/>
        <item x="77"/>
        <item x="629"/>
        <item x="836"/>
        <item x="162"/>
        <item x="714"/>
        <item x="774"/>
        <item x="29"/>
        <item x="607"/>
        <item x="734"/>
        <item x="81"/>
        <item x="724"/>
        <item x="617"/>
        <item x="19"/>
        <item x="74"/>
        <item x="590"/>
        <item x="589"/>
        <item x="633"/>
        <item x="389"/>
        <item x="112"/>
        <item x="410"/>
        <item x="602"/>
        <item x="368"/>
        <item x="378"/>
        <item x="576"/>
        <item x="765"/>
        <item x="512"/>
        <item x="402"/>
        <item x="613"/>
        <item x="465"/>
        <item x="625"/>
        <item x="453"/>
        <item x="200"/>
        <item x="654"/>
        <item x="0"/>
        <item x="841"/>
        <item x="717"/>
        <item x="622"/>
        <item x="604"/>
        <item x="535"/>
        <item x="751"/>
        <item x="90"/>
        <item x="821"/>
        <item x="48"/>
        <item x="219"/>
        <item x="25"/>
        <item x="122"/>
        <item x="657"/>
        <item x="157"/>
        <item x="215"/>
        <item x="546"/>
        <item x="365"/>
        <item x="18"/>
        <item x="298"/>
        <item x="367"/>
        <item x="500"/>
        <item x="158"/>
        <item x="598"/>
        <item x="691"/>
        <item x="79"/>
        <item x="307"/>
        <item x="259"/>
        <item x="627"/>
        <item x="777"/>
        <item x="334"/>
        <item x="700"/>
        <item x="609"/>
        <item x="481"/>
        <item x="39"/>
        <item x="366"/>
        <item x="135"/>
        <item x="649"/>
        <item x="398"/>
        <item x="524"/>
        <item x="566"/>
        <item x="30"/>
        <item x="375"/>
        <item x="583"/>
        <item x="202"/>
        <item x="727"/>
        <item x="507"/>
        <item x="455"/>
        <item x="466"/>
        <item x="87"/>
        <item x="22"/>
        <item x="677"/>
        <item x="626"/>
        <item x="616"/>
        <item x="529"/>
        <item x="591"/>
        <item x="784"/>
        <item x="522"/>
        <item x="210"/>
        <item x="277"/>
        <item x="153"/>
        <item x="119"/>
        <item x="722"/>
        <item x="635"/>
        <item x="747"/>
        <item x="721"/>
        <item x="686"/>
        <item x="473"/>
        <item x="246"/>
        <item x="711"/>
        <item x="130"/>
        <item x="615"/>
        <item x="788"/>
        <item x="415"/>
        <item x="61"/>
        <item x="785"/>
        <item x="228"/>
        <item x="532"/>
        <item x="672"/>
        <item x="140"/>
        <item x="806"/>
        <item x="619"/>
        <item x="586"/>
        <item x="736"/>
        <item x="477"/>
        <item x="276"/>
        <item x="174"/>
        <item x="189"/>
        <item x="251"/>
        <item x="719"/>
        <item x="421"/>
        <item x="317"/>
        <item x="35"/>
        <item x="146"/>
        <item x="646"/>
        <item x="641"/>
        <item x="68"/>
        <item x="618"/>
        <item x="733"/>
        <item x="253"/>
        <item x="450"/>
        <item x="729"/>
        <item x="322"/>
        <item x="464"/>
        <item x="385"/>
        <item x="645"/>
        <item x="282"/>
        <item x="305"/>
        <item x="456"/>
        <item x="339"/>
        <item x="242"/>
        <item x="118"/>
        <item x="555"/>
        <item x="577"/>
        <item x="753"/>
        <item x="254"/>
        <item x="750"/>
        <item x="207"/>
        <item x="131"/>
        <item x="125"/>
        <item x="638"/>
        <item x="559"/>
        <item x="497"/>
        <item x="386"/>
        <item x="427"/>
        <item x="810"/>
        <item x="123"/>
        <item x="798"/>
        <item x="408"/>
        <item x="757"/>
        <item x="795"/>
        <item x="840"/>
        <item x="567"/>
        <item x="413"/>
        <item x="407"/>
        <item x="739"/>
        <item x="224"/>
        <item x="831"/>
        <item x="416"/>
        <item x="88"/>
        <item x="671"/>
        <item x="549"/>
        <item x="290"/>
        <item x="201"/>
        <item x="829"/>
        <item x="636"/>
        <item x="247"/>
        <item x="533"/>
        <item x="723"/>
        <item x="333"/>
        <item x="220"/>
        <item x="584"/>
        <item x="675"/>
        <item x="269"/>
        <item x="376"/>
        <item x="651"/>
        <item x="73"/>
        <item x="528"/>
        <item x="354"/>
        <item x="835"/>
        <item x="106"/>
        <item x="2"/>
        <item x="698"/>
        <item x="267"/>
        <item x="178"/>
        <item x="172"/>
        <item x="436"/>
        <item x="667"/>
        <item x="257"/>
        <item x="499"/>
        <item x="825"/>
        <item x="144"/>
        <item x="383"/>
        <item x="676"/>
        <item x="328"/>
        <item x="99"/>
        <item x="49"/>
        <item x="639"/>
        <item x="13"/>
        <item x="755"/>
        <item x="345"/>
        <item x="560"/>
        <item x="680"/>
        <item x="346"/>
        <item x="504"/>
        <item x="5"/>
        <item x="442"/>
        <item x="323"/>
        <item x="564"/>
        <item x="357"/>
        <item x="124"/>
        <item x="799"/>
        <item x="26"/>
        <item x="349"/>
        <item x="834"/>
        <item x="116"/>
        <item x="695"/>
        <item x="758"/>
        <item x="815"/>
        <item x="630"/>
        <item x="816"/>
        <item x="245"/>
        <item x="387"/>
        <item x="393"/>
        <item x="194"/>
        <item x="510"/>
        <item x="181"/>
        <item x="541"/>
        <item x="327"/>
        <item x="429"/>
        <item x="252"/>
        <item x="255"/>
        <item x="647"/>
        <item x="306"/>
        <item x="790"/>
        <item x="65"/>
        <item x="20"/>
        <item x="109"/>
        <item x="791"/>
        <item x="111"/>
        <item x="244"/>
        <item x="191"/>
        <item x="160"/>
        <item x="175"/>
        <item x="230"/>
        <item x="793"/>
        <item x="476"/>
        <item x="9"/>
        <item x="308"/>
        <item x="496"/>
        <item x="439"/>
        <item x="725"/>
        <item x="761"/>
        <item x="374"/>
        <item x="199"/>
        <item x="260"/>
        <item x="600"/>
        <item x="86"/>
        <item x="823"/>
        <item x="314"/>
        <item x="542"/>
        <item x="395"/>
        <item x="359"/>
        <item x="168"/>
        <item x="96"/>
        <item x="621"/>
        <item x="593"/>
        <item x="441"/>
        <item x="685"/>
        <item x="749"/>
        <item x="309"/>
        <item x="603"/>
        <item x="780"/>
        <item x="98"/>
        <item x="292"/>
        <item x="696"/>
        <item x="337"/>
        <item x="17"/>
        <item x="213"/>
        <item x="302"/>
        <item x="809"/>
        <item x="120"/>
        <item x="594"/>
        <item x="661"/>
        <item x="828"/>
        <item x="842"/>
        <item x="540"/>
        <item x="838"/>
        <item x="431"/>
        <item x="51"/>
        <item x="705"/>
        <item x="692"/>
        <item x="652"/>
        <item x="690"/>
        <item x="236"/>
        <item x="76"/>
        <item x="730"/>
        <item x="330"/>
        <item x="148"/>
        <item x="258"/>
        <item x="303"/>
        <item x="117"/>
        <item x="480"/>
        <item x="632"/>
        <item x="458"/>
        <item x="390"/>
        <item x="813"/>
        <item x="653"/>
        <item x="498"/>
        <item x="642"/>
        <item x="249"/>
        <item x="568"/>
        <item x="708"/>
        <item x="420"/>
        <item x="534"/>
        <item x="718"/>
        <item x="266"/>
        <item x="665"/>
        <item x="326"/>
        <item x="786"/>
        <item x="299"/>
        <item x="171"/>
        <item x="401"/>
        <item x="240"/>
        <item x="459"/>
        <item x="738"/>
        <item x="343"/>
        <item x="484"/>
        <item x="127"/>
        <item x="536"/>
        <item x="770"/>
        <item x="701"/>
        <item x="488"/>
        <item x="779"/>
        <item x="523"/>
        <item x="325"/>
        <item x="433"/>
        <item x="623"/>
        <item x="768"/>
        <item x="23"/>
        <item x="519"/>
        <item x="461"/>
        <item x="820"/>
        <item x="371"/>
        <item x="315"/>
        <item x="294"/>
        <item x="380"/>
        <item x="275"/>
        <item x="128"/>
        <item x="53"/>
        <item x="394"/>
        <item x="234"/>
        <item x="232"/>
        <item x="11"/>
        <item x="295"/>
        <item x="238"/>
        <item x="72"/>
        <item x="573"/>
        <item x="188"/>
        <item x="208"/>
        <item x="817"/>
        <item x="715"/>
        <item x="324"/>
        <item x="212"/>
        <item x="364"/>
        <item x="320"/>
        <item x="353"/>
        <item x="28"/>
        <item x="58"/>
        <item x="164"/>
        <item x="256"/>
        <item x="471"/>
        <item x="301"/>
        <item x="599"/>
        <item x="812"/>
        <item x="811"/>
        <item x="42"/>
        <item x="108"/>
        <item x="425"/>
        <item x="205"/>
        <item x="644"/>
        <item x="163"/>
        <item x="12"/>
        <item x="241"/>
        <item x="620"/>
        <item x="56"/>
        <item x="361"/>
        <item x="771"/>
        <item x="451"/>
        <item x="37"/>
        <item x="397"/>
        <item x="149"/>
        <item x="527"/>
        <item x="579"/>
        <item x="550"/>
        <item x="558"/>
        <item x="250"/>
        <item x="596"/>
        <item x="467"/>
        <item x="637"/>
        <item x="279"/>
        <item x="71"/>
        <item x="521"/>
        <item x="485"/>
        <item x="33"/>
        <item x="762"/>
        <item x="121"/>
        <item x="115"/>
        <item x="463"/>
        <item x="170"/>
        <item x="32"/>
        <item x="209"/>
        <item x="511"/>
        <item x="804"/>
        <item x="716"/>
        <item x="414"/>
        <item x="227"/>
        <item x="419"/>
        <item x="434"/>
        <item x="759"/>
        <item x="666"/>
        <item x="819"/>
        <item x="775"/>
        <item x="382"/>
        <item x="732"/>
        <item x="760"/>
        <item x="138"/>
        <item x="155"/>
        <item x="509"/>
        <item x="193"/>
        <item x="684"/>
        <item x="781"/>
        <item x="735"/>
        <item x="218"/>
        <item x="608"/>
        <item x="411"/>
        <item x="248"/>
        <item x="694"/>
        <item x="689"/>
        <item x="545"/>
        <item x="543"/>
        <item x="486"/>
        <item x="50"/>
        <item x="143"/>
        <item x="669"/>
        <item x="430"/>
        <item x="262"/>
        <item x="329"/>
        <item x="544"/>
        <item x="827"/>
        <item x="807"/>
        <item x="563"/>
        <item x="673"/>
        <item x="286"/>
        <item x="92"/>
        <item x="85"/>
        <item x="592"/>
        <item x="778"/>
        <item x="102"/>
        <item x="782"/>
        <item x="363"/>
        <item x="655"/>
        <item x="683"/>
        <item x="554"/>
        <item x="682"/>
        <item x="141"/>
        <item x="513"/>
        <item x="530"/>
        <item x="384"/>
        <item x="631"/>
        <item x="611"/>
        <item x="808"/>
        <item x="133"/>
        <item x="748"/>
        <item x="89"/>
        <item x="428"/>
        <item x="432"/>
        <item x="548"/>
        <item x="712"/>
        <item x="388"/>
        <item x="38"/>
        <item x="272"/>
        <item x="169"/>
        <item x="45"/>
        <item x="211"/>
        <item x="446"/>
        <item x="796"/>
        <item x="663"/>
        <item x="321"/>
        <item x="166"/>
        <item x="648"/>
        <item x="703"/>
        <item x="764"/>
        <item x="634"/>
        <item x="688"/>
        <item x="198"/>
        <item x="319"/>
        <item x="741"/>
        <item x="147"/>
        <item x="233"/>
        <item x="177"/>
        <item x="107"/>
        <item x="355"/>
        <item x="186"/>
        <item x="737"/>
        <item x="531"/>
        <item x="469"/>
        <item x="296"/>
        <item x="580"/>
        <item x="159"/>
        <item x="800"/>
        <item x="797"/>
        <item x="60"/>
        <item x="424"/>
        <item x="265"/>
        <item x="702"/>
        <item x="63"/>
        <item x="206"/>
        <item x="31"/>
        <item x="492"/>
        <item x="406"/>
        <item x="239"/>
        <item x="310"/>
        <item x="822"/>
        <item x="437"/>
        <item x="100"/>
        <item x="14"/>
        <item x="362"/>
        <item x="360"/>
        <item x="243"/>
        <item x="581"/>
        <item x="772"/>
        <item x="662"/>
        <item x="612"/>
        <item x="139"/>
        <item x="707"/>
        <item x="726"/>
        <item x="4"/>
        <item x="830"/>
        <item x="369"/>
        <item x="803"/>
        <item x="744"/>
        <item x="572"/>
        <item x="569"/>
        <item x="316"/>
        <item x="281"/>
        <item x="152"/>
        <item x="582"/>
        <item x="196"/>
        <item x="526"/>
        <item x="769"/>
        <item x="83"/>
        <item x="720"/>
        <item x="697"/>
        <item x="478"/>
        <item x="746"/>
        <item x="287"/>
        <item x="377"/>
        <item x="802"/>
        <item x="223"/>
        <item x="190"/>
        <item x="347"/>
        <item x="763"/>
        <item x="438"/>
        <item x="180"/>
        <item x="129"/>
        <item x="372"/>
        <item x="678"/>
        <item x="104"/>
        <item x="537"/>
        <item x="151"/>
        <item x="226"/>
        <item x="570"/>
        <item x="304"/>
        <item x="826"/>
        <item x="225"/>
        <item x="561"/>
        <item x="574"/>
        <item x="358"/>
        <item x="514"/>
        <item x="114"/>
        <item x="470"/>
        <item x="216"/>
        <item x="348"/>
        <item x="479"/>
        <item x="113"/>
        <item x="370"/>
        <item x="422"/>
        <item x="235"/>
        <item x="6"/>
        <item x="664"/>
        <item x="47"/>
        <item x="833"/>
        <item x="518"/>
        <item x="173"/>
        <item x="409"/>
        <item x="289"/>
        <item x="182"/>
        <item x="62"/>
        <item x="291"/>
        <item x="44"/>
        <item x="837"/>
        <item x="552"/>
        <item x="767"/>
        <item x="341"/>
        <item x="553"/>
        <item x="101"/>
        <item x="8"/>
        <item x="443"/>
        <item x="313"/>
        <item x="97"/>
        <item x="332"/>
        <item x="475"/>
        <item x="650"/>
        <item x="283"/>
        <item x="185"/>
        <item x="179"/>
        <item x="273"/>
        <item x="743"/>
        <item x="311"/>
        <item x="3"/>
        <item x="423"/>
        <item x="412"/>
        <item x="659"/>
        <item x="222"/>
        <item x="493"/>
        <item x="495"/>
        <item x="448"/>
        <item x="40"/>
        <item x="501"/>
        <item x="832"/>
        <item x="578"/>
        <item x="184"/>
        <item x="643"/>
        <item x="468"/>
        <item x="318"/>
        <item x="805"/>
        <item x="280"/>
        <item x="154"/>
        <item x="656"/>
        <item x="43"/>
        <item x="516"/>
        <item x="78"/>
        <item x="82"/>
        <item x="404"/>
        <item x="444"/>
        <item x="489"/>
        <item x="640"/>
        <item x="571"/>
        <item x="356"/>
        <item x="551"/>
        <item x="300"/>
        <item x="595"/>
        <item x="405"/>
        <item x="400"/>
        <item x="776"/>
        <item x="585"/>
        <item x="176"/>
        <item x="381"/>
        <item x="783"/>
        <item x="587"/>
        <item x="264"/>
        <item x="606"/>
        <item x="457"/>
        <item x="110"/>
        <item x="229"/>
        <item x="204"/>
        <item x="197"/>
        <item x="575"/>
        <item x="487"/>
        <item x="520"/>
        <item x="789"/>
        <item x="59"/>
        <item x="503"/>
        <item x="396"/>
        <item x="145"/>
        <item x="284"/>
        <item x="660"/>
        <item x="64"/>
        <item x="217"/>
        <item x="161"/>
        <item x="766"/>
        <item x="417"/>
        <item x="94"/>
        <item x="491"/>
        <item x="814"/>
        <item x="268"/>
        <item x="187"/>
        <item x="792"/>
        <item x="754"/>
        <item x="508"/>
        <item x="601"/>
        <item x="271"/>
        <item x="474"/>
        <item x="460"/>
        <item x="274"/>
        <item x="818"/>
        <item x="195"/>
        <item x="285"/>
        <item x="731"/>
        <item x="55"/>
        <item x="261"/>
        <item x="449"/>
        <item x="156"/>
        <item x="445"/>
        <item x="693"/>
        <item x="134"/>
        <item x="312"/>
        <item x="505"/>
        <item x="418"/>
        <item x="556"/>
        <item x="41"/>
        <item x="658"/>
        <item x="52"/>
        <item x="435"/>
        <item x="624"/>
        <item x="515"/>
        <item x="336"/>
        <item x="482"/>
        <item x="704"/>
        <item x="84"/>
        <item x="105"/>
        <item x="67"/>
        <item x="137"/>
        <item x="75"/>
        <item x="342"/>
        <item x="16"/>
        <item x="447"/>
        <item x="183"/>
        <item x="57"/>
        <item x="610"/>
        <item x="7"/>
        <item x="263"/>
        <item x="728"/>
        <item x="483"/>
        <item x="472"/>
        <item x="126"/>
        <item x="502"/>
        <item x="494"/>
        <item x="399"/>
        <item x="1"/>
        <item x="66"/>
        <item x="403"/>
        <item x="679"/>
        <item x="391"/>
        <item x="699"/>
        <item x="165"/>
        <item x="839"/>
        <item x="756"/>
        <item x="136"/>
        <item x="687"/>
        <item x="440"/>
        <item t="default"/>
      </items>
    </pivotField>
    <pivotField numFmtId="164" showAll="0"/>
    <pivotField showAll="0">
      <items count="14">
        <item x="7"/>
        <item x="9"/>
        <item x="4"/>
        <item x="2"/>
        <item x="10"/>
        <item x="1"/>
        <item x="0"/>
        <item x="5"/>
        <item x="6"/>
        <item x="3"/>
        <item x="11"/>
        <item x="8"/>
        <item m="1" x="12"/>
        <item t="default"/>
      </items>
    </pivotField>
    <pivotField showAll="0"/>
    <pivotField numFmtId="8" showAll="0"/>
    <pivotField showAll="0"/>
    <pivotField numFmtId="8" showAll="0"/>
    <pivotField numFmtId="8" showAll="0"/>
    <pivotField numFmtId="8" showAll="0"/>
    <pivotField numFmtId="8" showAll="0"/>
    <pivotField numFmtId="8" showAll="0"/>
    <pivotField dataField="1" numFmtId="8" showAll="0"/>
    <pivotField numFmtId="8" showAll="0"/>
    <pivotField numFmtId="8" showAll="0"/>
    <pivotField numFmtId="8" showAll="0"/>
  </pivotFields>
  <rowFields count="1">
    <field x="3"/>
  </rowFields>
  <rowItems count="11">
    <i>
      <x v="65"/>
    </i>
    <i>
      <x v="70"/>
    </i>
    <i>
      <x v="99"/>
    </i>
    <i>
      <x v="253"/>
    </i>
    <i>
      <x v="330"/>
    </i>
    <i>
      <x v="423"/>
    </i>
    <i>
      <x v="551"/>
    </i>
    <i>
      <x v="619"/>
    </i>
    <i>
      <x v="690"/>
    </i>
    <i>
      <x v="710"/>
    </i>
    <i t="grand">
      <x/>
    </i>
  </rowItems>
  <colItems count="1">
    <i/>
  </colItems>
  <dataFields count="1">
    <dataField name="Sum of Total Profit" fld="14" baseField="0" baseItem="0" numFmtId="6"/>
  </dataFields>
  <formats count="1">
    <format dxfId="8">
      <pivotArea outline="0" collapsedLevelsAreSubtotals="1"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38B152-9A1A-4829-9229-0016763835DA}"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F24" firstHeaderRow="1" firstDataRow="1" firstDataCol="1"/>
  <pivotFields count="18">
    <pivotField showAll="0"/>
    <pivotField showAll="0"/>
    <pivotField axis="axisRow" showAll="0">
      <items count="23">
        <item x="11"/>
        <item x="21"/>
        <item x="4"/>
        <item x="1"/>
        <item x="12"/>
        <item x="18"/>
        <item x="15"/>
        <item x="19"/>
        <item x="2"/>
        <item x="5"/>
        <item x="9"/>
        <item x="0"/>
        <item x="13"/>
        <item x="7"/>
        <item x="6"/>
        <item x="14"/>
        <item x="8"/>
        <item x="16"/>
        <item x="20"/>
        <item x="3"/>
        <item x="17"/>
        <item x="10"/>
        <item t="default"/>
      </items>
    </pivotField>
    <pivotField showAll="0"/>
    <pivotField numFmtId="164" showAll="0"/>
    <pivotField showAll="0">
      <items count="14">
        <item x="7"/>
        <item x="9"/>
        <item x="4"/>
        <item x="2"/>
        <item x="10"/>
        <item x="1"/>
        <item x="0"/>
        <item x="5"/>
        <item x="6"/>
        <item x="3"/>
        <item x="11"/>
        <item x="8"/>
        <item m="1" x="12"/>
        <item t="default"/>
      </items>
    </pivotField>
    <pivotField showAll="0"/>
    <pivotField numFmtId="8" showAll="0"/>
    <pivotField dataField="1" showAll="0"/>
    <pivotField numFmtId="8" showAll="0"/>
    <pivotField numFmtId="8" showAll="0"/>
    <pivotField numFmtId="8" showAll="0"/>
    <pivotField numFmtId="8" showAll="0"/>
    <pivotField numFmtId="8" showAll="0"/>
    <pivotField numFmtId="8" showAll="0"/>
    <pivotField numFmtId="8" showAll="0"/>
    <pivotField numFmtId="8" showAll="0"/>
    <pivotField numFmtId="8"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EDAFB32-89B6-4223-A7C6-1EBFAE244996}" sourceName="Invoice Month">
  <pivotTables>
    <pivotTable tabId="5" name="PivotTable3"/>
    <pivotTable tabId="5" name="PivotTable1"/>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2"/>
    <pivotTable tabId="5" name="PivotTable4"/>
    <pivotTable tabId="5" name="PivotTable5"/>
    <pivotTable tabId="5" name="PivotTable6"/>
    <pivotTable tabId="5" name="PivotTable7"/>
    <pivotTable tabId="5" name="PivotTable8"/>
    <pivotTable tabId="5" name="PivotTable9"/>
  </pivotTables>
  <data>
    <tabular pivotCacheId="268901311">
      <items count="13">
        <i x="7" s="1"/>
        <i x="9" s="1"/>
        <i x="4" s="1"/>
        <i x="2" s="1"/>
        <i x="10" s="1"/>
        <i x="1" s="1"/>
        <i x="0" s="1"/>
        <i x="5" s="1"/>
        <i x="6" s="1"/>
        <i x="3" s="1"/>
        <i x="11" s="1"/>
        <i x="8"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BBAEF6E3-0DB9-415E-A8DE-E7ABF5DF54A1}" sourceName="Section">
  <pivotTables>
    <pivotTable tabId="5" name="PivotTable5"/>
    <pivotTable tabId="5" name="PivotTable1"/>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2"/>
    <pivotTable tabId="5" name="PivotTable3"/>
    <pivotTable tabId="5" name="PivotTable4"/>
    <pivotTable tabId="5" name="PivotTable6"/>
    <pivotTable tabId="5" name="PivotTable7"/>
    <pivotTable tabId="5" name="PivotTable8"/>
    <pivotTable tabId="5" name="PivotTable9"/>
  </pivotTables>
  <data>
    <tabular pivotCacheId="268901311">
      <items count="22">
        <i x="11" s="1"/>
        <i x="21" s="1"/>
        <i x="4" s="1"/>
        <i x="1" s="1"/>
        <i x="12" s="1"/>
        <i x="18" s="1"/>
        <i x="15" s="1"/>
        <i x="19" s="1"/>
        <i x="2" s="1"/>
        <i x="5" s="1"/>
        <i x="9" s="1"/>
        <i x="0" s="1"/>
        <i x="13" s="1"/>
        <i x="7" s="1"/>
        <i x="6" s="1"/>
        <i x="14" s="1"/>
        <i x="8" s="1"/>
        <i x="16" s="1"/>
        <i x="20" s="1"/>
        <i x="3" s="1"/>
        <i x="17"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Month" xr10:uid="{B963B519-BB64-43F8-A921-906FB0D1197B}" cache="Slicer_Invoice_Month" caption="Invoice Month" columnCount="2" style="Slicer Style 1 2" rowHeight="241300"/>
  <slicer name="Section" xr10:uid="{AD835CFB-D756-420A-B886-0EAE10A1CA69}" cache="Slicer_Section" caption="Section"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5EC89B-30DA-426C-80F6-EEC723C31428}" name="mock" displayName="mock" ref="A1:R1001" totalsRowShown="0">
  <autoFilter ref="A1:R1001" xr:uid="{215EC89B-30DA-426C-80F6-EEC723C31428}"/>
  <tableColumns count="18">
    <tableColumn id="1" xr3:uid="{B9093BB6-19BC-4F6F-860D-D55D26B67AD9}" name="S/N"/>
    <tableColumn id="2" xr3:uid="{EAC49B97-5E5F-4DC4-827A-F1E8040DBDFF}" name="Branch ID"/>
    <tableColumn id="3" xr3:uid="{3921CABA-468A-432A-98FB-084B5AEDE2D5}" name="Section"/>
    <tableColumn id="4" xr3:uid="{8ED1C271-C9A5-4FB4-A56A-19413CC75346}" name="Product"/>
    <tableColumn id="16" xr3:uid="{D69FC286-E53D-4220-A931-6D516CFB18A2}" name="Invoice Date " dataDxfId="29"/>
    <tableColumn id="18" xr3:uid="{EBEFA22B-F36C-47B6-BFE2-84EE5EB387DB}" name="Invoice Month" dataDxfId="28"/>
    <tableColumn id="17" xr3:uid="{AAF2B872-EE58-4E21-B1F5-457813ADB381}" name="Invoice Year" dataDxfId="27"/>
    <tableColumn id="6" xr3:uid="{3ED8286A-15C7-487E-9B92-373C84199C22}" name="Invoiced Amount USD" dataDxfId="26"/>
    <tableColumn id="7" xr3:uid="{FBE5AC3B-4A27-4AC2-B47D-5166E02994FA}" name="Quantity"/>
    <tableColumn id="8" xr3:uid="{7012A855-2D98-45DB-9821-6139CBFE0098}" name="Vat" dataDxfId="25">
      <calculatedColumnFormula>0.075*mock[[#This Row],[Invoiced Amount USD]]</calculatedColumnFormula>
    </tableColumn>
    <tableColumn id="9" xr3:uid="{24372E53-330A-4E33-BB61-DC43419E43EA}" name="COGS" dataDxfId="24">
      <calculatedColumnFormula>mock[[#This Row],[Invoiced Amount USD]]-mock[[#This Row],[Vat]]</calculatedColumnFormula>
    </tableColumn>
    <tableColumn id="10" xr3:uid="{29235C9F-9F18-4BD5-8851-112752D39A4C}" name="Unit Price" dataDxfId="23">
      <calculatedColumnFormula>mock[[#This Row],[Invoiced Amount USD]]/mock[[#This Row],[Quantity]]</calculatedColumnFormula>
    </tableColumn>
    <tableColumn id="11" xr3:uid="{C7D46074-8FFE-4ACF-962C-D7BFA8107C4F}" name="Unit Cost" dataDxfId="22">
      <calculatedColumnFormula>mock[[#This Row],[COGS]]/mock[[#This Row],[Quantity]]</calculatedColumnFormula>
    </tableColumn>
    <tableColumn id="12" xr3:uid="{189174CE-4AD5-4903-B9CA-9186A5EB2CEE}" name="Profit" dataDxfId="21">
      <calculatedColumnFormula>mock[[#This Row],[Unit Price]]-mock[[#This Row],[Unit Cost]]</calculatedColumnFormula>
    </tableColumn>
    <tableColumn id="13" xr3:uid="{8E957BF6-A83D-4B0F-927A-64FF82D3004E}" name="Total Profit" dataDxfId="20">
      <calculatedColumnFormula>mock[[#This Row],[Profit]]*mock[[#This Row],[Quantity]]</calculatedColumnFormula>
    </tableColumn>
    <tableColumn id="14" xr3:uid="{3D01D9F5-B27A-4772-8F93-844A58612A90}" name="Gross Profit" dataDxfId="19">
      <calculatedColumnFormula>mock[[#This Row],[Total Profit]]+mock[[#This Row],[Vat]]</calculatedColumnFormula>
    </tableColumn>
    <tableColumn id="5" xr3:uid="{28BC2F33-B97D-4288-941C-086B7459A1BA}" name="PROFIT MARGIN" dataDxfId="18">
      <calculatedColumnFormula>mock[[#This Row],[Invoiced Amount USD]]/mock[[#This Row],[Total Profit]]</calculatedColumnFormula>
    </tableColumn>
    <tableColumn id="15" xr3:uid="{FEBA130D-E3F9-46D6-A6E5-A9676DBD3DDD}" name="Percentage Per Sales" dataDxfId="17">
      <calculatedColumnFormula>mock[[#This Row],[Invoiced Amount USD]]/$T$23*100</calculatedColumnFormula>
    </tableColumn>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718C5917-089C-4C1D-8FFB-5D9003A21AF3}" sourceName="Invoice Date ">
  <pivotTables>
    <pivotTable tabId="5" name="PivotTable3"/>
  </pivotTables>
  <state minimalRefreshVersion="6" lastRefreshVersion="6" pivotCacheId="26890131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 xr10:uid="{FEC65402-B4A6-440F-9E05-B03EA47EDFAF}" cache="NativeTimeline_Invoice_Date" caption="Invoice Date " level="2" selectionLevel="2" scrollPosition="2021-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11/relationships/timeline" Target="../timelines/timelin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1-10-mockretailsales%20N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showOutlineSymbols="0" showWhiteSpace="0" topLeftCell="F1" workbookViewId="0">
      <selection activeCell="Q28" sqref="Q28"/>
    </sheetView>
  </sheetViews>
  <sheetFormatPr defaultRowHeight="14.25" x14ac:dyDescent="0.2"/>
  <cols>
    <col min="2" max="2" width="11.5" customWidth="1"/>
    <col min="3" max="3" width="11.125" customWidth="1"/>
    <col min="4" max="4" width="33.875" bestFit="1" customWidth="1"/>
    <col min="5" max="5" width="28.625" style="2" bestFit="1" customWidth="1"/>
    <col min="6" max="6" width="18.75" style="3" customWidth="1"/>
    <col min="7" max="7" width="18.375" style="3" customWidth="1"/>
    <col min="8" max="8" width="22" customWidth="1"/>
    <col min="9" max="9" width="10.125" customWidth="1"/>
    <col min="10" max="13" width="9.5" bestFit="1" customWidth="1"/>
    <col min="15" max="15" width="14" customWidth="1"/>
    <col min="16" max="16" width="13.75" customWidth="1"/>
    <col min="17" max="17" width="17.875" customWidth="1"/>
    <col min="18" max="18" width="21.375" customWidth="1"/>
    <col min="20" max="20" width="13.125" bestFit="1" customWidth="1"/>
  </cols>
  <sheetData>
    <row r="1" spans="1:18" x14ac:dyDescent="0.2">
      <c r="A1" t="s">
        <v>875</v>
      </c>
      <c r="B1" t="s">
        <v>0</v>
      </c>
      <c r="C1" t="s">
        <v>1</v>
      </c>
      <c r="D1" t="s">
        <v>2</v>
      </c>
      <c r="E1" s="2" t="s">
        <v>908</v>
      </c>
      <c r="F1" s="3" t="s">
        <v>884</v>
      </c>
      <c r="G1" s="3" t="s">
        <v>885</v>
      </c>
      <c r="H1" t="s">
        <v>3</v>
      </c>
      <c r="I1" t="s">
        <v>4</v>
      </c>
      <c r="J1" t="s">
        <v>876</v>
      </c>
      <c r="K1" t="s">
        <v>877</v>
      </c>
      <c r="L1" t="s">
        <v>878</v>
      </c>
      <c r="M1" t="s">
        <v>879</v>
      </c>
      <c r="N1" t="s">
        <v>880</v>
      </c>
      <c r="O1" t="s">
        <v>881</v>
      </c>
      <c r="P1" t="s">
        <v>882</v>
      </c>
      <c r="Q1" t="s">
        <v>910</v>
      </c>
      <c r="R1" t="s">
        <v>883</v>
      </c>
    </row>
    <row r="2" spans="1:18" x14ac:dyDescent="0.2">
      <c r="A2">
        <v>1</v>
      </c>
      <c r="B2" t="s">
        <v>5</v>
      </c>
      <c r="C2" t="s">
        <v>6</v>
      </c>
      <c r="D2" t="s">
        <v>7</v>
      </c>
      <c r="E2" s="2">
        <v>44400</v>
      </c>
      <c r="F2" s="3" t="s">
        <v>892</v>
      </c>
      <c r="G2" s="3">
        <v>2021</v>
      </c>
      <c r="H2" s="1">
        <v>7473.64</v>
      </c>
      <c r="I2">
        <v>1</v>
      </c>
      <c r="J2" s="1">
        <f>0.075*mock[[#This Row],[Invoiced Amount USD]]</f>
        <v>560.52300000000002</v>
      </c>
      <c r="K2" s="1">
        <f>mock[[#This Row],[Invoiced Amount USD]]-mock[[#This Row],[Vat]]</f>
        <v>6913.1170000000002</v>
      </c>
      <c r="L2" s="1">
        <f>mock[[#This Row],[Invoiced Amount USD]]/mock[[#This Row],[Quantity]]</f>
        <v>7473.64</v>
      </c>
      <c r="M2" s="1">
        <f>mock[[#This Row],[COGS]]/mock[[#This Row],[Quantity]]</f>
        <v>6913.1170000000002</v>
      </c>
      <c r="N2" s="1">
        <f>mock[[#This Row],[Unit Price]]-mock[[#This Row],[Unit Cost]]</f>
        <v>560.52300000000014</v>
      </c>
      <c r="O2" s="1">
        <f>mock[[#This Row],[Profit]]*mock[[#This Row],[Quantity]]</f>
        <v>560.52300000000014</v>
      </c>
      <c r="P2" s="1">
        <f>mock[[#This Row],[Total Profit]]+mock[[#This Row],[Vat]]</f>
        <v>1121.0460000000003</v>
      </c>
      <c r="Q2" s="1">
        <f>mock[[#This Row],[Invoiced Amount USD]]/mock[[#This Row],[Total Profit]]</f>
        <v>13.33333333333333</v>
      </c>
      <c r="R2" s="1">
        <f>mock[[#This Row],[Invoiced Amount USD]]/$T$23*100</f>
        <v>0.14941434014527452</v>
      </c>
    </row>
    <row r="3" spans="1:18" x14ac:dyDescent="0.2">
      <c r="A3">
        <v>2</v>
      </c>
      <c r="B3" t="s">
        <v>8</v>
      </c>
      <c r="C3" t="s">
        <v>6</v>
      </c>
      <c r="D3" t="s">
        <v>9</v>
      </c>
      <c r="E3" s="2">
        <v>44369</v>
      </c>
      <c r="F3" s="3" t="s">
        <v>887</v>
      </c>
      <c r="G3" s="3">
        <v>2021</v>
      </c>
      <c r="H3" s="1">
        <v>8466.8700000000008</v>
      </c>
      <c r="I3">
        <v>1</v>
      </c>
      <c r="J3" s="1">
        <f>0.075*mock[[#This Row],[Invoiced Amount USD]]</f>
        <v>635.01525000000004</v>
      </c>
      <c r="K3" s="1">
        <f>mock[[#This Row],[Invoiced Amount USD]]-mock[[#This Row],[Vat]]</f>
        <v>7831.8547500000004</v>
      </c>
      <c r="L3" s="1">
        <f>mock[[#This Row],[Invoiced Amount USD]]/mock[[#This Row],[Quantity]]</f>
        <v>8466.8700000000008</v>
      </c>
      <c r="M3" s="1">
        <f>mock[[#This Row],[COGS]]/mock[[#This Row],[Quantity]]</f>
        <v>7831.8547500000004</v>
      </c>
      <c r="N3" s="1">
        <f>mock[[#This Row],[Unit Price]]-mock[[#This Row],[Unit Cost]]</f>
        <v>635.01525000000038</v>
      </c>
      <c r="O3" s="1">
        <f>mock[[#This Row],[Profit]]*mock[[#This Row],[Quantity]]</f>
        <v>635.01525000000038</v>
      </c>
      <c r="P3" s="1">
        <f>mock[[#This Row],[Total Profit]]+mock[[#This Row],[Vat]]</f>
        <v>1270.0305000000003</v>
      </c>
      <c r="Q3" s="1">
        <f>mock[[#This Row],[Invoiced Amount USD]]/mock[[#This Row],[Total Profit]]</f>
        <v>13.333333333333327</v>
      </c>
      <c r="R3" s="1">
        <f>mock[[#This Row],[Invoiced Amount USD]]/$T$23*100</f>
        <v>0.16927117096164929</v>
      </c>
    </row>
    <row r="4" spans="1:18" x14ac:dyDescent="0.2">
      <c r="A4">
        <v>3</v>
      </c>
      <c r="B4" t="s">
        <v>10</v>
      </c>
      <c r="C4" t="s">
        <v>11</v>
      </c>
      <c r="D4" t="s">
        <v>12</v>
      </c>
      <c r="E4" s="2">
        <v>44304</v>
      </c>
      <c r="F4" s="3" t="s">
        <v>888</v>
      </c>
      <c r="G4" s="3">
        <v>2021</v>
      </c>
      <c r="H4" s="1">
        <v>3043.7</v>
      </c>
      <c r="I4">
        <v>3</v>
      </c>
      <c r="J4" s="1">
        <f>0.075*mock[[#This Row],[Invoiced Amount USD]]</f>
        <v>228.27749999999997</v>
      </c>
      <c r="K4" s="1">
        <f>mock[[#This Row],[Invoiced Amount USD]]-mock[[#This Row],[Vat]]</f>
        <v>2815.4224999999997</v>
      </c>
      <c r="L4" s="1">
        <f>mock[[#This Row],[Invoiced Amount USD]]/mock[[#This Row],[Quantity]]</f>
        <v>1014.5666666666666</v>
      </c>
      <c r="M4" s="1">
        <f>mock[[#This Row],[COGS]]/mock[[#This Row],[Quantity]]</f>
        <v>938.47416666666652</v>
      </c>
      <c r="N4" s="1">
        <f>mock[[#This Row],[Unit Price]]-mock[[#This Row],[Unit Cost]]</f>
        <v>76.092500000000086</v>
      </c>
      <c r="O4" s="1">
        <f>mock[[#This Row],[Profit]]*mock[[#This Row],[Quantity]]</f>
        <v>228.27750000000026</v>
      </c>
      <c r="P4" s="1">
        <f>mock[[#This Row],[Total Profit]]+mock[[#This Row],[Vat]]</f>
        <v>456.55500000000023</v>
      </c>
      <c r="Q4" s="1">
        <f>mock[[#This Row],[Invoiced Amount USD]]/mock[[#This Row],[Total Profit]]</f>
        <v>13.333333333333318</v>
      </c>
      <c r="R4" s="1">
        <f>mock[[#This Row],[Invoiced Amount USD]]/$T$23*100</f>
        <v>6.0850191753974235E-2</v>
      </c>
    </row>
    <row r="5" spans="1:18" x14ac:dyDescent="0.2">
      <c r="A5">
        <v>4</v>
      </c>
      <c r="B5" t="s">
        <v>13</v>
      </c>
      <c r="C5" t="s">
        <v>14</v>
      </c>
      <c r="D5" t="s">
        <v>15</v>
      </c>
      <c r="E5" s="2">
        <v>44376</v>
      </c>
      <c r="F5" s="3" t="s">
        <v>887</v>
      </c>
      <c r="G5" s="3">
        <v>2021</v>
      </c>
      <c r="H5" s="1">
        <v>8009.16</v>
      </c>
      <c r="I5">
        <v>1</v>
      </c>
      <c r="J5" s="1">
        <f>0.075*mock[[#This Row],[Invoiced Amount USD]]</f>
        <v>600.68700000000001</v>
      </c>
      <c r="K5" s="1">
        <f>mock[[#This Row],[Invoiced Amount USD]]-mock[[#This Row],[Vat]]</f>
        <v>7408.473</v>
      </c>
      <c r="L5" s="1">
        <f>mock[[#This Row],[Invoiced Amount USD]]/mock[[#This Row],[Quantity]]</f>
        <v>8009.16</v>
      </c>
      <c r="M5" s="1">
        <f>mock[[#This Row],[COGS]]/mock[[#This Row],[Quantity]]</f>
        <v>7408.473</v>
      </c>
      <c r="N5" s="1">
        <f>mock[[#This Row],[Unit Price]]-mock[[#This Row],[Unit Cost]]</f>
        <v>600.6869999999999</v>
      </c>
      <c r="O5" s="1">
        <f>mock[[#This Row],[Profit]]*mock[[#This Row],[Quantity]]</f>
        <v>600.6869999999999</v>
      </c>
      <c r="P5" s="1">
        <f>mock[[#This Row],[Total Profit]]+mock[[#This Row],[Vat]]</f>
        <v>1201.3739999999998</v>
      </c>
      <c r="Q5" s="1">
        <f>mock[[#This Row],[Invoiced Amount USD]]/mock[[#This Row],[Total Profit]]</f>
        <v>13.333333333333336</v>
      </c>
      <c r="R5" s="1">
        <f>mock[[#This Row],[Invoiced Amount USD]]/$T$23*100</f>
        <v>0.16012055123312427</v>
      </c>
    </row>
    <row r="6" spans="1:18" x14ac:dyDescent="0.2">
      <c r="A6">
        <v>5</v>
      </c>
      <c r="B6" t="s">
        <v>16</v>
      </c>
      <c r="C6" t="s">
        <v>14</v>
      </c>
      <c r="D6" t="s">
        <v>17</v>
      </c>
      <c r="E6" s="2">
        <v>44489</v>
      </c>
      <c r="F6" s="3" t="s">
        <v>889</v>
      </c>
      <c r="G6" s="3">
        <v>2021</v>
      </c>
      <c r="H6" s="1">
        <v>6577.61</v>
      </c>
      <c r="I6">
        <v>3</v>
      </c>
      <c r="J6" s="1">
        <f>0.075*mock[[#This Row],[Invoiced Amount USD]]</f>
        <v>493.32074999999998</v>
      </c>
      <c r="K6" s="1">
        <f>mock[[#This Row],[Invoiced Amount USD]]-mock[[#This Row],[Vat]]</f>
        <v>6084.2892499999998</v>
      </c>
      <c r="L6" s="1">
        <f>mock[[#This Row],[Invoiced Amount USD]]/mock[[#This Row],[Quantity]]</f>
        <v>2192.5366666666664</v>
      </c>
      <c r="M6" s="1">
        <f>mock[[#This Row],[COGS]]/mock[[#This Row],[Quantity]]</f>
        <v>2028.0964166666665</v>
      </c>
      <c r="N6" s="1">
        <f>mock[[#This Row],[Unit Price]]-mock[[#This Row],[Unit Cost]]</f>
        <v>164.44024999999988</v>
      </c>
      <c r="O6" s="1">
        <f>mock[[#This Row],[Profit]]*mock[[#This Row],[Quantity]]</f>
        <v>493.32074999999963</v>
      </c>
      <c r="P6" s="1">
        <f>mock[[#This Row],[Total Profit]]+mock[[#This Row],[Vat]]</f>
        <v>986.64149999999961</v>
      </c>
      <c r="Q6" s="1">
        <f>mock[[#This Row],[Invoiced Amount USD]]/mock[[#This Row],[Total Profit]]</f>
        <v>13.333333333333343</v>
      </c>
      <c r="R6" s="1">
        <f>mock[[#This Row],[Invoiced Amount USD]]/$T$23*100</f>
        <v>0.13150074901693942</v>
      </c>
    </row>
    <row r="7" spans="1:18" x14ac:dyDescent="0.2">
      <c r="A7">
        <v>6</v>
      </c>
      <c r="B7" t="s">
        <v>8</v>
      </c>
      <c r="C7" t="s">
        <v>18</v>
      </c>
      <c r="D7" t="s">
        <v>19</v>
      </c>
      <c r="E7" s="2">
        <v>44274</v>
      </c>
      <c r="F7" s="3" t="s">
        <v>890</v>
      </c>
      <c r="G7" s="3">
        <v>2021</v>
      </c>
      <c r="H7" s="1">
        <v>6872.07</v>
      </c>
      <c r="I7">
        <v>4</v>
      </c>
      <c r="J7" s="1">
        <f>0.075*mock[[#This Row],[Invoiced Amount USD]]</f>
        <v>515.40524999999991</v>
      </c>
      <c r="K7" s="1">
        <f>mock[[#This Row],[Invoiced Amount USD]]-mock[[#This Row],[Vat]]</f>
        <v>6356.6647499999999</v>
      </c>
      <c r="L7" s="1">
        <f>mock[[#This Row],[Invoiced Amount USD]]/mock[[#This Row],[Quantity]]</f>
        <v>1718.0174999999999</v>
      </c>
      <c r="M7" s="1">
        <f>mock[[#This Row],[COGS]]/mock[[#This Row],[Quantity]]</f>
        <v>1589.1661875</v>
      </c>
      <c r="N7" s="1">
        <f>mock[[#This Row],[Unit Price]]-mock[[#This Row],[Unit Cost]]</f>
        <v>128.85131249999995</v>
      </c>
      <c r="O7" s="1">
        <f>mock[[#This Row],[Profit]]*mock[[#This Row],[Quantity]]</f>
        <v>515.4052499999998</v>
      </c>
      <c r="P7" s="1">
        <f>mock[[#This Row],[Total Profit]]+mock[[#This Row],[Vat]]</f>
        <v>1030.8104999999996</v>
      </c>
      <c r="Q7" s="1">
        <f>mock[[#This Row],[Invoiced Amount USD]]/mock[[#This Row],[Total Profit]]</f>
        <v>13.333333333333337</v>
      </c>
      <c r="R7" s="1">
        <f>mock[[#This Row],[Invoiced Amount USD]]/$T$23*100</f>
        <v>0.13738764570973938</v>
      </c>
    </row>
    <row r="8" spans="1:18" x14ac:dyDescent="0.2">
      <c r="A8">
        <v>7</v>
      </c>
      <c r="B8" t="s">
        <v>16</v>
      </c>
      <c r="C8" t="s">
        <v>20</v>
      </c>
      <c r="D8" t="s">
        <v>21</v>
      </c>
      <c r="E8" s="2">
        <v>44429</v>
      </c>
      <c r="F8" s="3" t="s">
        <v>891</v>
      </c>
      <c r="G8" s="3">
        <v>2021</v>
      </c>
      <c r="H8" s="1">
        <v>4805.92</v>
      </c>
      <c r="I8">
        <v>10</v>
      </c>
      <c r="J8" s="1">
        <f>0.075*mock[[#This Row],[Invoiced Amount USD]]</f>
        <v>360.44400000000002</v>
      </c>
      <c r="K8" s="1">
        <f>mock[[#This Row],[Invoiced Amount USD]]-mock[[#This Row],[Vat]]</f>
        <v>4445.4759999999997</v>
      </c>
      <c r="L8" s="1">
        <f>mock[[#This Row],[Invoiced Amount USD]]/mock[[#This Row],[Quantity]]</f>
        <v>480.59199999999998</v>
      </c>
      <c r="M8" s="1">
        <f>mock[[#This Row],[COGS]]/mock[[#This Row],[Quantity]]</f>
        <v>444.54759999999999</v>
      </c>
      <c r="N8" s="1">
        <f>mock[[#This Row],[Unit Price]]-mock[[#This Row],[Unit Cost]]</f>
        <v>36.044399999999996</v>
      </c>
      <c r="O8" s="1">
        <f>mock[[#This Row],[Profit]]*mock[[#This Row],[Quantity]]</f>
        <v>360.44399999999996</v>
      </c>
      <c r="P8" s="1">
        <f>mock[[#This Row],[Total Profit]]+mock[[#This Row],[Vat]]</f>
        <v>720.88799999999992</v>
      </c>
      <c r="Q8" s="1">
        <f>mock[[#This Row],[Invoiced Amount USD]]/mock[[#This Row],[Total Profit]]</f>
        <v>13.333333333333336</v>
      </c>
      <c r="R8" s="1">
        <f>mock[[#This Row],[Invoiced Amount USD]]/$T$23*100</f>
        <v>9.6080807423287409E-2</v>
      </c>
    </row>
    <row r="9" spans="1:18" x14ac:dyDescent="0.2">
      <c r="A9">
        <v>8</v>
      </c>
      <c r="B9" t="s">
        <v>10</v>
      </c>
      <c r="C9" t="s">
        <v>22</v>
      </c>
      <c r="D9" t="s">
        <v>23</v>
      </c>
      <c r="E9" s="2">
        <v>44405</v>
      </c>
      <c r="F9" s="3" t="s">
        <v>892</v>
      </c>
      <c r="G9" s="3">
        <v>2021</v>
      </c>
      <c r="H9" s="1">
        <v>1231.17</v>
      </c>
      <c r="I9">
        <v>5</v>
      </c>
      <c r="J9" s="1">
        <f>0.075*mock[[#This Row],[Invoiced Amount USD]]</f>
        <v>92.33775</v>
      </c>
      <c r="K9" s="1">
        <f>mock[[#This Row],[Invoiced Amount USD]]-mock[[#This Row],[Vat]]</f>
        <v>1138.8322500000002</v>
      </c>
      <c r="L9" s="1">
        <f>mock[[#This Row],[Invoiced Amount USD]]/mock[[#This Row],[Quantity]]</f>
        <v>246.23400000000001</v>
      </c>
      <c r="M9" s="1">
        <f>mock[[#This Row],[COGS]]/mock[[#This Row],[Quantity]]</f>
        <v>227.76645000000002</v>
      </c>
      <c r="N9" s="1">
        <f>mock[[#This Row],[Unit Price]]-mock[[#This Row],[Unit Cost]]</f>
        <v>18.467549999999989</v>
      </c>
      <c r="O9" s="1">
        <f>mock[[#This Row],[Profit]]*mock[[#This Row],[Quantity]]</f>
        <v>92.337749999999943</v>
      </c>
      <c r="P9" s="1">
        <f>mock[[#This Row],[Total Profit]]+mock[[#This Row],[Vat]]</f>
        <v>184.67549999999994</v>
      </c>
      <c r="Q9" s="1">
        <f>mock[[#This Row],[Invoiced Amount USD]]/mock[[#This Row],[Total Profit]]</f>
        <v>13.333333333333343</v>
      </c>
      <c r="R9" s="1">
        <f>mock[[#This Row],[Invoiced Amount USD]]/$T$23*100</f>
        <v>2.461376961649981E-2</v>
      </c>
    </row>
    <row r="10" spans="1:18" x14ac:dyDescent="0.2">
      <c r="A10">
        <v>9</v>
      </c>
      <c r="B10" t="s">
        <v>10</v>
      </c>
      <c r="C10" t="s">
        <v>11</v>
      </c>
      <c r="D10" t="s">
        <v>24</v>
      </c>
      <c r="E10" s="2">
        <v>44454</v>
      </c>
      <c r="F10" s="3" t="s">
        <v>893</v>
      </c>
      <c r="G10" s="3">
        <v>2021</v>
      </c>
      <c r="H10" s="1">
        <v>4463.17</v>
      </c>
      <c r="I10">
        <v>3</v>
      </c>
      <c r="J10" s="1">
        <f>0.075*mock[[#This Row],[Invoiced Amount USD]]</f>
        <v>334.73775000000001</v>
      </c>
      <c r="K10" s="1">
        <f>mock[[#This Row],[Invoiced Amount USD]]-mock[[#This Row],[Vat]]</f>
        <v>4128.4322499999998</v>
      </c>
      <c r="L10" s="1">
        <f>mock[[#This Row],[Invoiced Amount USD]]/mock[[#This Row],[Quantity]]</f>
        <v>1487.7233333333334</v>
      </c>
      <c r="M10" s="1">
        <f>mock[[#This Row],[COGS]]/mock[[#This Row],[Quantity]]</f>
        <v>1376.1440833333334</v>
      </c>
      <c r="N10" s="1">
        <f>mock[[#This Row],[Unit Price]]-mock[[#This Row],[Unit Cost]]</f>
        <v>111.57925</v>
      </c>
      <c r="O10" s="1">
        <f>mock[[#This Row],[Profit]]*mock[[#This Row],[Quantity]]</f>
        <v>334.73775000000001</v>
      </c>
      <c r="P10" s="1">
        <f>mock[[#This Row],[Total Profit]]+mock[[#This Row],[Vat]]</f>
        <v>669.47550000000001</v>
      </c>
      <c r="Q10" s="1">
        <f>mock[[#This Row],[Invoiced Amount USD]]/mock[[#This Row],[Total Profit]]</f>
        <v>13.333333333333334</v>
      </c>
      <c r="R10" s="1">
        <f>mock[[#This Row],[Invoiced Amount USD]]/$T$23*100</f>
        <v>8.9228488461604361E-2</v>
      </c>
    </row>
    <row r="11" spans="1:18" x14ac:dyDescent="0.2">
      <c r="A11">
        <v>10</v>
      </c>
      <c r="B11" t="s">
        <v>16</v>
      </c>
      <c r="C11" t="s">
        <v>25</v>
      </c>
      <c r="D11" t="s">
        <v>26</v>
      </c>
      <c r="E11" s="2">
        <v>44197</v>
      </c>
      <c r="F11" s="3" t="s">
        <v>894</v>
      </c>
      <c r="G11" s="3">
        <v>2021</v>
      </c>
      <c r="H11" s="1">
        <v>3033.95</v>
      </c>
      <c r="I11">
        <v>8</v>
      </c>
      <c r="J11" s="1">
        <f>0.075*mock[[#This Row],[Invoiced Amount USD]]</f>
        <v>227.54624999999999</v>
      </c>
      <c r="K11" s="1">
        <f>mock[[#This Row],[Invoiced Amount USD]]-mock[[#This Row],[Vat]]</f>
        <v>2806.4037499999999</v>
      </c>
      <c r="L11" s="1">
        <f>mock[[#This Row],[Invoiced Amount USD]]/mock[[#This Row],[Quantity]]</f>
        <v>379.24374999999998</v>
      </c>
      <c r="M11" s="1">
        <f>mock[[#This Row],[COGS]]/mock[[#This Row],[Quantity]]</f>
        <v>350.80046874999999</v>
      </c>
      <c r="N11" s="1">
        <f>mock[[#This Row],[Unit Price]]-mock[[#This Row],[Unit Cost]]</f>
        <v>28.443281249999984</v>
      </c>
      <c r="O11" s="1">
        <f>mock[[#This Row],[Profit]]*mock[[#This Row],[Quantity]]</f>
        <v>227.54624999999987</v>
      </c>
      <c r="P11" s="1">
        <f>mock[[#This Row],[Total Profit]]+mock[[#This Row],[Vat]]</f>
        <v>455.09249999999986</v>
      </c>
      <c r="Q11" s="1">
        <f>mock[[#This Row],[Invoiced Amount USD]]/mock[[#This Row],[Total Profit]]</f>
        <v>13.333333333333339</v>
      </c>
      <c r="R11" s="1">
        <f>mock[[#This Row],[Invoiced Amount USD]]/$T$23*100</f>
        <v>6.0655268019834459E-2</v>
      </c>
    </row>
    <row r="12" spans="1:18" x14ac:dyDescent="0.2">
      <c r="A12">
        <v>11</v>
      </c>
      <c r="B12" t="s">
        <v>16</v>
      </c>
      <c r="C12" t="s">
        <v>27</v>
      </c>
      <c r="D12" t="s">
        <v>28</v>
      </c>
      <c r="E12" s="2">
        <v>44552</v>
      </c>
      <c r="F12" s="3" t="s">
        <v>895</v>
      </c>
      <c r="G12" s="3">
        <v>2021</v>
      </c>
      <c r="H12" s="1">
        <v>412.36</v>
      </c>
      <c r="I12">
        <v>4</v>
      </c>
      <c r="J12" s="1">
        <f>0.075*mock[[#This Row],[Invoiced Amount USD]]</f>
        <v>30.927</v>
      </c>
      <c r="K12" s="1">
        <f>mock[[#This Row],[Invoiced Amount USD]]-mock[[#This Row],[Vat]]</f>
        <v>381.43299999999999</v>
      </c>
      <c r="L12" s="1">
        <f>mock[[#This Row],[Invoiced Amount USD]]/mock[[#This Row],[Quantity]]</f>
        <v>103.09</v>
      </c>
      <c r="M12" s="1">
        <f>mock[[#This Row],[COGS]]/mock[[#This Row],[Quantity]]</f>
        <v>95.358249999999998</v>
      </c>
      <c r="N12" s="1">
        <f>mock[[#This Row],[Unit Price]]-mock[[#This Row],[Unit Cost]]</f>
        <v>7.7317500000000052</v>
      </c>
      <c r="O12" s="1">
        <f>mock[[#This Row],[Profit]]*mock[[#This Row],[Quantity]]</f>
        <v>30.927000000000021</v>
      </c>
      <c r="P12" s="1">
        <f>mock[[#This Row],[Total Profit]]+mock[[#This Row],[Vat]]</f>
        <v>61.854000000000021</v>
      </c>
      <c r="Q12" s="1">
        <f>mock[[#This Row],[Invoiced Amount USD]]/mock[[#This Row],[Total Profit]]</f>
        <v>13.333333333333325</v>
      </c>
      <c r="R12" s="1">
        <f>mock[[#This Row],[Invoiced Amount USD]]/$T$23*100</f>
        <v>8.2439744625517689E-3</v>
      </c>
    </row>
    <row r="13" spans="1:18" x14ac:dyDescent="0.2">
      <c r="A13">
        <v>12</v>
      </c>
      <c r="B13" t="s">
        <v>8</v>
      </c>
      <c r="C13" t="s">
        <v>29</v>
      </c>
      <c r="D13" t="s">
        <v>30</v>
      </c>
      <c r="E13" s="2">
        <v>44260</v>
      </c>
      <c r="F13" s="3" t="s">
        <v>890</v>
      </c>
      <c r="G13" s="3">
        <v>2021</v>
      </c>
      <c r="H13" s="1">
        <v>1116.69</v>
      </c>
      <c r="I13">
        <v>2</v>
      </c>
      <c r="J13" s="1">
        <f>0.075*mock[[#This Row],[Invoiced Amount USD]]</f>
        <v>83.751750000000001</v>
      </c>
      <c r="K13" s="1">
        <f>mock[[#This Row],[Invoiced Amount USD]]-mock[[#This Row],[Vat]]</f>
        <v>1032.9382500000002</v>
      </c>
      <c r="L13" s="1">
        <f>mock[[#This Row],[Invoiced Amount USD]]/mock[[#This Row],[Quantity]]</f>
        <v>558.34500000000003</v>
      </c>
      <c r="M13" s="1">
        <f>mock[[#This Row],[COGS]]/mock[[#This Row],[Quantity]]</f>
        <v>516.46912500000008</v>
      </c>
      <c r="N13" s="1">
        <f>mock[[#This Row],[Unit Price]]-mock[[#This Row],[Unit Cost]]</f>
        <v>41.875874999999951</v>
      </c>
      <c r="O13" s="1">
        <f>mock[[#This Row],[Profit]]*mock[[#This Row],[Quantity]]</f>
        <v>83.751749999999902</v>
      </c>
      <c r="P13" s="1">
        <f>mock[[#This Row],[Total Profit]]+mock[[#This Row],[Vat]]</f>
        <v>167.50349999999992</v>
      </c>
      <c r="Q13" s="1">
        <f>mock[[#This Row],[Invoiced Amount USD]]/mock[[#This Row],[Total Profit]]</f>
        <v>13.33333333333335</v>
      </c>
      <c r="R13" s="1">
        <f>mock[[#This Row],[Invoiced Amount USD]]/$T$23*100</f>
        <v>2.2325065095030884E-2</v>
      </c>
    </row>
    <row r="14" spans="1:18" x14ac:dyDescent="0.2">
      <c r="A14">
        <v>13</v>
      </c>
      <c r="B14" t="s">
        <v>13</v>
      </c>
      <c r="C14" t="s">
        <v>31</v>
      </c>
      <c r="D14" t="s">
        <v>32</v>
      </c>
      <c r="E14" s="2">
        <v>44242</v>
      </c>
      <c r="F14" s="3" t="s">
        <v>896</v>
      </c>
      <c r="G14" s="3">
        <v>2021</v>
      </c>
      <c r="H14" s="1">
        <v>7545.66</v>
      </c>
      <c r="I14">
        <v>1</v>
      </c>
      <c r="J14" s="1">
        <f>0.075*mock[[#This Row],[Invoiced Amount USD]]</f>
        <v>565.92449999999997</v>
      </c>
      <c r="K14" s="1">
        <f>mock[[#This Row],[Invoiced Amount USD]]-mock[[#This Row],[Vat]]</f>
        <v>6979.7354999999998</v>
      </c>
      <c r="L14" s="1">
        <f>mock[[#This Row],[Invoiced Amount USD]]/mock[[#This Row],[Quantity]]</f>
        <v>7545.66</v>
      </c>
      <c r="M14" s="1">
        <f>mock[[#This Row],[COGS]]/mock[[#This Row],[Quantity]]</f>
        <v>6979.7354999999998</v>
      </c>
      <c r="N14" s="1">
        <f>mock[[#This Row],[Unit Price]]-mock[[#This Row],[Unit Cost]]</f>
        <v>565.92450000000008</v>
      </c>
      <c r="O14" s="1">
        <f>mock[[#This Row],[Profit]]*mock[[#This Row],[Quantity]]</f>
        <v>565.92450000000008</v>
      </c>
      <c r="P14" s="1">
        <f>mock[[#This Row],[Total Profit]]+mock[[#This Row],[Vat]]</f>
        <v>1131.8490000000002</v>
      </c>
      <c r="Q14" s="1">
        <f>mock[[#This Row],[Invoiced Amount USD]]/mock[[#This Row],[Total Profit]]</f>
        <v>13.33333333333333</v>
      </c>
      <c r="R14" s="1">
        <f>mock[[#This Row],[Invoiced Amount USD]]/$T$23*100</f>
        <v>0.15085417679478702</v>
      </c>
    </row>
    <row r="15" spans="1:18" x14ac:dyDescent="0.2">
      <c r="A15">
        <v>14</v>
      </c>
      <c r="B15" t="s">
        <v>13</v>
      </c>
      <c r="C15" t="s">
        <v>33</v>
      </c>
      <c r="D15" t="s">
        <v>34</v>
      </c>
      <c r="E15" s="2">
        <v>44218</v>
      </c>
      <c r="F15" s="3" t="s">
        <v>894</v>
      </c>
      <c r="G15" s="3">
        <v>2021</v>
      </c>
      <c r="H15" s="1">
        <v>6815.29</v>
      </c>
      <c r="I15">
        <v>8</v>
      </c>
      <c r="J15" s="1">
        <f>0.075*mock[[#This Row],[Invoiced Amount USD]]</f>
        <v>511.14675</v>
      </c>
      <c r="K15" s="1">
        <f>mock[[#This Row],[Invoiced Amount USD]]-mock[[#This Row],[Vat]]</f>
        <v>6304.1432500000001</v>
      </c>
      <c r="L15" s="1">
        <f>mock[[#This Row],[Invoiced Amount USD]]/mock[[#This Row],[Quantity]]</f>
        <v>851.91125</v>
      </c>
      <c r="M15" s="1">
        <f>mock[[#This Row],[COGS]]/mock[[#This Row],[Quantity]]</f>
        <v>788.01790625000001</v>
      </c>
      <c r="N15" s="1">
        <f>mock[[#This Row],[Unit Price]]-mock[[#This Row],[Unit Cost]]</f>
        <v>63.893343749999985</v>
      </c>
      <c r="O15" s="1">
        <f>mock[[#This Row],[Profit]]*mock[[#This Row],[Quantity]]</f>
        <v>511.14674999999988</v>
      </c>
      <c r="P15" s="1">
        <f>mock[[#This Row],[Total Profit]]+mock[[#This Row],[Vat]]</f>
        <v>1022.2934999999999</v>
      </c>
      <c r="Q15" s="1">
        <f>mock[[#This Row],[Invoiced Amount USD]]/mock[[#This Row],[Total Profit]]</f>
        <v>13.333333333333336</v>
      </c>
      <c r="R15" s="1">
        <f>mock[[#This Row],[Invoiced Amount USD]]/$T$23*100</f>
        <v>0.13625248985082075</v>
      </c>
    </row>
    <row r="16" spans="1:18" x14ac:dyDescent="0.2">
      <c r="A16">
        <v>15</v>
      </c>
      <c r="B16" t="s">
        <v>16</v>
      </c>
      <c r="C16" t="s">
        <v>35</v>
      </c>
      <c r="D16" t="s">
        <v>36</v>
      </c>
      <c r="E16" s="2">
        <v>44403</v>
      </c>
      <c r="F16" s="3" t="s">
        <v>892</v>
      </c>
      <c r="G16" s="3">
        <v>2021</v>
      </c>
      <c r="H16" s="1">
        <v>3349.41</v>
      </c>
      <c r="I16">
        <v>1</v>
      </c>
      <c r="J16" s="1">
        <f>0.075*mock[[#This Row],[Invoiced Amount USD]]</f>
        <v>251.20574999999997</v>
      </c>
      <c r="K16" s="1">
        <f>mock[[#This Row],[Invoiced Amount USD]]-mock[[#This Row],[Vat]]</f>
        <v>3098.2042499999998</v>
      </c>
      <c r="L16" s="1">
        <f>mock[[#This Row],[Invoiced Amount USD]]/mock[[#This Row],[Quantity]]</f>
        <v>3349.41</v>
      </c>
      <c r="M16" s="1">
        <f>mock[[#This Row],[COGS]]/mock[[#This Row],[Quantity]]</f>
        <v>3098.2042499999998</v>
      </c>
      <c r="N16" s="1">
        <f>mock[[#This Row],[Unit Price]]-mock[[#This Row],[Unit Cost]]</f>
        <v>251.20575000000008</v>
      </c>
      <c r="O16" s="1">
        <f>mock[[#This Row],[Profit]]*mock[[#This Row],[Quantity]]</f>
        <v>251.20575000000008</v>
      </c>
      <c r="P16" s="1">
        <f>mock[[#This Row],[Total Profit]]+mock[[#This Row],[Vat]]</f>
        <v>502.41150000000005</v>
      </c>
      <c r="Q16" s="1">
        <f>mock[[#This Row],[Invoiced Amount USD]]/mock[[#This Row],[Total Profit]]</f>
        <v>13.333333333333329</v>
      </c>
      <c r="R16" s="1">
        <f>mock[[#This Row],[Invoiced Amount USD]]/$T$23*100</f>
        <v>6.6962000447704714E-2</v>
      </c>
    </row>
    <row r="17" spans="1:20" x14ac:dyDescent="0.2">
      <c r="A17">
        <v>16</v>
      </c>
      <c r="B17" t="s">
        <v>16</v>
      </c>
      <c r="C17" t="s">
        <v>31</v>
      </c>
      <c r="D17" t="s">
        <v>37</v>
      </c>
      <c r="E17" s="2">
        <v>44346</v>
      </c>
      <c r="F17" s="3" t="s">
        <v>897</v>
      </c>
      <c r="G17" s="3">
        <v>2021</v>
      </c>
      <c r="H17" s="1">
        <v>8437.11</v>
      </c>
      <c r="I17">
        <v>1</v>
      </c>
      <c r="J17" s="1">
        <f>0.075*mock[[#This Row],[Invoiced Amount USD]]</f>
        <v>632.78325000000007</v>
      </c>
      <c r="K17" s="1">
        <f>mock[[#This Row],[Invoiced Amount USD]]-mock[[#This Row],[Vat]]</f>
        <v>7804.3267500000002</v>
      </c>
      <c r="L17" s="1">
        <f>mock[[#This Row],[Invoiced Amount USD]]/mock[[#This Row],[Quantity]]</f>
        <v>8437.11</v>
      </c>
      <c r="M17" s="1">
        <f>mock[[#This Row],[COGS]]/mock[[#This Row],[Quantity]]</f>
        <v>7804.3267500000002</v>
      </c>
      <c r="N17" s="1">
        <f>mock[[#This Row],[Unit Price]]-mock[[#This Row],[Unit Cost]]</f>
        <v>632.78325000000041</v>
      </c>
      <c r="O17" s="1">
        <f>mock[[#This Row],[Profit]]*mock[[#This Row],[Quantity]]</f>
        <v>632.78325000000041</v>
      </c>
      <c r="P17" s="1">
        <f>mock[[#This Row],[Total Profit]]+mock[[#This Row],[Vat]]</f>
        <v>1265.5665000000004</v>
      </c>
      <c r="Q17" s="1">
        <f>mock[[#This Row],[Invoiced Amount USD]]/mock[[#This Row],[Total Profit]]</f>
        <v>13.333333333333325</v>
      </c>
      <c r="R17" s="1">
        <f>mock[[#This Row],[Invoiced Amount USD]]/$T$23*100</f>
        <v>0.1686762037485211</v>
      </c>
    </row>
    <row r="18" spans="1:20" x14ac:dyDescent="0.2">
      <c r="A18">
        <v>17</v>
      </c>
      <c r="B18" t="s">
        <v>10</v>
      </c>
      <c r="C18" t="s">
        <v>29</v>
      </c>
      <c r="D18" t="s">
        <v>38</v>
      </c>
      <c r="E18" s="2">
        <v>44404</v>
      </c>
      <c r="F18" s="3" t="s">
        <v>892</v>
      </c>
      <c r="G18" s="3">
        <v>2021</v>
      </c>
      <c r="H18" s="1">
        <v>5076.47</v>
      </c>
      <c r="I18">
        <v>4</v>
      </c>
      <c r="J18" s="1">
        <f>0.075*mock[[#This Row],[Invoiced Amount USD]]</f>
        <v>380.73525000000001</v>
      </c>
      <c r="K18" s="1">
        <f>mock[[#This Row],[Invoiced Amount USD]]-mock[[#This Row],[Vat]]</f>
        <v>4695.7347500000005</v>
      </c>
      <c r="L18" s="1">
        <f>mock[[#This Row],[Invoiced Amount USD]]/mock[[#This Row],[Quantity]]</f>
        <v>1269.1175000000001</v>
      </c>
      <c r="M18" s="1">
        <f>mock[[#This Row],[COGS]]/mock[[#This Row],[Quantity]]</f>
        <v>1173.9336875000001</v>
      </c>
      <c r="N18" s="1">
        <f>mock[[#This Row],[Unit Price]]-mock[[#This Row],[Unit Cost]]</f>
        <v>95.183812499999931</v>
      </c>
      <c r="O18" s="1">
        <f>mock[[#This Row],[Profit]]*mock[[#This Row],[Quantity]]</f>
        <v>380.73524999999972</v>
      </c>
      <c r="P18" s="1">
        <f>mock[[#This Row],[Total Profit]]+mock[[#This Row],[Vat]]</f>
        <v>761.47049999999967</v>
      </c>
      <c r="Q18" s="1">
        <f>mock[[#This Row],[Invoiced Amount USD]]/mock[[#This Row],[Total Profit]]</f>
        <v>13.333333333333343</v>
      </c>
      <c r="R18" s="1">
        <f>mock[[#This Row],[Invoiced Amount USD]]/$T$23*100</f>
        <v>0.10148969114344304</v>
      </c>
    </row>
    <row r="19" spans="1:20" x14ac:dyDescent="0.2">
      <c r="A19">
        <v>18</v>
      </c>
      <c r="B19" t="s">
        <v>16</v>
      </c>
      <c r="C19" t="s">
        <v>14</v>
      </c>
      <c r="D19" t="s">
        <v>39</v>
      </c>
      <c r="E19" s="2">
        <v>44379</v>
      </c>
      <c r="F19" s="3" t="s">
        <v>892</v>
      </c>
      <c r="G19" s="3">
        <v>2021</v>
      </c>
      <c r="H19" s="1">
        <v>4113.5200000000004</v>
      </c>
      <c r="I19">
        <v>6</v>
      </c>
      <c r="J19" s="1">
        <f>0.075*mock[[#This Row],[Invoiced Amount USD]]</f>
        <v>308.51400000000001</v>
      </c>
      <c r="K19" s="1">
        <f>mock[[#This Row],[Invoiced Amount USD]]-mock[[#This Row],[Vat]]</f>
        <v>3805.0060000000003</v>
      </c>
      <c r="L19" s="1">
        <f>mock[[#This Row],[Invoiced Amount USD]]/mock[[#This Row],[Quantity]]</f>
        <v>685.5866666666667</v>
      </c>
      <c r="M19" s="1">
        <f>mock[[#This Row],[COGS]]/mock[[#This Row],[Quantity]]</f>
        <v>634.16766666666672</v>
      </c>
      <c r="N19" s="1">
        <f>mock[[#This Row],[Unit Price]]-mock[[#This Row],[Unit Cost]]</f>
        <v>51.418999999999983</v>
      </c>
      <c r="O19" s="1">
        <f>mock[[#This Row],[Profit]]*mock[[#This Row],[Quantity]]</f>
        <v>308.5139999999999</v>
      </c>
      <c r="P19" s="1">
        <f>mock[[#This Row],[Total Profit]]+mock[[#This Row],[Vat]]</f>
        <v>617.02799999999991</v>
      </c>
      <c r="Q19" s="1">
        <f>mock[[#This Row],[Invoiced Amount USD]]/mock[[#This Row],[Total Profit]]</f>
        <v>13.333333333333339</v>
      </c>
      <c r="R19" s="1">
        <f>mock[[#This Row],[Invoiced Amount USD]]/$T$23*100</f>
        <v>8.2238223472683947E-2</v>
      </c>
    </row>
    <row r="20" spans="1:20" x14ac:dyDescent="0.2">
      <c r="A20">
        <v>19</v>
      </c>
      <c r="B20" t="s">
        <v>5</v>
      </c>
      <c r="C20" t="s">
        <v>18</v>
      </c>
      <c r="D20" t="s">
        <v>40</v>
      </c>
      <c r="E20" s="2">
        <v>44273</v>
      </c>
      <c r="F20" s="3" t="s">
        <v>890</v>
      </c>
      <c r="G20" s="3">
        <v>2021</v>
      </c>
      <c r="H20" s="1">
        <v>2704.95</v>
      </c>
      <c r="I20">
        <v>7</v>
      </c>
      <c r="J20" s="1">
        <f>0.075*mock[[#This Row],[Invoiced Amount USD]]</f>
        <v>202.87124999999997</v>
      </c>
      <c r="K20" s="1">
        <f>mock[[#This Row],[Invoiced Amount USD]]-mock[[#This Row],[Vat]]</f>
        <v>2502.0787499999997</v>
      </c>
      <c r="L20" s="1">
        <f>mock[[#This Row],[Invoiced Amount USD]]/mock[[#This Row],[Quantity]]</f>
        <v>386.42142857142852</v>
      </c>
      <c r="M20" s="1">
        <f>mock[[#This Row],[COGS]]/mock[[#This Row],[Quantity]]</f>
        <v>357.43982142857141</v>
      </c>
      <c r="N20" s="1">
        <f>mock[[#This Row],[Unit Price]]-mock[[#This Row],[Unit Cost]]</f>
        <v>28.981607142857115</v>
      </c>
      <c r="O20" s="1">
        <f>mock[[#This Row],[Profit]]*mock[[#This Row],[Quantity]]</f>
        <v>202.8712499999998</v>
      </c>
      <c r="P20" s="1">
        <f>mock[[#This Row],[Total Profit]]+mock[[#This Row],[Vat]]</f>
        <v>405.74249999999978</v>
      </c>
      <c r="Q20" s="1">
        <f>mock[[#This Row],[Invoiced Amount USD]]/mock[[#This Row],[Total Profit]]</f>
        <v>13.333333333333345</v>
      </c>
      <c r="R20" s="1">
        <f>mock[[#This Row],[Invoiced Amount USD]]/$T$23*100</f>
        <v>5.4077841503733154E-2</v>
      </c>
    </row>
    <row r="21" spans="1:20" x14ac:dyDescent="0.2">
      <c r="A21">
        <v>20</v>
      </c>
      <c r="B21" t="s">
        <v>5</v>
      </c>
      <c r="C21" t="s">
        <v>41</v>
      </c>
      <c r="D21" t="s">
        <v>42</v>
      </c>
      <c r="E21" s="2">
        <v>44483</v>
      </c>
      <c r="F21" s="3" t="s">
        <v>889</v>
      </c>
      <c r="G21" s="3">
        <v>2021</v>
      </c>
      <c r="H21" s="1">
        <v>3480.57</v>
      </c>
      <c r="I21">
        <v>4</v>
      </c>
      <c r="J21" s="1">
        <f>0.075*mock[[#This Row],[Invoiced Amount USD]]</f>
        <v>261.04275000000001</v>
      </c>
      <c r="K21" s="1">
        <f>mock[[#This Row],[Invoiced Amount USD]]-mock[[#This Row],[Vat]]</f>
        <v>3219.5272500000001</v>
      </c>
      <c r="L21" s="1">
        <f>mock[[#This Row],[Invoiced Amount USD]]/mock[[#This Row],[Quantity]]</f>
        <v>870.14250000000004</v>
      </c>
      <c r="M21" s="1">
        <f>mock[[#This Row],[COGS]]/mock[[#This Row],[Quantity]]</f>
        <v>804.88181250000002</v>
      </c>
      <c r="N21" s="1">
        <f>mock[[#This Row],[Unit Price]]-mock[[#This Row],[Unit Cost]]</f>
        <v>65.260687500000017</v>
      </c>
      <c r="O21" s="1">
        <f>mock[[#This Row],[Profit]]*mock[[#This Row],[Quantity]]</f>
        <v>261.04275000000007</v>
      </c>
      <c r="P21" s="1">
        <f>mock[[#This Row],[Total Profit]]+mock[[#This Row],[Vat]]</f>
        <v>522.08550000000014</v>
      </c>
      <c r="Q21" s="1">
        <f>mock[[#This Row],[Invoiced Amount USD]]/mock[[#This Row],[Total Profit]]</f>
        <v>13.33333333333333</v>
      </c>
      <c r="R21" s="1">
        <f>mock[[#This Row],[Invoiced Amount USD]]/$T$23*100</f>
        <v>6.9584174495886636E-2</v>
      </c>
    </row>
    <row r="22" spans="1:20" x14ac:dyDescent="0.2">
      <c r="A22">
        <v>21</v>
      </c>
      <c r="B22" t="s">
        <v>16</v>
      </c>
      <c r="C22" t="s">
        <v>25</v>
      </c>
      <c r="D22" t="s">
        <v>43</v>
      </c>
      <c r="E22" s="2">
        <v>44440</v>
      </c>
      <c r="F22" s="3" t="s">
        <v>893</v>
      </c>
      <c r="G22" s="3">
        <v>2021</v>
      </c>
      <c r="H22" s="1">
        <v>1922.56</v>
      </c>
      <c r="I22">
        <v>4</v>
      </c>
      <c r="J22" s="1">
        <f>0.075*mock[[#This Row],[Invoiced Amount USD]]</f>
        <v>144.19199999999998</v>
      </c>
      <c r="K22" s="1">
        <f>mock[[#This Row],[Invoiced Amount USD]]-mock[[#This Row],[Vat]]</f>
        <v>1778.3679999999999</v>
      </c>
      <c r="L22" s="1">
        <f>mock[[#This Row],[Invoiced Amount USD]]/mock[[#This Row],[Quantity]]</f>
        <v>480.64</v>
      </c>
      <c r="M22" s="1">
        <f>mock[[#This Row],[COGS]]/mock[[#This Row],[Quantity]]</f>
        <v>444.59199999999998</v>
      </c>
      <c r="N22" s="1">
        <f>mock[[#This Row],[Unit Price]]-mock[[#This Row],[Unit Cost]]</f>
        <v>36.048000000000002</v>
      </c>
      <c r="O22" s="1">
        <f>mock[[#This Row],[Profit]]*mock[[#This Row],[Quantity]]</f>
        <v>144.19200000000001</v>
      </c>
      <c r="P22" s="1">
        <f>mock[[#This Row],[Total Profit]]+mock[[#This Row],[Vat]]</f>
        <v>288.38400000000001</v>
      </c>
      <c r="Q22" s="1">
        <f>mock[[#This Row],[Invoiced Amount USD]]/mock[[#This Row],[Total Profit]]</f>
        <v>13.333333333333332</v>
      </c>
      <c r="R22" s="1">
        <f>mock[[#This Row],[Invoiced Amount USD]]/$T$23*100</f>
        <v>3.8436161467464175E-2</v>
      </c>
    </row>
    <row r="23" spans="1:20" x14ac:dyDescent="0.2">
      <c r="A23">
        <v>22</v>
      </c>
      <c r="B23" t="s">
        <v>13</v>
      </c>
      <c r="C23" t="s">
        <v>11</v>
      </c>
      <c r="D23" t="s">
        <v>44</v>
      </c>
      <c r="E23" s="2">
        <v>44462</v>
      </c>
      <c r="F23" s="3" t="s">
        <v>893</v>
      </c>
      <c r="G23" s="3">
        <v>2021</v>
      </c>
      <c r="H23" s="1">
        <v>4756.47</v>
      </c>
      <c r="I23">
        <v>3</v>
      </c>
      <c r="J23" s="1">
        <f>0.075*mock[[#This Row],[Invoiced Amount USD]]</f>
        <v>356.73525000000001</v>
      </c>
      <c r="K23" s="1">
        <f>mock[[#This Row],[Invoiced Amount USD]]-mock[[#This Row],[Vat]]</f>
        <v>4399.7347500000005</v>
      </c>
      <c r="L23" s="1">
        <f>mock[[#This Row],[Invoiced Amount USD]]/mock[[#This Row],[Quantity]]</f>
        <v>1585.49</v>
      </c>
      <c r="M23" s="1">
        <f>mock[[#This Row],[COGS]]/mock[[#This Row],[Quantity]]</f>
        <v>1466.5782500000003</v>
      </c>
      <c r="N23" s="1">
        <f>mock[[#This Row],[Unit Price]]-mock[[#This Row],[Unit Cost]]</f>
        <v>118.91174999999976</v>
      </c>
      <c r="O23" s="1">
        <f>mock[[#This Row],[Profit]]*mock[[#This Row],[Quantity]]</f>
        <v>356.73524999999927</v>
      </c>
      <c r="P23" s="1">
        <f>mock[[#This Row],[Total Profit]]+mock[[#This Row],[Vat]]</f>
        <v>713.47049999999922</v>
      </c>
      <c r="Q23" s="1">
        <f>mock[[#This Row],[Invoiced Amount USD]]/mock[[#This Row],[Total Profit]]</f>
        <v>13.333333333333361</v>
      </c>
      <c r="R23" s="1">
        <f>mock[[#This Row],[Invoiced Amount USD]]/$T$23*100</f>
        <v>9.5092194228086166E-2</v>
      </c>
      <c r="T23" s="1">
        <f>SUM(mock[Invoiced Amount USD])</f>
        <v>5001956.3000000082</v>
      </c>
    </row>
    <row r="24" spans="1:20" x14ac:dyDescent="0.2">
      <c r="A24">
        <v>23</v>
      </c>
      <c r="B24" t="s">
        <v>16</v>
      </c>
      <c r="C24" t="s">
        <v>20</v>
      </c>
      <c r="D24" t="s">
        <v>45</v>
      </c>
      <c r="E24" s="2">
        <v>44384</v>
      </c>
      <c r="F24" s="3" t="s">
        <v>892</v>
      </c>
      <c r="G24" s="3">
        <v>2021</v>
      </c>
      <c r="H24" s="1">
        <v>6955.02</v>
      </c>
      <c r="I24">
        <v>8</v>
      </c>
      <c r="J24" s="1">
        <f>0.075*mock[[#This Row],[Invoiced Amount USD]]</f>
        <v>521.62649999999996</v>
      </c>
      <c r="K24" s="1">
        <f>mock[[#This Row],[Invoiced Amount USD]]-mock[[#This Row],[Vat]]</f>
        <v>6433.3935000000001</v>
      </c>
      <c r="L24" s="1">
        <f>mock[[#This Row],[Invoiced Amount USD]]/mock[[#This Row],[Quantity]]</f>
        <v>869.37750000000005</v>
      </c>
      <c r="M24" s="1">
        <f>mock[[#This Row],[COGS]]/mock[[#This Row],[Quantity]]</f>
        <v>804.17418750000002</v>
      </c>
      <c r="N24" s="1">
        <f>mock[[#This Row],[Unit Price]]-mock[[#This Row],[Unit Cost]]</f>
        <v>65.203312500000038</v>
      </c>
      <c r="O24" s="1">
        <f>mock[[#This Row],[Profit]]*mock[[#This Row],[Quantity]]</f>
        <v>521.62650000000031</v>
      </c>
      <c r="P24" s="1">
        <f>mock[[#This Row],[Total Profit]]+mock[[#This Row],[Vat]]</f>
        <v>1043.2530000000002</v>
      </c>
      <c r="Q24" s="1">
        <f>mock[[#This Row],[Invoiced Amount USD]]/mock[[#This Row],[Total Profit]]</f>
        <v>13.333333333333327</v>
      </c>
      <c r="R24" s="1">
        <f>mock[[#This Row],[Invoiced Amount USD]]/$T$23*100</f>
        <v>0.13904599686326705</v>
      </c>
    </row>
    <row r="25" spans="1:20" x14ac:dyDescent="0.2">
      <c r="A25">
        <v>24</v>
      </c>
      <c r="B25" t="s">
        <v>16</v>
      </c>
      <c r="C25" t="s">
        <v>27</v>
      </c>
      <c r="D25" t="s">
        <v>46</v>
      </c>
      <c r="E25" s="2">
        <v>44209</v>
      </c>
      <c r="F25" s="3" t="s">
        <v>894</v>
      </c>
      <c r="G25" s="3">
        <v>2021</v>
      </c>
      <c r="H25" s="1">
        <v>8623.08</v>
      </c>
      <c r="I25">
        <v>5</v>
      </c>
      <c r="J25" s="1">
        <f>0.075*mock[[#This Row],[Invoiced Amount USD]]</f>
        <v>646.73099999999999</v>
      </c>
      <c r="K25" s="1">
        <f>mock[[#This Row],[Invoiced Amount USD]]-mock[[#This Row],[Vat]]</f>
        <v>7976.3490000000002</v>
      </c>
      <c r="L25" s="1">
        <f>mock[[#This Row],[Invoiced Amount USD]]/mock[[#This Row],[Quantity]]</f>
        <v>1724.616</v>
      </c>
      <c r="M25" s="1">
        <f>mock[[#This Row],[COGS]]/mock[[#This Row],[Quantity]]</f>
        <v>1595.2698</v>
      </c>
      <c r="N25" s="1">
        <f>mock[[#This Row],[Unit Price]]-mock[[#This Row],[Unit Cost]]</f>
        <v>129.34619999999995</v>
      </c>
      <c r="O25" s="1">
        <f>mock[[#This Row],[Profit]]*mock[[#This Row],[Quantity]]</f>
        <v>646.73099999999977</v>
      </c>
      <c r="P25" s="1">
        <f>mock[[#This Row],[Total Profit]]+mock[[#This Row],[Vat]]</f>
        <v>1293.4619999999998</v>
      </c>
      <c r="Q25" s="1">
        <f>mock[[#This Row],[Invoiced Amount USD]]/mock[[#This Row],[Total Profit]]</f>
        <v>13.333333333333337</v>
      </c>
      <c r="R25" s="1">
        <f>mock[[#This Row],[Invoiced Amount USD]]/$T$23*100</f>
        <v>0.17239414906523645</v>
      </c>
    </row>
    <row r="26" spans="1:20" x14ac:dyDescent="0.2">
      <c r="A26">
        <v>25</v>
      </c>
      <c r="B26" t="s">
        <v>13</v>
      </c>
      <c r="C26" t="s">
        <v>47</v>
      </c>
      <c r="D26" t="s">
        <v>48</v>
      </c>
      <c r="E26" s="2">
        <v>44515</v>
      </c>
      <c r="F26" s="3" t="s">
        <v>898</v>
      </c>
      <c r="G26" s="3">
        <v>2021</v>
      </c>
      <c r="H26" s="1">
        <v>736.88</v>
      </c>
      <c r="I26">
        <v>7</v>
      </c>
      <c r="J26" s="1">
        <f>0.075*mock[[#This Row],[Invoiced Amount USD]]</f>
        <v>55.265999999999998</v>
      </c>
      <c r="K26" s="1">
        <f>mock[[#This Row],[Invoiced Amount USD]]-mock[[#This Row],[Vat]]</f>
        <v>681.61400000000003</v>
      </c>
      <c r="L26" s="1">
        <f>mock[[#This Row],[Invoiced Amount USD]]/mock[[#This Row],[Quantity]]</f>
        <v>105.26857142857143</v>
      </c>
      <c r="M26" s="1">
        <f>mock[[#This Row],[COGS]]/mock[[#This Row],[Quantity]]</f>
        <v>97.373428571428576</v>
      </c>
      <c r="N26" s="1">
        <f>mock[[#This Row],[Unit Price]]-mock[[#This Row],[Unit Cost]]</f>
        <v>7.8951428571428579</v>
      </c>
      <c r="O26" s="1">
        <f>mock[[#This Row],[Profit]]*mock[[#This Row],[Quantity]]</f>
        <v>55.266000000000005</v>
      </c>
      <c r="P26" s="1">
        <f>mock[[#This Row],[Total Profit]]+mock[[#This Row],[Vat]]</f>
        <v>110.53200000000001</v>
      </c>
      <c r="Q26" s="1">
        <f>mock[[#This Row],[Invoiced Amount USD]]/mock[[#This Row],[Total Profit]]</f>
        <v>13.333333333333332</v>
      </c>
      <c r="R26" s="1">
        <f>mock[[#This Row],[Invoiced Amount USD]]/$T$23*100</f>
        <v>1.4731836021838071E-2</v>
      </c>
    </row>
    <row r="27" spans="1:20" x14ac:dyDescent="0.2">
      <c r="A27">
        <v>26</v>
      </c>
      <c r="B27" t="s">
        <v>10</v>
      </c>
      <c r="C27" t="s">
        <v>31</v>
      </c>
      <c r="D27" t="s">
        <v>49</v>
      </c>
      <c r="E27" s="2">
        <v>44446</v>
      </c>
      <c r="F27" s="3" t="s">
        <v>893</v>
      </c>
      <c r="G27" s="3">
        <v>2021</v>
      </c>
      <c r="H27" s="1">
        <v>1308.8599999999999</v>
      </c>
      <c r="I27">
        <v>10</v>
      </c>
      <c r="J27" s="1">
        <f>0.075*mock[[#This Row],[Invoiced Amount USD]]</f>
        <v>98.16449999999999</v>
      </c>
      <c r="K27" s="1">
        <f>mock[[#This Row],[Invoiced Amount USD]]-mock[[#This Row],[Vat]]</f>
        <v>1210.6954999999998</v>
      </c>
      <c r="L27" s="1">
        <f>mock[[#This Row],[Invoiced Amount USD]]/mock[[#This Row],[Quantity]]</f>
        <v>130.886</v>
      </c>
      <c r="M27" s="1">
        <f>mock[[#This Row],[COGS]]/mock[[#This Row],[Quantity]]</f>
        <v>121.06954999999998</v>
      </c>
      <c r="N27" s="1">
        <f>mock[[#This Row],[Unit Price]]-mock[[#This Row],[Unit Cost]]</f>
        <v>9.8164500000000174</v>
      </c>
      <c r="O27" s="1">
        <f>mock[[#This Row],[Profit]]*mock[[#This Row],[Quantity]]</f>
        <v>98.164500000000174</v>
      </c>
      <c r="P27" s="1">
        <f>mock[[#This Row],[Total Profit]]+mock[[#This Row],[Vat]]</f>
        <v>196.32900000000018</v>
      </c>
      <c r="Q27" s="1">
        <f>mock[[#This Row],[Invoiced Amount USD]]/mock[[#This Row],[Total Profit]]</f>
        <v>13.333333333333309</v>
      </c>
      <c r="R27" s="1">
        <f>mock[[#This Row],[Invoiced Amount USD]]/$T$23*100</f>
        <v>2.6166961914481295E-2</v>
      </c>
    </row>
    <row r="28" spans="1:20" x14ac:dyDescent="0.2">
      <c r="A28">
        <v>27</v>
      </c>
      <c r="B28" t="s">
        <v>16</v>
      </c>
      <c r="C28" t="s">
        <v>22</v>
      </c>
      <c r="D28" t="s">
        <v>50</v>
      </c>
      <c r="E28" s="2">
        <v>44370</v>
      </c>
      <c r="F28" s="3" t="s">
        <v>887</v>
      </c>
      <c r="G28" s="3">
        <v>2021</v>
      </c>
      <c r="H28" s="1">
        <v>6345.74</v>
      </c>
      <c r="I28">
        <v>7</v>
      </c>
      <c r="J28" s="1">
        <f>0.075*mock[[#This Row],[Invoiced Amount USD]]</f>
        <v>475.93049999999994</v>
      </c>
      <c r="K28" s="1">
        <f>mock[[#This Row],[Invoiced Amount USD]]-mock[[#This Row],[Vat]]</f>
        <v>5869.8094999999994</v>
      </c>
      <c r="L28" s="1">
        <f>mock[[#This Row],[Invoiced Amount USD]]/mock[[#This Row],[Quantity]]</f>
        <v>906.53428571428572</v>
      </c>
      <c r="M28" s="1">
        <f>mock[[#This Row],[COGS]]/mock[[#This Row],[Quantity]]</f>
        <v>838.54421428571425</v>
      </c>
      <c r="N28" s="1">
        <f>mock[[#This Row],[Unit Price]]-mock[[#This Row],[Unit Cost]]</f>
        <v>67.990071428571468</v>
      </c>
      <c r="O28" s="1">
        <f>mock[[#This Row],[Profit]]*mock[[#This Row],[Quantity]]</f>
        <v>475.93050000000028</v>
      </c>
      <c r="P28" s="1">
        <f>mock[[#This Row],[Total Profit]]+mock[[#This Row],[Vat]]</f>
        <v>951.86100000000022</v>
      </c>
      <c r="Q28" s="1">
        <f>mock[[#This Row],[Invoiced Amount USD]]/mock[[#This Row],[Total Profit]]</f>
        <v>13.333333333333325</v>
      </c>
      <c r="R28" s="1">
        <f>mock[[#This Row],[Invoiced Amount USD]]/$T$23*100</f>
        <v>0.12686516273642753</v>
      </c>
    </row>
    <row r="29" spans="1:20" x14ac:dyDescent="0.2">
      <c r="A29">
        <v>28</v>
      </c>
      <c r="B29" t="s">
        <v>10</v>
      </c>
      <c r="C29" t="s">
        <v>25</v>
      </c>
      <c r="D29" t="s">
        <v>51</v>
      </c>
      <c r="E29" s="2">
        <v>44291</v>
      </c>
      <c r="F29" s="3" t="s">
        <v>888</v>
      </c>
      <c r="G29" s="3">
        <v>2021</v>
      </c>
      <c r="H29" s="1">
        <v>5363.8</v>
      </c>
      <c r="I29">
        <v>6</v>
      </c>
      <c r="J29" s="1">
        <f>0.075*mock[[#This Row],[Invoiced Amount USD]]</f>
        <v>402.28500000000003</v>
      </c>
      <c r="K29" s="1">
        <f>mock[[#This Row],[Invoiced Amount USD]]-mock[[#This Row],[Vat]]</f>
        <v>4961.5150000000003</v>
      </c>
      <c r="L29" s="1">
        <f>mock[[#This Row],[Invoiced Amount USD]]/mock[[#This Row],[Quantity]]</f>
        <v>893.9666666666667</v>
      </c>
      <c r="M29" s="1">
        <f>mock[[#This Row],[COGS]]/mock[[#This Row],[Quantity]]</f>
        <v>826.91916666666668</v>
      </c>
      <c r="N29" s="1">
        <f>mock[[#This Row],[Unit Price]]-mock[[#This Row],[Unit Cost]]</f>
        <v>67.047500000000014</v>
      </c>
      <c r="O29" s="1">
        <f>mock[[#This Row],[Profit]]*mock[[#This Row],[Quantity]]</f>
        <v>402.28500000000008</v>
      </c>
      <c r="P29" s="1">
        <f>mock[[#This Row],[Total Profit]]+mock[[#This Row],[Vat]]</f>
        <v>804.57000000000016</v>
      </c>
      <c r="Q29" s="1">
        <f>mock[[#This Row],[Invoiced Amount USD]]/mock[[#This Row],[Total Profit]]</f>
        <v>13.33333333333333</v>
      </c>
      <c r="R29" s="1">
        <f>mock[[#This Row],[Invoiced Amount USD]]/$T$23*100</f>
        <v>0.10723404360809773</v>
      </c>
    </row>
    <row r="30" spans="1:20" x14ac:dyDescent="0.2">
      <c r="A30">
        <v>29</v>
      </c>
      <c r="B30" t="s">
        <v>16</v>
      </c>
      <c r="C30" t="s">
        <v>52</v>
      </c>
      <c r="D30" t="s">
        <v>53</v>
      </c>
      <c r="E30" s="2">
        <v>44365</v>
      </c>
      <c r="F30" s="3" t="s">
        <v>887</v>
      </c>
      <c r="G30" s="3">
        <v>2021</v>
      </c>
      <c r="H30" s="1">
        <v>3244.35</v>
      </c>
      <c r="I30">
        <v>5</v>
      </c>
      <c r="J30" s="1">
        <f>0.075*mock[[#This Row],[Invoiced Amount USD]]</f>
        <v>243.32624999999999</v>
      </c>
      <c r="K30" s="1">
        <f>mock[[#This Row],[Invoiced Amount USD]]-mock[[#This Row],[Vat]]</f>
        <v>3001.0237499999998</v>
      </c>
      <c r="L30" s="1">
        <f>mock[[#This Row],[Invoiced Amount USD]]/mock[[#This Row],[Quantity]]</f>
        <v>648.87</v>
      </c>
      <c r="M30" s="1">
        <f>mock[[#This Row],[COGS]]/mock[[#This Row],[Quantity]]</f>
        <v>600.20474999999999</v>
      </c>
      <c r="N30" s="1">
        <f>mock[[#This Row],[Unit Price]]-mock[[#This Row],[Unit Cost]]</f>
        <v>48.665250000000015</v>
      </c>
      <c r="O30" s="1">
        <f>mock[[#This Row],[Profit]]*mock[[#This Row],[Quantity]]</f>
        <v>243.32625000000007</v>
      </c>
      <c r="P30" s="1">
        <f>mock[[#This Row],[Total Profit]]+mock[[#This Row],[Vat]]</f>
        <v>486.65250000000003</v>
      </c>
      <c r="Q30" s="1">
        <f>mock[[#This Row],[Invoiced Amount USD]]/mock[[#This Row],[Total Profit]]</f>
        <v>13.333333333333329</v>
      </c>
      <c r="R30" s="1">
        <f>mock[[#This Row],[Invoiced Amount USD]]/$T$23*100</f>
        <v>6.4861622241681613E-2</v>
      </c>
    </row>
    <row r="31" spans="1:20" x14ac:dyDescent="0.2">
      <c r="A31">
        <v>30</v>
      </c>
      <c r="B31" t="s">
        <v>10</v>
      </c>
      <c r="C31" t="s">
        <v>14</v>
      </c>
      <c r="D31" t="s">
        <v>54</v>
      </c>
      <c r="E31" s="2">
        <v>44202</v>
      </c>
      <c r="F31" s="3" t="s">
        <v>894</v>
      </c>
      <c r="G31" s="3">
        <v>2021</v>
      </c>
      <c r="H31" s="1">
        <v>2701.59</v>
      </c>
      <c r="I31">
        <v>1</v>
      </c>
      <c r="J31" s="1">
        <f>0.075*mock[[#This Row],[Invoiced Amount USD]]</f>
        <v>202.61924999999999</v>
      </c>
      <c r="K31" s="1">
        <f>mock[[#This Row],[Invoiced Amount USD]]-mock[[#This Row],[Vat]]</f>
        <v>2498.97075</v>
      </c>
      <c r="L31" s="1">
        <f>mock[[#This Row],[Invoiced Amount USD]]/mock[[#This Row],[Quantity]]</f>
        <v>2701.59</v>
      </c>
      <c r="M31" s="1">
        <f>mock[[#This Row],[COGS]]/mock[[#This Row],[Quantity]]</f>
        <v>2498.97075</v>
      </c>
      <c r="N31" s="1">
        <f>mock[[#This Row],[Unit Price]]-mock[[#This Row],[Unit Cost]]</f>
        <v>202.61925000000019</v>
      </c>
      <c r="O31" s="1">
        <f>mock[[#This Row],[Profit]]*mock[[#This Row],[Quantity]]</f>
        <v>202.61925000000019</v>
      </c>
      <c r="P31" s="1">
        <f>mock[[#This Row],[Total Profit]]+mock[[#This Row],[Vat]]</f>
        <v>405.23850000000016</v>
      </c>
      <c r="Q31" s="1">
        <f>mock[[#This Row],[Invoiced Amount USD]]/mock[[#This Row],[Total Profit]]</f>
        <v>13.333333333333321</v>
      </c>
      <c r="R31" s="1">
        <f>mock[[#This Row],[Invoiced Amount USD]]/$T$23*100</f>
        <v>5.4010667786121916E-2</v>
      </c>
    </row>
    <row r="32" spans="1:20" x14ac:dyDescent="0.2">
      <c r="A32">
        <v>31</v>
      </c>
      <c r="B32" t="s">
        <v>16</v>
      </c>
      <c r="C32" t="s">
        <v>47</v>
      </c>
      <c r="D32" t="s">
        <v>55</v>
      </c>
      <c r="E32" s="2">
        <v>44365</v>
      </c>
      <c r="F32" s="3" t="s">
        <v>887</v>
      </c>
      <c r="G32" s="3">
        <v>2021</v>
      </c>
      <c r="H32" s="1">
        <v>2120.63</v>
      </c>
      <c r="I32">
        <v>7</v>
      </c>
      <c r="J32" s="1">
        <f>0.075*mock[[#This Row],[Invoiced Amount USD]]</f>
        <v>159.04724999999999</v>
      </c>
      <c r="K32" s="1">
        <f>mock[[#This Row],[Invoiced Amount USD]]-mock[[#This Row],[Vat]]</f>
        <v>1961.58275</v>
      </c>
      <c r="L32" s="1">
        <f>mock[[#This Row],[Invoiced Amount USD]]/mock[[#This Row],[Quantity]]</f>
        <v>302.94714285714286</v>
      </c>
      <c r="M32" s="1">
        <f>mock[[#This Row],[COGS]]/mock[[#This Row],[Quantity]]</f>
        <v>280.22610714285713</v>
      </c>
      <c r="N32" s="1">
        <f>mock[[#This Row],[Unit Price]]-mock[[#This Row],[Unit Cost]]</f>
        <v>22.721035714285733</v>
      </c>
      <c r="O32" s="1">
        <f>mock[[#This Row],[Profit]]*mock[[#This Row],[Quantity]]</f>
        <v>159.04725000000013</v>
      </c>
      <c r="P32" s="1">
        <f>mock[[#This Row],[Total Profit]]+mock[[#This Row],[Vat]]</f>
        <v>318.09450000000015</v>
      </c>
      <c r="Q32" s="1">
        <f>mock[[#This Row],[Invoiced Amount USD]]/mock[[#This Row],[Total Profit]]</f>
        <v>13.333333333333323</v>
      </c>
      <c r="R32" s="1">
        <f>mock[[#This Row],[Invoiced Amount USD]]/$T$23*100</f>
        <v>4.2396012136291489E-2</v>
      </c>
    </row>
    <row r="33" spans="1:18" x14ac:dyDescent="0.2">
      <c r="A33">
        <v>32</v>
      </c>
      <c r="B33" t="s">
        <v>16</v>
      </c>
      <c r="C33" t="s">
        <v>27</v>
      </c>
      <c r="D33" t="s">
        <v>56</v>
      </c>
      <c r="E33" s="2">
        <v>44368</v>
      </c>
      <c r="F33" s="3" t="s">
        <v>887</v>
      </c>
      <c r="G33" s="3">
        <v>2021</v>
      </c>
      <c r="H33" s="1">
        <v>2219.91</v>
      </c>
      <c r="I33">
        <v>9</v>
      </c>
      <c r="J33" s="1">
        <f>0.075*mock[[#This Row],[Invoiced Amount USD]]</f>
        <v>166.49324999999999</v>
      </c>
      <c r="K33" s="1">
        <f>mock[[#This Row],[Invoiced Amount USD]]-mock[[#This Row],[Vat]]</f>
        <v>2053.4167499999999</v>
      </c>
      <c r="L33" s="1">
        <f>mock[[#This Row],[Invoiced Amount USD]]/mock[[#This Row],[Quantity]]</f>
        <v>246.65666666666664</v>
      </c>
      <c r="M33" s="1">
        <f>mock[[#This Row],[COGS]]/mock[[#This Row],[Quantity]]</f>
        <v>228.15741666666665</v>
      </c>
      <c r="N33" s="1">
        <f>mock[[#This Row],[Unit Price]]-mock[[#This Row],[Unit Cost]]</f>
        <v>18.499249999999989</v>
      </c>
      <c r="O33" s="1">
        <f>mock[[#This Row],[Profit]]*mock[[#This Row],[Quantity]]</f>
        <v>166.4932499999999</v>
      </c>
      <c r="P33" s="1">
        <f>mock[[#This Row],[Total Profit]]+mock[[#This Row],[Vat]]</f>
        <v>332.98649999999986</v>
      </c>
      <c r="Q33" s="1">
        <f>mock[[#This Row],[Invoiced Amount USD]]/mock[[#This Row],[Total Profit]]</f>
        <v>13.333333333333341</v>
      </c>
      <c r="R33" s="1">
        <f>mock[[#This Row],[Invoiced Amount USD]]/$T$23*100</f>
        <v>4.4380835554280955E-2</v>
      </c>
    </row>
    <row r="34" spans="1:18" x14ac:dyDescent="0.2">
      <c r="A34">
        <v>33</v>
      </c>
      <c r="B34" t="s">
        <v>10</v>
      </c>
      <c r="C34" t="s">
        <v>33</v>
      </c>
      <c r="D34" t="s">
        <v>57</v>
      </c>
      <c r="E34" s="2">
        <v>44308</v>
      </c>
      <c r="F34" s="3" t="s">
        <v>888</v>
      </c>
      <c r="G34" s="3">
        <v>2021</v>
      </c>
      <c r="H34" s="1">
        <v>1636.95</v>
      </c>
      <c r="I34">
        <v>4</v>
      </c>
      <c r="J34" s="1">
        <f>0.075*mock[[#This Row],[Invoiced Amount USD]]</f>
        <v>122.77124999999999</v>
      </c>
      <c r="K34" s="1">
        <f>mock[[#This Row],[Invoiced Amount USD]]-mock[[#This Row],[Vat]]</f>
        <v>1514.17875</v>
      </c>
      <c r="L34" s="1">
        <f>mock[[#This Row],[Invoiced Amount USD]]/mock[[#This Row],[Quantity]]</f>
        <v>409.23750000000001</v>
      </c>
      <c r="M34" s="1">
        <f>mock[[#This Row],[COGS]]/mock[[#This Row],[Quantity]]</f>
        <v>378.54468750000001</v>
      </c>
      <c r="N34" s="1">
        <f>mock[[#This Row],[Unit Price]]-mock[[#This Row],[Unit Cost]]</f>
        <v>30.692812500000002</v>
      </c>
      <c r="O34" s="1">
        <f>mock[[#This Row],[Profit]]*mock[[#This Row],[Quantity]]</f>
        <v>122.77125000000001</v>
      </c>
      <c r="P34" s="1">
        <f>mock[[#This Row],[Total Profit]]+mock[[#This Row],[Vat]]</f>
        <v>245.54250000000002</v>
      </c>
      <c r="Q34" s="1">
        <f>mock[[#This Row],[Invoiced Amount USD]]/mock[[#This Row],[Total Profit]]</f>
        <v>13.333333333333332</v>
      </c>
      <c r="R34" s="1">
        <f>mock[[#This Row],[Invoiced Amount USD]]/$T$23*100</f>
        <v>3.2726195548729554E-2</v>
      </c>
    </row>
    <row r="35" spans="1:18" x14ac:dyDescent="0.2">
      <c r="A35">
        <v>34</v>
      </c>
      <c r="B35" t="s">
        <v>5</v>
      </c>
      <c r="C35" t="s">
        <v>58</v>
      </c>
      <c r="D35" t="s">
        <v>59</v>
      </c>
      <c r="E35" s="2">
        <v>44347</v>
      </c>
      <c r="F35" s="3" t="s">
        <v>897</v>
      </c>
      <c r="G35" s="3">
        <v>2021</v>
      </c>
      <c r="H35" s="1">
        <v>392.15</v>
      </c>
      <c r="I35">
        <v>2</v>
      </c>
      <c r="J35" s="1">
        <f>0.075*mock[[#This Row],[Invoiced Amount USD]]</f>
        <v>29.411249999999995</v>
      </c>
      <c r="K35" s="1">
        <f>mock[[#This Row],[Invoiced Amount USD]]-mock[[#This Row],[Vat]]</f>
        <v>362.73874999999998</v>
      </c>
      <c r="L35" s="1">
        <f>mock[[#This Row],[Invoiced Amount USD]]/mock[[#This Row],[Quantity]]</f>
        <v>196.07499999999999</v>
      </c>
      <c r="M35" s="1">
        <f>mock[[#This Row],[COGS]]/mock[[#This Row],[Quantity]]</f>
        <v>181.36937499999999</v>
      </c>
      <c r="N35" s="1">
        <f>mock[[#This Row],[Unit Price]]-mock[[#This Row],[Unit Cost]]</f>
        <v>14.705624999999998</v>
      </c>
      <c r="O35" s="1">
        <f>mock[[#This Row],[Profit]]*mock[[#This Row],[Quantity]]</f>
        <v>29.411249999999995</v>
      </c>
      <c r="P35" s="1">
        <f>mock[[#This Row],[Total Profit]]+mock[[#This Row],[Vat]]</f>
        <v>58.822499999999991</v>
      </c>
      <c r="Q35" s="1">
        <f>mock[[#This Row],[Invoiced Amount USD]]/mock[[#This Row],[Total Profit]]</f>
        <v>13.333333333333334</v>
      </c>
      <c r="R35" s="1">
        <f>mock[[#This Row],[Invoiced Amount USD]]/$T$23*100</f>
        <v>7.8399325479912609E-3</v>
      </c>
    </row>
    <row r="36" spans="1:18" x14ac:dyDescent="0.2">
      <c r="A36">
        <v>35</v>
      </c>
      <c r="B36" t="s">
        <v>8</v>
      </c>
      <c r="C36" t="s">
        <v>60</v>
      </c>
      <c r="D36" t="s">
        <v>61</v>
      </c>
      <c r="E36" s="2">
        <v>44247</v>
      </c>
      <c r="F36" s="3" t="s">
        <v>896</v>
      </c>
      <c r="G36" s="3">
        <v>2021</v>
      </c>
      <c r="H36" s="1">
        <v>6036.74</v>
      </c>
      <c r="I36">
        <v>6</v>
      </c>
      <c r="J36" s="1">
        <f>0.075*mock[[#This Row],[Invoiced Amount USD]]</f>
        <v>452.75549999999998</v>
      </c>
      <c r="K36" s="1">
        <f>mock[[#This Row],[Invoiced Amount USD]]-mock[[#This Row],[Vat]]</f>
        <v>5583.9844999999996</v>
      </c>
      <c r="L36" s="1">
        <f>mock[[#This Row],[Invoiced Amount USD]]/mock[[#This Row],[Quantity]]</f>
        <v>1006.1233333333333</v>
      </c>
      <c r="M36" s="1">
        <f>mock[[#This Row],[COGS]]/mock[[#This Row],[Quantity]]</f>
        <v>930.66408333333322</v>
      </c>
      <c r="N36" s="1">
        <f>mock[[#This Row],[Unit Price]]-mock[[#This Row],[Unit Cost]]</f>
        <v>75.459250000000111</v>
      </c>
      <c r="O36" s="1">
        <f>mock[[#This Row],[Profit]]*mock[[#This Row],[Quantity]]</f>
        <v>452.75550000000067</v>
      </c>
      <c r="P36" s="1">
        <f>mock[[#This Row],[Total Profit]]+mock[[#This Row],[Vat]]</f>
        <v>905.51100000000065</v>
      </c>
      <c r="Q36" s="1">
        <f>mock[[#This Row],[Invoiced Amount USD]]/mock[[#This Row],[Total Profit]]</f>
        <v>13.333333333333313</v>
      </c>
      <c r="R36" s="1">
        <f>mock[[#This Row],[Invoiced Amount USD]]/$T$23*100</f>
        <v>0.12068757977753604</v>
      </c>
    </row>
    <row r="37" spans="1:18" x14ac:dyDescent="0.2">
      <c r="A37">
        <v>36</v>
      </c>
      <c r="B37" t="s">
        <v>5</v>
      </c>
      <c r="C37" t="s">
        <v>60</v>
      </c>
      <c r="D37" t="s">
        <v>62</v>
      </c>
      <c r="E37" s="2">
        <v>44318</v>
      </c>
      <c r="F37" s="3" t="s">
        <v>897</v>
      </c>
      <c r="G37" s="3">
        <v>2021</v>
      </c>
      <c r="H37" s="1">
        <v>5881.77</v>
      </c>
      <c r="I37">
        <v>7</v>
      </c>
      <c r="J37" s="1">
        <f>0.075*mock[[#This Row],[Invoiced Amount USD]]</f>
        <v>441.13275000000004</v>
      </c>
      <c r="K37" s="1">
        <f>mock[[#This Row],[Invoiced Amount USD]]-mock[[#This Row],[Vat]]</f>
        <v>5440.6372500000007</v>
      </c>
      <c r="L37" s="1">
        <f>mock[[#This Row],[Invoiced Amount USD]]/mock[[#This Row],[Quantity]]</f>
        <v>840.25285714285724</v>
      </c>
      <c r="M37" s="1">
        <f>mock[[#This Row],[COGS]]/mock[[#This Row],[Quantity]]</f>
        <v>777.23389285714291</v>
      </c>
      <c r="N37" s="1">
        <f>mock[[#This Row],[Unit Price]]-mock[[#This Row],[Unit Cost]]</f>
        <v>63.018964285714333</v>
      </c>
      <c r="O37" s="1">
        <f>mock[[#This Row],[Profit]]*mock[[#This Row],[Quantity]]</f>
        <v>441.13275000000033</v>
      </c>
      <c r="P37" s="1">
        <f>mock[[#This Row],[Total Profit]]+mock[[#This Row],[Vat]]</f>
        <v>882.26550000000043</v>
      </c>
      <c r="Q37" s="1">
        <f>mock[[#This Row],[Invoiced Amount USD]]/mock[[#This Row],[Total Profit]]</f>
        <v>13.333333333333325</v>
      </c>
      <c r="R37" s="1">
        <f>mock[[#This Row],[Invoiced Amount USD]]/$T$23*100</f>
        <v>0.11758939197449587</v>
      </c>
    </row>
    <row r="38" spans="1:18" x14ac:dyDescent="0.2">
      <c r="A38">
        <v>37</v>
      </c>
      <c r="B38" t="s">
        <v>13</v>
      </c>
      <c r="C38" t="s">
        <v>63</v>
      </c>
      <c r="D38" t="s">
        <v>64</v>
      </c>
      <c r="E38" s="2">
        <v>44412</v>
      </c>
      <c r="F38" s="3" t="s">
        <v>891</v>
      </c>
      <c r="G38" s="3">
        <v>2021</v>
      </c>
      <c r="H38" s="1">
        <v>3428.35</v>
      </c>
      <c r="I38">
        <v>9</v>
      </c>
      <c r="J38" s="1">
        <f>0.075*mock[[#This Row],[Invoiced Amount USD]]</f>
        <v>257.12624999999997</v>
      </c>
      <c r="K38" s="1">
        <f>mock[[#This Row],[Invoiced Amount USD]]-mock[[#This Row],[Vat]]</f>
        <v>3171.2237500000001</v>
      </c>
      <c r="L38" s="1">
        <f>mock[[#This Row],[Invoiced Amount USD]]/mock[[#This Row],[Quantity]]</f>
        <v>380.92777777777775</v>
      </c>
      <c r="M38" s="1">
        <f>mock[[#This Row],[COGS]]/mock[[#This Row],[Quantity]]</f>
        <v>352.35819444444445</v>
      </c>
      <c r="N38" s="1">
        <f>mock[[#This Row],[Unit Price]]-mock[[#This Row],[Unit Cost]]</f>
        <v>28.569583333333298</v>
      </c>
      <c r="O38" s="1">
        <f>mock[[#This Row],[Profit]]*mock[[#This Row],[Quantity]]</f>
        <v>257.12624999999969</v>
      </c>
      <c r="P38" s="1">
        <f>mock[[#This Row],[Total Profit]]+mock[[#This Row],[Vat]]</f>
        <v>514.2524999999996</v>
      </c>
      <c r="Q38" s="1">
        <f>mock[[#This Row],[Invoiced Amount USD]]/mock[[#This Row],[Total Profit]]</f>
        <v>13.33333333333335</v>
      </c>
      <c r="R38" s="1">
        <f>mock[[#This Row],[Invoiced Amount USD]]/$T$23*100</f>
        <v>6.8540182968011815E-2</v>
      </c>
    </row>
    <row r="39" spans="1:18" x14ac:dyDescent="0.2">
      <c r="A39">
        <v>38</v>
      </c>
      <c r="B39" t="s">
        <v>8</v>
      </c>
      <c r="C39" t="s">
        <v>60</v>
      </c>
      <c r="D39" t="s">
        <v>65</v>
      </c>
      <c r="E39" s="2">
        <v>44201</v>
      </c>
      <c r="F39" s="3" t="s">
        <v>894</v>
      </c>
      <c r="G39" s="3">
        <v>2021</v>
      </c>
      <c r="H39" s="1">
        <v>8944.68</v>
      </c>
      <c r="I39">
        <v>10</v>
      </c>
      <c r="J39" s="1">
        <f>0.075*mock[[#This Row],[Invoiced Amount USD]]</f>
        <v>670.851</v>
      </c>
      <c r="K39" s="1">
        <f>mock[[#This Row],[Invoiced Amount USD]]-mock[[#This Row],[Vat]]</f>
        <v>8273.8289999999997</v>
      </c>
      <c r="L39" s="1">
        <f>mock[[#This Row],[Invoiced Amount USD]]/mock[[#This Row],[Quantity]]</f>
        <v>894.46800000000007</v>
      </c>
      <c r="M39" s="1">
        <f>mock[[#This Row],[COGS]]/mock[[#This Row],[Quantity]]</f>
        <v>827.38289999999995</v>
      </c>
      <c r="N39" s="1">
        <f>mock[[#This Row],[Unit Price]]-mock[[#This Row],[Unit Cost]]</f>
        <v>67.085100000000125</v>
      </c>
      <c r="O39" s="1">
        <f>mock[[#This Row],[Profit]]*mock[[#This Row],[Quantity]]</f>
        <v>670.85100000000125</v>
      </c>
      <c r="P39" s="1">
        <f>mock[[#This Row],[Total Profit]]+mock[[#This Row],[Vat]]</f>
        <v>1341.7020000000011</v>
      </c>
      <c r="Q39" s="1">
        <f>mock[[#This Row],[Invoiced Amount USD]]/mock[[#This Row],[Total Profit]]</f>
        <v>13.333333333333309</v>
      </c>
      <c r="R39" s="1">
        <f>mock[[#This Row],[Invoiced Amount USD]]/$T$23*100</f>
        <v>0.17882363346517013</v>
      </c>
    </row>
    <row r="40" spans="1:18" x14ac:dyDescent="0.2">
      <c r="A40">
        <v>39</v>
      </c>
      <c r="B40" t="s">
        <v>10</v>
      </c>
      <c r="C40" t="s">
        <v>11</v>
      </c>
      <c r="D40" t="s">
        <v>66</v>
      </c>
      <c r="E40" s="2">
        <v>44279</v>
      </c>
      <c r="F40" s="3" t="s">
        <v>890</v>
      </c>
      <c r="G40" s="3">
        <v>2021</v>
      </c>
      <c r="H40" s="1">
        <v>4286.5600000000004</v>
      </c>
      <c r="I40">
        <v>9</v>
      </c>
      <c r="J40" s="1">
        <f>0.075*mock[[#This Row],[Invoiced Amount USD]]</f>
        <v>321.49200000000002</v>
      </c>
      <c r="K40" s="1">
        <f>mock[[#This Row],[Invoiced Amount USD]]-mock[[#This Row],[Vat]]</f>
        <v>3965.0680000000002</v>
      </c>
      <c r="L40" s="1">
        <f>mock[[#This Row],[Invoiced Amount USD]]/mock[[#This Row],[Quantity]]</f>
        <v>476.28444444444449</v>
      </c>
      <c r="M40" s="1">
        <f>mock[[#This Row],[COGS]]/mock[[#This Row],[Quantity]]</f>
        <v>440.56311111111114</v>
      </c>
      <c r="N40" s="1">
        <f>mock[[#This Row],[Unit Price]]-mock[[#This Row],[Unit Cost]]</f>
        <v>35.721333333333348</v>
      </c>
      <c r="O40" s="1">
        <f>mock[[#This Row],[Profit]]*mock[[#This Row],[Quantity]]</f>
        <v>321.49200000000013</v>
      </c>
      <c r="P40" s="1">
        <f>mock[[#This Row],[Total Profit]]+mock[[#This Row],[Vat]]</f>
        <v>642.98400000000015</v>
      </c>
      <c r="Q40" s="1">
        <f>mock[[#This Row],[Invoiced Amount USD]]/mock[[#This Row],[Total Profit]]</f>
        <v>13.333333333333329</v>
      </c>
      <c r="R40" s="1">
        <f>mock[[#This Row],[Invoiced Amount USD]]/$T$23*100</f>
        <v>8.5697669929663184E-2</v>
      </c>
    </row>
    <row r="41" spans="1:18" x14ac:dyDescent="0.2">
      <c r="A41">
        <v>40</v>
      </c>
      <c r="B41" t="s">
        <v>13</v>
      </c>
      <c r="C41" t="s">
        <v>6</v>
      </c>
      <c r="D41" t="s">
        <v>67</v>
      </c>
      <c r="E41" s="2">
        <v>44318</v>
      </c>
      <c r="F41" s="3" t="s">
        <v>897</v>
      </c>
      <c r="G41" s="3">
        <v>2021</v>
      </c>
      <c r="H41" s="1">
        <v>2999.42</v>
      </c>
      <c r="I41">
        <v>3</v>
      </c>
      <c r="J41" s="1">
        <f>0.075*mock[[#This Row],[Invoiced Amount USD]]</f>
        <v>224.95650000000001</v>
      </c>
      <c r="K41" s="1">
        <f>mock[[#This Row],[Invoiced Amount USD]]-mock[[#This Row],[Vat]]</f>
        <v>2774.4634999999998</v>
      </c>
      <c r="L41" s="1">
        <f>mock[[#This Row],[Invoiced Amount USD]]/mock[[#This Row],[Quantity]]</f>
        <v>999.80666666666673</v>
      </c>
      <c r="M41" s="1">
        <f>mock[[#This Row],[COGS]]/mock[[#This Row],[Quantity]]</f>
        <v>924.82116666666661</v>
      </c>
      <c r="N41" s="1">
        <f>mock[[#This Row],[Unit Price]]-mock[[#This Row],[Unit Cost]]</f>
        <v>74.985500000000116</v>
      </c>
      <c r="O41" s="1">
        <f>mock[[#This Row],[Profit]]*mock[[#This Row],[Quantity]]</f>
        <v>224.95650000000035</v>
      </c>
      <c r="P41" s="1">
        <f>mock[[#This Row],[Total Profit]]+mock[[#This Row],[Vat]]</f>
        <v>449.91300000000035</v>
      </c>
      <c r="Q41" s="1">
        <f>mock[[#This Row],[Invoiced Amount USD]]/mock[[#This Row],[Total Profit]]</f>
        <v>13.333333333333313</v>
      </c>
      <c r="R41" s="1">
        <f>mock[[#This Row],[Invoiced Amount USD]]/$T$23*100</f>
        <v>5.9964938118311738E-2</v>
      </c>
    </row>
    <row r="42" spans="1:18" x14ac:dyDescent="0.2">
      <c r="A42">
        <v>41</v>
      </c>
      <c r="B42" t="s">
        <v>13</v>
      </c>
      <c r="C42" t="s">
        <v>14</v>
      </c>
      <c r="D42" t="s">
        <v>68</v>
      </c>
      <c r="E42" s="2">
        <v>44331</v>
      </c>
      <c r="F42" s="3" t="s">
        <v>897</v>
      </c>
      <c r="G42" s="3">
        <v>2021</v>
      </c>
      <c r="H42" s="1">
        <v>6405.2</v>
      </c>
      <c r="I42">
        <v>3</v>
      </c>
      <c r="J42" s="1">
        <f>0.075*mock[[#This Row],[Invoiced Amount USD]]</f>
        <v>480.39</v>
      </c>
      <c r="K42" s="1">
        <f>mock[[#This Row],[Invoiced Amount USD]]-mock[[#This Row],[Vat]]</f>
        <v>5924.8099999999995</v>
      </c>
      <c r="L42" s="1">
        <f>mock[[#This Row],[Invoiced Amount USD]]/mock[[#This Row],[Quantity]]</f>
        <v>2135.0666666666666</v>
      </c>
      <c r="M42" s="1">
        <f>mock[[#This Row],[COGS]]/mock[[#This Row],[Quantity]]</f>
        <v>1974.9366666666665</v>
      </c>
      <c r="N42" s="1">
        <f>mock[[#This Row],[Unit Price]]-mock[[#This Row],[Unit Cost]]</f>
        <v>160.13000000000011</v>
      </c>
      <c r="O42" s="1">
        <f>mock[[#This Row],[Profit]]*mock[[#This Row],[Quantity]]</f>
        <v>480.39000000000033</v>
      </c>
      <c r="P42" s="1">
        <f>mock[[#This Row],[Total Profit]]+mock[[#This Row],[Vat]]</f>
        <v>960.78000000000031</v>
      </c>
      <c r="Q42" s="1">
        <f>mock[[#This Row],[Invoiced Amount USD]]/mock[[#This Row],[Total Profit]]</f>
        <v>13.333333333333323</v>
      </c>
      <c r="R42" s="1">
        <f>mock[[#This Row],[Invoiced Amount USD]]/$T$23*100</f>
        <v>0.1280538976320123</v>
      </c>
    </row>
    <row r="43" spans="1:18" x14ac:dyDescent="0.2">
      <c r="A43">
        <v>42</v>
      </c>
      <c r="B43" t="s">
        <v>16</v>
      </c>
      <c r="C43" t="s">
        <v>52</v>
      </c>
      <c r="D43" t="s">
        <v>69</v>
      </c>
      <c r="E43" s="2">
        <v>44216</v>
      </c>
      <c r="F43" s="3" t="s">
        <v>894</v>
      </c>
      <c r="G43" s="3">
        <v>2021</v>
      </c>
      <c r="H43" s="1">
        <v>3509.98</v>
      </c>
      <c r="I43">
        <v>9</v>
      </c>
      <c r="J43" s="1">
        <f>0.075*mock[[#This Row],[Invoiced Amount USD]]</f>
        <v>263.24849999999998</v>
      </c>
      <c r="K43" s="1">
        <f>mock[[#This Row],[Invoiced Amount USD]]-mock[[#This Row],[Vat]]</f>
        <v>3246.7314999999999</v>
      </c>
      <c r="L43" s="1">
        <f>mock[[#This Row],[Invoiced Amount USD]]/mock[[#This Row],[Quantity]]</f>
        <v>389.9977777777778</v>
      </c>
      <c r="M43" s="1">
        <f>mock[[#This Row],[COGS]]/mock[[#This Row],[Quantity]]</f>
        <v>360.74794444444444</v>
      </c>
      <c r="N43" s="1">
        <f>mock[[#This Row],[Unit Price]]-mock[[#This Row],[Unit Cost]]</f>
        <v>29.249833333333356</v>
      </c>
      <c r="O43" s="1">
        <f>mock[[#This Row],[Profit]]*mock[[#This Row],[Quantity]]</f>
        <v>263.24850000000021</v>
      </c>
      <c r="P43" s="1">
        <f>mock[[#This Row],[Total Profit]]+mock[[#This Row],[Vat]]</f>
        <v>526.49700000000018</v>
      </c>
      <c r="Q43" s="1">
        <f>mock[[#This Row],[Invoiced Amount USD]]/mock[[#This Row],[Total Profit]]</f>
        <v>13.333333333333323</v>
      </c>
      <c r="R43" s="1">
        <f>mock[[#This Row],[Invoiced Amount USD]]/$T$23*100</f>
        <v>7.0172144446763646E-2</v>
      </c>
    </row>
    <row r="44" spans="1:18" x14ac:dyDescent="0.2">
      <c r="A44">
        <v>43</v>
      </c>
      <c r="B44" t="s">
        <v>16</v>
      </c>
      <c r="C44" t="s">
        <v>41</v>
      </c>
      <c r="D44" t="s">
        <v>70</v>
      </c>
      <c r="E44" s="2">
        <v>44325</v>
      </c>
      <c r="F44" s="3" t="s">
        <v>897</v>
      </c>
      <c r="G44" s="3">
        <v>2021</v>
      </c>
      <c r="H44" s="1">
        <v>1661.63</v>
      </c>
      <c r="I44">
        <v>6</v>
      </c>
      <c r="J44" s="1">
        <f>0.075*mock[[#This Row],[Invoiced Amount USD]]</f>
        <v>124.62225000000001</v>
      </c>
      <c r="K44" s="1">
        <f>mock[[#This Row],[Invoiced Amount USD]]-mock[[#This Row],[Vat]]</f>
        <v>1537.0077500000002</v>
      </c>
      <c r="L44" s="1">
        <f>mock[[#This Row],[Invoiced Amount USD]]/mock[[#This Row],[Quantity]]</f>
        <v>276.93833333333333</v>
      </c>
      <c r="M44" s="1">
        <f>mock[[#This Row],[COGS]]/mock[[#This Row],[Quantity]]</f>
        <v>256.16795833333339</v>
      </c>
      <c r="N44" s="1">
        <f>mock[[#This Row],[Unit Price]]-mock[[#This Row],[Unit Cost]]</f>
        <v>20.770374999999945</v>
      </c>
      <c r="O44" s="1">
        <f>mock[[#This Row],[Profit]]*mock[[#This Row],[Quantity]]</f>
        <v>124.62224999999967</v>
      </c>
      <c r="P44" s="1">
        <f>mock[[#This Row],[Total Profit]]+mock[[#This Row],[Vat]]</f>
        <v>249.24449999999968</v>
      </c>
      <c r="Q44" s="1">
        <f>mock[[#This Row],[Invoiced Amount USD]]/mock[[#This Row],[Total Profit]]</f>
        <v>13.333333333333369</v>
      </c>
      <c r="R44" s="1">
        <f>mock[[#This Row],[Invoiced Amount USD]]/$T$23*100</f>
        <v>3.321960249832645E-2</v>
      </c>
    </row>
    <row r="45" spans="1:18" x14ac:dyDescent="0.2">
      <c r="A45">
        <v>44</v>
      </c>
      <c r="B45" t="s">
        <v>16</v>
      </c>
      <c r="C45" t="s">
        <v>60</v>
      </c>
      <c r="D45" t="s">
        <v>71</v>
      </c>
      <c r="E45" s="2">
        <v>44296</v>
      </c>
      <c r="F45" s="3" t="s">
        <v>888</v>
      </c>
      <c r="G45" s="3">
        <v>2021</v>
      </c>
      <c r="H45" s="1">
        <v>6717.6</v>
      </c>
      <c r="I45">
        <v>10</v>
      </c>
      <c r="J45" s="1">
        <f>0.075*mock[[#This Row],[Invoiced Amount USD]]</f>
        <v>503.82</v>
      </c>
      <c r="K45" s="1">
        <f>mock[[#This Row],[Invoiced Amount USD]]-mock[[#This Row],[Vat]]</f>
        <v>6213.7800000000007</v>
      </c>
      <c r="L45" s="1">
        <f>mock[[#This Row],[Invoiced Amount USD]]/mock[[#This Row],[Quantity]]</f>
        <v>671.76</v>
      </c>
      <c r="M45" s="1">
        <f>mock[[#This Row],[COGS]]/mock[[#This Row],[Quantity]]</f>
        <v>621.37800000000004</v>
      </c>
      <c r="N45" s="1">
        <f>mock[[#This Row],[Unit Price]]-mock[[#This Row],[Unit Cost]]</f>
        <v>50.381999999999948</v>
      </c>
      <c r="O45" s="1">
        <f>mock[[#This Row],[Profit]]*mock[[#This Row],[Quantity]]</f>
        <v>503.81999999999948</v>
      </c>
      <c r="P45" s="1">
        <f>mock[[#This Row],[Total Profit]]+mock[[#This Row],[Vat]]</f>
        <v>1007.6399999999994</v>
      </c>
      <c r="Q45" s="1">
        <f>mock[[#This Row],[Invoiced Amount USD]]/mock[[#This Row],[Total Profit]]</f>
        <v>13.333333333333348</v>
      </c>
      <c r="R45" s="1">
        <f>mock[[#This Row],[Invoiced Amount USD]]/$T$23*100</f>
        <v>0.13429945399562945</v>
      </c>
    </row>
    <row r="46" spans="1:18" x14ac:dyDescent="0.2">
      <c r="A46">
        <v>45</v>
      </c>
      <c r="B46" t="s">
        <v>16</v>
      </c>
      <c r="C46" t="s">
        <v>58</v>
      </c>
      <c r="D46" t="s">
        <v>72</v>
      </c>
      <c r="E46" s="2">
        <v>44521</v>
      </c>
      <c r="F46" s="3" t="s">
        <v>898</v>
      </c>
      <c r="G46" s="3">
        <v>2021</v>
      </c>
      <c r="H46" s="1">
        <v>3981.71</v>
      </c>
      <c r="I46">
        <v>5</v>
      </c>
      <c r="J46" s="1">
        <f>0.075*mock[[#This Row],[Invoiced Amount USD]]</f>
        <v>298.62824999999998</v>
      </c>
      <c r="K46" s="1">
        <f>mock[[#This Row],[Invoiced Amount USD]]-mock[[#This Row],[Vat]]</f>
        <v>3683.0817500000003</v>
      </c>
      <c r="L46" s="1">
        <f>mock[[#This Row],[Invoiced Amount USD]]/mock[[#This Row],[Quantity]]</f>
        <v>796.34199999999998</v>
      </c>
      <c r="M46" s="1">
        <f>mock[[#This Row],[COGS]]/mock[[#This Row],[Quantity]]</f>
        <v>736.61635000000001</v>
      </c>
      <c r="N46" s="1">
        <f>mock[[#This Row],[Unit Price]]-mock[[#This Row],[Unit Cost]]</f>
        <v>59.725649999999973</v>
      </c>
      <c r="O46" s="1">
        <f>mock[[#This Row],[Profit]]*mock[[#This Row],[Quantity]]</f>
        <v>298.62824999999987</v>
      </c>
      <c r="P46" s="1">
        <f>mock[[#This Row],[Total Profit]]+mock[[#This Row],[Vat]]</f>
        <v>597.25649999999985</v>
      </c>
      <c r="Q46" s="1">
        <f>mock[[#This Row],[Invoiced Amount USD]]/mock[[#This Row],[Total Profit]]</f>
        <v>13.333333333333339</v>
      </c>
      <c r="R46" s="1">
        <f>mock[[#This Row],[Invoiced Amount USD]]/$T$23*100</f>
        <v>7.9603054508892726E-2</v>
      </c>
    </row>
    <row r="47" spans="1:18" x14ac:dyDescent="0.2">
      <c r="A47">
        <v>46</v>
      </c>
      <c r="B47" t="s">
        <v>8</v>
      </c>
      <c r="C47" t="s">
        <v>29</v>
      </c>
      <c r="D47" t="s">
        <v>73</v>
      </c>
      <c r="E47" s="2">
        <v>44483</v>
      </c>
      <c r="F47" s="3" t="s">
        <v>889</v>
      </c>
      <c r="G47" s="3">
        <v>2021</v>
      </c>
      <c r="H47" s="1">
        <v>9398.74</v>
      </c>
      <c r="I47">
        <v>5</v>
      </c>
      <c r="J47" s="1">
        <f>0.075*mock[[#This Row],[Invoiced Amount USD]]</f>
        <v>704.90549999999996</v>
      </c>
      <c r="K47" s="1">
        <f>mock[[#This Row],[Invoiced Amount USD]]-mock[[#This Row],[Vat]]</f>
        <v>8693.834499999999</v>
      </c>
      <c r="L47" s="1">
        <f>mock[[#This Row],[Invoiced Amount USD]]/mock[[#This Row],[Quantity]]</f>
        <v>1879.748</v>
      </c>
      <c r="M47" s="1">
        <f>mock[[#This Row],[COGS]]/mock[[#This Row],[Quantity]]</f>
        <v>1738.7668999999999</v>
      </c>
      <c r="N47" s="1">
        <f>mock[[#This Row],[Unit Price]]-mock[[#This Row],[Unit Cost]]</f>
        <v>140.9811000000002</v>
      </c>
      <c r="O47" s="1">
        <f>mock[[#This Row],[Profit]]*mock[[#This Row],[Quantity]]</f>
        <v>704.90550000000098</v>
      </c>
      <c r="P47" s="1">
        <f>mock[[#This Row],[Total Profit]]+mock[[#This Row],[Vat]]</f>
        <v>1409.8110000000011</v>
      </c>
      <c r="Q47" s="1">
        <f>mock[[#This Row],[Invoiced Amount USD]]/mock[[#This Row],[Total Profit]]</f>
        <v>13.333333333333314</v>
      </c>
      <c r="R47" s="1">
        <f>mock[[#This Row],[Invoiced Amount USD]]/$T$23*100</f>
        <v>0.18790128174450432</v>
      </c>
    </row>
    <row r="48" spans="1:18" x14ac:dyDescent="0.2">
      <c r="A48">
        <v>47</v>
      </c>
      <c r="B48" t="s">
        <v>10</v>
      </c>
      <c r="C48" t="s">
        <v>31</v>
      </c>
      <c r="D48" t="s">
        <v>74</v>
      </c>
      <c r="E48" s="2">
        <v>44308</v>
      </c>
      <c r="F48" s="3" t="s">
        <v>888</v>
      </c>
      <c r="G48" s="3">
        <v>2021</v>
      </c>
      <c r="H48" s="1">
        <v>4314.99</v>
      </c>
      <c r="I48">
        <v>3</v>
      </c>
      <c r="J48" s="1">
        <f>0.075*mock[[#This Row],[Invoiced Amount USD]]</f>
        <v>323.62424999999996</v>
      </c>
      <c r="K48" s="1">
        <f>mock[[#This Row],[Invoiced Amount USD]]-mock[[#This Row],[Vat]]</f>
        <v>3991.3657499999999</v>
      </c>
      <c r="L48" s="1">
        <f>mock[[#This Row],[Invoiced Amount USD]]/mock[[#This Row],[Quantity]]</f>
        <v>1438.33</v>
      </c>
      <c r="M48" s="1">
        <f>mock[[#This Row],[COGS]]/mock[[#This Row],[Quantity]]</f>
        <v>1330.45525</v>
      </c>
      <c r="N48" s="1">
        <f>mock[[#This Row],[Unit Price]]-mock[[#This Row],[Unit Cost]]</f>
        <v>107.87474999999995</v>
      </c>
      <c r="O48" s="1">
        <f>mock[[#This Row],[Profit]]*mock[[#This Row],[Quantity]]</f>
        <v>323.62424999999985</v>
      </c>
      <c r="P48" s="1">
        <f>mock[[#This Row],[Total Profit]]+mock[[#This Row],[Vat]]</f>
        <v>647.24849999999981</v>
      </c>
      <c r="Q48" s="1">
        <f>mock[[#This Row],[Invoiced Amount USD]]/mock[[#This Row],[Total Profit]]</f>
        <v>13.333333333333339</v>
      </c>
      <c r="R48" s="1">
        <f>mock[[#This Row],[Invoiced Amount USD]]/$T$23*100</f>
        <v>8.6266047546236915E-2</v>
      </c>
    </row>
    <row r="49" spans="1:18" x14ac:dyDescent="0.2">
      <c r="A49">
        <v>48</v>
      </c>
      <c r="B49" t="s">
        <v>8</v>
      </c>
      <c r="C49" t="s">
        <v>58</v>
      </c>
      <c r="D49" t="s">
        <v>75</v>
      </c>
      <c r="E49" s="2">
        <v>44401</v>
      </c>
      <c r="F49" s="3" t="s">
        <v>892</v>
      </c>
      <c r="G49" s="3">
        <v>2021</v>
      </c>
      <c r="H49" s="1">
        <v>1672.14</v>
      </c>
      <c r="I49">
        <v>4</v>
      </c>
      <c r="J49" s="1">
        <f>0.075*mock[[#This Row],[Invoiced Amount USD]]</f>
        <v>125.4105</v>
      </c>
      <c r="K49" s="1">
        <f>mock[[#This Row],[Invoiced Amount USD]]-mock[[#This Row],[Vat]]</f>
        <v>1546.7295000000001</v>
      </c>
      <c r="L49" s="1">
        <f>mock[[#This Row],[Invoiced Amount USD]]/mock[[#This Row],[Quantity]]</f>
        <v>418.03500000000003</v>
      </c>
      <c r="M49" s="1">
        <f>mock[[#This Row],[COGS]]/mock[[#This Row],[Quantity]]</f>
        <v>386.68237500000004</v>
      </c>
      <c r="N49" s="1">
        <f>mock[[#This Row],[Unit Price]]-mock[[#This Row],[Unit Cost]]</f>
        <v>31.352624999999989</v>
      </c>
      <c r="O49" s="1">
        <f>mock[[#This Row],[Profit]]*mock[[#This Row],[Quantity]]</f>
        <v>125.41049999999996</v>
      </c>
      <c r="P49" s="1">
        <f>mock[[#This Row],[Total Profit]]+mock[[#This Row],[Vat]]</f>
        <v>250.82099999999997</v>
      </c>
      <c r="Q49" s="1">
        <f>mock[[#This Row],[Invoiced Amount USD]]/mock[[#This Row],[Total Profit]]</f>
        <v>13.333333333333339</v>
      </c>
      <c r="R49" s="1">
        <f>mock[[#This Row],[Invoiced Amount USD]]/$T$23*100</f>
        <v>3.3429720287640206E-2</v>
      </c>
    </row>
    <row r="50" spans="1:18" x14ac:dyDescent="0.2">
      <c r="A50">
        <v>49</v>
      </c>
      <c r="B50" t="s">
        <v>13</v>
      </c>
      <c r="C50" t="s">
        <v>22</v>
      </c>
      <c r="D50" t="s">
        <v>76</v>
      </c>
      <c r="E50" s="2">
        <v>44258</v>
      </c>
      <c r="F50" s="3" t="s">
        <v>890</v>
      </c>
      <c r="G50" s="3">
        <v>2021</v>
      </c>
      <c r="H50" s="1">
        <v>5685.08</v>
      </c>
      <c r="I50">
        <v>7</v>
      </c>
      <c r="J50" s="1">
        <f>0.075*mock[[#This Row],[Invoiced Amount USD]]</f>
        <v>426.38099999999997</v>
      </c>
      <c r="K50" s="1">
        <f>mock[[#This Row],[Invoiced Amount USD]]-mock[[#This Row],[Vat]]</f>
        <v>5258.6989999999996</v>
      </c>
      <c r="L50" s="1">
        <f>mock[[#This Row],[Invoiced Amount USD]]/mock[[#This Row],[Quantity]]</f>
        <v>812.15428571428572</v>
      </c>
      <c r="M50" s="1">
        <f>mock[[#This Row],[COGS]]/mock[[#This Row],[Quantity]]</f>
        <v>751.24271428571421</v>
      </c>
      <c r="N50" s="1">
        <f>mock[[#This Row],[Unit Price]]-mock[[#This Row],[Unit Cost]]</f>
        <v>60.911571428571506</v>
      </c>
      <c r="O50" s="1">
        <f>mock[[#This Row],[Profit]]*mock[[#This Row],[Quantity]]</f>
        <v>426.38100000000054</v>
      </c>
      <c r="P50" s="1">
        <f>mock[[#This Row],[Total Profit]]+mock[[#This Row],[Vat]]</f>
        <v>852.76200000000051</v>
      </c>
      <c r="Q50" s="1">
        <f>mock[[#This Row],[Invoiced Amount USD]]/mock[[#This Row],[Total Profit]]</f>
        <v>13.333333333333316</v>
      </c>
      <c r="R50" s="1">
        <f>mock[[#This Row],[Invoiced Amount USD]]/$T$23*100</f>
        <v>0.11365713051111603</v>
      </c>
    </row>
    <row r="51" spans="1:18" x14ac:dyDescent="0.2">
      <c r="A51">
        <v>50</v>
      </c>
      <c r="B51" t="s">
        <v>8</v>
      </c>
      <c r="C51" t="s">
        <v>22</v>
      </c>
      <c r="D51" t="s">
        <v>77</v>
      </c>
      <c r="E51" s="2">
        <v>44558</v>
      </c>
      <c r="F51" s="3" t="s">
        <v>895</v>
      </c>
      <c r="G51" s="3">
        <v>2021</v>
      </c>
      <c r="H51" s="1">
        <v>3223.98</v>
      </c>
      <c r="I51">
        <v>10</v>
      </c>
      <c r="J51" s="1">
        <f>0.075*mock[[#This Row],[Invoiced Amount USD]]</f>
        <v>241.79849999999999</v>
      </c>
      <c r="K51" s="1">
        <f>mock[[#This Row],[Invoiced Amount USD]]-mock[[#This Row],[Vat]]</f>
        <v>2982.1815000000001</v>
      </c>
      <c r="L51" s="1">
        <f>mock[[#This Row],[Invoiced Amount USD]]/mock[[#This Row],[Quantity]]</f>
        <v>322.39800000000002</v>
      </c>
      <c r="M51" s="1">
        <f>mock[[#This Row],[COGS]]/mock[[#This Row],[Quantity]]</f>
        <v>298.21815000000004</v>
      </c>
      <c r="N51" s="1">
        <f>mock[[#This Row],[Unit Price]]-mock[[#This Row],[Unit Cost]]</f>
        <v>24.179849999999988</v>
      </c>
      <c r="O51" s="1">
        <f>mock[[#This Row],[Profit]]*mock[[#This Row],[Quantity]]</f>
        <v>241.79849999999988</v>
      </c>
      <c r="P51" s="1">
        <f>mock[[#This Row],[Total Profit]]+mock[[#This Row],[Vat]]</f>
        <v>483.59699999999987</v>
      </c>
      <c r="Q51" s="1">
        <f>mock[[#This Row],[Invoiced Amount USD]]/mock[[#This Row],[Total Profit]]</f>
        <v>13.333333333333341</v>
      </c>
      <c r="R51" s="1">
        <f>mock[[#This Row],[Invoiced Amount USD]]/$T$23*100</f>
        <v>6.4454381578663428E-2</v>
      </c>
    </row>
    <row r="52" spans="1:18" x14ac:dyDescent="0.2">
      <c r="A52">
        <v>51</v>
      </c>
      <c r="B52" t="s">
        <v>16</v>
      </c>
      <c r="C52" t="s">
        <v>41</v>
      </c>
      <c r="D52" t="s">
        <v>78</v>
      </c>
      <c r="E52" s="2">
        <v>44495</v>
      </c>
      <c r="F52" s="3" t="s">
        <v>889</v>
      </c>
      <c r="G52" s="3">
        <v>2021</v>
      </c>
      <c r="H52" s="1">
        <v>7801.66</v>
      </c>
      <c r="I52">
        <v>9</v>
      </c>
      <c r="J52" s="1">
        <f>0.075*mock[[#This Row],[Invoiced Amount USD]]</f>
        <v>585.12450000000001</v>
      </c>
      <c r="K52" s="1">
        <f>mock[[#This Row],[Invoiced Amount USD]]-mock[[#This Row],[Vat]]</f>
        <v>7216.5355</v>
      </c>
      <c r="L52" s="1">
        <f>mock[[#This Row],[Invoiced Amount USD]]/mock[[#This Row],[Quantity]]</f>
        <v>866.85111111111109</v>
      </c>
      <c r="M52" s="1">
        <f>mock[[#This Row],[COGS]]/mock[[#This Row],[Quantity]]</f>
        <v>801.83727777777779</v>
      </c>
      <c r="N52" s="1">
        <f>mock[[#This Row],[Unit Price]]-mock[[#This Row],[Unit Cost]]</f>
        <v>65.013833333333309</v>
      </c>
      <c r="O52" s="1">
        <f>mock[[#This Row],[Profit]]*mock[[#This Row],[Quantity]]</f>
        <v>585.12449999999978</v>
      </c>
      <c r="P52" s="1">
        <f>mock[[#This Row],[Total Profit]]+mock[[#This Row],[Vat]]</f>
        <v>1170.2489999999998</v>
      </c>
      <c r="Q52" s="1">
        <f>mock[[#This Row],[Invoiced Amount USD]]/mock[[#This Row],[Total Profit]]</f>
        <v>13.333333333333337</v>
      </c>
      <c r="R52" s="1">
        <f>mock[[#This Row],[Invoiced Amount USD]]/$T$23*100</f>
        <v>0.15597217432707253</v>
      </c>
    </row>
    <row r="53" spans="1:18" x14ac:dyDescent="0.2">
      <c r="A53">
        <v>52</v>
      </c>
      <c r="B53" t="s">
        <v>10</v>
      </c>
      <c r="C53" t="s">
        <v>79</v>
      </c>
      <c r="D53" t="s">
        <v>80</v>
      </c>
      <c r="E53" s="2">
        <v>44335</v>
      </c>
      <c r="F53" s="3" t="s">
        <v>897</v>
      </c>
      <c r="G53" s="3">
        <v>2021</v>
      </c>
      <c r="H53" s="1">
        <v>3632.41</v>
      </c>
      <c r="I53">
        <v>9</v>
      </c>
      <c r="J53" s="1">
        <f>0.075*mock[[#This Row],[Invoiced Amount USD]]</f>
        <v>272.43074999999999</v>
      </c>
      <c r="K53" s="1">
        <f>mock[[#This Row],[Invoiced Amount USD]]-mock[[#This Row],[Vat]]</f>
        <v>3359.9792499999999</v>
      </c>
      <c r="L53" s="1">
        <f>mock[[#This Row],[Invoiced Amount USD]]/mock[[#This Row],[Quantity]]</f>
        <v>403.60111111111109</v>
      </c>
      <c r="M53" s="1">
        <f>mock[[#This Row],[COGS]]/mock[[#This Row],[Quantity]]</f>
        <v>373.33102777777776</v>
      </c>
      <c r="N53" s="1">
        <f>mock[[#This Row],[Unit Price]]-mock[[#This Row],[Unit Cost]]</f>
        <v>30.270083333333332</v>
      </c>
      <c r="O53" s="1">
        <f>mock[[#This Row],[Profit]]*mock[[#This Row],[Quantity]]</f>
        <v>272.43074999999999</v>
      </c>
      <c r="P53" s="1">
        <f>mock[[#This Row],[Total Profit]]+mock[[#This Row],[Vat]]</f>
        <v>544.86149999999998</v>
      </c>
      <c r="Q53" s="1">
        <f>mock[[#This Row],[Invoiced Amount USD]]/mock[[#This Row],[Total Profit]]</f>
        <v>13.333333333333334</v>
      </c>
      <c r="R53" s="1">
        <f>mock[[#This Row],[Invoiced Amount USD]]/$T$23*100</f>
        <v>7.2619786782223472E-2</v>
      </c>
    </row>
    <row r="54" spans="1:18" x14ac:dyDescent="0.2">
      <c r="A54">
        <v>53</v>
      </c>
      <c r="B54" t="s">
        <v>5</v>
      </c>
      <c r="C54" t="s">
        <v>20</v>
      </c>
      <c r="D54" t="s">
        <v>81</v>
      </c>
      <c r="E54" s="2">
        <v>44200</v>
      </c>
      <c r="F54" s="3" t="s">
        <v>894</v>
      </c>
      <c r="G54" s="3">
        <v>2021</v>
      </c>
      <c r="H54" s="1">
        <v>4445.6099999999997</v>
      </c>
      <c r="I54">
        <v>9</v>
      </c>
      <c r="J54" s="1">
        <f>0.075*mock[[#This Row],[Invoiced Amount USD]]</f>
        <v>333.42074999999994</v>
      </c>
      <c r="K54" s="1">
        <f>mock[[#This Row],[Invoiced Amount USD]]-mock[[#This Row],[Vat]]</f>
        <v>4112.1892499999994</v>
      </c>
      <c r="L54" s="1">
        <f>mock[[#This Row],[Invoiced Amount USD]]/mock[[#This Row],[Quantity]]</f>
        <v>493.95666666666665</v>
      </c>
      <c r="M54" s="1">
        <f>mock[[#This Row],[COGS]]/mock[[#This Row],[Quantity]]</f>
        <v>456.90991666666662</v>
      </c>
      <c r="N54" s="1">
        <f>mock[[#This Row],[Unit Price]]-mock[[#This Row],[Unit Cost]]</f>
        <v>37.046750000000031</v>
      </c>
      <c r="O54" s="1">
        <f>mock[[#This Row],[Profit]]*mock[[#This Row],[Quantity]]</f>
        <v>333.42075000000028</v>
      </c>
      <c r="P54" s="1">
        <f>mock[[#This Row],[Total Profit]]+mock[[#This Row],[Vat]]</f>
        <v>666.84150000000022</v>
      </c>
      <c r="Q54" s="1">
        <f>mock[[#This Row],[Invoiced Amount USD]]/mock[[#This Row],[Total Profit]]</f>
        <v>13.333333333333321</v>
      </c>
      <c r="R54" s="1">
        <f>mock[[#This Row],[Invoiced Amount USD]]/$T$23*100</f>
        <v>8.8877425818374142E-2</v>
      </c>
    </row>
    <row r="55" spans="1:18" x14ac:dyDescent="0.2">
      <c r="A55">
        <v>54</v>
      </c>
      <c r="B55" t="s">
        <v>5</v>
      </c>
      <c r="C55" t="s">
        <v>6</v>
      </c>
      <c r="D55" t="s">
        <v>82</v>
      </c>
      <c r="E55" s="2">
        <v>44253</v>
      </c>
      <c r="F55" s="3" t="s">
        <v>896</v>
      </c>
      <c r="G55" s="3">
        <v>2021</v>
      </c>
      <c r="H55" s="1">
        <v>952.89</v>
      </c>
      <c r="I55">
        <v>7</v>
      </c>
      <c r="J55" s="1">
        <f>0.075*mock[[#This Row],[Invoiced Amount USD]]</f>
        <v>71.46674999999999</v>
      </c>
      <c r="K55" s="1">
        <f>mock[[#This Row],[Invoiced Amount USD]]-mock[[#This Row],[Vat]]</f>
        <v>881.42325000000005</v>
      </c>
      <c r="L55" s="1">
        <f>mock[[#This Row],[Invoiced Amount USD]]/mock[[#This Row],[Quantity]]</f>
        <v>136.12714285714284</v>
      </c>
      <c r="M55" s="1">
        <f>mock[[#This Row],[COGS]]/mock[[#This Row],[Quantity]]</f>
        <v>125.91760714285715</v>
      </c>
      <c r="N55" s="1">
        <f>mock[[#This Row],[Unit Price]]-mock[[#This Row],[Unit Cost]]</f>
        <v>10.209535714285693</v>
      </c>
      <c r="O55" s="1">
        <f>mock[[#This Row],[Profit]]*mock[[#This Row],[Quantity]]</f>
        <v>71.466749999999848</v>
      </c>
      <c r="P55" s="1">
        <f>mock[[#This Row],[Total Profit]]+mock[[#This Row],[Vat]]</f>
        <v>142.93349999999984</v>
      </c>
      <c r="Q55" s="1">
        <f>mock[[#This Row],[Invoiced Amount USD]]/mock[[#This Row],[Total Profit]]</f>
        <v>13.333333333333361</v>
      </c>
      <c r="R55" s="1">
        <f>mock[[#This Row],[Invoiced Amount USD]]/$T$23*100</f>
        <v>1.9050346361482576E-2</v>
      </c>
    </row>
    <row r="56" spans="1:18" x14ac:dyDescent="0.2">
      <c r="A56">
        <v>55</v>
      </c>
      <c r="B56" t="s">
        <v>16</v>
      </c>
      <c r="C56" t="s">
        <v>11</v>
      </c>
      <c r="D56" t="s">
        <v>83</v>
      </c>
      <c r="E56" s="2">
        <v>44297</v>
      </c>
      <c r="F56" s="3" t="s">
        <v>888</v>
      </c>
      <c r="G56" s="3">
        <v>2021</v>
      </c>
      <c r="H56" s="1">
        <v>7923.71</v>
      </c>
      <c r="I56">
        <v>1</v>
      </c>
      <c r="J56" s="1">
        <f>0.075*mock[[#This Row],[Invoiced Amount USD]]</f>
        <v>594.27824999999996</v>
      </c>
      <c r="K56" s="1">
        <f>mock[[#This Row],[Invoiced Amount USD]]-mock[[#This Row],[Vat]]</f>
        <v>7329.4317499999997</v>
      </c>
      <c r="L56" s="1">
        <f>mock[[#This Row],[Invoiced Amount USD]]/mock[[#This Row],[Quantity]]</f>
        <v>7923.71</v>
      </c>
      <c r="M56" s="1">
        <f>mock[[#This Row],[COGS]]/mock[[#This Row],[Quantity]]</f>
        <v>7329.4317499999997</v>
      </c>
      <c r="N56" s="1">
        <f>mock[[#This Row],[Unit Price]]-mock[[#This Row],[Unit Cost]]</f>
        <v>594.2782500000003</v>
      </c>
      <c r="O56" s="1">
        <f>mock[[#This Row],[Profit]]*mock[[#This Row],[Quantity]]</f>
        <v>594.2782500000003</v>
      </c>
      <c r="P56" s="1">
        <f>mock[[#This Row],[Total Profit]]+mock[[#This Row],[Vat]]</f>
        <v>1188.5565000000001</v>
      </c>
      <c r="Q56" s="1">
        <f>mock[[#This Row],[Invoiced Amount USD]]/mock[[#This Row],[Total Profit]]</f>
        <v>13.333333333333327</v>
      </c>
      <c r="R56" s="1">
        <f>mock[[#This Row],[Invoiced Amount USD]]/$T$23*100</f>
        <v>0.15841221963494537</v>
      </c>
    </row>
    <row r="57" spans="1:18" x14ac:dyDescent="0.2">
      <c r="A57">
        <v>56</v>
      </c>
      <c r="B57" t="s">
        <v>16</v>
      </c>
      <c r="C57" t="s">
        <v>79</v>
      </c>
      <c r="D57" t="s">
        <v>84</v>
      </c>
      <c r="E57" s="2">
        <v>44210</v>
      </c>
      <c r="F57" s="3" t="s">
        <v>894</v>
      </c>
      <c r="G57" s="3">
        <v>2021</v>
      </c>
      <c r="H57" s="1">
        <v>6201.21</v>
      </c>
      <c r="I57">
        <v>4</v>
      </c>
      <c r="J57" s="1">
        <f>0.075*mock[[#This Row],[Invoiced Amount USD]]</f>
        <v>465.09074999999996</v>
      </c>
      <c r="K57" s="1">
        <f>mock[[#This Row],[Invoiced Amount USD]]-mock[[#This Row],[Vat]]</f>
        <v>5736.1192499999997</v>
      </c>
      <c r="L57" s="1">
        <f>mock[[#This Row],[Invoiced Amount USD]]/mock[[#This Row],[Quantity]]</f>
        <v>1550.3025</v>
      </c>
      <c r="M57" s="1">
        <f>mock[[#This Row],[COGS]]/mock[[#This Row],[Quantity]]</f>
        <v>1434.0298124999999</v>
      </c>
      <c r="N57" s="1">
        <f>mock[[#This Row],[Unit Price]]-mock[[#This Row],[Unit Cost]]</f>
        <v>116.27268750000007</v>
      </c>
      <c r="O57" s="1">
        <f>mock[[#This Row],[Profit]]*mock[[#This Row],[Quantity]]</f>
        <v>465.0907500000003</v>
      </c>
      <c r="P57" s="1">
        <f>mock[[#This Row],[Total Profit]]+mock[[#This Row],[Vat]]</f>
        <v>930.18150000000026</v>
      </c>
      <c r="Q57" s="1">
        <f>mock[[#This Row],[Invoiced Amount USD]]/mock[[#This Row],[Total Profit]]</f>
        <v>13.333333333333325</v>
      </c>
      <c r="R57" s="1">
        <f>mock[[#This Row],[Invoiced Amount USD]]/$T$23*100</f>
        <v>0.12397569327025088</v>
      </c>
    </row>
    <row r="58" spans="1:18" x14ac:dyDescent="0.2">
      <c r="A58">
        <v>57</v>
      </c>
      <c r="B58" t="s">
        <v>5</v>
      </c>
      <c r="C58" t="s">
        <v>52</v>
      </c>
      <c r="D58" t="s">
        <v>85</v>
      </c>
      <c r="E58" s="2">
        <v>44426</v>
      </c>
      <c r="F58" s="3" t="s">
        <v>891</v>
      </c>
      <c r="G58" s="3">
        <v>2021</v>
      </c>
      <c r="H58" s="1">
        <v>3091.95</v>
      </c>
      <c r="I58">
        <v>7</v>
      </c>
      <c r="J58" s="1">
        <f>0.075*mock[[#This Row],[Invoiced Amount USD]]</f>
        <v>231.89624999999998</v>
      </c>
      <c r="K58" s="1">
        <f>mock[[#This Row],[Invoiced Amount USD]]-mock[[#This Row],[Vat]]</f>
        <v>2860.05375</v>
      </c>
      <c r="L58" s="1">
        <f>mock[[#This Row],[Invoiced Amount USD]]/mock[[#This Row],[Quantity]]</f>
        <v>441.70714285714286</v>
      </c>
      <c r="M58" s="1">
        <f>mock[[#This Row],[COGS]]/mock[[#This Row],[Quantity]]</f>
        <v>408.57910714285714</v>
      </c>
      <c r="N58" s="1">
        <f>mock[[#This Row],[Unit Price]]-mock[[#This Row],[Unit Cost]]</f>
        <v>33.128035714285716</v>
      </c>
      <c r="O58" s="1">
        <f>mock[[#This Row],[Profit]]*mock[[#This Row],[Quantity]]</f>
        <v>231.89625000000001</v>
      </c>
      <c r="P58" s="1">
        <f>mock[[#This Row],[Total Profit]]+mock[[#This Row],[Vat]]</f>
        <v>463.79250000000002</v>
      </c>
      <c r="Q58" s="1">
        <f>mock[[#This Row],[Invoiced Amount USD]]/mock[[#This Row],[Total Profit]]</f>
        <v>13.333333333333332</v>
      </c>
      <c r="R58" s="1">
        <f>mock[[#This Row],[Invoiced Amount USD]]/$T$23*100</f>
        <v>6.1814814335742888E-2</v>
      </c>
    </row>
    <row r="59" spans="1:18" x14ac:dyDescent="0.2">
      <c r="A59">
        <v>58</v>
      </c>
      <c r="B59" t="s">
        <v>8</v>
      </c>
      <c r="C59" t="s">
        <v>41</v>
      </c>
      <c r="D59" t="s">
        <v>86</v>
      </c>
      <c r="E59" s="2">
        <v>44211</v>
      </c>
      <c r="F59" s="3" t="s">
        <v>894</v>
      </c>
      <c r="G59" s="3">
        <v>2021</v>
      </c>
      <c r="H59" s="1">
        <v>9645.1</v>
      </c>
      <c r="I59">
        <v>2</v>
      </c>
      <c r="J59" s="1">
        <f>0.075*mock[[#This Row],[Invoiced Amount USD]]</f>
        <v>723.38250000000005</v>
      </c>
      <c r="K59" s="1">
        <f>mock[[#This Row],[Invoiced Amount USD]]-mock[[#This Row],[Vat]]</f>
        <v>8921.7175000000007</v>
      </c>
      <c r="L59" s="1">
        <f>mock[[#This Row],[Invoiced Amount USD]]/mock[[#This Row],[Quantity]]</f>
        <v>4822.55</v>
      </c>
      <c r="M59" s="1">
        <f>mock[[#This Row],[COGS]]/mock[[#This Row],[Quantity]]</f>
        <v>4460.8587500000003</v>
      </c>
      <c r="N59" s="1">
        <f>mock[[#This Row],[Unit Price]]-mock[[#This Row],[Unit Cost]]</f>
        <v>361.69124999999985</v>
      </c>
      <c r="O59" s="1">
        <f>mock[[#This Row],[Profit]]*mock[[#This Row],[Quantity]]</f>
        <v>723.38249999999971</v>
      </c>
      <c r="P59" s="1">
        <f>mock[[#This Row],[Total Profit]]+mock[[#This Row],[Vat]]</f>
        <v>1446.7649999999999</v>
      </c>
      <c r="Q59" s="1">
        <f>mock[[#This Row],[Invoiced Amount USD]]/mock[[#This Row],[Total Profit]]</f>
        <v>13.333333333333339</v>
      </c>
      <c r="R59" s="1">
        <f>mock[[#This Row],[Invoiced Amount USD]]/$T$23*100</f>
        <v>0.19282655468221471</v>
      </c>
    </row>
    <row r="60" spans="1:18" x14ac:dyDescent="0.2">
      <c r="A60">
        <v>59</v>
      </c>
      <c r="B60" t="s">
        <v>16</v>
      </c>
      <c r="C60" t="s">
        <v>87</v>
      </c>
      <c r="D60" t="s">
        <v>88</v>
      </c>
      <c r="E60" s="2">
        <v>44494</v>
      </c>
      <c r="F60" s="3" t="s">
        <v>889</v>
      </c>
      <c r="G60" s="3">
        <v>2021</v>
      </c>
      <c r="H60" s="1">
        <v>7169.14</v>
      </c>
      <c r="I60">
        <v>8</v>
      </c>
      <c r="J60" s="1">
        <f>0.075*mock[[#This Row],[Invoiced Amount USD]]</f>
        <v>537.68550000000005</v>
      </c>
      <c r="K60" s="1">
        <f>mock[[#This Row],[Invoiced Amount USD]]-mock[[#This Row],[Vat]]</f>
        <v>6631.4544999999998</v>
      </c>
      <c r="L60" s="1">
        <f>mock[[#This Row],[Invoiced Amount USD]]/mock[[#This Row],[Quantity]]</f>
        <v>896.14250000000004</v>
      </c>
      <c r="M60" s="1">
        <f>mock[[#This Row],[COGS]]/mock[[#This Row],[Quantity]]</f>
        <v>828.93181249999998</v>
      </c>
      <c r="N60" s="1">
        <f>mock[[#This Row],[Unit Price]]-mock[[#This Row],[Unit Cost]]</f>
        <v>67.210687500000063</v>
      </c>
      <c r="O60" s="1">
        <f>mock[[#This Row],[Profit]]*mock[[#This Row],[Quantity]]</f>
        <v>537.6855000000005</v>
      </c>
      <c r="P60" s="1">
        <f>mock[[#This Row],[Total Profit]]+mock[[#This Row],[Vat]]</f>
        <v>1075.3710000000005</v>
      </c>
      <c r="Q60" s="1">
        <f>mock[[#This Row],[Invoiced Amount USD]]/mock[[#This Row],[Total Profit]]</f>
        <v>13.333333333333321</v>
      </c>
      <c r="R60" s="1">
        <f>mock[[#This Row],[Invoiced Amount USD]]/$T$23*100</f>
        <v>0.14332672198675522</v>
      </c>
    </row>
    <row r="61" spans="1:18" x14ac:dyDescent="0.2">
      <c r="A61">
        <v>60</v>
      </c>
      <c r="B61" t="s">
        <v>13</v>
      </c>
      <c r="C61" t="s">
        <v>27</v>
      </c>
      <c r="D61" t="s">
        <v>89</v>
      </c>
      <c r="E61" s="2">
        <v>44200</v>
      </c>
      <c r="F61" s="3" t="s">
        <v>894</v>
      </c>
      <c r="G61" s="3">
        <v>2021</v>
      </c>
      <c r="H61" s="1">
        <v>9635.24</v>
      </c>
      <c r="I61">
        <v>9</v>
      </c>
      <c r="J61" s="1">
        <f>0.075*mock[[#This Row],[Invoiced Amount USD]]</f>
        <v>722.64299999999992</v>
      </c>
      <c r="K61" s="1">
        <f>mock[[#This Row],[Invoiced Amount USD]]-mock[[#This Row],[Vat]]</f>
        <v>8912.5969999999998</v>
      </c>
      <c r="L61" s="1">
        <f>mock[[#This Row],[Invoiced Amount USD]]/mock[[#This Row],[Quantity]]</f>
        <v>1070.5822222222223</v>
      </c>
      <c r="M61" s="1">
        <f>mock[[#This Row],[COGS]]/mock[[#This Row],[Quantity]]</f>
        <v>990.28855555555549</v>
      </c>
      <c r="N61" s="1">
        <f>mock[[#This Row],[Unit Price]]-mock[[#This Row],[Unit Cost]]</f>
        <v>80.293666666666809</v>
      </c>
      <c r="O61" s="1">
        <f>mock[[#This Row],[Profit]]*mock[[#This Row],[Quantity]]</f>
        <v>722.64300000000128</v>
      </c>
      <c r="P61" s="1">
        <f>mock[[#This Row],[Total Profit]]+mock[[#This Row],[Vat]]</f>
        <v>1445.2860000000012</v>
      </c>
      <c r="Q61" s="1">
        <f>mock[[#This Row],[Invoiced Amount USD]]/mock[[#This Row],[Total Profit]]</f>
        <v>13.333333333333309</v>
      </c>
      <c r="R61" s="1">
        <f>mock[[#This Row],[Invoiced Amount USD]]/$T$23*100</f>
        <v>0.19262943180851028</v>
      </c>
    </row>
    <row r="62" spans="1:18" x14ac:dyDescent="0.2">
      <c r="A62">
        <v>61</v>
      </c>
      <c r="B62" t="s">
        <v>5</v>
      </c>
      <c r="C62" t="s">
        <v>18</v>
      </c>
      <c r="D62" t="s">
        <v>90</v>
      </c>
      <c r="E62" s="2">
        <v>44555</v>
      </c>
      <c r="F62" s="3" t="s">
        <v>895</v>
      </c>
      <c r="G62" s="3">
        <v>2021</v>
      </c>
      <c r="H62" s="1">
        <v>7685.9</v>
      </c>
      <c r="I62">
        <v>8</v>
      </c>
      <c r="J62" s="1">
        <f>0.075*mock[[#This Row],[Invoiced Amount USD]]</f>
        <v>576.4425</v>
      </c>
      <c r="K62" s="1">
        <f>mock[[#This Row],[Invoiced Amount USD]]-mock[[#This Row],[Vat]]</f>
        <v>7109.4574999999995</v>
      </c>
      <c r="L62" s="1">
        <f>mock[[#This Row],[Invoiced Amount USD]]/mock[[#This Row],[Quantity]]</f>
        <v>960.73749999999995</v>
      </c>
      <c r="M62" s="1">
        <f>mock[[#This Row],[COGS]]/mock[[#This Row],[Quantity]]</f>
        <v>888.68218749999994</v>
      </c>
      <c r="N62" s="1">
        <f>mock[[#This Row],[Unit Price]]-mock[[#This Row],[Unit Cost]]</f>
        <v>72.055312500000014</v>
      </c>
      <c r="O62" s="1">
        <f>mock[[#This Row],[Profit]]*mock[[#This Row],[Quantity]]</f>
        <v>576.44250000000011</v>
      </c>
      <c r="P62" s="1">
        <f>mock[[#This Row],[Total Profit]]+mock[[#This Row],[Vat]]</f>
        <v>1152.8850000000002</v>
      </c>
      <c r="Q62" s="1">
        <f>mock[[#This Row],[Invoiced Amount USD]]/mock[[#This Row],[Total Profit]]</f>
        <v>13.33333333333333</v>
      </c>
      <c r="R62" s="1">
        <f>mock[[#This Row],[Invoiced Amount USD]]/$T$23*100</f>
        <v>0.15365787981794216</v>
      </c>
    </row>
    <row r="63" spans="1:18" x14ac:dyDescent="0.2">
      <c r="A63">
        <v>62</v>
      </c>
      <c r="B63" t="s">
        <v>5</v>
      </c>
      <c r="C63" t="s">
        <v>41</v>
      </c>
      <c r="D63" t="s">
        <v>53</v>
      </c>
      <c r="E63" s="2">
        <v>44412</v>
      </c>
      <c r="F63" s="3" t="s">
        <v>891</v>
      </c>
      <c r="G63" s="3">
        <v>2021</v>
      </c>
      <c r="H63" s="1">
        <v>8436.15</v>
      </c>
      <c r="I63">
        <v>1</v>
      </c>
      <c r="J63" s="1">
        <f>0.075*mock[[#This Row],[Invoiced Amount USD]]</f>
        <v>632.71124999999995</v>
      </c>
      <c r="K63" s="1">
        <f>mock[[#This Row],[Invoiced Amount USD]]-mock[[#This Row],[Vat]]</f>
        <v>7803.4387499999993</v>
      </c>
      <c r="L63" s="1">
        <f>mock[[#This Row],[Invoiced Amount USD]]/mock[[#This Row],[Quantity]]</f>
        <v>8436.15</v>
      </c>
      <c r="M63" s="1">
        <f>mock[[#This Row],[COGS]]/mock[[#This Row],[Quantity]]</f>
        <v>7803.4387499999993</v>
      </c>
      <c r="N63" s="1">
        <f>mock[[#This Row],[Unit Price]]-mock[[#This Row],[Unit Cost]]</f>
        <v>632.71125000000029</v>
      </c>
      <c r="O63" s="1">
        <f>mock[[#This Row],[Profit]]*mock[[#This Row],[Quantity]]</f>
        <v>632.71125000000029</v>
      </c>
      <c r="P63" s="1">
        <f>mock[[#This Row],[Total Profit]]+mock[[#This Row],[Vat]]</f>
        <v>1265.4225000000001</v>
      </c>
      <c r="Q63" s="1">
        <f>mock[[#This Row],[Invoiced Amount USD]]/mock[[#This Row],[Total Profit]]</f>
        <v>13.333333333333327</v>
      </c>
      <c r="R63" s="1">
        <f>mock[[#This Row],[Invoiced Amount USD]]/$T$23*100</f>
        <v>0.16865701125777499</v>
      </c>
    </row>
    <row r="64" spans="1:18" x14ac:dyDescent="0.2">
      <c r="A64">
        <v>63</v>
      </c>
      <c r="B64" t="s">
        <v>5</v>
      </c>
      <c r="C64" t="s">
        <v>91</v>
      </c>
      <c r="D64" t="s">
        <v>92</v>
      </c>
      <c r="E64" s="2">
        <v>44372</v>
      </c>
      <c r="F64" s="3" t="s">
        <v>887</v>
      </c>
      <c r="G64" s="3">
        <v>2021</v>
      </c>
      <c r="H64" s="1">
        <v>2970.95</v>
      </c>
      <c r="I64">
        <v>2</v>
      </c>
      <c r="J64" s="1">
        <f>0.075*mock[[#This Row],[Invoiced Amount USD]]</f>
        <v>222.82124999999999</v>
      </c>
      <c r="K64" s="1">
        <f>mock[[#This Row],[Invoiced Amount USD]]-mock[[#This Row],[Vat]]</f>
        <v>2748.1287499999999</v>
      </c>
      <c r="L64" s="1">
        <f>mock[[#This Row],[Invoiced Amount USD]]/mock[[#This Row],[Quantity]]</f>
        <v>1485.4749999999999</v>
      </c>
      <c r="M64" s="1">
        <f>mock[[#This Row],[COGS]]/mock[[#This Row],[Quantity]]</f>
        <v>1374.0643749999999</v>
      </c>
      <c r="N64" s="1">
        <f>mock[[#This Row],[Unit Price]]-mock[[#This Row],[Unit Cost]]</f>
        <v>111.41062499999998</v>
      </c>
      <c r="O64" s="1">
        <f>mock[[#This Row],[Profit]]*mock[[#This Row],[Quantity]]</f>
        <v>222.82124999999996</v>
      </c>
      <c r="P64" s="1">
        <f>mock[[#This Row],[Total Profit]]+mock[[#This Row],[Vat]]</f>
        <v>445.64249999999993</v>
      </c>
      <c r="Q64" s="1">
        <f>mock[[#This Row],[Invoiced Amount USD]]/mock[[#This Row],[Total Profit]]</f>
        <v>13.333333333333334</v>
      </c>
      <c r="R64" s="1">
        <f>mock[[#This Row],[Invoiced Amount USD]]/$T$23*100</f>
        <v>5.9395760814623576E-2</v>
      </c>
    </row>
    <row r="65" spans="1:18" x14ac:dyDescent="0.2">
      <c r="A65">
        <v>64</v>
      </c>
      <c r="B65" t="s">
        <v>16</v>
      </c>
      <c r="C65" t="s">
        <v>58</v>
      </c>
      <c r="D65" t="s">
        <v>93</v>
      </c>
      <c r="E65" s="2">
        <v>44369</v>
      </c>
      <c r="F65" s="3" t="s">
        <v>887</v>
      </c>
      <c r="G65" s="3">
        <v>2021</v>
      </c>
      <c r="H65" s="1">
        <v>5562.82</v>
      </c>
      <c r="I65">
        <v>6</v>
      </c>
      <c r="J65" s="1">
        <f>0.075*mock[[#This Row],[Invoiced Amount USD]]</f>
        <v>417.21149999999994</v>
      </c>
      <c r="K65" s="1">
        <f>mock[[#This Row],[Invoiced Amount USD]]-mock[[#This Row],[Vat]]</f>
        <v>5145.6084999999994</v>
      </c>
      <c r="L65" s="1">
        <f>mock[[#This Row],[Invoiced Amount USD]]/mock[[#This Row],[Quantity]]</f>
        <v>927.13666666666666</v>
      </c>
      <c r="M65" s="1">
        <f>mock[[#This Row],[COGS]]/mock[[#This Row],[Quantity]]</f>
        <v>857.60141666666652</v>
      </c>
      <c r="N65" s="1">
        <f>mock[[#This Row],[Unit Price]]-mock[[#This Row],[Unit Cost]]</f>
        <v>69.535250000000133</v>
      </c>
      <c r="O65" s="1">
        <f>mock[[#This Row],[Profit]]*mock[[#This Row],[Quantity]]</f>
        <v>417.2115000000008</v>
      </c>
      <c r="P65" s="1">
        <f>mock[[#This Row],[Total Profit]]+mock[[#This Row],[Vat]]</f>
        <v>834.42300000000068</v>
      </c>
      <c r="Q65" s="1">
        <f>mock[[#This Row],[Invoiced Amount USD]]/mock[[#This Row],[Total Profit]]</f>
        <v>13.333333333333307</v>
      </c>
      <c r="R65" s="1">
        <f>mock[[#This Row],[Invoiced Amount USD]]/$T$23*100</f>
        <v>0.11121288684589251</v>
      </c>
    </row>
    <row r="66" spans="1:18" x14ac:dyDescent="0.2">
      <c r="A66">
        <v>65</v>
      </c>
      <c r="B66" t="s">
        <v>13</v>
      </c>
      <c r="C66" t="s">
        <v>29</v>
      </c>
      <c r="D66" t="s">
        <v>94</v>
      </c>
      <c r="E66" s="2">
        <v>44481</v>
      </c>
      <c r="F66" s="3" t="s">
        <v>889</v>
      </c>
      <c r="G66" s="3">
        <v>2021</v>
      </c>
      <c r="H66" s="1">
        <v>704.42</v>
      </c>
      <c r="I66">
        <v>6</v>
      </c>
      <c r="J66" s="1">
        <f>0.075*mock[[#This Row],[Invoiced Amount USD]]</f>
        <v>52.831499999999998</v>
      </c>
      <c r="K66" s="1">
        <f>mock[[#This Row],[Invoiced Amount USD]]-mock[[#This Row],[Vat]]</f>
        <v>651.58849999999995</v>
      </c>
      <c r="L66" s="1">
        <f>mock[[#This Row],[Invoiced Amount USD]]/mock[[#This Row],[Quantity]]</f>
        <v>117.40333333333332</v>
      </c>
      <c r="M66" s="1">
        <f>mock[[#This Row],[COGS]]/mock[[#This Row],[Quantity]]</f>
        <v>108.59808333333332</v>
      </c>
      <c r="N66" s="1">
        <f>mock[[#This Row],[Unit Price]]-mock[[#This Row],[Unit Cost]]</f>
        <v>8.8052500000000009</v>
      </c>
      <c r="O66" s="1">
        <f>mock[[#This Row],[Profit]]*mock[[#This Row],[Quantity]]</f>
        <v>52.831500000000005</v>
      </c>
      <c r="P66" s="1">
        <f>mock[[#This Row],[Total Profit]]+mock[[#This Row],[Vat]]</f>
        <v>105.66300000000001</v>
      </c>
      <c r="Q66" s="1">
        <f>mock[[#This Row],[Invoiced Amount USD]]/mock[[#This Row],[Total Profit]]</f>
        <v>13.33333333333333</v>
      </c>
      <c r="R66" s="1">
        <f>mock[[#This Row],[Invoiced Amount USD]]/$T$23*100</f>
        <v>1.4082889928486556E-2</v>
      </c>
    </row>
    <row r="67" spans="1:18" x14ac:dyDescent="0.2">
      <c r="A67">
        <v>66</v>
      </c>
      <c r="B67" t="s">
        <v>10</v>
      </c>
      <c r="C67" t="s">
        <v>29</v>
      </c>
      <c r="D67" t="s">
        <v>95</v>
      </c>
      <c r="E67" s="2">
        <v>44269</v>
      </c>
      <c r="F67" s="3" t="s">
        <v>890</v>
      </c>
      <c r="G67" s="3">
        <v>2021</v>
      </c>
      <c r="H67" s="1">
        <v>1749.82</v>
      </c>
      <c r="I67">
        <v>4</v>
      </c>
      <c r="J67" s="1">
        <f>0.075*mock[[#This Row],[Invoiced Amount USD]]</f>
        <v>131.23649999999998</v>
      </c>
      <c r="K67" s="1">
        <f>mock[[#This Row],[Invoiced Amount USD]]-mock[[#This Row],[Vat]]</f>
        <v>1618.5835</v>
      </c>
      <c r="L67" s="1">
        <f>mock[[#This Row],[Invoiced Amount USD]]/mock[[#This Row],[Quantity]]</f>
        <v>437.45499999999998</v>
      </c>
      <c r="M67" s="1">
        <f>mock[[#This Row],[COGS]]/mock[[#This Row],[Quantity]]</f>
        <v>404.64587499999999</v>
      </c>
      <c r="N67" s="1">
        <f>mock[[#This Row],[Unit Price]]-mock[[#This Row],[Unit Cost]]</f>
        <v>32.809124999999995</v>
      </c>
      <c r="O67" s="1">
        <f>mock[[#This Row],[Profit]]*mock[[#This Row],[Quantity]]</f>
        <v>131.23649999999998</v>
      </c>
      <c r="P67" s="1">
        <f>mock[[#This Row],[Total Profit]]+mock[[#This Row],[Vat]]</f>
        <v>262.47299999999996</v>
      </c>
      <c r="Q67" s="1">
        <f>mock[[#This Row],[Invoiced Amount USD]]/mock[[#This Row],[Total Profit]]</f>
        <v>13.333333333333336</v>
      </c>
      <c r="R67" s="1">
        <f>mock[[#This Row],[Invoiced Amount USD]]/$T$23*100</f>
        <v>3.4982712663843084E-2</v>
      </c>
    </row>
    <row r="68" spans="1:18" x14ac:dyDescent="0.2">
      <c r="A68">
        <v>67</v>
      </c>
      <c r="B68" t="s">
        <v>5</v>
      </c>
      <c r="C68" t="s">
        <v>27</v>
      </c>
      <c r="D68" t="s">
        <v>96</v>
      </c>
      <c r="E68" s="2">
        <v>44484</v>
      </c>
      <c r="F68" s="3" t="s">
        <v>889</v>
      </c>
      <c r="G68" s="3">
        <v>2021</v>
      </c>
      <c r="H68" s="1">
        <v>8027.78</v>
      </c>
      <c r="I68">
        <v>9</v>
      </c>
      <c r="J68" s="1">
        <f>0.075*mock[[#This Row],[Invoiced Amount USD]]</f>
        <v>602.08349999999996</v>
      </c>
      <c r="K68" s="1">
        <f>mock[[#This Row],[Invoiced Amount USD]]-mock[[#This Row],[Vat]]</f>
        <v>7425.6965</v>
      </c>
      <c r="L68" s="1">
        <f>mock[[#This Row],[Invoiced Amount USD]]/mock[[#This Row],[Quantity]]</f>
        <v>891.9755555555555</v>
      </c>
      <c r="M68" s="1">
        <f>mock[[#This Row],[COGS]]/mock[[#This Row],[Quantity]]</f>
        <v>825.07738888888889</v>
      </c>
      <c r="N68" s="1">
        <f>mock[[#This Row],[Unit Price]]-mock[[#This Row],[Unit Cost]]</f>
        <v>66.898166666666611</v>
      </c>
      <c r="O68" s="1">
        <f>mock[[#This Row],[Profit]]*mock[[#This Row],[Quantity]]</f>
        <v>602.0834999999995</v>
      </c>
      <c r="P68" s="1">
        <f>mock[[#This Row],[Total Profit]]+mock[[#This Row],[Vat]]</f>
        <v>1204.1669999999995</v>
      </c>
      <c r="Q68" s="1">
        <f>mock[[#This Row],[Invoiced Amount USD]]/mock[[#This Row],[Total Profit]]</f>
        <v>13.333333333333345</v>
      </c>
      <c r="R68" s="1">
        <f>mock[[#This Row],[Invoiced Amount USD]]/$T$23*100</f>
        <v>0.1604928055848866</v>
      </c>
    </row>
    <row r="69" spans="1:18" x14ac:dyDescent="0.2">
      <c r="A69">
        <v>68</v>
      </c>
      <c r="B69" t="s">
        <v>10</v>
      </c>
      <c r="C69" t="s">
        <v>63</v>
      </c>
      <c r="D69" t="s">
        <v>97</v>
      </c>
      <c r="E69" s="2">
        <v>44448</v>
      </c>
      <c r="F69" s="3" t="s">
        <v>893</v>
      </c>
      <c r="G69" s="3">
        <v>2021</v>
      </c>
      <c r="H69" s="1">
        <v>342.91</v>
      </c>
      <c r="I69">
        <v>9</v>
      </c>
      <c r="J69" s="1">
        <f>0.075*mock[[#This Row],[Invoiced Amount USD]]</f>
        <v>25.718250000000001</v>
      </c>
      <c r="K69" s="1">
        <f>mock[[#This Row],[Invoiced Amount USD]]-mock[[#This Row],[Vat]]</f>
        <v>317.19175000000001</v>
      </c>
      <c r="L69" s="1">
        <f>mock[[#This Row],[Invoiced Amount USD]]/mock[[#This Row],[Quantity]]</f>
        <v>38.101111111111116</v>
      </c>
      <c r="M69" s="1">
        <f>mock[[#This Row],[COGS]]/mock[[#This Row],[Quantity]]</f>
        <v>35.243527777777778</v>
      </c>
      <c r="N69" s="1">
        <f>mock[[#This Row],[Unit Price]]-mock[[#This Row],[Unit Cost]]</f>
        <v>2.8575833333333378</v>
      </c>
      <c r="O69" s="1">
        <f>mock[[#This Row],[Profit]]*mock[[#This Row],[Quantity]]</f>
        <v>25.71825000000004</v>
      </c>
      <c r="P69" s="1">
        <f>mock[[#This Row],[Total Profit]]+mock[[#This Row],[Vat]]</f>
        <v>51.436500000000038</v>
      </c>
      <c r="Q69" s="1">
        <f>mock[[#This Row],[Invoiced Amount USD]]/mock[[#This Row],[Total Profit]]</f>
        <v>13.333333333333313</v>
      </c>
      <c r="R69" s="1">
        <f>mock[[#This Row],[Invoiced Amount USD]]/$T$23*100</f>
        <v>6.8555177101407199E-3</v>
      </c>
    </row>
    <row r="70" spans="1:18" x14ac:dyDescent="0.2">
      <c r="A70">
        <v>69</v>
      </c>
      <c r="B70" t="s">
        <v>13</v>
      </c>
      <c r="C70" t="s">
        <v>58</v>
      </c>
      <c r="D70" t="s">
        <v>98</v>
      </c>
      <c r="E70" s="2">
        <v>44440</v>
      </c>
      <c r="F70" s="3" t="s">
        <v>893</v>
      </c>
      <c r="G70" s="3">
        <v>2021</v>
      </c>
      <c r="H70" s="1">
        <v>3160.21</v>
      </c>
      <c r="I70">
        <v>6</v>
      </c>
      <c r="J70" s="1">
        <f>0.075*mock[[#This Row],[Invoiced Amount USD]]</f>
        <v>237.01575</v>
      </c>
      <c r="K70" s="1">
        <f>mock[[#This Row],[Invoiced Amount USD]]-mock[[#This Row],[Vat]]</f>
        <v>2923.19425</v>
      </c>
      <c r="L70" s="1">
        <f>mock[[#This Row],[Invoiced Amount USD]]/mock[[#This Row],[Quantity]]</f>
        <v>526.70166666666671</v>
      </c>
      <c r="M70" s="1">
        <f>mock[[#This Row],[COGS]]/mock[[#This Row],[Quantity]]</f>
        <v>487.19904166666669</v>
      </c>
      <c r="N70" s="1">
        <f>mock[[#This Row],[Unit Price]]-mock[[#This Row],[Unit Cost]]</f>
        <v>39.502625000000023</v>
      </c>
      <c r="O70" s="1">
        <f>mock[[#This Row],[Profit]]*mock[[#This Row],[Quantity]]</f>
        <v>237.01575000000014</v>
      </c>
      <c r="P70" s="1">
        <f>mock[[#This Row],[Total Profit]]+mock[[#This Row],[Vat]]</f>
        <v>474.03150000000016</v>
      </c>
      <c r="Q70" s="1">
        <f>mock[[#This Row],[Invoiced Amount USD]]/mock[[#This Row],[Total Profit]]</f>
        <v>13.333333333333325</v>
      </c>
      <c r="R70" s="1">
        <f>mock[[#This Row],[Invoiced Amount USD]]/$T$23*100</f>
        <v>6.3179480396499954E-2</v>
      </c>
    </row>
    <row r="71" spans="1:18" x14ac:dyDescent="0.2">
      <c r="A71">
        <v>70</v>
      </c>
      <c r="B71" t="s">
        <v>8</v>
      </c>
      <c r="C71" t="s">
        <v>41</v>
      </c>
      <c r="D71" t="s">
        <v>99</v>
      </c>
      <c r="E71" s="2">
        <v>44344</v>
      </c>
      <c r="F71" s="3" t="s">
        <v>897</v>
      </c>
      <c r="G71" s="3">
        <v>2021</v>
      </c>
      <c r="H71" s="1">
        <v>947.27</v>
      </c>
      <c r="I71">
        <v>3</v>
      </c>
      <c r="J71" s="1">
        <f>0.075*mock[[#This Row],[Invoiced Amount USD]]</f>
        <v>71.045249999999996</v>
      </c>
      <c r="K71" s="1">
        <f>mock[[#This Row],[Invoiced Amount USD]]-mock[[#This Row],[Vat]]</f>
        <v>876.22474999999997</v>
      </c>
      <c r="L71" s="1">
        <f>mock[[#This Row],[Invoiced Amount USD]]/mock[[#This Row],[Quantity]]</f>
        <v>315.75666666666666</v>
      </c>
      <c r="M71" s="1">
        <f>mock[[#This Row],[COGS]]/mock[[#This Row],[Quantity]]</f>
        <v>292.07491666666664</v>
      </c>
      <c r="N71" s="1">
        <f>mock[[#This Row],[Unit Price]]-mock[[#This Row],[Unit Cost]]</f>
        <v>23.681750000000022</v>
      </c>
      <c r="O71" s="1">
        <f>mock[[#This Row],[Profit]]*mock[[#This Row],[Quantity]]</f>
        <v>71.045250000000067</v>
      </c>
      <c r="P71" s="1">
        <f>mock[[#This Row],[Total Profit]]+mock[[#This Row],[Vat]]</f>
        <v>142.09050000000008</v>
      </c>
      <c r="Q71" s="1">
        <f>mock[[#This Row],[Invoiced Amount USD]]/mock[[#This Row],[Total Profit]]</f>
        <v>13.33333333333332</v>
      </c>
      <c r="R71" s="1">
        <f>mock[[#This Row],[Invoiced Amount USD]]/$T$23*100</f>
        <v>1.8937990321906621E-2</v>
      </c>
    </row>
    <row r="72" spans="1:18" x14ac:dyDescent="0.2">
      <c r="A72">
        <v>71</v>
      </c>
      <c r="B72" t="s">
        <v>13</v>
      </c>
      <c r="C72" t="s">
        <v>60</v>
      </c>
      <c r="D72" t="s">
        <v>100</v>
      </c>
      <c r="E72" s="2">
        <v>44203</v>
      </c>
      <c r="F72" s="3" t="s">
        <v>894</v>
      </c>
      <c r="G72" s="3">
        <v>2021</v>
      </c>
      <c r="H72" s="1">
        <v>2114.9</v>
      </c>
      <c r="I72">
        <v>2</v>
      </c>
      <c r="J72" s="1">
        <f>0.075*mock[[#This Row],[Invoiced Amount USD]]</f>
        <v>158.61750000000001</v>
      </c>
      <c r="K72" s="1">
        <f>mock[[#This Row],[Invoiced Amount USD]]-mock[[#This Row],[Vat]]</f>
        <v>1956.2825</v>
      </c>
      <c r="L72" s="1">
        <f>mock[[#This Row],[Invoiced Amount USD]]/mock[[#This Row],[Quantity]]</f>
        <v>1057.45</v>
      </c>
      <c r="M72" s="1">
        <f>mock[[#This Row],[COGS]]/mock[[#This Row],[Quantity]]</f>
        <v>978.14125000000001</v>
      </c>
      <c r="N72" s="1">
        <f>mock[[#This Row],[Unit Price]]-mock[[#This Row],[Unit Cost]]</f>
        <v>79.308750000000032</v>
      </c>
      <c r="O72" s="1">
        <f>mock[[#This Row],[Profit]]*mock[[#This Row],[Quantity]]</f>
        <v>158.61750000000006</v>
      </c>
      <c r="P72" s="1">
        <f>mock[[#This Row],[Total Profit]]+mock[[#This Row],[Vat]]</f>
        <v>317.23500000000007</v>
      </c>
      <c r="Q72" s="1">
        <f>mock[[#This Row],[Invoiced Amount USD]]/mock[[#This Row],[Total Profit]]</f>
        <v>13.333333333333329</v>
      </c>
      <c r="R72" s="1">
        <f>mock[[#This Row],[Invoiced Amount USD]]/$T$23*100</f>
        <v>4.2281456957150874E-2</v>
      </c>
    </row>
    <row r="73" spans="1:18" x14ac:dyDescent="0.2">
      <c r="A73">
        <v>72</v>
      </c>
      <c r="B73" t="s">
        <v>10</v>
      </c>
      <c r="C73" t="s">
        <v>29</v>
      </c>
      <c r="D73" t="s">
        <v>101</v>
      </c>
      <c r="E73" s="2">
        <v>44387</v>
      </c>
      <c r="F73" s="3" t="s">
        <v>892</v>
      </c>
      <c r="G73" s="3">
        <v>2021</v>
      </c>
      <c r="H73" s="1">
        <v>9309.99</v>
      </c>
      <c r="I73">
        <v>6</v>
      </c>
      <c r="J73" s="1">
        <f>0.075*mock[[#This Row],[Invoiced Amount USD]]</f>
        <v>698.24924999999996</v>
      </c>
      <c r="K73" s="1">
        <f>mock[[#This Row],[Invoiced Amount USD]]-mock[[#This Row],[Vat]]</f>
        <v>8611.740749999999</v>
      </c>
      <c r="L73" s="1">
        <f>mock[[#This Row],[Invoiced Amount USD]]/mock[[#This Row],[Quantity]]</f>
        <v>1551.665</v>
      </c>
      <c r="M73" s="1">
        <f>mock[[#This Row],[COGS]]/mock[[#This Row],[Quantity]]</f>
        <v>1435.2901249999998</v>
      </c>
      <c r="N73" s="1">
        <f>mock[[#This Row],[Unit Price]]-mock[[#This Row],[Unit Cost]]</f>
        <v>116.3748750000002</v>
      </c>
      <c r="O73" s="1">
        <f>mock[[#This Row],[Profit]]*mock[[#This Row],[Quantity]]</f>
        <v>698.24925000000121</v>
      </c>
      <c r="P73" s="1">
        <f>mock[[#This Row],[Total Profit]]+mock[[#This Row],[Vat]]</f>
        <v>1396.4985000000011</v>
      </c>
      <c r="Q73" s="1">
        <f>mock[[#This Row],[Invoiced Amount USD]]/mock[[#This Row],[Total Profit]]</f>
        <v>13.333333333333309</v>
      </c>
      <c r="R73" s="1">
        <f>mock[[#This Row],[Invoiced Amount USD]]/$T$23*100</f>
        <v>0.18612697595938582</v>
      </c>
    </row>
    <row r="74" spans="1:18" x14ac:dyDescent="0.2">
      <c r="A74">
        <v>73</v>
      </c>
      <c r="B74" t="s">
        <v>5</v>
      </c>
      <c r="C74" t="s">
        <v>11</v>
      </c>
      <c r="D74" t="s">
        <v>102</v>
      </c>
      <c r="E74" s="2">
        <v>44453</v>
      </c>
      <c r="F74" s="3" t="s">
        <v>893</v>
      </c>
      <c r="G74" s="3">
        <v>2021</v>
      </c>
      <c r="H74" s="1">
        <v>938.77</v>
      </c>
      <c r="I74">
        <v>1</v>
      </c>
      <c r="J74" s="1">
        <f>0.075*mock[[#This Row],[Invoiced Amount USD]]</f>
        <v>70.407749999999993</v>
      </c>
      <c r="K74" s="1">
        <f>mock[[#This Row],[Invoiced Amount USD]]-mock[[#This Row],[Vat]]</f>
        <v>868.36225000000002</v>
      </c>
      <c r="L74" s="1">
        <f>mock[[#This Row],[Invoiced Amount USD]]/mock[[#This Row],[Quantity]]</f>
        <v>938.77</v>
      </c>
      <c r="M74" s="1">
        <f>mock[[#This Row],[COGS]]/mock[[#This Row],[Quantity]]</f>
        <v>868.36225000000002</v>
      </c>
      <c r="N74" s="1">
        <f>mock[[#This Row],[Unit Price]]-mock[[#This Row],[Unit Cost]]</f>
        <v>70.407749999999965</v>
      </c>
      <c r="O74" s="1">
        <f>mock[[#This Row],[Profit]]*mock[[#This Row],[Quantity]]</f>
        <v>70.407749999999965</v>
      </c>
      <c r="P74" s="1">
        <f>mock[[#This Row],[Total Profit]]+mock[[#This Row],[Vat]]</f>
        <v>140.81549999999996</v>
      </c>
      <c r="Q74" s="1">
        <f>mock[[#This Row],[Invoiced Amount USD]]/mock[[#This Row],[Total Profit]]</f>
        <v>13.333333333333339</v>
      </c>
      <c r="R74" s="1">
        <f>mock[[#This Row],[Invoiced Amount USD]]/$T$23*100</f>
        <v>1.8768056810092453E-2</v>
      </c>
    </row>
    <row r="75" spans="1:18" x14ac:dyDescent="0.2">
      <c r="A75">
        <v>74</v>
      </c>
      <c r="B75" t="s">
        <v>5</v>
      </c>
      <c r="C75" t="s">
        <v>25</v>
      </c>
      <c r="D75" t="s">
        <v>103</v>
      </c>
      <c r="E75" s="2">
        <v>44346</v>
      </c>
      <c r="F75" s="3" t="s">
        <v>897</v>
      </c>
      <c r="G75" s="3">
        <v>2021</v>
      </c>
      <c r="H75" s="1">
        <v>629.94000000000005</v>
      </c>
      <c r="I75">
        <v>10</v>
      </c>
      <c r="J75" s="1">
        <f>0.075*mock[[#This Row],[Invoiced Amount USD]]</f>
        <v>47.2455</v>
      </c>
      <c r="K75" s="1">
        <f>mock[[#This Row],[Invoiced Amount USD]]-mock[[#This Row],[Vat]]</f>
        <v>582.69450000000006</v>
      </c>
      <c r="L75" s="1">
        <f>mock[[#This Row],[Invoiced Amount USD]]/mock[[#This Row],[Quantity]]</f>
        <v>62.994000000000007</v>
      </c>
      <c r="M75" s="1">
        <f>mock[[#This Row],[COGS]]/mock[[#This Row],[Quantity]]</f>
        <v>58.269450000000006</v>
      </c>
      <c r="N75" s="1">
        <f>mock[[#This Row],[Unit Price]]-mock[[#This Row],[Unit Cost]]</f>
        <v>4.7245500000000007</v>
      </c>
      <c r="O75" s="1">
        <f>mock[[#This Row],[Profit]]*mock[[#This Row],[Quantity]]</f>
        <v>47.245500000000007</v>
      </c>
      <c r="P75" s="1">
        <f>mock[[#This Row],[Total Profit]]+mock[[#This Row],[Vat]]</f>
        <v>94.491000000000014</v>
      </c>
      <c r="Q75" s="1">
        <f>mock[[#This Row],[Invoiced Amount USD]]/mock[[#This Row],[Total Profit]]</f>
        <v>13.333333333333332</v>
      </c>
      <c r="R75" s="1">
        <f>mock[[#This Row],[Invoiced Amount USD]]/$T$23*100</f>
        <v>1.2593872521437245E-2</v>
      </c>
    </row>
    <row r="76" spans="1:18" x14ac:dyDescent="0.2">
      <c r="A76">
        <v>75</v>
      </c>
      <c r="B76" t="s">
        <v>16</v>
      </c>
      <c r="C76" t="s">
        <v>79</v>
      </c>
      <c r="D76" t="s">
        <v>104</v>
      </c>
      <c r="E76" s="2">
        <v>44204</v>
      </c>
      <c r="F76" s="3" t="s">
        <v>894</v>
      </c>
      <c r="G76" s="3">
        <v>2021</v>
      </c>
      <c r="H76" s="1">
        <v>1472.55</v>
      </c>
      <c r="I76">
        <v>10</v>
      </c>
      <c r="J76" s="1">
        <f>0.075*mock[[#This Row],[Invoiced Amount USD]]</f>
        <v>110.44125</v>
      </c>
      <c r="K76" s="1">
        <f>mock[[#This Row],[Invoiced Amount USD]]-mock[[#This Row],[Vat]]</f>
        <v>1362.1087499999999</v>
      </c>
      <c r="L76" s="1">
        <f>mock[[#This Row],[Invoiced Amount USD]]/mock[[#This Row],[Quantity]]</f>
        <v>147.255</v>
      </c>
      <c r="M76" s="1">
        <f>mock[[#This Row],[COGS]]/mock[[#This Row],[Quantity]]</f>
        <v>136.21087499999999</v>
      </c>
      <c r="N76" s="1">
        <f>mock[[#This Row],[Unit Price]]-mock[[#This Row],[Unit Cost]]</f>
        <v>11.044125000000008</v>
      </c>
      <c r="O76" s="1">
        <f>mock[[#This Row],[Profit]]*mock[[#This Row],[Quantity]]</f>
        <v>110.44125000000008</v>
      </c>
      <c r="P76" s="1">
        <f>mock[[#This Row],[Total Profit]]+mock[[#This Row],[Vat]]</f>
        <v>220.88250000000008</v>
      </c>
      <c r="Q76" s="1">
        <f>mock[[#This Row],[Invoiced Amount USD]]/mock[[#This Row],[Total Profit]]</f>
        <v>13.333333333333323</v>
      </c>
      <c r="R76" s="1">
        <f>mock[[#This Row],[Invoiced Amount USD]]/$T$23*100</f>
        <v>2.9439481508464947E-2</v>
      </c>
    </row>
    <row r="77" spans="1:18" x14ac:dyDescent="0.2">
      <c r="A77">
        <v>76</v>
      </c>
      <c r="B77" t="s">
        <v>8</v>
      </c>
      <c r="C77" t="s">
        <v>6</v>
      </c>
      <c r="D77" t="s">
        <v>105</v>
      </c>
      <c r="E77" s="2">
        <v>44274</v>
      </c>
      <c r="F77" s="3" t="s">
        <v>890</v>
      </c>
      <c r="G77" s="3">
        <v>2021</v>
      </c>
      <c r="H77" s="1">
        <v>1482.5</v>
      </c>
      <c r="I77">
        <v>2</v>
      </c>
      <c r="J77" s="1">
        <f>0.075*mock[[#This Row],[Invoiced Amount USD]]</f>
        <v>111.1875</v>
      </c>
      <c r="K77" s="1">
        <f>mock[[#This Row],[Invoiced Amount USD]]-mock[[#This Row],[Vat]]</f>
        <v>1371.3125</v>
      </c>
      <c r="L77" s="1">
        <f>mock[[#This Row],[Invoiced Amount USD]]/mock[[#This Row],[Quantity]]</f>
        <v>741.25</v>
      </c>
      <c r="M77" s="1">
        <f>mock[[#This Row],[COGS]]/mock[[#This Row],[Quantity]]</f>
        <v>685.65625</v>
      </c>
      <c r="N77" s="1">
        <f>mock[[#This Row],[Unit Price]]-mock[[#This Row],[Unit Cost]]</f>
        <v>55.59375</v>
      </c>
      <c r="O77" s="1">
        <f>mock[[#This Row],[Profit]]*mock[[#This Row],[Quantity]]</f>
        <v>111.1875</v>
      </c>
      <c r="P77" s="1">
        <f>mock[[#This Row],[Total Profit]]+mock[[#This Row],[Vat]]</f>
        <v>222.375</v>
      </c>
      <c r="Q77" s="1">
        <f>mock[[#This Row],[Invoiced Amount USD]]/mock[[#This Row],[Total Profit]]</f>
        <v>13.333333333333334</v>
      </c>
      <c r="R77" s="1">
        <f>mock[[#This Row],[Invoiced Amount USD]]/$T$23*100</f>
        <v>2.9638403678176828E-2</v>
      </c>
    </row>
    <row r="78" spans="1:18" x14ac:dyDescent="0.2">
      <c r="A78">
        <v>77</v>
      </c>
      <c r="B78" t="s">
        <v>13</v>
      </c>
      <c r="C78" t="s">
        <v>52</v>
      </c>
      <c r="D78" t="s">
        <v>106</v>
      </c>
      <c r="E78" s="2">
        <v>44251</v>
      </c>
      <c r="F78" s="3" t="s">
        <v>896</v>
      </c>
      <c r="G78" s="3">
        <v>2021</v>
      </c>
      <c r="H78" s="1">
        <v>9998.57</v>
      </c>
      <c r="I78">
        <v>2</v>
      </c>
      <c r="J78" s="1">
        <f>0.075*mock[[#This Row],[Invoiced Amount USD]]</f>
        <v>749.89274999999998</v>
      </c>
      <c r="K78" s="1">
        <f>mock[[#This Row],[Invoiced Amount USD]]-mock[[#This Row],[Vat]]</f>
        <v>9248.6772500000006</v>
      </c>
      <c r="L78" s="1">
        <f>mock[[#This Row],[Invoiced Amount USD]]/mock[[#This Row],[Quantity]]</f>
        <v>4999.2849999999999</v>
      </c>
      <c r="M78" s="1">
        <f>mock[[#This Row],[COGS]]/mock[[#This Row],[Quantity]]</f>
        <v>4624.3386250000003</v>
      </c>
      <c r="N78" s="1">
        <f>mock[[#This Row],[Unit Price]]-mock[[#This Row],[Unit Cost]]</f>
        <v>374.94637499999953</v>
      </c>
      <c r="O78" s="1">
        <f>mock[[#This Row],[Profit]]*mock[[#This Row],[Quantity]]</f>
        <v>749.89274999999907</v>
      </c>
      <c r="P78" s="1">
        <f>mock[[#This Row],[Total Profit]]+mock[[#This Row],[Vat]]</f>
        <v>1499.785499999999</v>
      </c>
      <c r="Q78" s="1">
        <f>mock[[#This Row],[Invoiced Amount USD]]/mock[[#This Row],[Total Profit]]</f>
        <v>13.33333333333335</v>
      </c>
      <c r="R78" s="1">
        <f>mock[[#This Row],[Invoiced Amount USD]]/$T$23*100</f>
        <v>0.1998931897905622</v>
      </c>
    </row>
    <row r="79" spans="1:18" x14ac:dyDescent="0.2">
      <c r="A79">
        <v>78</v>
      </c>
      <c r="B79" t="s">
        <v>5</v>
      </c>
      <c r="C79" t="s">
        <v>27</v>
      </c>
      <c r="D79" t="s">
        <v>107</v>
      </c>
      <c r="E79" s="2">
        <v>44437</v>
      </c>
      <c r="F79" s="3" t="s">
        <v>891</v>
      </c>
      <c r="G79" s="3">
        <v>2021</v>
      </c>
      <c r="H79" s="1">
        <v>7995.32</v>
      </c>
      <c r="I79">
        <v>5</v>
      </c>
      <c r="J79" s="1">
        <f>0.075*mock[[#This Row],[Invoiced Amount USD]]</f>
        <v>599.649</v>
      </c>
      <c r="K79" s="1">
        <f>mock[[#This Row],[Invoiced Amount USD]]-mock[[#This Row],[Vat]]</f>
        <v>7395.6709999999994</v>
      </c>
      <c r="L79" s="1">
        <f>mock[[#This Row],[Invoiced Amount USD]]/mock[[#This Row],[Quantity]]</f>
        <v>1599.0639999999999</v>
      </c>
      <c r="M79" s="1">
        <f>mock[[#This Row],[COGS]]/mock[[#This Row],[Quantity]]</f>
        <v>1479.1342</v>
      </c>
      <c r="N79" s="1">
        <f>mock[[#This Row],[Unit Price]]-mock[[#This Row],[Unit Cost]]</f>
        <v>119.92979999999989</v>
      </c>
      <c r="O79" s="1">
        <f>mock[[#This Row],[Profit]]*mock[[#This Row],[Quantity]]</f>
        <v>599.64899999999943</v>
      </c>
      <c r="P79" s="1">
        <f>mock[[#This Row],[Total Profit]]+mock[[#This Row],[Vat]]</f>
        <v>1199.2979999999993</v>
      </c>
      <c r="Q79" s="1">
        <f>mock[[#This Row],[Invoiced Amount USD]]/mock[[#This Row],[Total Profit]]</f>
        <v>13.333333333333345</v>
      </c>
      <c r="R79" s="1">
        <f>mock[[#This Row],[Invoiced Amount USD]]/$T$23*100</f>
        <v>0.15984385949153507</v>
      </c>
    </row>
    <row r="80" spans="1:18" x14ac:dyDescent="0.2">
      <c r="A80">
        <v>79</v>
      </c>
      <c r="B80" t="s">
        <v>13</v>
      </c>
      <c r="C80" t="s">
        <v>27</v>
      </c>
      <c r="D80" t="s">
        <v>108</v>
      </c>
      <c r="E80" s="2">
        <v>44314</v>
      </c>
      <c r="F80" s="3" t="s">
        <v>888</v>
      </c>
      <c r="G80" s="3">
        <v>2021</v>
      </c>
      <c r="H80" s="1">
        <v>1615.2</v>
      </c>
      <c r="I80">
        <v>9</v>
      </c>
      <c r="J80" s="1">
        <f>0.075*mock[[#This Row],[Invoiced Amount USD]]</f>
        <v>121.14</v>
      </c>
      <c r="K80" s="1">
        <f>mock[[#This Row],[Invoiced Amount USD]]-mock[[#This Row],[Vat]]</f>
        <v>1494.06</v>
      </c>
      <c r="L80" s="1">
        <f>mock[[#This Row],[Invoiced Amount USD]]/mock[[#This Row],[Quantity]]</f>
        <v>179.46666666666667</v>
      </c>
      <c r="M80" s="1">
        <f>mock[[#This Row],[COGS]]/mock[[#This Row],[Quantity]]</f>
        <v>166.00666666666666</v>
      </c>
      <c r="N80" s="1">
        <f>mock[[#This Row],[Unit Price]]-mock[[#This Row],[Unit Cost]]</f>
        <v>13.460000000000008</v>
      </c>
      <c r="O80" s="1">
        <f>mock[[#This Row],[Profit]]*mock[[#This Row],[Quantity]]</f>
        <v>121.14000000000007</v>
      </c>
      <c r="P80" s="1">
        <f>mock[[#This Row],[Total Profit]]+mock[[#This Row],[Vat]]</f>
        <v>242.28000000000009</v>
      </c>
      <c r="Q80" s="1">
        <f>mock[[#This Row],[Invoiced Amount USD]]/mock[[#This Row],[Total Profit]]</f>
        <v>13.333333333333325</v>
      </c>
      <c r="R80" s="1">
        <f>mock[[#This Row],[Invoiced Amount USD]]/$T$23*100</f>
        <v>3.2291365680263889E-2</v>
      </c>
    </row>
    <row r="81" spans="1:18" x14ac:dyDescent="0.2">
      <c r="A81">
        <v>80</v>
      </c>
      <c r="B81" t="s">
        <v>13</v>
      </c>
      <c r="C81" t="s">
        <v>33</v>
      </c>
      <c r="D81" t="s">
        <v>109</v>
      </c>
      <c r="E81" s="2">
        <v>44556</v>
      </c>
      <c r="F81" s="3" t="s">
        <v>895</v>
      </c>
      <c r="G81" s="3">
        <v>2021</v>
      </c>
      <c r="H81" s="1">
        <v>1292.04</v>
      </c>
      <c r="I81">
        <v>9</v>
      </c>
      <c r="J81" s="1">
        <f>0.075*mock[[#This Row],[Invoiced Amount USD]]</f>
        <v>96.902999999999992</v>
      </c>
      <c r="K81" s="1">
        <f>mock[[#This Row],[Invoiced Amount USD]]-mock[[#This Row],[Vat]]</f>
        <v>1195.1369999999999</v>
      </c>
      <c r="L81" s="1">
        <f>mock[[#This Row],[Invoiced Amount USD]]/mock[[#This Row],[Quantity]]</f>
        <v>143.56</v>
      </c>
      <c r="M81" s="1">
        <f>mock[[#This Row],[COGS]]/mock[[#This Row],[Quantity]]</f>
        <v>132.79300000000001</v>
      </c>
      <c r="N81" s="1">
        <f>mock[[#This Row],[Unit Price]]-mock[[#This Row],[Unit Cost]]</f>
        <v>10.766999999999996</v>
      </c>
      <c r="O81" s="1">
        <f>mock[[#This Row],[Profit]]*mock[[#This Row],[Quantity]]</f>
        <v>96.902999999999963</v>
      </c>
      <c r="P81" s="1">
        <f>mock[[#This Row],[Total Profit]]+mock[[#This Row],[Vat]]</f>
        <v>193.80599999999995</v>
      </c>
      <c r="Q81" s="1">
        <f>mock[[#This Row],[Invoiced Amount USD]]/mock[[#This Row],[Total Profit]]</f>
        <v>13.333333333333337</v>
      </c>
      <c r="R81" s="1">
        <f>mock[[#This Row],[Invoiced Amount USD]]/$T$23*100</f>
        <v>2.5830693482867852E-2</v>
      </c>
    </row>
    <row r="82" spans="1:18" x14ac:dyDescent="0.2">
      <c r="A82">
        <v>81</v>
      </c>
      <c r="B82" t="s">
        <v>10</v>
      </c>
      <c r="C82" t="s">
        <v>14</v>
      </c>
      <c r="D82" t="s">
        <v>110</v>
      </c>
      <c r="E82" s="2">
        <v>44509</v>
      </c>
      <c r="F82" s="3" t="s">
        <v>898</v>
      </c>
      <c r="G82" s="3">
        <v>2021</v>
      </c>
      <c r="H82" s="1">
        <v>8156.86</v>
      </c>
      <c r="I82">
        <v>6</v>
      </c>
      <c r="J82" s="1">
        <f>0.075*mock[[#This Row],[Invoiced Amount USD]]</f>
        <v>611.7645</v>
      </c>
      <c r="K82" s="1">
        <f>mock[[#This Row],[Invoiced Amount USD]]-mock[[#This Row],[Vat]]</f>
        <v>7545.0954999999994</v>
      </c>
      <c r="L82" s="1">
        <f>mock[[#This Row],[Invoiced Amount USD]]/mock[[#This Row],[Quantity]]</f>
        <v>1359.4766666666667</v>
      </c>
      <c r="M82" s="1">
        <f>mock[[#This Row],[COGS]]/mock[[#This Row],[Quantity]]</f>
        <v>1257.5159166666665</v>
      </c>
      <c r="N82" s="1">
        <f>mock[[#This Row],[Unit Price]]-mock[[#This Row],[Unit Cost]]</f>
        <v>101.96075000000019</v>
      </c>
      <c r="O82" s="1">
        <f>mock[[#This Row],[Profit]]*mock[[#This Row],[Quantity]]</f>
        <v>611.76450000000114</v>
      </c>
      <c r="P82" s="1">
        <f>mock[[#This Row],[Total Profit]]+mock[[#This Row],[Vat]]</f>
        <v>1223.5290000000011</v>
      </c>
      <c r="Q82" s="1">
        <f>mock[[#This Row],[Invoiced Amount USD]]/mock[[#This Row],[Total Profit]]</f>
        <v>13.333333333333307</v>
      </c>
      <c r="R82" s="1">
        <f>mock[[#This Row],[Invoiced Amount USD]]/$T$23*100</f>
        <v>0.16307339590311867</v>
      </c>
    </row>
    <row r="83" spans="1:18" x14ac:dyDescent="0.2">
      <c r="A83">
        <v>82</v>
      </c>
      <c r="B83" t="s">
        <v>10</v>
      </c>
      <c r="C83" t="s">
        <v>58</v>
      </c>
      <c r="D83" t="s">
        <v>111</v>
      </c>
      <c r="E83" s="2">
        <v>44226</v>
      </c>
      <c r="F83" s="3" t="s">
        <v>894</v>
      </c>
      <c r="G83" s="3">
        <v>2021</v>
      </c>
      <c r="H83" s="1">
        <v>7341.56</v>
      </c>
      <c r="I83">
        <v>7</v>
      </c>
      <c r="J83" s="1">
        <f>0.075*mock[[#This Row],[Invoiced Amount USD]]</f>
        <v>550.61699999999996</v>
      </c>
      <c r="K83" s="1">
        <f>mock[[#This Row],[Invoiced Amount USD]]-mock[[#This Row],[Vat]]</f>
        <v>6790.9430000000002</v>
      </c>
      <c r="L83" s="1">
        <f>mock[[#This Row],[Invoiced Amount USD]]/mock[[#This Row],[Quantity]]</f>
        <v>1048.7942857142857</v>
      </c>
      <c r="M83" s="1">
        <f>mock[[#This Row],[COGS]]/mock[[#This Row],[Quantity]]</f>
        <v>970.13471428571427</v>
      </c>
      <c r="N83" s="1">
        <f>mock[[#This Row],[Unit Price]]-mock[[#This Row],[Unit Cost]]</f>
        <v>78.659571428571439</v>
      </c>
      <c r="O83" s="1">
        <f>mock[[#This Row],[Profit]]*mock[[#This Row],[Quantity]]</f>
        <v>550.61700000000008</v>
      </c>
      <c r="P83" s="1">
        <f>mock[[#This Row],[Total Profit]]+mock[[#This Row],[Vat]]</f>
        <v>1101.2339999999999</v>
      </c>
      <c r="Q83" s="1">
        <f>mock[[#This Row],[Invoiced Amount USD]]/mock[[#This Row],[Total Profit]]</f>
        <v>13.333333333333332</v>
      </c>
      <c r="R83" s="1">
        <f>mock[[#This Row],[Invoiced Amount USD]]/$T$23*100</f>
        <v>0.14677377329346097</v>
      </c>
    </row>
    <row r="84" spans="1:18" x14ac:dyDescent="0.2">
      <c r="A84">
        <v>83</v>
      </c>
      <c r="B84" t="s">
        <v>10</v>
      </c>
      <c r="C84" t="s">
        <v>25</v>
      </c>
      <c r="D84" t="s">
        <v>112</v>
      </c>
      <c r="E84" s="2">
        <v>44460</v>
      </c>
      <c r="F84" s="3" t="s">
        <v>893</v>
      </c>
      <c r="G84" s="3">
        <v>2021</v>
      </c>
      <c r="H84" s="1">
        <v>7397.08</v>
      </c>
      <c r="I84">
        <v>4</v>
      </c>
      <c r="J84" s="1">
        <f>0.075*mock[[#This Row],[Invoiced Amount USD]]</f>
        <v>554.78099999999995</v>
      </c>
      <c r="K84" s="1">
        <f>mock[[#This Row],[Invoiced Amount USD]]-mock[[#This Row],[Vat]]</f>
        <v>6842.299</v>
      </c>
      <c r="L84" s="1">
        <f>mock[[#This Row],[Invoiced Amount USD]]/mock[[#This Row],[Quantity]]</f>
        <v>1849.27</v>
      </c>
      <c r="M84" s="1">
        <f>mock[[#This Row],[COGS]]/mock[[#This Row],[Quantity]]</f>
        <v>1710.57475</v>
      </c>
      <c r="N84" s="1">
        <f>mock[[#This Row],[Unit Price]]-mock[[#This Row],[Unit Cost]]</f>
        <v>138.69524999999999</v>
      </c>
      <c r="O84" s="1">
        <f>mock[[#This Row],[Profit]]*mock[[#This Row],[Quantity]]</f>
        <v>554.78099999999995</v>
      </c>
      <c r="P84" s="1">
        <f>mock[[#This Row],[Total Profit]]+mock[[#This Row],[Vat]]</f>
        <v>1109.5619999999999</v>
      </c>
      <c r="Q84" s="1">
        <f>mock[[#This Row],[Invoiced Amount USD]]/mock[[#This Row],[Total Profit]]</f>
        <v>13.333333333333334</v>
      </c>
      <c r="R84" s="1">
        <f>mock[[#This Row],[Invoiced Amount USD]]/$T$23*100</f>
        <v>0.14788373900827539</v>
      </c>
    </row>
    <row r="85" spans="1:18" x14ac:dyDescent="0.2">
      <c r="A85">
        <v>84</v>
      </c>
      <c r="B85" t="s">
        <v>5</v>
      </c>
      <c r="C85" t="s">
        <v>20</v>
      </c>
      <c r="D85" t="s">
        <v>113</v>
      </c>
      <c r="E85" s="2">
        <v>44444</v>
      </c>
      <c r="F85" s="3" t="s">
        <v>893</v>
      </c>
      <c r="G85" s="3">
        <v>2021</v>
      </c>
      <c r="H85" s="1">
        <v>9508.4500000000007</v>
      </c>
      <c r="I85">
        <v>2</v>
      </c>
      <c r="J85" s="1">
        <f>0.075*mock[[#This Row],[Invoiced Amount USD]]</f>
        <v>713.13375000000008</v>
      </c>
      <c r="K85" s="1">
        <f>mock[[#This Row],[Invoiced Amount USD]]-mock[[#This Row],[Vat]]</f>
        <v>8795.3162499999999</v>
      </c>
      <c r="L85" s="1">
        <f>mock[[#This Row],[Invoiced Amount USD]]/mock[[#This Row],[Quantity]]</f>
        <v>4754.2250000000004</v>
      </c>
      <c r="M85" s="1">
        <f>mock[[#This Row],[COGS]]/mock[[#This Row],[Quantity]]</f>
        <v>4397.6581249999999</v>
      </c>
      <c r="N85" s="1">
        <f>mock[[#This Row],[Unit Price]]-mock[[#This Row],[Unit Cost]]</f>
        <v>356.56687500000044</v>
      </c>
      <c r="O85" s="1">
        <f>mock[[#This Row],[Profit]]*mock[[#This Row],[Quantity]]</f>
        <v>713.13375000000087</v>
      </c>
      <c r="P85" s="1">
        <f>mock[[#This Row],[Total Profit]]+mock[[#This Row],[Vat]]</f>
        <v>1426.2675000000008</v>
      </c>
      <c r="Q85" s="1">
        <f>mock[[#This Row],[Invoiced Amount USD]]/mock[[#This Row],[Total Profit]]</f>
        <v>13.333333333333318</v>
      </c>
      <c r="R85" s="1">
        <f>mock[[#This Row],[Invoiced Amount USD]]/$T$23*100</f>
        <v>0.19009462357757875</v>
      </c>
    </row>
    <row r="86" spans="1:18" x14ac:dyDescent="0.2">
      <c r="A86">
        <v>85</v>
      </c>
      <c r="B86" t="s">
        <v>8</v>
      </c>
      <c r="C86" t="s">
        <v>87</v>
      </c>
      <c r="D86" t="s">
        <v>114</v>
      </c>
      <c r="E86" s="2">
        <v>44394</v>
      </c>
      <c r="F86" s="3" t="s">
        <v>892</v>
      </c>
      <c r="G86" s="3">
        <v>2021</v>
      </c>
      <c r="H86" s="1">
        <v>9641.4699999999993</v>
      </c>
      <c r="I86">
        <v>1</v>
      </c>
      <c r="J86" s="1">
        <f>0.075*mock[[#This Row],[Invoiced Amount USD]]</f>
        <v>723.11024999999995</v>
      </c>
      <c r="K86" s="1">
        <f>mock[[#This Row],[Invoiced Amount USD]]-mock[[#This Row],[Vat]]</f>
        <v>8918.3597499999996</v>
      </c>
      <c r="L86" s="1">
        <f>mock[[#This Row],[Invoiced Amount USD]]/mock[[#This Row],[Quantity]]</f>
        <v>9641.4699999999993</v>
      </c>
      <c r="M86" s="1">
        <f>mock[[#This Row],[COGS]]/mock[[#This Row],[Quantity]]</f>
        <v>8918.3597499999996</v>
      </c>
      <c r="N86" s="1">
        <f>mock[[#This Row],[Unit Price]]-mock[[#This Row],[Unit Cost]]</f>
        <v>723.11024999999972</v>
      </c>
      <c r="O86" s="1">
        <f>mock[[#This Row],[Profit]]*mock[[#This Row],[Quantity]]</f>
        <v>723.11024999999972</v>
      </c>
      <c r="P86" s="1">
        <f>mock[[#This Row],[Total Profit]]+mock[[#This Row],[Vat]]</f>
        <v>1446.2204999999997</v>
      </c>
      <c r="Q86" s="1">
        <f>mock[[#This Row],[Invoiced Amount USD]]/mock[[#This Row],[Total Profit]]</f>
        <v>13.333333333333337</v>
      </c>
      <c r="R86" s="1">
        <f>mock[[#This Row],[Invoiced Amount USD]]/$T$23*100</f>
        <v>0.19275398307658112</v>
      </c>
    </row>
    <row r="87" spans="1:18" x14ac:dyDescent="0.2">
      <c r="A87">
        <v>86</v>
      </c>
      <c r="B87" t="s">
        <v>5</v>
      </c>
      <c r="C87" t="s">
        <v>33</v>
      </c>
      <c r="D87" t="s">
        <v>115</v>
      </c>
      <c r="E87" s="2">
        <v>44239</v>
      </c>
      <c r="F87" s="3" t="s">
        <v>896</v>
      </c>
      <c r="G87" s="3">
        <v>2021</v>
      </c>
      <c r="H87" s="1">
        <v>6954.63</v>
      </c>
      <c r="I87">
        <v>2</v>
      </c>
      <c r="J87" s="1">
        <f>0.075*mock[[#This Row],[Invoiced Amount USD]]</f>
        <v>521.59725000000003</v>
      </c>
      <c r="K87" s="1">
        <f>mock[[#This Row],[Invoiced Amount USD]]-mock[[#This Row],[Vat]]</f>
        <v>6433.0327500000003</v>
      </c>
      <c r="L87" s="1">
        <f>mock[[#This Row],[Invoiced Amount USD]]/mock[[#This Row],[Quantity]]</f>
        <v>3477.3150000000001</v>
      </c>
      <c r="M87" s="1">
        <f>mock[[#This Row],[COGS]]/mock[[#This Row],[Quantity]]</f>
        <v>3216.5163750000002</v>
      </c>
      <c r="N87" s="1">
        <f>mock[[#This Row],[Unit Price]]-mock[[#This Row],[Unit Cost]]</f>
        <v>260.7986249999999</v>
      </c>
      <c r="O87" s="1">
        <f>mock[[#This Row],[Profit]]*mock[[#This Row],[Quantity]]</f>
        <v>521.5972499999998</v>
      </c>
      <c r="P87" s="1">
        <f>mock[[#This Row],[Total Profit]]+mock[[#This Row],[Vat]]</f>
        <v>1043.1944999999998</v>
      </c>
      <c r="Q87" s="1">
        <f>mock[[#This Row],[Invoiced Amount USD]]/mock[[#This Row],[Total Profit]]</f>
        <v>13.333333333333339</v>
      </c>
      <c r="R87" s="1">
        <f>mock[[#This Row],[Invoiced Amount USD]]/$T$23*100</f>
        <v>0.13903819991390146</v>
      </c>
    </row>
    <row r="88" spans="1:18" x14ac:dyDescent="0.2">
      <c r="A88">
        <v>87</v>
      </c>
      <c r="B88" t="s">
        <v>8</v>
      </c>
      <c r="C88" t="s">
        <v>6</v>
      </c>
      <c r="D88" t="s">
        <v>116</v>
      </c>
      <c r="E88" s="2">
        <v>44253</v>
      </c>
      <c r="F88" s="3" t="s">
        <v>896</v>
      </c>
      <c r="G88" s="3">
        <v>2021</v>
      </c>
      <c r="H88" s="1">
        <v>2244.81</v>
      </c>
      <c r="I88">
        <v>4</v>
      </c>
      <c r="J88" s="1">
        <f>0.075*mock[[#This Row],[Invoiced Amount USD]]</f>
        <v>168.36075</v>
      </c>
      <c r="K88" s="1">
        <f>mock[[#This Row],[Invoiced Amount USD]]-mock[[#This Row],[Vat]]</f>
        <v>2076.4492500000001</v>
      </c>
      <c r="L88" s="1">
        <f>mock[[#This Row],[Invoiced Amount USD]]/mock[[#This Row],[Quantity]]</f>
        <v>561.20249999999999</v>
      </c>
      <c r="M88" s="1">
        <f>mock[[#This Row],[COGS]]/mock[[#This Row],[Quantity]]</f>
        <v>519.11231250000003</v>
      </c>
      <c r="N88" s="1">
        <f>mock[[#This Row],[Unit Price]]-mock[[#This Row],[Unit Cost]]</f>
        <v>42.090187499999956</v>
      </c>
      <c r="O88" s="1">
        <f>mock[[#This Row],[Profit]]*mock[[#This Row],[Quantity]]</f>
        <v>168.36074999999983</v>
      </c>
      <c r="P88" s="1">
        <f>mock[[#This Row],[Total Profit]]+mock[[#This Row],[Vat]]</f>
        <v>336.72149999999982</v>
      </c>
      <c r="Q88" s="1">
        <f>mock[[#This Row],[Invoiced Amount USD]]/mock[[#This Row],[Total Profit]]</f>
        <v>13.333333333333346</v>
      </c>
      <c r="R88" s="1">
        <f>mock[[#This Row],[Invoiced Amount USD]]/$T$23*100</f>
        <v>4.4878640783007163E-2</v>
      </c>
    </row>
    <row r="89" spans="1:18" x14ac:dyDescent="0.2">
      <c r="A89">
        <v>88</v>
      </c>
      <c r="B89" t="s">
        <v>8</v>
      </c>
      <c r="C89" t="s">
        <v>22</v>
      </c>
      <c r="D89" t="s">
        <v>117</v>
      </c>
      <c r="E89" s="2">
        <v>44271</v>
      </c>
      <c r="F89" s="3" t="s">
        <v>890</v>
      </c>
      <c r="G89" s="3">
        <v>2021</v>
      </c>
      <c r="H89" s="1">
        <v>1776.38</v>
      </c>
      <c r="I89">
        <v>6</v>
      </c>
      <c r="J89" s="1">
        <f>0.075*mock[[#This Row],[Invoiced Amount USD]]</f>
        <v>133.2285</v>
      </c>
      <c r="K89" s="1">
        <f>mock[[#This Row],[Invoiced Amount USD]]-mock[[#This Row],[Vat]]</f>
        <v>1643.1515000000002</v>
      </c>
      <c r="L89" s="1">
        <f>mock[[#This Row],[Invoiced Amount USD]]/mock[[#This Row],[Quantity]]</f>
        <v>296.06333333333333</v>
      </c>
      <c r="M89" s="1">
        <f>mock[[#This Row],[COGS]]/mock[[#This Row],[Quantity]]</f>
        <v>273.85858333333334</v>
      </c>
      <c r="N89" s="1">
        <f>mock[[#This Row],[Unit Price]]-mock[[#This Row],[Unit Cost]]</f>
        <v>22.20474999999999</v>
      </c>
      <c r="O89" s="1">
        <f>mock[[#This Row],[Profit]]*mock[[#This Row],[Quantity]]</f>
        <v>133.22849999999994</v>
      </c>
      <c r="P89" s="1">
        <f>mock[[#This Row],[Total Profit]]+mock[[#This Row],[Vat]]</f>
        <v>266.45699999999994</v>
      </c>
      <c r="Q89" s="1">
        <f>mock[[#This Row],[Invoiced Amount USD]]/mock[[#This Row],[Total Profit]]</f>
        <v>13.333333333333341</v>
      </c>
      <c r="R89" s="1">
        <f>mock[[#This Row],[Invoiced Amount USD]]/$T$23*100</f>
        <v>3.551370490781771E-2</v>
      </c>
    </row>
    <row r="90" spans="1:18" x14ac:dyDescent="0.2">
      <c r="A90">
        <v>89</v>
      </c>
      <c r="B90" t="s">
        <v>8</v>
      </c>
      <c r="C90" t="s">
        <v>27</v>
      </c>
      <c r="D90" t="s">
        <v>118</v>
      </c>
      <c r="E90" s="2">
        <v>44290</v>
      </c>
      <c r="F90" s="3" t="s">
        <v>888</v>
      </c>
      <c r="G90" s="3">
        <v>2021</v>
      </c>
      <c r="H90" s="1">
        <v>4741.1899999999996</v>
      </c>
      <c r="I90">
        <v>6</v>
      </c>
      <c r="J90" s="1">
        <f>0.075*mock[[#This Row],[Invoiced Amount USD]]</f>
        <v>355.58924999999994</v>
      </c>
      <c r="K90" s="1">
        <f>mock[[#This Row],[Invoiced Amount USD]]-mock[[#This Row],[Vat]]</f>
        <v>4385.6007499999996</v>
      </c>
      <c r="L90" s="1">
        <f>mock[[#This Row],[Invoiced Amount USD]]/mock[[#This Row],[Quantity]]</f>
        <v>790.19833333333327</v>
      </c>
      <c r="M90" s="1">
        <f>mock[[#This Row],[COGS]]/mock[[#This Row],[Quantity]]</f>
        <v>730.93345833333331</v>
      </c>
      <c r="N90" s="1">
        <f>mock[[#This Row],[Unit Price]]-mock[[#This Row],[Unit Cost]]</f>
        <v>59.264874999999961</v>
      </c>
      <c r="O90" s="1">
        <f>mock[[#This Row],[Profit]]*mock[[#This Row],[Quantity]]</f>
        <v>355.58924999999977</v>
      </c>
      <c r="P90" s="1">
        <f>mock[[#This Row],[Total Profit]]+mock[[#This Row],[Vat]]</f>
        <v>711.17849999999976</v>
      </c>
      <c r="Q90" s="1">
        <f>mock[[#This Row],[Invoiced Amount USD]]/mock[[#This Row],[Total Profit]]</f>
        <v>13.333333333333341</v>
      </c>
      <c r="R90" s="1">
        <f>mock[[#This Row],[Invoiced Amount USD]]/$T$23*100</f>
        <v>9.4786713750377866E-2</v>
      </c>
    </row>
    <row r="91" spans="1:18" x14ac:dyDescent="0.2">
      <c r="A91">
        <v>90</v>
      </c>
      <c r="B91" t="s">
        <v>10</v>
      </c>
      <c r="C91" t="s">
        <v>20</v>
      </c>
      <c r="D91" t="s">
        <v>119</v>
      </c>
      <c r="E91" s="2">
        <v>44492</v>
      </c>
      <c r="F91" s="3" t="s">
        <v>889</v>
      </c>
      <c r="G91" s="3">
        <v>2021</v>
      </c>
      <c r="H91" s="1">
        <v>5256.41</v>
      </c>
      <c r="I91">
        <v>5</v>
      </c>
      <c r="J91" s="1">
        <f>0.075*mock[[#This Row],[Invoiced Amount USD]]</f>
        <v>394.23075</v>
      </c>
      <c r="K91" s="1">
        <f>mock[[#This Row],[Invoiced Amount USD]]-mock[[#This Row],[Vat]]</f>
        <v>4862.1792500000001</v>
      </c>
      <c r="L91" s="1">
        <f>mock[[#This Row],[Invoiced Amount USD]]/mock[[#This Row],[Quantity]]</f>
        <v>1051.2819999999999</v>
      </c>
      <c r="M91" s="1">
        <f>mock[[#This Row],[COGS]]/mock[[#This Row],[Quantity]]</f>
        <v>972.43585000000007</v>
      </c>
      <c r="N91" s="1">
        <f>mock[[#This Row],[Unit Price]]-mock[[#This Row],[Unit Cost]]</f>
        <v>78.846149999999852</v>
      </c>
      <c r="O91" s="1">
        <f>mock[[#This Row],[Profit]]*mock[[#This Row],[Quantity]]</f>
        <v>394.23074999999926</v>
      </c>
      <c r="P91" s="1">
        <f>mock[[#This Row],[Total Profit]]+mock[[#This Row],[Vat]]</f>
        <v>788.46149999999921</v>
      </c>
      <c r="Q91" s="1">
        <f>mock[[#This Row],[Invoiced Amount USD]]/mock[[#This Row],[Total Profit]]</f>
        <v>13.333333333333359</v>
      </c>
      <c r="R91" s="1">
        <f>mock[[#This Row],[Invoiced Amount USD]]/$T$23*100</f>
        <v>0.10508708362765967</v>
      </c>
    </row>
    <row r="92" spans="1:18" x14ac:dyDescent="0.2">
      <c r="A92">
        <v>91</v>
      </c>
      <c r="B92" t="s">
        <v>16</v>
      </c>
      <c r="C92" t="s">
        <v>11</v>
      </c>
      <c r="D92" t="s">
        <v>120</v>
      </c>
      <c r="E92" s="2">
        <v>44406</v>
      </c>
      <c r="F92" s="3" t="s">
        <v>892</v>
      </c>
      <c r="G92" s="3">
        <v>2021</v>
      </c>
      <c r="H92" s="1">
        <v>6388.36</v>
      </c>
      <c r="I92">
        <v>2</v>
      </c>
      <c r="J92" s="1">
        <f>0.075*mock[[#This Row],[Invoiced Amount USD]]</f>
        <v>479.12699999999995</v>
      </c>
      <c r="K92" s="1">
        <f>mock[[#This Row],[Invoiced Amount USD]]-mock[[#This Row],[Vat]]</f>
        <v>5909.2330000000002</v>
      </c>
      <c r="L92" s="1">
        <f>mock[[#This Row],[Invoiced Amount USD]]/mock[[#This Row],[Quantity]]</f>
        <v>3194.18</v>
      </c>
      <c r="M92" s="1">
        <f>mock[[#This Row],[COGS]]/mock[[#This Row],[Quantity]]</f>
        <v>2954.6165000000001</v>
      </c>
      <c r="N92" s="1">
        <f>mock[[#This Row],[Unit Price]]-mock[[#This Row],[Unit Cost]]</f>
        <v>239.56349999999975</v>
      </c>
      <c r="O92" s="1">
        <f>mock[[#This Row],[Profit]]*mock[[#This Row],[Quantity]]</f>
        <v>479.1269999999995</v>
      </c>
      <c r="P92" s="1">
        <f>mock[[#This Row],[Total Profit]]+mock[[#This Row],[Vat]]</f>
        <v>958.25399999999945</v>
      </c>
      <c r="Q92" s="1">
        <f>mock[[#This Row],[Invoiced Amount USD]]/mock[[#This Row],[Total Profit]]</f>
        <v>13.333333333333346</v>
      </c>
      <c r="R92" s="1">
        <f>mock[[#This Row],[Invoiced Amount USD]]/$T$23*100</f>
        <v>0.12771722935684163</v>
      </c>
    </row>
    <row r="93" spans="1:18" x14ac:dyDescent="0.2">
      <c r="A93">
        <v>92</v>
      </c>
      <c r="B93" t="s">
        <v>13</v>
      </c>
      <c r="C93" t="s">
        <v>22</v>
      </c>
      <c r="D93" t="s">
        <v>121</v>
      </c>
      <c r="E93" s="2">
        <v>44362</v>
      </c>
      <c r="F93" s="3" t="s">
        <v>887</v>
      </c>
      <c r="G93" s="3">
        <v>2021</v>
      </c>
      <c r="H93" s="1">
        <v>5534.28</v>
      </c>
      <c r="I93">
        <v>2</v>
      </c>
      <c r="J93" s="1">
        <f>0.075*mock[[#This Row],[Invoiced Amount USD]]</f>
        <v>415.07099999999997</v>
      </c>
      <c r="K93" s="1">
        <f>mock[[#This Row],[Invoiced Amount USD]]-mock[[#This Row],[Vat]]</f>
        <v>5119.2089999999998</v>
      </c>
      <c r="L93" s="1">
        <f>mock[[#This Row],[Invoiced Amount USD]]/mock[[#This Row],[Quantity]]</f>
        <v>2767.14</v>
      </c>
      <c r="M93" s="1">
        <f>mock[[#This Row],[COGS]]/mock[[#This Row],[Quantity]]</f>
        <v>2559.6044999999999</v>
      </c>
      <c r="N93" s="1">
        <f>mock[[#This Row],[Unit Price]]-mock[[#This Row],[Unit Cost]]</f>
        <v>207.53549999999996</v>
      </c>
      <c r="O93" s="1">
        <f>mock[[#This Row],[Profit]]*mock[[#This Row],[Quantity]]</f>
        <v>415.07099999999991</v>
      </c>
      <c r="P93" s="1">
        <f>mock[[#This Row],[Total Profit]]+mock[[#This Row],[Vat]]</f>
        <v>830.14199999999983</v>
      </c>
      <c r="Q93" s="1">
        <f>mock[[#This Row],[Invoiced Amount USD]]/mock[[#This Row],[Total Profit]]</f>
        <v>13.333333333333336</v>
      </c>
      <c r="R93" s="1">
        <f>mock[[#This Row],[Invoiced Amount USD]]/$T$23*100</f>
        <v>0.1106423100897541</v>
      </c>
    </row>
    <row r="94" spans="1:18" x14ac:dyDescent="0.2">
      <c r="A94">
        <v>93</v>
      </c>
      <c r="B94" t="s">
        <v>8</v>
      </c>
      <c r="C94" t="s">
        <v>11</v>
      </c>
      <c r="D94" t="s">
        <v>122</v>
      </c>
      <c r="E94" s="2">
        <v>44267</v>
      </c>
      <c r="F94" s="3" t="s">
        <v>890</v>
      </c>
      <c r="G94" s="3">
        <v>2021</v>
      </c>
      <c r="H94" s="1">
        <v>7406</v>
      </c>
      <c r="I94">
        <v>6</v>
      </c>
      <c r="J94" s="1">
        <f>0.075*mock[[#This Row],[Invoiced Amount USD]]</f>
        <v>555.44999999999993</v>
      </c>
      <c r="K94" s="1">
        <f>mock[[#This Row],[Invoiced Amount USD]]-mock[[#This Row],[Vat]]</f>
        <v>6850.55</v>
      </c>
      <c r="L94" s="1">
        <f>mock[[#This Row],[Invoiced Amount USD]]/mock[[#This Row],[Quantity]]</f>
        <v>1234.3333333333333</v>
      </c>
      <c r="M94" s="1">
        <f>mock[[#This Row],[COGS]]/mock[[#This Row],[Quantity]]</f>
        <v>1141.7583333333334</v>
      </c>
      <c r="N94" s="1">
        <f>mock[[#This Row],[Unit Price]]-mock[[#This Row],[Unit Cost]]</f>
        <v>92.574999999999818</v>
      </c>
      <c r="O94" s="1">
        <f>mock[[#This Row],[Profit]]*mock[[#This Row],[Quantity]]</f>
        <v>555.44999999999891</v>
      </c>
      <c r="P94" s="1">
        <f>mock[[#This Row],[Total Profit]]+mock[[#This Row],[Vat]]</f>
        <v>1110.8999999999987</v>
      </c>
      <c r="Q94" s="1">
        <f>mock[[#This Row],[Invoiced Amount USD]]/mock[[#This Row],[Total Profit]]</f>
        <v>13.333333333333359</v>
      </c>
      <c r="R94" s="1">
        <f>mock[[#This Row],[Invoiced Amount USD]]/$T$23*100</f>
        <v>0.14806206923479096</v>
      </c>
    </row>
    <row r="95" spans="1:18" x14ac:dyDescent="0.2">
      <c r="A95">
        <v>94</v>
      </c>
      <c r="B95" t="s">
        <v>16</v>
      </c>
      <c r="C95" t="s">
        <v>20</v>
      </c>
      <c r="D95" t="s">
        <v>123</v>
      </c>
      <c r="E95" s="2">
        <v>44373</v>
      </c>
      <c r="F95" s="3" t="s">
        <v>887</v>
      </c>
      <c r="G95" s="3">
        <v>2021</v>
      </c>
      <c r="H95" s="1">
        <v>6659</v>
      </c>
      <c r="I95">
        <v>6</v>
      </c>
      <c r="J95" s="1">
        <f>0.075*mock[[#This Row],[Invoiced Amount USD]]</f>
        <v>499.42499999999995</v>
      </c>
      <c r="K95" s="1">
        <f>mock[[#This Row],[Invoiced Amount USD]]-mock[[#This Row],[Vat]]</f>
        <v>6159.5749999999998</v>
      </c>
      <c r="L95" s="1">
        <f>mock[[#This Row],[Invoiced Amount USD]]/mock[[#This Row],[Quantity]]</f>
        <v>1109.8333333333333</v>
      </c>
      <c r="M95" s="1">
        <f>mock[[#This Row],[COGS]]/mock[[#This Row],[Quantity]]</f>
        <v>1026.5958333333333</v>
      </c>
      <c r="N95" s="1">
        <f>mock[[#This Row],[Unit Price]]-mock[[#This Row],[Unit Cost]]</f>
        <v>83.237499999999955</v>
      </c>
      <c r="O95" s="1">
        <f>mock[[#This Row],[Profit]]*mock[[#This Row],[Quantity]]</f>
        <v>499.42499999999973</v>
      </c>
      <c r="P95" s="1">
        <f>mock[[#This Row],[Total Profit]]+mock[[#This Row],[Vat]]</f>
        <v>998.84999999999968</v>
      </c>
      <c r="Q95" s="1">
        <f>mock[[#This Row],[Invoiced Amount USD]]/mock[[#This Row],[Total Profit]]</f>
        <v>13.333333333333341</v>
      </c>
      <c r="R95" s="1">
        <f>mock[[#This Row],[Invoiced Amount USD]]/$T$23*100</f>
        <v>0.13312791237300473</v>
      </c>
    </row>
    <row r="96" spans="1:18" x14ac:dyDescent="0.2">
      <c r="A96">
        <v>95</v>
      </c>
      <c r="B96" t="s">
        <v>16</v>
      </c>
      <c r="C96" t="s">
        <v>6</v>
      </c>
      <c r="D96" t="s">
        <v>124</v>
      </c>
      <c r="E96" s="2">
        <v>44198</v>
      </c>
      <c r="F96" s="3" t="s">
        <v>894</v>
      </c>
      <c r="G96" s="3">
        <v>2021</v>
      </c>
      <c r="H96" s="1">
        <v>3144.96</v>
      </c>
      <c r="I96">
        <v>1</v>
      </c>
      <c r="J96" s="1">
        <f>0.075*mock[[#This Row],[Invoiced Amount USD]]</f>
        <v>235.87199999999999</v>
      </c>
      <c r="K96" s="1">
        <f>mock[[#This Row],[Invoiced Amount USD]]-mock[[#This Row],[Vat]]</f>
        <v>2909.0880000000002</v>
      </c>
      <c r="L96" s="1">
        <f>mock[[#This Row],[Invoiced Amount USD]]/mock[[#This Row],[Quantity]]</f>
        <v>3144.96</v>
      </c>
      <c r="M96" s="1">
        <f>mock[[#This Row],[COGS]]/mock[[#This Row],[Quantity]]</f>
        <v>2909.0880000000002</v>
      </c>
      <c r="N96" s="1">
        <f>mock[[#This Row],[Unit Price]]-mock[[#This Row],[Unit Cost]]</f>
        <v>235.87199999999984</v>
      </c>
      <c r="O96" s="1">
        <f>mock[[#This Row],[Profit]]*mock[[#This Row],[Quantity]]</f>
        <v>235.87199999999984</v>
      </c>
      <c r="P96" s="1">
        <f>mock[[#This Row],[Total Profit]]+mock[[#This Row],[Vat]]</f>
        <v>471.7439999999998</v>
      </c>
      <c r="Q96" s="1">
        <f>mock[[#This Row],[Invoiced Amount USD]]/mock[[#This Row],[Total Profit]]</f>
        <v>13.333333333333343</v>
      </c>
      <c r="R96" s="1">
        <f>mock[[#This Row],[Invoiced Amount USD]]/$T$23*100</f>
        <v>6.2874599684127494E-2</v>
      </c>
    </row>
    <row r="97" spans="1:18" x14ac:dyDescent="0.2">
      <c r="A97">
        <v>96</v>
      </c>
      <c r="B97" t="s">
        <v>5</v>
      </c>
      <c r="C97" t="s">
        <v>60</v>
      </c>
      <c r="D97" t="s">
        <v>125</v>
      </c>
      <c r="E97" s="2">
        <v>44266</v>
      </c>
      <c r="F97" s="3" t="s">
        <v>890</v>
      </c>
      <c r="G97" s="3">
        <v>2021</v>
      </c>
      <c r="H97" s="1">
        <v>3779.88</v>
      </c>
      <c r="I97">
        <v>3</v>
      </c>
      <c r="J97" s="1">
        <f>0.075*mock[[#This Row],[Invoiced Amount USD]]</f>
        <v>283.49099999999999</v>
      </c>
      <c r="K97" s="1">
        <f>mock[[#This Row],[Invoiced Amount USD]]-mock[[#This Row],[Vat]]</f>
        <v>3496.3890000000001</v>
      </c>
      <c r="L97" s="1">
        <f>mock[[#This Row],[Invoiced Amount USD]]/mock[[#This Row],[Quantity]]</f>
        <v>1259.96</v>
      </c>
      <c r="M97" s="1">
        <f>mock[[#This Row],[COGS]]/mock[[#This Row],[Quantity]]</f>
        <v>1165.463</v>
      </c>
      <c r="N97" s="1">
        <f>mock[[#This Row],[Unit Price]]-mock[[#This Row],[Unit Cost]]</f>
        <v>94.497000000000071</v>
      </c>
      <c r="O97" s="1">
        <f>mock[[#This Row],[Profit]]*mock[[#This Row],[Quantity]]</f>
        <v>283.49100000000021</v>
      </c>
      <c r="P97" s="1">
        <f>mock[[#This Row],[Total Profit]]+mock[[#This Row],[Vat]]</f>
        <v>566.9820000000002</v>
      </c>
      <c r="Q97" s="1">
        <f>mock[[#This Row],[Invoiced Amount USD]]/mock[[#This Row],[Total Profit]]</f>
        <v>13.333333333333323</v>
      </c>
      <c r="R97" s="1">
        <f>mock[[#This Row],[Invoiced Amount USD]]/$T$23*100</f>
        <v>7.556803325130998E-2</v>
      </c>
    </row>
    <row r="98" spans="1:18" x14ac:dyDescent="0.2">
      <c r="A98">
        <v>97</v>
      </c>
      <c r="B98" t="s">
        <v>10</v>
      </c>
      <c r="C98" t="s">
        <v>33</v>
      </c>
      <c r="D98" t="s">
        <v>126</v>
      </c>
      <c r="E98" s="2">
        <v>44525</v>
      </c>
      <c r="F98" s="3" t="s">
        <v>898</v>
      </c>
      <c r="G98" s="3">
        <v>2021</v>
      </c>
      <c r="H98" s="1">
        <v>9439.16</v>
      </c>
      <c r="I98">
        <v>5</v>
      </c>
      <c r="J98" s="1">
        <f>0.075*mock[[#This Row],[Invoiced Amount USD]]</f>
        <v>707.93700000000001</v>
      </c>
      <c r="K98" s="1">
        <f>mock[[#This Row],[Invoiced Amount USD]]-mock[[#This Row],[Vat]]</f>
        <v>8731.223</v>
      </c>
      <c r="L98" s="1">
        <f>mock[[#This Row],[Invoiced Amount USD]]/mock[[#This Row],[Quantity]]</f>
        <v>1887.8319999999999</v>
      </c>
      <c r="M98" s="1">
        <f>mock[[#This Row],[COGS]]/mock[[#This Row],[Quantity]]</f>
        <v>1746.2446</v>
      </c>
      <c r="N98" s="1">
        <f>mock[[#This Row],[Unit Price]]-mock[[#This Row],[Unit Cost]]</f>
        <v>141.58739999999989</v>
      </c>
      <c r="O98" s="1">
        <f>mock[[#This Row],[Profit]]*mock[[#This Row],[Quantity]]</f>
        <v>707.93699999999944</v>
      </c>
      <c r="P98" s="1">
        <f>mock[[#This Row],[Total Profit]]+mock[[#This Row],[Vat]]</f>
        <v>1415.8739999999993</v>
      </c>
      <c r="Q98" s="1">
        <f>mock[[#This Row],[Invoiced Amount USD]]/mock[[#This Row],[Total Profit]]</f>
        <v>13.333333333333343</v>
      </c>
      <c r="R98" s="1">
        <f>mock[[#This Row],[Invoiced Amount USD]]/$T$23*100</f>
        <v>0.18870936557362536</v>
      </c>
    </row>
    <row r="99" spans="1:18" x14ac:dyDescent="0.2">
      <c r="A99">
        <v>98</v>
      </c>
      <c r="B99" t="s">
        <v>13</v>
      </c>
      <c r="C99" t="s">
        <v>79</v>
      </c>
      <c r="D99" t="s">
        <v>127</v>
      </c>
      <c r="E99" s="2">
        <v>44246</v>
      </c>
      <c r="F99" s="3" t="s">
        <v>896</v>
      </c>
      <c r="G99" s="3">
        <v>2021</v>
      </c>
      <c r="H99" s="1">
        <v>8830.5400000000009</v>
      </c>
      <c r="I99">
        <v>5</v>
      </c>
      <c r="J99" s="1">
        <f>0.075*mock[[#This Row],[Invoiced Amount USD]]</f>
        <v>662.29050000000007</v>
      </c>
      <c r="K99" s="1">
        <f>mock[[#This Row],[Invoiced Amount USD]]-mock[[#This Row],[Vat]]</f>
        <v>8168.2495000000008</v>
      </c>
      <c r="L99" s="1">
        <f>mock[[#This Row],[Invoiced Amount USD]]/mock[[#This Row],[Quantity]]</f>
        <v>1766.1080000000002</v>
      </c>
      <c r="M99" s="1">
        <f>mock[[#This Row],[COGS]]/mock[[#This Row],[Quantity]]</f>
        <v>1633.6499000000001</v>
      </c>
      <c r="N99" s="1">
        <f>mock[[#This Row],[Unit Price]]-mock[[#This Row],[Unit Cost]]</f>
        <v>132.45810000000006</v>
      </c>
      <c r="O99" s="1">
        <f>mock[[#This Row],[Profit]]*mock[[#This Row],[Quantity]]</f>
        <v>662.29050000000029</v>
      </c>
      <c r="P99" s="1">
        <f>mock[[#This Row],[Total Profit]]+mock[[#This Row],[Vat]]</f>
        <v>1324.5810000000004</v>
      </c>
      <c r="Q99" s="1">
        <f>mock[[#This Row],[Invoiced Amount USD]]/mock[[#This Row],[Total Profit]]</f>
        <v>13.333333333333329</v>
      </c>
      <c r="R99" s="1">
        <f>mock[[#This Row],[Invoiced Amount USD]]/$T$23*100</f>
        <v>0.17654172628417378</v>
      </c>
    </row>
    <row r="100" spans="1:18" x14ac:dyDescent="0.2">
      <c r="A100">
        <v>99</v>
      </c>
      <c r="B100" t="s">
        <v>16</v>
      </c>
      <c r="C100" t="s">
        <v>20</v>
      </c>
      <c r="D100" t="s">
        <v>128</v>
      </c>
      <c r="E100" s="2">
        <v>44422</v>
      </c>
      <c r="F100" s="3" t="s">
        <v>891</v>
      </c>
      <c r="G100" s="3">
        <v>2021</v>
      </c>
      <c r="H100" s="1">
        <v>3401.08</v>
      </c>
      <c r="I100">
        <v>6</v>
      </c>
      <c r="J100" s="1">
        <f>0.075*mock[[#This Row],[Invoiced Amount USD]]</f>
        <v>255.08099999999999</v>
      </c>
      <c r="K100" s="1">
        <f>mock[[#This Row],[Invoiced Amount USD]]-mock[[#This Row],[Vat]]</f>
        <v>3145.9989999999998</v>
      </c>
      <c r="L100" s="1">
        <f>mock[[#This Row],[Invoiced Amount USD]]/mock[[#This Row],[Quantity]]</f>
        <v>566.84666666666669</v>
      </c>
      <c r="M100" s="1">
        <f>mock[[#This Row],[COGS]]/mock[[#This Row],[Quantity]]</f>
        <v>524.33316666666667</v>
      </c>
      <c r="N100" s="1">
        <f>mock[[#This Row],[Unit Price]]-mock[[#This Row],[Unit Cost]]</f>
        <v>42.513500000000022</v>
      </c>
      <c r="O100" s="1">
        <f>mock[[#This Row],[Profit]]*mock[[#This Row],[Quantity]]</f>
        <v>255.08100000000013</v>
      </c>
      <c r="P100" s="1">
        <f>mock[[#This Row],[Total Profit]]+mock[[#This Row],[Vat]]</f>
        <v>510.16200000000015</v>
      </c>
      <c r="Q100" s="1">
        <f>mock[[#This Row],[Invoiced Amount USD]]/mock[[#This Row],[Total Profit]]</f>
        <v>13.333333333333327</v>
      </c>
      <c r="R100" s="1">
        <f>mock[[#This Row],[Invoiced Amount USD]]/$T$23*100</f>
        <v>6.7994996277756251E-2</v>
      </c>
    </row>
    <row r="101" spans="1:18" x14ac:dyDescent="0.2">
      <c r="A101">
        <v>100</v>
      </c>
      <c r="B101" t="s">
        <v>10</v>
      </c>
      <c r="C101" t="s">
        <v>41</v>
      </c>
      <c r="D101" t="s">
        <v>129</v>
      </c>
      <c r="E101" s="2">
        <v>44313</v>
      </c>
      <c r="F101" s="3" t="s">
        <v>888</v>
      </c>
      <c r="G101" s="3">
        <v>2021</v>
      </c>
      <c r="H101" s="1">
        <v>961.98</v>
      </c>
      <c r="I101">
        <v>5</v>
      </c>
      <c r="J101" s="1">
        <f>0.075*mock[[#This Row],[Invoiced Amount USD]]</f>
        <v>72.148499999999999</v>
      </c>
      <c r="K101" s="1">
        <f>mock[[#This Row],[Invoiced Amount USD]]-mock[[#This Row],[Vat]]</f>
        <v>889.83150000000001</v>
      </c>
      <c r="L101" s="1">
        <f>mock[[#This Row],[Invoiced Amount USD]]/mock[[#This Row],[Quantity]]</f>
        <v>192.39600000000002</v>
      </c>
      <c r="M101" s="1">
        <f>mock[[#This Row],[COGS]]/mock[[#This Row],[Quantity]]</f>
        <v>177.96629999999999</v>
      </c>
      <c r="N101" s="1">
        <f>mock[[#This Row],[Unit Price]]-mock[[#This Row],[Unit Cost]]</f>
        <v>14.429700000000025</v>
      </c>
      <c r="O101" s="1">
        <f>mock[[#This Row],[Profit]]*mock[[#This Row],[Quantity]]</f>
        <v>72.148500000000126</v>
      </c>
      <c r="P101" s="1">
        <f>mock[[#This Row],[Total Profit]]+mock[[#This Row],[Vat]]</f>
        <v>144.29700000000014</v>
      </c>
      <c r="Q101" s="1">
        <f>mock[[#This Row],[Invoiced Amount USD]]/mock[[#This Row],[Total Profit]]</f>
        <v>13.333333333333311</v>
      </c>
      <c r="R101" s="1">
        <f>mock[[#This Row],[Invoiced Amount USD]]/$T$23*100</f>
        <v>1.9232075258234432E-2</v>
      </c>
    </row>
    <row r="102" spans="1:18" x14ac:dyDescent="0.2">
      <c r="A102">
        <v>101</v>
      </c>
      <c r="B102" t="s">
        <v>5</v>
      </c>
      <c r="C102" t="s">
        <v>27</v>
      </c>
      <c r="D102" t="s">
        <v>130</v>
      </c>
      <c r="E102" s="2">
        <v>44267</v>
      </c>
      <c r="F102" s="3" t="s">
        <v>890</v>
      </c>
      <c r="G102" s="3">
        <v>2021</v>
      </c>
      <c r="H102" s="1">
        <v>3904.75</v>
      </c>
      <c r="I102">
        <v>6</v>
      </c>
      <c r="J102" s="1">
        <f>0.075*mock[[#This Row],[Invoiced Amount USD]]</f>
        <v>292.85624999999999</v>
      </c>
      <c r="K102" s="1">
        <f>mock[[#This Row],[Invoiced Amount USD]]-mock[[#This Row],[Vat]]</f>
        <v>3611.8937500000002</v>
      </c>
      <c r="L102" s="1">
        <f>mock[[#This Row],[Invoiced Amount USD]]/mock[[#This Row],[Quantity]]</f>
        <v>650.79166666666663</v>
      </c>
      <c r="M102" s="1">
        <f>mock[[#This Row],[COGS]]/mock[[#This Row],[Quantity]]</f>
        <v>601.9822916666667</v>
      </c>
      <c r="N102" s="1">
        <f>mock[[#This Row],[Unit Price]]-mock[[#This Row],[Unit Cost]]</f>
        <v>48.809374999999932</v>
      </c>
      <c r="O102" s="1">
        <f>mock[[#This Row],[Profit]]*mock[[#This Row],[Quantity]]</f>
        <v>292.85624999999959</v>
      </c>
      <c r="P102" s="1">
        <f>mock[[#This Row],[Total Profit]]+mock[[#This Row],[Vat]]</f>
        <v>585.71249999999964</v>
      </c>
      <c r="Q102" s="1">
        <f>mock[[#This Row],[Invoiced Amount USD]]/mock[[#This Row],[Total Profit]]</f>
        <v>13.333333333333352</v>
      </c>
      <c r="R102" s="1">
        <f>mock[[#This Row],[Invoiced Amount USD]]/$T$23*100</f>
        <v>7.8064456500749391E-2</v>
      </c>
    </row>
    <row r="103" spans="1:18" x14ac:dyDescent="0.2">
      <c r="A103">
        <v>102</v>
      </c>
      <c r="B103" t="s">
        <v>10</v>
      </c>
      <c r="C103" t="s">
        <v>20</v>
      </c>
      <c r="D103" t="s">
        <v>131</v>
      </c>
      <c r="E103" s="2">
        <v>44372</v>
      </c>
      <c r="F103" s="3" t="s">
        <v>887</v>
      </c>
      <c r="G103" s="3">
        <v>2021</v>
      </c>
      <c r="H103" s="1">
        <v>9871.02</v>
      </c>
      <c r="I103">
        <v>4</v>
      </c>
      <c r="J103" s="1">
        <f>0.075*mock[[#This Row],[Invoiced Amount USD]]</f>
        <v>740.32650000000001</v>
      </c>
      <c r="K103" s="1">
        <f>mock[[#This Row],[Invoiced Amount USD]]-mock[[#This Row],[Vat]]</f>
        <v>9130.6935000000012</v>
      </c>
      <c r="L103" s="1">
        <f>mock[[#This Row],[Invoiced Amount USD]]/mock[[#This Row],[Quantity]]</f>
        <v>2467.7550000000001</v>
      </c>
      <c r="M103" s="1">
        <f>mock[[#This Row],[COGS]]/mock[[#This Row],[Quantity]]</f>
        <v>2282.6733750000003</v>
      </c>
      <c r="N103" s="1">
        <f>mock[[#This Row],[Unit Price]]-mock[[#This Row],[Unit Cost]]</f>
        <v>185.0816249999998</v>
      </c>
      <c r="O103" s="1">
        <f>mock[[#This Row],[Profit]]*mock[[#This Row],[Quantity]]</f>
        <v>740.32649999999921</v>
      </c>
      <c r="P103" s="1">
        <f>mock[[#This Row],[Total Profit]]+mock[[#This Row],[Vat]]</f>
        <v>1480.6529999999993</v>
      </c>
      <c r="Q103" s="1">
        <f>mock[[#This Row],[Invoiced Amount USD]]/mock[[#This Row],[Total Profit]]</f>
        <v>13.333333333333348</v>
      </c>
      <c r="R103" s="1">
        <f>mock[[#This Row],[Invoiced Amount USD]]/$T$23*100</f>
        <v>0.1973431875044567</v>
      </c>
    </row>
    <row r="104" spans="1:18" x14ac:dyDescent="0.2">
      <c r="A104">
        <v>103</v>
      </c>
      <c r="B104" t="s">
        <v>13</v>
      </c>
      <c r="C104" t="s">
        <v>79</v>
      </c>
      <c r="D104" t="s">
        <v>132</v>
      </c>
      <c r="E104" s="2">
        <v>44510</v>
      </c>
      <c r="F104" s="3" t="s">
        <v>898</v>
      </c>
      <c r="G104" s="3">
        <v>2021</v>
      </c>
      <c r="H104" s="1">
        <v>9436.27</v>
      </c>
      <c r="I104">
        <v>3</v>
      </c>
      <c r="J104" s="1">
        <f>0.075*mock[[#This Row],[Invoiced Amount USD]]</f>
        <v>707.72024999999996</v>
      </c>
      <c r="K104" s="1">
        <f>mock[[#This Row],[Invoiced Amount USD]]-mock[[#This Row],[Vat]]</f>
        <v>8728.5497500000001</v>
      </c>
      <c r="L104" s="1">
        <f>mock[[#This Row],[Invoiced Amount USD]]/mock[[#This Row],[Quantity]]</f>
        <v>3145.4233333333336</v>
      </c>
      <c r="M104" s="1">
        <f>mock[[#This Row],[COGS]]/mock[[#This Row],[Quantity]]</f>
        <v>2909.5165833333335</v>
      </c>
      <c r="N104" s="1">
        <f>mock[[#This Row],[Unit Price]]-mock[[#This Row],[Unit Cost]]</f>
        <v>235.9067500000001</v>
      </c>
      <c r="O104" s="1">
        <f>mock[[#This Row],[Profit]]*mock[[#This Row],[Quantity]]</f>
        <v>707.72025000000031</v>
      </c>
      <c r="P104" s="1">
        <f>mock[[#This Row],[Total Profit]]+mock[[#This Row],[Vat]]</f>
        <v>1415.4405000000002</v>
      </c>
      <c r="Q104" s="1">
        <f>mock[[#This Row],[Invoiced Amount USD]]/mock[[#This Row],[Total Profit]]</f>
        <v>13.333333333333329</v>
      </c>
      <c r="R104" s="1">
        <f>mock[[#This Row],[Invoiced Amount USD]]/$T$23*100</f>
        <v>0.18865158817960853</v>
      </c>
    </row>
    <row r="105" spans="1:18" x14ac:dyDescent="0.2">
      <c r="A105">
        <v>104</v>
      </c>
      <c r="B105" t="s">
        <v>5</v>
      </c>
      <c r="C105" t="s">
        <v>35</v>
      </c>
      <c r="D105" t="s">
        <v>133</v>
      </c>
      <c r="E105" s="2">
        <v>44530</v>
      </c>
      <c r="F105" s="3" t="s">
        <v>898</v>
      </c>
      <c r="G105" s="3">
        <v>2021</v>
      </c>
      <c r="H105" s="1">
        <v>1265.1199999999999</v>
      </c>
      <c r="I105">
        <v>5</v>
      </c>
      <c r="J105" s="1">
        <f>0.075*mock[[#This Row],[Invoiced Amount USD]]</f>
        <v>94.883999999999986</v>
      </c>
      <c r="K105" s="1">
        <f>mock[[#This Row],[Invoiced Amount USD]]-mock[[#This Row],[Vat]]</f>
        <v>1170.2359999999999</v>
      </c>
      <c r="L105" s="1">
        <f>mock[[#This Row],[Invoiced Amount USD]]/mock[[#This Row],[Quantity]]</f>
        <v>253.02399999999997</v>
      </c>
      <c r="M105" s="1">
        <f>mock[[#This Row],[COGS]]/mock[[#This Row],[Quantity]]</f>
        <v>234.04719999999998</v>
      </c>
      <c r="N105" s="1">
        <f>mock[[#This Row],[Unit Price]]-mock[[#This Row],[Unit Cost]]</f>
        <v>18.976799999999997</v>
      </c>
      <c r="O105" s="1">
        <f>mock[[#This Row],[Profit]]*mock[[#This Row],[Quantity]]</f>
        <v>94.883999999999986</v>
      </c>
      <c r="P105" s="1">
        <f>mock[[#This Row],[Total Profit]]+mock[[#This Row],[Vat]]</f>
        <v>189.76799999999997</v>
      </c>
      <c r="Q105" s="1">
        <f>mock[[#This Row],[Invoiced Amount USD]]/mock[[#This Row],[Total Profit]]</f>
        <v>13.333333333333334</v>
      </c>
      <c r="R105" s="1">
        <f>mock[[#This Row],[Invoiced Amount USD]]/$T$23*100</f>
        <v>2.5292504054863454E-2</v>
      </c>
    </row>
    <row r="106" spans="1:18" x14ac:dyDescent="0.2">
      <c r="A106">
        <v>105</v>
      </c>
      <c r="B106" t="s">
        <v>8</v>
      </c>
      <c r="C106" t="s">
        <v>58</v>
      </c>
      <c r="D106" t="s">
        <v>134</v>
      </c>
      <c r="E106" s="2">
        <v>44352</v>
      </c>
      <c r="F106" s="3" t="s">
        <v>887</v>
      </c>
      <c r="G106" s="3">
        <v>2021</v>
      </c>
      <c r="H106" s="1">
        <v>841.75</v>
      </c>
      <c r="I106">
        <v>3</v>
      </c>
      <c r="J106" s="1">
        <f>0.075*mock[[#This Row],[Invoiced Amount USD]]</f>
        <v>63.131249999999994</v>
      </c>
      <c r="K106" s="1">
        <f>mock[[#This Row],[Invoiced Amount USD]]-mock[[#This Row],[Vat]]</f>
        <v>778.61874999999998</v>
      </c>
      <c r="L106" s="1">
        <f>mock[[#This Row],[Invoiced Amount USD]]/mock[[#This Row],[Quantity]]</f>
        <v>280.58333333333331</v>
      </c>
      <c r="M106" s="1">
        <f>mock[[#This Row],[COGS]]/mock[[#This Row],[Quantity]]</f>
        <v>259.53958333333333</v>
      </c>
      <c r="N106" s="1">
        <f>mock[[#This Row],[Unit Price]]-mock[[#This Row],[Unit Cost]]</f>
        <v>21.043749999999989</v>
      </c>
      <c r="O106" s="1">
        <f>mock[[#This Row],[Profit]]*mock[[#This Row],[Quantity]]</f>
        <v>63.131249999999966</v>
      </c>
      <c r="P106" s="1">
        <f>mock[[#This Row],[Total Profit]]+mock[[#This Row],[Vat]]</f>
        <v>126.26249999999996</v>
      </c>
      <c r="Q106" s="1">
        <f>mock[[#This Row],[Invoiced Amount USD]]/mock[[#This Row],[Total Profit]]</f>
        <v>13.333333333333341</v>
      </c>
      <c r="R106" s="1">
        <f>mock[[#This Row],[Invoiced Amount USD]]/$T$23*100</f>
        <v>1.6828415714067686E-2</v>
      </c>
    </row>
    <row r="107" spans="1:18" x14ac:dyDescent="0.2">
      <c r="A107">
        <v>106</v>
      </c>
      <c r="B107" t="s">
        <v>8</v>
      </c>
      <c r="C107" t="s">
        <v>47</v>
      </c>
      <c r="D107" t="s">
        <v>135</v>
      </c>
      <c r="E107" s="2">
        <v>44312</v>
      </c>
      <c r="F107" s="3" t="s">
        <v>888</v>
      </c>
      <c r="G107" s="3">
        <v>2021</v>
      </c>
      <c r="H107" s="1">
        <v>7768.55</v>
      </c>
      <c r="I107">
        <v>7</v>
      </c>
      <c r="J107" s="1">
        <f>0.075*mock[[#This Row],[Invoiced Amount USD]]</f>
        <v>582.64125000000001</v>
      </c>
      <c r="K107" s="1">
        <f>mock[[#This Row],[Invoiced Amount USD]]-mock[[#This Row],[Vat]]</f>
        <v>7185.9087500000005</v>
      </c>
      <c r="L107" s="1">
        <f>mock[[#This Row],[Invoiced Amount USD]]/mock[[#This Row],[Quantity]]</f>
        <v>1109.7928571428572</v>
      </c>
      <c r="M107" s="1">
        <f>mock[[#This Row],[COGS]]/mock[[#This Row],[Quantity]]</f>
        <v>1026.558392857143</v>
      </c>
      <c r="N107" s="1">
        <f>mock[[#This Row],[Unit Price]]-mock[[#This Row],[Unit Cost]]</f>
        <v>83.234464285714239</v>
      </c>
      <c r="O107" s="1">
        <f>mock[[#This Row],[Profit]]*mock[[#This Row],[Quantity]]</f>
        <v>582.64124999999967</v>
      </c>
      <c r="P107" s="1">
        <f>mock[[#This Row],[Total Profit]]+mock[[#This Row],[Vat]]</f>
        <v>1165.2824999999998</v>
      </c>
      <c r="Q107" s="1">
        <f>mock[[#This Row],[Invoiced Amount USD]]/mock[[#This Row],[Total Profit]]</f>
        <v>13.333333333333341</v>
      </c>
      <c r="R107" s="1">
        <f>mock[[#This Row],[Invoiced Amount USD]]/$T$23*100</f>
        <v>0.1553102333181117</v>
      </c>
    </row>
    <row r="108" spans="1:18" x14ac:dyDescent="0.2">
      <c r="A108">
        <v>107</v>
      </c>
      <c r="B108" t="s">
        <v>8</v>
      </c>
      <c r="C108" t="s">
        <v>91</v>
      </c>
      <c r="D108" t="s">
        <v>136</v>
      </c>
      <c r="E108" s="2">
        <v>44378</v>
      </c>
      <c r="F108" s="3" t="s">
        <v>892</v>
      </c>
      <c r="G108" s="3">
        <v>2021</v>
      </c>
      <c r="H108" s="1">
        <v>6660.78</v>
      </c>
      <c r="I108">
        <v>6</v>
      </c>
      <c r="J108" s="1">
        <f>0.075*mock[[#This Row],[Invoiced Amount USD]]</f>
        <v>499.55849999999998</v>
      </c>
      <c r="K108" s="1">
        <f>mock[[#This Row],[Invoiced Amount USD]]-mock[[#This Row],[Vat]]</f>
        <v>6161.2214999999997</v>
      </c>
      <c r="L108" s="1">
        <f>mock[[#This Row],[Invoiced Amount USD]]/mock[[#This Row],[Quantity]]</f>
        <v>1110.1299999999999</v>
      </c>
      <c r="M108" s="1">
        <f>mock[[#This Row],[COGS]]/mock[[#This Row],[Quantity]]</f>
        <v>1026.8702499999999</v>
      </c>
      <c r="N108" s="1">
        <f>mock[[#This Row],[Unit Price]]-mock[[#This Row],[Unit Cost]]</f>
        <v>83.25974999999994</v>
      </c>
      <c r="O108" s="1">
        <f>mock[[#This Row],[Profit]]*mock[[#This Row],[Quantity]]</f>
        <v>499.55849999999964</v>
      </c>
      <c r="P108" s="1">
        <f>mock[[#This Row],[Total Profit]]+mock[[#This Row],[Vat]]</f>
        <v>999.11699999999962</v>
      </c>
      <c r="Q108" s="1">
        <f>mock[[#This Row],[Invoiced Amount USD]]/mock[[#This Row],[Total Profit]]</f>
        <v>13.333333333333343</v>
      </c>
      <c r="R108" s="1">
        <f>mock[[#This Row],[Invoiced Amount USD]]/$T$23*100</f>
        <v>0.13316349844959638</v>
      </c>
    </row>
    <row r="109" spans="1:18" x14ac:dyDescent="0.2">
      <c r="A109">
        <v>108</v>
      </c>
      <c r="B109" t="s">
        <v>16</v>
      </c>
      <c r="C109" t="s">
        <v>63</v>
      </c>
      <c r="D109" t="s">
        <v>137</v>
      </c>
      <c r="E109" s="2">
        <v>44504</v>
      </c>
      <c r="F109" s="3" t="s">
        <v>898</v>
      </c>
      <c r="G109" s="3">
        <v>2021</v>
      </c>
      <c r="H109" s="1">
        <v>2857.32</v>
      </c>
      <c r="I109">
        <v>7</v>
      </c>
      <c r="J109" s="1">
        <f>0.075*mock[[#This Row],[Invoiced Amount USD]]</f>
        <v>214.29900000000001</v>
      </c>
      <c r="K109" s="1">
        <f>mock[[#This Row],[Invoiced Amount USD]]-mock[[#This Row],[Vat]]</f>
        <v>2643.0210000000002</v>
      </c>
      <c r="L109" s="1">
        <f>mock[[#This Row],[Invoiced Amount USD]]/mock[[#This Row],[Quantity]]</f>
        <v>408.18857142857144</v>
      </c>
      <c r="M109" s="1">
        <f>mock[[#This Row],[COGS]]/mock[[#This Row],[Quantity]]</f>
        <v>377.5744285714286</v>
      </c>
      <c r="N109" s="1">
        <f>mock[[#This Row],[Unit Price]]-mock[[#This Row],[Unit Cost]]</f>
        <v>30.614142857142838</v>
      </c>
      <c r="O109" s="1">
        <f>mock[[#This Row],[Profit]]*mock[[#This Row],[Quantity]]</f>
        <v>214.29899999999986</v>
      </c>
      <c r="P109" s="1">
        <f>mock[[#This Row],[Total Profit]]+mock[[#This Row],[Vat]]</f>
        <v>428.59799999999984</v>
      </c>
      <c r="Q109" s="1">
        <f>mock[[#This Row],[Invoiced Amount USD]]/mock[[#This Row],[Total Profit]]</f>
        <v>13.333333333333343</v>
      </c>
      <c r="R109" s="1">
        <f>mock[[#This Row],[Invoiced Amount USD]]/$T$23*100</f>
        <v>5.7124049644336067E-2</v>
      </c>
    </row>
    <row r="110" spans="1:18" x14ac:dyDescent="0.2">
      <c r="A110">
        <v>109</v>
      </c>
      <c r="B110" t="s">
        <v>8</v>
      </c>
      <c r="C110" t="s">
        <v>29</v>
      </c>
      <c r="D110" t="s">
        <v>138</v>
      </c>
      <c r="E110" s="2">
        <v>44496</v>
      </c>
      <c r="F110" s="3" t="s">
        <v>889</v>
      </c>
      <c r="G110" s="3">
        <v>2021</v>
      </c>
      <c r="H110" s="1">
        <v>6586.96</v>
      </c>
      <c r="I110">
        <v>3</v>
      </c>
      <c r="J110" s="1">
        <f>0.075*mock[[#This Row],[Invoiced Amount USD]]</f>
        <v>494.02199999999999</v>
      </c>
      <c r="K110" s="1">
        <f>mock[[#This Row],[Invoiced Amount USD]]-mock[[#This Row],[Vat]]</f>
        <v>6092.9380000000001</v>
      </c>
      <c r="L110" s="1">
        <f>mock[[#This Row],[Invoiced Amount USD]]/mock[[#This Row],[Quantity]]</f>
        <v>2195.6533333333332</v>
      </c>
      <c r="M110" s="1">
        <f>mock[[#This Row],[COGS]]/mock[[#This Row],[Quantity]]</f>
        <v>2030.9793333333334</v>
      </c>
      <c r="N110" s="1">
        <f>mock[[#This Row],[Unit Price]]-mock[[#This Row],[Unit Cost]]</f>
        <v>164.67399999999975</v>
      </c>
      <c r="O110" s="1">
        <f>mock[[#This Row],[Profit]]*mock[[#This Row],[Quantity]]</f>
        <v>494.02199999999925</v>
      </c>
      <c r="P110" s="1">
        <f>mock[[#This Row],[Total Profit]]+mock[[#This Row],[Vat]]</f>
        <v>988.04399999999919</v>
      </c>
      <c r="Q110" s="1">
        <f>mock[[#This Row],[Invoiced Amount USD]]/mock[[#This Row],[Total Profit]]</f>
        <v>13.333333333333353</v>
      </c>
      <c r="R110" s="1">
        <f>mock[[#This Row],[Invoiced Amount USD]]/$T$23*100</f>
        <v>0.13168767587993499</v>
      </c>
    </row>
    <row r="111" spans="1:18" x14ac:dyDescent="0.2">
      <c r="A111">
        <v>110</v>
      </c>
      <c r="B111" t="s">
        <v>5</v>
      </c>
      <c r="C111" t="s">
        <v>29</v>
      </c>
      <c r="D111" t="s">
        <v>139</v>
      </c>
      <c r="E111" s="2">
        <v>44234</v>
      </c>
      <c r="F111" s="3" t="s">
        <v>896</v>
      </c>
      <c r="G111" s="3">
        <v>2021</v>
      </c>
      <c r="H111" s="1">
        <v>3811.45</v>
      </c>
      <c r="I111">
        <v>5</v>
      </c>
      <c r="J111" s="1">
        <f>0.075*mock[[#This Row],[Invoiced Amount USD]]</f>
        <v>285.85874999999999</v>
      </c>
      <c r="K111" s="1">
        <f>mock[[#This Row],[Invoiced Amount USD]]-mock[[#This Row],[Vat]]</f>
        <v>3525.5912499999999</v>
      </c>
      <c r="L111" s="1">
        <f>mock[[#This Row],[Invoiced Amount USD]]/mock[[#This Row],[Quantity]]</f>
        <v>762.29</v>
      </c>
      <c r="M111" s="1">
        <f>mock[[#This Row],[COGS]]/mock[[#This Row],[Quantity]]</f>
        <v>705.11824999999999</v>
      </c>
      <c r="N111" s="1">
        <f>mock[[#This Row],[Unit Price]]-mock[[#This Row],[Unit Cost]]</f>
        <v>57.171749999999975</v>
      </c>
      <c r="O111" s="1">
        <f>mock[[#This Row],[Profit]]*mock[[#This Row],[Quantity]]</f>
        <v>285.85874999999987</v>
      </c>
      <c r="P111" s="1">
        <f>mock[[#This Row],[Total Profit]]+mock[[#This Row],[Vat]]</f>
        <v>571.71749999999986</v>
      </c>
      <c r="Q111" s="1">
        <f>mock[[#This Row],[Invoiced Amount USD]]/mock[[#This Row],[Total Profit]]</f>
        <v>13.333333333333339</v>
      </c>
      <c r="R111" s="1">
        <f>mock[[#This Row],[Invoiced Amount USD]]/$T$23*100</f>
        <v>7.6199186306365643E-2</v>
      </c>
    </row>
    <row r="112" spans="1:18" x14ac:dyDescent="0.2">
      <c r="A112">
        <v>111</v>
      </c>
      <c r="B112" t="s">
        <v>16</v>
      </c>
      <c r="C112" t="s">
        <v>63</v>
      </c>
      <c r="D112" t="s">
        <v>140</v>
      </c>
      <c r="E112" s="2">
        <v>44233</v>
      </c>
      <c r="F112" s="3" t="s">
        <v>896</v>
      </c>
      <c r="G112" s="3">
        <v>2021</v>
      </c>
      <c r="H112" s="1">
        <v>5366.39</v>
      </c>
      <c r="I112">
        <v>9</v>
      </c>
      <c r="J112" s="1">
        <f>0.075*mock[[#This Row],[Invoiced Amount USD]]</f>
        <v>402.47925000000004</v>
      </c>
      <c r="K112" s="1">
        <f>mock[[#This Row],[Invoiced Amount USD]]-mock[[#This Row],[Vat]]</f>
        <v>4963.91075</v>
      </c>
      <c r="L112" s="1">
        <f>mock[[#This Row],[Invoiced Amount USD]]/mock[[#This Row],[Quantity]]</f>
        <v>596.26555555555558</v>
      </c>
      <c r="M112" s="1">
        <f>mock[[#This Row],[COGS]]/mock[[#This Row],[Quantity]]</f>
        <v>551.5456388888889</v>
      </c>
      <c r="N112" s="1">
        <f>mock[[#This Row],[Unit Price]]-mock[[#This Row],[Unit Cost]]</f>
        <v>44.719916666666677</v>
      </c>
      <c r="O112" s="1">
        <f>mock[[#This Row],[Profit]]*mock[[#This Row],[Quantity]]</f>
        <v>402.47925000000009</v>
      </c>
      <c r="P112" s="1">
        <f>mock[[#This Row],[Total Profit]]+mock[[#This Row],[Vat]]</f>
        <v>804.95850000000019</v>
      </c>
      <c r="Q112" s="1">
        <f>mock[[#This Row],[Invoiced Amount USD]]/mock[[#This Row],[Total Profit]]</f>
        <v>13.33333333333333</v>
      </c>
      <c r="R112" s="1">
        <f>mock[[#This Row],[Invoiced Amount USD]]/$T$23*100</f>
        <v>0.1072858233487564</v>
      </c>
    </row>
    <row r="113" spans="1:18" x14ac:dyDescent="0.2">
      <c r="A113">
        <v>112</v>
      </c>
      <c r="B113" t="s">
        <v>10</v>
      </c>
      <c r="C113" t="s">
        <v>79</v>
      </c>
      <c r="D113" t="s">
        <v>141</v>
      </c>
      <c r="E113" s="2">
        <v>44292</v>
      </c>
      <c r="F113" s="3" t="s">
        <v>888</v>
      </c>
      <c r="G113" s="3">
        <v>2021</v>
      </c>
      <c r="H113" s="1">
        <v>8467.56</v>
      </c>
      <c r="I113">
        <v>8</v>
      </c>
      <c r="J113" s="1">
        <f>0.075*mock[[#This Row],[Invoiced Amount USD]]</f>
        <v>635.06699999999989</v>
      </c>
      <c r="K113" s="1">
        <f>mock[[#This Row],[Invoiced Amount USD]]-mock[[#This Row],[Vat]]</f>
        <v>7832.4929999999995</v>
      </c>
      <c r="L113" s="1">
        <f>mock[[#This Row],[Invoiced Amount USD]]/mock[[#This Row],[Quantity]]</f>
        <v>1058.4449999999999</v>
      </c>
      <c r="M113" s="1">
        <f>mock[[#This Row],[COGS]]/mock[[#This Row],[Quantity]]</f>
        <v>979.06162499999994</v>
      </c>
      <c r="N113" s="1">
        <f>mock[[#This Row],[Unit Price]]-mock[[#This Row],[Unit Cost]]</f>
        <v>79.383375000000001</v>
      </c>
      <c r="O113" s="1">
        <f>mock[[#This Row],[Profit]]*mock[[#This Row],[Quantity]]</f>
        <v>635.06700000000001</v>
      </c>
      <c r="P113" s="1">
        <f>mock[[#This Row],[Total Profit]]+mock[[#This Row],[Vat]]</f>
        <v>1270.134</v>
      </c>
      <c r="Q113" s="1">
        <f>mock[[#This Row],[Invoiced Amount USD]]/mock[[#This Row],[Total Profit]]</f>
        <v>13.333333333333332</v>
      </c>
      <c r="R113" s="1">
        <f>mock[[#This Row],[Invoiced Amount USD]]/$T$23*100</f>
        <v>0.169284965564373</v>
      </c>
    </row>
    <row r="114" spans="1:18" x14ac:dyDescent="0.2">
      <c r="A114">
        <v>113</v>
      </c>
      <c r="B114" t="s">
        <v>8</v>
      </c>
      <c r="C114" t="s">
        <v>33</v>
      </c>
      <c r="D114" t="s">
        <v>142</v>
      </c>
      <c r="E114" s="2">
        <v>44208</v>
      </c>
      <c r="F114" s="3" t="s">
        <v>894</v>
      </c>
      <c r="G114" s="3">
        <v>2021</v>
      </c>
      <c r="H114" s="1">
        <v>8217.75</v>
      </c>
      <c r="I114">
        <v>4</v>
      </c>
      <c r="J114" s="1">
        <f>0.075*mock[[#This Row],[Invoiced Amount USD]]</f>
        <v>616.33124999999995</v>
      </c>
      <c r="K114" s="1">
        <f>mock[[#This Row],[Invoiced Amount USD]]-mock[[#This Row],[Vat]]</f>
        <v>7601.4187499999998</v>
      </c>
      <c r="L114" s="1">
        <f>mock[[#This Row],[Invoiced Amount USD]]/mock[[#This Row],[Quantity]]</f>
        <v>2054.4375</v>
      </c>
      <c r="M114" s="1">
        <f>mock[[#This Row],[COGS]]/mock[[#This Row],[Quantity]]</f>
        <v>1900.3546875</v>
      </c>
      <c r="N114" s="1">
        <f>mock[[#This Row],[Unit Price]]-mock[[#This Row],[Unit Cost]]</f>
        <v>154.08281250000005</v>
      </c>
      <c r="O114" s="1">
        <f>mock[[#This Row],[Profit]]*mock[[#This Row],[Quantity]]</f>
        <v>616.33125000000018</v>
      </c>
      <c r="P114" s="1">
        <f>mock[[#This Row],[Total Profit]]+mock[[#This Row],[Vat]]</f>
        <v>1232.6625000000001</v>
      </c>
      <c r="Q114" s="1">
        <f>mock[[#This Row],[Invoiced Amount USD]]/mock[[#This Row],[Total Profit]]</f>
        <v>13.333333333333329</v>
      </c>
      <c r="R114" s="1">
        <f>mock[[#This Row],[Invoiced Amount USD]]/$T$23*100</f>
        <v>0.16429071961304392</v>
      </c>
    </row>
    <row r="115" spans="1:18" x14ac:dyDescent="0.2">
      <c r="A115">
        <v>114</v>
      </c>
      <c r="B115" t="s">
        <v>16</v>
      </c>
      <c r="C115" t="s">
        <v>18</v>
      </c>
      <c r="D115" t="s">
        <v>143</v>
      </c>
      <c r="E115" s="2">
        <v>44328</v>
      </c>
      <c r="F115" s="3" t="s">
        <v>897</v>
      </c>
      <c r="G115" s="3">
        <v>2021</v>
      </c>
      <c r="H115" s="1">
        <v>3148.27</v>
      </c>
      <c r="I115">
        <v>4</v>
      </c>
      <c r="J115" s="1">
        <f>0.075*mock[[#This Row],[Invoiced Amount USD]]</f>
        <v>236.12025</v>
      </c>
      <c r="K115" s="1">
        <f>mock[[#This Row],[Invoiced Amount USD]]-mock[[#This Row],[Vat]]</f>
        <v>2912.14975</v>
      </c>
      <c r="L115" s="1">
        <f>mock[[#This Row],[Invoiced Amount USD]]/mock[[#This Row],[Quantity]]</f>
        <v>787.0675</v>
      </c>
      <c r="M115" s="1">
        <f>mock[[#This Row],[COGS]]/mock[[#This Row],[Quantity]]</f>
        <v>728.03743750000001</v>
      </c>
      <c r="N115" s="1">
        <f>mock[[#This Row],[Unit Price]]-mock[[#This Row],[Unit Cost]]</f>
        <v>59.030062499999985</v>
      </c>
      <c r="O115" s="1">
        <f>mock[[#This Row],[Profit]]*mock[[#This Row],[Quantity]]</f>
        <v>236.12024999999994</v>
      </c>
      <c r="P115" s="1">
        <f>mock[[#This Row],[Total Profit]]+mock[[#This Row],[Vat]]</f>
        <v>472.24049999999994</v>
      </c>
      <c r="Q115" s="1">
        <f>mock[[#This Row],[Invoiced Amount USD]]/mock[[#This Row],[Total Profit]]</f>
        <v>13.333333333333336</v>
      </c>
      <c r="R115" s="1">
        <f>mock[[#This Row],[Invoiced Amount USD]]/$T$23*100</f>
        <v>6.2940773792845711E-2</v>
      </c>
    </row>
    <row r="116" spans="1:18" x14ac:dyDescent="0.2">
      <c r="A116">
        <v>115</v>
      </c>
      <c r="B116" t="s">
        <v>8</v>
      </c>
      <c r="C116" t="s">
        <v>91</v>
      </c>
      <c r="D116" t="s">
        <v>144</v>
      </c>
      <c r="E116" s="2">
        <v>44321</v>
      </c>
      <c r="F116" s="3" t="s">
        <v>897</v>
      </c>
      <c r="G116" s="3">
        <v>2021</v>
      </c>
      <c r="H116" s="1">
        <v>2198.1799999999998</v>
      </c>
      <c r="I116">
        <v>7</v>
      </c>
      <c r="J116" s="1">
        <f>0.075*mock[[#This Row],[Invoiced Amount USD]]</f>
        <v>164.86349999999999</v>
      </c>
      <c r="K116" s="1">
        <f>mock[[#This Row],[Invoiced Amount USD]]-mock[[#This Row],[Vat]]</f>
        <v>2033.3164999999999</v>
      </c>
      <c r="L116" s="1">
        <f>mock[[#This Row],[Invoiced Amount USD]]/mock[[#This Row],[Quantity]]</f>
        <v>314.02571428571429</v>
      </c>
      <c r="M116" s="1">
        <f>mock[[#This Row],[COGS]]/mock[[#This Row],[Quantity]]</f>
        <v>290.47378571428573</v>
      </c>
      <c r="N116" s="1">
        <f>mock[[#This Row],[Unit Price]]-mock[[#This Row],[Unit Cost]]</f>
        <v>23.551928571428562</v>
      </c>
      <c r="O116" s="1">
        <f>mock[[#This Row],[Profit]]*mock[[#This Row],[Quantity]]</f>
        <v>164.86349999999993</v>
      </c>
      <c r="P116" s="1">
        <f>mock[[#This Row],[Total Profit]]+mock[[#This Row],[Vat]]</f>
        <v>329.72699999999992</v>
      </c>
      <c r="Q116" s="1">
        <f>mock[[#This Row],[Invoiced Amount USD]]/mock[[#This Row],[Total Profit]]</f>
        <v>13.333333333333337</v>
      </c>
      <c r="R116" s="1">
        <f>mock[[#This Row],[Invoiced Amount USD]]/$T$23*100</f>
        <v>4.3946405529372505E-2</v>
      </c>
    </row>
    <row r="117" spans="1:18" x14ac:dyDescent="0.2">
      <c r="A117">
        <v>116</v>
      </c>
      <c r="B117" t="s">
        <v>5</v>
      </c>
      <c r="C117" t="s">
        <v>41</v>
      </c>
      <c r="D117" t="s">
        <v>145</v>
      </c>
      <c r="E117" s="2">
        <v>44322</v>
      </c>
      <c r="F117" s="3" t="s">
        <v>897</v>
      </c>
      <c r="G117" s="3">
        <v>2021</v>
      </c>
      <c r="H117" s="1">
        <v>516.05999999999995</v>
      </c>
      <c r="I117">
        <v>2</v>
      </c>
      <c r="J117" s="1">
        <f>0.075*mock[[#This Row],[Invoiced Amount USD]]</f>
        <v>38.704499999999996</v>
      </c>
      <c r="K117" s="1">
        <f>mock[[#This Row],[Invoiced Amount USD]]-mock[[#This Row],[Vat]]</f>
        <v>477.35549999999995</v>
      </c>
      <c r="L117" s="1">
        <f>mock[[#This Row],[Invoiced Amount USD]]/mock[[#This Row],[Quantity]]</f>
        <v>258.02999999999997</v>
      </c>
      <c r="M117" s="1">
        <f>mock[[#This Row],[COGS]]/mock[[#This Row],[Quantity]]</f>
        <v>238.67774999999997</v>
      </c>
      <c r="N117" s="1">
        <f>mock[[#This Row],[Unit Price]]-mock[[#This Row],[Unit Cost]]</f>
        <v>19.352249999999998</v>
      </c>
      <c r="O117" s="1">
        <f>mock[[#This Row],[Profit]]*mock[[#This Row],[Quantity]]</f>
        <v>38.704499999999996</v>
      </c>
      <c r="P117" s="1">
        <f>mock[[#This Row],[Total Profit]]+mock[[#This Row],[Vat]]</f>
        <v>77.408999999999992</v>
      </c>
      <c r="Q117" s="1">
        <f>mock[[#This Row],[Invoiced Amount USD]]/mock[[#This Row],[Total Profit]]</f>
        <v>13.333333333333334</v>
      </c>
      <c r="R117" s="1">
        <f>mock[[#This Row],[Invoiced Amount USD]]/$T$23*100</f>
        <v>1.0317163306684609E-2</v>
      </c>
    </row>
    <row r="118" spans="1:18" x14ac:dyDescent="0.2">
      <c r="A118">
        <v>117</v>
      </c>
      <c r="B118" t="s">
        <v>8</v>
      </c>
      <c r="C118" t="s">
        <v>18</v>
      </c>
      <c r="D118" t="s">
        <v>146</v>
      </c>
      <c r="E118" s="2">
        <v>44228</v>
      </c>
      <c r="F118" s="3" t="s">
        <v>896</v>
      </c>
      <c r="G118" s="3">
        <v>2021</v>
      </c>
      <c r="H118" s="1">
        <v>3523.76</v>
      </c>
      <c r="I118">
        <v>9</v>
      </c>
      <c r="J118" s="1">
        <f>0.075*mock[[#This Row],[Invoiced Amount USD]]</f>
        <v>264.28199999999998</v>
      </c>
      <c r="K118" s="1">
        <f>mock[[#This Row],[Invoiced Amount USD]]-mock[[#This Row],[Vat]]</f>
        <v>3259.4780000000001</v>
      </c>
      <c r="L118" s="1">
        <f>mock[[#This Row],[Invoiced Amount USD]]/mock[[#This Row],[Quantity]]</f>
        <v>391.5288888888889</v>
      </c>
      <c r="M118" s="1">
        <f>mock[[#This Row],[COGS]]/mock[[#This Row],[Quantity]]</f>
        <v>362.16422222222224</v>
      </c>
      <c r="N118" s="1">
        <f>mock[[#This Row],[Unit Price]]-mock[[#This Row],[Unit Cost]]</f>
        <v>29.364666666666665</v>
      </c>
      <c r="O118" s="1">
        <f>mock[[#This Row],[Profit]]*mock[[#This Row],[Quantity]]</f>
        <v>264.28199999999998</v>
      </c>
      <c r="P118" s="1">
        <f>mock[[#This Row],[Total Profit]]+mock[[#This Row],[Vat]]</f>
        <v>528.56399999999996</v>
      </c>
      <c r="Q118" s="1">
        <f>mock[[#This Row],[Invoiced Amount USD]]/mock[[#This Row],[Total Profit]]</f>
        <v>13.333333333333336</v>
      </c>
      <c r="R118" s="1">
        <f>mock[[#This Row],[Invoiced Amount USD]]/$T$23*100</f>
        <v>7.0447636657681209E-2</v>
      </c>
    </row>
    <row r="119" spans="1:18" x14ac:dyDescent="0.2">
      <c r="A119">
        <v>118</v>
      </c>
      <c r="B119" t="s">
        <v>13</v>
      </c>
      <c r="C119" t="s">
        <v>18</v>
      </c>
      <c r="D119" t="s">
        <v>147</v>
      </c>
      <c r="E119" s="2">
        <v>44477</v>
      </c>
      <c r="F119" s="3" t="s">
        <v>889</v>
      </c>
      <c r="G119" s="3">
        <v>2021</v>
      </c>
      <c r="H119" s="1">
        <v>1252.07</v>
      </c>
      <c r="I119">
        <v>1</v>
      </c>
      <c r="J119" s="1">
        <f>0.075*mock[[#This Row],[Invoiced Amount USD]]</f>
        <v>93.905249999999995</v>
      </c>
      <c r="K119" s="1">
        <f>mock[[#This Row],[Invoiced Amount USD]]-mock[[#This Row],[Vat]]</f>
        <v>1158.1647499999999</v>
      </c>
      <c r="L119" s="1">
        <f>mock[[#This Row],[Invoiced Amount USD]]/mock[[#This Row],[Quantity]]</f>
        <v>1252.07</v>
      </c>
      <c r="M119" s="1">
        <f>mock[[#This Row],[COGS]]/mock[[#This Row],[Quantity]]</f>
        <v>1158.1647499999999</v>
      </c>
      <c r="N119" s="1">
        <f>mock[[#This Row],[Unit Price]]-mock[[#This Row],[Unit Cost]]</f>
        <v>93.905250000000024</v>
      </c>
      <c r="O119" s="1">
        <f>mock[[#This Row],[Profit]]*mock[[#This Row],[Quantity]]</f>
        <v>93.905250000000024</v>
      </c>
      <c r="P119" s="1">
        <f>mock[[#This Row],[Total Profit]]+mock[[#This Row],[Vat]]</f>
        <v>187.81050000000002</v>
      </c>
      <c r="Q119" s="1">
        <f>mock[[#This Row],[Invoiced Amount USD]]/mock[[#This Row],[Total Profit]]</f>
        <v>13.333333333333329</v>
      </c>
      <c r="R119" s="1">
        <f>mock[[#This Row],[Invoiced Amount USD]]/$T$23*100</f>
        <v>2.5031606133784051E-2</v>
      </c>
    </row>
    <row r="120" spans="1:18" x14ac:dyDescent="0.2">
      <c r="A120">
        <v>119</v>
      </c>
      <c r="B120" t="s">
        <v>16</v>
      </c>
      <c r="C120" t="s">
        <v>60</v>
      </c>
      <c r="D120" t="s">
        <v>148</v>
      </c>
      <c r="E120" s="2">
        <v>44289</v>
      </c>
      <c r="F120" s="3" t="s">
        <v>888</v>
      </c>
      <c r="G120" s="3">
        <v>2021</v>
      </c>
      <c r="H120" s="1">
        <v>8527.2000000000007</v>
      </c>
      <c r="I120">
        <v>5</v>
      </c>
      <c r="J120" s="1">
        <f>0.075*mock[[#This Row],[Invoiced Amount USD]]</f>
        <v>639.54000000000008</v>
      </c>
      <c r="K120" s="1">
        <f>mock[[#This Row],[Invoiced Amount USD]]-mock[[#This Row],[Vat]]</f>
        <v>7887.6600000000008</v>
      </c>
      <c r="L120" s="1">
        <f>mock[[#This Row],[Invoiced Amount USD]]/mock[[#This Row],[Quantity]]</f>
        <v>1705.44</v>
      </c>
      <c r="M120" s="1">
        <f>mock[[#This Row],[COGS]]/mock[[#This Row],[Quantity]]</f>
        <v>1577.5320000000002</v>
      </c>
      <c r="N120" s="1">
        <f>mock[[#This Row],[Unit Price]]-mock[[#This Row],[Unit Cost]]</f>
        <v>127.9079999999999</v>
      </c>
      <c r="O120" s="1">
        <f>mock[[#This Row],[Profit]]*mock[[#This Row],[Quantity]]</f>
        <v>639.53999999999951</v>
      </c>
      <c r="P120" s="1">
        <f>mock[[#This Row],[Total Profit]]+mock[[#This Row],[Vat]]</f>
        <v>1279.0799999999995</v>
      </c>
      <c r="Q120" s="1">
        <f>mock[[#This Row],[Invoiced Amount USD]]/mock[[#This Row],[Total Profit]]</f>
        <v>13.333333333333345</v>
      </c>
      <c r="R120" s="1">
        <f>mock[[#This Row],[Invoiced Amount USD]]/$T$23*100</f>
        <v>0.17047729905197265</v>
      </c>
    </row>
    <row r="121" spans="1:18" x14ac:dyDescent="0.2">
      <c r="A121">
        <v>120</v>
      </c>
      <c r="B121" t="s">
        <v>8</v>
      </c>
      <c r="C121" t="s">
        <v>87</v>
      </c>
      <c r="D121" t="s">
        <v>149</v>
      </c>
      <c r="E121" s="2">
        <v>44403</v>
      </c>
      <c r="F121" s="3" t="s">
        <v>892</v>
      </c>
      <c r="G121" s="3">
        <v>2021</v>
      </c>
      <c r="H121" s="1">
        <v>8715.07</v>
      </c>
      <c r="I121">
        <v>8</v>
      </c>
      <c r="J121" s="1">
        <f>0.075*mock[[#This Row],[Invoiced Amount USD]]</f>
        <v>653.63024999999993</v>
      </c>
      <c r="K121" s="1">
        <f>mock[[#This Row],[Invoiced Amount USD]]-mock[[#This Row],[Vat]]</f>
        <v>8061.4397499999995</v>
      </c>
      <c r="L121" s="1">
        <f>mock[[#This Row],[Invoiced Amount USD]]/mock[[#This Row],[Quantity]]</f>
        <v>1089.38375</v>
      </c>
      <c r="M121" s="1">
        <f>mock[[#This Row],[COGS]]/mock[[#This Row],[Quantity]]</f>
        <v>1007.6799687499999</v>
      </c>
      <c r="N121" s="1">
        <f>mock[[#This Row],[Unit Price]]-mock[[#This Row],[Unit Cost]]</f>
        <v>81.70378125000002</v>
      </c>
      <c r="O121" s="1">
        <f>mock[[#This Row],[Profit]]*mock[[#This Row],[Quantity]]</f>
        <v>653.63025000000016</v>
      </c>
      <c r="P121" s="1">
        <f>mock[[#This Row],[Total Profit]]+mock[[#This Row],[Vat]]</f>
        <v>1307.2605000000001</v>
      </c>
      <c r="Q121" s="1">
        <f>mock[[#This Row],[Invoiced Amount USD]]/mock[[#This Row],[Total Profit]]</f>
        <v>13.33333333333333</v>
      </c>
      <c r="R121" s="1">
        <f>mock[[#This Row],[Invoiced Amount USD]]/$T$23*100</f>
        <v>0.17423322950662296</v>
      </c>
    </row>
    <row r="122" spans="1:18" x14ac:dyDescent="0.2">
      <c r="A122">
        <v>121</v>
      </c>
      <c r="B122" t="s">
        <v>10</v>
      </c>
      <c r="C122" t="s">
        <v>29</v>
      </c>
      <c r="D122" t="s">
        <v>150</v>
      </c>
      <c r="E122" s="2">
        <v>44345</v>
      </c>
      <c r="F122" s="3" t="s">
        <v>897</v>
      </c>
      <c r="G122" s="3">
        <v>2021</v>
      </c>
      <c r="H122" s="1">
        <v>9854.32</v>
      </c>
      <c r="I122">
        <v>4</v>
      </c>
      <c r="J122" s="1">
        <f>0.075*mock[[#This Row],[Invoiced Amount USD]]</f>
        <v>739.07399999999996</v>
      </c>
      <c r="K122" s="1">
        <f>mock[[#This Row],[Invoiced Amount USD]]-mock[[#This Row],[Vat]]</f>
        <v>9115.2459999999992</v>
      </c>
      <c r="L122" s="1">
        <f>mock[[#This Row],[Invoiced Amount USD]]/mock[[#This Row],[Quantity]]</f>
        <v>2463.58</v>
      </c>
      <c r="M122" s="1">
        <f>mock[[#This Row],[COGS]]/mock[[#This Row],[Quantity]]</f>
        <v>2278.8114999999998</v>
      </c>
      <c r="N122" s="1">
        <f>mock[[#This Row],[Unit Price]]-mock[[#This Row],[Unit Cost]]</f>
        <v>184.76850000000013</v>
      </c>
      <c r="O122" s="1">
        <f>mock[[#This Row],[Profit]]*mock[[#This Row],[Quantity]]</f>
        <v>739.07400000000052</v>
      </c>
      <c r="P122" s="1">
        <f>mock[[#This Row],[Total Profit]]+mock[[#This Row],[Vat]]</f>
        <v>1478.1480000000006</v>
      </c>
      <c r="Q122" s="1">
        <f>mock[[#This Row],[Invoiced Amount USD]]/mock[[#This Row],[Total Profit]]</f>
        <v>13.333333333333323</v>
      </c>
      <c r="R122" s="1">
        <f>mock[[#This Row],[Invoiced Amount USD]]/$T$23*100</f>
        <v>0.19700931813418648</v>
      </c>
    </row>
    <row r="123" spans="1:18" x14ac:dyDescent="0.2">
      <c r="A123">
        <v>122</v>
      </c>
      <c r="B123" t="s">
        <v>5</v>
      </c>
      <c r="C123" t="s">
        <v>27</v>
      </c>
      <c r="D123" t="s">
        <v>151</v>
      </c>
      <c r="E123" s="2">
        <v>44308</v>
      </c>
      <c r="F123" s="3" t="s">
        <v>888</v>
      </c>
      <c r="G123" s="3">
        <v>2021</v>
      </c>
      <c r="H123" s="1">
        <v>9604.11</v>
      </c>
      <c r="I123">
        <v>8</v>
      </c>
      <c r="J123" s="1">
        <f>0.075*mock[[#This Row],[Invoiced Amount USD]]</f>
        <v>720.30825000000004</v>
      </c>
      <c r="K123" s="1">
        <f>mock[[#This Row],[Invoiced Amount USD]]-mock[[#This Row],[Vat]]</f>
        <v>8883.8017500000005</v>
      </c>
      <c r="L123" s="1">
        <f>mock[[#This Row],[Invoiced Amount USD]]/mock[[#This Row],[Quantity]]</f>
        <v>1200.5137500000001</v>
      </c>
      <c r="M123" s="1">
        <f>mock[[#This Row],[COGS]]/mock[[#This Row],[Quantity]]</f>
        <v>1110.4752187500001</v>
      </c>
      <c r="N123" s="1">
        <f>mock[[#This Row],[Unit Price]]-mock[[#This Row],[Unit Cost]]</f>
        <v>90.038531250000005</v>
      </c>
      <c r="O123" s="1">
        <f>mock[[#This Row],[Profit]]*mock[[#This Row],[Quantity]]</f>
        <v>720.30825000000004</v>
      </c>
      <c r="P123" s="1">
        <f>mock[[#This Row],[Total Profit]]+mock[[#This Row],[Vat]]</f>
        <v>1440.6165000000001</v>
      </c>
      <c r="Q123" s="1">
        <f>mock[[#This Row],[Invoiced Amount USD]]/mock[[#This Row],[Total Profit]]</f>
        <v>13.333333333333334</v>
      </c>
      <c r="R123" s="1">
        <f>mock[[#This Row],[Invoiced Amount USD]]/$T$23*100</f>
        <v>0.19200707531171324</v>
      </c>
    </row>
    <row r="124" spans="1:18" x14ac:dyDescent="0.2">
      <c r="A124">
        <v>123</v>
      </c>
      <c r="B124" t="s">
        <v>8</v>
      </c>
      <c r="C124" t="s">
        <v>47</v>
      </c>
      <c r="D124" t="s">
        <v>152</v>
      </c>
      <c r="E124" s="2">
        <v>44388</v>
      </c>
      <c r="F124" s="3" t="s">
        <v>892</v>
      </c>
      <c r="G124" s="3">
        <v>2021</v>
      </c>
      <c r="H124" s="1">
        <v>4220.54</v>
      </c>
      <c r="I124">
        <v>10</v>
      </c>
      <c r="J124" s="1">
        <f>0.075*mock[[#This Row],[Invoiced Amount USD]]</f>
        <v>316.54050000000001</v>
      </c>
      <c r="K124" s="1">
        <f>mock[[#This Row],[Invoiced Amount USD]]-mock[[#This Row],[Vat]]</f>
        <v>3903.9994999999999</v>
      </c>
      <c r="L124" s="1">
        <f>mock[[#This Row],[Invoiced Amount USD]]/mock[[#This Row],[Quantity]]</f>
        <v>422.05399999999997</v>
      </c>
      <c r="M124" s="1">
        <f>mock[[#This Row],[COGS]]/mock[[#This Row],[Quantity]]</f>
        <v>390.39994999999999</v>
      </c>
      <c r="N124" s="1">
        <f>mock[[#This Row],[Unit Price]]-mock[[#This Row],[Unit Cost]]</f>
        <v>31.654049999999984</v>
      </c>
      <c r="O124" s="1">
        <f>mock[[#This Row],[Profit]]*mock[[#This Row],[Quantity]]</f>
        <v>316.54049999999984</v>
      </c>
      <c r="P124" s="1">
        <f>mock[[#This Row],[Total Profit]]+mock[[#This Row],[Vat]]</f>
        <v>633.0809999999999</v>
      </c>
      <c r="Q124" s="1">
        <f>mock[[#This Row],[Invoiced Amount USD]]/mock[[#This Row],[Total Profit]]</f>
        <v>13.333333333333339</v>
      </c>
      <c r="R124" s="1">
        <f>mock[[#This Row],[Invoiced Amount USD]]/$T$23*100</f>
        <v>8.4377786347313605E-2</v>
      </c>
    </row>
    <row r="125" spans="1:18" x14ac:dyDescent="0.2">
      <c r="A125">
        <v>124</v>
      </c>
      <c r="B125" t="s">
        <v>13</v>
      </c>
      <c r="C125" t="s">
        <v>79</v>
      </c>
      <c r="D125" t="s">
        <v>153</v>
      </c>
      <c r="E125" s="2">
        <v>44244</v>
      </c>
      <c r="F125" s="3" t="s">
        <v>896</v>
      </c>
      <c r="G125" s="3">
        <v>2021</v>
      </c>
      <c r="H125" s="1">
        <v>4569.25</v>
      </c>
      <c r="I125">
        <v>3</v>
      </c>
      <c r="J125" s="1">
        <f>0.075*mock[[#This Row],[Invoiced Amount USD]]</f>
        <v>342.69374999999997</v>
      </c>
      <c r="K125" s="1">
        <f>mock[[#This Row],[Invoiced Amount USD]]-mock[[#This Row],[Vat]]</f>
        <v>4226.5562499999996</v>
      </c>
      <c r="L125" s="1">
        <f>mock[[#This Row],[Invoiced Amount USD]]/mock[[#This Row],[Quantity]]</f>
        <v>1523.0833333333333</v>
      </c>
      <c r="M125" s="1">
        <f>mock[[#This Row],[COGS]]/mock[[#This Row],[Quantity]]</f>
        <v>1408.8520833333332</v>
      </c>
      <c r="N125" s="1">
        <f>mock[[#This Row],[Unit Price]]-mock[[#This Row],[Unit Cost]]</f>
        <v>114.23125000000005</v>
      </c>
      <c r="O125" s="1">
        <f>mock[[#This Row],[Profit]]*mock[[#This Row],[Quantity]]</f>
        <v>342.69375000000014</v>
      </c>
      <c r="P125" s="1">
        <f>mock[[#This Row],[Total Profit]]+mock[[#This Row],[Vat]]</f>
        <v>685.38750000000005</v>
      </c>
      <c r="Q125" s="1">
        <f>mock[[#This Row],[Invoiced Amount USD]]/mock[[#This Row],[Total Profit]]</f>
        <v>13.333333333333329</v>
      </c>
      <c r="R125" s="1">
        <f>mock[[#This Row],[Invoiced Amount USD]]/$T$23*100</f>
        <v>9.1349258689045171E-2</v>
      </c>
    </row>
    <row r="126" spans="1:18" x14ac:dyDescent="0.2">
      <c r="A126">
        <v>125</v>
      </c>
      <c r="B126" t="s">
        <v>5</v>
      </c>
      <c r="C126" t="s">
        <v>22</v>
      </c>
      <c r="D126" t="s">
        <v>154</v>
      </c>
      <c r="E126" s="2">
        <v>44487</v>
      </c>
      <c r="F126" s="3" t="s">
        <v>889</v>
      </c>
      <c r="G126" s="3">
        <v>2021</v>
      </c>
      <c r="H126" s="1">
        <v>7128.97</v>
      </c>
      <c r="I126">
        <v>3</v>
      </c>
      <c r="J126" s="1">
        <f>0.075*mock[[#This Row],[Invoiced Amount USD]]</f>
        <v>534.67274999999995</v>
      </c>
      <c r="K126" s="1">
        <f>mock[[#This Row],[Invoiced Amount USD]]-mock[[#This Row],[Vat]]</f>
        <v>6594.2972500000005</v>
      </c>
      <c r="L126" s="1">
        <f>mock[[#This Row],[Invoiced Amount USD]]/mock[[#This Row],[Quantity]]</f>
        <v>2376.3233333333333</v>
      </c>
      <c r="M126" s="1">
        <f>mock[[#This Row],[COGS]]/mock[[#This Row],[Quantity]]</f>
        <v>2198.0990833333335</v>
      </c>
      <c r="N126" s="1">
        <f>mock[[#This Row],[Unit Price]]-mock[[#This Row],[Unit Cost]]</f>
        <v>178.22424999999976</v>
      </c>
      <c r="O126" s="1">
        <f>mock[[#This Row],[Profit]]*mock[[#This Row],[Quantity]]</f>
        <v>534.67274999999927</v>
      </c>
      <c r="P126" s="1">
        <f>mock[[#This Row],[Total Profit]]+mock[[#This Row],[Vat]]</f>
        <v>1069.3454999999992</v>
      </c>
      <c r="Q126" s="1">
        <f>mock[[#This Row],[Invoiced Amount USD]]/mock[[#This Row],[Total Profit]]</f>
        <v>13.333333333333352</v>
      </c>
      <c r="R126" s="1">
        <f>mock[[#This Row],[Invoiced Amount USD]]/$T$23*100</f>
        <v>0.14252363620209935</v>
      </c>
    </row>
    <row r="127" spans="1:18" x14ac:dyDescent="0.2">
      <c r="A127">
        <v>126</v>
      </c>
      <c r="B127" t="s">
        <v>10</v>
      </c>
      <c r="C127" t="s">
        <v>31</v>
      </c>
      <c r="D127" t="s">
        <v>155</v>
      </c>
      <c r="E127" s="2">
        <v>44410</v>
      </c>
      <c r="F127" s="3" t="s">
        <v>891</v>
      </c>
      <c r="G127" s="3">
        <v>2021</v>
      </c>
      <c r="H127" s="1">
        <v>84.23</v>
      </c>
      <c r="I127">
        <v>5</v>
      </c>
      <c r="J127" s="1">
        <f>0.075*mock[[#This Row],[Invoiced Amount USD]]</f>
        <v>6.3172500000000005</v>
      </c>
      <c r="K127" s="1">
        <f>mock[[#This Row],[Invoiced Amount USD]]-mock[[#This Row],[Vat]]</f>
        <v>77.912750000000003</v>
      </c>
      <c r="L127" s="1">
        <f>mock[[#This Row],[Invoiced Amount USD]]/mock[[#This Row],[Quantity]]</f>
        <v>16.846</v>
      </c>
      <c r="M127" s="1">
        <f>mock[[#This Row],[COGS]]/mock[[#This Row],[Quantity]]</f>
        <v>15.582550000000001</v>
      </c>
      <c r="N127" s="1">
        <f>mock[[#This Row],[Unit Price]]-mock[[#This Row],[Unit Cost]]</f>
        <v>1.2634499999999989</v>
      </c>
      <c r="O127" s="1">
        <f>mock[[#This Row],[Profit]]*mock[[#This Row],[Quantity]]</f>
        <v>6.3172499999999943</v>
      </c>
      <c r="P127" s="1">
        <f>mock[[#This Row],[Total Profit]]+mock[[#This Row],[Vat]]</f>
        <v>12.634499999999996</v>
      </c>
      <c r="Q127" s="1">
        <f>mock[[#This Row],[Invoiced Amount USD]]/mock[[#This Row],[Total Profit]]</f>
        <v>13.333333333333346</v>
      </c>
      <c r="R127" s="1">
        <f>mock[[#This Row],[Invoiced Amount USD]]/$T$23*100</f>
        <v>1.6839411411890956E-3</v>
      </c>
    </row>
    <row r="128" spans="1:18" x14ac:dyDescent="0.2">
      <c r="A128">
        <v>127</v>
      </c>
      <c r="B128" t="s">
        <v>16</v>
      </c>
      <c r="C128" t="s">
        <v>47</v>
      </c>
      <c r="D128" t="s">
        <v>156</v>
      </c>
      <c r="E128" s="2">
        <v>44308</v>
      </c>
      <c r="F128" s="3" t="s">
        <v>888</v>
      </c>
      <c r="G128" s="3">
        <v>2021</v>
      </c>
      <c r="H128" s="1">
        <v>8931.59</v>
      </c>
      <c r="I128">
        <v>8</v>
      </c>
      <c r="J128" s="1">
        <f>0.075*mock[[#This Row],[Invoiced Amount USD]]</f>
        <v>669.86924999999997</v>
      </c>
      <c r="K128" s="1">
        <f>mock[[#This Row],[Invoiced Amount USD]]-mock[[#This Row],[Vat]]</f>
        <v>8261.7207500000004</v>
      </c>
      <c r="L128" s="1">
        <f>mock[[#This Row],[Invoiced Amount USD]]/mock[[#This Row],[Quantity]]</f>
        <v>1116.44875</v>
      </c>
      <c r="M128" s="1">
        <f>mock[[#This Row],[COGS]]/mock[[#This Row],[Quantity]]</f>
        <v>1032.7150937500001</v>
      </c>
      <c r="N128" s="1">
        <f>mock[[#This Row],[Unit Price]]-mock[[#This Row],[Unit Cost]]</f>
        <v>83.733656249999967</v>
      </c>
      <c r="O128" s="1">
        <f>mock[[#This Row],[Profit]]*mock[[#This Row],[Quantity]]</f>
        <v>669.86924999999974</v>
      </c>
      <c r="P128" s="1">
        <f>mock[[#This Row],[Total Profit]]+mock[[#This Row],[Vat]]</f>
        <v>1339.7384999999997</v>
      </c>
      <c r="Q128" s="1">
        <f>mock[[#This Row],[Invoiced Amount USD]]/mock[[#This Row],[Total Profit]]</f>
        <v>13.333333333333339</v>
      </c>
      <c r="R128" s="1">
        <f>mock[[#This Row],[Invoiced Amount USD]]/$T$23*100</f>
        <v>0.1785619358569763</v>
      </c>
    </row>
    <row r="129" spans="1:18" x14ac:dyDescent="0.2">
      <c r="A129">
        <v>128</v>
      </c>
      <c r="B129" t="s">
        <v>5</v>
      </c>
      <c r="C129" t="s">
        <v>91</v>
      </c>
      <c r="D129" t="s">
        <v>157</v>
      </c>
      <c r="E129" s="2">
        <v>44355</v>
      </c>
      <c r="F129" s="3" t="s">
        <v>887</v>
      </c>
      <c r="G129" s="3">
        <v>2021</v>
      </c>
      <c r="H129" s="1">
        <v>1813.24</v>
      </c>
      <c r="I129">
        <v>8</v>
      </c>
      <c r="J129" s="1">
        <f>0.075*mock[[#This Row],[Invoiced Amount USD]]</f>
        <v>135.99299999999999</v>
      </c>
      <c r="K129" s="1">
        <f>mock[[#This Row],[Invoiced Amount USD]]-mock[[#This Row],[Vat]]</f>
        <v>1677.2470000000001</v>
      </c>
      <c r="L129" s="1">
        <f>mock[[#This Row],[Invoiced Amount USD]]/mock[[#This Row],[Quantity]]</f>
        <v>226.655</v>
      </c>
      <c r="M129" s="1">
        <f>mock[[#This Row],[COGS]]/mock[[#This Row],[Quantity]]</f>
        <v>209.65587500000001</v>
      </c>
      <c r="N129" s="1">
        <f>mock[[#This Row],[Unit Price]]-mock[[#This Row],[Unit Cost]]</f>
        <v>16.999124999999992</v>
      </c>
      <c r="O129" s="1">
        <f>mock[[#This Row],[Profit]]*mock[[#This Row],[Quantity]]</f>
        <v>135.99299999999994</v>
      </c>
      <c r="P129" s="1">
        <f>mock[[#This Row],[Total Profit]]+mock[[#This Row],[Vat]]</f>
        <v>271.98599999999993</v>
      </c>
      <c r="Q129" s="1">
        <f>mock[[#This Row],[Invoiced Amount USD]]/mock[[#This Row],[Total Profit]]</f>
        <v>13.333333333333339</v>
      </c>
      <c r="R129" s="1">
        <f>mock[[#This Row],[Invoiced Amount USD]]/$T$23*100</f>
        <v>3.6250616583755384E-2</v>
      </c>
    </row>
    <row r="130" spans="1:18" x14ac:dyDescent="0.2">
      <c r="A130">
        <v>129</v>
      </c>
      <c r="B130" t="s">
        <v>8</v>
      </c>
      <c r="C130" t="s">
        <v>35</v>
      </c>
      <c r="D130" t="s">
        <v>158</v>
      </c>
      <c r="E130" s="2">
        <v>44376</v>
      </c>
      <c r="F130" s="3" t="s">
        <v>887</v>
      </c>
      <c r="G130" s="3">
        <v>2021</v>
      </c>
      <c r="H130" s="1">
        <v>6247.16</v>
      </c>
      <c r="I130">
        <v>5</v>
      </c>
      <c r="J130" s="1">
        <f>0.075*mock[[#This Row],[Invoiced Amount USD]]</f>
        <v>468.53699999999998</v>
      </c>
      <c r="K130" s="1">
        <f>mock[[#This Row],[Invoiced Amount USD]]-mock[[#This Row],[Vat]]</f>
        <v>5778.6229999999996</v>
      </c>
      <c r="L130" s="1">
        <f>mock[[#This Row],[Invoiced Amount USD]]/mock[[#This Row],[Quantity]]</f>
        <v>1249.432</v>
      </c>
      <c r="M130" s="1">
        <f>mock[[#This Row],[COGS]]/mock[[#This Row],[Quantity]]</f>
        <v>1155.7246</v>
      </c>
      <c r="N130" s="1">
        <f>mock[[#This Row],[Unit Price]]-mock[[#This Row],[Unit Cost]]</f>
        <v>93.707400000000007</v>
      </c>
      <c r="O130" s="1">
        <f>mock[[#This Row],[Profit]]*mock[[#This Row],[Quantity]]</f>
        <v>468.53700000000003</v>
      </c>
      <c r="P130" s="1">
        <f>mock[[#This Row],[Total Profit]]+mock[[#This Row],[Vat]]</f>
        <v>937.07400000000007</v>
      </c>
      <c r="Q130" s="1">
        <f>mock[[#This Row],[Invoiced Amount USD]]/mock[[#This Row],[Total Profit]]</f>
        <v>13.333333333333332</v>
      </c>
      <c r="R130" s="1">
        <f>mock[[#This Row],[Invoiced Amount USD]]/$T$23*100</f>
        <v>0.12489433384294041</v>
      </c>
    </row>
    <row r="131" spans="1:18" x14ac:dyDescent="0.2">
      <c r="A131">
        <v>130</v>
      </c>
      <c r="B131" t="s">
        <v>8</v>
      </c>
      <c r="C131" t="s">
        <v>11</v>
      </c>
      <c r="D131" t="s">
        <v>159</v>
      </c>
      <c r="E131" s="2">
        <v>44424</v>
      </c>
      <c r="F131" s="3" t="s">
        <v>891</v>
      </c>
      <c r="G131" s="3">
        <v>2021</v>
      </c>
      <c r="H131" s="1">
        <v>3883.48</v>
      </c>
      <c r="I131">
        <v>3</v>
      </c>
      <c r="J131" s="1">
        <f>0.075*mock[[#This Row],[Invoiced Amount USD]]</f>
        <v>291.26099999999997</v>
      </c>
      <c r="K131" s="1">
        <f>mock[[#This Row],[Invoiced Amount USD]]-mock[[#This Row],[Vat]]</f>
        <v>3592.2190000000001</v>
      </c>
      <c r="L131" s="1">
        <f>mock[[#This Row],[Invoiced Amount USD]]/mock[[#This Row],[Quantity]]</f>
        <v>1294.4933333333333</v>
      </c>
      <c r="M131" s="1">
        <f>mock[[#This Row],[COGS]]/mock[[#This Row],[Quantity]]</f>
        <v>1197.4063333333334</v>
      </c>
      <c r="N131" s="1">
        <f>mock[[#This Row],[Unit Price]]-mock[[#This Row],[Unit Cost]]</f>
        <v>97.086999999999989</v>
      </c>
      <c r="O131" s="1">
        <f>mock[[#This Row],[Profit]]*mock[[#This Row],[Quantity]]</f>
        <v>291.26099999999997</v>
      </c>
      <c r="P131" s="1">
        <f>mock[[#This Row],[Total Profit]]+mock[[#This Row],[Vat]]</f>
        <v>582.52199999999993</v>
      </c>
      <c r="Q131" s="1">
        <f>mock[[#This Row],[Invoiced Amount USD]]/mock[[#This Row],[Total Profit]]</f>
        <v>13.333333333333336</v>
      </c>
      <c r="R131" s="1">
        <f>mock[[#This Row],[Invoiced Amount USD]]/$T$23*100</f>
        <v>7.7639222877656761E-2</v>
      </c>
    </row>
    <row r="132" spans="1:18" x14ac:dyDescent="0.2">
      <c r="A132">
        <v>131</v>
      </c>
      <c r="B132" t="s">
        <v>16</v>
      </c>
      <c r="C132" t="s">
        <v>58</v>
      </c>
      <c r="D132" t="s">
        <v>160</v>
      </c>
      <c r="E132" s="2">
        <v>44510</v>
      </c>
      <c r="F132" s="3" t="s">
        <v>898</v>
      </c>
      <c r="G132" s="3">
        <v>2021</v>
      </c>
      <c r="H132" s="1">
        <v>321.45</v>
      </c>
      <c r="I132">
        <v>1</v>
      </c>
      <c r="J132" s="1">
        <f>0.075*mock[[#This Row],[Invoiced Amount USD]]</f>
        <v>24.108749999999997</v>
      </c>
      <c r="K132" s="1">
        <f>mock[[#This Row],[Invoiced Amount USD]]-mock[[#This Row],[Vat]]</f>
        <v>297.34125</v>
      </c>
      <c r="L132" s="1">
        <f>mock[[#This Row],[Invoiced Amount USD]]/mock[[#This Row],[Quantity]]</f>
        <v>321.45</v>
      </c>
      <c r="M132" s="1">
        <f>mock[[#This Row],[COGS]]/mock[[#This Row],[Quantity]]</f>
        <v>297.34125</v>
      </c>
      <c r="N132" s="1">
        <f>mock[[#This Row],[Unit Price]]-mock[[#This Row],[Unit Cost]]</f>
        <v>24.108749999999986</v>
      </c>
      <c r="O132" s="1">
        <f>mock[[#This Row],[Profit]]*mock[[#This Row],[Quantity]]</f>
        <v>24.108749999999986</v>
      </c>
      <c r="P132" s="1">
        <f>mock[[#This Row],[Total Profit]]+mock[[#This Row],[Vat]]</f>
        <v>48.217499999999987</v>
      </c>
      <c r="Q132" s="1">
        <f>mock[[#This Row],[Invoiced Amount USD]]/mock[[#This Row],[Total Profit]]</f>
        <v>13.333333333333341</v>
      </c>
      <c r="R132" s="1">
        <f>mock[[#This Row],[Invoiced Amount USD]]/$T$23*100</f>
        <v>6.4264855732545974E-3</v>
      </c>
    </row>
    <row r="133" spans="1:18" x14ac:dyDescent="0.2">
      <c r="A133">
        <v>132</v>
      </c>
      <c r="B133" t="s">
        <v>13</v>
      </c>
      <c r="C133" t="s">
        <v>11</v>
      </c>
      <c r="D133" t="s">
        <v>161</v>
      </c>
      <c r="E133" s="2">
        <v>44366</v>
      </c>
      <c r="F133" s="3" t="s">
        <v>887</v>
      </c>
      <c r="G133" s="3">
        <v>2021</v>
      </c>
      <c r="H133" s="1">
        <v>8645.24</v>
      </c>
      <c r="I133">
        <v>7</v>
      </c>
      <c r="J133" s="1">
        <f>0.075*mock[[#This Row],[Invoiced Amount USD]]</f>
        <v>648.39299999999992</v>
      </c>
      <c r="K133" s="1">
        <f>mock[[#This Row],[Invoiced Amount USD]]-mock[[#This Row],[Vat]]</f>
        <v>7996.8469999999998</v>
      </c>
      <c r="L133" s="1">
        <f>mock[[#This Row],[Invoiced Amount USD]]/mock[[#This Row],[Quantity]]</f>
        <v>1235.0342857142857</v>
      </c>
      <c r="M133" s="1">
        <f>mock[[#This Row],[COGS]]/mock[[#This Row],[Quantity]]</f>
        <v>1142.4067142857143</v>
      </c>
      <c r="N133" s="1">
        <f>mock[[#This Row],[Unit Price]]-mock[[#This Row],[Unit Cost]]</f>
        <v>92.6275714285714</v>
      </c>
      <c r="O133" s="1">
        <f>mock[[#This Row],[Profit]]*mock[[#This Row],[Quantity]]</f>
        <v>648.3929999999998</v>
      </c>
      <c r="P133" s="1">
        <f>mock[[#This Row],[Total Profit]]+mock[[#This Row],[Vat]]</f>
        <v>1296.7859999999996</v>
      </c>
      <c r="Q133" s="1">
        <f>mock[[#This Row],[Invoiced Amount USD]]/mock[[#This Row],[Total Profit]]</f>
        <v>13.333333333333337</v>
      </c>
      <c r="R133" s="1">
        <f>mock[[#This Row],[Invoiced Amount USD]]/$T$23*100</f>
        <v>0.17283717572662491</v>
      </c>
    </row>
    <row r="134" spans="1:18" x14ac:dyDescent="0.2">
      <c r="A134">
        <v>133</v>
      </c>
      <c r="B134" t="s">
        <v>10</v>
      </c>
      <c r="C134" t="s">
        <v>87</v>
      </c>
      <c r="D134" t="s">
        <v>162</v>
      </c>
      <c r="E134" s="2">
        <v>44233</v>
      </c>
      <c r="F134" s="3" t="s">
        <v>896</v>
      </c>
      <c r="G134" s="3">
        <v>2021</v>
      </c>
      <c r="H134" s="1">
        <v>3298.01</v>
      </c>
      <c r="I134">
        <v>5</v>
      </c>
      <c r="J134" s="1">
        <f>0.075*mock[[#This Row],[Invoiced Amount USD]]</f>
        <v>247.35075000000001</v>
      </c>
      <c r="K134" s="1">
        <f>mock[[#This Row],[Invoiced Amount USD]]-mock[[#This Row],[Vat]]</f>
        <v>3050.6592500000002</v>
      </c>
      <c r="L134" s="1">
        <f>mock[[#This Row],[Invoiced Amount USD]]/mock[[#This Row],[Quantity]]</f>
        <v>659.60200000000009</v>
      </c>
      <c r="M134" s="1">
        <f>mock[[#This Row],[COGS]]/mock[[#This Row],[Quantity]]</f>
        <v>610.13184999999999</v>
      </c>
      <c r="N134" s="1">
        <f>mock[[#This Row],[Unit Price]]-mock[[#This Row],[Unit Cost]]</f>
        <v>49.470150000000103</v>
      </c>
      <c r="O134" s="1">
        <f>mock[[#This Row],[Profit]]*mock[[#This Row],[Quantity]]</f>
        <v>247.35075000000052</v>
      </c>
      <c r="P134" s="1">
        <f>mock[[#This Row],[Total Profit]]+mock[[#This Row],[Vat]]</f>
        <v>494.70150000000052</v>
      </c>
      <c r="Q134" s="1">
        <f>mock[[#This Row],[Invoiced Amount USD]]/mock[[#This Row],[Total Profit]]</f>
        <v>13.333333333333306</v>
      </c>
      <c r="R134" s="1">
        <f>mock[[#This Row],[Invoiced Amount USD]]/$T$23*100</f>
        <v>6.5934402505675518E-2</v>
      </c>
    </row>
    <row r="135" spans="1:18" x14ac:dyDescent="0.2">
      <c r="A135">
        <v>134</v>
      </c>
      <c r="B135" t="s">
        <v>5</v>
      </c>
      <c r="C135" t="s">
        <v>60</v>
      </c>
      <c r="D135" t="s">
        <v>163</v>
      </c>
      <c r="E135" s="2">
        <v>44437</v>
      </c>
      <c r="F135" s="3" t="s">
        <v>891</v>
      </c>
      <c r="G135" s="3">
        <v>2021</v>
      </c>
      <c r="H135" s="1">
        <v>2600.0100000000002</v>
      </c>
      <c r="I135">
        <v>1</v>
      </c>
      <c r="J135" s="1">
        <f>0.075*mock[[#This Row],[Invoiced Amount USD]]</f>
        <v>195.00075000000001</v>
      </c>
      <c r="K135" s="1">
        <f>mock[[#This Row],[Invoiced Amount USD]]-mock[[#This Row],[Vat]]</f>
        <v>2405.0092500000001</v>
      </c>
      <c r="L135" s="1">
        <f>mock[[#This Row],[Invoiced Amount USD]]/mock[[#This Row],[Quantity]]</f>
        <v>2600.0100000000002</v>
      </c>
      <c r="M135" s="1">
        <f>mock[[#This Row],[COGS]]/mock[[#This Row],[Quantity]]</f>
        <v>2405.0092500000001</v>
      </c>
      <c r="N135" s="1">
        <f>mock[[#This Row],[Unit Price]]-mock[[#This Row],[Unit Cost]]</f>
        <v>195.00075000000015</v>
      </c>
      <c r="O135" s="1">
        <f>mock[[#This Row],[Profit]]*mock[[#This Row],[Quantity]]</f>
        <v>195.00075000000015</v>
      </c>
      <c r="P135" s="1">
        <f>mock[[#This Row],[Total Profit]]+mock[[#This Row],[Vat]]</f>
        <v>390.00150000000019</v>
      </c>
      <c r="Q135" s="1">
        <f>mock[[#This Row],[Invoiced Amount USD]]/mock[[#This Row],[Total Profit]]</f>
        <v>13.333333333333323</v>
      </c>
      <c r="R135" s="1">
        <f>mock[[#This Row],[Invoiced Amount USD]]/$T$23*100</f>
        <v>5.1979862359053317E-2</v>
      </c>
    </row>
    <row r="136" spans="1:18" x14ac:dyDescent="0.2">
      <c r="A136">
        <v>135</v>
      </c>
      <c r="B136" t="s">
        <v>10</v>
      </c>
      <c r="C136" t="s">
        <v>164</v>
      </c>
      <c r="D136" t="s">
        <v>165</v>
      </c>
      <c r="E136" s="2">
        <v>44321</v>
      </c>
      <c r="F136" s="3" t="s">
        <v>897</v>
      </c>
      <c r="G136" s="3">
        <v>2021</v>
      </c>
      <c r="H136" s="1">
        <v>7011</v>
      </c>
      <c r="I136">
        <v>1</v>
      </c>
      <c r="J136" s="1">
        <f>0.075*mock[[#This Row],[Invoiced Amount USD]]</f>
        <v>525.82499999999993</v>
      </c>
      <c r="K136" s="1">
        <f>mock[[#This Row],[Invoiced Amount USD]]-mock[[#This Row],[Vat]]</f>
        <v>6485.1750000000002</v>
      </c>
      <c r="L136" s="1">
        <f>mock[[#This Row],[Invoiced Amount USD]]/mock[[#This Row],[Quantity]]</f>
        <v>7011</v>
      </c>
      <c r="M136" s="1">
        <f>mock[[#This Row],[COGS]]/mock[[#This Row],[Quantity]]</f>
        <v>6485.1750000000002</v>
      </c>
      <c r="N136" s="1">
        <f>mock[[#This Row],[Unit Price]]-mock[[#This Row],[Unit Cost]]</f>
        <v>525.82499999999982</v>
      </c>
      <c r="O136" s="1">
        <f>mock[[#This Row],[Profit]]*mock[[#This Row],[Quantity]]</f>
        <v>525.82499999999982</v>
      </c>
      <c r="P136" s="1">
        <f>mock[[#This Row],[Total Profit]]+mock[[#This Row],[Vat]]</f>
        <v>1051.6499999999996</v>
      </c>
      <c r="Q136" s="1">
        <f>mock[[#This Row],[Invoiced Amount USD]]/mock[[#This Row],[Total Profit]]</f>
        <v>13.333333333333337</v>
      </c>
      <c r="R136" s="1">
        <f>mock[[#This Row],[Invoiced Amount USD]]/$T$23*100</f>
        <v>0.14016515897989729</v>
      </c>
    </row>
    <row r="137" spans="1:18" x14ac:dyDescent="0.2">
      <c r="A137">
        <v>136</v>
      </c>
      <c r="B137" t="s">
        <v>16</v>
      </c>
      <c r="C137" t="s">
        <v>79</v>
      </c>
      <c r="D137" t="s">
        <v>166</v>
      </c>
      <c r="E137" s="2">
        <v>44437</v>
      </c>
      <c r="F137" s="3" t="s">
        <v>891</v>
      </c>
      <c r="G137" s="3">
        <v>2021</v>
      </c>
      <c r="H137" s="1">
        <v>9405.9</v>
      </c>
      <c r="I137">
        <v>8</v>
      </c>
      <c r="J137" s="1">
        <f>0.075*mock[[#This Row],[Invoiced Amount USD]]</f>
        <v>705.4425</v>
      </c>
      <c r="K137" s="1">
        <f>mock[[#This Row],[Invoiced Amount USD]]-mock[[#This Row],[Vat]]</f>
        <v>8700.4575000000004</v>
      </c>
      <c r="L137" s="1">
        <f>mock[[#This Row],[Invoiced Amount USD]]/mock[[#This Row],[Quantity]]</f>
        <v>1175.7375</v>
      </c>
      <c r="M137" s="1">
        <f>mock[[#This Row],[COGS]]/mock[[#This Row],[Quantity]]</f>
        <v>1087.5571875000001</v>
      </c>
      <c r="N137" s="1">
        <f>mock[[#This Row],[Unit Price]]-mock[[#This Row],[Unit Cost]]</f>
        <v>88.1803124999999</v>
      </c>
      <c r="O137" s="1">
        <f>mock[[#This Row],[Profit]]*mock[[#This Row],[Quantity]]</f>
        <v>705.4424999999992</v>
      </c>
      <c r="P137" s="1">
        <f>mock[[#This Row],[Total Profit]]+mock[[#This Row],[Vat]]</f>
        <v>1410.8849999999993</v>
      </c>
      <c r="Q137" s="1">
        <f>mock[[#This Row],[Invoiced Amount USD]]/mock[[#This Row],[Total Profit]]</f>
        <v>13.333333333333348</v>
      </c>
      <c r="R137" s="1">
        <f>mock[[#This Row],[Invoiced Amount USD]]/$T$23*100</f>
        <v>0.18804442573798544</v>
      </c>
    </row>
    <row r="138" spans="1:18" x14ac:dyDescent="0.2">
      <c r="A138">
        <v>137</v>
      </c>
      <c r="B138" t="s">
        <v>5</v>
      </c>
      <c r="C138" t="s">
        <v>20</v>
      </c>
      <c r="D138" t="s">
        <v>167</v>
      </c>
      <c r="E138" s="2">
        <v>44393</v>
      </c>
      <c r="F138" s="3" t="s">
        <v>892</v>
      </c>
      <c r="G138" s="3">
        <v>2021</v>
      </c>
      <c r="H138" s="1">
        <v>677.93</v>
      </c>
      <c r="I138">
        <v>7</v>
      </c>
      <c r="J138" s="1">
        <f>0.075*mock[[#This Row],[Invoiced Amount USD]]</f>
        <v>50.844749999999998</v>
      </c>
      <c r="K138" s="1">
        <f>mock[[#This Row],[Invoiced Amount USD]]-mock[[#This Row],[Vat]]</f>
        <v>627.08524999999997</v>
      </c>
      <c r="L138" s="1">
        <f>mock[[#This Row],[Invoiced Amount USD]]/mock[[#This Row],[Quantity]]</f>
        <v>96.847142857142856</v>
      </c>
      <c r="M138" s="1">
        <f>mock[[#This Row],[COGS]]/mock[[#This Row],[Quantity]]</f>
        <v>89.583607142857133</v>
      </c>
      <c r="N138" s="1">
        <f>mock[[#This Row],[Unit Price]]-mock[[#This Row],[Unit Cost]]</f>
        <v>7.2635357142857231</v>
      </c>
      <c r="O138" s="1">
        <f>mock[[#This Row],[Profit]]*mock[[#This Row],[Quantity]]</f>
        <v>50.844750000000062</v>
      </c>
      <c r="P138" s="1">
        <f>mock[[#This Row],[Total Profit]]+mock[[#This Row],[Vat]]</f>
        <v>101.68950000000007</v>
      </c>
      <c r="Q138" s="1">
        <f>mock[[#This Row],[Invoiced Amount USD]]/mock[[#This Row],[Total Profit]]</f>
        <v>13.333333333333316</v>
      </c>
      <c r="R138" s="1">
        <f>mock[[#This Row],[Invoiced Amount USD]]/$T$23*100</f>
        <v>1.3553297136962168E-2</v>
      </c>
    </row>
    <row r="139" spans="1:18" x14ac:dyDescent="0.2">
      <c r="A139">
        <v>138</v>
      </c>
      <c r="B139" t="s">
        <v>10</v>
      </c>
      <c r="C139" t="s">
        <v>35</v>
      </c>
      <c r="D139" t="s">
        <v>168</v>
      </c>
      <c r="E139" s="2">
        <v>44419</v>
      </c>
      <c r="F139" s="3" t="s">
        <v>891</v>
      </c>
      <c r="G139" s="3">
        <v>2021</v>
      </c>
      <c r="H139" s="1">
        <v>216.22</v>
      </c>
      <c r="I139">
        <v>1</v>
      </c>
      <c r="J139" s="1">
        <f>0.075*mock[[#This Row],[Invoiced Amount USD]]</f>
        <v>16.2165</v>
      </c>
      <c r="K139" s="1">
        <f>mock[[#This Row],[Invoiced Amount USD]]-mock[[#This Row],[Vat]]</f>
        <v>200.0035</v>
      </c>
      <c r="L139" s="1">
        <f>mock[[#This Row],[Invoiced Amount USD]]/mock[[#This Row],[Quantity]]</f>
        <v>216.22</v>
      </c>
      <c r="M139" s="1">
        <f>mock[[#This Row],[COGS]]/mock[[#This Row],[Quantity]]</f>
        <v>200.0035</v>
      </c>
      <c r="N139" s="1">
        <f>mock[[#This Row],[Unit Price]]-mock[[#This Row],[Unit Cost]]</f>
        <v>16.216499999999996</v>
      </c>
      <c r="O139" s="1">
        <f>mock[[#This Row],[Profit]]*mock[[#This Row],[Quantity]]</f>
        <v>16.216499999999996</v>
      </c>
      <c r="P139" s="1">
        <f>mock[[#This Row],[Total Profit]]+mock[[#This Row],[Vat]]</f>
        <v>32.432999999999993</v>
      </c>
      <c r="Q139" s="1">
        <f>mock[[#This Row],[Invoiced Amount USD]]/mock[[#This Row],[Total Profit]]</f>
        <v>13.333333333333336</v>
      </c>
      <c r="R139" s="1">
        <f>mock[[#This Row],[Invoiced Amount USD]]/$T$23*100</f>
        <v>4.3227086969952061E-3</v>
      </c>
    </row>
    <row r="140" spans="1:18" x14ac:dyDescent="0.2">
      <c r="A140">
        <v>139</v>
      </c>
      <c r="B140" t="s">
        <v>13</v>
      </c>
      <c r="C140" t="s">
        <v>6</v>
      </c>
      <c r="D140" t="s">
        <v>169</v>
      </c>
      <c r="E140" s="2">
        <v>44347</v>
      </c>
      <c r="F140" s="3" t="s">
        <v>897</v>
      </c>
      <c r="G140" s="3">
        <v>2021</v>
      </c>
      <c r="H140" s="1">
        <v>2612.11</v>
      </c>
      <c r="I140">
        <v>8</v>
      </c>
      <c r="J140" s="1">
        <f>0.075*mock[[#This Row],[Invoiced Amount USD]]</f>
        <v>195.90825000000001</v>
      </c>
      <c r="K140" s="1">
        <f>mock[[#This Row],[Invoiced Amount USD]]-mock[[#This Row],[Vat]]</f>
        <v>2416.2017500000002</v>
      </c>
      <c r="L140" s="1">
        <f>mock[[#This Row],[Invoiced Amount USD]]/mock[[#This Row],[Quantity]]</f>
        <v>326.51375000000002</v>
      </c>
      <c r="M140" s="1">
        <f>mock[[#This Row],[COGS]]/mock[[#This Row],[Quantity]]</f>
        <v>302.02521875000002</v>
      </c>
      <c r="N140" s="1">
        <f>mock[[#This Row],[Unit Price]]-mock[[#This Row],[Unit Cost]]</f>
        <v>24.488531249999994</v>
      </c>
      <c r="O140" s="1">
        <f>mock[[#This Row],[Profit]]*mock[[#This Row],[Quantity]]</f>
        <v>195.90824999999995</v>
      </c>
      <c r="P140" s="1">
        <f>mock[[#This Row],[Total Profit]]+mock[[#This Row],[Vat]]</f>
        <v>391.81649999999996</v>
      </c>
      <c r="Q140" s="1">
        <f>mock[[#This Row],[Invoiced Amount USD]]/mock[[#This Row],[Total Profit]]</f>
        <v>13.333333333333337</v>
      </c>
      <c r="R140" s="1">
        <f>mock[[#This Row],[Invoiced Amount USD]]/$T$23*100</f>
        <v>5.2221767711165254E-2</v>
      </c>
    </row>
    <row r="141" spans="1:18" x14ac:dyDescent="0.2">
      <c r="A141">
        <v>140</v>
      </c>
      <c r="B141" t="s">
        <v>5</v>
      </c>
      <c r="C141" t="s">
        <v>41</v>
      </c>
      <c r="D141" t="s">
        <v>170</v>
      </c>
      <c r="E141" s="2">
        <v>44342</v>
      </c>
      <c r="F141" s="3" t="s">
        <v>897</v>
      </c>
      <c r="G141" s="3">
        <v>2021</v>
      </c>
      <c r="H141" s="1">
        <v>4261.95</v>
      </c>
      <c r="I141">
        <v>6</v>
      </c>
      <c r="J141" s="1">
        <f>0.075*mock[[#This Row],[Invoiced Amount USD]]</f>
        <v>319.64624999999995</v>
      </c>
      <c r="K141" s="1">
        <f>mock[[#This Row],[Invoiced Amount USD]]-mock[[#This Row],[Vat]]</f>
        <v>3942.30375</v>
      </c>
      <c r="L141" s="1">
        <f>mock[[#This Row],[Invoiced Amount USD]]/mock[[#This Row],[Quantity]]</f>
        <v>710.32499999999993</v>
      </c>
      <c r="M141" s="1">
        <f>mock[[#This Row],[COGS]]/mock[[#This Row],[Quantity]]</f>
        <v>657.05062499999997</v>
      </c>
      <c r="N141" s="1">
        <f>mock[[#This Row],[Unit Price]]-mock[[#This Row],[Unit Cost]]</f>
        <v>53.274374999999964</v>
      </c>
      <c r="O141" s="1">
        <f>mock[[#This Row],[Profit]]*mock[[#This Row],[Quantity]]</f>
        <v>319.64624999999978</v>
      </c>
      <c r="P141" s="1">
        <f>mock[[#This Row],[Total Profit]]+mock[[#This Row],[Vat]]</f>
        <v>639.29249999999979</v>
      </c>
      <c r="Q141" s="1">
        <f>mock[[#This Row],[Invoiced Amount USD]]/mock[[#This Row],[Total Profit]]</f>
        <v>13.333333333333341</v>
      </c>
      <c r="R141" s="1">
        <f>mock[[#This Row],[Invoiced Amount USD]]/$T$23*100</f>
        <v>8.520566243251651E-2</v>
      </c>
    </row>
    <row r="142" spans="1:18" x14ac:dyDescent="0.2">
      <c r="A142">
        <v>141</v>
      </c>
      <c r="B142" t="s">
        <v>8</v>
      </c>
      <c r="C142" t="s">
        <v>58</v>
      </c>
      <c r="D142" t="s">
        <v>171</v>
      </c>
      <c r="E142" s="2">
        <v>44220</v>
      </c>
      <c r="F142" s="3" t="s">
        <v>894</v>
      </c>
      <c r="G142" s="3">
        <v>2021</v>
      </c>
      <c r="H142" s="1">
        <v>663.23</v>
      </c>
      <c r="I142">
        <v>8</v>
      </c>
      <c r="J142" s="1">
        <f>0.075*mock[[#This Row],[Invoiced Amount USD]]</f>
        <v>49.742249999999999</v>
      </c>
      <c r="K142" s="1">
        <f>mock[[#This Row],[Invoiced Amount USD]]-mock[[#This Row],[Vat]]</f>
        <v>613.48775000000001</v>
      </c>
      <c r="L142" s="1">
        <f>mock[[#This Row],[Invoiced Amount USD]]/mock[[#This Row],[Quantity]]</f>
        <v>82.903750000000002</v>
      </c>
      <c r="M142" s="1">
        <f>mock[[#This Row],[COGS]]/mock[[#This Row],[Quantity]]</f>
        <v>76.685968750000001</v>
      </c>
      <c r="N142" s="1">
        <f>mock[[#This Row],[Unit Price]]-mock[[#This Row],[Unit Cost]]</f>
        <v>6.2177812500000016</v>
      </c>
      <c r="O142" s="1">
        <f>mock[[#This Row],[Profit]]*mock[[#This Row],[Quantity]]</f>
        <v>49.742250000000013</v>
      </c>
      <c r="P142" s="1">
        <f>mock[[#This Row],[Total Profit]]+mock[[#This Row],[Vat]]</f>
        <v>99.484500000000011</v>
      </c>
      <c r="Q142" s="1">
        <f>mock[[#This Row],[Invoiced Amount USD]]/mock[[#This Row],[Total Profit]]</f>
        <v>13.33333333333333</v>
      </c>
      <c r="R142" s="1">
        <f>mock[[#This Row],[Invoiced Amount USD]]/$T$23*100</f>
        <v>1.3259412122412962E-2</v>
      </c>
    </row>
    <row r="143" spans="1:18" x14ac:dyDescent="0.2">
      <c r="A143">
        <v>142</v>
      </c>
      <c r="B143" t="s">
        <v>8</v>
      </c>
      <c r="C143" t="s">
        <v>20</v>
      </c>
      <c r="D143" t="s">
        <v>172</v>
      </c>
      <c r="E143" s="2">
        <v>44298</v>
      </c>
      <c r="F143" s="3" t="s">
        <v>888</v>
      </c>
      <c r="G143" s="3">
        <v>2021</v>
      </c>
      <c r="H143" s="1">
        <v>2201.4499999999998</v>
      </c>
      <c r="I143">
        <v>6</v>
      </c>
      <c r="J143" s="1">
        <f>0.075*mock[[#This Row],[Invoiced Amount USD]]</f>
        <v>165.10874999999999</v>
      </c>
      <c r="K143" s="1">
        <f>mock[[#This Row],[Invoiced Amount USD]]-mock[[#This Row],[Vat]]</f>
        <v>2036.3412499999999</v>
      </c>
      <c r="L143" s="1">
        <f>mock[[#This Row],[Invoiced Amount USD]]/mock[[#This Row],[Quantity]]</f>
        <v>366.9083333333333</v>
      </c>
      <c r="M143" s="1">
        <f>mock[[#This Row],[COGS]]/mock[[#This Row],[Quantity]]</f>
        <v>339.39020833333331</v>
      </c>
      <c r="N143" s="1">
        <f>mock[[#This Row],[Unit Price]]-mock[[#This Row],[Unit Cost]]</f>
        <v>27.518124999999998</v>
      </c>
      <c r="O143" s="1">
        <f>mock[[#This Row],[Profit]]*mock[[#This Row],[Quantity]]</f>
        <v>165.10874999999999</v>
      </c>
      <c r="P143" s="1">
        <f>mock[[#This Row],[Total Profit]]+mock[[#This Row],[Vat]]</f>
        <v>330.21749999999997</v>
      </c>
      <c r="Q143" s="1">
        <f>mock[[#This Row],[Invoiced Amount USD]]/mock[[#This Row],[Total Profit]]</f>
        <v>13.333333333333334</v>
      </c>
      <c r="R143" s="1">
        <f>mock[[#This Row],[Invoiced Amount USD]]/$T$23*100</f>
        <v>4.4011779950976306E-2</v>
      </c>
    </row>
    <row r="144" spans="1:18" x14ac:dyDescent="0.2">
      <c r="A144">
        <v>143</v>
      </c>
      <c r="B144" t="s">
        <v>16</v>
      </c>
      <c r="C144" t="s">
        <v>60</v>
      </c>
      <c r="D144" t="s">
        <v>173</v>
      </c>
      <c r="E144" s="2">
        <v>44355</v>
      </c>
      <c r="F144" s="3" t="s">
        <v>887</v>
      </c>
      <c r="G144" s="3">
        <v>2021</v>
      </c>
      <c r="H144" s="1">
        <v>418.4</v>
      </c>
      <c r="I144">
        <v>6</v>
      </c>
      <c r="J144" s="1">
        <f>0.075*mock[[#This Row],[Invoiced Amount USD]]</f>
        <v>31.379999999999995</v>
      </c>
      <c r="K144" s="1">
        <f>mock[[#This Row],[Invoiced Amount USD]]-mock[[#This Row],[Vat]]</f>
        <v>387.02</v>
      </c>
      <c r="L144" s="1">
        <f>mock[[#This Row],[Invoiced Amount USD]]/mock[[#This Row],[Quantity]]</f>
        <v>69.733333333333334</v>
      </c>
      <c r="M144" s="1">
        <f>mock[[#This Row],[COGS]]/mock[[#This Row],[Quantity]]</f>
        <v>64.50333333333333</v>
      </c>
      <c r="N144" s="1">
        <f>mock[[#This Row],[Unit Price]]-mock[[#This Row],[Unit Cost]]</f>
        <v>5.230000000000004</v>
      </c>
      <c r="O144" s="1">
        <f>mock[[#This Row],[Profit]]*mock[[#This Row],[Quantity]]</f>
        <v>31.380000000000024</v>
      </c>
      <c r="P144" s="1">
        <f>mock[[#This Row],[Total Profit]]+mock[[#This Row],[Vat]]</f>
        <v>62.760000000000019</v>
      </c>
      <c r="Q144" s="1">
        <f>mock[[#This Row],[Invoiced Amount USD]]/mock[[#This Row],[Total Profit]]</f>
        <v>13.333333333333323</v>
      </c>
      <c r="R144" s="1">
        <f>mock[[#This Row],[Invoiced Amount USD]]/$T$23*100</f>
        <v>8.3647272168291282E-3</v>
      </c>
    </row>
    <row r="145" spans="1:18" x14ac:dyDescent="0.2">
      <c r="A145">
        <v>144</v>
      </c>
      <c r="B145" t="s">
        <v>5</v>
      </c>
      <c r="C145" t="s">
        <v>60</v>
      </c>
      <c r="D145" t="s">
        <v>174</v>
      </c>
      <c r="E145" s="2">
        <v>44260</v>
      </c>
      <c r="F145" s="3" t="s">
        <v>890</v>
      </c>
      <c r="G145" s="3">
        <v>2021</v>
      </c>
      <c r="H145" s="1">
        <v>4186.88</v>
      </c>
      <c r="I145">
        <v>9</v>
      </c>
      <c r="J145" s="1">
        <f>0.075*mock[[#This Row],[Invoiced Amount USD]]</f>
        <v>314.01600000000002</v>
      </c>
      <c r="K145" s="1">
        <f>mock[[#This Row],[Invoiced Amount USD]]-mock[[#This Row],[Vat]]</f>
        <v>3872.864</v>
      </c>
      <c r="L145" s="1">
        <f>mock[[#This Row],[Invoiced Amount USD]]/mock[[#This Row],[Quantity]]</f>
        <v>465.20888888888891</v>
      </c>
      <c r="M145" s="1">
        <f>mock[[#This Row],[COGS]]/mock[[#This Row],[Quantity]]</f>
        <v>430.31822222222223</v>
      </c>
      <c r="N145" s="1">
        <f>mock[[#This Row],[Unit Price]]-mock[[#This Row],[Unit Cost]]</f>
        <v>34.890666666666675</v>
      </c>
      <c r="O145" s="1">
        <f>mock[[#This Row],[Profit]]*mock[[#This Row],[Quantity]]</f>
        <v>314.01600000000008</v>
      </c>
      <c r="P145" s="1">
        <f>mock[[#This Row],[Total Profit]]+mock[[#This Row],[Vat]]</f>
        <v>628.03200000000015</v>
      </c>
      <c r="Q145" s="1">
        <f>mock[[#This Row],[Invoiced Amount USD]]/mock[[#This Row],[Total Profit]]</f>
        <v>13.33333333333333</v>
      </c>
      <c r="R145" s="1">
        <f>mock[[#This Row],[Invoiced Amount USD]]/$T$23*100</f>
        <v>8.3704849640529502E-2</v>
      </c>
    </row>
    <row r="146" spans="1:18" x14ac:dyDescent="0.2">
      <c r="A146">
        <v>145</v>
      </c>
      <c r="B146" t="s">
        <v>8</v>
      </c>
      <c r="C146" t="s">
        <v>33</v>
      </c>
      <c r="D146" t="s">
        <v>175</v>
      </c>
      <c r="E146" s="2">
        <v>44491</v>
      </c>
      <c r="F146" s="3" t="s">
        <v>889</v>
      </c>
      <c r="G146" s="3">
        <v>2021</v>
      </c>
      <c r="H146" s="1">
        <v>8004.76</v>
      </c>
      <c r="I146">
        <v>8</v>
      </c>
      <c r="J146" s="1">
        <f>0.075*mock[[#This Row],[Invoiced Amount USD]]</f>
        <v>600.35699999999997</v>
      </c>
      <c r="K146" s="1">
        <f>mock[[#This Row],[Invoiced Amount USD]]-mock[[#This Row],[Vat]]</f>
        <v>7404.4030000000002</v>
      </c>
      <c r="L146" s="1">
        <f>mock[[#This Row],[Invoiced Amount USD]]/mock[[#This Row],[Quantity]]</f>
        <v>1000.595</v>
      </c>
      <c r="M146" s="1">
        <f>mock[[#This Row],[COGS]]/mock[[#This Row],[Quantity]]</f>
        <v>925.55037500000003</v>
      </c>
      <c r="N146" s="1">
        <f>mock[[#This Row],[Unit Price]]-mock[[#This Row],[Unit Cost]]</f>
        <v>75.044624999999996</v>
      </c>
      <c r="O146" s="1">
        <f>mock[[#This Row],[Profit]]*mock[[#This Row],[Quantity]]</f>
        <v>600.35699999999997</v>
      </c>
      <c r="P146" s="1">
        <f>mock[[#This Row],[Total Profit]]+mock[[#This Row],[Vat]]</f>
        <v>1200.7139999999999</v>
      </c>
      <c r="Q146" s="1">
        <f>mock[[#This Row],[Invoiced Amount USD]]/mock[[#This Row],[Total Profit]]</f>
        <v>13.333333333333334</v>
      </c>
      <c r="R146" s="1">
        <f>mock[[#This Row],[Invoiced Amount USD]]/$T$23*100</f>
        <v>0.1600325856505381</v>
      </c>
    </row>
    <row r="147" spans="1:18" x14ac:dyDescent="0.2">
      <c r="A147">
        <v>146</v>
      </c>
      <c r="B147" t="s">
        <v>13</v>
      </c>
      <c r="C147" t="s">
        <v>25</v>
      </c>
      <c r="D147" t="s">
        <v>176</v>
      </c>
      <c r="E147" s="2">
        <v>44505</v>
      </c>
      <c r="F147" s="3" t="s">
        <v>898</v>
      </c>
      <c r="G147" s="3">
        <v>2021</v>
      </c>
      <c r="H147" s="1">
        <v>3489.01</v>
      </c>
      <c r="I147">
        <v>2</v>
      </c>
      <c r="J147" s="1">
        <f>0.075*mock[[#This Row],[Invoiced Amount USD]]</f>
        <v>261.67574999999999</v>
      </c>
      <c r="K147" s="1">
        <f>mock[[#This Row],[Invoiced Amount USD]]-mock[[#This Row],[Vat]]</f>
        <v>3227.3342500000003</v>
      </c>
      <c r="L147" s="1">
        <f>mock[[#This Row],[Invoiced Amount USD]]/mock[[#This Row],[Quantity]]</f>
        <v>1744.5050000000001</v>
      </c>
      <c r="M147" s="1">
        <f>mock[[#This Row],[COGS]]/mock[[#This Row],[Quantity]]</f>
        <v>1613.6671250000002</v>
      </c>
      <c r="N147" s="1">
        <f>mock[[#This Row],[Unit Price]]-mock[[#This Row],[Unit Cost]]</f>
        <v>130.83787499999994</v>
      </c>
      <c r="O147" s="1">
        <f>mock[[#This Row],[Profit]]*mock[[#This Row],[Quantity]]</f>
        <v>261.67574999999988</v>
      </c>
      <c r="P147" s="1">
        <f>mock[[#This Row],[Total Profit]]+mock[[#This Row],[Vat]]</f>
        <v>523.35149999999987</v>
      </c>
      <c r="Q147" s="1">
        <f>mock[[#This Row],[Invoiced Amount USD]]/mock[[#This Row],[Total Profit]]</f>
        <v>13.333333333333341</v>
      </c>
      <c r="R147" s="1">
        <f>mock[[#This Row],[Invoiced Amount USD]]/$T$23*100</f>
        <v>6.9752908477029169E-2</v>
      </c>
    </row>
    <row r="148" spans="1:18" x14ac:dyDescent="0.2">
      <c r="A148">
        <v>147</v>
      </c>
      <c r="B148" t="s">
        <v>10</v>
      </c>
      <c r="C148" t="s">
        <v>27</v>
      </c>
      <c r="D148" t="s">
        <v>177</v>
      </c>
      <c r="E148" s="2">
        <v>44484</v>
      </c>
      <c r="F148" s="3" t="s">
        <v>889</v>
      </c>
      <c r="G148" s="3">
        <v>2021</v>
      </c>
      <c r="H148" s="1">
        <v>3758.06</v>
      </c>
      <c r="I148">
        <v>8</v>
      </c>
      <c r="J148" s="1">
        <f>0.075*mock[[#This Row],[Invoiced Amount USD]]</f>
        <v>281.85449999999997</v>
      </c>
      <c r="K148" s="1">
        <f>mock[[#This Row],[Invoiced Amount USD]]-mock[[#This Row],[Vat]]</f>
        <v>3476.2055</v>
      </c>
      <c r="L148" s="1">
        <f>mock[[#This Row],[Invoiced Amount USD]]/mock[[#This Row],[Quantity]]</f>
        <v>469.75749999999999</v>
      </c>
      <c r="M148" s="1">
        <f>mock[[#This Row],[COGS]]/mock[[#This Row],[Quantity]]</f>
        <v>434.5256875</v>
      </c>
      <c r="N148" s="1">
        <f>mock[[#This Row],[Unit Price]]-mock[[#This Row],[Unit Cost]]</f>
        <v>35.23181249999999</v>
      </c>
      <c r="O148" s="1">
        <f>mock[[#This Row],[Profit]]*mock[[#This Row],[Quantity]]</f>
        <v>281.85449999999992</v>
      </c>
      <c r="P148" s="1">
        <f>mock[[#This Row],[Total Profit]]+mock[[#This Row],[Vat]]</f>
        <v>563.70899999999983</v>
      </c>
      <c r="Q148" s="1">
        <f>mock[[#This Row],[Invoiced Amount USD]]/mock[[#This Row],[Total Profit]]</f>
        <v>13.333333333333337</v>
      </c>
      <c r="R148" s="1">
        <f>mock[[#This Row],[Invoiced Amount USD]]/$T$23*100</f>
        <v>7.5131803930394064E-2</v>
      </c>
    </row>
    <row r="149" spans="1:18" x14ac:dyDescent="0.2">
      <c r="A149">
        <v>148</v>
      </c>
      <c r="B149" t="s">
        <v>13</v>
      </c>
      <c r="C149" t="s">
        <v>87</v>
      </c>
      <c r="D149" t="s">
        <v>178</v>
      </c>
      <c r="E149" s="2">
        <v>44519</v>
      </c>
      <c r="F149" s="3" t="s">
        <v>898</v>
      </c>
      <c r="G149" s="3">
        <v>2021</v>
      </c>
      <c r="H149" s="1">
        <v>6134.72</v>
      </c>
      <c r="I149">
        <v>10</v>
      </c>
      <c r="J149" s="1">
        <f>0.075*mock[[#This Row],[Invoiced Amount USD]]</f>
        <v>460.10399999999998</v>
      </c>
      <c r="K149" s="1">
        <f>mock[[#This Row],[Invoiced Amount USD]]-mock[[#This Row],[Vat]]</f>
        <v>5674.616</v>
      </c>
      <c r="L149" s="1">
        <f>mock[[#This Row],[Invoiced Amount USD]]/mock[[#This Row],[Quantity]]</f>
        <v>613.47199999999998</v>
      </c>
      <c r="M149" s="1">
        <f>mock[[#This Row],[COGS]]/mock[[#This Row],[Quantity]]</f>
        <v>567.46159999999998</v>
      </c>
      <c r="N149" s="1">
        <f>mock[[#This Row],[Unit Price]]-mock[[#This Row],[Unit Cost]]</f>
        <v>46.010400000000004</v>
      </c>
      <c r="O149" s="1">
        <f>mock[[#This Row],[Profit]]*mock[[#This Row],[Quantity]]</f>
        <v>460.10400000000004</v>
      </c>
      <c r="P149" s="1">
        <f>mock[[#This Row],[Total Profit]]+mock[[#This Row],[Vat]]</f>
        <v>920.20800000000008</v>
      </c>
      <c r="Q149" s="1">
        <f>mock[[#This Row],[Invoiced Amount USD]]/mock[[#This Row],[Total Profit]]</f>
        <v>13.333333333333332</v>
      </c>
      <c r="R149" s="1">
        <f>mock[[#This Row],[Invoiced Amount USD]]/$T$23*100</f>
        <v>0.12264641336430689</v>
      </c>
    </row>
    <row r="150" spans="1:18" x14ac:dyDescent="0.2">
      <c r="A150">
        <v>149</v>
      </c>
      <c r="B150" t="s">
        <v>16</v>
      </c>
      <c r="C150" t="s">
        <v>41</v>
      </c>
      <c r="D150" t="s">
        <v>179</v>
      </c>
      <c r="E150" s="2">
        <v>44387</v>
      </c>
      <c r="F150" s="3" t="s">
        <v>892</v>
      </c>
      <c r="G150" s="3">
        <v>2021</v>
      </c>
      <c r="H150" s="1">
        <v>5272</v>
      </c>
      <c r="I150">
        <v>4</v>
      </c>
      <c r="J150" s="1">
        <f>0.075*mock[[#This Row],[Invoiced Amount USD]]</f>
        <v>395.4</v>
      </c>
      <c r="K150" s="1">
        <f>mock[[#This Row],[Invoiced Amount USD]]-mock[[#This Row],[Vat]]</f>
        <v>4876.6000000000004</v>
      </c>
      <c r="L150" s="1">
        <f>mock[[#This Row],[Invoiced Amount USD]]/mock[[#This Row],[Quantity]]</f>
        <v>1318</v>
      </c>
      <c r="M150" s="1">
        <f>mock[[#This Row],[COGS]]/mock[[#This Row],[Quantity]]</f>
        <v>1219.1500000000001</v>
      </c>
      <c r="N150" s="1">
        <f>mock[[#This Row],[Unit Price]]-mock[[#This Row],[Unit Cost]]</f>
        <v>98.849999999999909</v>
      </c>
      <c r="O150" s="1">
        <f>mock[[#This Row],[Profit]]*mock[[#This Row],[Quantity]]</f>
        <v>395.39999999999964</v>
      </c>
      <c r="P150" s="1">
        <f>mock[[#This Row],[Total Profit]]+mock[[#This Row],[Vat]]</f>
        <v>790.79999999999961</v>
      </c>
      <c r="Q150" s="1">
        <f>mock[[#This Row],[Invoiced Amount USD]]/mock[[#This Row],[Total Profit]]</f>
        <v>13.333333333333346</v>
      </c>
      <c r="R150" s="1">
        <f>mock[[#This Row],[Invoiced Amount USD]]/$T$23*100</f>
        <v>0.1053987616805047</v>
      </c>
    </row>
    <row r="151" spans="1:18" x14ac:dyDescent="0.2">
      <c r="A151">
        <v>150</v>
      </c>
      <c r="B151" t="s">
        <v>8</v>
      </c>
      <c r="C151" t="s">
        <v>79</v>
      </c>
      <c r="D151" t="s">
        <v>180</v>
      </c>
      <c r="E151" s="2">
        <v>44502</v>
      </c>
      <c r="F151" s="3" t="s">
        <v>898</v>
      </c>
      <c r="G151" s="3">
        <v>2021</v>
      </c>
      <c r="H151" s="1">
        <v>6682.43</v>
      </c>
      <c r="I151">
        <v>8</v>
      </c>
      <c r="J151" s="1">
        <f>0.075*mock[[#This Row],[Invoiced Amount USD]]</f>
        <v>501.18225000000001</v>
      </c>
      <c r="K151" s="1">
        <f>mock[[#This Row],[Invoiced Amount USD]]-mock[[#This Row],[Vat]]</f>
        <v>6181.2477500000005</v>
      </c>
      <c r="L151" s="1">
        <f>mock[[#This Row],[Invoiced Amount USD]]/mock[[#This Row],[Quantity]]</f>
        <v>835.30375000000004</v>
      </c>
      <c r="M151" s="1">
        <f>mock[[#This Row],[COGS]]/mock[[#This Row],[Quantity]]</f>
        <v>772.65596875000006</v>
      </c>
      <c r="N151" s="1">
        <f>mock[[#This Row],[Unit Price]]-mock[[#This Row],[Unit Cost]]</f>
        <v>62.64778124999998</v>
      </c>
      <c r="O151" s="1">
        <f>mock[[#This Row],[Profit]]*mock[[#This Row],[Quantity]]</f>
        <v>501.18224999999984</v>
      </c>
      <c r="P151" s="1">
        <f>mock[[#This Row],[Total Profit]]+mock[[#This Row],[Vat]]</f>
        <v>1002.3644999999999</v>
      </c>
      <c r="Q151" s="1">
        <f>mock[[#This Row],[Invoiced Amount USD]]/mock[[#This Row],[Total Profit]]</f>
        <v>13.333333333333337</v>
      </c>
      <c r="R151" s="1">
        <f>mock[[#This Row],[Invoiced Amount USD]]/$T$23*100</f>
        <v>0.13359632910027602</v>
      </c>
    </row>
    <row r="152" spans="1:18" x14ac:dyDescent="0.2">
      <c r="A152">
        <v>151</v>
      </c>
      <c r="B152" t="s">
        <v>16</v>
      </c>
      <c r="C152" t="s">
        <v>47</v>
      </c>
      <c r="D152" t="s">
        <v>181</v>
      </c>
      <c r="E152" s="2">
        <v>44285</v>
      </c>
      <c r="F152" s="3" t="s">
        <v>890</v>
      </c>
      <c r="G152" s="3">
        <v>2021</v>
      </c>
      <c r="H152" s="1">
        <v>6435.03</v>
      </c>
      <c r="I152">
        <v>2</v>
      </c>
      <c r="J152" s="1">
        <f>0.075*mock[[#This Row],[Invoiced Amount USD]]</f>
        <v>482.62724999999995</v>
      </c>
      <c r="K152" s="1">
        <f>mock[[#This Row],[Invoiced Amount USD]]-mock[[#This Row],[Vat]]</f>
        <v>5952.4027500000002</v>
      </c>
      <c r="L152" s="1">
        <f>mock[[#This Row],[Invoiced Amount USD]]/mock[[#This Row],[Quantity]]</f>
        <v>3217.5149999999999</v>
      </c>
      <c r="M152" s="1">
        <f>mock[[#This Row],[COGS]]/mock[[#This Row],[Quantity]]</f>
        <v>2976.2013750000001</v>
      </c>
      <c r="N152" s="1">
        <f>mock[[#This Row],[Unit Price]]-mock[[#This Row],[Unit Cost]]</f>
        <v>241.31362499999977</v>
      </c>
      <c r="O152" s="1">
        <f>mock[[#This Row],[Profit]]*mock[[#This Row],[Quantity]]</f>
        <v>482.62724999999955</v>
      </c>
      <c r="P152" s="1">
        <f>mock[[#This Row],[Total Profit]]+mock[[#This Row],[Vat]]</f>
        <v>965.25449999999955</v>
      </c>
      <c r="Q152" s="1">
        <f>mock[[#This Row],[Invoiced Amount USD]]/mock[[#This Row],[Total Profit]]</f>
        <v>13.333333333333345</v>
      </c>
      <c r="R152" s="1">
        <f>mock[[#This Row],[Invoiced Amount USD]]/$T$23*100</f>
        <v>0.12865026429759069</v>
      </c>
    </row>
    <row r="153" spans="1:18" x14ac:dyDescent="0.2">
      <c r="A153">
        <v>152</v>
      </c>
      <c r="B153" t="s">
        <v>5</v>
      </c>
      <c r="C153" t="s">
        <v>58</v>
      </c>
      <c r="D153" t="s">
        <v>139</v>
      </c>
      <c r="E153" s="2">
        <v>44516</v>
      </c>
      <c r="F153" s="3" t="s">
        <v>898</v>
      </c>
      <c r="G153" s="3">
        <v>2021</v>
      </c>
      <c r="H153" s="1">
        <v>1596.27</v>
      </c>
      <c r="I153">
        <v>8</v>
      </c>
      <c r="J153" s="1">
        <f>0.075*mock[[#This Row],[Invoiced Amount USD]]</f>
        <v>119.72024999999999</v>
      </c>
      <c r="K153" s="1">
        <f>mock[[#This Row],[Invoiced Amount USD]]-mock[[#This Row],[Vat]]</f>
        <v>1476.5497499999999</v>
      </c>
      <c r="L153" s="1">
        <f>mock[[#This Row],[Invoiced Amount USD]]/mock[[#This Row],[Quantity]]</f>
        <v>199.53375</v>
      </c>
      <c r="M153" s="1">
        <f>mock[[#This Row],[COGS]]/mock[[#This Row],[Quantity]]</f>
        <v>184.56871874999999</v>
      </c>
      <c r="N153" s="1">
        <f>mock[[#This Row],[Unit Price]]-mock[[#This Row],[Unit Cost]]</f>
        <v>14.96503125000001</v>
      </c>
      <c r="O153" s="1">
        <f>mock[[#This Row],[Profit]]*mock[[#This Row],[Quantity]]</f>
        <v>119.72025000000008</v>
      </c>
      <c r="P153" s="1">
        <f>mock[[#This Row],[Total Profit]]+mock[[#This Row],[Vat]]</f>
        <v>239.44050000000007</v>
      </c>
      <c r="Q153" s="1">
        <f>mock[[#This Row],[Invoiced Amount USD]]/mock[[#This Row],[Total Profit]]</f>
        <v>13.333333333333325</v>
      </c>
      <c r="R153" s="1">
        <f>mock[[#This Row],[Invoiced Amount USD]]/$T$23*100</f>
        <v>3.1912913753364809E-2</v>
      </c>
    </row>
    <row r="154" spans="1:18" x14ac:dyDescent="0.2">
      <c r="A154">
        <v>153</v>
      </c>
      <c r="B154" t="s">
        <v>13</v>
      </c>
      <c r="C154" t="s">
        <v>52</v>
      </c>
      <c r="D154" t="s">
        <v>92</v>
      </c>
      <c r="E154" s="2">
        <v>44314</v>
      </c>
      <c r="F154" s="3" t="s">
        <v>888</v>
      </c>
      <c r="G154" s="3">
        <v>2021</v>
      </c>
      <c r="H154" s="1">
        <v>9511.43</v>
      </c>
      <c r="I154">
        <v>3</v>
      </c>
      <c r="J154" s="1">
        <f>0.075*mock[[#This Row],[Invoiced Amount USD]]</f>
        <v>713.35725000000002</v>
      </c>
      <c r="K154" s="1">
        <f>mock[[#This Row],[Invoiced Amount USD]]-mock[[#This Row],[Vat]]</f>
        <v>8798.0727499999994</v>
      </c>
      <c r="L154" s="1">
        <f>mock[[#This Row],[Invoiced Amount USD]]/mock[[#This Row],[Quantity]]</f>
        <v>3170.4766666666669</v>
      </c>
      <c r="M154" s="1">
        <f>mock[[#This Row],[COGS]]/mock[[#This Row],[Quantity]]</f>
        <v>2932.6909166666665</v>
      </c>
      <c r="N154" s="1">
        <f>mock[[#This Row],[Unit Price]]-mock[[#This Row],[Unit Cost]]</f>
        <v>237.78575000000046</v>
      </c>
      <c r="O154" s="1">
        <f>mock[[#This Row],[Profit]]*mock[[#This Row],[Quantity]]</f>
        <v>713.35725000000139</v>
      </c>
      <c r="P154" s="1">
        <f>mock[[#This Row],[Total Profit]]+mock[[#This Row],[Vat]]</f>
        <v>1426.7145000000014</v>
      </c>
      <c r="Q154" s="1">
        <f>mock[[#This Row],[Invoiced Amount USD]]/mock[[#This Row],[Total Profit]]</f>
        <v>13.333333333333307</v>
      </c>
      <c r="R154" s="1">
        <f>mock[[#This Row],[Invoiced Amount USD]]/$T$23*100</f>
        <v>0.19015420026760299</v>
      </c>
    </row>
    <row r="155" spans="1:18" x14ac:dyDescent="0.2">
      <c r="A155">
        <v>154</v>
      </c>
      <c r="B155" t="s">
        <v>5</v>
      </c>
      <c r="C155" t="s">
        <v>47</v>
      </c>
      <c r="D155" t="s">
        <v>182</v>
      </c>
      <c r="E155" s="2">
        <v>44519</v>
      </c>
      <c r="F155" s="3" t="s">
        <v>898</v>
      </c>
      <c r="G155" s="3">
        <v>2021</v>
      </c>
      <c r="H155" s="1">
        <v>9808.33</v>
      </c>
      <c r="I155">
        <v>8</v>
      </c>
      <c r="J155" s="1">
        <f>0.075*mock[[#This Row],[Invoiced Amount USD]]</f>
        <v>735.62474999999995</v>
      </c>
      <c r="K155" s="1">
        <f>mock[[#This Row],[Invoiced Amount USD]]-mock[[#This Row],[Vat]]</f>
        <v>9072.7052499999991</v>
      </c>
      <c r="L155" s="1">
        <f>mock[[#This Row],[Invoiced Amount USD]]/mock[[#This Row],[Quantity]]</f>
        <v>1226.04125</v>
      </c>
      <c r="M155" s="1">
        <f>mock[[#This Row],[COGS]]/mock[[#This Row],[Quantity]]</f>
        <v>1134.0881562499999</v>
      </c>
      <c r="N155" s="1">
        <f>mock[[#This Row],[Unit Price]]-mock[[#This Row],[Unit Cost]]</f>
        <v>91.953093750000107</v>
      </c>
      <c r="O155" s="1">
        <f>mock[[#This Row],[Profit]]*mock[[#This Row],[Quantity]]</f>
        <v>735.62475000000086</v>
      </c>
      <c r="P155" s="1">
        <f>mock[[#This Row],[Total Profit]]+mock[[#This Row],[Vat]]</f>
        <v>1471.2495000000008</v>
      </c>
      <c r="Q155" s="1">
        <f>mock[[#This Row],[Invoiced Amount USD]]/mock[[#This Row],[Total Profit]]</f>
        <v>13.333333333333318</v>
      </c>
      <c r="R155" s="1">
        <f>mock[[#This Row],[Invoiced Amount USD]]/$T$23*100</f>
        <v>0.19608987787438253</v>
      </c>
    </row>
    <row r="156" spans="1:18" x14ac:dyDescent="0.2">
      <c r="A156">
        <v>155</v>
      </c>
      <c r="B156" t="s">
        <v>8</v>
      </c>
      <c r="C156" t="s">
        <v>18</v>
      </c>
      <c r="D156" t="s">
        <v>129</v>
      </c>
      <c r="E156" s="2">
        <v>44266</v>
      </c>
      <c r="F156" s="3" t="s">
        <v>890</v>
      </c>
      <c r="G156" s="3">
        <v>2021</v>
      </c>
      <c r="H156" s="1">
        <v>609.57000000000005</v>
      </c>
      <c r="I156">
        <v>1</v>
      </c>
      <c r="J156" s="1">
        <f>0.075*mock[[#This Row],[Invoiced Amount USD]]</f>
        <v>45.717750000000002</v>
      </c>
      <c r="K156" s="1">
        <f>mock[[#This Row],[Invoiced Amount USD]]-mock[[#This Row],[Vat]]</f>
        <v>563.85225000000003</v>
      </c>
      <c r="L156" s="1">
        <f>mock[[#This Row],[Invoiced Amount USD]]/mock[[#This Row],[Quantity]]</f>
        <v>609.57000000000005</v>
      </c>
      <c r="M156" s="1">
        <f>mock[[#This Row],[COGS]]/mock[[#This Row],[Quantity]]</f>
        <v>563.85225000000003</v>
      </c>
      <c r="N156" s="1">
        <f>mock[[#This Row],[Unit Price]]-mock[[#This Row],[Unit Cost]]</f>
        <v>45.717750000000024</v>
      </c>
      <c r="O156" s="1">
        <f>mock[[#This Row],[Profit]]*mock[[#This Row],[Quantity]]</f>
        <v>45.717750000000024</v>
      </c>
      <c r="P156" s="1">
        <f>mock[[#This Row],[Total Profit]]+mock[[#This Row],[Vat]]</f>
        <v>91.435500000000019</v>
      </c>
      <c r="Q156" s="1">
        <f>mock[[#This Row],[Invoiced Amount USD]]/mock[[#This Row],[Total Profit]]</f>
        <v>13.333333333333327</v>
      </c>
      <c r="R156" s="1">
        <f>mock[[#This Row],[Invoiced Amount USD]]/$T$23*100</f>
        <v>1.2186631858419056E-2</v>
      </c>
    </row>
    <row r="157" spans="1:18" x14ac:dyDescent="0.2">
      <c r="A157">
        <v>156</v>
      </c>
      <c r="B157" t="s">
        <v>13</v>
      </c>
      <c r="C157" t="s">
        <v>18</v>
      </c>
      <c r="D157" t="s">
        <v>183</v>
      </c>
      <c r="E157" s="2">
        <v>44217</v>
      </c>
      <c r="F157" s="3" t="s">
        <v>894</v>
      </c>
      <c r="G157" s="3">
        <v>2021</v>
      </c>
      <c r="H157" s="1">
        <v>2345.85</v>
      </c>
      <c r="I157">
        <v>10</v>
      </c>
      <c r="J157" s="1">
        <f>0.075*mock[[#This Row],[Invoiced Amount USD]]</f>
        <v>175.93875</v>
      </c>
      <c r="K157" s="1">
        <f>mock[[#This Row],[Invoiced Amount USD]]-mock[[#This Row],[Vat]]</f>
        <v>2169.9112500000001</v>
      </c>
      <c r="L157" s="1">
        <f>mock[[#This Row],[Invoiced Amount USD]]/mock[[#This Row],[Quantity]]</f>
        <v>234.58499999999998</v>
      </c>
      <c r="M157" s="1">
        <f>mock[[#This Row],[COGS]]/mock[[#This Row],[Quantity]]</f>
        <v>216.99112500000001</v>
      </c>
      <c r="N157" s="1">
        <f>mock[[#This Row],[Unit Price]]-mock[[#This Row],[Unit Cost]]</f>
        <v>17.593874999999969</v>
      </c>
      <c r="O157" s="1">
        <f>mock[[#This Row],[Profit]]*mock[[#This Row],[Quantity]]</f>
        <v>175.93874999999969</v>
      </c>
      <c r="P157" s="1">
        <f>mock[[#This Row],[Total Profit]]+mock[[#This Row],[Vat]]</f>
        <v>351.87749999999971</v>
      </c>
      <c r="Q157" s="1">
        <f>mock[[#This Row],[Invoiced Amount USD]]/mock[[#This Row],[Total Profit]]</f>
        <v>13.333333333333357</v>
      </c>
      <c r="R157" s="1">
        <f>mock[[#This Row],[Invoiced Amount USD]]/$T$23*100</f>
        <v>4.6898650434031103E-2</v>
      </c>
    </row>
    <row r="158" spans="1:18" x14ac:dyDescent="0.2">
      <c r="A158">
        <v>157</v>
      </c>
      <c r="B158" t="s">
        <v>13</v>
      </c>
      <c r="C158" t="s">
        <v>60</v>
      </c>
      <c r="D158" t="s">
        <v>184</v>
      </c>
      <c r="E158" s="2">
        <v>44356</v>
      </c>
      <c r="F158" s="3" t="s">
        <v>887</v>
      </c>
      <c r="G158" s="3">
        <v>2021</v>
      </c>
      <c r="H158" s="1">
        <v>7481.21</v>
      </c>
      <c r="I158">
        <v>3</v>
      </c>
      <c r="J158" s="1">
        <f>0.075*mock[[#This Row],[Invoiced Amount USD]]</f>
        <v>561.09074999999996</v>
      </c>
      <c r="K158" s="1">
        <f>mock[[#This Row],[Invoiced Amount USD]]-mock[[#This Row],[Vat]]</f>
        <v>6920.1192499999997</v>
      </c>
      <c r="L158" s="1">
        <f>mock[[#This Row],[Invoiced Amount USD]]/mock[[#This Row],[Quantity]]</f>
        <v>2493.7366666666667</v>
      </c>
      <c r="M158" s="1">
        <f>mock[[#This Row],[COGS]]/mock[[#This Row],[Quantity]]</f>
        <v>2306.7064166666664</v>
      </c>
      <c r="N158" s="1">
        <f>mock[[#This Row],[Unit Price]]-mock[[#This Row],[Unit Cost]]</f>
        <v>187.03025000000025</v>
      </c>
      <c r="O158" s="1">
        <f>mock[[#This Row],[Profit]]*mock[[#This Row],[Quantity]]</f>
        <v>561.09075000000075</v>
      </c>
      <c r="P158" s="1">
        <f>mock[[#This Row],[Total Profit]]+mock[[#This Row],[Vat]]</f>
        <v>1122.1815000000006</v>
      </c>
      <c r="Q158" s="1">
        <f>mock[[#This Row],[Invoiced Amount USD]]/mock[[#This Row],[Total Profit]]</f>
        <v>13.333333333333316</v>
      </c>
      <c r="R158" s="1">
        <f>mock[[#This Row],[Invoiced Amount USD]]/$T$23*100</f>
        <v>0.14956568093167844</v>
      </c>
    </row>
    <row r="159" spans="1:18" x14ac:dyDescent="0.2">
      <c r="A159">
        <v>158</v>
      </c>
      <c r="B159" t="s">
        <v>16</v>
      </c>
      <c r="C159" t="s">
        <v>14</v>
      </c>
      <c r="D159" t="s">
        <v>185</v>
      </c>
      <c r="E159" s="2">
        <v>44420</v>
      </c>
      <c r="F159" s="3" t="s">
        <v>891</v>
      </c>
      <c r="G159" s="3">
        <v>2021</v>
      </c>
      <c r="H159" s="1">
        <v>6197.16</v>
      </c>
      <c r="I159">
        <v>1</v>
      </c>
      <c r="J159" s="1">
        <f>0.075*mock[[#This Row],[Invoiced Amount USD]]</f>
        <v>464.78699999999998</v>
      </c>
      <c r="K159" s="1">
        <f>mock[[#This Row],[Invoiced Amount USD]]-mock[[#This Row],[Vat]]</f>
        <v>5732.3729999999996</v>
      </c>
      <c r="L159" s="1">
        <f>mock[[#This Row],[Invoiced Amount USD]]/mock[[#This Row],[Quantity]]</f>
        <v>6197.16</v>
      </c>
      <c r="M159" s="1">
        <f>mock[[#This Row],[COGS]]/mock[[#This Row],[Quantity]]</f>
        <v>5732.3729999999996</v>
      </c>
      <c r="N159" s="1">
        <f>mock[[#This Row],[Unit Price]]-mock[[#This Row],[Unit Cost]]</f>
        <v>464.78700000000026</v>
      </c>
      <c r="O159" s="1">
        <f>mock[[#This Row],[Profit]]*mock[[#This Row],[Quantity]]</f>
        <v>464.78700000000026</v>
      </c>
      <c r="P159" s="1">
        <f>mock[[#This Row],[Total Profit]]+mock[[#This Row],[Vat]]</f>
        <v>929.5740000000003</v>
      </c>
      <c r="Q159" s="1">
        <f>mock[[#This Row],[Invoiced Amount USD]]/mock[[#This Row],[Total Profit]]</f>
        <v>13.333333333333325</v>
      </c>
      <c r="R159" s="1">
        <f>mock[[#This Row],[Invoiced Amount USD]]/$T$23*100</f>
        <v>0.12389472494991589</v>
      </c>
    </row>
    <row r="160" spans="1:18" x14ac:dyDescent="0.2">
      <c r="A160">
        <v>159</v>
      </c>
      <c r="B160" t="s">
        <v>8</v>
      </c>
      <c r="C160" t="s">
        <v>29</v>
      </c>
      <c r="D160" t="s">
        <v>186</v>
      </c>
      <c r="E160" s="2">
        <v>44222</v>
      </c>
      <c r="F160" s="3" t="s">
        <v>894</v>
      </c>
      <c r="G160" s="3">
        <v>2021</v>
      </c>
      <c r="H160" s="1">
        <v>2687.4</v>
      </c>
      <c r="I160">
        <v>4</v>
      </c>
      <c r="J160" s="1">
        <f>0.075*mock[[#This Row],[Invoiced Amount USD]]</f>
        <v>201.55500000000001</v>
      </c>
      <c r="K160" s="1">
        <f>mock[[#This Row],[Invoiced Amount USD]]-mock[[#This Row],[Vat]]</f>
        <v>2485.8450000000003</v>
      </c>
      <c r="L160" s="1">
        <f>mock[[#This Row],[Invoiced Amount USD]]/mock[[#This Row],[Quantity]]</f>
        <v>671.85</v>
      </c>
      <c r="M160" s="1">
        <f>mock[[#This Row],[COGS]]/mock[[#This Row],[Quantity]]</f>
        <v>621.46125000000006</v>
      </c>
      <c r="N160" s="1">
        <f>mock[[#This Row],[Unit Price]]-mock[[#This Row],[Unit Cost]]</f>
        <v>50.388749999999959</v>
      </c>
      <c r="O160" s="1">
        <f>mock[[#This Row],[Profit]]*mock[[#This Row],[Quantity]]</f>
        <v>201.55499999999984</v>
      </c>
      <c r="P160" s="1">
        <f>mock[[#This Row],[Total Profit]]+mock[[#This Row],[Vat]]</f>
        <v>403.10999999999984</v>
      </c>
      <c r="Q160" s="1">
        <f>mock[[#This Row],[Invoiced Amount USD]]/mock[[#This Row],[Total Profit]]</f>
        <v>13.333333333333345</v>
      </c>
      <c r="R160" s="1">
        <f>mock[[#This Row],[Invoiced Amount USD]]/$T$23*100</f>
        <v>5.3726978782281561E-2</v>
      </c>
    </row>
    <row r="161" spans="1:18" x14ac:dyDescent="0.2">
      <c r="A161">
        <v>160</v>
      </c>
      <c r="B161" t="s">
        <v>16</v>
      </c>
      <c r="C161" t="s">
        <v>87</v>
      </c>
      <c r="D161" t="s">
        <v>187</v>
      </c>
      <c r="E161" s="2">
        <v>44228</v>
      </c>
      <c r="F161" s="3" t="s">
        <v>896</v>
      </c>
      <c r="G161" s="3">
        <v>2021</v>
      </c>
      <c r="H161" s="1">
        <v>7773.76</v>
      </c>
      <c r="I161">
        <v>5</v>
      </c>
      <c r="J161" s="1">
        <f>0.075*mock[[#This Row],[Invoiced Amount USD]]</f>
        <v>583.03200000000004</v>
      </c>
      <c r="K161" s="1">
        <f>mock[[#This Row],[Invoiced Amount USD]]-mock[[#This Row],[Vat]]</f>
        <v>7190.7280000000001</v>
      </c>
      <c r="L161" s="1">
        <f>mock[[#This Row],[Invoiced Amount USD]]/mock[[#This Row],[Quantity]]</f>
        <v>1554.752</v>
      </c>
      <c r="M161" s="1">
        <f>mock[[#This Row],[COGS]]/mock[[#This Row],[Quantity]]</f>
        <v>1438.1456000000001</v>
      </c>
      <c r="N161" s="1">
        <f>mock[[#This Row],[Unit Price]]-mock[[#This Row],[Unit Cost]]</f>
        <v>116.60639999999989</v>
      </c>
      <c r="O161" s="1">
        <f>mock[[#This Row],[Profit]]*mock[[#This Row],[Quantity]]</f>
        <v>583.03199999999947</v>
      </c>
      <c r="P161" s="1">
        <f>mock[[#This Row],[Total Profit]]+mock[[#This Row],[Vat]]</f>
        <v>1166.0639999999994</v>
      </c>
      <c r="Q161" s="1">
        <f>mock[[#This Row],[Invoiced Amount USD]]/mock[[#This Row],[Total Profit]]</f>
        <v>13.333333333333346</v>
      </c>
      <c r="R161" s="1">
        <f>mock[[#This Row],[Invoiced Amount USD]]/$T$23*100</f>
        <v>0.15541439256476486</v>
      </c>
    </row>
    <row r="162" spans="1:18" x14ac:dyDescent="0.2">
      <c r="A162">
        <v>161</v>
      </c>
      <c r="B162" t="s">
        <v>10</v>
      </c>
      <c r="C162" t="s">
        <v>58</v>
      </c>
      <c r="D162" t="s">
        <v>188</v>
      </c>
      <c r="E162" s="2">
        <v>44502</v>
      </c>
      <c r="F162" s="3" t="s">
        <v>898</v>
      </c>
      <c r="G162" s="3">
        <v>2021</v>
      </c>
      <c r="H162" s="1">
        <v>1625.93</v>
      </c>
      <c r="I162">
        <v>9</v>
      </c>
      <c r="J162" s="1">
        <f>0.075*mock[[#This Row],[Invoiced Amount USD]]</f>
        <v>121.94475</v>
      </c>
      <c r="K162" s="1">
        <f>mock[[#This Row],[Invoiced Amount USD]]-mock[[#This Row],[Vat]]</f>
        <v>1503.9852500000002</v>
      </c>
      <c r="L162" s="1">
        <f>mock[[#This Row],[Invoiced Amount USD]]/mock[[#This Row],[Quantity]]</f>
        <v>180.6588888888889</v>
      </c>
      <c r="M162" s="1">
        <f>mock[[#This Row],[COGS]]/mock[[#This Row],[Quantity]]</f>
        <v>167.10947222222225</v>
      </c>
      <c r="N162" s="1">
        <f>mock[[#This Row],[Unit Price]]-mock[[#This Row],[Unit Cost]]</f>
        <v>13.549416666666644</v>
      </c>
      <c r="O162" s="1">
        <f>mock[[#This Row],[Profit]]*mock[[#This Row],[Quantity]]</f>
        <v>121.9447499999998</v>
      </c>
      <c r="P162" s="1">
        <f>mock[[#This Row],[Total Profit]]+mock[[#This Row],[Vat]]</f>
        <v>243.8894999999998</v>
      </c>
      <c r="Q162" s="1">
        <f>mock[[#This Row],[Invoiced Amount USD]]/mock[[#This Row],[Total Profit]]</f>
        <v>13.333333333333355</v>
      </c>
      <c r="R162" s="1">
        <f>mock[[#This Row],[Invoiced Amount USD]]/$T$23*100</f>
        <v>3.2505881748706951E-2</v>
      </c>
    </row>
    <row r="163" spans="1:18" x14ac:dyDescent="0.2">
      <c r="A163">
        <v>162</v>
      </c>
      <c r="B163" t="s">
        <v>10</v>
      </c>
      <c r="C163" t="s">
        <v>87</v>
      </c>
      <c r="D163" t="s">
        <v>189</v>
      </c>
      <c r="E163" s="2">
        <v>44483</v>
      </c>
      <c r="F163" s="3" t="s">
        <v>889</v>
      </c>
      <c r="G163" s="3">
        <v>2021</v>
      </c>
      <c r="H163" s="1">
        <v>4538.4799999999996</v>
      </c>
      <c r="I163">
        <v>4</v>
      </c>
      <c r="J163" s="1">
        <f>0.075*mock[[#This Row],[Invoiced Amount USD]]</f>
        <v>340.38599999999997</v>
      </c>
      <c r="K163" s="1">
        <f>mock[[#This Row],[Invoiced Amount USD]]-mock[[#This Row],[Vat]]</f>
        <v>4198.0939999999991</v>
      </c>
      <c r="L163" s="1">
        <f>mock[[#This Row],[Invoiced Amount USD]]/mock[[#This Row],[Quantity]]</f>
        <v>1134.6199999999999</v>
      </c>
      <c r="M163" s="1">
        <f>mock[[#This Row],[COGS]]/mock[[#This Row],[Quantity]]</f>
        <v>1049.5234999999998</v>
      </c>
      <c r="N163" s="1">
        <f>mock[[#This Row],[Unit Price]]-mock[[#This Row],[Unit Cost]]</f>
        <v>85.096500000000106</v>
      </c>
      <c r="O163" s="1">
        <f>mock[[#This Row],[Profit]]*mock[[#This Row],[Quantity]]</f>
        <v>340.38600000000042</v>
      </c>
      <c r="P163" s="1">
        <f>mock[[#This Row],[Total Profit]]+mock[[#This Row],[Vat]]</f>
        <v>680.77200000000039</v>
      </c>
      <c r="Q163" s="1">
        <f>mock[[#This Row],[Invoiced Amount USD]]/mock[[#This Row],[Total Profit]]</f>
        <v>13.333333333333316</v>
      </c>
      <c r="R163" s="1">
        <f>mock[[#This Row],[Invoiced Amount USD]]/$T$23*100</f>
        <v>9.0734099376277882E-2</v>
      </c>
    </row>
    <row r="164" spans="1:18" x14ac:dyDescent="0.2">
      <c r="A164">
        <v>163</v>
      </c>
      <c r="B164" t="s">
        <v>5</v>
      </c>
      <c r="C164" t="s">
        <v>63</v>
      </c>
      <c r="D164" t="s">
        <v>190</v>
      </c>
      <c r="E164" s="2">
        <v>44234</v>
      </c>
      <c r="F164" s="3" t="s">
        <v>896</v>
      </c>
      <c r="G164" s="3">
        <v>2021</v>
      </c>
      <c r="H164" s="1">
        <v>758.53</v>
      </c>
      <c r="I164">
        <v>2</v>
      </c>
      <c r="J164" s="1">
        <f>0.075*mock[[#This Row],[Invoiced Amount USD]]</f>
        <v>56.889749999999999</v>
      </c>
      <c r="K164" s="1">
        <f>mock[[#This Row],[Invoiced Amount USD]]-mock[[#This Row],[Vat]]</f>
        <v>701.64024999999992</v>
      </c>
      <c r="L164" s="1">
        <f>mock[[#This Row],[Invoiced Amount USD]]/mock[[#This Row],[Quantity]]</f>
        <v>379.26499999999999</v>
      </c>
      <c r="M164" s="1">
        <f>mock[[#This Row],[COGS]]/mock[[#This Row],[Quantity]]</f>
        <v>350.82012499999996</v>
      </c>
      <c r="N164" s="1">
        <f>mock[[#This Row],[Unit Price]]-mock[[#This Row],[Unit Cost]]</f>
        <v>28.444875000000025</v>
      </c>
      <c r="O164" s="1">
        <f>mock[[#This Row],[Profit]]*mock[[#This Row],[Quantity]]</f>
        <v>56.889750000000049</v>
      </c>
      <c r="P164" s="1">
        <f>mock[[#This Row],[Total Profit]]+mock[[#This Row],[Vat]]</f>
        <v>113.77950000000004</v>
      </c>
      <c r="Q164" s="1">
        <f>mock[[#This Row],[Invoiced Amount USD]]/mock[[#This Row],[Total Profit]]</f>
        <v>13.333333333333321</v>
      </c>
      <c r="R164" s="1">
        <f>mock[[#This Row],[Invoiced Amount USD]]/$T$23*100</f>
        <v>1.5164666672517684E-2</v>
      </c>
    </row>
    <row r="165" spans="1:18" x14ac:dyDescent="0.2">
      <c r="A165">
        <v>164</v>
      </c>
      <c r="B165" t="s">
        <v>10</v>
      </c>
      <c r="C165" t="s">
        <v>58</v>
      </c>
      <c r="D165" t="s">
        <v>191</v>
      </c>
      <c r="E165" s="2">
        <v>44424</v>
      </c>
      <c r="F165" s="3" t="s">
        <v>891</v>
      </c>
      <c r="G165" s="3">
        <v>2021</v>
      </c>
      <c r="H165" s="1">
        <v>6339.44</v>
      </c>
      <c r="I165">
        <v>8</v>
      </c>
      <c r="J165" s="1">
        <f>0.075*mock[[#This Row],[Invoiced Amount USD]]</f>
        <v>475.45799999999997</v>
      </c>
      <c r="K165" s="1">
        <f>mock[[#This Row],[Invoiced Amount USD]]-mock[[#This Row],[Vat]]</f>
        <v>5863.982</v>
      </c>
      <c r="L165" s="1">
        <f>mock[[#This Row],[Invoiced Amount USD]]/mock[[#This Row],[Quantity]]</f>
        <v>792.43</v>
      </c>
      <c r="M165" s="1">
        <f>mock[[#This Row],[COGS]]/mock[[#This Row],[Quantity]]</f>
        <v>732.99775</v>
      </c>
      <c r="N165" s="1">
        <f>mock[[#This Row],[Unit Price]]-mock[[#This Row],[Unit Cost]]</f>
        <v>59.432249999999954</v>
      </c>
      <c r="O165" s="1">
        <f>mock[[#This Row],[Profit]]*mock[[#This Row],[Quantity]]</f>
        <v>475.45799999999963</v>
      </c>
      <c r="P165" s="1">
        <f>mock[[#This Row],[Total Profit]]+mock[[#This Row],[Vat]]</f>
        <v>950.9159999999996</v>
      </c>
      <c r="Q165" s="1">
        <f>mock[[#This Row],[Invoiced Amount USD]]/mock[[#This Row],[Total Profit]]</f>
        <v>13.333333333333343</v>
      </c>
      <c r="R165" s="1">
        <f>mock[[#This Row],[Invoiced Amount USD]]/$T$23*100</f>
        <v>0.12673921201590643</v>
      </c>
    </row>
    <row r="166" spans="1:18" x14ac:dyDescent="0.2">
      <c r="A166">
        <v>165</v>
      </c>
      <c r="B166" t="s">
        <v>16</v>
      </c>
      <c r="C166" t="s">
        <v>27</v>
      </c>
      <c r="D166" t="s">
        <v>192</v>
      </c>
      <c r="E166" s="2">
        <v>44385</v>
      </c>
      <c r="F166" s="3" t="s">
        <v>892</v>
      </c>
      <c r="G166" s="3">
        <v>2021</v>
      </c>
      <c r="H166" s="1">
        <v>2388.04</v>
      </c>
      <c r="I166">
        <v>3</v>
      </c>
      <c r="J166" s="1">
        <f>0.075*mock[[#This Row],[Invoiced Amount USD]]</f>
        <v>179.10299999999998</v>
      </c>
      <c r="K166" s="1">
        <f>mock[[#This Row],[Invoiced Amount USD]]-mock[[#This Row],[Vat]]</f>
        <v>2208.9369999999999</v>
      </c>
      <c r="L166" s="1">
        <f>mock[[#This Row],[Invoiced Amount USD]]/mock[[#This Row],[Quantity]]</f>
        <v>796.01333333333332</v>
      </c>
      <c r="M166" s="1">
        <f>mock[[#This Row],[COGS]]/mock[[#This Row],[Quantity]]</f>
        <v>736.3123333333333</v>
      </c>
      <c r="N166" s="1">
        <f>mock[[#This Row],[Unit Price]]-mock[[#This Row],[Unit Cost]]</f>
        <v>59.701000000000022</v>
      </c>
      <c r="O166" s="1">
        <f>mock[[#This Row],[Profit]]*mock[[#This Row],[Quantity]]</f>
        <v>179.10300000000007</v>
      </c>
      <c r="P166" s="1">
        <f>mock[[#This Row],[Total Profit]]+mock[[#This Row],[Vat]]</f>
        <v>358.20600000000002</v>
      </c>
      <c r="Q166" s="1">
        <f>mock[[#This Row],[Invoiced Amount USD]]/mock[[#This Row],[Total Profit]]</f>
        <v>13.333333333333329</v>
      </c>
      <c r="R166" s="1">
        <f>mock[[#This Row],[Invoiced Amount USD]]/$T$23*100</f>
        <v>4.7742120417965189E-2</v>
      </c>
    </row>
    <row r="167" spans="1:18" x14ac:dyDescent="0.2">
      <c r="A167">
        <v>166</v>
      </c>
      <c r="B167" t="s">
        <v>10</v>
      </c>
      <c r="C167" t="s">
        <v>58</v>
      </c>
      <c r="D167" t="s">
        <v>193</v>
      </c>
      <c r="E167" s="2">
        <v>44263</v>
      </c>
      <c r="F167" s="3" t="s">
        <v>890</v>
      </c>
      <c r="G167" s="3">
        <v>2021</v>
      </c>
      <c r="H167" s="1">
        <v>6292.49</v>
      </c>
      <c r="I167">
        <v>2</v>
      </c>
      <c r="J167" s="1">
        <f>0.075*mock[[#This Row],[Invoiced Amount USD]]</f>
        <v>471.93674999999996</v>
      </c>
      <c r="K167" s="1">
        <f>mock[[#This Row],[Invoiced Amount USD]]-mock[[#This Row],[Vat]]</f>
        <v>5820.5532499999999</v>
      </c>
      <c r="L167" s="1">
        <f>mock[[#This Row],[Invoiced Amount USD]]/mock[[#This Row],[Quantity]]</f>
        <v>3146.2449999999999</v>
      </c>
      <c r="M167" s="1">
        <f>mock[[#This Row],[COGS]]/mock[[#This Row],[Quantity]]</f>
        <v>2910.276625</v>
      </c>
      <c r="N167" s="1">
        <f>mock[[#This Row],[Unit Price]]-mock[[#This Row],[Unit Cost]]</f>
        <v>235.96837499999992</v>
      </c>
      <c r="O167" s="1">
        <f>mock[[#This Row],[Profit]]*mock[[#This Row],[Quantity]]</f>
        <v>471.93674999999985</v>
      </c>
      <c r="P167" s="1">
        <f>mock[[#This Row],[Total Profit]]+mock[[#This Row],[Vat]]</f>
        <v>943.87349999999981</v>
      </c>
      <c r="Q167" s="1">
        <f>mock[[#This Row],[Invoiced Amount USD]]/mock[[#This Row],[Total Profit]]</f>
        <v>13.333333333333337</v>
      </c>
      <c r="R167" s="1">
        <f>mock[[#This Row],[Invoiced Amount USD]]/$T$23*100</f>
        <v>0.12580057926535643</v>
      </c>
    </row>
    <row r="168" spans="1:18" x14ac:dyDescent="0.2">
      <c r="A168">
        <v>167</v>
      </c>
      <c r="B168" t="s">
        <v>13</v>
      </c>
      <c r="C168" t="s">
        <v>91</v>
      </c>
      <c r="D168" t="s">
        <v>194</v>
      </c>
      <c r="E168" s="2">
        <v>44490</v>
      </c>
      <c r="F168" s="3" t="s">
        <v>889</v>
      </c>
      <c r="G168" s="3">
        <v>2021</v>
      </c>
      <c r="H168" s="1">
        <v>182</v>
      </c>
      <c r="I168">
        <v>5</v>
      </c>
      <c r="J168" s="1">
        <f>0.075*mock[[#This Row],[Invoiced Amount USD]]</f>
        <v>13.65</v>
      </c>
      <c r="K168" s="1">
        <f>mock[[#This Row],[Invoiced Amount USD]]-mock[[#This Row],[Vat]]</f>
        <v>168.35</v>
      </c>
      <c r="L168" s="1">
        <f>mock[[#This Row],[Invoiced Amount USD]]/mock[[#This Row],[Quantity]]</f>
        <v>36.4</v>
      </c>
      <c r="M168" s="1">
        <f>mock[[#This Row],[COGS]]/mock[[#This Row],[Quantity]]</f>
        <v>33.67</v>
      </c>
      <c r="N168" s="1">
        <f>mock[[#This Row],[Unit Price]]-mock[[#This Row],[Unit Cost]]</f>
        <v>2.7299999999999969</v>
      </c>
      <c r="O168" s="1">
        <f>mock[[#This Row],[Profit]]*mock[[#This Row],[Quantity]]</f>
        <v>13.649999999999984</v>
      </c>
      <c r="P168" s="1">
        <f>mock[[#This Row],[Total Profit]]+mock[[#This Row],[Vat]]</f>
        <v>27.299999999999983</v>
      </c>
      <c r="Q168" s="1">
        <f>mock[[#This Row],[Invoiced Amount USD]]/mock[[#This Row],[Total Profit]]</f>
        <v>13.333333333333348</v>
      </c>
      <c r="R168" s="1">
        <f>mock[[#This Row],[Invoiced Amount USD]]/$T$23*100</f>
        <v>3.6385763706092296E-3</v>
      </c>
    </row>
    <row r="169" spans="1:18" x14ac:dyDescent="0.2">
      <c r="A169">
        <v>168</v>
      </c>
      <c r="B169" t="s">
        <v>5</v>
      </c>
      <c r="C169" t="s">
        <v>60</v>
      </c>
      <c r="D169" t="s">
        <v>195</v>
      </c>
      <c r="E169" s="2">
        <v>44262</v>
      </c>
      <c r="F169" s="3" t="s">
        <v>890</v>
      </c>
      <c r="G169" s="3">
        <v>2021</v>
      </c>
      <c r="H169" s="1">
        <v>7675.59</v>
      </c>
      <c r="I169">
        <v>7</v>
      </c>
      <c r="J169" s="1">
        <f>0.075*mock[[#This Row],[Invoiced Amount USD]]</f>
        <v>575.66925000000003</v>
      </c>
      <c r="K169" s="1">
        <f>mock[[#This Row],[Invoiced Amount USD]]-mock[[#This Row],[Vat]]</f>
        <v>7099.9207500000002</v>
      </c>
      <c r="L169" s="1">
        <f>mock[[#This Row],[Invoiced Amount USD]]/mock[[#This Row],[Quantity]]</f>
        <v>1096.5128571428572</v>
      </c>
      <c r="M169" s="1">
        <f>mock[[#This Row],[COGS]]/mock[[#This Row],[Quantity]]</f>
        <v>1014.2743928571429</v>
      </c>
      <c r="N169" s="1">
        <f>mock[[#This Row],[Unit Price]]-mock[[#This Row],[Unit Cost]]</f>
        <v>82.238464285714372</v>
      </c>
      <c r="O169" s="1">
        <f>mock[[#This Row],[Profit]]*mock[[#This Row],[Quantity]]</f>
        <v>575.6692500000006</v>
      </c>
      <c r="P169" s="1">
        <f>mock[[#This Row],[Total Profit]]+mock[[#This Row],[Vat]]</f>
        <v>1151.3385000000007</v>
      </c>
      <c r="Q169" s="1">
        <f>mock[[#This Row],[Invoiced Amount USD]]/mock[[#This Row],[Total Profit]]</f>
        <v>13.33333333333332</v>
      </c>
      <c r="R169" s="1">
        <f>mock[[#This Row],[Invoiced Amount USD]]/$T$23*100</f>
        <v>0.15345176046420053</v>
      </c>
    </row>
    <row r="170" spans="1:18" x14ac:dyDescent="0.2">
      <c r="A170">
        <v>169</v>
      </c>
      <c r="B170" t="s">
        <v>13</v>
      </c>
      <c r="C170" t="s">
        <v>29</v>
      </c>
      <c r="D170" t="s">
        <v>196</v>
      </c>
      <c r="E170" s="2">
        <v>44456</v>
      </c>
      <c r="F170" s="3" t="s">
        <v>893</v>
      </c>
      <c r="G170" s="3">
        <v>2021</v>
      </c>
      <c r="H170" s="1">
        <v>3064.85</v>
      </c>
      <c r="I170">
        <v>3</v>
      </c>
      <c r="J170" s="1">
        <f>0.075*mock[[#This Row],[Invoiced Amount USD]]</f>
        <v>229.86374999999998</v>
      </c>
      <c r="K170" s="1">
        <f>mock[[#This Row],[Invoiced Amount USD]]-mock[[#This Row],[Vat]]</f>
        <v>2834.9862499999999</v>
      </c>
      <c r="L170" s="1">
        <f>mock[[#This Row],[Invoiced Amount USD]]/mock[[#This Row],[Quantity]]</f>
        <v>1021.6166666666667</v>
      </c>
      <c r="M170" s="1">
        <f>mock[[#This Row],[COGS]]/mock[[#This Row],[Quantity]]</f>
        <v>944.99541666666664</v>
      </c>
      <c r="N170" s="1">
        <f>mock[[#This Row],[Unit Price]]-mock[[#This Row],[Unit Cost]]</f>
        <v>76.621250000000032</v>
      </c>
      <c r="O170" s="1">
        <f>mock[[#This Row],[Profit]]*mock[[#This Row],[Quantity]]</f>
        <v>229.8637500000001</v>
      </c>
      <c r="P170" s="1">
        <f>mock[[#This Row],[Total Profit]]+mock[[#This Row],[Vat]]</f>
        <v>459.72750000000008</v>
      </c>
      <c r="Q170" s="1">
        <f>mock[[#This Row],[Invoiced Amount USD]]/mock[[#This Row],[Total Profit]]</f>
        <v>13.333333333333327</v>
      </c>
      <c r="R170" s="1">
        <f>mock[[#This Row],[Invoiced Amount USD]]/$T$23*100</f>
        <v>6.1273026315723601E-2</v>
      </c>
    </row>
    <row r="171" spans="1:18" x14ac:dyDescent="0.2">
      <c r="A171">
        <v>170</v>
      </c>
      <c r="B171" t="s">
        <v>10</v>
      </c>
      <c r="C171" t="s">
        <v>79</v>
      </c>
      <c r="D171" t="s">
        <v>197</v>
      </c>
      <c r="E171" s="2">
        <v>44206</v>
      </c>
      <c r="F171" s="3" t="s">
        <v>894</v>
      </c>
      <c r="G171" s="3">
        <v>2021</v>
      </c>
      <c r="H171" s="1">
        <v>7136.18</v>
      </c>
      <c r="I171">
        <v>5</v>
      </c>
      <c r="J171" s="1">
        <f>0.075*mock[[#This Row],[Invoiced Amount USD]]</f>
        <v>535.21349999999995</v>
      </c>
      <c r="K171" s="1">
        <f>mock[[#This Row],[Invoiced Amount USD]]-mock[[#This Row],[Vat]]</f>
        <v>6600.9665000000005</v>
      </c>
      <c r="L171" s="1">
        <f>mock[[#This Row],[Invoiced Amount USD]]/mock[[#This Row],[Quantity]]</f>
        <v>1427.2360000000001</v>
      </c>
      <c r="M171" s="1">
        <f>mock[[#This Row],[COGS]]/mock[[#This Row],[Quantity]]</f>
        <v>1320.1933000000001</v>
      </c>
      <c r="N171" s="1">
        <f>mock[[#This Row],[Unit Price]]-mock[[#This Row],[Unit Cost]]</f>
        <v>107.04269999999997</v>
      </c>
      <c r="O171" s="1">
        <f>mock[[#This Row],[Profit]]*mock[[#This Row],[Quantity]]</f>
        <v>535.21349999999984</v>
      </c>
      <c r="P171" s="1">
        <f>mock[[#This Row],[Total Profit]]+mock[[#This Row],[Vat]]</f>
        <v>1070.4269999999997</v>
      </c>
      <c r="Q171" s="1">
        <f>mock[[#This Row],[Invoiced Amount USD]]/mock[[#This Row],[Total Profit]]</f>
        <v>13.333333333333337</v>
      </c>
      <c r="R171" s="1">
        <f>mock[[#This Row],[Invoiced Amount USD]]/$T$23*100</f>
        <v>0.14266777980447348</v>
      </c>
    </row>
    <row r="172" spans="1:18" x14ac:dyDescent="0.2">
      <c r="A172">
        <v>171</v>
      </c>
      <c r="B172" t="s">
        <v>16</v>
      </c>
      <c r="C172" t="s">
        <v>27</v>
      </c>
      <c r="D172" t="s">
        <v>198</v>
      </c>
      <c r="E172" s="2">
        <v>44514</v>
      </c>
      <c r="F172" s="3" t="s">
        <v>898</v>
      </c>
      <c r="G172" s="3">
        <v>2021</v>
      </c>
      <c r="H172" s="1">
        <v>4133.6099999999997</v>
      </c>
      <c r="I172">
        <v>6</v>
      </c>
      <c r="J172" s="1">
        <f>0.075*mock[[#This Row],[Invoiced Amount USD]]</f>
        <v>310.02074999999996</v>
      </c>
      <c r="K172" s="1">
        <f>mock[[#This Row],[Invoiced Amount USD]]-mock[[#This Row],[Vat]]</f>
        <v>3823.5892499999995</v>
      </c>
      <c r="L172" s="1">
        <f>mock[[#This Row],[Invoiced Amount USD]]/mock[[#This Row],[Quantity]]</f>
        <v>688.93499999999995</v>
      </c>
      <c r="M172" s="1">
        <f>mock[[#This Row],[COGS]]/mock[[#This Row],[Quantity]]</f>
        <v>637.26487499999996</v>
      </c>
      <c r="N172" s="1">
        <f>mock[[#This Row],[Unit Price]]-mock[[#This Row],[Unit Cost]]</f>
        <v>51.670124999999985</v>
      </c>
      <c r="O172" s="1">
        <f>mock[[#This Row],[Profit]]*mock[[#This Row],[Quantity]]</f>
        <v>310.02074999999991</v>
      </c>
      <c r="P172" s="1">
        <f>mock[[#This Row],[Total Profit]]+mock[[#This Row],[Vat]]</f>
        <v>620.04149999999981</v>
      </c>
      <c r="Q172" s="1">
        <f>mock[[#This Row],[Invoiced Amount USD]]/mock[[#This Row],[Total Profit]]</f>
        <v>13.333333333333336</v>
      </c>
      <c r="R172" s="1">
        <f>mock[[#This Row],[Invoiced Amount USD]]/$T$23*100</f>
        <v>8.2639866325901187E-2</v>
      </c>
    </row>
    <row r="173" spans="1:18" x14ac:dyDescent="0.2">
      <c r="A173">
        <v>172</v>
      </c>
      <c r="B173" t="s">
        <v>10</v>
      </c>
      <c r="C173" t="s">
        <v>11</v>
      </c>
      <c r="D173" t="s">
        <v>199</v>
      </c>
      <c r="E173" s="2">
        <v>44285</v>
      </c>
      <c r="F173" s="3" t="s">
        <v>890</v>
      </c>
      <c r="G173" s="3">
        <v>2021</v>
      </c>
      <c r="H173" s="1">
        <v>1304.81</v>
      </c>
      <c r="I173">
        <v>6</v>
      </c>
      <c r="J173" s="1">
        <f>0.075*mock[[#This Row],[Invoiced Amount USD]]</f>
        <v>97.860749999999996</v>
      </c>
      <c r="K173" s="1">
        <f>mock[[#This Row],[Invoiced Amount USD]]-mock[[#This Row],[Vat]]</f>
        <v>1206.9492499999999</v>
      </c>
      <c r="L173" s="1">
        <f>mock[[#This Row],[Invoiced Amount USD]]/mock[[#This Row],[Quantity]]</f>
        <v>217.46833333333333</v>
      </c>
      <c r="M173" s="1">
        <f>mock[[#This Row],[COGS]]/mock[[#This Row],[Quantity]]</f>
        <v>201.15820833333331</v>
      </c>
      <c r="N173" s="1">
        <f>mock[[#This Row],[Unit Price]]-mock[[#This Row],[Unit Cost]]</f>
        <v>16.310125000000028</v>
      </c>
      <c r="O173" s="1">
        <f>mock[[#This Row],[Profit]]*mock[[#This Row],[Quantity]]</f>
        <v>97.860750000000166</v>
      </c>
      <c r="P173" s="1">
        <f>mock[[#This Row],[Total Profit]]+mock[[#This Row],[Vat]]</f>
        <v>195.72150000000016</v>
      </c>
      <c r="Q173" s="1">
        <f>mock[[#This Row],[Invoiced Amount USD]]/mock[[#This Row],[Total Profit]]</f>
        <v>13.333333333333311</v>
      </c>
      <c r="R173" s="1">
        <f>mock[[#This Row],[Invoiced Amount USD]]/$T$23*100</f>
        <v>2.608599359414631E-2</v>
      </c>
    </row>
    <row r="174" spans="1:18" x14ac:dyDescent="0.2">
      <c r="A174">
        <v>173</v>
      </c>
      <c r="B174" t="s">
        <v>8</v>
      </c>
      <c r="C174" t="s">
        <v>60</v>
      </c>
      <c r="D174" t="s">
        <v>200</v>
      </c>
      <c r="E174" s="2">
        <v>44300</v>
      </c>
      <c r="F174" s="3" t="s">
        <v>888</v>
      </c>
      <c r="G174" s="3">
        <v>2021</v>
      </c>
      <c r="H174" s="1">
        <v>828.66</v>
      </c>
      <c r="I174">
        <v>10</v>
      </c>
      <c r="J174" s="1">
        <f>0.075*mock[[#This Row],[Invoiced Amount USD]]</f>
        <v>62.149499999999996</v>
      </c>
      <c r="K174" s="1">
        <f>mock[[#This Row],[Invoiced Amount USD]]-mock[[#This Row],[Vat]]</f>
        <v>766.51049999999998</v>
      </c>
      <c r="L174" s="1">
        <f>mock[[#This Row],[Invoiced Amount USD]]/mock[[#This Row],[Quantity]]</f>
        <v>82.866</v>
      </c>
      <c r="M174" s="1">
        <f>mock[[#This Row],[COGS]]/mock[[#This Row],[Quantity]]</f>
        <v>76.651049999999998</v>
      </c>
      <c r="N174" s="1">
        <f>mock[[#This Row],[Unit Price]]-mock[[#This Row],[Unit Cost]]</f>
        <v>6.2149500000000018</v>
      </c>
      <c r="O174" s="1">
        <f>mock[[#This Row],[Profit]]*mock[[#This Row],[Quantity]]</f>
        <v>62.149500000000018</v>
      </c>
      <c r="P174" s="1">
        <f>mock[[#This Row],[Total Profit]]+mock[[#This Row],[Vat]]</f>
        <v>124.29900000000001</v>
      </c>
      <c r="Q174" s="1">
        <f>mock[[#This Row],[Invoiced Amount USD]]/mock[[#This Row],[Total Profit]]</f>
        <v>13.333333333333329</v>
      </c>
      <c r="R174" s="1">
        <f>mock[[#This Row],[Invoiced Amount USD]]/$T$23*100</f>
        <v>1.6566718105873866E-2</v>
      </c>
    </row>
    <row r="175" spans="1:18" x14ac:dyDescent="0.2">
      <c r="A175">
        <v>174</v>
      </c>
      <c r="B175" t="s">
        <v>10</v>
      </c>
      <c r="C175" t="s">
        <v>27</v>
      </c>
      <c r="D175" t="s">
        <v>201</v>
      </c>
      <c r="E175" s="2">
        <v>44338</v>
      </c>
      <c r="F175" s="3" t="s">
        <v>897</v>
      </c>
      <c r="G175" s="3">
        <v>2021</v>
      </c>
      <c r="H175" s="1">
        <v>4221.6499999999996</v>
      </c>
      <c r="I175">
        <v>7</v>
      </c>
      <c r="J175" s="1">
        <f>0.075*mock[[#This Row],[Invoiced Amount USD]]</f>
        <v>316.62374999999997</v>
      </c>
      <c r="K175" s="1">
        <f>mock[[#This Row],[Invoiced Amount USD]]-mock[[#This Row],[Vat]]</f>
        <v>3905.0262499999999</v>
      </c>
      <c r="L175" s="1">
        <f>mock[[#This Row],[Invoiced Amount USD]]/mock[[#This Row],[Quantity]]</f>
        <v>603.09285714285704</v>
      </c>
      <c r="M175" s="1">
        <f>mock[[#This Row],[COGS]]/mock[[#This Row],[Quantity]]</f>
        <v>557.86089285714286</v>
      </c>
      <c r="N175" s="1">
        <f>mock[[#This Row],[Unit Price]]-mock[[#This Row],[Unit Cost]]</f>
        <v>45.231964285714184</v>
      </c>
      <c r="O175" s="1">
        <f>mock[[#This Row],[Profit]]*mock[[#This Row],[Quantity]]</f>
        <v>316.62374999999929</v>
      </c>
      <c r="P175" s="1">
        <f>mock[[#This Row],[Total Profit]]+mock[[#This Row],[Vat]]</f>
        <v>633.24749999999926</v>
      </c>
      <c r="Q175" s="1">
        <f>mock[[#This Row],[Invoiced Amount USD]]/mock[[#This Row],[Total Profit]]</f>
        <v>13.333333333333362</v>
      </c>
      <c r="R175" s="1">
        <f>mock[[#This Row],[Invoiced Amount USD]]/$T$23*100</f>
        <v>8.4399977664738751E-2</v>
      </c>
    </row>
    <row r="176" spans="1:18" x14ac:dyDescent="0.2">
      <c r="A176">
        <v>175</v>
      </c>
      <c r="B176" t="s">
        <v>10</v>
      </c>
      <c r="C176" t="s">
        <v>164</v>
      </c>
      <c r="D176" t="s">
        <v>202</v>
      </c>
      <c r="E176" s="2">
        <v>44231</v>
      </c>
      <c r="F176" s="3" t="s">
        <v>896</v>
      </c>
      <c r="G176" s="3">
        <v>2021</v>
      </c>
      <c r="H176" s="1">
        <v>4009.96</v>
      </c>
      <c r="I176">
        <v>6</v>
      </c>
      <c r="J176" s="1">
        <f>0.075*mock[[#This Row],[Invoiced Amount USD]]</f>
        <v>300.74700000000001</v>
      </c>
      <c r="K176" s="1">
        <f>mock[[#This Row],[Invoiced Amount USD]]-mock[[#This Row],[Vat]]</f>
        <v>3709.2130000000002</v>
      </c>
      <c r="L176" s="1">
        <f>mock[[#This Row],[Invoiced Amount USD]]/mock[[#This Row],[Quantity]]</f>
        <v>668.32666666666671</v>
      </c>
      <c r="M176" s="1">
        <f>mock[[#This Row],[COGS]]/mock[[#This Row],[Quantity]]</f>
        <v>618.2021666666667</v>
      </c>
      <c r="N176" s="1">
        <f>mock[[#This Row],[Unit Price]]-mock[[#This Row],[Unit Cost]]</f>
        <v>50.124500000000012</v>
      </c>
      <c r="O176" s="1">
        <f>mock[[#This Row],[Profit]]*mock[[#This Row],[Quantity]]</f>
        <v>300.74700000000007</v>
      </c>
      <c r="P176" s="1">
        <f>mock[[#This Row],[Total Profit]]+mock[[#This Row],[Vat]]</f>
        <v>601.49400000000014</v>
      </c>
      <c r="Q176" s="1">
        <f>mock[[#This Row],[Invoiced Amount USD]]/mock[[#This Row],[Total Profit]]</f>
        <v>13.33333333333333</v>
      </c>
      <c r="R176" s="1">
        <f>mock[[#This Row],[Invoiced Amount USD]]/$T$23*100</f>
        <v>8.0167833533451568E-2</v>
      </c>
    </row>
    <row r="177" spans="1:18" x14ac:dyDescent="0.2">
      <c r="A177">
        <v>176</v>
      </c>
      <c r="B177" t="s">
        <v>8</v>
      </c>
      <c r="C177" t="s">
        <v>91</v>
      </c>
      <c r="D177" t="s">
        <v>203</v>
      </c>
      <c r="E177" s="2">
        <v>44245</v>
      </c>
      <c r="F177" s="3" t="s">
        <v>896</v>
      </c>
      <c r="G177" s="3">
        <v>2021</v>
      </c>
      <c r="H177" s="1">
        <v>3163.62</v>
      </c>
      <c r="I177">
        <v>10</v>
      </c>
      <c r="J177" s="1">
        <f>0.075*mock[[#This Row],[Invoiced Amount USD]]</f>
        <v>237.27149999999997</v>
      </c>
      <c r="K177" s="1">
        <f>mock[[#This Row],[Invoiced Amount USD]]-mock[[#This Row],[Vat]]</f>
        <v>2926.3485000000001</v>
      </c>
      <c r="L177" s="1">
        <f>mock[[#This Row],[Invoiced Amount USD]]/mock[[#This Row],[Quantity]]</f>
        <v>316.36199999999997</v>
      </c>
      <c r="M177" s="1">
        <f>mock[[#This Row],[COGS]]/mock[[#This Row],[Quantity]]</f>
        <v>292.63485000000003</v>
      </c>
      <c r="N177" s="1">
        <f>mock[[#This Row],[Unit Price]]-mock[[#This Row],[Unit Cost]]</f>
        <v>23.727149999999938</v>
      </c>
      <c r="O177" s="1">
        <f>mock[[#This Row],[Profit]]*mock[[#This Row],[Quantity]]</f>
        <v>237.27149999999938</v>
      </c>
      <c r="P177" s="1">
        <f>mock[[#This Row],[Total Profit]]+mock[[#This Row],[Vat]]</f>
        <v>474.54299999999932</v>
      </c>
      <c r="Q177" s="1">
        <f>mock[[#This Row],[Invoiced Amount USD]]/mock[[#This Row],[Total Profit]]</f>
        <v>13.333333333333368</v>
      </c>
      <c r="R177" s="1">
        <f>mock[[#This Row],[Invoiced Amount USD]]/$T$23*100</f>
        <v>6.3247653723004227E-2</v>
      </c>
    </row>
    <row r="178" spans="1:18" x14ac:dyDescent="0.2">
      <c r="A178">
        <v>177</v>
      </c>
      <c r="B178" t="s">
        <v>13</v>
      </c>
      <c r="C178" t="s">
        <v>20</v>
      </c>
      <c r="D178" t="s">
        <v>204</v>
      </c>
      <c r="E178" s="2">
        <v>44231</v>
      </c>
      <c r="F178" s="3" t="s">
        <v>896</v>
      </c>
      <c r="G178" s="3">
        <v>2021</v>
      </c>
      <c r="H178" s="1">
        <v>4300.68</v>
      </c>
      <c r="I178">
        <v>6</v>
      </c>
      <c r="J178" s="1">
        <f>0.075*mock[[#This Row],[Invoiced Amount USD]]</f>
        <v>322.55099999999999</v>
      </c>
      <c r="K178" s="1">
        <f>mock[[#This Row],[Invoiced Amount USD]]-mock[[#This Row],[Vat]]</f>
        <v>3978.1290000000004</v>
      </c>
      <c r="L178" s="1">
        <f>mock[[#This Row],[Invoiced Amount USD]]/mock[[#This Row],[Quantity]]</f>
        <v>716.78000000000009</v>
      </c>
      <c r="M178" s="1">
        <f>mock[[#This Row],[COGS]]/mock[[#This Row],[Quantity]]</f>
        <v>663.02150000000006</v>
      </c>
      <c r="N178" s="1">
        <f>mock[[#This Row],[Unit Price]]-mock[[#This Row],[Unit Cost]]</f>
        <v>53.758500000000026</v>
      </c>
      <c r="O178" s="1">
        <f>mock[[#This Row],[Profit]]*mock[[#This Row],[Quantity]]</f>
        <v>322.55100000000016</v>
      </c>
      <c r="P178" s="1">
        <f>mock[[#This Row],[Total Profit]]+mock[[#This Row],[Vat]]</f>
        <v>645.10200000000009</v>
      </c>
      <c r="Q178" s="1">
        <f>mock[[#This Row],[Invoiced Amount USD]]/mock[[#This Row],[Total Profit]]</f>
        <v>13.333333333333327</v>
      </c>
      <c r="R178" s="1">
        <f>mock[[#This Row],[Invoiced Amount USD]]/$T$23*100</f>
        <v>8.5979959481053303E-2</v>
      </c>
    </row>
    <row r="179" spans="1:18" x14ac:dyDescent="0.2">
      <c r="A179">
        <v>178</v>
      </c>
      <c r="B179" t="s">
        <v>8</v>
      </c>
      <c r="C179" t="s">
        <v>22</v>
      </c>
      <c r="D179" t="s">
        <v>205</v>
      </c>
      <c r="E179" s="2">
        <v>44486</v>
      </c>
      <c r="F179" s="3" t="s">
        <v>889</v>
      </c>
      <c r="G179" s="3">
        <v>2021</v>
      </c>
      <c r="H179" s="1">
        <v>177.85</v>
      </c>
      <c r="I179">
        <v>7</v>
      </c>
      <c r="J179" s="1">
        <f>0.075*mock[[#This Row],[Invoiced Amount USD]]</f>
        <v>13.338749999999999</v>
      </c>
      <c r="K179" s="1">
        <f>mock[[#This Row],[Invoiced Amount USD]]-mock[[#This Row],[Vat]]</f>
        <v>164.51124999999999</v>
      </c>
      <c r="L179" s="1">
        <f>mock[[#This Row],[Invoiced Amount USD]]/mock[[#This Row],[Quantity]]</f>
        <v>25.407142857142855</v>
      </c>
      <c r="M179" s="1">
        <f>mock[[#This Row],[COGS]]/mock[[#This Row],[Quantity]]</f>
        <v>23.501607142857143</v>
      </c>
      <c r="N179" s="1">
        <f>mock[[#This Row],[Unit Price]]-mock[[#This Row],[Unit Cost]]</f>
        <v>1.9055357142857119</v>
      </c>
      <c r="O179" s="1">
        <f>mock[[#This Row],[Profit]]*mock[[#This Row],[Quantity]]</f>
        <v>13.338749999999983</v>
      </c>
      <c r="P179" s="1">
        <f>mock[[#This Row],[Total Profit]]+mock[[#This Row],[Vat]]</f>
        <v>26.677499999999981</v>
      </c>
      <c r="Q179" s="1">
        <f>mock[[#This Row],[Invoiced Amount USD]]/mock[[#This Row],[Total Profit]]</f>
        <v>13.33333333333335</v>
      </c>
      <c r="R179" s="1">
        <f>mock[[#This Row],[Invoiced Amount USD]]/$T$23*100</f>
        <v>3.5556088324881952E-3</v>
      </c>
    </row>
    <row r="180" spans="1:18" x14ac:dyDescent="0.2">
      <c r="A180">
        <v>179</v>
      </c>
      <c r="B180" t="s">
        <v>13</v>
      </c>
      <c r="C180" t="s">
        <v>58</v>
      </c>
      <c r="D180" t="s">
        <v>206</v>
      </c>
      <c r="E180" s="2">
        <v>44270</v>
      </c>
      <c r="F180" s="3" t="s">
        <v>890</v>
      </c>
      <c r="G180" s="3">
        <v>2021</v>
      </c>
      <c r="H180" s="1">
        <v>7632.15</v>
      </c>
      <c r="I180">
        <v>2</v>
      </c>
      <c r="J180" s="1">
        <f>0.075*mock[[#This Row],[Invoiced Amount USD]]</f>
        <v>572.41125</v>
      </c>
      <c r="K180" s="1">
        <f>mock[[#This Row],[Invoiced Amount USD]]-mock[[#This Row],[Vat]]</f>
        <v>7059.7387499999995</v>
      </c>
      <c r="L180" s="1">
        <f>mock[[#This Row],[Invoiced Amount USD]]/mock[[#This Row],[Quantity]]</f>
        <v>3816.0749999999998</v>
      </c>
      <c r="M180" s="1">
        <f>mock[[#This Row],[COGS]]/mock[[#This Row],[Quantity]]</f>
        <v>3529.8693749999998</v>
      </c>
      <c r="N180" s="1">
        <f>mock[[#This Row],[Unit Price]]-mock[[#This Row],[Unit Cost]]</f>
        <v>286.20562500000005</v>
      </c>
      <c r="O180" s="1">
        <f>mock[[#This Row],[Profit]]*mock[[#This Row],[Quantity]]</f>
        <v>572.41125000000011</v>
      </c>
      <c r="P180" s="1">
        <f>mock[[#This Row],[Total Profit]]+mock[[#This Row],[Vat]]</f>
        <v>1144.8225000000002</v>
      </c>
      <c r="Q180" s="1">
        <f>mock[[#This Row],[Invoiced Amount USD]]/mock[[#This Row],[Total Profit]]</f>
        <v>13.33333333333333</v>
      </c>
      <c r="R180" s="1">
        <f>mock[[#This Row],[Invoiced Amount USD]]/$T$23*100</f>
        <v>0.15258330025794081</v>
      </c>
    </row>
    <row r="181" spans="1:18" x14ac:dyDescent="0.2">
      <c r="A181">
        <v>180</v>
      </c>
      <c r="B181" t="s">
        <v>10</v>
      </c>
      <c r="C181" t="s">
        <v>25</v>
      </c>
      <c r="D181" t="s">
        <v>207</v>
      </c>
      <c r="E181" s="2">
        <v>44435</v>
      </c>
      <c r="F181" s="3" t="s">
        <v>891</v>
      </c>
      <c r="G181" s="3">
        <v>2021</v>
      </c>
      <c r="H181" s="1">
        <v>8623.73</v>
      </c>
      <c r="I181">
        <v>8</v>
      </c>
      <c r="J181" s="1">
        <f>0.075*mock[[#This Row],[Invoiced Amount USD]]</f>
        <v>646.77974999999992</v>
      </c>
      <c r="K181" s="1">
        <f>mock[[#This Row],[Invoiced Amount USD]]-mock[[#This Row],[Vat]]</f>
        <v>7976.9502499999999</v>
      </c>
      <c r="L181" s="1">
        <f>mock[[#This Row],[Invoiced Amount USD]]/mock[[#This Row],[Quantity]]</f>
        <v>1077.9662499999999</v>
      </c>
      <c r="M181" s="1">
        <f>mock[[#This Row],[COGS]]/mock[[#This Row],[Quantity]]</f>
        <v>997.11878124999998</v>
      </c>
      <c r="N181" s="1">
        <f>mock[[#This Row],[Unit Price]]-mock[[#This Row],[Unit Cost]]</f>
        <v>80.847468749999962</v>
      </c>
      <c r="O181" s="1">
        <f>mock[[#This Row],[Profit]]*mock[[#This Row],[Quantity]]</f>
        <v>646.77974999999969</v>
      </c>
      <c r="P181" s="1">
        <f>mock[[#This Row],[Total Profit]]+mock[[#This Row],[Vat]]</f>
        <v>1293.5594999999996</v>
      </c>
      <c r="Q181" s="1">
        <f>mock[[#This Row],[Invoiced Amount USD]]/mock[[#This Row],[Total Profit]]</f>
        <v>13.333333333333339</v>
      </c>
      <c r="R181" s="1">
        <f>mock[[#This Row],[Invoiced Amount USD]]/$T$23*100</f>
        <v>0.17240714398084578</v>
      </c>
    </row>
    <row r="182" spans="1:18" x14ac:dyDescent="0.2">
      <c r="A182">
        <v>181</v>
      </c>
      <c r="B182" t="s">
        <v>8</v>
      </c>
      <c r="C182" t="s">
        <v>31</v>
      </c>
      <c r="D182" t="s">
        <v>208</v>
      </c>
      <c r="E182" s="2">
        <v>44353</v>
      </c>
      <c r="F182" s="3" t="s">
        <v>887</v>
      </c>
      <c r="G182" s="3">
        <v>2021</v>
      </c>
      <c r="H182" s="1">
        <v>7890.08</v>
      </c>
      <c r="I182">
        <v>2</v>
      </c>
      <c r="J182" s="1">
        <f>0.075*mock[[#This Row],[Invoiced Amount USD]]</f>
        <v>591.75599999999997</v>
      </c>
      <c r="K182" s="1">
        <f>mock[[#This Row],[Invoiced Amount USD]]-mock[[#This Row],[Vat]]</f>
        <v>7298.3239999999996</v>
      </c>
      <c r="L182" s="1">
        <f>mock[[#This Row],[Invoiced Amount USD]]/mock[[#This Row],[Quantity]]</f>
        <v>3945.04</v>
      </c>
      <c r="M182" s="1">
        <f>mock[[#This Row],[COGS]]/mock[[#This Row],[Quantity]]</f>
        <v>3649.1619999999998</v>
      </c>
      <c r="N182" s="1">
        <f>mock[[#This Row],[Unit Price]]-mock[[#This Row],[Unit Cost]]</f>
        <v>295.87800000000016</v>
      </c>
      <c r="O182" s="1">
        <f>mock[[#This Row],[Profit]]*mock[[#This Row],[Quantity]]</f>
        <v>591.75600000000031</v>
      </c>
      <c r="P182" s="1">
        <f>mock[[#This Row],[Total Profit]]+mock[[#This Row],[Vat]]</f>
        <v>1183.5120000000002</v>
      </c>
      <c r="Q182" s="1">
        <f>mock[[#This Row],[Invoiced Amount USD]]/mock[[#This Row],[Total Profit]]</f>
        <v>13.333333333333327</v>
      </c>
      <c r="R182" s="1">
        <f>mock[[#This Row],[Invoiced Amount USD]]/$T$23*100</f>
        <v>0.15773988269349709</v>
      </c>
    </row>
    <row r="183" spans="1:18" x14ac:dyDescent="0.2">
      <c r="A183">
        <v>182</v>
      </c>
      <c r="B183" t="s">
        <v>13</v>
      </c>
      <c r="C183" t="s">
        <v>47</v>
      </c>
      <c r="D183" t="s">
        <v>209</v>
      </c>
      <c r="E183" s="2">
        <v>44263</v>
      </c>
      <c r="F183" s="3" t="s">
        <v>890</v>
      </c>
      <c r="G183" s="3">
        <v>2021</v>
      </c>
      <c r="H183" s="1">
        <v>3067.29</v>
      </c>
      <c r="I183">
        <v>9</v>
      </c>
      <c r="J183" s="1">
        <f>0.075*mock[[#This Row],[Invoiced Amount USD]]</f>
        <v>230.04675</v>
      </c>
      <c r="K183" s="1">
        <f>mock[[#This Row],[Invoiced Amount USD]]-mock[[#This Row],[Vat]]</f>
        <v>2837.24325</v>
      </c>
      <c r="L183" s="1">
        <f>mock[[#This Row],[Invoiced Amount USD]]/mock[[#This Row],[Quantity]]</f>
        <v>340.81</v>
      </c>
      <c r="M183" s="1">
        <f>mock[[#This Row],[COGS]]/mock[[#This Row],[Quantity]]</f>
        <v>315.24925000000002</v>
      </c>
      <c r="N183" s="1">
        <f>mock[[#This Row],[Unit Price]]-mock[[#This Row],[Unit Cost]]</f>
        <v>25.560749999999985</v>
      </c>
      <c r="O183" s="1">
        <f>mock[[#This Row],[Profit]]*mock[[#This Row],[Quantity]]</f>
        <v>230.04674999999986</v>
      </c>
      <c r="P183" s="1">
        <f>mock[[#This Row],[Total Profit]]+mock[[#This Row],[Vat]]</f>
        <v>460.09349999999984</v>
      </c>
      <c r="Q183" s="1">
        <f>mock[[#This Row],[Invoiced Amount USD]]/mock[[#This Row],[Total Profit]]</f>
        <v>13.333333333333341</v>
      </c>
      <c r="R183" s="1">
        <f>mock[[#This Row],[Invoiced Amount USD]]/$T$23*100</f>
        <v>6.1321807229703207E-2</v>
      </c>
    </row>
    <row r="184" spans="1:18" x14ac:dyDescent="0.2">
      <c r="A184">
        <v>183</v>
      </c>
      <c r="B184" t="s">
        <v>10</v>
      </c>
      <c r="C184" t="s">
        <v>18</v>
      </c>
      <c r="D184" t="s">
        <v>210</v>
      </c>
      <c r="E184" s="2">
        <v>44320</v>
      </c>
      <c r="F184" s="3" t="s">
        <v>897</v>
      </c>
      <c r="G184" s="3">
        <v>2021</v>
      </c>
      <c r="H184" s="1">
        <v>1954.37</v>
      </c>
      <c r="I184">
        <v>9</v>
      </c>
      <c r="J184" s="1">
        <f>0.075*mock[[#This Row],[Invoiced Amount USD]]</f>
        <v>146.57774999999998</v>
      </c>
      <c r="K184" s="1">
        <f>mock[[#This Row],[Invoiced Amount USD]]-mock[[#This Row],[Vat]]</f>
        <v>1807.79225</v>
      </c>
      <c r="L184" s="1">
        <f>mock[[#This Row],[Invoiced Amount USD]]/mock[[#This Row],[Quantity]]</f>
        <v>217.15222222222221</v>
      </c>
      <c r="M184" s="1">
        <f>mock[[#This Row],[COGS]]/mock[[#This Row],[Quantity]]</f>
        <v>200.86580555555554</v>
      </c>
      <c r="N184" s="1">
        <f>mock[[#This Row],[Unit Price]]-mock[[#This Row],[Unit Cost]]</f>
        <v>16.286416666666668</v>
      </c>
      <c r="O184" s="1">
        <f>mock[[#This Row],[Profit]]*mock[[#This Row],[Quantity]]</f>
        <v>146.57775000000001</v>
      </c>
      <c r="P184" s="1">
        <f>mock[[#This Row],[Total Profit]]+mock[[#This Row],[Vat]]</f>
        <v>293.15549999999996</v>
      </c>
      <c r="Q184" s="1">
        <f>mock[[#This Row],[Invoiced Amount USD]]/mock[[#This Row],[Total Profit]]</f>
        <v>13.333333333333332</v>
      </c>
      <c r="R184" s="1">
        <f>mock[[#This Row],[Invoiced Amount USD]]/$T$23*100</f>
        <v>3.9072112645206367E-2</v>
      </c>
    </row>
    <row r="185" spans="1:18" x14ac:dyDescent="0.2">
      <c r="A185">
        <v>184</v>
      </c>
      <c r="B185" t="s">
        <v>5</v>
      </c>
      <c r="C185" t="s">
        <v>22</v>
      </c>
      <c r="D185" t="s">
        <v>211</v>
      </c>
      <c r="E185" s="2">
        <v>44326</v>
      </c>
      <c r="F185" s="3" t="s">
        <v>897</v>
      </c>
      <c r="G185" s="3">
        <v>2021</v>
      </c>
      <c r="H185" s="1">
        <v>5017.3500000000004</v>
      </c>
      <c r="I185">
        <v>9</v>
      </c>
      <c r="J185" s="1">
        <f>0.075*mock[[#This Row],[Invoiced Amount USD]]</f>
        <v>376.30125000000004</v>
      </c>
      <c r="K185" s="1">
        <f>mock[[#This Row],[Invoiced Amount USD]]-mock[[#This Row],[Vat]]</f>
        <v>4641.0487499999999</v>
      </c>
      <c r="L185" s="1">
        <f>mock[[#This Row],[Invoiced Amount USD]]/mock[[#This Row],[Quantity]]</f>
        <v>557.48333333333335</v>
      </c>
      <c r="M185" s="1">
        <f>mock[[#This Row],[COGS]]/mock[[#This Row],[Quantity]]</f>
        <v>515.67208333333338</v>
      </c>
      <c r="N185" s="1">
        <f>mock[[#This Row],[Unit Price]]-mock[[#This Row],[Unit Cost]]</f>
        <v>41.811249999999973</v>
      </c>
      <c r="O185" s="1">
        <f>mock[[#This Row],[Profit]]*mock[[#This Row],[Quantity]]</f>
        <v>376.30124999999975</v>
      </c>
      <c r="P185" s="1">
        <f>mock[[#This Row],[Total Profit]]+mock[[#This Row],[Vat]]</f>
        <v>752.60249999999974</v>
      </c>
      <c r="Q185" s="1">
        <f>mock[[#This Row],[Invoiced Amount USD]]/mock[[#This Row],[Total Profit]]</f>
        <v>13.333333333333343</v>
      </c>
      <c r="R185" s="1">
        <f>mock[[#This Row],[Invoiced Amount USD]]/$T$23*100</f>
        <v>0.10030775358833087</v>
      </c>
    </row>
    <row r="186" spans="1:18" x14ac:dyDescent="0.2">
      <c r="A186">
        <v>185</v>
      </c>
      <c r="B186" t="s">
        <v>10</v>
      </c>
      <c r="C186" t="s">
        <v>63</v>
      </c>
      <c r="D186" t="s">
        <v>212</v>
      </c>
      <c r="E186" s="2">
        <v>44349</v>
      </c>
      <c r="F186" s="3" t="s">
        <v>887</v>
      </c>
      <c r="G186" s="3">
        <v>2021</v>
      </c>
      <c r="H186" s="1">
        <v>8324.85</v>
      </c>
      <c r="I186">
        <v>6</v>
      </c>
      <c r="J186" s="1">
        <f>0.075*mock[[#This Row],[Invoiced Amount USD]]</f>
        <v>624.36374999999998</v>
      </c>
      <c r="K186" s="1">
        <f>mock[[#This Row],[Invoiced Amount USD]]-mock[[#This Row],[Vat]]</f>
        <v>7700.4862499999999</v>
      </c>
      <c r="L186" s="1">
        <f>mock[[#This Row],[Invoiced Amount USD]]/mock[[#This Row],[Quantity]]</f>
        <v>1387.4750000000001</v>
      </c>
      <c r="M186" s="1">
        <f>mock[[#This Row],[COGS]]/mock[[#This Row],[Quantity]]</f>
        <v>1283.4143750000001</v>
      </c>
      <c r="N186" s="1">
        <f>mock[[#This Row],[Unit Price]]-mock[[#This Row],[Unit Cost]]</f>
        <v>104.06062500000007</v>
      </c>
      <c r="O186" s="1">
        <f>mock[[#This Row],[Profit]]*mock[[#This Row],[Quantity]]</f>
        <v>624.36375000000044</v>
      </c>
      <c r="P186" s="1">
        <f>mock[[#This Row],[Total Profit]]+mock[[#This Row],[Vat]]</f>
        <v>1248.7275000000004</v>
      </c>
      <c r="Q186" s="1">
        <f>mock[[#This Row],[Invoiced Amount USD]]/mock[[#This Row],[Total Profit]]</f>
        <v>13.333333333333325</v>
      </c>
      <c r="R186" s="1">
        <f>mock[[#This Row],[Invoiced Amount USD]]/$T$23*100</f>
        <v>0.16643188186190244</v>
      </c>
    </row>
    <row r="187" spans="1:18" x14ac:dyDescent="0.2">
      <c r="A187">
        <v>186</v>
      </c>
      <c r="B187" t="s">
        <v>5</v>
      </c>
      <c r="C187" t="s">
        <v>11</v>
      </c>
      <c r="D187" t="s">
        <v>213</v>
      </c>
      <c r="E187" s="2">
        <v>44481</v>
      </c>
      <c r="F187" s="3" t="s">
        <v>889</v>
      </c>
      <c r="G187" s="3">
        <v>2021</v>
      </c>
      <c r="H187" s="1">
        <v>2212.7199999999998</v>
      </c>
      <c r="I187">
        <v>1</v>
      </c>
      <c r="J187" s="1">
        <f>0.075*mock[[#This Row],[Invoiced Amount USD]]</f>
        <v>165.95399999999998</v>
      </c>
      <c r="K187" s="1">
        <f>mock[[#This Row],[Invoiced Amount USD]]-mock[[#This Row],[Vat]]</f>
        <v>2046.7659999999998</v>
      </c>
      <c r="L187" s="1">
        <f>mock[[#This Row],[Invoiced Amount USD]]/mock[[#This Row],[Quantity]]</f>
        <v>2212.7199999999998</v>
      </c>
      <c r="M187" s="1">
        <f>mock[[#This Row],[COGS]]/mock[[#This Row],[Quantity]]</f>
        <v>2046.7659999999998</v>
      </c>
      <c r="N187" s="1">
        <f>mock[[#This Row],[Unit Price]]-mock[[#This Row],[Unit Cost]]</f>
        <v>165.95399999999995</v>
      </c>
      <c r="O187" s="1">
        <f>mock[[#This Row],[Profit]]*mock[[#This Row],[Quantity]]</f>
        <v>165.95399999999995</v>
      </c>
      <c r="P187" s="1">
        <f>mock[[#This Row],[Total Profit]]+mock[[#This Row],[Vat]]</f>
        <v>331.9079999999999</v>
      </c>
      <c r="Q187" s="1">
        <f>mock[[#This Row],[Invoiced Amount USD]]/mock[[#This Row],[Total Profit]]</f>
        <v>13.333333333333336</v>
      </c>
      <c r="R187" s="1">
        <f>mock[[#This Row],[Invoiced Amount USD]]/$T$23*100</f>
        <v>4.4237091795464027E-2</v>
      </c>
    </row>
    <row r="188" spans="1:18" x14ac:dyDescent="0.2">
      <c r="A188">
        <v>187</v>
      </c>
      <c r="B188" t="s">
        <v>16</v>
      </c>
      <c r="C188" t="s">
        <v>164</v>
      </c>
      <c r="D188" t="s">
        <v>214</v>
      </c>
      <c r="E188" s="2">
        <v>44425</v>
      </c>
      <c r="F188" s="3" t="s">
        <v>891</v>
      </c>
      <c r="G188" s="3">
        <v>2021</v>
      </c>
      <c r="H188" s="1">
        <v>1336.02</v>
      </c>
      <c r="I188">
        <v>4</v>
      </c>
      <c r="J188" s="1">
        <f>0.075*mock[[#This Row],[Invoiced Amount USD]]</f>
        <v>100.2015</v>
      </c>
      <c r="K188" s="1">
        <f>mock[[#This Row],[Invoiced Amount USD]]-mock[[#This Row],[Vat]]</f>
        <v>1235.8185000000001</v>
      </c>
      <c r="L188" s="1">
        <f>mock[[#This Row],[Invoiced Amount USD]]/mock[[#This Row],[Quantity]]</f>
        <v>334.005</v>
      </c>
      <c r="M188" s="1">
        <f>mock[[#This Row],[COGS]]/mock[[#This Row],[Quantity]]</f>
        <v>308.95462500000002</v>
      </c>
      <c r="N188" s="1">
        <f>mock[[#This Row],[Unit Price]]-mock[[#This Row],[Unit Cost]]</f>
        <v>25.050374999999974</v>
      </c>
      <c r="O188" s="1">
        <f>mock[[#This Row],[Profit]]*mock[[#This Row],[Quantity]]</f>
        <v>100.2014999999999</v>
      </c>
      <c r="P188" s="1">
        <f>mock[[#This Row],[Total Profit]]+mock[[#This Row],[Vat]]</f>
        <v>200.40299999999991</v>
      </c>
      <c r="Q188" s="1">
        <f>mock[[#This Row],[Invoiced Amount USD]]/mock[[#This Row],[Total Profit]]</f>
        <v>13.333333333333346</v>
      </c>
      <c r="R188" s="1">
        <f>mock[[#This Row],[Invoiced Amount USD]]/$T$23*100</f>
        <v>2.670994946517221E-2</v>
      </c>
    </row>
    <row r="189" spans="1:18" x14ac:dyDescent="0.2">
      <c r="A189">
        <v>188</v>
      </c>
      <c r="B189" t="s">
        <v>5</v>
      </c>
      <c r="C189" t="s">
        <v>52</v>
      </c>
      <c r="D189" t="s">
        <v>215</v>
      </c>
      <c r="E189" s="2">
        <v>44387</v>
      </c>
      <c r="F189" s="3" t="s">
        <v>892</v>
      </c>
      <c r="G189" s="3">
        <v>2021</v>
      </c>
      <c r="H189" s="1">
        <v>2000.2</v>
      </c>
      <c r="I189">
        <v>7</v>
      </c>
      <c r="J189" s="1">
        <f>0.075*mock[[#This Row],[Invoiced Amount USD]]</f>
        <v>150.01499999999999</v>
      </c>
      <c r="K189" s="1">
        <f>mock[[#This Row],[Invoiced Amount USD]]-mock[[#This Row],[Vat]]</f>
        <v>1850.1849999999999</v>
      </c>
      <c r="L189" s="1">
        <f>mock[[#This Row],[Invoiced Amount USD]]/mock[[#This Row],[Quantity]]</f>
        <v>285.74285714285713</v>
      </c>
      <c r="M189" s="1">
        <f>mock[[#This Row],[COGS]]/mock[[#This Row],[Quantity]]</f>
        <v>264.31214285714287</v>
      </c>
      <c r="N189" s="1">
        <f>mock[[#This Row],[Unit Price]]-mock[[#This Row],[Unit Cost]]</f>
        <v>21.430714285714259</v>
      </c>
      <c r="O189" s="1">
        <f>mock[[#This Row],[Profit]]*mock[[#This Row],[Quantity]]</f>
        <v>150.01499999999982</v>
      </c>
      <c r="P189" s="1">
        <f>mock[[#This Row],[Total Profit]]+mock[[#This Row],[Vat]]</f>
        <v>300.0299999999998</v>
      </c>
      <c r="Q189" s="1">
        <f>mock[[#This Row],[Invoiced Amount USD]]/mock[[#This Row],[Total Profit]]</f>
        <v>13.33333333333335</v>
      </c>
      <c r="R189" s="1">
        <f>mock[[#This Row],[Invoiced Amount USD]]/$T$23*100</f>
        <v>3.9988354156552643E-2</v>
      </c>
    </row>
    <row r="190" spans="1:18" x14ac:dyDescent="0.2">
      <c r="A190">
        <v>189</v>
      </c>
      <c r="B190" t="s">
        <v>5</v>
      </c>
      <c r="C190" t="s">
        <v>52</v>
      </c>
      <c r="D190" t="s">
        <v>216</v>
      </c>
      <c r="E190" s="2">
        <v>44382</v>
      </c>
      <c r="F190" s="3" t="s">
        <v>892</v>
      </c>
      <c r="G190" s="3">
        <v>2021</v>
      </c>
      <c r="H190" s="1">
        <v>3376.23</v>
      </c>
      <c r="I190">
        <v>2</v>
      </c>
      <c r="J190" s="1">
        <f>0.075*mock[[#This Row],[Invoiced Amount USD]]</f>
        <v>253.21724999999998</v>
      </c>
      <c r="K190" s="1">
        <f>mock[[#This Row],[Invoiced Amount USD]]-mock[[#This Row],[Vat]]</f>
        <v>3123.0127499999999</v>
      </c>
      <c r="L190" s="1">
        <f>mock[[#This Row],[Invoiced Amount USD]]/mock[[#This Row],[Quantity]]</f>
        <v>1688.115</v>
      </c>
      <c r="M190" s="1">
        <f>mock[[#This Row],[COGS]]/mock[[#This Row],[Quantity]]</f>
        <v>1561.5063749999999</v>
      </c>
      <c r="N190" s="1">
        <f>mock[[#This Row],[Unit Price]]-mock[[#This Row],[Unit Cost]]</f>
        <v>126.60862500000007</v>
      </c>
      <c r="O190" s="1">
        <f>mock[[#This Row],[Profit]]*mock[[#This Row],[Quantity]]</f>
        <v>253.21725000000015</v>
      </c>
      <c r="P190" s="1">
        <f>mock[[#This Row],[Total Profit]]+mock[[#This Row],[Vat]]</f>
        <v>506.43450000000013</v>
      </c>
      <c r="Q190" s="1">
        <f>mock[[#This Row],[Invoiced Amount USD]]/mock[[#This Row],[Total Profit]]</f>
        <v>13.333333333333325</v>
      </c>
      <c r="R190" s="1">
        <f>mock[[#This Row],[Invoiced Amount USD]]/$T$23*100</f>
        <v>6.7498190657923063E-2</v>
      </c>
    </row>
    <row r="191" spans="1:18" x14ac:dyDescent="0.2">
      <c r="A191">
        <v>190</v>
      </c>
      <c r="B191" t="s">
        <v>13</v>
      </c>
      <c r="C191" t="s">
        <v>33</v>
      </c>
      <c r="D191" t="s">
        <v>217</v>
      </c>
      <c r="E191" s="2">
        <v>44220</v>
      </c>
      <c r="F191" s="3" t="s">
        <v>894</v>
      </c>
      <c r="G191" s="3">
        <v>2021</v>
      </c>
      <c r="H191" s="1">
        <v>9310.2999999999993</v>
      </c>
      <c r="I191">
        <v>2</v>
      </c>
      <c r="J191" s="1">
        <f>0.075*mock[[#This Row],[Invoiced Amount USD]]</f>
        <v>698.27249999999992</v>
      </c>
      <c r="K191" s="1">
        <f>mock[[#This Row],[Invoiced Amount USD]]-mock[[#This Row],[Vat]]</f>
        <v>8612.0275000000001</v>
      </c>
      <c r="L191" s="1">
        <f>mock[[#This Row],[Invoiced Amount USD]]/mock[[#This Row],[Quantity]]</f>
        <v>4655.1499999999996</v>
      </c>
      <c r="M191" s="1">
        <f>mock[[#This Row],[COGS]]/mock[[#This Row],[Quantity]]</f>
        <v>4306.0137500000001</v>
      </c>
      <c r="N191" s="1">
        <f>mock[[#This Row],[Unit Price]]-mock[[#This Row],[Unit Cost]]</f>
        <v>349.13624999999956</v>
      </c>
      <c r="O191" s="1">
        <f>mock[[#This Row],[Profit]]*mock[[#This Row],[Quantity]]</f>
        <v>698.27249999999913</v>
      </c>
      <c r="P191" s="1">
        <f>mock[[#This Row],[Total Profit]]+mock[[#This Row],[Vat]]</f>
        <v>1396.5449999999992</v>
      </c>
      <c r="Q191" s="1">
        <f>mock[[#This Row],[Invoiced Amount USD]]/mock[[#This Row],[Total Profit]]</f>
        <v>13.333333333333348</v>
      </c>
      <c r="R191" s="1">
        <f>mock[[#This Row],[Invoiced Amount USD]]/$T$23*100</f>
        <v>0.18613317353452255</v>
      </c>
    </row>
    <row r="192" spans="1:18" x14ac:dyDescent="0.2">
      <c r="A192">
        <v>191</v>
      </c>
      <c r="B192" t="s">
        <v>5</v>
      </c>
      <c r="C192" t="s">
        <v>27</v>
      </c>
      <c r="D192" t="s">
        <v>218</v>
      </c>
      <c r="E192" s="2">
        <v>44356</v>
      </c>
      <c r="F192" s="3" t="s">
        <v>887</v>
      </c>
      <c r="G192" s="3">
        <v>2021</v>
      </c>
      <c r="H192" s="1">
        <v>6140.59</v>
      </c>
      <c r="I192">
        <v>9</v>
      </c>
      <c r="J192" s="1">
        <f>0.075*mock[[#This Row],[Invoiced Amount USD]]</f>
        <v>460.54424999999998</v>
      </c>
      <c r="K192" s="1">
        <f>mock[[#This Row],[Invoiced Amount USD]]-mock[[#This Row],[Vat]]</f>
        <v>5680.0457500000002</v>
      </c>
      <c r="L192" s="1">
        <f>mock[[#This Row],[Invoiced Amount USD]]/mock[[#This Row],[Quantity]]</f>
        <v>682.28777777777782</v>
      </c>
      <c r="M192" s="1">
        <f>mock[[#This Row],[COGS]]/mock[[#This Row],[Quantity]]</f>
        <v>631.11619444444443</v>
      </c>
      <c r="N192" s="1">
        <f>mock[[#This Row],[Unit Price]]-mock[[#This Row],[Unit Cost]]</f>
        <v>51.171583333333388</v>
      </c>
      <c r="O192" s="1">
        <f>mock[[#This Row],[Profit]]*mock[[#This Row],[Quantity]]</f>
        <v>460.54425000000049</v>
      </c>
      <c r="P192" s="1">
        <f>mock[[#This Row],[Total Profit]]+mock[[#This Row],[Vat]]</f>
        <v>921.08850000000052</v>
      </c>
      <c r="Q192" s="1">
        <f>mock[[#This Row],[Invoiced Amount USD]]/mock[[#This Row],[Total Profit]]</f>
        <v>13.33333333333332</v>
      </c>
      <c r="R192" s="1">
        <f>mock[[#This Row],[Invoiced Amount USD]]/$T$23*100</f>
        <v>0.12276376744834797</v>
      </c>
    </row>
    <row r="193" spans="1:18" x14ac:dyDescent="0.2">
      <c r="A193">
        <v>192</v>
      </c>
      <c r="B193" t="s">
        <v>13</v>
      </c>
      <c r="C193" t="s">
        <v>87</v>
      </c>
      <c r="D193" t="s">
        <v>219</v>
      </c>
      <c r="E193" s="2">
        <v>44307</v>
      </c>
      <c r="F193" s="3" t="s">
        <v>888</v>
      </c>
      <c r="G193" s="3">
        <v>2021</v>
      </c>
      <c r="H193" s="1">
        <v>9884.2199999999993</v>
      </c>
      <c r="I193">
        <v>7</v>
      </c>
      <c r="J193" s="1">
        <f>0.075*mock[[#This Row],[Invoiced Amount USD]]</f>
        <v>741.31649999999991</v>
      </c>
      <c r="K193" s="1">
        <f>mock[[#This Row],[Invoiced Amount USD]]-mock[[#This Row],[Vat]]</f>
        <v>9142.9035000000003</v>
      </c>
      <c r="L193" s="1">
        <f>mock[[#This Row],[Invoiced Amount USD]]/mock[[#This Row],[Quantity]]</f>
        <v>1412.0314285714285</v>
      </c>
      <c r="M193" s="1">
        <f>mock[[#This Row],[COGS]]/mock[[#This Row],[Quantity]]</f>
        <v>1306.1290714285715</v>
      </c>
      <c r="N193" s="1">
        <f>mock[[#This Row],[Unit Price]]-mock[[#This Row],[Unit Cost]]</f>
        <v>105.902357142857</v>
      </c>
      <c r="O193" s="1">
        <f>mock[[#This Row],[Profit]]*mock[[#This Row],[Quantity]]</f>
        <v>741.316499999999</v>
      </c>
      <c r="P193" s="1">
        <f>mock[[#This Row],[Total Profit]]+mock[[#This Row],[Vat]]</f>
        <v>1482.6329999999989</v>
      </c>
      <c r="Q193" s="1">
        <f>mock[[#This Row],[Invoiced Amount USD]]/mock[[#This Row],[Total Profit]]</f>
        <v>13.33333333333335</v>
      </c>
      <c r="R193" s="1">
        <f>mock[[#This Row],[Invoiced Amount USD]]/$T$23*100</f>
        <v>0.19760708425221513</v>
      </c>
    </row>
    <row r="194" spans="1:18" x14ac:dyDescent="0.2">
      <c r="A194">
        <v>193</v>
      </c>
      <c r="B194" t="s">
        <v>10</v>
      </c>
      <c r="C194" t="s">
        <v>60</v>
      </c>
      <c r="D194" t="s">
        <v>220</v>
      </c>
      <c r="E194" s="2">
        <v>44441</v>
      </c>
      <c r="F194" s="3" t="s">
        <v>893</v>
      </c>
      <c r="G194" s="3">
        <v>2021</v>
      </c>
      <c r="H194" s="1">
        <v>7168.9</v>
      </c>
      <c r="I194">
        <v>1</v>
      </c>
      <c r="J194" s="1">
        <f>0.075*mock[[#This Row],[Invoiced Amount USD]]</f>
        <v>537.6674999999999</v>
      </c>
      <c r="K194" s="1">
        <f>mock[[#This Row],[Invoiced Amount USD]]-mock[[#This Row],[Vat]]</f>
        <v>6631.2325000000001</v>
      </c>
      <c r="L194" s="1">
        <f>mock[[#This Row],[Invoiced Amount USD]]/mock[[#This Row],[Quantity]]</f>
        <v>7168.9</v>
      </c>
      <c r="M194" s="1">
        <f>mock[[#This Row],[COGS]]/mock[[#This Row],[Quantity]]</f>
        <v>6631.2325000000001</v>
      </c>
      <c r="N194" s="1">
        <f>mock[[#This Row],[Unit Price]]-mock[[#This Row],[Unit Cost]]</f>
        <v>537.66749999999956</v>
      </c>
      <c r="O194" s="1">
        <f>mock[[#This Row],[Profit]]*mock[[#This Row],[Quantity]]</f>
        <v>537.66749999999956</v>
      </c>
      <c r="P194" s="1">
        <f>mock[[#This Row],[Total Profit]]+mock[[#This Row],[Vat]]</f>
        <v>1075.3349999999996</v>
      </c>
      <c r="Q194" s="1">
        <f>mock[[#This Row],[Invoiced Amount USD]]/mock[[#This Row],[Total Profit]]</f>
        <v>13.333333333333343</v>
      </c>
      <c r="R194" s="1">
        <f>mock[[#This Row],[Invoiced Amount USD]]/$T$23*100</f>
        <v>0.1433219238640687</v>
      </c>
    </row>
    <row r="195" spans="1:18" x14ac:dyDescent="0.2">
      <c r="A195">
        <v>194</v>
      </c>
      <c r="B195" t="s">
        <v>10</v>
      </c>
      <c r="C195" t="s">
        <v>33</v>
      </c>
      <c r="D195" t="s">
        <v>221</v>
      </c>
      <c r="E195" s="2">
        <v>44229</v>
      </c>
      <c r="F195" s="3" t="s">
        <v>896</v>
      </c>
      <c r="G195" s="3">
        <v>2021</v>
      </c>
      <c r="H195" s="1">
        <v>9292.18</v>
      </c>
      <c r="I195">
        <v>3</v>
      </c>
      <c r="J195" s="1">
        <f>0.075*mock[[#This Row],[Invoiced Amount USD]]</f>
        <v>696.9135</v>
      </c>
      <c r="K195" s="1">
        <f>mock[[#This Row],[Invoiced Amount USD]]-mock[[#This Row],[Vat]]</f>
        <v>8595.2664999999997</v>
      </c>
      <c r="L195" s="1">
        <f>mock[[#This Row],[Invoiced Amount USD]]/mock[[#This Row],[Quantity]]</f>
        <v>3097.3933333333334</v>
      </c>
      <c r="M195" s="1">
        <f>mock[[#This Row],[COGS]]/mock[[#This Row],[Quantity]]</f>
        <v>2865.0888333333332</v>
      </c>
      <c r="N195" s="1">
        <f>mock[[#This Row],[Unit Price]]-mock[[#This Row],[Unit Cost]]</f>
        <v>232.30450000000019</v>
      </c>
      <c r="O195" s="1">
        <f>mock[[#This Row],[Profit]]*mock[[#This Row],[Quantity]]</f>
        <v>696.91350000000057</v>
      </c>
      <c r="P195" s="1">
        <f>mock[[#This Row],[Total Profit]]+mock[[#This Row],[Vat]]</f>
        <v>1393.8270000000007</v>
      </c>
      <c r="Q195" s="1">
        <f>mock[[#This Row],[Invoiced Amount USD]]/mock[[#This Row],[Total Profit]]</f>
        <v>13.333333333333323</v>
      </c>
      <c r="R195" s="1">
        <f>mock[[#This Row],[Invoiced Amount USD]]/$T$23*100</f>
        <v>0.18577091527169051</v>
      </c>
    </row>
    <row r="196" spans="1:18" x14ac:dyDescent="0.2">
      <c r="A196">
        <v>195</v>
      </c>
      <c r="B196" t="s">
        <v>5</v>
      </c>
      <c r="C196" t="s">
        <v>52</v>
      </c>
      <c r="D196" t="s">
        <v>222</v>
      </c>
      <c r="E196" s="2">
        <v>44270</v>
      </c>
      <c r="F196" s="3" t="s">
        <v>890</v>
      </c>
      <c r="G196" s="3">
        <v>2021</v>
      </c>
      <c r="H196" s="1">
        <v>735.73</v>
      </c>
      <c r="I196">
        <v>2</v>
      </c>
      <c r="J196" s="1">
        <f>0.075*mock[[#This Row],[Invoiced Amount USD]]</f>
        <v>55.179749999999999</v>
      </c>
      <c r="K196" s="1">
        <f>mock[[#This Row],[Invoiced Amount USD]]-mock[[#This Row],[Vat]]</f>
        <v>680.55025000000001</v>
      </c>
      <c r="L196" s="1">
        <f>mock[[#This Row],[Invoiced Amount USD]]/mock[[#This Row],[Quantity]]</f>
        <v>367.86500000000001</v>
      </c>
      <c r="M196" s="1">
        <f>mock[[#This Row],[COGS]]/mock[[#This Row],[Quantity]]</f>
        <v>340.275125</v>
      </c>
      <c r="N196" s="1">
        <f>mock[[#This Row],[Unit Price]]-mock[[#This Row],[Unit Cost]]</f>
        <v>27.589875000000006</v>
      </c>
      <c r="O196" s="1">
        <f>mock[[#This Row],[Profit]]*mock[[#This Row],[Quantity]]</f>
        <v>55.179750000000013</v>
      </c>
      <c r="P196" s="1">
        <f>mock[[#This Row],[Total Profit]]+mock[[#This Row],[Vat]]</f>
        <v>110.35950000000001</v>
      </c>
      <c r="Q196" s="1">
        <f>mock[[#This Row],[Invoiced Amount USD]]/mock[[#This Row],[Total Profit]]</f>
        <v>13.33333333333333</v>
      </c>
      <c r="R196" s="1">
        <f>mock[[#This Row],[Invoiced Amount USD]]/$T$23*100</f>
        <v>1.4708845017298506E-2</v>
      </c>
    </row>
    <row r="197" spans="1:18" x14ac:dyDescent="0.2">
      <c r="A197">
        <v>196</v>
      </c>
      <c r="B197" t="s">
        <v>13</v>
      </c>
      <c r="C197" t="s">
        <v>41</v>
      </c>
      <c r="D197" t="s">
        <v>223</v>
      </c>
      <c r="E197" s="2">
        <v>44457</v>
      </c>
      <c r="F197" s="3" t="s">
        <v>893</v>
      </c>
      <c r="G197" s="3">
        <v>2021</v>
      </c>
      <c r="H197" s="1">
        <v>9834.65</v>
      </c>
      <c r="I197">
        <v>6</v>
      </c>
      <c r="J197" s="1">
        <f>0.075*mock[[#This Row],[Invoiced Amount USD]]</f>
        <v>737.59875</v>
      </c>
      <c r="K197" s="1">
        <f>mock[[#This Row],[Invoiced Amount USD]]-mock[[#This Row],[Vat]]</f>
        <v>9097.0512500000004</v>
      </c>
      <c r="L197" s="1">
        <f>mock[[#This Row],[Invoiced Amount USD]]/mock[[#This Row],[Quantity]]</f>
        <v>1639.1083333333333</v>
      </c>
      <c r="M197" s="1">
        <f>mock[[#This Row],[COGS]]/mock[[#This Row],[Quantity]]</f>
        <v>1516.1752083333333</v>
      </c>
      <c r="N197" s="1">
        <f>mock[[#This Row],[Unit Price]]-mock[[#This Row],[Unit Cost]]</f>
        <v>122.93312500000002</v>
      </c>
      <c r="O197" s="1">
        <f>mock[[#This Row],[Profit]]*mock[[#This Row],[Quantity]]</f>
        <v>737.59875000000011</v>
      </c>
      <c r="P197" s="1">
        <f>mock[[#This Row],[Total Profit]]+mock[[#This Row],[Vat]]</f>
        <v>1475.1975000000002</v>
      </c>
      <c r="Q197" s="1">
        <f>mock[[#This Row],[Invoiced Amount USD]]/mock[[#This Row],[Total Profit]]</f>
        <v>13.33333333333333</v>
      </c>
      <c r="R197" s="1">
        <f>mock[[#This Row],[Invoiced Amount USD]]/$T$23*100</f>
        <v>0.19661607199567063</v>
      </c>
    </row>
    <row r="198" spans="1:18" x14ac:dyDescent="0.2">
      <c r="A198">
        <v>197</v>
      </c>
      <c r="B198" t="s">
        <v>10</v>
      </c>
      <c r="C198" t="s">
        <v>63</v>
      </c>
      <c r="D198" t="s">
        <v>224</v>
      </c>
      <c r="E198" s="2">
        <v>44370</v>
      </c>
      <c r="F198" s="3" t="s">
        <v>887</v>
      </c>
      <c r="G198" s="3">
        <v>2021</v>
      </c>
      <c r="H198" s="1">
        <v>2795.68</v>
      </c>
      <c r="I198">
        <v>4</v>
      </c>
      <c r="J198" s="1">
        <f>0.075*mock[[#This Row],[Invoiced Amount USD]]</f>
        <v>209.67599999999999</v>
      </c>
      <c r="K198" s="1">
        <f>mock[[#This Row],[Invoiced Amount USD]]-mock[[#This Row],[Vat]]</f>
        <v>2586.0039999999999</v>
      </c>
      <c r="L198" s="1">
        <f>mock[[#This Row],[Invoiced Amount USD]]/mock[[#This Row],[Quantity]]</f>
        <v>698.92</v>
      </c>
      <c r="M198" s="1">
        <f>mock[[#This Row],[COGS]]/mock[[#This Row],[Quantity]]</f>
        <v>646.50099999999998</v>
      </c>
      <c r="N198" s="1">
        <f>mock[[#This Row],[Unit Price]]-mock[[#This Row],[Unit Cost]]</f>
        <v>52.418999999999983</v>
      </c>
      <c r="O198" s="1">
        <f>mock[[#This Row],[Profit]]*mock[[#This Row],[Quantity]]</f>
        <v>209.67599999999993</v>
      </c>
      <c r="P198" s="1">
        <f>mock[[#This Row],[Total Profit]]+mock[[#This Row],[Vat]]</f>
        <v>419.35199999999992</v>
      </c>
      <c r="Q198" s="1">
        <f>mock[[#This Row],[Invoiced Amount USD]]/mock[[#This Row],[Total Profit]]</f>
        <v>13.333333333333337</v>
      </c>
      <c r="R198" s="1">
        <f>mock[[#This Row],[Invoiced Amount USD]]/$T$23*100</f>
        <v>5.5891731801015435E-2</v>
      </c>
    </row>
    <row r="199" spans="1:18" x14ac:dyDescent="0.2">
      <c r="A199">
        <v>198</v>
      </c>
      <c r="B199" t="s">
        <v>10</v>
      </c>
      <c r="C199" t="s">
        <v>52</v>
      </c>
      <c r="D199" t="s">
        <v>225</v>
      </c>
      <c r="E199" s="2">
        <v>44206</v>
      </c>
      <c r="F199" s="3" t="s">
        <v>894</v>
      </c>
      <c r="G199" s="3">
        <v>2021</v>
      </c>
      <c r="H199" s="1">
        <v>5449.65</v>
      </c>
      <c r="I199">
        <v>4</v>
      </c>
      <c r="J199" s="1">
        <f>0.075*mock[[#This Row],[Invoiced Amount USD]]</f>
        <v>408.72374999999994</v>
      </c>
      <c r="K199" s="1">
        <f>mock[[#This Row],[Invoiced Amount USD]]-mock[[#This Row],[Vat]]</f>
        <v>5040.9262499999995</v>
      </c>
      <c r="L199" s="1">
        <f>mock[[#This Row],[Invoiced Amount USD]]/mock[[#This Row],[Quantity]]</f>
        <v>1362.4124999999999</v>
      </c>
      <c r="M199" s="1">
        <f>mock[[#This Row],[COGS]]/mock[[#This Row],[Quantity]]</f>
        <v>1260.2315624999999</v>
      </c>
      <c r="N199" s="1">
        <f>mock[[#This Row],[Unit Price]]-mock[[#This Row],[Unit Cost]]</f>
        <v>102.18093750000003</v>
      </c>
      <c r="O199" s="1">
        <f>mock[[#This Row],[Profit]]*mock[[#This Row],[Quantity]]</f>
        <v>408.72375000000011</v>
      </c>
      <c r="P199" s="1">
        <f>mock[[#This Row],[Total Profit]]+mock[[#This Row],[Vat]]</f>
        <v>817.44749999999999</v>
      </c>
      <c r="Q199" s="1">
        <f>mock[[#This Row],[Invoiced Amount USD]]/mock[[#This Row],[Total Profit]]</f>
        <v>13.333333333333329</v>
      </c>
      <c r="R199" s="1">
        <f>mock[[#This Row],[Invoiced Amount USD]]/$T$23*100</f>
        <v>0.10895037207742081</v>
      </c>
    </row>
    <row r="200" spans="1:18" x14ac:dyDescent="0.2">
      <c r="A200">
        <v>199</v>
      </c>
      <c r="B200" t="s">
        <v>16</v>
      </c>
      <c r="C200" t="s">
        <v>164</v>
      </c>
      <c r="D200" t="s">
        <v>226</v>
      </c>
      <c r="E200" s="2">
        <v>44287</v>
      </c>
      <c r="F200" s="3" t="s">
        <v>888</v>
      </c>
      <c r="G200" s="3">
        <v>2021</v>
      </c>
      <c r="H200" s="1">
        <v>1379.95</v>
      </c>
      <c r="I200">
        <v>2</v>
      </c>
      <c r="J200" s="1">
        <f>0.075*mock[[#This Row],[Invoiced Amount USD]]</f>
        <v>103.49625</v>
      </c>
      <c r="K200" s="1">
        <f>mock[[#This Row],[Invoiced Amount USD]]-mock[[#This Row],[Vat]]</f>
        <v>1276.4537500000001</v>
      </c>
      <c r="L200" s="1">
        <f>mock[[#This Row],[Invoiced Amount USD]]/mock[[#This Row],[Quantity]]</f>
        <v>689.97500000000002</v>
      </c>
      <c r="M200" s="1">
        <f>mock[[#This Row],[COGS]]/mock[[#This Row],[Quantity]]</f>
        <v>638.22687500000006</v>
      </c>
      <c r="N200" s="1">
        <f>mock[[#This Row],[Unit Price]]-mock[[#This Row],[Unit Cost]]</f>
        <v>51.748124999999959</v>
      </c>
      <c r="O200" s="1">
        <f>mock[[#This Row],[Profit]]*mock[[#This Row],[Quantity]]</f>
        <v>103.49624999999992</v>
      </c>
      <c r="P200" s="1">
        <f>mock[[#This Row],[Total Profit]]+mock[[#This Row],[Vat]]</f>
        <v>206.99249999999992</v>
      </c>
      <c r="Q200" s="1">
        <f>mock[[#This Row],[Invoiced Amount USD]]/mock[[#This Row],[Total Profit]]</f>
        <v>13.333333333333345</v>
      </c>
      <c r="R200" s="1">
        <f>mock[[#This Row],[Invoiced Amount USD]]/$T$23*100</f>
        <v>2.7588205838583554E-2</v>
      </c>
    </row>
    <row r="201" spans="1:18" x14ac:dyDescent="0.2">
      <c r="A201">
        <v>200</v>
      </c>
      <c r="B201" t="s">
        <v>16</v>
      </c>
      <c r="C201" t="s">
        <v>79</v>
      </c>
      <c r="D201" t="s">
        <v>62</v>
      </c>
      <c r="E201" s="2">
        <v>44315</v>
      </c>
      <c r="F201" s="3" t="s">
        <v>888</v>
      </c>
      <c r="G201" s="3">
        <v>2021</v>
      </c>
      <c r="H201" s="1">
        <v>2267.2600000000002</v>
      </c>
      <c r="I201">
        <v>5</v>
      </c>
      <c r="J201" s="1">
        <f>0.075*mock[[#This Row],[Invoiced Amount USD]]</f>
        <v>170.0445</v>
      </c>
      <c r="K201" s="1">
        <f>mock[[#This Row],[Invoiced Amount USD]]-mock[[#This Row],[Vat]]</f>
        <v>2097.2155000000002</v>
      </c>
      <c r="L201" s="1">
        <f>mock[[#This Row],[Invoiced Amount USD]]/mock[[#This Row],[Quantity]]</f>
        <v>453.45200000000006</v>
      </c>
      <c r="M201" s="1">
        <f>mock[[#This Row],[COGS]]/mock[[#This Row],[Quantity]]</f>
        <v>419.44310000000007</v>
      </c>
      <c r="N201" s="1">
        <f>mock[[#This Row],[Unit Price]]-mock[[#This Row],[Unit Cost]]</f>
        <v>34.008899999999983</v>
      </c>
      <c r="O201" s="1">
        <f>mock[[#This Row],[Profit]]*mock[[#This Row],[Quantity]]</f>
        <v>170.04449999999991</v>
      </c>
      <c r="P201" s="1">
        <f>mock[[#This Row],[Total Profit]]+mock[[#This Row],[Vat]]</f>
        <v>340.08899999999994</v>
      </c>
      <c r="Q201" s="1">
        <f>mock[[#This Row],[Invoiced Amount USD]]/mock[[#This Row],[Total Profit]]</f>
        <v>13.333333333333341</v>
      </c>
      <c r="R201" s="1">
        <f>mock[[#This Row],[Invoiced Amount USD]]/$T$23*100</f>
        <v>4.5327465175975176E-2</v>
      </c>
    </row>
    <row r="202" spans="1:18" x14ac:dyDescent="0.2">
      <c r="A202">
        <v>201</v>
      </c>
      <c r="B202" t="s">
        <v>13</v>
      </c>
      <c r="C202" t="s">
        <v>27</v>
      </c>
      <c r="D202" t="s">
        <v>227</v>
      </c>
      <c r="E202" s="2">
        <v>44518</v>
      </c>
      <c r="F202" s="3" t="s">
        <v>898</v>
      </c>
      <c r="G202" s="3">
        <v>2021</v>
      </c>
      <c r="H202" s="1">
        <v>7796.73</v>
      </c>
      <c r="I202">
        <v>5</v>
      </c>
      <c r="J202" s="1">
        <f>0.075*mock[[#This Row],[Invoiced Amount USD]]</f>
        <v>584.75474999999994</v>
      </c>
      <c r="K202" s="1">
        <f>mock[[#This Row],[Invoiced Amount USD]]-mock[[#This Row],[Vat]]</f>
        <v>7211.9752499999995</v>
      </c>
      <c r="L202" s="1">
        <f>mock[[#This Row],[Invoiced Amount USD]]/mock[[#This Row],[Quantity]]</f>
        <v>1559.346</v>
      </c>
      <c r="M202" s="1">
        <f>mock[[#This Row],[COGS]]/mock[[#This Row],[Quantity]]</f>
        <v>1442.3950499999999</v>
      </c>
      <c r="N202" s="1">
        <f>mock[[#This Row],[Unit Price]]-mock[[#This Row],[Unit Cost]]</f>
        <v>116.95095000000015</v>
      </c>
      <c r="O202" s="1">
        <f>mock[[#This Row],[Profit]]*mock[[#This Row],[Quantity]]</f>
        <v>584.75475000000074</v>
      </c>
      <c r="P202" s="1">
        <f>mock[[#This Row],[Total Profit]]+mock[[#This Row],[Vat]]</f>
        <v>1169.5095000000006</v>
      </c>
      <c r="Q202" s="1">
        <f>mock[[#This Row],[Invoiced Amount USD]]/mock[[#This Row],[Total Profit]]</f>
        <v>13.333333333333316</v>
      </c>
      <c r="R202" s="1">
        <f>mock[[#This Row],[Invoiced Amount USD]]/$T$23*100</f>
        <v>0.15587361289022031</v>
      </c>
    </row>
    <row r="203" spans="1:18" x14ac:dyDescent="0.2">
      <c r="A203">
        <v>202</v>
      </c>
      <c r="B203" t="s">
        <v>13</v>
      </c>
      <c r="C203" t="s">
        <v>18</v>
      </c>
      <c r="D203" t="s">
        <v>228</v>
      </c>
      <c r="E203" s="2">
        <v>44420</v>
      </c>
      <c r="F203" s="3" t="s">
        <v>891</v>
      </c>
      <c r="G203" s="3">
        <v>2021</v>
      </c>
      <c r="H203" s="1">
        <v>5496.89</v>
      </c>
      <c r="I203">
        <v>10</v>
      </c>
      <c r="J203" s="1">
        <f>0.075*mock[[#This Row],[Invoiced Amount USD]]</f>
        <v>412.26675</v>
      </c>
      <c r="K203" s="1">
        <f>mock[[#This Row],[Invoiced Amount USD]]-mock[[#This Row],[Vat]]</f>
        <v>5084.6232500000006</v>
      </c>
      <c r="L203" s="1">
        <f>mock[[#This Row],[Invoiced Amount USD]]/mock[[#This Row],[Quantity]]</f>
        <v>549.68900000000008</v>
      </c>
      <c r="M203" s="1">
        <f>mock[[#This Row],[COGS]]/mock[[#This Row],[Quantity]]</f>
        <v>508.46232500000008</v>
      </c>
      <c r="N203" s="1">
        <f>mock[[#This Row],[Unit Price]]-mock[[#This Row],[Unit Cost]]</f>
        <v>41.226675</v>
      </c>
      <c r="O203" s="1">
        <f>mock[[#This Row],[Profit]]*mock[[#This Row],[Quantity]]</f>
        <v>412.26675</v>
      </c>
      <c r="P203" s="1">
        <f>mock[[#This Row],[Total Profit]]+mock[[#This Row],[Vat]]</f>
        <v>824.5335</v>
      </c>
      <c r="Q203" s="1">
        <f>mock[[#This Row],[Invoiced Amount USD]]/mock[[#This Row],[Total Profit]]</f>
        <v>13.333333333333334</v>
      </c>
      <c r="R203" s="1">
        <f>mock[[#This Row],[Invoiced Amount USD]]/$T$23*100</f>
        <v>0.10989480255955038</v>
      </c>
    </row>
    <row r="204" spans="1:18" x14ac:dyDescent="0.2">
      <c r="A204">
        <v>203</v>
      </c>
      <c r="B204" t="s">
        <v>5</v>
      </c>
      <c r="C204" t="s">
        <v>25</v>
      </c>
      <c r="D204" t="s">
        <v>229</v>
      </c>
      <c r="E204" s="2">
        <v>44233</v>
      </c>
      <c r="F204" s="3" t="s">
        <v>896</v>
      </c>
      <c r="G204" s="3">
        <v>2021</v>
      </c>
      <c r="H204" s="1">
        <v>2137.54</v>
      </c>
      <c r="I204">
        <v>2</v>
      </c>
      <c r="J204" s="1">
        <f>0.075*mock[[#This Row],[Invoiced Amount USD]]</f>
        <v>160.31549999999999</v>
      </c>
      <c r="K204" s="1">
        <f>mock[[#This Row],[Invoiced Amount USD]]-mock[[#This Row],[Vat]]</f>
        <v>1977.2245</v>
      </c>
      <c r="L204" s="1">
        <f>mock[[#This Row],[Invoiced Amount USD]]/mock[[#This Row],[Quantity]]</f>
        <v>1068.77</v>
      </c>
      <c r="M204" s="1">
        <f>mock[[#This Row],[COGS]]/mock[[#This Row],[Quantity]]</f>
        <v>988.61225000000002</v>
      </c>
      <c r="N204" s="1">
        <f>mock[[#This Row],[Unit Price]]-mock[[#This Row],[Unit Cost]]</f>
        <v>80.157749999999965</v>
      </c>
      <c r="O204" s="1">
        <f>mock[[#This Row],[Profit]]*mock[[#This Row],[Quantity]]</f>
        <v>160.31549999999993</v>
      </c>
      <c r="P204" s="1">
        <f>mock[[#This Row],[Total Profit]]+mock[[#This Row],[Vat]]</f>
        <v>320.63099999999991</v>
      </c>
      <c r="Q204" s="1">
        <f>mock[[#This Row],[Invoiced Amount USD]]/mock[[#This Row],[Total Profit]]</f>
        <v>13.333333333333339</v>
      </c>
      <c r="R204" s="1">
        <f>mock[[#This Row],[Invoiced Amount USD]]/$T$23*100</f>
        <v>4.2734079863912373E-2</v>
      </c>
    </row>
    <row r="205" spans="1:18" x14ac:dyDescent="0.2">
      <c r="A205">
        <v>204</v>
      </c>
      <c r="B205" t="s">
        <v>8</v>
      </c>
      <c r="C205" t="s">
        <v>35</v>
      </c>
      <c r="D205" t="s">
        <v>230</v>
      </c>
      <c r="E205" s="2">
        <v>44374</v>
      </c>
      <c r="F205" s="3" t="s">
        <v>887</v>
      </c>
      <c r="G205" s="3">
        <v>2021</v>
      </c>
      <c r="H205" s="1">
        <v>6950.25</v>
      </c>
      <c r="I205">
        <v>7</v>
      </c>
      <c r="J205" s="1">
        <f>0.075*mock[[#This Row],[Invoiced Amount USD]]</f>
        <v>521.26874999999995</v>
      </c>
      <c r="K205" s="1">
        <f>mock[[#This Row],[Invoiced Amount USD]]-mock[[#This Row],[Vat]]</f>
        <v>6428.9812499999998</v>
      </c>
      <c r="L205" s="1">
        <f>mock[[#This Row],[Invoiced Amount USD]]/mock[[#This Row],[Quantity]]</f>
        <v>992.89285714285711</v>
      </c>
      <c r="M205" s="1">
        <f>mock[[#This Row],[COGS]]/mock[[#This Row],[Quantity]]</f>
        <v>918.4258928571428</v>
      </c>
      <c r="N205" s="1">
        <f>mock[[#This Row],[Unit Price]]-mock[[#This Row],[Unit Cost]]</f>
        <v>74.466964285714312</v>
      </c>
      <c r="O205" s="1">
        <f>mock[[#This Row],[Profit]]*mock[[#This Row],[Quantity]]</f>
        <v>521.26875000000018</v>
      </c>
      <c r="P205" s="1">
        <f>mock[[#This Row],[Total Profit]]+mock[[#This Row],[Vat]]</f>
        <v>1042.5375000000001</v>
      </c>
      <c r="Q205" s="1">
        <f>mock[[#This Row],[Invoiced Amount USD]]/mock[[#This Row],[Total Profit]]</f>
        <v>13.333333333333329</v>
      </c>
      <c r="R205" s="1">
        <f>mock[[#This Row],[Invoiced Amount USD]]/$T$23*100</f>
        <v>0.13895063417487249</v>
      </c>
    </row>
    <row r="206" spans="1:18" x14ac:dyDescent="0.2">
      <c r="A206">
        <v>205</v>
      </c>
      <c r="B206" t="s">
        <v>8</v>
      </c>
      <c r="C206" t="s">
        <v>11</v>
      </c>
      <c r="D206" t="s">
        <v>231</v>
      </c>
      <c r="E206" s="2">
        <v>44470</v>
      </c>
      <c r="F206" s="3" t="s">
        <v>889</v>
      </c>
      <c r="G206" s="3">
        <v>2021</v>
      </c>
      <c r="H206" s="1">
        <v>5976.34</v>
      </c>
      <c r="I206">
        <v>7</v>
      </c>
      <c r="J206" s="1">
        <f>0.075*mock[[#This Row],[Invoiced Amount USD]]</f>
        <v>448.22550000000001</v>
      </c>
      <c r="K206" s="1">
        <f>mock[[#This Row],[Invoiced Amount USD]]-mock[[#This Row],[Vat]]</f>
        <v>5528.1144999999997</v>
      </c>
      <c r="L206" s="1">
        <f>mock[[#This Row],[Invoiced Amount USD]]/mock[[#This Row],[Quantity]]</f>
        <v>853.76285714285711</v>
      </c>
      <c r="M206" s="1">
        <f>mock[[#This Row],[COGS]]/mock[[#This Row],[Quantity]]</f>
        <v>789.73064285714281</v>
      </c>
      <c r="N206" s="1">
        <f>mock[[#This Row],[Unit Price]]-mock[[#This Row],[Unit Cost]]</f>
        <v>64.032214285714304</v>
      </c>
      <c r="O206" s="1">
        <f>mock[[#This Row],[Profit]]*mock[[#This Row],[Quantity]]</f>
        <v>448.22550000000012</v>
      </c>
      <c r="P206" s="1">
        <f>mock[[#This Row],[Total Profit]]+mock[[#This Row],[Vat]]</f>
        <v>896.45100000000014</v>
      </c>
      <c r="Q206" s="1">
        <f>mock[[#This Row],[Invoiced Amount USD]]/mock[[#This Row],[Total Profit]]</f>
        <v>13.33333333333333</v>
      </c>
      <c r="R206" s="1">
        <f>mock[[#This Row],[Invoiced Amount USD]]/$T$23*100</f>
        <v>0.11948005223476243</v>
      </c>
    </row>
    <row r="207" spans="1:18" x14ac:dyDescent="0.2">
      <c r="A207">
        <v>206</v>
      </c>
      <c r="B207" t="s">
        <v>16</v>
      </c>
      <c r="C207" t="s">
        <v>35</v>
      </c>
      <c r="D207" t="s">
        <v>232</v>
      </c>
      <c r="E207" s="2">
        <v>44279</v>
      </c>
      <c r="F207" s="3" t="s">
        <v>890</v>
      </c>
      <c r="G207" s="3">
        <v>2021</v>
      </c>
      <c r="H207" s="1">
        <v>6534.27</v>
      </c>
      <c r="I207">
        <v>10</v>
      </c>
      <c r="J207" s="1">
        <f>0.075*mock[[#This Row],[Invoiced Amount USD]]</f>
        <v>490.07024999999999</v>
      </c>
      <c r="K207" s="1">
        <f>mock[[#This Row],[Invoiced Amount USD]]-mock[[#This Row],[Vat]]</f>
        <v>6044.1997500000007</v>
      </c>
      <c r="L207" s="1">
        <f>mock[[#This Row],[Invoiced Amount USD]]/mock[[#This Row],[Quantity]]</f>
        <v>653.42700000000002</v>
      </c>
      <c r="M207" s="1">
        <f>mock[[#This Row],[COGS]]/mock[[#This Row],[Quantity]]</f>
        <v>604.41997500000002</v>
      </c>
      <c r="N207" s="1">
        <f>mock[[#This Row],[Unit Price]]-mock[[#This Row],[Unit Cost]]</f>
        <v>49.007024999999999</v>
      </c>
      <c r="O207" s="1">
        <f>mock[[#This Row],[Profit]]*mock[[#This Row],[Quantity]]</f>
        <v>490.07024999999999</v>
      </c>
      <c r="P207" s="1">
        <f>mock[[#This Row],[Total Profit]]+mock[[#This Row],[Vat]]</f>
        <v>980.14049999999997</v>
      </c>
      <c r="Q207" s="1">
        <f>mock[[#This Row],[Invoiced Amount USD]]/mock[[#This Row],[Total Profit]]</f>
        <v>13.333333333333334</v>
      </c>
      <c r="R207" s="1">
        <f>mock[[#This Row],[Invoiced Amount USD]]/$T$23*100</f>
        <v>0.13063428802846577</v>
      </c>
    </row>
    <row r="208" spans="1:18" x14ac:dyDescent="0.2">
      <c r="A208">
        <v>207</v>
      </c>
      <c r="B208" t="s">
        <v>8</v>
      </c>
      <c r="C208" t="s">
        <v>29</v>
      </c>
      <c r="D208" t="s">
        <v>233</v>
      </c>
      <c r="E208" s="2">
        <v>44522</v>
      </c>
      <c r="F208" s="3" t="s">
        <v>898</v>
      </c>
      <c r="G208" s="3">
        <v>2021</v>
      </c>
      <c r="H208" s="1">
        <v>1583.14</v>
      </c>
      <c r="I208">
        <v>3</v>
      </c>
      <c r="J208" s="1">
        <f>0.075*mock[[#This Row],[Invoiced Amount USD]]</f>
        <v>118.7355</v>
      </c>
      <c r="K208" s="1">
        <f>mock[[#This Row],[Invoiced Amount USD]]-mock[[#This Row],[Vat]]</f>
        <v>1464.4045000000001</v>
      </c>
      <c r="L208" s="1">
        <f>mock[[#This Row],[Invoiced Amount USD]]/mock[[#This Row],[Quantity]]</f>
        <v>527.71333333333337</v>
      </c>
      <c r="M208" s="1">
        <f>mock[[#This Row],[COGS]]/mock[[#This Row],[Quantity]]</f>
        <v>488.13483333333335</v>
      </c>
      <c r="N208" s="1">
        <f>mock[[#This Row],[Unit Price]]-mock[[#This Row],[Unit Cost]]</f>
        <v>39.57850000000002</v>
      </c>
      <c r="O208" s="1">
        <f>mock[[#This Row],[Profit]]*mock[[#This Row],[Quantity]]</f>
        <v>118.73550000000006</v>
      </c>
      <c r="P208" s="1">
        <f>mock[[#This Row],[Total Profit]]+mock[[#This Row],[Vat]]</f>
        <v>237.47100000000006</v>
      </c>
      <c r="Q208" s="1">
        <f>mock[[#This Row],[Invoiced Amount USD]]/mock[[#This Row],[Total Profit]]</f>
        <v>13.333333333333327</v>
      </c>
      <c r="R208" s="1">
        <f>mock[[#This Row],[Invoiced Amount USD]]/$T$23*100</f>
        <v>3.1650416458056572E-2</v>
      </c>
    </row>
    <row r="209" spans="1:18" x14ac:dyDescent="0.2">
      <c r="A209">
        <v>208</v>
      </c>
      <c r="B209" t="s">
        <v>5</v>
      </c>
      <c r="C209" t="s">
        <v>47</v>
      </c>
      <c r="D209" t="s">
        <v>234</v>
      </c>
      <c r="E209" s="2">
        <v>44385</v>
      </c>
      <c r="F209" s="3" t="s">
        <v>892</v>
      </c>
      <c r="G209" s="3">
        <v>2021</v>
      </c>
      <c r="H209" s="1">
        <v>3781.67</v>
      </c>
      <c r="I209">
        <v>1</v>
      </c>
      <c r="J209" s="1">
        <f>0.075*mock[[#This Row],[Invoiced Amount USD]]</f>
        <v>283.62524999999999</v>
      </c>
      <c r="K209" s="1">
        <f>mock[[#This Row],[Invoiced Amount USD]]-mock[[#This Row],[Vat]]</f>
        <v>3498.04475</v>
      </c>
      <c r="L209" s="1">
        <f>mock[[#This Row],[Invoiced Amount USD]]/mock[[#This Row],[Quantity]]</f>
        <v>3781.67</v>
      </c>
      <c r="M209" s="1">
        <f>mock[[#This Row],[COGS]]/mock[[#This Row],[Quantity]]</f>
        <v>3498.04475</v>
      </c>
      <c r="N209" s="1">
        <f>mock[[#This Row],[Unit Price]]-mock[[#This Row],[Unit Cost]]</f>
        <v>283.62525000000005</v>
      </c>
      <c r="O209" s="1">
        <f>mock[[#This Row],[Profit]]*mock[[#This Row],[Quantity]]</f>
        <v>283.62525000000005</v>
      </c>
      <c r="P209" s="1">
        <f>mock[[#This Row],[Total Profit]]+mock[[#This Row],[Vat]]</f>
        <v>567.2505000000001</v>
      </c>
      <c r="Q209" s="1">
        <f>mock[[#This Row],[Invoiced Amount USD]]/mock[[#This Row],[Total Profit]]</f>
        <v>13.33333333333333</v>
      </c>
      <c r="R209" s="1">
        <f>mock[[#This Row],[Invoiced Amount USD]]/$T$23*100</f>
        <v>7.5603819249680251E-2</v>
      </c>
    </row>
    <row r="210" spans="1:18" x14ac:dyDescent="0.2">
      <c r="A210">
        <v>209</v>
      </c>
      <c r="B210" t="s">
        <v>8</v>
      </c>
      <c r="C210" t="s">
        <v>31</v>
      </c>
      <c r="D210" t="s">
        <v>235</v>
      </c>
      <c r="E210" s="2">
        <v>44358</v>
      </c>
      <c r="F210" s="3" t="s">
        <v>887</v>
      </c>
      <c r="G210" s="3">
        <v>2021</v>
      </c>
      <c r="H210" s="1">
        <v>1714.91</v>
      </c>
      <c r="I210">
        <v>5</v>
      </c>
      <c r="J210" s="1">
        <f>0.075*mock[[#This Row],[Invoiced Amount USD]]</f>
        <v>128.61824999999999</v>
      </c>
      <c r="K210" s="1">
        <f>mock[[#This Row],[Invoiced Amount USD]]-mock[[#This Row],[Vat]]</f>
        <v>1586.2917500000001</v>
      </c>
      <c r="L210" s="1">
        <f>mock[[#This Row],[Invoiced Amount USD]]/mock[[#This Row],[Quantity]]</f>
        <v>342.98200000000003</v>
      </c>
      <c r="M210" s="1">
        <f>mock[[#This Row],[COGS]]/mock[[#This Row],[Quantity]]</f>
        <v>317.25835000000001</v>
      </c>
      <c r="N210" s="1">
        <f>mock[[#This Row],[Unit Price]]-mock[[#This Row],[Unit Cost]]</f>
        <v>25.723650000000021</v>
      </c>
      <c r="O210" s="1">
        <f>mock[[#This Row],[Profit]]*mock[[#This Row],[Quantity]]</f>
        <v>128.6182500000001</v>
      </c>
      <c r="P210" s="1">
        <f>mock[[#This Row],[Total Profit]]+mock[[#This Row],[Vat]]</f>
        <v>257.23650000000009</v>
      </c>
      <c r="Q210" s="1">
        <f>mock[[#This Row],[Invoiced Amount USD]]/mock[[#This Row],[Total Profit]]</f>
        <v>13.333333333333323</v>
      </c>
      <c r="R210" s="1">
        <f>mock[[#This Row],[Invoiced Amount USD]]/$T$23*100</f>
        <v>3.428478573473337E-2</v>
      </c>
    </row>
    <row r="211" spans="1:18" x14ac:dyDescent="0.2">
      <c r="A211">
        <v>210</v>
      </c>
      <c r="B211" t="s">
        <v>13</v>
      </c>
      <c r="C211" t="s">
        <v>41</v>
      </c>
      <c r="D211" t="s">
        <v>236</v>
      </c>
      <c r="E211" s="2">
        <v>44431</v>
      </c>
      <c r="F211" s="3" t="s">
        <v>891</v>
      </c>
      <c r="G211" s="3">
        <v>2021</v>
      </c>
      <c r="H211" s="1">
        <v>96.34</v>
      </c>
      <c r="I211">
        <v>4</v>
      </c>
      <c r="J211" s="1">
        <f>0.075*mock[[#This Row],[Invoiced Amount USD]]</f>
        <v>7.2255000000000003</v>
      </c>
      <c r="K211" s="1">
        <f>mock[[#This Row],[Invoiced Amount USD]]-mock[[#This Row],[Vat]]</f>
        <v>89.114500000000007</v>
      </c>
      <c r="L211" s="1">
        <f>mock[[#This Row],[Invoiced Amount USD]]/mock[[#This Row],[Quantity]]</f>
        <v>24.085000000000001</v>
      </c>
      <c r="M211" s="1">
        <f>mock[[#This Row],[COGS]]/mock[[#This Row],[Quantity]]</f>
        <v>22.278625000000002</v>
      </c>
      <c r="N211" s="1">
        <f>mock[[#This Row],[Unit Price]]-mock[[#This Row],[Unit Cost]]</f>
        <v>1.8063749999999992</v>
      </c>
      <c r="O211" s="1">
        <f>mock[[#This Row],[Profit]]*mock[[#This Row],[Quantity]]</f>
        <v>7.2254999999999967</v>
      </c>
      <c r="P211" s="1">
        <f>mock[[#This Row],[Total Profit]]+mock[[#This Row],[Vat]]</f>
        <v>14.450999999999997</v>
      </c>
      <c r="Q211" s="1">
        <f>mock[[#This Row],[Invoiced Amount USD]]/mock[[#This Row],[Total Profit]]</f>
        <v>13.333333333333339</v>
      </c>
      <c r="R211" s="1">
        <f>mock[[#This Row],[Invoiced Amount USD]]/$T$23*100</f>
        <v>1.9260464150796328E-3</v>
      </c>
    </row>
    <row r="212" spans="1:18" x14ac:dyDescent="0.2">
      <c r="A212">
        <v>211</v>
      </c>
      <c r="B212" t="s">
        <v>8</v>
      </c>
      <c r="C212" t="s">
        <v>29</v>
      </c>
      <c r="D212" t="s">
        <v>237</v>
      </c>
      <c r="E212" s="2">
        <v>44445</v>
      </c>
      <c r="F212" s="3" t="s">
        <v>893</v>
      </c>
      <c r="G212" s="3">
        <v>2021</v>
      </c>
      <c r="H212" s="1">
        <v>3098.99</v>
      </c>
      <c r="I212">
        <v>6</v>
      </c>
      <c r="J212" s="1">
        <f>0.075*mock[[#This Row],[Invoiced Amount USD]]</f>
        <v>232.42424999999997</v>
      </c>
      <c r="K212" s="1">
        <f>mock[[#This Row],[Invoiced Amount USD]]-mock[[#This Row],[Vat]]</f>
        <v>2866.5657499999998</v>
      </c>
      <c r="L212" s="1">
        <f>mock[[#This Row],[Invoiced Amount USD]]/mock[[#This Row],[Quantity]]</f>
        <v>516.49833333333333</v>
      </c>
      <c r="M212" s="1">
        <f>mock[[#This Row],[COGS]]/mock[[#This Row],[Quantity]]</f>
        <v>477.76095833333329</v>
      </c>
      <c r="N212" s="1">
        <f>mock[[#This Row],[Unit Price]]-mock[[#This Row],[Unit Cost]]</f>
        <v>38.737375000000043</v>
      </c>
      <c r="O212" s="1">
        <f>mock[[#This Row],[Profit]]*mock[[#This Row],[Quantity]]</f>
        <v>232.42425000000026</v>
      </c>
      <c r="P212" s="1">
        <f>mock[[#This Row],[Total Profit]]+mock[[#This Row],[Vat]]</f>
        <v>464.84850000000023</v>
      </c>
      <c r="Q212" s="1">
        <f>mock[[#This Row],[Invoiced Amount USD]]/mock[[#This Row],[Total Profit]]</f>
        <v>13.333333333333318</v>
      </c>
      <c r="R212" s="1">
        <f>mock[[#This Row],[Invoiced Amount USD]]/$T$23*100</f>
        <v>6.1955559267880746E-2</v>
      </c>
    </row>
    <row r="213" spans="1:18" x14ac:dyDescent="0.2">
      <c r="A213">
        <v>212</v>
      </c>
      <c r="B213" t="s">
        <v>8</v>
      </c>
      <c r="C213" t="s">
        <v>27</v>
      </c>
      <c r="D213" t="s">
        <v>238</v>
      </c>
      <c r="E213" s="2">
        <v>44390</v>
      </c>
      <c r="F213" s="3" t="s">
        <v>892</v>
      </c>
      <c r="G213" s="3">
        <v>2021</v>
      </c>
      <c r="H213" s="1">
        <v>2555.9699999999998</v>
      </c>
      <c r="I213">
        <v>9</v>
      </c>
      <c r="J213" s="1">
        <f>0.075*mock[[#This Row],[Invoiced Amount USD]]</f>
        <v>191.69774999999998</v>
      </c>
      <c r="K213" s="1">
        <f>mock[[#This Row],[Invoiced Amount USD]]-mock[[#This Row],[Vat]]</f>
        <v>2364.27225</v>
      </c>
      <c r="L213" s="1">
        <f>mock[[#This Row],[Invoiced Amount USD]]/mock[[#This Row],[Quantity]]</f>
        <v>283.99666666666667</v>
      </c>
      <c r="M213" s="1">
        <f>mock[[#This Row],[COGS]]/mock[[#This Row],[Quantity]]</f>
        <v>262.69691666666665</v>
      </c>
      <c r="N213" s="1">
        <f>mock[[#This Row],[Unit Price]]-mock[[#This Row],[Unit Cost]]</f>
        <v>21.299750000000017</v>
      </c>
      <c r="O213" s="1">
        <f>mock[[#This Row],[Profit]]*mock[[#This Row],[Quantity]]</f>
        <v>191.69775000000016</v>
      </c>
      <c r="P213" s="1">
        <f>mock[[#This Row],[Total Profit]]+mock[[#This Row],[Vat]]</f>
        <v>383.39550000000014</v>
      </c>
      <c r="Q213" s="1">
        <f>mock[[#This Row],[Invoiced Amount USD]]/mock[[#This Row],[Total Profit]]</f>
        <v>13.333333333333321</v>
      </c>
      <c r="R213" s="1">
        <f>mock[[#This Row],[Invoiced Amount USD]]/$T$23*100</f>
        <v>5.1099406846077312E-2</v>
      </c>
    </row>
    <row r="214" spans="1:18" x14ac:dyDescent="0.2">
      <c r="A214">
        <v>213</v>
      </c>
      <c r="B214" t="s">
        <v>10</v>
      </c>
      <c r="C214" t="s">
        <v>11</v>
      </c>
      <c r="D214" t="s">
        <v>239</v>
      </c>
      <c r="E214" s="2">
        <v>44460</v>
      </c>
      <c r="F214" s="3" t="s">
        <v>893</v>
      </c>
      <c r="G214" s="3">
        <v>2021</v>
      </c>
      <c r="H214" s="1">
        <v>8757.0400000000009</v>
      </c>
      <c r="I214">
        <v>8</v>
      </c>
      <c r="J214" s="1">
        <f>0.075*mock[[#This Row],[Invoiced Amount USD]]</f>
        <v>656.77800000000002</v>
      </c>
      <c r="K214" s="1">
        <f>mock[[#This Row],[Invoiced Amount USD]]-mock[[#This Row],[Vat]]</f>
        <v>8100.2620000000006</v>
      </c>
      <c r="L214" s="1">
        <f>mock[[#This Row],[Invoiced Amount USD]]/mock[[#This Row],[Quantity]]</f>
        <v>1094.6300000000001</v>
      </c>
      <c r="M214" s="1">
        <f>mock[[#This Row],[COGS]]/mock[[#This Row],[Quantity]]</f>
        <v>1012.5327500000001</v>
      </c>
      <c r="N214" s="1">
        <f>mock[[#This Row],[Unit Price]]-mock[[#This Row],[Unit Cost]]</f>
        <v>82.097250000000031</v>
      </c>
      <c r="O214" s="1">
        <f>mock[[#This Row],[Profit]]*mock[[#This Row],[Quantity]]</f>
        <v>656.77800000000025</v>
      </c>
      <c r="P214" s="1">
        <f>mock[[#This Row],[Total Profit]]+mock[[#This Row],[Vat]]</f>
        <v>1313.5560000000003</v>
      </c>
      <c r="Q214" s="1">
        <f>mock[[#This Row],[Invoiced Amount USD]]/mock[[#This Row],[Total Profit]]</f>
        <v>13.33333333333333</v>
      </c>
      <c r="R214" s="1">
        <f>mock[[#This Row],[Invoiced Amount USD]]/$T$23*100</f>
        <v>0.17507230121142775</v>
      </c>
    </row>
    <row r="215" spans="1:18" x14ac:dyDescent="0.2">
      <c r="A215">
        <v>214</v>
      </c>
      <c r="B215" t="s">
        <v>10</v>
      </c>
      <c r="C215" t="s">
        <v>164</v>
      </c>
      <c r="D215" t="s">
        <v>240</v>
      </c>
      <c r="E215" s="2">
        <v>44221</v>
      </c>
      <c r="F215" s="3" t="s">
        <v>894</v>
      </c>
      <c r="G215" s="3">
        <v>2021</v>
      </c>
      <c r="H215" s="1">
        <v>3701.28</v>
      </c>
      <c r="I215">
        <v>4</v>
      </c>
      <c r="J215" s="1">
        <f>0.075*mock[[#This Row],[Invoiced Amount USD]]</f>
        <v>277.596</v>
      </c>
      <c r="K215" s="1">
        <f>mock[[#This Row],[Invoiced Amount USD]]-mock[[#This Row],[Vat]]</f>
        <v>3423.6840000000002</v>
      </c>
      <c r="L215" s="1">
        <f>mock[[#This Row],[Invoiced Amount USD]]/mock[[#This Row],[Quantity]]</f>
        <v>925.32</v>
      </c>
      <c r="M215" s="1">
        <f>mock[[#This Row],[COGS]]/mock[[#This Row],[Quantity]]</f>
        <v>855.92100000000005</v>
      </c>
      <c r="N215" s="1">
        <f>mock[[#This Row],[Unit Price]]-mock[[#This Row],[Unit Cost]]</f>
        <v>69.399000000000001</v>
      </c>
      <c r="O215" s="1">
        <f>mock[[#This Row],[Profit]]*mock[[#This Row],[Quantity]]</f>
        <v>277.596</v>
      </c>
      <c r="P215" s="1">
        <f>mock[[#This Row],[Total Profit]]+mock[[#This Row],[Vat]]</f>
        <v>555.19200000000001</v>
      </c>
      <c r="Q215" s="1">
        <f>mock[[#This Row],[Invoiced Amount USD]]/mock[[#This Row],[Total Profit]]</f>
        <v>13.333333333333334</v>
      </c>
      <c r="R215" s="1">
        <f>mock[[#This Row],[Invoiced Amount USD]]/$T$23*100</f>
        <v>7.3996648071475435E-2</v>
      </c>
    </row>
    <row r="216" spans="1:18" x14ac:dyDescent="0.2">
      <c r="A216">
        <v>215</v>
      </c>
      <c r="B216" t="s">
        <v>16</v>
      </c>
      <c r="C216" t="s">
        <v>14</v>
      </c>
      <c r="D216" t="s">
        <v>241</v>
      </c>
      <c r="E216" s="2">
        <v>44544</v>
      </c>
      <c r="F216" s="3" t="s">
        <v>895</v>
      </c>
      <c r="G216" s="3">
        <v>2021</v>
      </c>
      <c r="H216" s="1">
        <v>6320.3</v>
      </c>
      <c r="I216">
        <v>10</v>
      </c>
      <c r="J216" s="1">
        <f>0.075*mock[[#This Row],[Invoiced Amount USD]]</f>
        <v>474.02249999999998</v>
      </c>
      <c r="K216" s="1">
        <f>mock[[#This Row],[Invoiced Amount USD]]-mock[[#This Row],[Vat]]</f>
        <v>5846.2775000000001</v>
      </c>
      <c r="L216" s="1">
        <f>mock[[#This Row],[Invoiced Amount USD]]/mock[[#This Row],[Quantity]]</f>
        <v>632.03</v>
      </c>
      <c r="M216" s="1">
        <f>mock[[#This Row],[COGS]]/mock[[#This Row],[Quantity]]</f>
        <v>584.62774999999999</v>
      </c>
      <c r="N216" s="1">
        <f>mock[[#This Row],[Unit Price]]-mock[[#This Row],[Unit Cost]]</f>
        <v>47.402249999999981</v>
      </c>
      <c r="O216" s="1">
        <f>mock[[#This Row],[Profit]]*mock[[#This Row],[Quantity]]</f>
        <v>474.02249999999981</v>
      </c>
      <c r="P216" s="1">
        <f>mock[[#This Row],[Total Profit]]+mock[[#This Row],[Vat]]</f>
        <v>948.04499999999985</v>
      </c>
      <c r="Q216" s="1">
        <f>mock[[#This Row],[Invoiced Amount USD]]/mock[[#This Row],[Total Profit]]</f>
        <v>13.333333333333339</v>
      </c>
      <c r="R216" s="1">
        <f>mock[[#This Row],[Invoiced Amount USD]]/$T$23*100</f>
        <v>0.12635656173165666</v>
      </c>
    </row>
    <row r="217" spans="1:18" x14ac:dyDescent="0.2">
      <c r="A217">
        <v>216</v>
      </c>
      <c r="B217" t="s">
        <v>13</v>
      </c>
      <c r="C217" t="s">
        <v>20</v>
      </c>
      <c r="D217" t="s">
        <v>242</v>
      </c>
      <c r="E217" s="2">
        <v>44468</v>
      </c>
      <c r="F217" s="3" t="s">
        <v>893</v>
      </c>
      <c r="G217" s="3">
        <v>2021</v>
      </c>
      <c r="H217" s="1">
        <v>7517.73</v>
      </c>
      <c r="I217">
        <v>4</v>
      </c>
      <c r="J217" s="1">
        <f>0.075*mock[[#This Row],[Invoiced Amount USD]]</f>
        <v>563.82974999999999</v>
      </c>
      <c r="K217" s="1">
        <f>mock[[#This Row],[Invoiced Amount USD]]-mock[[#This Row],[Vat]]</f>
        <v>6953.9002499999997</v>
      </c>
      <c r="L217" s="1">
        <f>mock[[#This Row],[Invoiced Amount USD]]/mock[[#This Row],[Quantity]]</f>
        <v>1879.4324999999999</v>
      </c>
      <c r="M217" s="1">
        <f>mock[[#This Row],[COGS]]/mock[[#This Row],[Quantity]]</f>
        <v>1738.4750624999999</v>
      </c>
      <c r="N217" s="1">
        <f>mock[[#This Row],[Unit Price]]-mock[[#This Row],[Unit Cost]]</f>
        <v>140.95743749999997</v>
      </c>
      <c r="O217" s="1">
        <f>mock[[#This Row],[Profit]]*mock[[#This Row],[Quantity]]</f>
        <v>563.82974999999988</v>
      </c>
      <c r="P217" s="1">
        <f>mock[[#This Row],[Total Profit]]+mock[[#This Row],[Vat]]</f>
        <v>1127.6594999999998</v>
      </c>
      <c r="Q217" s="1">
        <f>mock[[#This Row],[Invoiced Amount USD]]/mock[[#This Row],[Total Profit]]</f>
        <v>13.333333333333336</v>
      </c>
      <c r="R217" s="1">
        <f>mock[[#This Row],[Invoiced Amount USD]]/$T$23*100</f>
        <v>0.15029579526714354</v>
      </c>
    </row>
    <row r="218" spans="1:18" x14ac:dyDescent="0.2">
      <c r="A218">
        <v>217</v>
      </c>
      <c r="B218" t="s">
        <v>16</v>
      </c>
      <c r="C218" t="s">
        <v>79</v>
      </c>
      <c r="D218" t="s">
        <v>243</v>
      </c>
      <c r="E218" s="2">
        <v>44340</v>
      </c>
      <c r="F218" s="3" t="s">
        <v>897</v>
      </c>
      <c r="G218" s="3">
        <v>2021</v>
      </c>
      <c r="H218" s="1">
        <v>1930.04</v>
      </c>
      <c r="I218">
        <v>10</v>
      </c>
      <c r="J218" s="1">
        <f>0.075*mock[[#This Row],[Invoiced Amount USD]]</f>
        <v>144.75299999999999</v>
      </c>
      <c r="K218" s="1">
        <f>mock[[#This Row],[Invoiced Amount USD]]-mock[[#This Row],[Vat]]</f>
        <v>1785.287</v>
      </c>
      <c r="L218" s="1">
        <f>mock[[#This Row],[Invoiced Amount USD]]/mock[[#This Row],[Quantity]]</f>
        <v>193.00399999999999</v>
      </c>
      <c r="M218" s="1">
        <f>mock[[#This Row],[COGS]]/mock[[#This Row],[Quantity]]</f>
        <v>178.52870000000001</v>
      </c>
      <c r="N218" s="1">
        <f>mock[[#This Row],[Unit Price]]-mock[[#This Row],[Unit Cost]]</f>
        <v>14.475299999999976</v>
      </c>
      <c r="O218" s="1">
        <f>mock[[#This Row],[Profit]]*mock[[#This Row],[Quantity]]</f>
        <v>144.75299999999976</v>
      </c>
      <c r="P218" s="1">
        <f>mock[[#This Row],[Total Profit]]+mock[[#This Row],[Vat]]</f>
        <v>289.50599999999974</v>
      </c>
      <c r="Q218" s="1">
        <f>mock[[#This Row],[Invoiced Amount USD]]/mock[[#This Row],[Total Profit]]</f>
        <v>13.333333333333355</v>
      </c>
      <c r="R218" s="1">
        <f>mock[[#This Row],[Invoiced Amount USD]]/$T$23*100</f>
        <v>3.8585702957860644E-2</v>
      </c>
    </row>
    <row r="219" spans="1:18" x14ac:dyDescent="0.2">
      <c r="A219">
        <v>218</v>
      </c>
      <c r="B219" t="s">
        <v>13</v>
      </c>
      <c r="C219" t="s">
        <v>79</v>
      </c>
      <c r="D219" t="s">
        <v>192</v>
      </c>
      <c r="E219" s="2">
        <v>44263</v>
      </c>
      <c r="F219" s="3" t="s">
        <v>890</v>
      </c>
      <c r="G219" s="3">
        <v>2021</v>
      </c>
      <c r="H219" s="1">
        <v>8284.9500000000007</v>
      </c>
      <c r="I219">
        <v>3</v>
      </c>
      <c r="J219" s="1">
        <f>0.075*mock[[#This Row],[Invoiced Amount USD]]</f>
        <v>621.37125000000003</v>
      </c>
      <c r="K219" s="1">
        <f>mock[[#This Row],[Invoiced Amount USD]]-mock[[#This Row],[Vat]]</f>
        <v>7663.5787500000006</v>
      </c>
      <c r="L219" s="1">
        <f>mock[[#This Row],[Invoiced Amount USD]]/mock[[#This Row],[Quantity]]</f>
        <v>2761.65</v>
      </c>
      <c r="M219" s="1">
        <f>mock[[#This Row],[COGS]]/mock[[#This Row],[Quantity]]</f>
        <v>2554.5262500000003</v>
      </c>
      <c r="N219" s="1">
        <f>mock[[#This Row],[Unit Price]]-mock[[#This Row],[Unit Cost]]</f>
        <v>207.12374999999975</v>
      </c>
      <c r="O219" s="1">
        <f>mock[[#This Row],[Profit]]*mock[[#This Row],[Quantity]]</f>
        <v>621.37124999999924</v>
      </c>
      <c r="P219" s="1">
        <f>mock[[#This Row],[Total Profit]]+mock[[#This Row],[Vat]]</f>
        <v>1242.7424999999994</v>
      </c>
      <c r="Q219" s="1">
        <f>mock[[#This Row],[Invoiced Amount USD]]/mock[[#This Row],[Total Profit]]</f>
        <v>13.333333333333352</v>
      </c>
      <c r="R219" s="1">
        <f>mock[[#This Row],[Invoiced Amount USD]]/$T$23*100</f>
        <v>0.16563419396526891</v>
      </c>
    </row>
    <row r="220" spans="1:18" x14ac:dyDescent="0.2">
      <c r="A220">
        <v>219</v>
      </c>
      <c r="B220" t="s">
        <v>8</v>
      </c>
      <c r="C220" t="s">
        <v>25</v>
      </c>
      <c r="D220" t="s">
        <v>244</v>
      </c>
      <c r="E220" s="2">
        <v>44424</v>
      </c>
      <c r="F220" s="3" t="s">
        <v>891</v>
      </c>
      <c r="G220" s="3">
        <v>2021</v>
      </c>
      <c r="H220" s="1">
        <v>6096.86</v>
      </c>
      <c r="I220">
        <v>3</v>
      </c>
      <c r="J220" s="1">
        <f>0.075*mock[[#This Row],[Invoiced Amount USD]]</f>
        <v>457.26449999999994</v>
      </c>
      <c r="K220" s="1">
        <f>mock[[#This Row],[Invoiced Amount USD]]-mock[[#This Row],[Vat]]</f>
        <v>5639.5954999999994</v>
      </c>
      <c r="L220" s="1">
        <f>mock[[#This Row],[Invoiced Amount USD]]/mock[[#This Row],[Quantity]]</f>
        <v>2032.2866666666666</v>
      </c>
      <c r="M220" s="1">
        <f>mock[[#This Row],[COGS]]/mock[[#This Row],[Quantity]]</f>
        <v>1879.8651666666665</v>
      </c>
      <c r="N220" s="1">
        <f>mock[[#This Row],[Unit Price]]-mock[[#This Row],[Unit Cost]]</f>
        <v>152.42150000000015</v>
      </c>
      <c r="O220" s="1">
        <f>mock[[#This Row],[Profit]]*mock[[#This Row],[Quantity]]</f>
        <v>457.26450000000045</v>
      </c>
      <c r="P220" s="1">
        <f>mock[[#This Row],[Total Profit]]+mock[[#This Row],[Vat]]</f>
        <v>914.52900000000045</v>
      </c>
      <c r="Q220" s="1">
        <f>mock[[#This Row],[Invoiced Amount USD]]/mock[[#This Row],[Total Profit]]</f>
        <v>13.33333333333332</v>
      </c>
      <c r="R220" s="1">
        <f>mock[[#This Row],[Invoiced Amount USD]]/$T$23*100</f>
        <v>0.12188950951050873</v>
      </c>
    </row>
    <row r="221" spans="1:18" x14ac:dyDescent="0.2">
      <c r="A221">
        <v>220</v>
      </c>
      <c r="B221" t="s">
        <v>10</v>
      </c>
      <c r="C221" t="s">
        <v>11</v>
      </c>
      <c r="D221" t="s">
        <v>245</v>
      </c>
      <c r="E221" s="2">
        <v>44385</v>
      </c>
      <c r="F221" s="3" t="s">
        <v>892</v>
      </c>
      <c r="G221" s="3">
        <v>2021</v>
      </c>
      <c r="H221" s="1">
        <v>2034.32</v>
      </c>
      <c r="I221">
        <v>3</v>
      </c>
      <c r="J221" s="1">
        <f>0.075*mock[[#This Row],[Invoiced Amount USD]]</f>
        <v>152.57399999999998</v>
      </c>
      <c r="K221" s="1">
        <f>mock[[#This Row],[Invoiced Amount USD]]-mock[[#This Row],[Vat]]</f>
        <v>1881.7459999999999</v>
      </c>
      <c r="L221" s="1">
        <f>mock[[#This Row],[Invoiced Amount USD]]/mock[[#This Row],[Quantity]]</f>
        <v>678.10666666666668</v>
      </c>
      <c r="M221" s="1">
        <f>mock[[#This Row],[COGS]]/mock[[#This Row],[Quantity]]</f>
        <v>627.24866666666662</v>
      </c>
      <c r="N221" s="1">
        <f>mock[[#This Row],[Unit Price]]-mock[[#This Row],[Unit Cost]]</f>
        <v>50.858000000000061</v>
      </c>
      <c r="O221" s="1">
        <f>mock[[#This Row],[Profit]]*mock[[#This Row],[Quantity]]</f>
        <v>152.57400000000018</v>
      </c>
      <c r="P221" s="1">
        <f>mock[[#This Row],[Total Profit]]+mock[[#This Row],[Vat]]</f>
        <v>305.14800000000014</v>
      </c>
      <c r="Q221" s="1">
        <f>mock[[#This Row],[Invoiced Amount USD]]/mock[[#This Row],[Total Profit]]</f>
        <v>13.333333333333316</v>
      </c>
      <c r="R221" s="1">
        <f>mock[[#This Row],[Invoiced Amount USD]]/$T$23*100</f>
        <v>4.0670487265152565E-2</v>
      </c>
    </row>
    <row r="222" spans="1:18" x14ac:dyDescent="0.2">
      <c r="A222">
        <v>221</v>
      </c>
      <c r="B222" t="s">
        <v>10</v>
      </c>
      <c r="C222" t="s">
        <v>87</v>
      </c>
      <c r="D222" t="s">
        <v>246</v>
      </c>
      <c r="E222" s="2">
        <v>44551</v>
      </c>
      <c r="F222" s="3" t="s">
        <v>895</v>
      </c>
      <c r="G222" s="3">
        <v>2021</v>
      </c>
      <c r="H222" s="1">
        <v>6831.4</v>
      </c>
      <c r="I222">
        <v>3</v>
      </c>
      <c r="J222" s="1">
        <f>0.075*mock[[#This Row],[Invoiced Amount USD]]</f>
        <v>512.3549999999999</v>
      </c>
      <c r="K222" s="1">
        <f>mock[[#This Row],[Invoiced Amount USD]]-mock[[#This Row],[Vat]]</f>
        <v>6319.0450000000001</v>
      </c>
      <c r="L222" s="1">
        <f>mock[[#This Row],[Invoiced Amount USD]]/mock[[#This Row],[Quantity]]</f>
        <v>2277.1333333333332</v>
      </c>
      <c r="M222" s="1">
        <f>mock[[#This Row],[COGS]]/mock[[#This Row],[Quantity]]</f>
        <v>2106.3483333333334</v>
      </c>
      <c r="N222" s="1">
        <f>mock[[#This Row],[Unit Price]]-mock[[#This Row],[Unit Cost]]</f>
        <v>170.78499999999985</v>
      </c>
      <c r="O222" s="1">
        <f>mock[[#This Row],[Profit]]*mock[[#This Row],[Quantity]]</f>
        <v>512.35499999999956</v>
      </c>
      <c r="P222" s="1">
        <f>mock[[#This Row],[Total Profit]]+mock[[#This Row],[Vat]]</f>
        <v>1024.7099999999996</v>
      </c>
      <c r="Q222" s="1">
        <f>mock[[#This Row],[Invoiced Amount USD]]/mock[[#This Row],[Total Profit]]</f>
        <v>13.333333333333345</v>
      </c>
      <c r="R222" s="1">
        <f>mock[[#This Row],[Invoiced Amount USD]]/$T$23*100</f>
        <v>0.13657456383615324</v>
      </c>
    </row>
    <row r="223" spans="1:18" x14ac:dyDescent="0.2">
      <c r="A223">
        <v>222</v>
      </c>
      <c r="B223" t="s">
        <v>5</v>
      </c>
      <c r="C223" t="s">
        <v>60</v>
      </c>
      <c r="D223" t="s">
        <v>247</v>
      </c>
      <c r="E223" s="2">
        <v>44464</v>
      </c>
      <c r="F223" s="3" t="s">
        <v>893</v>
      </c>
      <c r="G223" s="3">
        <v>2021</v>
      </c>
      <c r="H223" s="1">
        <v>5730.85</v>
      </c>
      <c r="I223">
        <v>10</v>
      </c>
      <c r="J223" s="1">
        <f>0.075*mock[[#This Row],[Invoiced Amount USD]]</f>
        <v>429.81375000000003</v>
      </c>
      <c r="K223" s="1">
        <f>mock[[#This Row],[Invoiced Amount USD]]-mock[[#This Row],[Vat]]</f>
        <v>5301.0362500000001</v>
      </c>
      <c r="L223" s="1">
        <f>mock[[#This Row],[Invoiced Amount USD]]/mock[[#This Row],[Quantity]]</f>
        <v>573.08500000000004</v>
      </c>
      <c r="M223" s="1">
        <f>mock[[#This Row],[COGS]]/mock[[#This Row],[Quantity]]</f>
        <v>530.10362499999997</v>
      </c>
      <c r="N223" s="1">
        <f>mock[[#This Row],[Unit Price]]-mock[[#This Row],[Unit Cost]]</f>
        <v>42.981375000000071</v>
      </c>
      <c r="O223" s="1">
        <f>mock[[#This Row],[Profit]]*mock[[#This Row],[Quantity]]</f>
        <v>429.81375000000071</v>
      </c>
      <c r="P223" s="1">
        <f>mock[[#This Row],[Total Profit]]+mock[[#This Row],[Vat]]</f>
        <v>859.62750000000074</v>
      </c>
      <c r="Q223" s="1">
        <f>mock[[#This Row],[Invoiced Amount USD]]/mock[[#This Row],[Total Profit]]</f>
        <v>13.333333333333313</v>
      </c>
      <c r="R223" s="1">
        <f>mock[[#This Row],[Invoiced Amount USD]]/$T$23*100</f>
        <v>0.11457217249179069</v>
      </c>
    </row>
    <row r="224" spans="1:18" x14ac:dyDescent="0.2">
      <c r="A224">
        <v>223</v>
      </c>
      <c r="B224" t="s">
        <v>5</v>
      </c>
      <c r="C224" t="s">
        <v>91</v>
      </c>
      <c r="D224" t="s">
        <v>248</v>
      </c>
      <c r="E224" s="2">
        <v>44457</v>
      </c>
      <c r="F224" s="3" t="s">
        <v>893</v>
      </c>
      <c r="G224" s="3">
        <v>2021</v>
      </c>
      <c r="H224" s="1">
        <v>197.65</v>
      </c>
      <c r="I224">
        <v>8</v>
      </c>
      <c r="J224" s="1">
        <f>0.075*mock[[#This Row],[Invoiced Amount USD]]</f>
        <v>14.82375</v>
      </c>
      <c r="K224" s="1">
        <f>mock[[#This Row],[Invoiced Amount USD]]-mock[[#This Row],[Vat]]</f>
        <v>182.82625000000002</v>
      </c>
      <c r="L224" s="1">
        <f>mock[[#This Row],[Invoiced Amount USD]]/mock[[#This Row],[Quantity]]</f>
        <v>24.706250000000001</v>
      </c>
      <c r="M224" s="1">
        <f>mock[[#This Row],[COGS]]/mock[[#This Row],[Quantity]]</f>
        <v>22.853281250000002</v>
      </c>
      <c r="N224" s="1">
        <f>mock[[#This Row],[Unit Price]]-mock[[#This Row],[Unit Cost]]</f>
        <v>1.8529687499999987</v>
      </c>
      <c r="O224" s="1">
        <f>mock[[#This Row],[Profit]]*mock[[#This Row],[Quantity]]</f>
        <v>14.82374999999999</v>
      </c>
      <c r="P224" s="1">
        <f>mock[[#This Row],[Total Profit]]+mock[[#This Row],[Vat]]</f>
        <v>29.64749999999999</v>
      </c>
      <c r="Q224" s="1">
        <f>mock[[#This Row],[Invoiced Amount USD]]/mock[[#This Row],[Total Profit]]</f>
        <v>13.333333333333343</v>
      </c>
      <c r="R224" s="1">
        <f>mock[[#This Row],[Invoiced Amount USD]]/$T$23*100</f>
        <v>3.9514539541259022E-3</v>
      </c>
    </row>
    <row r="225" spans="1:18" x14ac:dyDescent="0.2">
      <c r="A225">
        <v>224</v>
      </c>
      <c r="B225" t="s">
        <v>16</v>
      </c>
      <c r="C225" t="s">
        <v>91</v>
      </c>
      <c r="D225" t="s">
        <v>125</v>
      </c>
      <c r="E225" s="2">
        <v>44204</v>
      </c>
      <c r="F225" s="3" t="s">
        <v>894</v>
      </c>
      <c r="G225" s="3">
        <v>2021</v>
      </c>
      <c r="H225" s="1">
        <v>7701.29</v>
      </c>
      <c r="I225">
        <v>1</v>
      </c>
      <c r="J225" s="1">
        <f>0.075*mock[[#This Row],[Invoiced Amount USD]]</f>
        <v>577.59674999999993</v>
      </c>
      <c r="K225" s="1">
        <f>mock[[#This Row],[Invoiced Amount USD]]-mock[[#This Row],[Vat]]</f>
        <v>7123.6932500000003</v>
      </c>
      <c r="L225" s="1">
        <f>mock[[#This Row],[Invoiced Amount USD]]/mock[[#This Row],[Quantity]]</f>
        <v>7701.29</v>
      </c>
      <c r="M225" s="1">
        <f>mock[[#This Row],[COGS]]/mock[[#This Row],[Quantity]]</f>
        <v>7123.6932500000003</v>
      </c>
      <c r="N225" s="1">
        <f>mock[[#This Row],[Unit Price]]-mock[[#This Row],[Unit Cost]]</f>
        <v>577.5967499999997</v>
      </c>
      <c r="O225" s="1">
        <f>mock[[#This Row],[Profit]]*mock[[#This Row],[Quantity]]</f>
        <v>577.5967499999997</v>
      </c>
      <c r="P225" s="1">
        <f>mock[[#This Row],[Total Profit]]+mock[[#This Row],[Vat]]</f>
        <v>1155.1934999999996</v>
      </c>
      <c r="Q225" s="1">
        <f>mock[[#This Row],[Invoiced Amount USD]]/mock[[#This Row],[Total Profit]]</f>
        <v>13.333333333333341</v>
      </c>
      <c r="R225" s="1">
        <f>mock[[#This Row],[Invoiced Amount USD]]/$T$23*100</f>
        <v>0.15396555943521512</v>
      </c>
    </row>
    <row r="226" spans="1:18" x14ac:dyDescent="0.2">
      <c r="A226">
        <v>225</v>
      </c>
      <c r="B226" t="s">
        <v>5</v>
      </c>
      <c r="C226" t="s">
        <v>79</v>
      </c>
      <c r="D226" t="s">
        <v>249</v>
      </c>
      <c r="E226" s="2">
        <v>44389</v>
      </c>
      <c r="F226" s="3" t="s">
        <v>892</v>
      </c>
      <c r="G226" s="3">
        <v>2021</v>
      </c>
      <c r="H226" s="1">
        <v>1498.65</v>
      </c>
      <c r="I226">
        <v>10</v>
      </c>
      <c r="J226" s="1">
        <f>0.075*mock[[#This Row],[Invoiced Amount USD]]</f>
        <v>112.39875000000001</v>
      </c>
      <c r="K226" s="1">
        <f>mock[[#This Row],[Invoiced Amount USD]]-mock[[#This Row],[Vat]]</f>
        <v>1386.25125</v>
      </c>
      <c r="L226" s="1">
        <f>mock[[#This Row],[Invoiced Amount USD]]/mock[[#This Row],[Quantity]]</f>
        <v>149.86500000000001</v>
      </c>
      <c r="M226" s="1">
        <f>mock[[#This Row],[COGS]]/mock[[#This Row],[Quantity]]</f>
        <v>138.625125</v>
      </c>
      <c r="N226" s="1">
        <f>mock[[#This Row],[Unit Price]]-mock[[#This Row],[Unit Cost]]</f>
        <v>11.239875000000012</v>
      </c>
      <c r="O226" s="1">
        <f>mock[[#This Row],[Profit]]*mock[[#This Row],[Quantity]]</f>
        <v>112.39875000000012</v>
      </c>
      <c r="P226" s="1">
        <f>mock[[#This Row],[Total Profit]]+mock[[#This Row],[Vat]]</f>
        <v>224.79750000000013</v>
      </c>
      <c r="Q226" s="1">
        <f>mock[[#This Row],[Invoiced Amount USD]]/mock[[#This Row],[Total Profit]]</f>
        <v>13.33333333333332</v>
      </c>
      <c r="R226" s="1">
        <f>mock[[#This Row],[Invoiced Amount USD]]/$T$23*100</f>
        <v>2.9961277350623747E-2</v>
      </c>
    </row>
    <row r="227" spans="1:18" x14ac:dyDescent="0.2">
      <c r="A227">
        <v>226</v>
      </c>
      <c r="B227" t="s">
        <v>16</v>
      </c>
      <c r="C227" t="s">
        <v>14</v>
      </c>
      <c r="D227" t="s">
        <v>250</v>
      </c>
      <c r="E227" s="2">
        <v>44201</v>
      </c>
      <c r="F227" s="3" t="s">
        <v>894</v>
      </c>
      <c r="G227" s="3">
        <v>2021</v>
      </c>
      <c r="H227" s="1">
        <v>9087.89</v>
      </c>
      <c r="I227">
        <v>7</v>
      </c>
      <c r="J227" s="1">
        <f>0.075*mock[[#This Row],[Invoiced Amount USD]]</f>
        <v>681.59174999999993</v>
      </c>
      <c r="K227" s="1">
        <f>mock[[#This Row],[Invoiced Amount USD]]-mock[[#This Row],[Vat]]</f>
        <v>8406.2982499999998</v>
      </c>
      <c r="L227" s="1">
        <f>mock[[#This Row],[Invoiced Amount USD]]/mock[[#This Row],[Quantity]]</f>
        <v>1298.27</v>
      </c>
      <c r="M227" s="1">
        <f>mock[[#This Row],[COGS]]/mock[[#This Row],[Quantity]]</f>
        <v>1200.89975</v>
      </c>
      <c r="N227" s="1">
        <f>mock[[#This Row],[Unit Price]]-mock[[#This Row],[Unit Cost]]</f>
        <v>97.370249999999942</v>
      </c>
      <c r="O227" s="1">
        <f>mock[[#This Row],[Profit]]*mock[[#This Row],[Quantity]]</f>
        <v>681.59174999999959</v>
      </c>
      <c r="P227" s="1">
        <f>mock[[#This Row],[Total Profit]]+mock[[#This Row],[Vat]]</f>
        <v>1363.1834999999996</v>
      </c>
      <c r="Q227" s="1">
        <f>mock[[#This Row],[Invoiced Amount USD]]/mock[[#This Row],[Total Profit]]</f>
        <v>13.333333333333341</v>
      </c>
      <c r="R227" s="1">
        <f>mock[[#This Row],[Invoiced Amount USD]]/$T$23*100</f>
        <v>0.18168671325657093</v>
      </c>
    </row>
    <row r="228" spans="1:18" x14ac:dyDescent="0.2">
      <c r="A228">
        <v>227</v>
      </c>
      <c r="B228" t="s">
        <v>10</v>
      </c>
      <c r="C228" t="s">
        <v>18</v>
      </c>
      <c r="D228" t="s">
        <v>251</v>
      </c>
      <c r="E228" s="2">
        <v>44504</v>
      </c>
      <c r="F228" s="3" t="s">
        <v>898</v>
      </c>
      <c r="G228" s="3">
        <v>2021</v>
      </c>
      <c r="H228" s="1">
        <v>7793.18</v>
      </c>
      <c r="I228">
        <v>10</v>
      </c>
      <c r="J228" s="1">
        <f>0.075*mock[[#This Row],[Invoiced Amount USD]]</f>
        <v>584.48850000000004</v>
      </c>
      <c r="K228" s="1">
        <f>mock[[#This Row],[Invoiced Amount USD]]-mock[[#This Row],[Vat]]</f>
        <v>7208.6914999999999</v>
      </c>
      <c r="L228" s="1">
        <f>mock[[#This Row],[Invoiced Amount USD]]/mock[[#This Row],[Quantity]]</f>
        <v>779.31799999999998</v>
      </c>
      <c r="M228" s="1">
        <f>mock[[#This Row],[COGS]]/mock[[#This Row],[Quantity]]</f>
        <v>720.86914999999999</v>
      </c>
      <c r="N228" s="1">
        <f>mock[[#This Row],[Unit Price]]-mock[[#This Row],[Unit Cost]]</f>
        <v>58.448849999999993</v>
      </c>
      <c r="O228" s="1">
        <f>mock[[#This Row],[Profit]]*mock[[#This Row],[Quantity]]</f>
        <v>584.48849999999993</v>
      </c>
      <c r="P228" s="1">
        <f>mock[[#This Row],[Total Profit]]+mock[[#This Row],[Vat]]</f>
        <v>1168.9769999999999</v>
      </c>
      <c r="Q228" s="1">
        <f>mock[[#This Row],[Invoiced Amount USD]]/mock[[#This Row],[Total Profit]]</f>
        <v>13.333333333333336</v>
      </c>
      <c r="R228" s="1">
        <f>mock[[#This Row],[Invoiced Amount USD]]/$T$23*100</f>
        <v>0.15580264065881558</v>
      </c>
    </row>
    <row r="229" spans="1:18" x14ac:dyDescent="0.2">
      <c r="A229">
        <v>228</v>
      </c>
      <c r="B229" t="s">
        <v>10</v>
      </c>
      <c r="C229" t="s">
        <v>25</v>
      </c>
      <c r="D229" t="s">
        <v>252</v>
      </c>
      <c r="E229" s="2">
        <v>44449</v>
      </c>
      <c r="F229" s="3" t="s">
        <v>893</v>
      </c>
      <c r="G229" s="3">
        <v>2021</v>
      </c>
      <c r="H229" s="1">
        <v>5164.63</v>
      </c>
      <c r="I229">
        <v>10</v>
      </c>
      <c r="J229" s="1">
        <f>0.075*mock[[#This Row],[Invoiced Amount USD]]</f>
        <v>387.34724999999997</v>
      </c>
      <c r="K229" s="1">
        <f>mock[[#This Row],[Invoiced Amount USD]]-mock[[#This Row],[Vat]]</f>
        <v>4777.2827500000003</v>
      </c>
      <c r="L229" s="1">
        <f>mock[[#This Row],[Invoiced Amount USD]]/mock[[#This Row],[Quantity]]</f>
        <v>516.46299999999997</v>
      </c>
      <c r="M229" s="1">
        <f>mock[[#This Row],[COGS]]/mock[[#This Row],[Quantity]]</f>
        <v>477.72827500000005</v>
      </c>
      <c r="N229" s="1">
        <f>mock[[#This Row],[Unit Price]]-mock[[#This Row],[Unit Cost]]</f>
        <v>38.734724999999912</v>
      </c>
      <c r="O229" s="1">
        <f>mock[[#This Row],[Profit]]*mock[[#This Row],[Quantity]]</f>
        <v>387.34724999999912</v>
      </c>
      <c r="P229" s="1">
        <f>mock[[#This Row],[Total Profit]]+mock[[#This Row],[Vat]]</f>
        <v>774.69449999999915</v>
      </c>
      <c r="Q229" s="1">
        <f>mock[[#This Row],[Invoiced Amount USD]]/mock[[#This Row],[Total Profit]]</f>
        <v>13.333333333333364</v>
      </c>
      <c r="R229" s="1">
        <f>mock[[#This Row],[Invoiced Amount USD]]/$T$23*100</f>
        <v>0.10325220154362388</v>
      </c>
    </row>
    <row r="230" spans="1:18" x14ac:dyDescent="0.2">
      <c r="A230">
        <v>229</v>
      </c>
      <c r="B230" t="s">
        <v>8</v>
      </c>
      <c r="C230" t="s">
        <v>41</v>
      </c>
      <c r="D230" t="s">
        <v>253</v>
      </c>
      <c r="E230" s="2">
        <v>44383</v>
      </c>
      <c r="F230" s="3" t="s">
        <v>892</v>
      </c>
      <c r="G230" s="3">
        <v>2021</v>
      </c>
      <c r="H230" s="1">
        <v>7224.1</v>
      </c>
      <c r="I230">
        <v>2</v>
      </c>
      <c r="J230" s="1">
        <f>0.075*mock[[#This Row],[Invoiced Amount USD]]</f>
        <v>541.8075</v>
      </c>
      <c r="K230" s="1">
        <f>mock[[#This Row],[Invoiced Amount USD]]-mock[[#This Row],[Vat]]</f>
        <v>6682.2925000000005</v>
      </c>
      <c r="L230" s="1">
        <f>mock[[#This Row],[Invoiced Amount USD]]/mock[[#This Row],[Quantity]]</f>
        <v>3612.05</v>
      </c>
      <c r="M230" s="1">
        <f>mock[[#This Row],[COGS]]/mock[[#This Row],[Quantity]]</f>
        <v>3341.1462500000002</v>
      </c>
      <c r="N230" s="1">
        <f>mock[[#This Row],[Unit Price]]-mock[[#This Row],[Unit Cost]]</f>
        <v>270.90374999999995</v>
      </c>
      <c r="O230" s="1">
        <f>mock[[#This Row],[Profit]]*mock[[#This Row],[Quantity]]</f>
        <v>541.80749999999989</v>
      </c>
      <c r="P230" s="1">
        <f>mock[[#This Row],[Total Profit]]+mock[[#This Row],[Vat]]</f>
        <v>1083.6149999999998</v>
      </c>
      <c r="Q230" s="1">
        <f>mock[[#This Row],[Invoiced Amount USD]]/mock[[#This Row],[Total Profit]]</f>
        <v>13.333333333333337</v>
      </c>
      <c r="R230" s="1">
        <f>mock[[#This Row],[Invoiced Amount USD]]/$T$23*100</f>
        <v>0.14442549208196778</v>
      </c>
    </row>
    <row r="231" spans="1:18" x14ac:dyDescent="0.2">
      <c r="A231">
        <v>230</v>
      </c>
      <c r="B231" t="s">
        <v>10</v>
      </c>
      <c r="C231" t="s">
        <v>164</v>
      </c>
      <c r="D231" t="s">
        <v>254</v>
      </c>
      <c r="E231" s="2">
        <v>44445</v>
      </c>
      <c r="F231" s="3" t="s">
        <v>893</v>
      </c>
      <c r="G231" s="3">
        <v>2021</v>
      </c>
      <c r="H231" s="1">
        <v>3607.22</v>
      </c>
      <c r="I231">
        <v>8</v>
      </c>
      <c r="J231" s="1">
        <f>0.075*mock[[#This Row],[Invoiced Amount USD]]</f>
        <v>270.54149999999998</v>
      </c>
      <c r="K231" s="1">
        <f>mock[[#This Row],[Invoiced Amount USD]]-mock[[#This Row],[Vat]]</f>
        <v>3336.6785</v>
      </c>
      <c r="L231" s="1">
        <f>mock[[#This Row],[Invoiced Amount USD]]/mock[[#This Row],[Quantity]]</f>
        <v>450.90249999999997</v>
      </c>
      <c r="M231" s="1">
        <f>mock[[#This Row],[COGS]]/mock[[#This Row],[Quantity]]</f>
        <v>417.0848125</v>
      </c>
      <c r="N231" s="1">
        <f>mock[[#This Row],[Unit Price]]-mock[[#This Row],[Unit Cost]]</f>
        <v>33.817687499999977</v>
      </c>
      <c r="O231" s="1">
        <f>mock[[#This Row],[Profit]]*mock[[#This Row],[Quantity]]</f>
        <v>270.54149999999981</v>
      </c>
      <c r="P231" s="1">
        <f>mock[[#This Row],[Total Profit]]+mock[[#This Row],[Vat]]</f>
        <v>541.08299999999986</v>
      </c>
      <c r="Q231" s="1">
        <f>mock[[#This Row],[Invoiced Amount USD]]/mock[[#This Row],[Total Profit]]</f>
        <v>13.333333333333341</v>
      </c>
      <c r="R231" s="1">
        <f>mock[[#This Row],[Invoiced Amount USD]]/$T$23*100</f>
        <v>7.2116183821917715E-2</v>
      </c>
    </row>
    <row r="232" spans="1:18" x14ac:dyDescent="0.2">
      <c r="A232">
        <v>231</v>
      </c>
      <c r="B232" t="s">
        <v>16</v>
      </c>
      <c r="C232" t="s">
        <v>29</v>
      </c>
      <c r="D232" t="s">
        <v>255</v>
      </c>
      <c r="E232" s="2">
        <v>44316</v>
      </c>
      <c r="F232" s="3" t="s">
        <v>888</v>
      </c>
      <c r="G232" s="3">
        <v>2021</v>
      </c>
      <c r="H232" s="1">
        <v>7924.36</v>
      </c>
      <c r="I232">
        <v>5</v>
      </c>
      <c r="J232" s="1">
        <f>0.075*mock[[#This Row],[Invoiced Amount USD]]</f>
        <v>594.327</v>
      </c>
      <c r="K232" s="1">
        <f>mock[[#This Row],[Invoiced Amount USD]]-mock[[#This Row],[Vat]]</f>
        <v>7330.0329999999994</v>
      </c>
      <c r="L232" s="1">
        <f>mock[[#This Row],[Invoiced Amount USD]]/mock[[#This Row],[Quantity]]</f>
        <v>1584.8719999999998</v>
      </c>
      <c r="M232" s="1">
        <f>mock[[#This Row],[COGS]]/mock[[#This Row],[Quantity]]</f>
        <v>1466.0065999999999</v>
      </c>
      <c r="N232" s="1">
        <f>mock[[#This Row],[Unit Price]]-mock[[#This Row],[Unit Cost]]</f>
        <v>118.86539999999991</v>
      </c>
      <c r="O232" s="1">
        <f>mock[[#This Row],[Profit]]*mock[[#This Row],[Quantity]]</f>
        <v>594.32699999999954</v>
      </c>
      <c r="P232" s="1">
        <f>mock[[#This Row],[Total Profit]]+mock[[#This Row],[Vat]]</f>
        <v>1188.6539999999995</v>
      </c>
      <c r="Q232" s="1">
        <f>mock[[#This Row],[Invoiced Amount USD]]/mock[[#This Row],[Total Profit]]</f>
        <v>13.333333333333343</v>
      </c>
      <c r="R232" s="1">
        <f>mock[[#This Row],[Invoiced Amount USD]]/$T$23*100</f>
        <v>0.15842521455055469</v>
      </c>
    </row>
    <row r="233" spans="1:18" x14ac:dyDescent="0.2">
      <c r="A233">
        <v>232</v>
      </c>
      <c r="B233" t="s">
        <v>8</v>
      </c>
      <c r="C233" t="s">
        <v>11</v>
      </c>
      <c r="D233" t="s">
        <v>256</v>
      </c>
      <c r="E233" s="2">
        <v>44258</v>
      </c>
      <c r="F233" s="3" t="s">
        <v>890</v>
      </c>
      <c r="G233" s="3">
        <v>2021</v>
      </c>
      <c r="H233" s="1">
        <v>3241.4</v>
      </c>
      <c r="I233">
        <v>9</v>
      </c>
      <c r="J233" s="1">
        <f>0.075*mock[[#This Row],[Invoiced Amount USD]]</f>
        <v>243.10499999999999</v>
      </c>
      <c r="K233" s="1">
        <f>mock[[#This Row],[Invoiced Amount USD]]-mock[[#This Row],[Vat]]</f>
        <v>2998.2950000000001</v>
      </c>
      <c r="L233" s="1">
        <f>mock[[#This Row],[Invoiced Amount USD]]/mock[[#This Row],[Quantity]]</f>
        <v>360.15555555555557</v>
      </c>
      <c r="M233" s="1">
        <f>mock[[#This Row],[COGS]]/mock[[#This Row],[Quantity]]</f>
        <v>333.14388888888891</v>
      </c>
      <c r="N233" s="1">
        <f>mock[[#This Row],[Unit Price]]-mock[[#This Row],[Unit Cost]]</f>
        <v>27.011666666666656</v>
      </c>
      <c r="O233" s="1">
        <f>mock[[#This Row],[Profit]]*mock[[#This Row],[Quantity]]</f>
        <v>243.1049999999999</v>
      </c>
      <c r="P233" s="1">
        <f>mock[[#This Row],[Total Profit]]+mock[[#This Row],[Vat]]</f>
        <v>486.20999999999992</v>
      </c>
      <c r="Q233" s="1">
        <f>mock[[#This Row],[Invoiced Amount USD]]/mock[[#This Row],[Total Profit]]</f>
        <v>13.333333333333339</v>
      </c>
      <c r="R233" s="1">
        <f>mock[[#This Row],[Invoiced Amount USD]]/$T$23*100</f>
        <v>6.4802645316993174E-2</v>
      </c>
    </row>
    <row r="234" spans="1:18" x14ac:dyDescent="0.2">
      <c r="A234">
        <v>233</v>
      </c>
      <c r="B234" t="s">
        <v>8</v>
      </c>
      <c r="C234" t="s">
        <v>27</v>
      </c>
      <c r="D234" t="s">
        <v>257</v>
      </c>
      <c r="E234" s="2">
        <v>44263</v>
      </c>
      <c r="F234" s="3" t="s">
        <v>890</v>
      </c>
      <c r="G234" s="3">
        <v>2021</v>
      </c>
      <c r="H234" s="1">
        <v>5462.55</v>
      </c>
      <c r="I234">
        <v>1</v>
      </c>
      <c r="J234" s="1">
        <f>0.075*mock[[#This Row],[Invoiced Amount USD]]</f>
        <v>409.69125000000003</v>
      </c>
      <c r="K234" s="1">
        <f>mock[[#This Row],[Invoiced Amount USD]]-mock[[#This Row],[Vat]]</f>
        <v>5052.8587500000003</v>
      </c>
      <c r="L234" s="1">
        <f>mock[[#This Row],[Invoiced Amount USD]]/mock[[#This Row],[Quantity]]</f>
        <v>5462.55</v>
      </c>
      <c r="M234" s="1">
        <f>mock[[#This Row],[COGS]]/mock[[#This Row],[Quantity]]</f>
        <v>5052.8587500000003</v>
      </c>
      <c r="N234" s="1">
        <f>mock[[#This Row],[Unit Price]]-mock[[#This Row],[Unit Cost]]</f>
        <v>409.69124999999985</v>
      </c>
      <c r="O234" s="1">
        <f>mock[[#This Row],[Profit]]*mock[[#This Row],[Quantity]]</f>
        <v>409.69124999999985</v>
      </c>
      <c r="P234" s="1">
        <f>mock[[#This Row],[Total Profit]]+mock[[#This Row],[Vat]]</f>
        <v>819.38249999999994</v>
      </c>
      <c r="Q234" s="1">
        <f>mock[[#This Row],[Invoiced Amount USD]]/mock[[#This Row],[Total Profit]]</f>
        <v>13.333333333333339</v>
      </c>
      <c r="R234" s="1">
        <f>mock[[#This Row],[Invoiced Amount USD]]/$T$23*100</f>
        <v>0.10920827117182114</v>
      </c>
    </row>
    <row r="235" spans="1:18" x14ac:dyDescent="0.2">
      <c r="A235">
        <v>234</v>
      </c>
      <c r="B235" t="s">
        <v>10</v>
      </c>
      <c r="C235" t="s">
        <v>11</v>
      </c>
      <c r="D235" t="s">
        <v>258</v>
      </c>
      <c r="E235" s="2">
        <v>44282</v>
      </c>
      <c r="F235" s="3" t="s">
        <v>890</v>
      </c>
      <c r="G235" s="3">
        <v>2021</v>
      </c>
      <c r="H235" s="1">
        <v>8237.57</v>
      </c>
      <c r="I235">
        <v>2</v>
      </c>
      <c r="J235" s="1">
        <f>0.075*mock[[#This Row],[Invoiced Amount USD]]</f>
        <v>617.81774999999993</v>
      </c>
      <c r="K235" s="1">
        <f>mock[[#This Row],[Invoiced Amount USD]]-mock[[#This Row],[Vat]]</f>
        <v>7619.7522499999995</v>
      </c>
      <c r="L235" s="1">
        <f>mock[[#This Row],[Invoiced Amount USD]]/mock[[#This Row],[Quantity]]</f>
        <v>4118.7849999999999</v>
      </c>
      <c r="M235" s="1">
        <f>mock[[#This Row],[COGS]]/mock[[#This Row],[Quantity]]</f>
        <v>3809.8761249999998</v>
      </c>
      <c r="N235" s="1">
        <f>mock[[#This Row],[Unit Price]]-mock[[#This Row],[Unit Cost]]</f>
        <v>308.90887500000008</v>
      </c>
      <c r="O235" s="1">
        <f>mock[[#This Row],[Profit]]*mock[[#This Row],[Quantity]]</f>
        <v>617.81775000000016</v>
      </c>
      <c r="P235" s="1">
        <f>mock[[#This Row],[Total Profit]]+mock[[#This Row],[Vat]]</f>
        <v>1235.6355000000001</v>
      </c>
      <c r="Q235" s="1">
        <f>mock[[#This Row],[Invoiced Amount USD]]/mock[[#This Row],[Total Profit]]</f>
        <v>13.333333333333329</v>
      </c>
      <c r="R235" s="1">
        <f>mock[[#This Row],[Invoiced Amount USD]]/$T$23*100</f>
        <v>0.16468696457823886</v>
      </c>
    </row>
    <row r="236" spans="1:18" x14ac:dyDescent="0.2">
      <c r="A236">
        <v>235</v>
      </c>
      <c r="B236" t="s">
        <v>16</v>
      </c>
      <c r="C236" t="s">
        <v>33</v>
      </c>
      <c r="D236" t="s">
        <v>259</v>
      </c>
      <c r="E236" s="2">
        <v>44416</v>
      </c>
      <c r="F236" s="3" t="s">
        <v>891</v>
      </c>
      <c r="G236" s="3">
        <v>2021</v>
      </c>
      <c r="H236" s="1">
        <v>8654.06</v>
      </c>
      <c r="I236">
        <v>8</v>
      </c>
      <c r="J236" s="1">
        <f>0.075*mock[[#This Row],[Invoiced Amount USD]]</f>
        <v>649.05449999999996</v>
      </c>
      <c r="K236" s="1">
        <f>mock[[#This Row],[Invoiced Amount USD]]-mock[[#This Row],[Vat]]</f>
        <v>8005.0054999999993</v>
      </c>
      <c r="L236" s="1">
        <f>mock[[#This Row],[Invoiced Amount USD]]/mock[[#This Row],[Quantity]]</f>
        <v>1081.7574999999999</v>
      </c>
      <c r="M236" s="1">
        <f>mock[[#This Row],[COGS]]/mock[[#This Row],[Quantity]]</f>
        <v>1000.6256874999999</v>
      </c>
      <c r="N236" s="1">
        <f>mock[[#This Row],[Unit Price]]-mock[[#This Row],[Unit Cost]]</f>
        <v>81.131812500000024</v>
      </c>
      <c r="O236" s="1">
        <f>mock[[#This Row],[Profit]]*mock[[#This Row],[Quantity]]</f>
        <v>649.05450000000019</v>
      </c>
      <c r="P236" s="1">
        <f>mock[[#This Row],[Total Profit]]+mock[[#This Row],[Vat]]</f>
        <v>1298.1090000000002</v>
      </c>
      <c r="Q236" s="1">
        <f>mock[[#This Row],[Invoiced Amount USD]]/mock[[#This Row],[Total Profit]]</f>
        <v>13.333333333333329</v>
      </c>
      <c r="R236" s="1">
        <f>mock[[#This Row],[Invoiced Amount USD]]/$T$23*100</f>
        <v>0.17301350673535443</v>
      </c>
    </row>
    <row r="237" spans="1:18" x14ac:dyDescent="0.2">
      <c r="A237">
        <v>236</v>
      </c>
      <c r="B237" t="s">
        <v>8</v>
      </c>
      <c r="C237" t="s">
        <v>18</v>
      </c>
      <c r="D237" t="s">
        <v>260</v>
      </c>
      <c r="E237" s="2">
        <v>44291</v>
      </c>
      <c r="F237" s="3" t="s">
        <v>888</v>
      </c>
      <c r="G237" s="3">
        <v>2021</v>
      </c>
      <c r="H237" s="1">
        <v>5247.64</v>
      </c>
      <c r="I237">
        <v>3</v>
      </c>
      <c r="J237" s="1">
        <f>0.075*mock[[#This Row],[Invoiced Amount USD]]</f>
        <v>393.57300000000004</v>
      </c>
      <c r="K237" s="1">
        <f>mock[[#This Row],[Invoiced Amount USD]]-mock[[#This Row],[Vat]]</f>
        <v>4854.067</v>
      </c>
      <c r="L237" s="1">
        <f>mock[[#This Row],[Invoiced Amount USD]]/mock[[#This Row],[Quantity]]</f>
        <v>1749.2133333333334</v>
      </c>
      <c r="M237" s="1">
        <f>mock[[#This Row],[COGS]]/mock[[#This Row],[Quantity]]</f>
        <v>1618.0223333333333</v>
      </c>
      <c r="N237" s="1">
        <f>mock[[#This Row],[Unit Price]]-mock[[#This Row],[Unit Cost]]</f>
        <v>131.19100000000003</v>
      </c>
      <c r="O237" s="1">
        <f>mock[[#This Row],[Profit]]*mock[[#This Row],[Quantity]]</f>
        <v>393.57300000000009</v>
      </c>
      <c r="P237" s="1">
        <f>mock[[#This Row],[Total Profit]]+mock[[#This Row],[Vat]]</f>
        <v>787.14600000000019</v>
      </c>
      <c r="Q237" s="1">
        <f>mock[[#This Row],[Invoiced Amount USD]]/mock[[#This Row],[Total Profit]]</f>
        <v>13.33333333333333</v>
      </c>
      <c r="R237" s="1">
        <f>mock[[#This Row],[Invoiced Amount USD]]/$T$23*100</f>
        <v>0.10491175222782317</v>
      </c>
    </row>
    <row r="238" spans="1:18" x14ac:dyDescent="0.2">
      <c r="A238">
        <v>237</v>
      </c>
      <c r="B238" t="s">
        <v>5</v>
      </c>
      <c r="C238" t="s">
        <v>29</v>
      </c>
      <c r="D238" t="s">
        <v>261</v>
      </c>
      <c r="E238" s="2">
        <v>44374</v>
      </c>
      <c r="F238" s="3" t="s">
        <v>887</v>
      </c>
      <c r="G238" s="3">
        <v>2021</v>
      </c>
      <c r="H238" s="1">
        <v>8645.61</v>
      </c>
      <c r="I238">
        <v>4</v>
      </c>
      <c r="J238" s="1">
        <f>0.075*mock[[#This Row],[Invoiced Amount USD]]</f>
        <v>648.42075</v>
      </c>
      <c r="K238" s="1">
        <f>mock[[#This Row],[Invoiced Amount USD]]-mock[[#This Row],[Vat]]</f>
        <v>7997.1892500000004</v>
      </c>
      <c r="L238" s="1">
        <f>mock[[#This Row],[Invoiced Amount USD]]/mock[[#This Row],[Quantity]]</f>
        <v>2161.4025000000001</v>
      </c>
      <c r="M238" s="1">
        <f>mock[[#This Row],[COGS]]/mock[[#This Row],[Quantity]]</f>
        <v>1999.2973125000001</v>
      </c>
      <c r="N238" s="1">
        <f>mock[[#This Row],[Unit Price]]-mock[[#This Row],[Unit Cost]]</f>
        <v>162.10518750000006</v>
      </c>
      <c r="O238" s="1">
        <f>mock[[#This Row],[Profit]]*mock[[#This Row],[Quantity]]</f>
        <v>648.42075000000023</v>
      </c>
      <c r="P238" s="1">
        <f>mock[[#This Row],[Total Profit]]+mock[[#This Row],[Vat]]</f>
        <v>1296.8415000000002</v>
      </c>
      <c r="Q238" s="1">
        <f>mock[[#This Row],[Invoiced Amount USD]]/mock[[#This Row],[Total Profit]]</f>
        <v>13.33333333333333</v>
      </c>
      <c r="R238" s="1">
        <f>mock[[#This Row],[Invoiced Amount USD]]/$T$23*100</f>
        <v>0.17284457283243329</v>
      </c>
    </row>
    <row r="239" spans="1:18" x14ac:dyDescent="0.2">
      <c r="A239">
        <v>238</v>
      </c>
      <c r="B239" t="s">
        <v>10</v>
      </c>
      <c r="C239" t="s">
        <v>31</v>
      </c>
      <c r="D239" t="s">
        <v>262</v>
      </c>
      <c r="E239" s="2">
        <v>44512</v>
      </c>
      <c r="F239" s="3" t="s">
        <v>898</v>
      </c>
      <c r="G239" s="3">
        <v>2021</v>
      </c>
      <c r="H239" s="1">
        <v>8792.48</v>
      </c>
      <c r="I239">
        <v>8</v>
      </c>
      <c r="J239" s="1">
        <f>0.075*mock[[#This Row],[Invoiced Amount USD]]</f>
        <v>659.43599999999992</v>
      </c>
      <c r="K239" s="1">
        <f>mock[[#This Row],[Invoiced Amount USD]]-mock[[#This Row],[Vat]]</f>
        <v>8133.0439999999999</v>
      </c>
      <c r="L239" s="1">
        <f>mock[[#This Row],[Invoiced Amount USD]]/mock[[#This Row],[Quantity]]</f>
        <v>1099.06</v>
      </c>
      <c r="M239" s="1">
        <f>mock[[#This Row],[COGS]]/mock[[#This Row],[Quantity]]</f>
        <v>1016.6305</v>
      </c>
      <c r="N239" s="1">
        <f>mock[[#This Row],[Unit Price]]-mock[[#This Row],[Unit Cost]]</f>
        <v>82.429499999999962</v>
      </c>
      <c r="O239" s="1">
        <f>mock[[#This Row],[Profit]]*mock[[#This Row],[Quantity]]</f>
        <v>659.43599999999969</v>
      </c>
      <c r="P239" s="1">
        <f>mock[[#This Row],[Total Profit]]+mock[[#This Row],[Vat]]</f>
        <v>1318.8719999999996</v>
      </c>
      <c r="Q239" s="1">
        <f>mock[[#This Row],[Invoiced Amount USD]]/mock[[#This Row],[Total Profit]]</f>
        <v>13.333333333333339</v>
      </c>
      <c r="R239" s="1">
        <f>mock[[#This Row],[Invoiced Amount USD]]/$T$23*100</f>
        <v>0.17578082399480349</v>
      </c>
    </row>
    <row r="240" spans="1:18" x14ac:dyDescent="0.2">
      <c r="A240">
        <v>239</v>
      </c>
      <c r="B240" t="s">
        <v>16</v>
      </c>
      <c r="C240" t="s">
        <v>60</v>
      </c>
      <c r="D240" t="s">
        <v>263</v>
      </c>
      <c r="E240" s="2">
        <v>44208</v>
      </c>
      <c r="F240" s="3" t="s">
        <v>894</v>
      </c>
      <c r="G240" s="3">
        <v>2021</v>
      </c>
      <c r="H240" s="1">
        <v>1663.44</v>
      </c>
      <c r="I240">
        <v>6</v>
      </c>
      <c r="J240" s="1">
        <f>0.075*mock[[#This Row],[Invoiced Amount USD]]</f>
        <v>124.758</v>
      </c>
      <c r="K240" s="1">
        <f>mock[[#This Row],[Invoiced Amount USD]]-mock[[#This Row],[Vat]]</f>
        <v>1538.682</v>
      </c>
      <c r="L240" s="1">
        <f>mock[[#This Row],[Invoiced Amount USD]]/mock[[#This Row],[Quantity]]</f>
        <v>277.24</v>
      </c>
      <c r="M240" s="1">
        <f>mock[[#This Row],[COGS]]/mock[[#This Row],[Quantity]]</f>
        <v>256.447</v>
      </c>
      <c r="N240" s="1">
        <f>mock[[#This Row],[Unit Price]]-mock[[#This Row],[Unit Cost]]</f>
        <v>20.793000000000006</v>
      </c>
      <c r="O240" s="1">
        <f>mock[[#This Row],[Profit]]*mock[[#This Row],[Quantity]]</f>
        <v>124.75800000000004</v>
      </c>
      <c r="P240" s="1">
        <f>mock[[#This Row],[Total Profit]]+mock[[#This Row],[Vat]]</f>
        <v>249.51600000000002</v>
      </c>
      <c r="Q240" s="1">
        <f>mock[[#This Row],[Invoiced Amount USD]]/mock[[#This Row],[Total Profit]]</f>
        <v>13.33333333333333</v>
      </c>
      <c r="R240" s="1">
        <f>mock[[#This Row],[Invoiced Amount USD]]/$T$23*100</f>
        <v>3.3255788340253944E-2</v>
      </c>
    </row>
    <row r="241" spans="1:18" x14ac:dyDescent="0.2">
      <c r="A241">
        <v>240</v>
      </c>
      <c r="B241" t="s">
        <v>10</v>
      </c>
      <c r="C241" t="s">
        <v>79</v>
      </c>
      <c r="D241" t="s">
        <v>264</v>
      </c>
      <c r="E241" s="2">
        <v>44373</v>
      </c>
      <c r="F241" s="3" t="s">
        <v>887</v>
      </c>
      <c r="G241" s="3">
        <v>2021</v>
      </c>
      <c r="H241" s="1">
        <v>893.52</v>
      </c>
      <c r="I241">
        <v>4</v>
      </c>
      <c r="J241" s="1">
        <f>0.075*mock[[#This Row],[Invoiced Amount USD]]</f>
        <v>67.013999999999996</v>
      </c>
      <c r="K241" s="1">
        <f>mock[[#This Row],[Invoiced Amount USD]]-mock[[#This Row],[Vat]]</f>
        <v>826.50599999999997</v>
      </c>
      <c r="L241" s="1">
        <f>mock[[#This Row],[Invoiced Amount USD]]/mock[[#This Row],[Quantity]]</f>
        <v>223.38</v>
      </c>
      <c r="M241" s="1">
        <f>mock[[#This Row],[COGS]]/mock[[#This Row],[Quantity]]</f>
        <v>206.62649999999999</v>
      </c>
      <c r="N241" s="1">
        <f>mock[[#This Row],[Unit Price]]-mock[[#This Row],[Unit Cost]]</f>
        <v>16.753500000000003</v>
      </c>
      <c r="O241" s="1">
        <f>mock[[#This Row],[Profit]]*mock[[#This Row],[Quantity]]</f>
        <v>67.01400000000001</v>
      </c>
      <c r="P241" s="1">
        <f>mock[[#This Row],[Total Profit]]+mock[[#This Row],[Vat]]</f>
        <v>134.02800000000002</v>
      </c>
      <c r="Q241" s="1">
        <f>mock[[#This Row],[Invoiced Amount USD]]/mock[[#This Row],[Total Profit]]</f>
        <v>13.33333333333333</v>
      </c>
      <c r="R241" s="1">
        <f>mock[[#This Row],[Invoiced Amount USD]]/$T$23*100</f>
        <v>1.7863410761905268E-2</v>
      </c>
    </row>
    <row r="242" spans="1:18" x14ac:dyDescent="0.2">
      <c r="A242">
        <v>241</v>
      </c>
      <c r="B242" t="s">
        <v>10</v>
      </c>
      <c r="C242" t="s">
        <v>33</v>
      </c>
      <c r="D242" t="s">
        <v>265</v>
      </c>
      <c r="E242" s="2">
        <v>44545</v>
      </c>
      <c r="F242" s="3" t="s">
        <v>895</v>
      </c>
      <c r="G242" s="3">
        <v>2021</v>
      </c>
      <c r="H242" s="1">
        <v>5118.7299999999996</v>
      </c>
      <c r="I242">
        <v>2</v>
      </c>
      <c r="J242" s="1">
        <f>0.075*mock[[#This Row],[Invoiced Amount USD]]</f>
        <v>383.90474999999998</v>
      </c>
      <c r="K242" s="1">
        <f>mock[[#This Row],[Invoiced Amount USD]]-mock[[#This Row],[Vat]]</f>
        <v>4734.8252499999999</v>
      </c>
      <c r="L242" s="1">
        <f>mock[[#This Row],[Invoiced Amount USD]]/mock[[#This Row],[Quantity]]</f>
        <v>2559.3649999999998</v>
      </c>
      <c r="M242" s="1">
        <f>mock[[#This Row],[COGS]]/mock[[#This Row],[Quantity]]</f>
        <v>2367.4126249999999</v>
      </c>
      <c r="N242" s="1">
        <f>mock[[#This Row],[Unit Price]]-mock[[#This Row],[Unit Cost]]</f>
        <v>191.95237499999985</v>
      </c>
      <c r="O242" s="1">
        <f>mock[[#This Row],[Profit]]*mock[[#This Row],[Quantity]]</f>
        <v>383.90474999999969</v>
      </c>
      <c r="P242" s="1">
        <f>mock[[#This Row],[Total Profit]]+mock[[#This Row],[Vat]]</f>
        <v>767.80949999999962</v>
      </c>
      <c r="Q242" s="1">
        <f>mock[[#This Row],[Invoiced Amount USD]]/mock[[#This Row],[Total Profit]]</f>
        <v>13.333333333333343</v>
      </c>
      <c r="R242" s="1">
        <f>mock[[#This Row],[Invoiced Amount USD]]/$T$23*100</f>
        <v>0.10233456057982737</v>
      </c>
    </row>
    <row r="243" spans="1:18" x14ac:dyDescent="0.2">
      <c r="A243">
        <v>242</v>
      </c>
      <c r="B243" t="s">
        <v>16</v>
      </c>
      <c r="C243" t="s">
        <v>91</v>
      </c>
      <c r="D243" t="s">
        <v>266</v>
      </c>
      <c r="E243" s="2">
        <v>44515</v>
      </c>
      <c r="F243" s="3" t="s">
        <v>898</v>
      </c>
      <c r="G243" s="3">
        <v>2021</v>
      </c>
      <c r="H243" s="1">
        <v>697.1</v>
      </c>
      <c r="I243">
        <v>9</v>
      </c>
      <c r="J243" s="1">
        <f>0.075*mock[[#This Row],[Invoiced Amount USD]]</f>
        <v>52.282499999999999</v>
      </c>
      <c r="K243" s="1">
        <f>mock[[#This Row],[Invoiced Amount USD]]-mock[[#This Row],[Vat]]</f>
        <v>644.8175</v>
      </c>
      <c r="L243" s="1">
        <f>mock[[#This Row],[Invoiced Amount USD]]/mock[[#This Row],[Quantity]]</f>
        <v>77.455555555555563</v>
      </c>
      <c r="M243" s="1">
        <f>mock[[#This Row],[COGS]]/mock[[#This Row],[Quantity]]</f>
        <v>71.646388888888893</v>
      </c>
      <c r="N243" s="1">
        <f>mock[[#This Row],[Unit Price]]-mock[[#This Row],[Unit Cost]]</f>
        <v>5.8091666666666697</v>
      </c>
      <c r="O243" s="1">
        <f>mock[[#This Row],[Profit]]*mock[[#This Row],[Quantity]]</f>
        <v>52.282500000000027</v>
      </c>
      <c r="P243" s="1">
        <f>mock[[#This Row],[Total Profit]]+mock[[#This Row],[Vat]]</f>
        <v>104.56500000000003</v>
      </c>
      <c r="Q243" s="1">
        <f>mock[[#This Row],[Invoiced Amount USD]]/mock[[#This Row],[Total Profit]]</f>
        <v>13.333333333333327</v>
      </c>
      <c r="R243" s="1">
        <f>mock[[#This Row],[Invoiced Amount USD]]/$T$23*100</f>
        <v>1.3936547186547771E-2</v>
      </c>
    </row>
    <row r="244" spans="1:18" x14ac:dyDescent="0.2">
      <c r="A244">
        <v>243</v>
      </c>
      <c r="B244" t="s">
        <v>13</v>
      </c>
      <c r="C244" t="s">
        <v>29</v>
      </c>
      <c r="D244" t="s">
        <v>267</v>
      </c>
      <c r="E244" s="2">
        <v>44228</v>
      </c>
      <c r="F244" s="3" t="s">
        <v>896</v>
      </c>
      <c r="G244" s="3">
        <v>2021</v>
      </c>
      <c r="H244" s="1">
        <v>8357.86</v>
      </c>
      <c r="I244">
        <v>1</v>
      </c>
      <c r="J244" s="1">
        <f>0.075*mock[[#This Row],[Invoiced Amount USD]]</f>
        <v>626.83950000000004</v>
      </c>
      <c r="K244" s="1">
        <f>mock[[#This Row],[Invoiced Amount USD]]-mock[[#This Row],[Vat]]</f>
        <v>7731.0205000000005</v>
      </c>
      <c r="L244" s="1">
        <f>mock[[#This Row],[Invoiced Amount USD]]/mock[[#This Row],[Quantity]]</f>
        <v>8357.86</v>
      </c>
      <c r="M244" s="1">
        <f>mock[[#This Row],[COGS]]/mock[[#This Row],[Quantity]]</f>
        <v>7731.0205000000005</v>
      </c>
      <c r="N244" s="1">
        <f>mock[[#This Row],[Unit Price]]-mock[[#This Row],[Unit Cost]]</f>
        <v>626.83950000000004</v>
      </c>
      <c r="O244" s="1">
        <f>mock[[#This Row],[Profit]]*mock[[#This Row],[Quantity]]</f>
        <v>626.83950000000004</v>
      </c>
      <c r="P244" s="1">
        <f>mock[[#This Row],[Total Profit]]+mock[[#This Row],[Vat]]</f>
        <v>1253.6790000000001</v>
      </c>
      <c r="Q244" s="1">
        <f>mock[[#This Row],[Invoiced Amount USD]]/mock[[#This Row],[Total Profit]]</f>
        <v>13.333333333333334</v>
      </c>
      <c r="R244" s="1">
        <f>mock[[#This Row],[Invoiced Amount USD]]/$T$23*100</f>
        <v>0.16709182365307723</v>
      </c>
    </row>
    <row r="245" spans="1:18" x14ac:dyDescent="0.2">
      <c r="A245">
        <v>244</v>
      </c>
      <c r="B245" t="s">
        <v>5</v>
      </c>
      <c r="C245" t="s">
        <v>87</v>
      </c>
      <c r="D245" t="s">
        <v>268</v>
      </c>
      <c r="E245" s="2">
        <v>44471</v>
      </c>
      <c r="F245" s="3" t="s">
        <v>889</v>
      </c>
      <c r="G245" s="3">
        <v>2021</v>
      </c>
      <c r="H245" s="1">
        <v>6697.95</v>
      </c>
      <c r="I245">
        <v>10</v>
      </c>
      <c r="J245" s="1">
        <f>0.075*mock[[#This Row],[Invoiced Amount USD]]</f>
        <v>502.34624999999994</v>
      </c>
      <c r="K245" s="1">
        <f>mock[[#This Row],[Invoiced Amount USD]]-mock[[#This Row],[Vat]]</f>
        <v>6195.6037500000002</v>
      </c>
      <c r="L245" s="1">
        <f>mock[[#This Row],[Invoiced Amount USD]]/mock[[#This Row],[Quantity]]</f>
        <v>669.79499999999996</v>
      </c>
      <c r="M245" s="1">
        <f>mock[[#This Row],[COGS]]/mock[[#This Row],[Quantity]]</f>
        <v>619.56037500000002</v>
      </c>
      <c r="N245" s="1">
        <f>mock[[#This Row],[Unit Price]]-mock[[#This Row],[Unit Cost]]</f>
        <v>50.234624999999937</v>
      </c>
      <c r="O245" s="1">
        <f>mock[[#This Row],[Profit]]*mock[[#This Row],[Quantity]]</f>
        <v>502.34624999999937</v>
      </c>
      <c r="P245" s="1">
        <f>mock[[#This Row],[Total Profit]]+mock[[#This Row],[Vat]]</f>
        <v>1004.6924999999993</v>
      </c>
      <c r="Q245" s="1">
        <f>mock[[#This Row],[Invoiced Amount USD]]/mock[[#This Row],[Total Profit]]</f>
        <v>13.33333333333335</v>
      </c>
      <c r="R245" s="1">
        <f>mock[[#This Row],[Invoiced Amount USD]]/$T$23*100</f>
        <v>0.13390660770067081</v>
      </c>
    </row>
    <row r="246" spans="1:18" x14ac:dyDescent="0.2">
      <c r="A246">
        <v>245</v>
      </c>
      <c r="B246" t="s">
        <v>13</v>
      </c>
      <c r="C246" t="s">
        <v>14</v>
      </c>
      <c r="D246" t="s">
        <v>269</v>
      </c>
      <c r="E246" s="2">
        <v>44466</v>
      </c>
      <c r="F246" s="3" t="s">
        <v>893</v>
      </c>
      <c r="G246" s="3">
        <v>2021</v>
      </c>
      <c r="H246" s="1">
        <v>1904.62</v>
      </c>
      <c r="I246">
        <v>5</v>
      </c>
      <c r="J246" s="1">
        <f>0.075*mock[[#This Row],[Invoiced Amount USD]]</f>
        <v>142.84649999999999</v>
      </c>
      <c r="K246" s="1">
        <f>mock[[#This Row],[Invoiced Amount USD]]-mock[[#This Row],[Vat]]</f>
        <v>1761.7734999999998</v>
      </c>
      <c r="L246" s="1">
        <f>mock[[#This Row],[Invoiced Amount USD]]/mock[[#This Row],[Quantity]]</f>
        <v>380.92399999999998</v>
      </c>
      <c r="M246" s="1">
        <f>mock[[#This Row],[COGS]]/mock[[#This Row],[Quantity]]</f>
        <v>352.35469999999998</v>
      </c>
      <c r="N246" s="1">
        <f>mock[[#This Row],[Unit Price]]-mock[[#This Row],[Unit Cost]]</f>
        <v>28.569299999999998</v>
      </c>
      <c r="O246" s="1">
        <f>mock[[#This Row],[Profit]]*mock[[#This Row],[Quantity]]</f>
        <v>142.84649999999999</v>
      </c>
      <c r="P246" s="1">
        <f>mock[[#This Row],[Total Profit]]+mock[[#This Row],[Vat]]</f>
        <v>285.69299999999998</v>
      </c>
      <c r="Q246" s="1">
        <f>mock[[#This Row],[Invoiced Amount USD]]/mock[[#This Row],[Total Profit]]</f>
        <v>13.333333333333334</v>
      </c>
      <c r="R246" s="1">
        <f>mock[[#This Row],[Invoiced Amount USD]]/$T$23*100</f>
        <v>3.8077501796646984E-2</v>
      </c>
    </row>
    <row r="247" spans="1:18" x14ac:dyDescent="0.2">
      <c r="A247">
        <v>246</v>
      </c>
      <c r="B247" t="s">
        <v>5</v>
      </c>
      <c r="C247" t="s">
        <v>31</v>
      </c>
      <c r="D247" t="s">
        <v>270</v>
      </c>
      <c r="E247" s="2">
        <v>44559</v>
      </c>
      <c r="F247" s="3" t="s">
        <v>895</v>
      </c>
      <c r="G247" s="3">
        <v>2021</v>
      </c>
      <c r="H247" s="1">
        <v>1139.1300000000001</v>
      </c>
      <c r="I247">
        <v>6</v>
      </c>
      <c r="J247" s="1">
        <f>0.075*mock[[#This Row],[Invoiced Amount USD]]</f>
        <v>85.434750000000008</v>
      </c>
      <c r="K247" s="1">
        <f>mock[[#This Row],[Invoiced Amount USD]]-mock[[#This Row],[Vat]]</f>
        <v>1053.6952500000002</v>
      </c>
      <c r="L247" s="1">
        <f>mock[[#This Row],[Invoiced Amount USD]]/mock[[#This Row],[Quantity]]</f>
        <v>189.85500000000002</v>
      </c>
      <c r="M247" s="1">
        <f>mock[[#This Row],[COGS]]/mock[[#This Row],[Quantity]]</f>
        <v>175.61587500000005</v>
      </c>
      <c r="N247" s="1">
        <f>mock[[#This Row],[Unit Price]]-mock[[#This Row],[Unit Cost]]</f>
        <v>14.239124999999973</v>
      </c>
      <c r="O247" s="1">
        <f>mock[[#This Row],[Profit]]*mock[[#This Row],[Quantity]]</f>
        <v>85.434749999999838</v>
      </c>
      <c r="P247" s="1">
        <f>mock[[#This Row],[Total Profit]]+mock[[#This Row],[Vat]]</f>
        <v>170.86949999999985</v>
      </c>
      <c r="Q247" s="1">
        <f>mock[[#This Row],[Invoiced Amount USD]]/mock[[#This Row],[Total Profit]]</f>
        <v>13.333333333333361</v>
      </c>
      <c r="R247" s="1">
        <f>mock[[#This Row],[Invoiced Amount USD]]/$T$23*100</f>
        <v>2.2773689566220286E-2</v>
      </c>
    </row>
    <row r="248" spans="1:18" x14ac:dyDescent="0.2">
      <c r="A248">
        <v>247</v>
      </c>
      <c r="B248" t="s">
        <v>5</v>
      </c>
      <c r="C248" t="s">
        <v>47</v>
      </c>
      <c r="D248" t="s">
        <v>271</v>
      </c>
      <c r="E248" s="2">
        <v>44356</v>
      </c>
      <c r="F248" s="3" t="s">
        <v>887</v>
      </c>
      <c r="G248" s="3">
        <v>2021</v>
      </c>
      <c r="H248" s="1">
        <v>291.52</v>
      </c>
      <c r="I248">
        <v>4</v>
      </c>
      <c r="J248" s="1">
        <f>0.075*mock[[#This Row],[Invoiced Amount USD]]</f>
        <v>21.863999999999997</v>
      </c>
      <c r="K248" s="1">
        <f>mock[[#This Row],[Invoiced Amount USD]]-mock[[#This Row],[Vat]]</f>
        <v>269.65600000000001</v>
      </c>
      <c r="L248" s="1">
        <f>mock[[#This Row],[Invoiced Amount USD]]/mock[[#This Row],[Quantity]]</f>
        <v>72.88</v>
      </c>
      <c r="M248" s="1">
        <f>mock[[#This Row],[COGS]]/mock[[#This Row],[Quantity]]</f>
        <v>67.414000000000001</v>
      </c>
      <c r="N248" s="1">
        <f>mock[[#This Row],[Unit Price]]-mock[[#This Row],[Unit Cost]]</f>
        <v>5.465999999999994</v>
      </c>
      <c r="O248" s="1">
        <f>mock[[#This Row],[Profit]]*mock[[#This Row],[Quantity]]</f>
        <v>21.863999999999976</v>
      </c>
      <c r="P248" s="1">
        <f>mock[[#This Row],[Total Profit]]+mock[[#This Row],[Vat]]</f>
        <v>43.727999999999973</v>
      </c>
      <c r="Q248" s="1">
        <f>mock[[#This Row],[Invoiced Amount USD]]/mock[[#This Row],[Total Profit]]</f>
        <v>13.333333333333346</v>
      </c>
      <c r="R248" s="1">
        <f>mock[[#This Row],[Invoiced Amount USD]]/$T$23*100</f>
        <v>5.8281196898901239E-3</v>
      </c>
    </row>
    <row r="249" spans="1:18" x14ac:dyDescent="0.2">
      <c r="A249">
        <v>248</v>
      </c>
      <c r="B249" t="s">
        <v>13</v>
      </c>
      <c r="C249" t="s">
        <v>29</v>
      </c>
      <c r="D249" t="s">
        <v>272</v>
      </c>
      <c r="E249" s="2">
        <v>44531</v>
      </c>
      <c r="F249" s="3" t="s">
        <v>895</v>
      </c>
      <c r="G249" s="3">
        <v>2021</v>
      </c>
      <c r="H249" s="1">
        <v>2201.25</v>
      </c>
      <c r="I249">
        <v>1</v>
      </c>
      <c r="J249" s="1">
        <f>0.075*mock[[#This Row],[Invoiced Amount USD]]</f>
        <v>165.09375</v>
      </c>
      <c r="K249" s="1">
        <f>mock[[#This Row],[Invoiced Amount USD]]-mock[[#This Row],[Vat]]</f>
        <v>2036.15625</v>
      </c>
      <c r="L249" s="1">
        <f>mock[[#This Row],[Invoiced Amount USD]]/mock[[#This Row],[Quantity]]</f>
        <v>2201.25</v>
      </c>
      <c r="M249" s="1">
        <f>mock[[#This Row],[COGS]]/mock[[#This Row],[Quantity]]</f>
        <v>2036.15625</v>
      </c>
      <c r="N249" s="1">
        <f>mock[[#This Row],[Unit Price]]-mock[[#This Row],[Unit Cost]]</f>
        <v>165.09375</v>
      </c>
      <c r="O249" s="1">
        <f>mock[[#This Row],[Profit]]*mock[[#This Row],[Quantity]]</f>
        <v>165.09375</v>
      </c>
      <c r="P249" s="1">
        <f>mock[[#This Row],[Total Profit]]+mock[[#This Row],[Vat]]</f>
        <v>330.1875</v>
      </c>
      <c r="Q249" s="1">
        <f>mock[[#This Row],[Invoiced Amount USD]]/mock[[#This Row],[Total Profit]]</f>
        <v>13.333333333333334</v>
      </c>
      <c r="R249" s="1">
        <f>mock[[#This Row],[Invoiced Amount USD]]/$T$23*100</f>
        <v>4.4007781515404215E-2</v>
      </c>
    </row>
    <row r="250" spans="1:18" x14ac:dyDescent="0.2">
      <c r="A250">
        <v>249</v>
      </c>
      <c r="B250" t="s">
        <v>10</v>
      </c>
      <c r="C250" t="s">
        <v>14</v>
      </c>
      <c r="D250" t="s">
        <v>273</v>
      </c>
      <c r="E250" s="2">
        <v>44238</v>
      </c>
      <c r="F250" s="3" t="s">
        <v>896</v>
      </c>
      <c r="G250" s="3">
        <v>2021</v>
      </c>
      <c r="H250" s="1">
        <v>9063.17</v>
      </c>
      <c r="I250">
        <v>1</v>
      </c>
      <c r="J250" s="1">
        <f>0.075*mock[[#This Row],[Invoiced Amount USD]]</f>
        <v>679.73775000000001</v>
      </c>
      <c r="K250" s="1">
        <f>mock[[#This Row],[Invoiced Amount USD]]-mock[[#This Row],[Vat]]</f>
        <v>8383.4322499999998</v>
      </c>
      <c r="L250" s="1">
        <f>mock[[#This Row],[Invoiced Amount USD]]/mock[[#This Row],[Quantity]]</f>
        <v>9063.17</v>
      </c>
      <c r="M250" s="1">
        <f>mock[[#This Row],[COGS]]/mock[[#This Row],[Quantity]]</f>
        <v>8383.4322499999998</v>
      </c>
      <c r="N250" s="1">
        <f>mock[[#This Row],[Unit Price]]-mock[[#This Row],[Unit Cost]]</f>
        <v>679.73775000000023</v>
      </c>
      <c r="O250" s="1">
        <f>mock[[#This Row],[Profit]]*mock[[#This Row],[Quantity]]</f>
        <v>679.73775000000023</v>
      </c>
      <c r="P250" s="1">
        <f>mock[[#This Row],[Total Profit]]+mock[[#This Row],[Vat]]</f>
        <v>1359.4755000000002</v>
      </c>
      <c r="Q250" s="1">
        <f>mock[[#This Row],[Invoiced Amount USD]]/mock[[#This Row],[Total Profit]]</f>
        <v>13.333333333333329</v>
      </c>
      <c r="R250" s="1">
        <f>mock[[#This Row],[Invoiced Amount USD]]/$T$23*100</f>
        <v>0.18119250661985961</v>
      </c>
    </row>
    <row r="251" spans="1:18" x14ac:dyDescent="0.2">
      <c r="A251">
        <v>250</v>
      </c>
      <c r="B251" t="s">
        <v>8</v>
      </c>
      <c r="C251" t="s">
        <v>22</v>
      </c>
      <c r="D251" t="s">
        <v>274</v>
      </c>
      <c r="E251" s="2">
        <v>44321</v>
      </c>
      <c r="F251" s="3" t="s">
        <v>897</v>
      </c>
      <c r="G251" s="3">
        <v>2021</v>
      </c>
      <c r="H251" s="1">
        <v>8521.32</v>
      </c>
      <c r="I251">
        <v>3</v>
      </c>
      <c r="J251" s="1">
        <f>0.075*mock[[#This Row],[Invoiced Amount USD]]</f>
        <v>639.09899999999993</v>
      </c>
      <c r="K251" s="1">
        <f>mock[[#This Row],[Invoiced Amount USD]]-mock[[#This Row],[Vat]]</f>
        <v>7882.2209999999995</v>
      </c>
      <c r="L251" s="1">
        <f>mock[[#This Row],[Invoiced Amount USD]]/mock[[#This Row],[Quantity]]</f>
        <v>2840.44</v>
      </c>
      <c r="M251" s="1">
        <f>mock[[#This Row],[COGS]]/mock[[#This Row],[Quantity]]</f>
        <v>2627.4069999999997</v>
      </c>
      <c r="N251" s="1">
        <f>mock[[#This Row],[Unit Price]]-mock[[#This Row],[Unit Cost]]</f>
        <v>213.03300000000036</v>
      </c>
      <c r="O251" s="1">
        <f>mock[[#This Row],[Profit]]*mock[[#This Row],[Quantity]]</f>
        <v>639.09900000000107</v>
      </c>
      <c r="P251" s="1">
        <f>mock[[#This Row],[Total Profit]]+mock[[#This Row],[Vat]]</f>
        <v>1278.198000000001</v>
      </c>
      <c r="Q251" s="1">
        <f>mock[[#This Row],[Invoiced Amount USD]]/mock[[#This Row],[Total Profit]]</f>
        <v>13.333333333333311</v>
      </c>
      <c r="R251" s="1">
        <f>mock[[#This Row],[Invoiced Amount USD]]/$T$23*100</f>
        <v>0.17035974504615298</v>
      </c>
    </row>
    <row r="252" spans="1:18" x14ac:dyDescent="0.2">
      <c r="A252">
        <v>251</v>
      </c>
      <c r="B252" t="s">
        <v>10</v>
      </c>
      <c r="C252" t="s">
        <v>33</v>
      </c>
      <c r="D252" t="s">
        <v>275</v>
      </c>
      <c r="E252" s="2">
        <v>44244</v>
      </c>
      <c r="F252" s="3" t="s">
        <v>896</v>
      </c>
      <c r="G252" s="3">
        <v>2021</v>
      </c>
      <c r="H252" s="1">
        <v>8559.75</v>
      </c>
      <c r="I252">
        <v>4</v>
      </c>
      <c r="J252" s="1">
        <f>0.075*mock[[#This Row],[Invoiced Amount USD]]</f>
        <v>641.98124999999993</v>
      </c>
      <c r="K252" s="1">
        <f>mock[[#This Row],[Invoiced Amount USD]]-mock[[#This Row],[Vat]]</f>
        <v>7917.7687500000002</v>
      </c>
      <c r="L252" s="1">
        <f>mock[[#This Row],[Invoiced Amount USD]]/mock[[#This Row],[Quantity]]</f>
        <v>2139.9375</v>
      </c>
      <c r="M252" s="1">
        <f>mock[[#This Row],[COGS]]/mock[[#This Row],[Quantity]]</f>
        <v>1979.4421875</v>
      </c>
      <c r="N252" s="1">
        <f>mock[[#This Row],[Unit Price]]-mock[[#This Row],[Unit Cost]]</f>
        <v>160.49531249999995</v>
      </c>
      <c r="O252" s="1">
        <f>mock[[#This Row],[Profit]]*mock[[#This Row],[Quantity]]</f>
        <v>641.98124999999982</v>
      </c>
      <c r="P252" s="1">
        <f>mock[[#This Row],[Total Profit]]+mock[[#This Row],[Vat]]</f>
        <v>1283.9624999999996</v>
      </c>
      <c r="Q252" s="1">
        <f>mock[[#This Row],[Invoiced Amount USD]]/mock[[#This Row],[Total Profit]]</f>
        <v>13.333333333333337</v>
      </c>
      <c r="R252" s="1">
        <f>mock[[#This Row],[Invoiced Amount USD]]/$T$23*100</f>
        <v>0.17112804444133159</v>
      </c>
    </row>
    <row r="253" spans="1:18" x14ac:dyDescent="0.2">
      <c r="A253">
        <v>252</v>
      </c>
      <c r="B253" t="s">
        <v>8</v>
      </c>
      <c r="C253" t="s">
        <v>11</v>
      </c>
      <c r="D253" t="s">
        <v>276</v>
      </c>
      <c r="E253" s="2">
        <v>44507</v>
      </c>
      <c r="F253" s="3" t="s">
        <v>898</v>
      </c>
      <c r="G253" s="3">
        <v>2021</v>
      </c>
      <c r="H253" s="1">
        <v>4352.71</v>
      </c>
      <c r="I253">
        <v>10</v>
      </c>
      <c r="J253" s="1">
        <f>0.075*mock[[#This Row],[Invoiced Amount USD]]</f>
        <v>326.45324999999997</v>
      </c>
      <c r="K253" s="1">
        <f>mock[[#This Row],[Invoiced Amount USD]]-mock[[#This Row],[Vat]]</f>
        <v>4026.25675</v>
      </c>
      <c r="L253" s="1">
        <f>mock[[#This Row],[Invoiced Amount USD]]/mock[[#This Row],[Quantity]]</f>
        <v>435.27100000000002</v>
      </c>
      <c r="M253" s="1">
        <f>mock[[#This Row],[COGS]]/mock[[#This Row],[Quantity]]</f>
        <v>402.625675</v>
      </c>
      <c r="N253" s="1">
        <f>mock[[#This Row],[Unit Price]]-mock[[#This Row],[Unit Cost]]</f>
        <v>32.645325000000014</v>
      </c>
      <c r="O253" s="1">
        <f>mock[[#This Row],[Profit]]*mock[[#This Row],[Quantity]]</f>
        <v>326.45325000000014</v>
      </c>
      <c r="P253" s="1">
        <f>mock[[#This Row],[Total Profit]]+mock[[#This Row],[Vat]]</f>
        <v>652.90650000000005</v>
      </c>
      <c r="Q253" s="1">
        <f>mock[[#This Row],[Invoiced Amount USD]]/mock[[#This Row],[Total Profit]]</f>
        <v>13.333333333333329</v>
      </c>
      <c r="R253" s="1">
        <f>mock[[#This Row],[Invoiced Amount USD]]/$T$23*100</f>
        <v>8.7020152495134603E-2</v>
      </c>
    </row>
    <row r="254" spans="1:18" x14ac:dyDescent="0.2">
      <c r="A254">
        <v>253</v>
      </c>
      <c r="B254" t="s">
        <v>16</v>
      </c>
      <c r="C254" t="s">
        <v>14</v>
      </c>
      <c r="D254" t="s">
        <v>28</v>
      </c>
      <c r="E254" s="2">
        <v>44384</v>
      </c>
      <c r="F254" s="3" t="s">
        <v>892</v>
      </c>
      <c r="G254" s="3">
        <v>2021</v>
      </c>
      <c r="H254" s="1">
        <v>7319.52</v>
      </c>
      <c r="I254">
        <v>9</v>
      </c>
      <c r="J254" s="1">
        <f>0.075*mock[[#This Row],[Invoiced Amount USD]]</f>
        <v>548.96400000000006</v>
      </c>
      <c r="K254" s="1">
        <f>mock[[#This Row],[Invoiced Amount USD]]-mock[[#This Row],[Vat]]</f>
        <v>6770.5560000000005</v>
      </c>
      <c r="L254" s="1">
        <f>mock[[#This Row],[Invoiced Amount USD]]/mock[[#This Row],[Quantity]]</f>
        <v>813.28000000000009</v>
      </c>
      <c r="M254" s="1">
        <f>mock[[#This Row],[COGS]]/mock[[#This Row],[Quantity]]</f>
        <v>752.28400000000011</v>
      </c>
      <c r="N254" s="1">
        <f>mock[[#This Row],[Unit Price]]-mock[[#This Row],[Unit Cost]]</f>
        <v>60.995999999999981</v>
      </c>
      <c r="O254" s="1">
        <f>mock[[#This Row],[Profit]]*mock[[#This Row],[Quantity]]</f>
        <v>548.96399999999983</v>
      </c>
      <c r="P254" s="1">
        <f>mock[[#This Row],[Total Profit]]+mock[[#This Row],[Vat]]</f>
        <v>1097.9279999999999</v>
      </c>
      <c r="Q254" s="1">
        <f>mock[[#This Row],[Invoiced Amount USD]]/mock[[#This Row],[Total Profit]]</f>
        <v>13.333333333333337</v>
      </c>
      <c r="R254" s="1">
        <f>mock[[#This Row],[Invoiced Amount USD]]/$T$23*100</f>
        <v>0.14633314569341577</v>
      </c>
    </row>
    <row r="255" spans="1:18" x14ac:dyDescent="0.2">
      <c r="A255">
        <v>254</v>
      </c>
      <c r="B255" t="s">
        <v>16</v>
      </c>
      <c r="C255" t="s">
        <v>18</v>
      </c>
      <c r="D255" t="s">
        <v>277</v>
      </c>
      <c r="E255" s="2">
        <v>44546</v>
      </c>
      <c r="F255" s="3" t="s">
        <v>895</v>
      </c>
      <c r="G255" s="3">
        <v>2021</v>
      </c>
      <c r="H255" s="1">
        <v>7105.26</v>
      </c>
      <c r="I255">
        <v>1</v>
      </c>
      <c r="J255" s="1">
        <f>0.075*mock[[#This Row],[Invoiced Amount USD]]</f>
        <v>532.89449999999999</v>
      </c>
      <c r="K255" s="1">
        <f>mock[[#This Row],[Invoiced Amount USD]]-mock[[#This Row],[Vat]]</f>
        <v>6572.3654999999999</v>
      </c>
      <c r="L255" s="1">
        <f>mock[[#This Row],[Invoiced Amount USD]]/mock[[#This Row],[Quantity]]</f>
        <v>7105.26</v>
      </c>
      <c r="M255" s="1">
        <f>mock[[#This Row],[COGS]]/mock[[#This Row],[Quantity]]</f>
        <v>6572.3654999999999</v>
      </c>
      <c r="N255" s="1">
        <f>mock[[#This Row],[Unit Price]]-mock[[#This Row],[Unit Cost]]</f>
        <v>532.89450000000033</v>
      </c>
      <c r="O255" s="1">
        <f>mock[[#This Row],[Profit]]*mock[[#This Row],[Quantity]]</f>
        <v>532.89450000000033</v>
      </c>
      <c r="P255" s="1">
        <f>mock[[#This Row],[Total Profit]]+mock[[#This Row],[Vat]]</f>
        <v>1065.7890000000002</v>
      </c>
      <c r="Q255" s="1">
        <f>mock[[#This Row],[Invoiced Amount USD]]/mock[[#This Row],[Total Profit]]</f>
        <v>13.333333333333325</v>
      </c>
      <c r="R255" s="1">
        <f>mock[[#This Row],[Invoiced Amount USD]]/$T$23*100</f>
        <v>0.1420496216650271</v>
      </c>
    </row>
    <row r="256" spans="1:18" x14ac:dyDescent="0.2">
      <c r="A256">
        <v>255</v>
      </c>
      <c r="B256" t="s">
        <v>16</v>
      </c>
      <c r="C256" t="s">
        <v>6</v>
      </c>
      <c r="D256" t="s">
        <v>278</v>
      </c>
      <c r="E256" s="2">
        <v>44351</v>
      </c>
      <c r="F256" s="3" t="s">
        <v>887</v>
      </c>
      <c r="G256" s="3">
        <v>2021</v>
      </c>
      <c r="H256" s="1">
        <v>6089.66</v>
      </c>
      <c r="I256">
        <v>5</v>
      </c>
      <c r="J256" s="1">
        <f>0.075*mock[[#This Row],[Invoiced Amount USD]]</f>
        <v>456.72449999999998</v>
      </c>
      <c r="K256" s="1">
        <f>mock[[#This Row],[Invoiced Amount USD]]-mock[[#This Row],[Vat]]</f>
        <v>5632.9354999999996</v>
      </c>
      <c r="L256" s="1">
        <f>mock[[#This Row],[Invoiced Amount USD]]/mock[[#This Row],[Quantity]]</f>
        <v>1217.932</v>
      </c>
      <c r="M256" s="1">
        <f>mock[[#This Row],[COGS]]/mock[[#This Row],[Quantity]]</f>
        <v>1126.5871</v>
      </c>
      <c r="N256" s="1">
        <f>mock[[#This Row],[Unit Price]]-mock[[#This Row],[Unit Cost]]</f>
        <v>91.344900000000052</v>
      </c>
      <c r="O256" s="1">
        <f>mock[[#This Row],[Profit]]*mock[[#This Row],[Quantity]]</f>
        <v>456.72450000000026</v>
      </c>
      <c r="P256" s="1">
        <f>mock[[#This Row],[Total Profit]]+mock[[#This Row],[Vat]]</f>
        <v>913.4490000000003</v>
      </c>
      <c r="Q256" s="1">
        <f>mock[[#This Row],[Invoiced Amount USD]]/mock[[#This Row],[Total Profit]]</f>
        <v>13.333333333333325</v>
      </c>
      <c r="R256" s="1">
        <f>mock[[#This Row],[Invoiced Amount USD]]/$T$23*100</f>
        <v>0.12174556582991319</v>
      </c>
    </row>
    <row r="257" spans="1:18" x14ac:dyDescent="0.2">
      <c r="A257">
        <v>256</v>
      </c>
      <c r="B257" t="s">
        <v>16</v>
      </c>
      <c r="C257" t="s">
        <v>11</v>
      </c>
      <c r="D257" t="s">
        <v>279</v>
      </c>
      <c r="E257" s="2">
        <v>44239</v>
      </c>
      <c r="F257" s="3" t="s">
        <v>896</v>
      </c>
      <c r="G257" s="3">
        <v>2021</v>
      </c>
      <c r="H257" s="1">
        <v>5371.44</v>
      </c>
      <c r="I257">
        <v>8</v>
      </c>
      <c r="J257" s="1">
        <f>0.075*mock[[#This Row],[Invoiced Amount USD]]</f>
        <v>402.85799999999995</v>
      </c>
      <c r="K257" s="1">
        <f>mock[[#This Row],[Invoiced Amount USD]]-mock[[#This Row],[Vat]]</f>
        <v>4968.5819999999994</v>
      </c>
      <c r="L257" s="1">
        <f>mock[[#This Row],[Invoiced Amount USD]]/mock[[#This Row],[Quantity]]</f>
        <v>671.43</v>
      </c>
      <c r="M257" s="1">
        <f>mock[[#This Row],[COGS]]/mock[[#This Row],[Quantity]]</f>
        <v>621.07274999999993</v>
      </c>
      <c r="N257" s="1">
        <f>mock[[#This Row],[Unit Price]]-mock[[#This Row],[Unit Cost]]</f>
        <v>50.357250000000022</v>
      </c>
      <c r="O257" s="1">
        <f>mock[[#This Row],[Profit]]*mock[[#This Row],[Quantity]]</f>
        <v>402.85800000000017</v>
      </c>
      <c r="P257" s="1">
        <f>mock[[#This Row],[Total Profit]]+mock[[#This Row],[Vat]]</f>
        <v>805.71600000000012</v>
      </c>
      <c r="Q257" s="1">
        <f>mock[[#This Row],[Invoiced Amount USD]]/mock[[#This Row],[Total Profit]]</f>
        <v>13.333333333333327</v>
      </c>
      <c r="R257" s="1">
        <f>mock[[#This Row],[Invoiced Amount USD]]/$T$23*100</f>
        <v>0.10738678384695184</v>
      </c>
    </row>
    <row r="258" spans="1:18" x14ac:dyDescent="0.2">
      <c r="A258">
        <v>257</v>
      </c>
      <c r="B258" t="s">
        <v>5</v>
      </c>
      <c r="C258" t="s">
        <v>47</v>
      </c>
      <c r="D258" t="s">
        <v>280</v>
      </c>
      <c r="E258" s="2">
        <v>44371</v>
      </c>
      <c r="F258" s="3" t="s">
        <v>887</v>
      </c>
      <c r="G258" s="3">
        <v>2021</v>
      </c>
      <c r="H258" s="1">
        <v>6356.68</v>
      </c>
      <c r="I258">
        <v>9</v>
      </c>
      <c r="J258" s="1">
        <f>0.075*mock[[#This Row],[Invoiced Amount USD]]</f>
        <v>476.75099999999998</v>
      </c>
      <c r="K258" s="1">
        <f>mock[[#This Row],[Invoiced Amount USD]]-mock[[#This Row],[Vat]]</f>
        <v>5879.9290000000001</v>
      </c>
      <c r="L258" s="1">
        <f>mock[[#This Row],[Invoiced Amount USD]]/mock[[#This Row],[Quantity]]</f>
        <v>706.29777777777781</v>
      </c>
      <c r="M258" s="1">
        <f>mock[[#This Row],[COGS]]/mock[[#This Row],[Quantity]]</f>
        <v>653.32544444444443</v>
      </c>
      <c r="N258" s="1">
        <f>mock[[#This Row],[Unit Price]]-mock[[#This Row],[Unit Cost]]</f>
        <v>52.972333333333381</v>
      </c>
      <c r="O258" s="1">
        <f>mock[[#This Row],[Profit]]*mock[[#This Row],[Quantity]]</f>
        <v>476.75100000000043</v>
      </c>
      <c r="P258" s="1">
        <f>mock[[#This Row],[Total Profit]]+mock[[#This Row],[Vat]]</f>
        <v>953.50200000000041</v>
      </c>
      <c r="Q258" s="1">
        <f>mock[[#This Row],[Invoiced Amount USD]]/mock[[#This Row],[Total Profit]]</f>
        <v>13.333333333333321</v>
      </c>
      <c r="R258" s="1">
        <f>mock[[#This Row],[Invoiced Amount USD]]/$T$23*100</f>
        <v>0.1270838771622213</v>
      </c>
    </row>
    <row r="259" spans="1:18" x14ac:dyDescent="0.2">
      <c r="A259">
        <v>258</v>
      </c>
      <c r="B259" t="s">
        <v>10</v>
      </c>
      <c r="C259" t="s">
        <v>58</v>
      </c>
      <c r="D259" t="s">
        <v>281</v>
      </c>
      <c r="E259" s="2">
        <v>44204</v>
      </c>
      <c r="F259" s="3" t="s">
        <v>894</v>
      </c>
      <c r="G259" s="3">
        <v>2021</v>
      </c>
      <c r="H259" s="1">
        <v>3422.89</v>
      </c>
      <c r="I259">
        <v>2</v>
      </c>
      <c r="J259" s="1">
        <f>0.075*mock[[#This Row],[Invoiced Amount USD]]</f>
        <v>256.71674999999999</v>
      </c>
      <c r="K259" s="1">
        <f>mock[[#This Row],[Invoiced Amount USD]]-mock[[#This Row],[Vat]]</f>
        <v>3166.1732499999998</v>
      </c>
      <c r="L259" s="1">
        <f>mock[[#This Row],[Invoiced Amount USD]]/mock[[#This Row],[Quantity]]</f>
        <v>1711.4449999999999</v>
      </c>
      <c r="M259" s="1">
        <f>mock[[#This Row],[COGS]]/mock[[#This Row],[Quantity]]</f>
        <v>1583.0866249999999</v>
      </c>
      <c r="N259" s="1">
        <f>mock[[#This Row],[Unit Price]]-mock[[#This Row],[Unit Cost]]</f>
        <v>128.35837500000002</v>
      </c>
      <c r="O259" s="1">
        <f>mock[[#This Row],[Profit]]*mock[[#This Row],[Quantity]]</f>
        <v>256.71675000000005</v>
      </c>
      <c r="P259" s="1">
        <f>mock[[#This Row],[Total Profit]]+mock[[#This Row],[Vat]]</f>
        <v>513.43350000000009</v>
      </c>
      <c r="Q259" s="1">
        <f>mock[[#This Row],[Invoiced Amount USD]]/mock[[#This Row],[Total Profit]]</f>
        <v>13.33333333333333</v>
      </c>
      <c r="R259" s="1">
        <f>mock[[#This Row],[Invoiced Amount USD]]/$T$23*100</f>
        <v>6.8431025676893548E-2</v>
      </c>
    </row>
    <row r="260" spans="1:18" x14ac:dyDescent="0.2">
      <c r="A260">
        <v>259</v>
      </c>
      <c r="B260" t="s">
        <v>8</v>
      </c>
      <c r="C260" t="s">
        <v>25</v>
      </c>
      <c r="D260" t="s">
        <v>282</v>
      </c>
      <c r="E260" s="2">
        <v>44448</v>
      </c>
      <c r="F260" s="3" t="s">
        <v>893</v>
      </c>
      <c r="G260" s="3">
        <v>2021</v>
      </c>
      <c r="H260" s="1">
        <v>281.83999999999997</v>
      </c>
      <c r="I260">
        <v>3</v>
      </c>
      <c r="J260" s="1">
        <f>0.075*mock[[#This Row],[Invoiced Amount USD]]</f>
        <v>21.137999999999998</v>
      </c>
      <c r="K260" s="1">
        <f>mock[[#This Row],[Invoiced Amount USD]]-mock[[#This Row],[Vat]]</f>
        <v>260.702</v>
      </c>
      <c r="L260" s="1">
        <f>mock[[#This Row],[Invoiced Amount USD]]/mock[[#This Row],[Quantity]]</f>
        <v>93.946666666666658</v>
      </c>
      <c r="M260" s="1">
        <f>mock[[#This Row],[COGS]]/mock[[#This Row],[Quantity]]</f>
        <v>86.900666666666666</v>
      </c>
      <c r="N260" s="1">
        <f>mock[[#This Row],[Unit Price]]-mock[[#This Row],[Unit Cost]]</f>
        <v>7.0459999999999923</v>
      </c>
      <c r="O260" s="1">
        <f>mock[[#This Row],[Profit]]*mock[[#This Row],[Quantity]]</f>
        <v>21.137999999999977</v>
      </c>
      <c r="P260" s="1">
        <f>mock[[#This Row],[Total Profit]]+mock[[#This Row],[Vat]]</f>
        <v>42.275999999999975</v>
      </c>
      <c r="Q260" s="1">
        <f>mock[[#This Row],[Invoiced Amount USD]]/mock[[#This Row],[Total Profit]]</f>
        <v>13.333333333333346</v>
      </c>
      <c r="R260" s="1">
        <f>mock[[#This Row],[Invoiced Amount USD]]/$T$23*100</f>
        <v>5.6345954082005776E-3</v>
      </c>
    </row>
    <row r="261" spans="1:18" x14ac:dyDescent="0.2">
      <c r="A261">
        <v>260</v>
      </c>
      <c r="B261" t="s">
        <v>16</v>
      </c>
      <c r="C261" t="s">
        <v>60</v>
      </c>
      <c r="D261" t="s">
        <v>283</v>
      </c>
      <c r="E261" s="2">
        <v>44406</v>
      </c>
      <c r="F261" s="3" t="s">
        <v>892</v>
      </c>
      <c r="G261" s="3">
        <v>2021</v>
      </c>
      <c r="H261" s="1">
        <v>8478.33</v>
      </c>
      <c r="I261">
        <v>8</v>
      </c>
      <c r="J261" s="1">
        <f>0.075*mock[[#This Row],[Invoiced Amount USD]]</f>
        <v>635.87474999999995</v>
      </c>
      <c r="K261" s="1">
        <f>mock[[#This Row],[Invoiced Amount USD]]-mock[[#This Row],[Vat]]</f>
        <v>7842.45525</v>
      </c>
      <c r="L261" s="1">
        <f>mock[[#This Row],[Invoiced Amount USD]]/mock[[#This Row],[Quantity]]</f>
        <v>1059.79125</v>
      </c>
      <c r="M261" s="1">
        <f>mock[[#This Row],[COGS]]/mock[[#This Row],[Quantity]]</f>
        <v>980.30690625</v>
      </c>
      <c r="N261" s="1">
        <f>mock[[#This Row],[Unit Price]]-mock[[#This Row],[Unit Cost]]</f>
        <v>79.484343749999994</v>
      </c>
      <c r="O261" s="1">
        <f>mock[[#This Row],[Profit]]*mock[[#This Row],[Quantity]]</f>
        <v>635.87474999999995</v>
      </c>
      <c r="P261" s="1">
        <f>mock[[#This Row],[Total Profit]]+mock[[#This Row],[Vat]]</f>
        <v>1271.7494999999999</v>
      </c>
      <c r="Q261" s="1">
        <f>mock[[#This Row],[Invoiced Amount USD]]/mock[[#This Row],[Total Profit]]</f>
        <v>13.333333333333334</v>
      </c>
      <c r="R261" s="1">
        <f>mock[[#This Row],[Invoiced Amount USD]]/$T$23*100</f>
        <v>0.1695002813199305</v>
      </c>
    </row>
    <row r="262" spans="1:18" x14ac:dyDescent="0.2">
      <c r="A262">
        <v>261</v>
      </c>
      <c r="B262" t="s">
        <v>10</v>
      </c>
      <c r="C262" t="s">
        <v>35</v>
      </c>
      <c r="D262" t="s">
        <v>284</v>
      </c>
      <c r="E262" s="2">
        <v>44365</v>
      </c>
      <c r="F262" s="3" t="s">
        <v>887</v>
      </c>
      <c r="G262" s="3">
        <v>2021</v>
      </c>
      <c r="H262" s="1">
        <v>259.67</v>
      </c>
      <c r="I262">
        <v>3</v>
      </c>
      <c r="J262" s="1">
        <f>0.075*mock[[#This Row],[Invoiced Amount USD]]</f>
        <v>19.475249999999999</v>
      </c>
      <c r="K262" s="1">
        <f>mock[[#This Row],[Invoiced Amount USD]]-mock[[#This Row],[Vat]]</f>
        <v>240.19475000000003</v>
      </c>
      <c r="L262" s="1">
        <f>mock[[#This Row],[Invoiced Amount USD]]/mock[[#This Row],[Quantity]]</f>
        <v>86.556666666666672</v>
      </c>
      <c r="M262" s="1">
        <f>mock[[#This Row],[COGS]]/mock[[#This Row],[Quantity]]</f>
        <v>80.064916666666676</v>
      </c>
      <c r="N262" s="1">
        <f>mock[[#This Row],[Unit Price]]-mock[[#This Row],[Unit Cost]]</f>
        <v>6.4917499999999961</v>
      </c>
      <c r="O262" s="1">
        <f>mock[[#This Row],[Profit]]*mock[[#This Row],[Quantity]]</f>
        <v>19.475249999999988</v>
      </c>
      <c r="P262" s="1">
        <f>mock[[#This Row],[Total Profit]]+mock[[#This Row],[Vat]]</f>
        <v>38.950499999999991</v>
      </c>
      <c r="Q262" s="1">
        <f>mock[[#This Row],[Invoiced Amount USD]]/mock[[#This Row],[Total Profit]]</f>
        <v>13.333333333333343</v>
      </c>
      <c r="R262" s="1">
        <f>mock[[#This Row],[Invoiced Amount USD]]/$T$23*100</f>
        <v>5.1913688250335085E-3</v>
      </c>
    </row>
    <row r="263" spans="1:18" x14ac:dyDescent="0.2">
      <c r="A263">
        <v>262</v>
      </c>
      <c r="B263" t="s">
        <v>10</v>
      </c>
      <c r="C263" t="s">
        <v>47</v>
      </c>
      <c r="D263" t="s">
        <v>285</v>
      </c>
      <c r="E263" s="2">
        <v>44394</v>
      </c>
      <c r="F263" s="3" t="s">
        <v>892</v>
      </c>
      <c r="G263" s="3">
        <v>2021</v>
      </c>
      <c r="H263" s="1">
        <v>4483.67</v>
      </c>
      <c r="I263">
        <v>7</v>
      </c>
      <c r="J263" s="1">
        <f>0.075*mock[[#This Row],[Invoiced Amount USD]]</f>
        <v>336.27524999999997</v>
      </c>
      <c r="K263" s="1">
        <f>mock[[#This Row],[Invoiced Amount USD]]-mock[[#This Row],[Vat]]</f>
        <v>4147.3947500000004</v>
      </c>
      <c r="L263" s="1">
        <f>mock[[#This Row],[Invoiced Amount USD]]/mock[[#This Row],[Quantity]]</f>
        <v>640.52428571428572</v>
      </c>
      <c r="M263" s="1">
        <f>mock[[#This Row],[COGS]]/mock[[#This Row],[Quantity]]</f>
        <v>592.48496428571434</v>
      </c>
      <c r="N263" s="1">
        <f>mock[[#This Row],[Unit Price]]-mock[[#This Row],[Unit Cost]]</f>
        <v>48.039321428571384</v>
      </c>
      <c r="O263" s="1">
        <f>mock[[#This Row],[Profit]]*mock[[#This Row],[Quantity]]</f>
        <v>336.27524999999969</v>
      </c>
      <c r="P263" s="1">
        <f>mock[[#This Row],[Total Profit]]+mock[[#This Row],[Vat]]</f>
        <v>672.5504999999996</v>
      </c>
      <c r="Q263" s="1">
        <f>mock[[#This Row],[Invoiced Amount USD]]/mock[[#This Row],[Total Profit]]</f>
        <v>13.333333333333346</v>
      </c>
      <c r="R263" s="1">
        <f>mock[[#This Row],[Invoiced Amount USD]]/$T$23*100</f>
        <v>8.9638328107744414E-2</v>
      </c>
    </row>
    <row r="264" spans="1:18" x14ac:dyDescent="0.2">
      <c r="A264">
        <v>263</v>
      </c>
      <c r="B264" t="s">
        <v>5</v>
      </c>
      <c r="C264" t="s">
        <v>63</v>
      </c>
      <c r="D264" t="s">
        <v>286</v>
      </c>
      <c r="E264" s="2">
        <v>44419</v>
      </c>
      <c r="F264" s="3" t="s">
        <v>891</v>
      </c>
      <c r="G264" s="3">
        <v>2021</v>
      </c>
      <c r="H264" s="1">
        <v>2521.1799999999998</v>
      </c>
      <c r="I264">
        <v>4</v>
      </c>
      <c r="J264" s="1">
        <f>0.075*mock[[#This Row],[Invoiced Amount USD]]</f>
        <v>189.08849999999998</v>
      </c>
      <c r="K264" s="1">
        <f>mock[[#This Row],[Invoiced Amount USD]]-mock[[#This Row],[Vat]]</f>
        <v>2332.0915</v>
      </c>
      <c r="L264" s="1">
        <f>mock[[#This Row],[Invoiced Amount USD]]/mock[[#This Row],[Quantity]]</f>
        <v>630.29499999999996</v>
      </c>
      <c r="M264" s="1">
        <f>mock[[#This Row],[COGS]]/mock[[#This Row],[Quantity]]</f>
        <v>583.022875</v>
      </c>
      <c r="N264" s="1">
        <f>mock[[#This Row],[Unit Price]]-mock[[#This Row],[Unit Cost]]</f>
        <v>47.27212499999996</v>
      </c>
      <c r="O264" s="1">
        <f>mock[[#This Row],[Profit]]*mock[[#This Row],[Quantity]]</f>
        <v>189.08849999999984</v>
      </c>
      <c r="P264" s="1">
        <f>mock[[#This Row],[Total Profit]]+mock[[#This Row],[Vat]]</f>
        <v>378.17699999999979</v>
      </c>
      <c r="Q264" s="1">
        <f>mock[[#This Row],[Invoiced Amount USD]]/mock[[#This Row],[Total Profit]]</f>
        <v>13.333333333333345</v>
      </c>
      <c r="R264" s="1">
        <f>mock[[#This Row],[Invoiced Amount USD]]/$T$23*100</f>
        <v>5.0403878978310862E-2</v>
      </c>
    </row>
    <row r="265" spans="1:18" x14ac:dyDescent="0.2">
      <c r="A265">
        <v>264</v>
      </c>
      <c r="B265" t="s">
        <v>5</v>
      </c>
      <c r="C265" t="s">
        <v>18</v>
      </c>
      <c r="D265" t="s">
        <v>287</v>
      </c>
      <c r="E265" s="2">
        <v>44354</v>
      </c>
      <c r="F265" s="3" t="s">
        <v>887</v>
      </c>
      <c r="G265" s="3">
        <v>2021</v>
      </c>
      <c r="H265" s="1">
        <v>2769.39</v>
      </c>
      <c r="I265">
        <v>5</v>
      </c>
      <c r="J265" s="1">
        <f>0.075*mock[[#This Row],[Invoiced Amount USD]]</f>
        <v>207.70424999999997</v>
      </c>
      <c r="K265" s="1">
        <f>mock[[#This Row],[Invoiced Amount USD]]-mock[[#This Row],[Vat]]</f>
        <v>2561.6857500000001</v>
      </c>
      <c r="L265" s="1">
        <f>mock[[#This Row],[Invoiced Amount USD]]/mock[[#This Row],[Quantity]]</f>
        <v>553.87799999999993</v>
      </c>
      <c r="M265" s="1">
        <f>mock[[#This Row],[COGS]]/mock[[#This Row],[Quantity]]</f>
        <v>512.33715000000007</v>
      </c>
      <c r="N265" s="1">
        <f>mock[[#This Row],[Unit Price]]-mock[[#This Row],[Unit Cost]]</f>
        <v>41.540849999999864</v>
      </c>
      <c r="O265" s="1">
        <f>mock[[#This Row],[Profit]]*mock[[#This Row],[Quantity]]</f>
        <v>207.70424999999932</v>
      </c>
      <c r="P265" s="1">
        <f>mock[[#This Row],[Total Profit]]+mock[[#This Row],[Vat]]</f>
        <v>415.40849999999932</v>
      </c>
      <c r="Q265" s="1">
        <f>mock[[#This Row],[Invoiced Amount USD]]/mock[[#This Row],[Total Profit]]</f>
        <v>13.333333333333377</v>
      </c>
      <c r="R265" s="1">
        <f>mock[[#This Row],[Invoiced Amount USD]]/$T$23*100</f>
        <v>5.5366137445063149E-2</v>
      </c>
    </row>
    <row r="266" spans="1:18" x14ac:dyDescent="0.2">
      <c r="A266">
        <v>265</v>
      </c>
      <c r="B266" t="s">
        <v>5</v>
      </c>
      <c r="C266" t="s">
        <v>11</v>
      </c>
      <c r="D266" t="s">
        <v>288</v>
      </c>
      <c r="E266" s="2">
        <v>44514</v>
      </c>
      <c r="F266" s="3" t="s">
        <v>898</v>
      </c>
      <c r="G266" s="3">
        <v>2021</v>
      </c>
      <c r="H266" s="1">
        <v>1175.2</v>
      </c>
      <c r="I266">
        <v>10</v>
      </c>
      <c r="J266" s="1">
        <f>0.075*mock[[#This Row],[Invoiced Amount USD]]</f>
        <v>88.14</v>
      </c>
      <c r="K266" s="1">
        <f>mock[[#This Row],[Invoiced Amount USD]]-mock[[#This Row],[Vat]]</f>
        <v>1087.06</v>
      </c>
      <c r="L266" s="1">
        <f>mock[[#This Row],[Invoiced Amount USD]]/mock[[#This Row],[Quantity]]</f>
        <v>117.52000000000001</v>
      </c>
      <c r="M266" s="1">
        <f>mock[[#This Row],[COGS]]/mock[[#This Row],[Quantity]]</f>
        <v>108.70599999999999</v>
      </c>
      <c r="N266" s="1">
        <f>mock[[#This Row],[Unit Price]]-mock[[#This Row],[Unit Cost]]</f>
        <v>8.8140000000000214</v>
      </c>
      <c r="O266" s="1">
        <f>mock[[#This Row],[Profit]]*mock[[#This Row],[Quantity]]</f>
        <v>88.140000000000214</v>
      </c>
      <c r="P266" s="1">
        <f>mock[[#This Row],[Total Profit]]+mock[[#This Row],[Vat]]</f>
        <v>176.2800000000002</v>
      </c>
      <c r="Q266" s="1">
        <f>mock[[#This Row],[Invoiced Amount USD]]/mock[[#This Row],[Total Profit]]</f>
        <v>13.333333333333302</v>
      </c>
      <c r="R266" s="1">
        <f>mock[[#This Row],[Invoiced Amount USD]]/$T$23*100</f>
        <v>2.3494807421648167E-2</v>
      </c>
    </row>
    <row r="267" spans="1:18" x14ac:dyDescent="0.2">
      <c r="A267">
        <v>266</v>
      </c>
      <c r="B267" t="s">
        <v>16</v>
      </c>
      <c r="C267" t="s">
        <v>41</v>
      </c>
      <c r="D267" t="s">
        <v>289</v>
      </c>
      <c r="E267" s="2">
        <v>44443</v>
      </c>
      <c r="F267" s="3" t="s">
        <v>893</v>
      </c>
      <c r="G267" s="3">
        <v>2021</v>
      </c>
      <c r="H267" s="1">
        <v>4352.21</v>
      </c>
      <c r="I267">
        <v>1</v>
      </c>
      <c r="J267" s="1">
        <f>0.075*mock[[#This Row],[Invoiced Amount USD]]</f>
        <v>326.41575</v>
      </c>
      <c r="K267" s="1">
        <f>mock[[#This Row],[Invoiced Amount USD]]-mock[[#This Row],[Vat]]</f>
        <v>4025.7942499999999</v>
      </c>
      <c r="L267" s="1">
        <f>mock[[#This Row],[Invoiced Amount USD]]/mock[[#This Row],[Quantity]]</f>
        <v>4352.21</v>
      </c>
      <c r="M267" s="1">
        <f>mock[[#This Row],[COGS]]/mock[[#This Row],[Quantity]]</f>
        <v>4025.7942499999999</v>
      </c>
      <c r="N267" s="1">
        <f>mock[[#This Row],[Unit Price]]-mock[[#This Row],[Unit Cost]]</f>
        <v>326.41575000000012</v>
      </c>
      <c r="O267" s="1">
        <f>mock[[#This Row],[Profit]]*mock[[#This Row],[Quantity]]</f>
        <v>326.41575000000012</v>
      </c>
      <c r="P267" s="1">
        <f>mock[[#This Row],[Total Profit]]+mock[[#This Row],[Vat]]</f>
        <v>652.83150000000012</v>
      </c>
      <c r="Q267" s="1">
        <f>mock[[#This Row],[Invoiced Amount USD]]/mock[[#This Row],[Total Profit]]</f>
        <v>13.333333333333329</v>
      </c>
      <c r="R267" s="1">
        <f>mock[[#This Row],[Invoiced Amount USD]]/$T$23*100</f>
        <v>8.7010156406204367E-2</v>
      </c>
    </row>
    <row r="268" spans="1:18" x14ac:dyDescent="0.2">
      <c r="A268">
        <v>267</v>
      </c>
      <c r="B268" t="s">
        <v>13</v>
      </c>
      <c r="C268" t="s">
        <v>18</v>
      </c>
      <c r="D268" t="s">
        <v>290</v>
      </c>
      <c r="E268" s="2">
        <v>44257</v>
      </c>
      <c r="F268" s="3" t="s">
        <v>890</v>
      </c>
      <c r="G268" s="3">
        <v>2021</v>
      </c>
      <c r="H268" s="1">
        <v>298.04000000000002</v>
      </c>
      <c r="I268">
        <v>4</v>
      </c>
      <c r="J268" s="1">
        <f>0.075*mock[[#This Row],[Invoiced Amount USD]]</f>
        <v>22.353000000000002</v>
      </c>
      <c r="K268" s="1">
        <f>mock[[#This Row],[Invoiced Amount USD]]-mock[[#This Row],[Vat]]</f>
        <v>275.68700000000001</v>
      </c>
      <c r="L268" s="1">
        <f>mock[[#This Row],[Invoiced Amount USD]]/mock[[#This Row],[Quantity]]</f>
        <v>74.510000000000005</v>
      </c>
      <c r="M268" s="1">
        <f>mock[[#This Row],[COGS]]/mock[[#This Row],[Quantity]]</f>
        <v>68.921750000000003</v>
      </c>
      <c r="N268" s="1">
        <f>mock[[#This Row],[Unit Price]]-mock[[#This Row],[Unit Cost]]</f>
        <v>5.5882500000000022</v>
      </c>
      <c r="O268" s="1">
        <f>mock[[#This Row],[Profit]]*mock[[#This Row],[Quantity]]</f>
        <v>22.353000000000009</v>
      </c>
      <c r="P268" s="1">
        <f>mock[[#This Row],[Total Profit]]+mock[[#This Row],[Vat]]</f>
        <v>44.70600000000001</v>
      </c>
      <c r="Q268" s="1">
        <f>mock[[#This Row],[Invoiced Amount USD]]/mock[[#This Row],[Total Profit]]</f>
        <v>13.333333333333329</v>
      </c>
      <c r="R268" s="1">
        <f>mock[[#This Row],[Invoiced Amount USD]]/$T$23*100</f>
        <v>5.9584686895405208E-3</v>
      </c>
    </row>
    <row r="269" spans="1:18" x14ac:dyDescent="0.2">
      <c r="A269">
        <v>268</v>
      </c>
      <c r="B269" t="s">
        <v>10</v>
      </c>
      <c r="C269" t="s">
        <v>27</v>
      </c>
      <c r="D269" t="s">
        <v>291</v>
      </c>
      <c r="E269" s="2">
        <v>44423</v>
      </c>
      <c r="F269" s="3" t="s">
        <v>891</v>
      </c>
      <c r="G269" s="3">
        <v>2021</v>
      </c>
      <c r="H269" s="1">
        <v>9335.91</v>
      </c>
      <c r="I269">
        <v>4</v>
      </c>
      <c r="J269" s="1">
        <f>0.075*mock[[#This Row],[Invoiced Amount USD]]</f>
        <v>700.19324999999992</v>
      </c>
      <c r="K269" s="1">
        <f>mock[[#This Row],[Invoiced Amount USD]]-mock[[#This Row],[Vat]]</f>
        <v>8635.7167499999996</v>
      </c>
      <c r="L269" s="1">
        <f>mock[[#This Row],[Invoiced Amount USD]]/mock[[#This Row],[Quantity]]</f>
        <v>2333.9775</v>
      </c>
      <c r="M269" s="1">
        <f>mock[[#This Row],[COGS]]/mock[[#This Row],[Quantity]]</f>
        <v>2158.9291874999999</v>
      </c>
      <c r="N269" s="1">
        <f>mock[[#This Row],[Unit Price]]-mock[[#This Row],[Unit Cost]]</f>
        <v>175.04831250000007</v>
      </c>
      <c r="O269" s="1">
        <f>mock[[#This Row],[Profit]]*mock[[#This Row],[Quantity]]</f>
        <v>700.19325000000026</v>
      </c>
      <c r="P269" s="1">
        <f>mock[[#This Row],[Total Profit]]+mock[[#This Row],[Vat]]</f>
        <v>1400.3865000000001</v>
      </c>
      <c r="Q269" s="1">
        <f>mock[[#This Row],[Invoiced Amount USD]]/mock[[#This Row],[Total Profit]]</f>
        <v>13.333333333333329</v>
      </c>
      <c r="R269" s="1">
        <f>mock[[#This Row],[Invoiced Amount USD]]/$T$23*100</f>
        <v>0.18664517320952972</v>
      </c>
    </row>
    <row r="270" spans="1:18" x14ac:dyDescent="0.2">
      <c r="A270">
        <v>269</v>
      </c>
      <c r="B270" t="s">
        <v>16</v>
      </c>
      <c r="C270" t="s">
        <v>22</v>
      </c>
      <c r="D270" t="s">
        <v>292</v>
      </c>
      <c r="E270" s="2">
        <v>44456</v>
      </c>
      <c r="F270" s="3" t="s">
        <v>893</v>
      </c>
      <c r="G270" s="3">
        <v>2021</v>
      </c>
      <c r="H270" s="1">
        <v>5667.37</v>
      </c>
      <c r="I270">
        <v>8</v>
      </c>
      <c r="J270" s="1">
        <f>0.075*mock[[#This Row],[Invoiced Amount USD]]</f>
        <v>425.05275</v>
      </c>
      <c r="K270" s="1">
        <f>mock[[#This Row],[Invoiced Amount USD]]-mock[[#This Row],[Vat]]</f>
        <v>5242.3172500000001</v>
      </c>
      <c r="L270" s="1">
        <f>mock[[#This Row],[Invoiced Amount USD]]/mock[[#This Row],[Quantity]]</f>
        <v>708.42124999999999</v>
      </c>
      <c r="M270" s="1">
        <f>mock[[#This Row],[COGS]]/mock[[#This Row],[Quantity]]</f>
        <v>655.28965625000001</v>
      </c>
      <c r="N270" s="1">
        <f>mock[[#This Row],[Unit Price]]-mock[[#This Row],[Unit Cost]]</f>
        <v>53.131593749999979</v>
      </c>
      <c r="O270" s="1">
        <f>mock[[#This Row],[Profit]]*mock[[#This Row],[Quantity]]</f>
        <v>425.05274999999983</v>
      </c>
      <c r="P270" s="1">
        <f>mock[[#This Row],[Total Profit]]+mock[[#This Row],[Vat]]</f>
        <v>850.10549999999989</v>
      </c>
      <c r="Q270" s="1">
        <f>mock[[#This Row],[Invoiced Amount USD]]/mock[[#This Row],[Total Profit]]</f>
        <v>13.333333333333337</v>
      </c>
      <c r="R270" s="1">
        <f>mock[[#This Row],[Invoiced Amount USD]]/$T$23*100</f>
        <v>0.11330306904120675</v>
      </c>
    </row>
    <row r="271" spans="1:18" x14ac:dyDescent="0.2">
      <c r="A271">
        <v>270</v>
      </c>
      <c r="B271" t="s">
        <v>13</v>
      </c>
      <c r="C271" t="s">
        <v>79</v>
      </c>
      <c r="D271" t="s">
        <v>293</v>
      </c>
      <c r="E271" s="2">
        <v>44349</v>
      </c>
      <c r="F271" s="3" t="s">
        <v>887</v>
      </c>
      <c r="G271" s="3">
        <v>2021</v>
      </c>
      <c r="H271" s="1">
        <v>8947.61</v>
      </c>
      <c r="I271">
        <v>6</v>
      </c>
      <c r="J271" s="1">
        <f>0.075*mock[[#This Row],[Invoiced Amount USD]]</f>
        <v>671.07074999999998</v>
      </c>
      <c r="K271" s="1">
        <f>mock[[#This Row],[Invoiced Amount USD]]-mock[[#This Row],[Vat]]</f>
        <v>8276.5392499999998</v>
      </c>
      <c r="L271" s="1">
        <f>mock[[#This Row],[Invoiced Amount USD]]/mock[[#This Row],[Quantity]]</f>
        <v>1491.2683333333334</v>
      </c>
      <c r="M271" s="1">
        <f>mock[[#This Row],[COGS]]/mock[[#This Row],[Quantity]]</f>
        <v>1379.4232083333334</v>
      </c>
      <c r="N271" s="1">
        <f>mock[[#This Row],[Unit Price]]-mock[[#This Row],[Unit Cost]]</f>
        <v>111.84512500000005</v>
      </c>
      <c r="O271" s="1">
        <f>mock[[#This Row],[Profit]]*mock[[#This Row],[Quantity]]</f>
        <v>671.07075000000032</v>
      </c>
      <c r="P271" s="1">
        <f>mock[[#This Row],[Total Profit]]+mock[[#This Row],[Vat]]</f>
        <v>1342.1415000000002</v>
      </c>
      <c r="Q271" s="1">
        <f>mock[[#This Row],[Invoiced Amount USD]]/mock[[#This Row],[Total Profit]]</f>
        <v>13.333333333333329</v>
      </c>
      <c r="R271" s="1">
        <f>mock[[#This Row],[Invoiced Amount USD]]/$T$23*100</f>
        <v>0.17888221054630138</v>
      </c>
    </row>
    <row r="272" spans="1:18" x14ac:dyDescent="0.2">
      <c r="A272">
        <v>271</v>
      </c>
      <c r="B272" t="s">
        <v>8</v>
      </c>
      <c r="C272" t="s">
        <v>20</v>
      </c>
      <c r="D272" t="s">
        <v>294</v>
      </c>
      <c r="E272" s="2">
        <v>44530</v>
      </c>
      <c r="F272" s="3" t="s">
        <v>898</v>
      </c>
      <c r="G272" s="3">
        <v>2021</v>
      </c>
      <c r="H272" s="1">
        <v>6677.57</v>
      </c>
      <c r="I272">
        <v>2</v>
      </c>
      <c r="J272" s="1">
        <f>0.075*mock[[#This Row],[Invoiced Amount USD]]</f>
        <v>500.81774999999993</v>
      </c>
      <c r="K272" s="1">
        <f>mock[[#This Row],[Invoiced Amount USD]]-mock[[#This Row],[Vat]]</f>
        <v>6176.7522499999995</v>
      </c>
      <c r="L272" s="1">
        <f>mock[[#This Row],[Invoiced Amount USD]]/mock[[#This Row],[Quantity]]</f>
        <v>3338.7849999999999</v>
      </c>
      <c r="M272" s="1">
        <f>mock[[#This Row],[COGS]]/mock[[#This Row],[Quantity]]</f>
        <v>3088.3761249999998</v>
      </c>
      <c r="N272" s="1">
        <f>mock[[#This Row],[Unit Price]]-mock[[#This Row],[Unit Cost]]</f>
        <v>250.40887500000008</v>
      </c>
      <c r="O272" s="1">
        <f>mock[[#This Row],[Profit]]*mock[[#This Row],[Quantity]]</f>
        <v>500.81775000000016</v>
      </c>
      <c r="P272" s="1">
        <f>mock[[#This Row],[Total Profit]]+mock[[#This Row],[Vat]]</f>
        <v>1001.6355000000001</v>
      </c>
      <c r="Q272" s="1">
        <f>mock[[#This Row],[Invoiced Amount USD]]/mock[[#This Row],[Total Profit]]</f>
        <v>13.333333333333329</v>
      </c>
      <c r="R272" s="1">
        <f>mock[[#This Row],[Invoiced Amount USD]]/$T$23*100</f>
        <v>0.13349916711587401</v>
      </c>
    </row>
    <row r="273" spans="1:18" x14ac:dyDescent="0.2">
      <c r="A273">
        <v>272</v>
      </c>
      <c r="B273" t="s">
        <v>8</v>
      </c>
      <c r="C273" t="s">
        <v>87</v>
      </c>
      <c r="D273" t="s">
        <v>295</v>
      </c>
      <c r="E273" s="2">
        <v>44288</v>
      </c>
      <c r="F273" s="3" t="s">
        <v>888</v>
      </c>
      <c r="G273" s="3">
        <v>2021</v>
      </c>
      <c r="H273" s="1">
        <v>8004.88</v>
      </c>
      <c r="I273">
        <v>4</v>
      </c>
      <c r="J273" s="1">
        <f>0.075*mock[[#This Row],[Invoiced Amount USD]]</f>
        <v>600.36599999999999</v>
      </c>
      <c r="K273" s="1">
        <f>mock[[#This Row],[Invoiced Amount USD]]-mock[[#This Row],[Vat]]</f>
        <v>7404.5140000000001</v>
      </c>
      <c r="L273" s="1">
        <f>mock[[#This Row],[Invoiced Amount USD]]/mock[[#This Row],[Quantity]]</f>
        <v>2001.22</v>
      </c>
      <c r="M273" s="1">
        <f>mock[[#This Row],[COGS]]/mock[[#This Row],[Quantity]]</f>
        <v>1851.1285</v>
      </c>
      <c r="N273" s="1">
        <f>mock[[#This Row],[Unit Price]]-mock[[#This Row],[Unit Cost]]</f>
        <v>150.0915</v>
      </c>
      <c r="O273" s="1">
        <f>mock[[#This Row],[Profit]]*mock[[#This Row],[Quantity]]</f>
        <v>600.36599999999999</v>
      </c>
      <c r="P273" s="1">
        <f>mock[[#This Row],[Total Profit]]+mock[[#This Row],[Vat]]</f>
        <v>1200.732</v>
      </c>
      <c r="Q273" s="1">
        <f>mock[[#This Row],[Invoiced Amount USD]]/mock[[#This Row],[Total Profit]]</f>
        <v>13.333333333333334</v>
      </c>
      <c r="R273" s="1">
        <f>mock[[#This Row],[Invoiced Amount USD]]/$T$23*100</f>
        <v>0.16003498471188138</v>
      </c>
    </row>
    <row r="274" spans="1:18" x14ac:dyDescent="0.2">
      <c r="A274">
        <v>273</v>
      </c>
      <c r="B274" t="s">
        <v>5</v>
      </c>
      <c r="C274" t="s">
        <v>20</v>
      </c>
      <c r="D274" t="s">
        <v>296</v>
      </c>
      <c r="E274" s="2">
        <v>44528</v>
      </c>
      <c r="F274" s="3" t="s">
        <v>898</v>
      </c>
      <c r="G274" s="3">
        <v>2021</v>
      </c>
      <c r="H274" s="1">
        <v>1428.96</v>
      </c>
      <c r="I274">
        <v>1</v>
      </c>
      <c r="J274" s="1">
        <f>0.075*mock[[#This Row],[Invoiced Amount USD]]</f>
        <v>107.172</v>
      </c>
      <c r="K274" s="1">
        <f>mock[[#This Row],[Invoiced Amount USD]]-mock[[#This Row],[Vat]]</f>
        <v>1321.788</v>
      </c>
      <c r="L274" s="1">
        <f>mock[[#This Row],[Invoiced Amount USD]]/mock[[#This Row],[Quantity]]</f>
        <v>1428.96</v>
      </c>
      <c r="M274" s="1">
        <f>mock[[#This Row],[COGS]]/mock[[#This Row],[Quantity]]</f>
        <v>1321.788</v>
      </c>
      <c r="N274" s="1">
        <f>mock[[#This Row],[Unit Price]]-mock[[#This Row],[Unit Cost]]</f>
        <v>107.17200000000003</v>
      </c>
      <c r="O274" s="1">
        <f>mock[[#This Row],[Profit]]*mock[[#This Row],[Quantity]]</f>
        <v>107.17200000000003</v>
      </c>
      <c r="P274" s="1">
        <f>mock[[#This Row],[Total Profit]]+mock[[#This Row],[Vat]]</f>
        <v>214.34400000000002</v>
      </c>
      <c r="Q274" s="1">
        <f>mock[[#This Row],[Invoiced Amount USD]]/mock[[#This Row],[Total Profit]]</f>
        <v>13.33333333333333</v>
      </c>
      <c r="R274" s="1">
        <f>mock[[#This Row],[Invoiced Amount USD]]/$T$23*100</f>
        <v>2.8568022475526179E-2</v>
      </c>
    </row>
    <row r="275" spans="1:18" x14ac:dyDescent="0.2">
      <c r="A275">
        <v>274</v>
      </c>
      <c r="B275" t="s">
        <v>5</v>
      </c>
      <c r="C275" t="s">
        <v>27</v>
      </c>
      <c r="D275" t="s">
        <v>297</v>
      </c>
      <c r="E275" s="2">
        <v>44467</v>
      </c>
      <c r="F275" s="3" t="s">
        <v>893</v>
      </c>
      <c r="G275" s="3">
        <v>2021</v>
      </c>
      <c r="H275" s="1">
        <v>7124.64</v>
      </c>
      <c r="I275">
        <v>2</v>
      </c>
      <c r="J275" s="1">
        <f>0.075*mock[[#This Row],[Invoiced Amount USD]]</f>
        <v>534.34799999999996</v>
      </c>
      <c r="K275" s="1">
        <f>mock[[#This Row],[Invoiced Amount USD]]-mock[[#This Row],[Vat]]</f>
        <v>6590.2920000000004</v>
      </c>
      <c r="L275" s="1">
        <f>mock[[#This Row],[Invoiced Amount USD]]/mock[[#This Row],[Quantity]]</f>
        <v>3562.32</v>
      </c>
      <c r="M275" s="1">
        <f>mock[[#This Row],[COGS]]/mock[[#This Row],[Quantity]]</f>
        <v>3295.1460000000002</v>
      </c>
      <c r="N275" s="1">
        <f>mock[[#This Row],[Unit Price]]-mock[[#This Row],[Unit Cost]]</f>
        <v>267.17399999999998</v>
      </c>
      <c r="O275" s="1">
        <f>mock[[#This Row],[Profit]]*mock[[#This Row],[Quantity]]</f>
        <v>534.34799999999996</v>
      </c>
      <c r="P275" s="1">
        <f>mock[[#This Row],[Total Profit]]+mock[[#This Row],[Vat]]</f>
        <v>1068.6959999999999</v>
      </c>
      <c r="Q275" s="1">
        <f>mock[[#This Row],[Invoiced Amount USD]]/mock[[#This Row],[Total Profit]]</f>
        <v>13.333333333333336</v>
      </c>
      <c r="R275" s="1">
        <f>mock[[#This Row],[Invoiced Amount USD]]/$T$23*100</f>
        <v>0.14243707007196341</v>
      </c>
    </row>
    <row r="276" spans="1:18" x14ac:dyDescent="0.2">
      <c r="A276">
        <v>275</v>
      </c>
      <c r="B276" t="s">
        <v>13</v>
      </c>
      <c r="C276" t="s">
        <v>79</v>
      </c>
      <c r="D276" t="s">
        <v>298</v>
      </c>
      <c r="E276" s="2">
        <v>44232</v>
      </c>
      <c r="F276" s="3" t="s">
        <v>896</v>
      </c>
      <c r="G276" s="3">
        <v>2021</v>
      </c>
      <c r="H276" s="1">
        <v>3398.2</v>
      </c>
      <c r="I276">
        <v>3</v>
      </c>
      <c r="J276" s="1">
        <f>0.075*mock[[#This Row],[Invoiced Amount USD]]</f>
        <v>254.86499999999998</v>
      </c>
      <c r="K276" s="1">
        <f>mock[[#This Row],[Invoiced Amount USD]]-mock[[#This Row],[Vat]]</f>
        <v>3143.335</v>
      </c>
      <c r="L276" s="1">
        <f>mock[[#This Row],[Invoiced Amount USD]]/mock[[#This Row],[Quantity]]</f>
        <v>1132.7333333333333</v>
      </c>
      <c r="M276" s="1">
        <f>mock[[#This Row],[COGS]]/mock[[#This Row],[Quantity]]</f>
        <v>1047.7783333333334</v>
      </c>
      <c r="N276" s="1">
        <f>mock[[#This Row],[Unit Price]]-mock[[#This Row],[Unit Cost]]</f>
        <v>84.954999999999927</v>
      </c>
      <c r="O276" s="1">
        <f>mock[[#This Row],[Profit]]*mock[[#This Row],[Quantity]]</f>
        <v>254.86499999999978</v>
      </c>
      <c r="P276" s="1">
        <f>mock[[#This Row],[Total Profit]]+mock[[#This Row],[Vat]]</f>
        <v>509.72999999999979</v>
      </c>
      <c r="Q276" s="1">
        <f>mock[[#This Row],[Invoiced Amount USD]]/mock[[#This Row],[Total Profit]]</f>
        <v>13.333333333333345</v>
      </c>
      <c r="R276" s="1">
        <f>mock[[#This Row],[Invoiced Amount USD]]/$T$23*100</f>
        <v>6.7937418805518041E-2</v>
      </c>
    </row>
    <row r="277" spans="1:18" x14ac:dyDescent="0.2">
      <c r="A277">
        <v>276</v>
      </c>
      <c r="B277" t="s">
        <v>16</v>
      </c>
      <c r="C277" t="s">
        <v>41</v>
      </c>
      <c r="D277" t="s">
        <v>299</v>
      </c>
      <c r="E277" s="2">
        <v>44235</v>
      </c>
      <c r="F277" s="3" t="s">
        <v>896</v>
      </c>
      <c r="G277" s="3">
        <v>2021</v>
      </c>
      <c r="H277" s="1">
        <v>5306.23</v>
      </c>
      <c r="I277">
        <v>4</v>
      </c>
      <c r="J277" s="1">
        <f>0.075*mock[[#This Row],[Invoiced Amount USD]]</f>
        <v>397.96724999999998</v>
      </c>
      <c r="K277" s="1">
        <f>mock[[#This Row],[Invoiced Amount USD]]-mock[[#This Row],[Vat]]</f>
        <v>4908.2627499999999</v>
      </c>
      <c r="L277" s="1">
        <f>mock[[#This Row],[Invoiced Amount USD]]/mock[[#This Row],[Quantity]]</f>
        <v>1326.5574999999999</v>
      </c>
      <c r="M277" s="1">
        <f>mock[[#This Row],[COGS]]/mock[[#This Row],[Quantity]]</f>
        <v>1227.0656875</v>
      </c>
      <c r="N277" s="1">
        <f>mock[[#This Row],[Unit Price]]-mock[[#This Row],[Unit Cost]]</f>
        <v>99.491812499999924</v>
      </c>
      <c r="O277" s="1">
        <f>mock[[#This Row],[Profit]]*mock[[#This Row],[Quantity]]</f>
        <v>397.96724999999969</v>
      </c>
      <c r="P277" s="1">
        <f>mock[[#This Row],[Total Profit]]+mock[[#This Row],[Vat]]</f>
        <v>795.93449999999962</v>
      </c>
      <c r="Q277" s="1">
        <f>mock[[#This Row],[Invoiced Amount USD]]/mock[[#This Row],[Total Profit]]</f>
        <v>13.333333333333343</v>
      </c>
      <c r="R277" s="1">
        <f>mock[[#This Row],[Invoiced Amount USD]]/$T$23*100</f>
        <v>0.1060830939286693</v>
      </c>
    </row>
    <row r="278" spans="1:18" x14ac:dyDescent="0.2">
      <c r="A278">
        <v>277</v>
      </c>
      <c r="B278" t="s">
        <v>8</v>
      </c>
      <c r="C278" t="s">
        <v>87</v>
      </c>
      <c r="D278" t="s">
        <v>300</v>
      </c>
      <c r="E278" s="2">
        <v>44344</v>
      </c>
      <c r="F278" s="3" t="s">
        <v>897</v>
      </c>
      <c r="G278" s="3">
        <v>2021</v>
      </c>
      <c r="H278" s="1">
        <v>8115.16</v>
      </c>
      <c r="I278">
        <v>7</v>
      </c>
      <c r="J278" s="1">
        <f>0.075*mock[[#This Row],[Invoiced Amount USD]]</f>
        <v>608.63699999999994</v>
      </c>
      <c r="K278" s="1">
        <f>mock[[#This Row],[Invoiced Amount USD]]-mock[[#This Row],[Vat]]</f>
        <v>7506.5230000000001</v>
      </c>
      <c r="L278" s="1">
        <f>mock[[#This Row],[Invoiced Amount USD]]/mock[[#This Row],[Quantity]]</f>
        <v>1159.3085714285714</v>
      </c>
      <c r="M278" s="1">
        <f>mock[[#This Row],[COGS]]/mock[[#This Row],[Quantity]]</f>
        <v>1072.3604285714287</v>
      </c>
      <c r="N278" s="1">
        <f>mock[[#This Row],[Unit Price]]-mock[[#This Row],[Unit Cost]]</f>
        <v>86.948142857142784</v>
      </c>
      <c r="O278" s="1">
        <f>mock[[#This Row],[Profit]]*mock[[#This Row],[Quantity]]</f>
        <v>608.63699999999949</v>
      </c>
      <c r="P278" s="1">
        <f>mock[[#This Row],[Total Profit]]+mock[[#This Row],[Vat]]</f>
        <v>1217.2739999999994</v>
      </c>
      <c r="Q278" s="1">
        <f>mock[[#This Row],[Invoiced Amount USD]]/mock[[#This Row],[Total Profit]]</f>
        <v>13.333333333333345</v>
      </c>
      <c r="R278" s="1">
        <f>mock[[#This Row],[Invoiced Amount USD]]/$T$23*100</f>
        <v>0.16223972208633625</v>
      </c>
    </row>
    <row r="279" spans="1:18" x14ac:dyDescent="0.2">
      <c r="A279">
        <v>278</v>
      </c>
      <c r="B279" t="s">
        <v>8</v>
      </c>
      <c r="C279" t="s">
        <v>11</v>
      </c>
      <c r="D279" t="s">
        <v>301</v>
      </c>
      <c r="E279" s="2">
        <v>44223</v>
      </c>
      <c r="F279" s="3" t="s">
        <v>894</v>
      </c>
      <c r="G279" s="3">
        <v>2021</v>
      </c>
      <c r="H279" s="1">
        <v>185.17</v>
      </c>
      <c r="I279">
        <v>6</v>
      </c>
      <c r="J279" s="1">
        <f>0.075*mock[[#This Row],[Invoiced Amount USD]]</f>
        <v>13.887749999999999</v>
      </c>
      <c r="K279" s="1">
        <f>mock[[#This Row],[Invoiced Amount USD]]-mock[[#This Row],[Vat]]</f>
        <v>171.28224999999998</v>
      </c>
      <c r="L279" s="1">
        <f>mock[[#This Row],[Invoiced Amount USD]]/mock[[#This Row],[Quantity]]</f>
        <v>30.861666666666665</v>
      </c>
      <c r="M279" s="1">
        <f>mock[[#This Row],[COGS]]/mock[[#This Row],[Quantity]]</f>
        <v>28.547041666666662</v>
      </c>
      <c r="N279" s="1">
        <f>mock[[#This Row],[Unit Price]]-mock[[#This Row],[Unit Cost]]</f>
        <v>2.314625000000003</v>
      </c>
      <c r="O279" s="1">
        <f>mock[[#This Row],[Profit]]*mock[[#This Row],[Quantity]]</f>
        <v>13.887750000000018</v>
      </c>
      <c r="P279" s="1">
        <f>mock[[#This Row],[Total Profit]]+mock[[#This Row],[Vat]]</f>
        <v>27.775500000000015</v>
      </c>
      <c r="Q279" s="1">
        <f>mock[[#This Row],[Invoiced Amount USD]]/mock[[#This Row],[Total Profit]]</f>
        <v>13.333333333333314</v>
      </c>
      <c r="R279" s="1">
        <f>mock[[#This Row],[Invoiced Amount USD]]/$T$23*100</f>
        <v>3.7019515744269836E-3</v>
      </c>
    </row>
    <row r="280" spans="1:18" x14ac:dyDescent="0.2">
      <c r="A280">
        <v>279</v>
      </c>
      <c r="B280" t="s">
        <v>5</v>
      </c>
      <c r="C280" t="s">
        <v>63</v>
      </c>
      <c r="D280" t="s">
        <v>302</v>
      </c>
      <c r="E280" s="2">
        <v>44432</v>
      </c>
      <c r="F280" s="3" t="s">
        <v>891</v>
      </c>
      <c r="G280" s="3">
        <v>2021</v>
      </c>
      <c r="H280" s="1">
        <v>1095.46</v>
      </c>
      <c r="I280">
        <v>9</v>
      </c>
      <c r="J280" s="1">
        <f>0.075*mock[[#This Row],[Invoiced Amount USD]]</f>
        <v>82.159499999999994</v>
      </c>
      <c r="K280" s="1">
        <f>mock[[#This Row],[Invoiced Amount USD]]-mock[[#This Row],[Vat]]</f>
        <v>1013.3005000000001</v>
      </c>
      <c r="L280" s="1">
        <f>mock[[#This Row],[Invoiced Amount USD]]/mock[[#This Row],[Quantity]]</f>
        <v>121.71777777777778</v>
      </c>
      <c r="M280" s="1">
        <f>mock[[#This Row],[COGS]]/mock[[#This Row],[Quantity]]</f>
        <v>112.58894444444445</v>
      </c>
      <c r="N280" s="1">
        <f>mock[[#This Row],[Unit Price]]-mock[[#This Row],[Unit Cost]]</f>
        <v>9.1288333333333327</v>
      </c>
      <c r="O280" s="1">
        <f>mock[[#This Row],[Profit]]*mock[[#This Row],[Quantity]]</f>
        <v>82.159499999999994</v>
      </c>
      <c r="P280" s="1">
        <f>mock[[#This Row],[Total Profit]]+mock[[#This Row],[Vat]]</f>
        <v>164.31899999999999</v>
      </c>
      <c r="Q280" s="1">
        <f>mock[[#This Row],[Invoiced Amount USD]]/mock[[#This Row],[Total Profit]]</f>
        <v>13.333333333333334</v>
      </c>
      <c r="R280" s="1">
        <f>mock[[#This Row],[Invoiced Amount USD]]/$T$23*100</f>
        <v>2.1900631159052674E-2</v>
      </c>
    </row>
    <row r="281" spans="1:18" x14ac:dyDescent="0.2">
      <c r="A281">
        <v>280</v>
      </c>
      <c r="B281" t="s">
        <v>8</v>
      </c>
      <c r="C281" t="s">
        <v>79</v>
      </c>
      <c r="D281" t="s">
        <v>303</v>
      </c>
      <c r="E281" s="2">
        <v>44514</v>
      </c>
      <c r="F281" s="3" t="s">
        <v>898</v>
      </c>
      <c r="G281" s="3">
        <v>2021</v>
      </c>
      <c r="H281" s="1">
        <v>1447.98</v>
      </c>
      <c r="I281">
        <v>7</v>
      </c>
      <c r="J281" s="1">
        <f>0.075*mock[[#This Row],[Invoiced Amount USD]]</f>
        <v>108.5985</v>
      </c>
      <c r="K281" s="1">
        <f>mock[[#This Row],[Invoiced Amount USD]]-mock[[#This Row],[Vat]]</f>
        <v>1339.3815</v>
      </c>
      <c r="L281" s="1">
        <f>mock[[#This Row],[Invoiced Amount USD]]/mock[[#This Row],[Quantity]]</f>
        <v>206.85428571428571</v>
      </c>
      <c r="M281" s="1">
        <f>mock[[#This Row],[COGS]]/mock[[#This Row],[Quantity]]</f>
        <v>191.34021428571427</v>
      </c>
      <c r="N281" s="1">
        <f>mock[[#This Row],[Unit Price]]-mock[[#This Row],[Unit Cost]]</f>
        <v>15.514071428571441</v>
      </c>
      <c r="O281" s="1">
        <f>mock[[#This Row],[Profit]]*mock[[#This Row],[Quantity]]</f>
        <v>108.59850000000009</v>
      </c>
      <c r="P281" s="1">
        <f>mock[[#This Row],[Total Profit]]+mock[[#This Row],[Vat]]</f>
        <v>217.19700000000009</v>
      </c>
      <c r="Q281" s="1">
        <f>mock[[#This Row],[Invoiced Amount USD]]/mock[[#This Row],[Total Profit]]</f>
        <v>13.333333333333323</v>
      </c>
      <c r="R281" s="1">
        <f>mock[[#This Row],[Invoiced Amount USD]]/$T$23*100</f>
        <v>2.8948273698432704E-2</v>
      </c>
    </row>
    <row r="282" spans="1:18" x14ac:dyDescent="0.2">
      <c r="A282">
        <v>281</v>
      </c>
      <c r="B282" t="s">
        <v>16</v>
      </c>
      <c r="C282" t="s">
        <v>14</v>
      </c>
      <c r="D282" t="s">
        <v>304</v>
      </c>
      <c r="E282" s="2">
        <v>44427</v>
      </c>
      <c r="F282" s="3" t="s">
        <v>891</v>
      </c>
      <c r="G282" s="3">
        <v>2021</v>
      </c>
      <c r="H282" s="1">
        <v>3848.18</v>
      </c>
      <c r="I282">
        <v>3</v>
      </c>
      <c r="J282" s="1">
        <f>0.075*mock[[#This Row],[Invoiced Amount USD]]</f>
        <v>288.61349999999999</v>
      </c>
      <c r="K282" s="1">
        <f>mock[[#This Row],[Invoiced Amount USD]]-mock[[#This Row],[Vat]]</f>
        <v>3559.5664999999999</v>
      </c>
      <c r="L282" s="1">
        <f>mock[[#This Row],[Invoiced Amount USD]]/mock[[#This Row],[Quantity]]</f>
        <v>1282.7266666666667</v>
      </c>
      <c r="M282" s="1">
        <f>mock[[#This Row],[COGS]]/mock[[#This Row],[Quantity]]</f>
        <v>1186.5221666666666</v>
      </c>
      <c r="N282" s="1">
        <f>mock[[#This Row],[Unit Price]]-mock[[#This Row],[Unit Cost]]</f>
        <v>96.204500000000053</v>
      </c>
      <c r="O282" s="1">
        <f>mock[[#This Row],[Profit]]*mock[[#This Row],[Quantity]]</f>
        <v>288.61350000000016</v>
      </c>
      <c r="P282" s="1">
        <f>mock[[#This Row],[Total Profit]]+mock[[#This Row],[Vat]]</f>
        <v>577.22700000000009</v>
      </c>
      <c r="Q282" s="1">
        <f>mock[[#This Row],[Invoiced Amount USD]]/mock[[#This Row],[Total Profit]]</f>
        <v>13.333333333333325</v>
      </c>
      <c r="R282" s="1">
        <f>mock[[#This Row],[Invoiced Amount USD]]/$T$23*100</f>
        <v>7.6933498999181449E-2</v>
      </c>
    </row>
    <row r="283" spans="1:18" x14ac:dyDescent="0.2">
      <c r="A283">
        <v>282</v>
      </c>
      <c r="B283" t="s">
        <v>13</v>
      </c>
      <c r="C283" t="s">
        <v>29</v>
      </c>
      <c r="D283" t="s">
        <v>305</v>
      </c>
      <c r="E283" s="2">
        <v>44370</v>
      </c>
      <c r="F283" s="3" t="s">
        <v>887</v>
      </c>
      <c r="G283" s="3">
        <v>2021</v>
      </c>
      <c r="H283" s="1">
        <v>9345.58</v>
      </c>
      <c r="I283">
        <v>9</v>
      </c>
      <c r="J283" s="1">
        <f>0.075*mock[[#This Row],[Invoiced Amount USD]]</f>
        <v>700.91849999999999</v>
      </c>
      <c r="K283" s="1">
        <f>mock[[#This Row],[Invoiced Amount USD]]-mock[[#This Row],[Vat]]</f>
        <v>8644.6615000000002</v>
      </c>
      <c r="L283" s="1">
        <f>mock[[#This Row],[Invoiced Amount USD]]/mock[[#This Row],[Quantity]]</f>
        <v>1038.3977777777777</v>
      </c>
      <c r="M283" s="1">
        <f>mock[[#This Row],[COGS]]/mock[[#This Row],[Quantity]]</f>
        <v>960.51794444444442</v>
      </c>
      <c r="N283" s="1">
        <f>mock[[#This Row],[Unit Price]]-mock[[#This Row],[Unit Cost]]</f>
        <v>77.879833333333295</v>
      </c>
      <c r="O283" s="1">
        <f>mock[[#This Row],[Profit]]*mock[[#This Row],[Quantity]]</f>
        <v>700.91849999999965</v>
      </c>
      <c r="P283" s="1">
        <f>mock[[#This Row],[Total Profit]]+mock[[#This Row],[Vat]]</f>
        <v>1401.8369999999995</v>
      </c>
      <c r="Q283" s="1">
        <f>mock[[#This Row],[Invoiced Amount USD]]/mock[[#This Row],[Total Profit]]</f>
        <v>13.333333333333339</v>
      </c>
      <c r="R283" s="1">
        <f>mock[[#This Row],[Invoiced Amount USD]]/$T$23*100</f>
        <v>0.18683849756944065</v>
      </c>
    </row>
    <row r="284" spans="1:18" x14ac:dyDescent="0.2">
      <c r="A284">
        <v>283</v>
      </c>
      <c r="B284" t="s">
        <v>5</v>
      </c>
      <c r="C284" t="s">
        <v>14</v>
      </c>
      <c r="D284" t="s">
        <v>306</v>
      </c>
      <c r="E284" s="2">
        <v>44401</v>
      </c>
      <c r="F284" s="3" t="s">
        <v>892</v>
      </c>
      <c r="G284" s="3">
        <v>2021</v>
      </c>
      <c r="H284" s="1">
        <v>8739.7900000000009</v>
      </c>
      <c r="I284">
        <v>2</v>
      </c>
      <c r="J284" s="1">
        <f>0.075*mock[[#This Row],[Invoiced Amount USD]]</f>
        <v>655.48425000000009</v>
      </c>
      <c r="K284" s="1">
        <f>mock[[#This Row],[Invoiced Amount USD]]-mock[[#This Row],[Vat]]</f>
        <v>8084.3057500000004</v>
      </c>
      <c r="L284" s="1">
        <f>mock[[#This Row],[Invoiced Amount USD]]/mock[[#This Row],[Quantity]]</f>
        <v>4369.8950000000004</v>
      </c>
      <c r="M284" s="1">
        <f>mock[[#This Row],[COGS]]/mock[[#This Row],[Quantity]]</f>
        <v>4042.1528750000002</v>
      </c>
      <c r="N284" s="1">
        <f>mock[[#This Row],[Unit Price]]-mock[[#This Row],[Unit Cost]]</f>
        <v>327.74212500000021</v>
      </c>
      <c r="O284" s="1">
        <f>mock[[#This Row],[Profit]]*mock[[#This Row],[Quantity]]</f>
        <v>655.48425000000043</v>
      </c>
      <c r="P284" s="1">
        <f>mock[[#This Row],[Total Profit]]+mock[[#This Row],[Vat]]</f>
        <v>1310.9685000000004</v>
      </c>
      <c r="Q284" s="1">
        <f>mock[[#This Row],[Invoiced Amount USD]]/mock[[#This Row],[Total Profit]]</f>
        <v>13.333333333333327</v>
      </c>
      <c r="R284" s="1">
        <f>mock[[#This Row],[Invoiced Amount USD]]/$T$23*100</f>
        <v>0.1747274361433343</v>
      </c>
    </row>
    <row r="285" spans="1:18" x14ac:dyDescent="0.2">
      <c r="A285">
        <v>284</v>
      </c>
      <c r="B285" t="s">
        <v>13</v>
      </c>
      <c r="C285" t="s">
        <v>87</v>
      </c>
      <c r="D285" t="s">
        <v>307</v>
      </c>
      <c r="E285" s="2">
        <v>44281</v>
      </c>
      <c r="F285" s="3" t="s">
        <v>890</v>
      </c>
      <c r="G285" s="3">
        <v>2021</v>
      </c>
      <c r="H285" s="1">
        <v>5684.85</v>
      </c>
      <c r="I285">
        <v>4</v>
      </c>
      <c r="J285" s="1">
        <f>0.075*mock[[#This Row],[Invoiced Amount USD]]</f>
        <v>426.36375000000004</v>
      </c>
      <c r="K285" s="1">
        <f>mock[[#This Row],[Invoiced Amount USD]]-mock[[#This Row],[Vat]]</f>
        <v>5258.4862499999999</v>
      </c>
      <c r="L285" s="1">
        <f>mock[[#This Row],[Invoiced Amount USD]]/mock[[#This Row],[Quantity]]</f>
        <v>1421.2125000000001</v>
      </c>
      <c r="M285" s="1">
        <f>mock[[#This Row],[COGS]]/mock[[#This Row],[Quantity]]</f>
        <v>1314.6215625</v>
      </c>
      <c r="N285" s="1">
        <f>mock[[#This Row],[Unit Price]]-mock[[#This Row],[Unit Cost]]</f>
        <v>106.59093750000011</v>
      </c>
      <c r="O285" s="1">
        <f>mock[[#This Row],[Profit]]*mock[[#This Row],[Quantity]]</f>
        <v>426.36375000000044</v>
      </c>
      <c r="P285" s="1">
        <f>mock[[#This Row],[Total Profit]]+mock[[#This Row],[Vat]]</f>
        <v>852.72750000000042</v>
      </c>
      <c r="Q285" s="1">
        <f>mock[[#This Row],[Invoiced Amount USD]]/mock[[#This Row],[Total Profit]]</f>
        <v>13.33333333333332</v>
      </c>
      <c r="R285" s="1">
        <f>mock[[#This Row],[Invoiced Amount USD]]/$T$23*100</f>
        <v>0.11365253231020814</v>
      </c>
    </row>
    <row r="286" spans="1:18" x14ac:dyDescent="0.2">
      <c r="A286">
        <v>285</v>
      </c>
      <c r="B286" t="s">
        <v>16</v>
      </c>
      <c r="C286" t="s">
        <v>18</v>
      </c>
      <c r="D286" t="s">
        <v>308</v>
      </c>
      <c r="E286" s="2">
        <v>44261</v>
      </c>
      <c r="F286" s="3" t="s">
        <v>890</v>
      </c>
      <c r="G286" s="3">
        <v>2021</v>
      </c>
      <c r="H286" s="1">
        <v>7596.57</v>
      </c>
      <c r="I286">
        <v>9</v>
      </c>
      <c r="J286" s="1">
        <f>0.075*mock[[#This Row],[Invoiced Amount USD]]</f>
        <v>569.74275</v>
      </c>
      <c r="K286" s="1">
        <f>mock[[#This Row],[Invoiced Amount USD]]-mock[[#This Row],[Vat]]</f>
        <v>7026.8272499999994</v>
      </c>
      <c r="L286" s="1">
        <f>mock[[#This Row],[Invoiced Amount USD]]/mock[[#This Row],[Quantity]]</f>
        <v>844.06333333333328</v>
      </c>
      <c r="M286" s="1">
        <f>mock[[#This Row],[COGS]]/mock[[#This Row],[Quantity]]</f>
        <v>780.75858333333326</v>
      </c>
      <c r="N286" s="1">
        <f>mock[[#This Row],[Unit Price]]-mock[[#This Row],[Unit Cost]]</f>
        <v>63.304750000000013</v>
      </c>
      <c r="O286" s="1">
        <f>mock[[#This Row],[Profit]]*mock[[#This Row],[Quantity]]</f>
        <v>569.74275000000011</v>
      </c>
      <c r="P286" s="1">
        <f>mock[[#This Row],[Total Profit]]+mock[[#This Row],[Vat]]</f>
        <v>1139.4855000000002</v>
      </c>
      <c r="Q286" s="1">
        <f>mock[[#This Row],[Invoiced Amount USD]]/mock[[#This Row],[Total Profit]]</f>
        <v>13.33333333333333</v>
      </c>
      <c r="R286" s="1">
        <f>mock[[#This Row],[Invoiced Amount USD]]/$T$23*100</f>
        <v>0.15187197856966458</v>
      </c>
    </row>
    <row r="287" spans="1:18" x14ac:dyDescent="0.2">
      <c r="A287">
        <v>286</v>
      </c>
      <c r="B287" t="s">
        <v>8</v>
      </c>
      <c r="C287" t="s">
        <v>27</v>
      </c>
      <c r="D287" t="s">
        <v>309</v>
      </c>
      <c r="E287" s="2">
        <v>44203</v>
      </c>
      <c r="F287" s="3" t="s">
        <v>894</v>
      </c>
      <c r="G287" s="3">
        <v>2021</v>
      </c>
      <c r="H287" s="1">
        <v>2802.51</v>
      </c>
      <c r="I287">
        <v>6</v>
      </c>
      <c r="J287" s="1">
        <f>0.075*mock[[#This Row],[Invoiced Amount USD]]</f>
        <v>210.18825000000001</v>
      </c>
      <c r="K287" s="1">
        <f>mock[[#This Row],[Invoiced Amount USD]]-mock[[#This Row],[Vat]]</f>
        <v>2592.3217500000001</v>
      </c>
      <c r="L287" s="1">
        <f>mock[[#This Row],[Invoiced Amount USD]]/mock[[#This Row],[Quantity]]</f>
        <v>467.08500000000004</v>
      </c>
      <c r="M287" s="1">
        <f>mock[[#This Row],[COGS]]/mock[[#This Row],[Quantity]]</f>
        <v>432.05362500000001</v>
      </c>
      <c r="N287" s="1">
        <f>mock[[#This Row],[Unit Price]]-mock[[#This Row],[Unit Cost]]</f>
        <v>35.031375000000025</v>
      </c>
      <c r="O287" s="1">
        <f>mock[[#This Row],[Profit]]*mock[[#This Row],[Quantity]]</f>
        <v>210.18825000000015</v>
      </c>
      <c r="P287" s="1">
        <f>mock[[#This Row],[Total Profit]]+mock[[#This Row],[Vat]]</f>
        <v>420.37650000000019</v>
      </c>
      <c r="Q287" s="1">
        <f>mock[[#This Row],[Invoiced Amount USD]]/mock[[#This Row],[Total Profit]]</f>
        <v>13.333333333333325</v>
      </c>
      <c r="R287" s="1">
        <f>mock[[#This Row],[Invoiced Amount USD]]/$T$23*100</f>
        <v>5.6028278375802598E-2</v>
      </c>
    </row>
    <row r="288" spans="1:18" x14ac:dyDescent="0.2">
      <c r="A288">
        <v>287</v>
      </c>
      <c r="B288" t="s">
        <v>5</v>
      </c>
      <c r="C288" t="s">
        <v>91</v>
      </c>
      <c r="D288" t="s">
        <v>137</v>
      </c>
      <c r="E288" s="2">
        <v>44217</v>
      </c>
      <c r="F288" s="3" t="s">
        <v>894</v>
      </c>
      <c r="G288" s="3">
        <v>2021</v>
      </c>
      <c r="H288" s="1">
        <v>8271.57</v>
      </c>
      <c r="I288">
        <v>6</v>
      </c>
      <c r="J288" s="1">
        <f>0.075*mock[[#This Row],[Invoiced Amount USD]]</f>
        <v>620.36775</v>
      </c>
      <c r="K288" s="1">
        <f>mock[[#This Row],[Invoiced Amount USD]]-mock[[#This Row],[Vat]]</f>
        <v>7651.2022499999994</v>
      </c>
      <c r="L288" s="1">
        <f>mock[[#This Row],[Invoiced Amount USD]]/mock[[#This Row],[Quantity]]</f>
        <v>1378.595</v>
      </c>
      <c r="M288" s="1">
        <f>mock[[#This Row],[COGS]]/mock[[#This Row],[Quantity]]</f>
        <v>1275.2003749999999</v>
      </c>
      <c r="N288" s="1">
        <f>mock[[#This Row],[Unit Price]]-mock[[#This Row],[Unit Cost]]</f>
        <v>103.39462500000013</v>
      </c>
      <c r="O288" s="1">
        <f>mock[[#This Row],[Profit]]*mock[[#This Row],[Quantity]]</f>
        <v>620.3677500000008</v>
      </c>
      <c r="P288" s="1">
        <f>mock[[#This Row],[Total Profit]]+mock[[#This Row],[Vat]]</f>
        <v>1240.7355000000007</v>
      </c>
      <c r="Q288" s="1">
        <f>mock[[#This Row],[Invoiced Amount USD]]/mock[[#This Row],[Total Profit]]</f>
        <v>13.333333333333316</v>
      </c>
      <c r="R288" s="1">
        <f>mock[[#This Row],[Invoiced Amount USD]]/$T$23*100</f>
        <v>0.16536669862549552</v>
      </c>
    </row>
    <row r="289" spans="1:18" x14ac:dyDescent="0.2">
      <c r="A289">
        <v>288</v>
      </c>
      <c r="B289" t="s">
        <v>13</v>
      </c>
      <c r="C289" t="s">
        <v>60</v>
      </c>
      <c r="D289" t="s">
        <v>310</v>
      </c>
      <c r="E289" s="2">
        <v>44481</v>
      </c>
      <c r="F289" s="3" t="s">
        <v>889</v>
      </c>
      <c r="G289" s="3">
        <v>2021</v>
      </c>
      <c r="H289" s="1">
        <v>363.12</v>
      </c>
      <c r="I289">
        <v>1</v>
      </c>
      <c r="J289" s="1">
        <f>0.075*mock[[#This Row],[Invoiced Amount USD]]</f>
        <v>27.233999999999998</v>
      </c>
      <c r="K289" s="1">
        <f>mock[[#This Row],[Invoiced Amount USD]]-mock[[#This Row],[Vat]]</f>
        <v>335.88600000000002</v>
      </c>
      <c r="L289" s="1">
        <f>mock[[#This Row],[Invoiced Amount USD]]/mock[[#This Row],[Quantity]]</f>
        <v>363.12</v>
      </c>
      <c r="M289" s="1">
        <f>mock[[#This Row],[COGS]]/mock[[#This Row],[Quantity]]</f>
        <v>335.88600000000002</v>
      </c>
      <c r="N289" s="1">
        <f>mock[[#This Row],[Unit Price]]-mock[[#This Row],[Unit Cost]]</f>
        <v>27.23399999999998</v>
      </c>
      <c r="O289" s="1">
        <f>mock[[#This Row],[Profit]]*mock[[#This Row],[Quantity]]</f>
        <v>27.23399999999998</v>
      </c>
      <c r="P289" s="1">
        <f>mock[[#This Row],[Total Profit]]+mock[[#This Row],[Vat]]</f>
        <v>54.467999999999975</v>
      </c>
      <c r="Q289" s="1">
        <f>mock[[#This Row],[Invoiced Amount USD]]/mock[[#This Row],[Total Profit]]</f>
        <v>13.333333333333343</v>
      </c>
      <c r="R289" s="1">
        <f>mock[[#This Row],[Invoiced Amount USD]]/$T$23*100</f>
        <v>7.259559624701227E-3</v>
      </c>
    </row>
    <row r="290" spans="1:18" x14ac:dyDescent="0.2">
      <c r="A290">
        <v>289</v>
      </c>
      <c r="B290" t="s">
        <v>8</v>
      </c>
      <c r="C290" t="s">
        <v>87</v>
      </c>
      <c r="D290" t="s">
        <v>311</v>
      </c>
      <c r="E290" s="2">
        <v>44261</v>
      </c>
      <c r="F290" s="3" t="s">
        <v>890</v>
      </c>
      <c r="G290" s="3">
        <v>2021</v>
      </c>
      <c r="H290" s="1">
        <v>6881.93</v>
      </c>
      <c r="I290">
        <v>3</v>
      </c>
      <c r="J290" s="1">
        <f>0.075*mock[[#This Row],[Invoiced Amount USD]]</f>
        <v>516.14475000000004</v>
      </c>
      <c r="K290" s="1">
        <f>mock[[#This Row],[Invoiced Amount USD]]-mock[[#This Row],[Vat]]</f>
        <v>6365.7852499999999</v>
      </c>
      <c r="L290" s="1">
        <f>mock[[#This Row],[Invoiced Amount USD]]/mock[[#This Row],[Quantity]]</f>
        <v>2293.9766666666669</v>
      </c>
      <c r="M290" s="1">
        <f>mock[[#This Row],[COGS]]/mock[[#This Row],[Quantity]]</f>
        <v>2121.9284166666666</v>
      </c>
      <c r="N290" s="1">
        <f>mock[[#This Row],[Unit Price]]-mock[[#This Row],[Unit Cost]]</f>
        <v>172.04825000000028</v>
      </c>
      <c r="O290" s="1">
        <f>mock[[#This Row],[Profit]]*mock[[#This Row],[Quantity]]</f>
        <v>516.14475000000084</v>
      </c>
      <c r="P290" s="1">
        <f>mock[[#This Row],[Total Profit]]+mock[[#This Row],[Vat]]</f>
        <v>1032.2895000000008</v>
      </c>
      <c r="Q290" s="1">
        <f>mock[[#This Row],[Invoiced Amount USD]]/mock[[#This Row],[Total Profit]]</f>
        <v>13.333333333333313</v>
      </c>
      <c r="R290" s="1">
        <f>mock[[#This Row],[Invoiced Amount USD]]/$T$23*100</f>
        <v>0.13758476858344382</v>
      </c>
    </row>
    <row r="291" spans="1:18" x14ac:dyDescent="0.2">
      <c r="A291">
        <v>290</v>
      </c>
      <c r="B291" t="s">
        <v>8</v>
      </c>
      <c r="C291" t="s">
        <v>22</v>
      </c>
      <c r="D291" t="s">
        <v>312</v>
      </c>
      <c r="E291" s="2">
        <v>44328</v>
      </c>
      <c r="F291" s="3" t="s">
        <v>897</v>
      </c>
      <c r="G291" s="3">
        <v>2021</v>
      </c>
      <c r="H291" s="1">
        <v>1031.69</v>
      </c>
      <c r="I291">
        <v>2</v>
      </c>
      <c r="J291" s="1">
        <f>0.075*mock[[#This Row],[Invoiced Amount USD]]</f>
        <v>77.376750000000001</v>
      </c>
      <c r="K291" s="1">
        <f>mock[[#This Row],[Invoiced Amount USD]]-mock[[#This Row],[Vat]]</f>
        <v>954.31325000000004</v>
      </c>
      <c r="L291" s="1">
        <f>mock[[#This Row],[Invoiced Amount USD]]/mock[[#This Row],[Quantity]]</f>
        <v>515.84500000000003</v>
      </c>
      <c r="M291" s="1">
        <f>mock[[#This Row],[COGS]]/mock[[#This Row],[Quantity]]</f>
        <v>477.15662500000002</v>
      </c>
      <c r="N291" s="1">
        <f>mock[[#This Row],[Unit Price]]-mock[[#This Row],[Unit Cost]]</f>
        <v>38.688375000000008</v>
      </c>
      <c r="O291" s="1">
        <f>mock[[#This Row],[Profit]]*mock[[#This Row],[Quantity]]</f>
        <v>77.376750000000015</v>
      </c>
      <c r="P291" s="1">
        <f>mock[[#This Row],[Total Profit]]+mock[[#This Row],[Vat]]</f>
        <v>154.75350000000003</v>
      </c>
      <c r="Q291" s="1">
        <f>mock[[#This Row],[Invoiced Amount USD]]/mock[[#This Row],[Total Profit]]</f>
        <v>13.333333333333332</v>
      </c>
      <c r="R291" s="1">
        <f>mock[[#This Row],[Invoiced Amount USD]]/$T$23*100</f>
        <v>2.0625729976889207E-2</v>
      </c>
    </row>
    <row r="292" spans="1:18" x14ac:dyDescent="0.2">
      <c r="A292">
        <v>291</v>
      </c>
      <c r="B292" t="s">
        <v>8</v>
      </c>
      <c r="C292" t="s">
        <v>31</v>
      </c>
      <c r="D292" t="s">
        <v>313</v>
      </c>
      <c r="E292" s="2">
        <v>44546</v>
      </c>
      <c r="F292" s="3" t="s">
        <v>895</v>
      </c>
      <c r="G292" s="3">
        <v>2021</v>
      </c>
      <c r="H292" s="1">
        <v>6905.45</v>
      </c>
      <c r="I292">
        <v>8</v>
      </c>
      <c r="J292" s="1">
        <f>0.075*mock[[#This Row],[Invoiced Amount USD]]</f>
        <v>517.90874999999994</v>
      </c>
      <c r="K292" s="1">
        <f>mock[[#This Row],[Invoiced Amount USD]]-mock[[#This Row],[Vat]]</f>
        <v>6387.5412500000002</v>
      </c>
      <c r="L292" s="1">
        <f>mock[[#This Row],[Invoiced Amount USD]]/mock[[#This Row],[Quantity]]</f>
        <v>863.18124999999998</v>
      </c>
      <c r="M292" s="1">
        <f>mock[[#This Row],[COGS]]/mock[[#This Row],[Quantity]]</f>
        <v>798.44265625000003</v>
      </c>
      <c r="N292" s="1">
        <f>mock[[#This Row],[Unit Price]]-mock[[#This Row],[Unit Cost]]</f>
        <v>64.73859374999995</v>
      </c>
      <c r="O292" s="1">
        <f>mock[[#This Row],[Profit]]*mock[[#This Row],[Quantity]]</f>
        <v>517.9087499999996</v>
      </c>
      <c r="P292" s="1">
        <f>mock[[#This Row],[Total Profit]]+mock[[#This Row],[Vat]]</f>
        <v>1035.8174999999997</v>
      </c>
      <c r="Q292" s="1">
        <f>mock[[#This Row],[Invoiced Amount USD]]/mock[[#This Row],[Total Profit]]</f>
        <v>13.333333333333343</v>
      </c>
      <c r="R292" s="1">
        <f>mock[[#This Row],[Invoiced Amount USD]]/$T$23*100</f>
        <v>0.13805498460672255</v>
      </c>
    </row>
    <row r="293" spans="1:18" x14ac:dyDescent="0.2">
      <c r="A293">
        <v>292</v>
      </c>
      <c r="B293" t="s">
        <v>16</v>
      </c>
      <c r="C293" t="s">
        <v>79</v>
      </c>
      <c r="D293" t="s">
        <v>314</v>
      </c>
      <c r="E293" s="2">
        <v>44435</v>
      </c>
      <c r="F293" s="3" t="s">
        <v>891</v>
      </c>
      <c r="G293" s="3">
        <v>2021</v>
      </c>
      <c r="H293" s="1">
        <v>2424.61</v>
      </c>
      <c r="I293">
        <v>7</v>
      </c>
      <c r="J293" s="1">
        <f>0.075*mock[[#This Row],[Invoiced Amount USD]]</f>
        <v>181.84575000000001</v>
      </c>
      <c r="K293" s="1">
        <f>mock[[#This Row],[Invoiced Amount USD]]-mock[[#This Row],[Vat]]</f>
        <v>2242.7642500000002</v>
      </c>
      <c r="L293" s="1">
        <f>mock[[#This Row],[Invoiced Amount USD]]/mock[[#This Row],[Quantity]]</f>
        <v>346.37285714285719</v>
      </c>
      <c r="M293" s="1">
        <f>mock[[#This Row],[COGS]]/mock[[#This Row],[Quantity]]</f>
        <v>320.39489285714291</v>
      </c>
      <c r="N293" s="1">
        <f>mock[[#This Row],[Unit Price]]-mock[[#This Row],[Unit Cost]]</f>
        <v>25.977964285714279</v>
      </c>
      <c r="O293" s="1">
        <f>mock[[#This Row],[Profit]]*mock[[#This Row],[Quantity]]</f>
        <v>181.84574999999995</v>
      </c>
      <c r="P293" s="1">
        <f>mock[[#This Row],[Total Profit]]+mock[[#This Row],[Vat]]</f>
        <v>363.69149999999996</v>
      </c>
      <c r="Q293" s="1">
        <f>mock[[#This Row],[Invoiced Amount USD]]/mock[[#This Row],[Total Profit]]</f>
        <v>13.333333333333337</v>
      </c>
      <c r="R293" s="1">
        <f>mock[[#This Row],[Invoiced Amount USD]]/$T$23*100</f>
        <v>4.8473234362323321E-2</v>
      </c>
    </row>
    <row r="294" spans="1:18" x14ac:dyDescent="0.2">
      <c r="A294">
        <v>293</v>
      </c>
      <c r="B294" t="s">
        <v>8</v>
      </c>
      <c r="C294" t="s">
        <v>41</v>
      </c>
      <c r="D294" t="s">
        <v>315</v>
      </c>
      <c r="E294" s="2">
        <v>44289</v>
      </c>
      <c r="F294" s="3" t="s">
        <v>888</v>
      </c>
      <c r="G294" s="3">
        <v>2021</v>
      </c>
      <c r="H294" s="1">
        <v>1551.49</v>
      </c>
      <c r="I294">
        <v>1</v>
      </c>
      <c r="J294" s="1">
        <f>0.075*mock[[#This Row],[Invoiced Amount USD]]</f>
        <v>116.36175</v>
      </c>
      <c r="K294" s="1">
        <f>mock[[#This Row],[Invoiced Amount USD]]-mock[[#This Row],[Vat]]</f>
        <v>1435.12825</v>
      </c>
      <c r="L294" s="1">
        <f>mock[[#This Row],[Invoiced Amount USD]]/mock[[#This Row],[Quantity]]</f>
        <v>1551.49</v>
      </c>
      <c r="M294" s="1">
        <f>mock[[#This Row],[COGS]]/mock[[#This Row],[Quantity]]</f>
        <v>1435.12825</v>
      </c>
      <c r="N294" s="1">
        <f>mock[[#This Row],[Unit Price]]-mock[[#This Row],[Unit Cost]]</f>
        <v>116.36175000000003</v>
      </c>
      <c r="O294" s="1">
        <f>mock[[#This Row],[Profit]]*mock[[#This Row],[Quantity]]</f>
        <v>116.36175000000003</v>
      </c>
      <c r="P294" s="1">
        <f>mock[[#This Row],[Total Profit]]+mock[[#This Row],[Vat]]</f>
        <v>232.72350000000003</v>
      </c>
      <c r="Q294" s="1">
        <f>mock[[#This Row],[Invoiced Amount USD]]/mock[[#This Row],[Total Profit]]</f>
        <v>13.33333333333333</v>
      </c>
      <c r="R294" s="1">
        <f>mock[[#This Row],[Invoiced Amount USD]]/$T$23*100</f>
        <v>3.1017664028772055E-2</v>
      </c>
    </row>
    <row r="295" spans="1:18" x14ac:dyDescent="0.2">
      <c r="A295">
        <v>294</v>
      </c>
      <c r="B295" t="s">
        <v>10</v>
      </c>
      <c r="C295" t="s">
        <v>60</v>
      </c>
      <c r="D295" t="s">
        <v>316</v>
      </c>
      <c r="E295" s="2">
        <v>44253</v>
      </c>
      <c r="F295" s="3" t="s">
        <v>896</v>
      </c>
      <c r="G295" s="3">
        <v>2021</v>
      </c>
      <c r="H295" s="1">
        <v>2411.4899999999998</v>
      </c>
      <c r="I295">
        <v>5</v>
      </c>
      <c r="J295" s="1">
        <f>0.075*mock[[#This Row],[Invoiced Amount USD]]</f>
        <v>180.86174999999997</v>
      </c>
      <c r="K295" s="1">
        <f>mock[[#This Row],[Invoiced Amount USD]]-mock[[#This Row],[Vat]]</f>
        <v>2230.6282499999998</v>
      </c>
      <c r="L295" s="1">
        <f>mock[[#This Row],[Invoiced Amount USD]]/mock[[#This Row],[Quantity]]</f>
        <v>482.29799999999994</v>
      </c>
      <c r="M295" s="1">
        <f>mock[[#This Row],[COGS]]/mock[[#This Row],[Quantity]]</f>
        <v>446.12564999999995</v>
      </c>
      <c r="N295" s="1">
        <f>mock[[#This Row],[Unit Price]]-mock[[#This Row],[Unit Cost]]</f>
        <v>36.172349999999994</v>
      </c>
      <c r="O295" s="1">
        <f>mock[[#This Row],[Profit]]*mock[[#This Row],[Quantity]]</f>
        <v>180.86174999999997</v>
      </c>
      <c r="P295" s="1">
        <f>mock[[#This Row],[Total Profit]]+mock[[#This Row],[Vat]]</f>
        <v>361.72349999999994</v>
      </c>
      <c r="Q295" s="1">
        <f>mock[[#This Row],[Invoiced Amount USD]]/mock[[#This Row],[Total Profit]]</f>
        <v>13.333333333333334</v>
      </c>
      <c r="R295" s="1">
        <f>mock[[#This Row],[Invoiced Amount USD]]/$T$23*100</f>
        <v>4.8210936988793682E-2</v>
      </c>
    </row>
    <row r="296" spans="1:18" x14ac:dyDescent="0.2">
      <c r="A296">
        <v>295</v>
      </c>
      <c r="B296" t="s">
        <v>8</v>
      </c>
      <c r="C296" t="s">
        <v>41</v>
      </c>
      <c r="D296" t="s">
        <v>317</v>
      </c>
      <c r="E296" s="2">
        <v>44498</v>
      </c>
      <c r="F296" s="3" t="s">
        <v>889</v>
      </c>
      <c r="G296" s="3">
        <v>2021</v>
      </c>
      <c r="H296" s="1">
        <v>5129.5200000000004</v>
      </c>
      <c r="I296">
        <v>3</v>
      </c>
      <c r="J296" s="1">
        <f>0.075*mock[[#This Row],[Invoiced Amount USD]]</f>
        <v>384.714</v>
      </c>
      <c r="K296" s="1">
        <f>mock[[#This Row],[Invoiced Amount USD]]-mock[[#This Row],[Vat]]</f>
        <v>4744.8060000000005</v>
      </c>
      <c r="L296" s="1">
        <f>mock[[#This Row],[Invoiced Amount USD]]/mock[[#This Row],[Quantity]]</f>
        <v>1709.8400000000001</v>
      </c>
      <c r="M296" s="1">
        <f>mock[[#This Row],[COGS]]/mock[[#This Row],[Quantity]]</f>
        <v>1581.6020000000001</v>
      </c>
      <c r="N296" s="1">
        <f>mock[[#This Row],[Unit Price]]-mock[[#This Row],[Unit Cost]]</f>
        <v>128.23800000000006</v>
      </c>
      <c r="O296" s="1">
        <f>mock[[#This Row],[Profit]]*mock[[#This Row],[Quantity]]</f>
        <v>384.71400000000017</v>
      </c>
      <c r="P296" s="1">
        <f>mock[[#This Row],[Total Profit]]+mock[[#This Row],[Vat]]</f>
        <v>769.42800000000011</v>
      </c>
      <c r="Q296" s="1">
        <f>mock[[#This Row],[Invoiced Amount USD]]/mock[[#This Row],[Total Profit]]</f>
        <v>13.333333333333329</v>
      </c>
      <c r="R296" s="1">
        <f>mock[[#This Row],[Invoiced Amount USD]]/$T$23*100</f>
        <v>0.10255027617894205</v>
      </c>
    </row>
    <row r="297" spans="1:18" x14ac:dyDescent="0.2">
      <c r="A297">
        <v>296</v>
      </c>
      <c r="B297" t="s">
        <v>10</v>
      </c>
      <c r="C297" t="s">
        <v>87</v>
      </c>
      <c r="D297" t="s">
        <v>318</v>
      </c>
      <c r="E297" s="2">
        <v>44395</v>
      </c>
      <c r="F297" s="3" t="s">
        <v>892</v>
      </c>
      <c r="G297" s="3">
        <v>2021</v>
      </c>
      <c r="H297" s="1">
        <v>6005.04</v>
      </c>
      <c r="I297">
        <v>1</v>
      </c>
      <c r="J297" s="1">
        <f>0.075*mock[[#This Row],[Invoiced Amount USD]]</f>
        <v>450.37799999999999</v>
      </c>
      <c r="K297" s="1">
        <f>mock[[#This Row],[Invoiced Amount USD]]-mock[[#This Row],[Vat]]</f>
        <v>5554.6620000000003</v>
      </c>
      <c r="L297" s="1">
        <f>mock[[#This Row],[Invoiced Amount USD]]/mock[[#This Row],[Quantity]]</f>
        <v>6005.04</v>
      </c>
      <c r="M297" s="1">
        <f>mock[[#This Row],[COGS]]/mock[[#This Row],[Quantity]]</f>
        <v>5554.6620000000003</v>
      </c>
      <c r="N297" s="1">
        <f>mock[[#This Row],[Unit Price]]-mock[[#This Row],[Unit Cost]]</f>
        <v>450.3779999999997</v>
      </c>
      <c r="O297" s="1">
        <f>mock[[#This Row],[Profit]]*mock[[#This Row],[Quantity]]</f>
        <v>450.3779999999997</v>
      </c>
      <c r="P297" s="1">
        <f>mock[[#This Row],[Total Profit]]+mock[[#This Row],[Vat]]</f>
        <v>900.75599999999963</v>
      </c>
      <c r="Q297" s="1">
        <f>mock[[#This Row],[Invoiced Amount USD]]/mock[[#This Row],[Total Profit]]</f>
        <v>13.333333333333343</v>
      </c>
      <c r="R297" s="1">
        <f>mock[[#This Row],[Invoiced Amount USD]]/$T$23*100</f>
        <v>0.12005382773935851</v>
      </c>
    </row>
    <row r="298" spans="1:18" x14ac:dyDescent="0.2">
      <c r="A298">
        <v>297</v>
      </c>
      <c r="B298" t="s">
        <v>8</v>
      </c>
      <c r="C298" t="s">
        <v>22</v>
      </c>
      <c r="D298" t="s">
        <v>319</v>
      </c>
      <c r="E298" s="2">
        <v>44503</v>
      </c>
      <c r="F298" s="3" t="s">
        <v>898</v>
      </c>
      <c r="G298" s="3">
        <v>2021</v>
      </c>
      <c r="H298" s="1">
        <v>9127.5300000000007</v>
      </c>
      <c r="I298">
        <v>8</v>
      </c>
      <c r="J298" s="1">
        <f>0.075*mock[[#This Row],[Invoiced Amount USD]]</f>
        <v>684.56475</v>
      </c>
      <c r="K298" s="1">
        <f>mock[[#This Row],[Invoiced Amount USD]]-mock[[#This Row],[Vat]]</f>
        <v>8442.9652500000011</v>
      </c>
      <c r="L298" s="1">
        <f>mock[[#This Row],[Invoiced Amount USD]]/mock[[#This Row],[Quantity]]</f>
        <v>1140.9412500000001</v>
      </c>
      <c r="M298" s="1">
        <f>mock[[#This Row],[COGS]]/mock[[#This Row],[Quantity]]</f>
        <v>1055.3706562500001</v>
      </c>
      <c r="N298" s="1">
        <f>mock[[#This Row],[Unit Price]]-mock[[#This Row],[Unit Cost]]</f>
        <v>85.570593749999944</v>
      </c>
      <c r="O298" s="1">
        <f>mock[[#This Row],[Profit]]*mock[[#This Row],[Quantity]]</f>
        <v>684.56474999999955</v>
      </c>
      <c r="P298" s="1">
        <f>mock[[#This Row],[Total Profit]]+mock[[#This Row],[Vat]]</f>
        <v>1369.1294999999996</v>
      </c>
      <c r="Q298" s="1">
        <f>mock[[#This Row],[Invoiced Amount USD]]/mock[[#This Row],[Total Profit]]</f>
        <v>13.333333333333343</v>
      </c>
      <c r="R298" s="1">
        <f>mock[[#This Row],[Invoiced Amount USD]]/$T$23*100</f>
        <v>0.18247920318696079</v>
      </c>
    </row>
    <row r="299" spans="1:18" x14ac:dyDescent="0.2">
      <c r="A299">
        <v>298</v>
      </c>
      <c r="B299" t="s">
        <v>5</v>
      </c>
      <c r="C299" t="s">
        <v>79</v>
      </c>
      <c r="D299" t="s">
        <v>320</v>
      </c>
      <c r="E299" s="2">
        <v>44480</v>
      </c>
      <c r="F299" s="3" t="s">
        <v>889</v>
      </c>
      <c r="G299" s="3">
        <v>2021</v>
      </c>
      <c r="H299" s="1">
        <v>6946.7</v>
      </c>
      <c r="I299">
        <v>1</v>
      </c>
      <c r="J299" s="1">
        <f>0.075*mock[[#This Row],[Invoiced Amount USD]]</f>
        <v>521.00249999999994</v>
      </c>
      <c r="K299" s="1">
        <f>mock[[#This Row],[Invoiced Amount USD]]-mock[[#This Row],[Vat]]</f>
        <v>6425.6975000000002</v>
      </c>
      <c r="L299" s="1">
        <f>mock[[#This Row],[Invoiced Amount USD]]/mock[[#This Row],[Quantity]]</f>
        <v>6946.7</v>
      </c>
      <c r="M299" s="1">
        <f>mock[[#This Row],[COGS]]/mock[[#This Row],[Quantity]]</f>
        <v>6425.6975000000002</v>
      </c>
      <c r="N299" s="1">
        <f>mock[[#This Row],[Unit Price]]-mock[[#This Row],[Unit Cost]]</f>
        <v>521.0024999999996</v>
      </c>
      <c r="O299" s="1">
        <f>mock[[#This Row],[Profit]]*mock[[#This Row],[Quantity]]</f>
        <v>521.0024999999996</v>
      </c>
      <c r="P299" s="1">
        <f>mock[[#This Row],[Total Profit]]+mock[[#This Row],[Vat]]</f>
        <v>1042.0049999999997</v>
      </c>
      <c r="Q299" s="1">
        <f>mock[[#This Row],[Invoiced Amount USD]]/mock[[#This Row],[Total Profit]]</f>
        <v>13.333333333333343</v>
      </c>
      <c r="R299" s="1">
        <f>mock[[#This Row],[Invoiced Amount USD]]/$T$23*100</f>
        <v>0.13887966194346776</v>
      </c>
    </row>
    <row r="300" spans="1:18" x14ac:dyDescent="0.2">
      <c r="A300">
        <v>299</v>
      </c>
      <c r="B300" t="s">
        <v>8</v>
      </c>
      <c r="C300" t="s">
        <v>6</v>
      </c>
      <c r="D300" t="s">
        <v>291</v>
      </c>
      <c r="E300" s="2">
        <v>44253</v>
      </c>
      <c r="F300" s="3" t="s">
        <v>896</v>
      </c>
      <c r="G300" s="3">
        <v>2021</v>
      </c>
      <c r="H300" s="1">
        <v>6489.96</v>
      </c>
      <c r="I300">
        <v>3</v>
      </c>
      <c r="J300" s="1">
        <f>0.075*mock[[#This Row],[Invoiced Amount USD]]</f>
        <v>486.74699999999996</v>
      </c>
      <c r="K300" s="1">
        <f>mock[[#This Row],[Invoiced Amount USD]]-mock[[#This Row],[Vat]]</f>
        <v>6003.2129999999997</v>
      </c>
      <c r="L300" s="1">
        <f>mock[[#This Row],[Invoiced Amount USD]]/mock[[#This Row],[Quantity]]</f>
        <v>2163.3200000000002</v>
      </c>
      <c r="M300" s="1">
        <f>mock[[#This Row],[COGS]]/mock[[#This Row],[Quantity]]</f>
        <v>2001.0709999999999</v>
      </c>
      <c r="N300" s="1">
        <f>mock[[#This Row],[Unit Price]]-mock[[#This Row],[Unit Cost]]</f>
        <v>162.24900000000025</v>
      </c>
      <c r="O300" s="1">
        <f>mock[[#This Row],[Profit]]*mock[[#This Row],[Quantity]]</f>
        <v>486.74700000000075</v>
      </c>
      <c r="P300" s="1">
        <f>mock[[#This Row],[Total Profit]]+mock[[#This Row],[Vat]]</f>
        <v>973.49400000000071</v>
      </c>
      <c r="Q300" s="1">
        <f>mock[[#This Row],[Invoiced Amount USD]]/mock[[#This Row],[Total Profit]]</f>
        <v>13.333333333333313</v>
      </c>
      <c r="R300" s="1">
        <f>mock[[#This Row],[Invoiced Amount USD]]/$T$23*100</f>
        <v>0.12974843462746746</v>
      </c>
    </row>
    <row r="301" spans="1:18" x14ac:dyDescent="0.2">
      <c r="A301">
        <v>300</v>
      </c>
      <c r="B301" t="s">
        <v>16</v>
      </c>
      <c r="C301" t="s">
        <v>58</v>
      </c>
      <c r="D301" t="s">
        <v>321</v>
      </c>
      <c r="E301" s="2">
        <v>44281</v>
      </c>
      <c r="F301" s="3" t="s">
        <v>890</v>
      </c>
      <c r="G301" s="3">
        <v>2021</v>
      </c>
      <c r="H301" s="1">
        <v>5901.95</v>
      </c>
      <c r="I301">
        <v>4</v>
      </c>
      <c r="J301" s="1">
        <f>0.075*mock[[#This Row],[Invoiced Amount USD]]</f>
        <v>442.64624999999995</v>
      </c>
      <c r="K301" s="1">
        <f>mock[[#This Row],[Invoiced Amount USD]]-mock[[#This Row],[Vat]]</f>
        <v>5459.30375</v>
      </c>
      <c r="L301" s="1">
        <f>mock[[#This Row],[Invoiced Amount USD]]/mock[[#This Row],[Quantity]]</f>
        <v>1475.4875</v>
      </c>
      <c r="M301" s="1">
        <f>mock[[#This Row],[COGS]]/mock[[#This Row],[Quantity]]</f>
        <v>1364.8259375</v>
      </c>
      <c r="N301" s="1">
        <f>mock[[#This Row],[Unit Price]]-mock[[#This Row],[Unit Cost]]</f>
        <v>110.66156249999995</v>
      </c>
      <c r="O301" s="1">
        <f>mock[[#This Row],[Profit]]*mock[[#This Row],[Quantity]]</f>
        <v>442.64624999999978</v>
      </c>
      <c r="P301" s="1">
        <f>mock[[#This Row],[Total Profit]]+mock[[#This Row],[Vat]]</f>
        <v>885.29249999999979</v>
      </c>
      <c r="Q301" s="1">
        <f>mock[[#This Row],[Invoiced Amount USD]]/mock[[#This Row],[Total Profit]]</f>
        <v>13.333333333333339</v>
      </c>
      <c r="R301" s="1">
        <f>mock[[#This Row],[Invoiced Amount USD]]/$T$23*100</f>
        <v>0.11799283412372057</v>
      </c>
    </row>
    <row r="302" spans="1:18" x14ac:dyDescent="0.2">
      <c r="A302">
        <v>301</v>
      </c>
      <c r="B302" t="s">
        <v>5</v>
      </c>
      <c r="C302" t="s">
        <v>87</v>
      </c>
      <c r="D302" t="s">
        <v>322</v>
      </c>
      <c r="E302" s="2">
        <v>44468</v>
      </c>
      <c r="F302" s="3" t="s">
        <v>893</v>
      </c>
      <c r="G302" s="3">
        <v>2021</v>
      </c>
      <c r="H302" s="1">
        <v>8557.57</v>
      </c>
      <c r="I302">
        <v>5</v>
      </c>
      <c r="J302" s="1">
        <f>0.075*mock[[#This Row],[Invoiced Amount USD]]</f>
        <v>641.81774999999993</v>
      </c>
      <c r="K302" s="1">
        <f>mock[[#This Row],[Invoiced Amount USD]]-mock[[#This Row],[Vat]]</f>
        <v>7915.7522499999995</v>
      </c>
      <c r="L302" s="1">
        <f>mock[[#This Row],[Invoiced Amount USD]]/mock[[#This Row],[Quantity]]</f>
        <v>1711.5139999999999</v>
      </c>
      <c r="M302" s="1">
        <f>mock[[#This Row],[COGS]]/mock[[#This Row],[Quantity]]</f>
        <v>1583.1504499999999</v>
      </c>
      <c r="N302" s="1">
        <f>mock[[#This Row],[Unit Price]]-mock[[#This Row],[Unit Cost]]</f>
        <v>128.36355000000003</v>
      </c>
      <c r="O302" s="1">
        <f>mock[[#This Row],[Profit]]*mock[[#This Row],[Quantity]]</f>
        <v>641.81775000000016</v>
      </c>
      <c r="P302" s="1">
        <f>mock[[#This Row],[Total Profit]]+mock[[#This Row],[Vat]]</f>
        <v>1283.6355000000001</v>
      </c>
      <c r="Q302" s="1">
        <f>mock[[#This Row],[Invoiced Amount USD]]/mock[[#This Row],[Total Profit]]</f>
        <v>13.33333333333333</v>
      </c>
      <c r="R302" s="1">
        <f>mock[[#This Row],[Invoiced Amount USD]]/$T$23*100</f>
        <v>0.17108446149359574</v>
      </c>
    </row>
    <row r="303" spans="1:18" x14ac:dyDescent="0.2">
      <c r="A303">
        <v>302</v>
      </c>
      <c r="B303" t="s">
        <v>5</v>
      </c>
      <c r="C303" t="s">
        <v>25</v>
      </c>
      <c r="D303" t="s">
        <v>323</v>
      </c>
      <c r="E303" s="2">
        <v>44317</v>
      </c>
      <c r="F303" s="3" t="s">
        <v>897</v>
      </c>
      <c r="G303" s="3">
        <v>2021</v>
      </c>
      <c r="H303" s="1">
        <v>3240.28</v>
      </c>
      <c r="I303">
        <v>9</v>
      </c>
      <c r="J303" s="1">
        <f>0.075*mock[[#This Row],[Invoiced Amount USD]]</f>
        <v>243.02100000000002</v>
      </c>
      <c r="K303" s="1">
        <f>mock[[#This Row],[Invoiced Amount USD]]-mock[[#This Row],[Vat]]</f>
        <v>2997.259</v>
      </c>
      <c r="L303" s="1">
        <f>mock[[#This Row],[Invoiced Amount USD]]/mock[[#This Row],[Quantity]]</f>
        <v>360.03111111111116</v>
      </c>
      <c r="M303" s="1">
        <f>mock[[#This Row],[COGS]]/mock[[#This Row],[Quantity]]</f>
        <v>333.0287777777778</v>
      </c>
      <c r="N303" s="1">
        <f>mock[[#This Row],[Unit Price]]-mock[[#This Row],[Unit Cost]]</f>
        <v>27.002333333333354</v>
      </c>
      <c r="O303" s="1">
        <f>mock[[#This Row],[Profit]]*mock[[#This Row],[Quantity]]</f>
        <v>243.02100000000019</v>
      </c>
      <c r="P303" s="1">
        <f>mock[[#This Row],[Total Profit]]+mock[[#This Row],[Vat]]</f>
        <v>486.0420000000002</v>
      </c>
      <c r="Q303" s="1">
        <f>mock[[#This Row],[Invoiced Amount USD]]/mock[[#This Row],[Total Profit]]</f>
        <v>13.333333333333323</v>
      </c>
      <c r="R303" s="1">
        <f>mock[[#This Row],[Invoiced Amount USD]]/$T$23*100</f>
        <v>6.4780254077789423E-2</v>
      </c>
    </row>
    <row r="304" spans="1:18" x14ac:dyDescent="0.2">
      <c r="A304">
        <v>303</v>
      </c>
      <c r="B304" t="s">
        <v>13</v>
      </c>
      <c r="C304" t="s">
        <v>31</v>
      </c>
      <c r="D304" t="s">
        <v>324</v>
      </c>
      <c r="E304" s="2">
        <v>44523</v>
      </c>
      <c r="F304" s="3" t="s">
        <v>898</v>
      </c>
      <c r="G304" s="3">
        <v>2021</v>
      </c>
      <c r="H304" s="1">
        <v>998.16</v>
      </c>
      <c r="I304">
        <v>5</v>
      </c>
      <c r="J304" s="1">
        <f>0.075*mock[[#This Row],[Invoiced Amount USD]]</f>
        <v>74.861999999999995</v>
      </c>
      <c r="K304" s="1">
        <f>mock[[#This Row],[Invoiced Amount USD]]-mock[[#This Row],[Vat]]</f>
        <v>923.298</v>
      </c>
      <c r="L304" s="1">
        <f>mock[[#This Row],[Invoiced Amount USD]]/mock[[#This Row],[Quantity]]</f>
        <v>199.63200000000001</v>
      </c>
      <c r="M304" s="1">
        <f>mock[[#This Row],[COGS]]/mock[[#This Row],[Quantity]]</f>
        <v>184.65960000000001</v>
      </c>
      <c r="N304" s="1">
        <f>mock[[#This Row],[Unit Price]]-mock[[#This Row],[Unit Cost]]</f>
        <v>14.972399999999993</v>
      </c>
      <c r="O304" s="1">
        <f>mock[[#This Row],[Profit]]*mock[[#This Row],[Quantity]]</f>
        <v>74.861999999999966</v>
      </c>
      <c r="P304" s="1">
        <f>mock[[#This Row],[Total Profit]]+mock[[#This Row],[Vat]]</f>
        <v>149.72399999999996</v>
      </c>
      <c r="Q304" s="1">
        <f>mock[[#This Row],[Invoiced Amount USD]]/mock[[#This Row],[Total Profit]]</f>
        <v>13.333333333333339</v>
      </c>
      <c r="R304" s="1">
        <f>mock[[#This Row],[Invoiced Amount USD]]/$T$23*100</f>
        <v>1.995539225322697E-2</v>
      </c>
    </row>
    <row r="305" spans="1:18" x14ac:dyDescent="0.2">
      <c r="A305">
        <v>304</v>
      </c>
      <c r="B305" t="s">
        <v>16</v>
      </c>
      <c r="C305" t="s">
        <v>79</v>
      </c>
      <c r="D305" t="s">
        <v>325</v>
      </c>
      <c r="E305" s="2">
        <v>44241</v>
      </c>
      <c r="F305" s="3" t="s">
        <v>896</v>
      </c>
      <c r="G305" s="3">
        <v>2021</v>
      </c>
      <c r="H305" s="1">
        <v>6024.52</v>
      </c>
      <c r="I305">
        <v>4</v>
      </c>
      <c r="J305" s="1">
        <f>0.075*mock[[#This Row],[Invoiced Amount USD]]</f>
        <v>451.839</v>
      </c>
      <c r="K305" s="1">
        <f>mock[[#This Row],[Invoiced Amount USD]]-mock[[#This Row],[Vat]]</f>
        <v>5572.6810000000005</v>
      </c>
      <c r="L305" s="1">
        <f>mock[[#This Row],[Invoiced Amount USD]]/mock[[#This Row],[Quantity]]</f>
        <v>1506.13</v>
      </c>
      <c r="M305" s="1">
        <f>mock[[#This Row],[COGS]]/mock[[#This Row],[Quantity]]</f>
        <v>1393.1702500000001</v>
      </c>
      <c r="N305" s="1">
        <f>mock[[#This Row],[Unit Price]]-mock[[#This Row],[Unit Cost]]</f>
        <v>112.95974999999999</v>
      </c>
      <c r="O305" s="1">
        <f>mock[[#This Row],[Profit]]*mock[[#This Row],[Quantity]]</f>
        <v>451.83899999999994</v>
      </c>
      <c r="P305" s="1">
        <f>mock[[#This Row],[Total Profit]]+mock[[#This Row],[Vat]]</f>
        <v>903.67799999999988</v>
      </c>
      <c r="Q305" s="1">
        <f>mock[[#This Row],[Invoiced Amount USD]]/mock[[#This Row],[Total Profit]]</f>
        <v>13.333333333333336</v>
      </c>
      <c r="R305" s="1">
        <f>mock[[#This Row],[Invoiced Amount USD]]/$T$23*100</f>
        <v>0.12044327536408087</v>
      </c>
    </row>
    <row r="306" spans="1:18" x14ac:dyDescent="0.2">
      <c r="A306">
        <v>305</v>
      </c>
      <c r="B306" t="s">
        <v>5</v>
      </c>
      <c r="C306" t="s">
        <v>6</v>
      </c>
      <c r="D306" t="s">
        <v>326</v>
      </c>
      <c r="E306" s="2">
        <v>44510</v>
      </c>
      <c r="F306" s="3" t="s">
        <v>898</v>
      </c>
      <c r="G306" s="3">
        <v>2021</v>
      </c>
      <c r="H306" s="1">
        <v>5229.83</v>
      </c>
      <c r="I306">
        <v>6</v>
      </c>
      <c r="J306" s="1">
        <f>0.075*mock[[#This Row],[Invoiced Amount USD]]</f>
        <v>392.23724999999996</v>
      </c>
      <c r="K306" s="1">
        <f>mock[[#This Row],[Invoiced Amount USD]]-mock[[#This Row],[Vat]]</f>
        <v>4837.5927499999998</v>
      </c>
      <c r="L306" s="1">
        <f>mock[[#This Row],[Invoiced Amount USD]]/mock[[#This Row],[Quantity]]</f>
        <v>871.63833333333332</v>
      </c>
      <c r="M306" s="1">
        <f>mock[[#This Row],[COGS]]/mock[[#This Row],[Quantity]]</f>
        <v>806.2654583333333</v>
      </c>
      <c r="N306" s="1">
        <f>mock[[#This Row],[Unit Price]]-mock[[#This Row],[Unit Cost]]</f>
        <v>65.372875000000022</v>
      </c>
      <c r="O306" s="1">
        <f>mock[[#This Row],[Profit]]*mock[[#This Row],[Quantity]]</f>
        <v>392.23725000000013</v>
      </c>
      <c r="P306" s="1">
        <f>mock[[#This Row],[Total Profit]]+mock[[#This Row],[Vat]]</f>
        <v>784.47450000000003</v>
      </c>
      <c r="Q306" s="1">
        <f>mock[[#This Row],[Invoiced Amount USD]]/mock[[#This Row],[Total Profit]]</f>
        <v>13.333333333333329</v>
      </c>
      <c r="R306" s="1">
        <f>mock[[#This Row],[Invoiced Amount USD]]/$T$23*100</f>
        <v>0.10455569154012784</v>
      </c>
    </row>
    <row r="307" spans="1:18" x14ac:dyDescent="0.2">
      <c r="A307">
        <v>306</v>
      </c>
      <c r="B307" t="s">
        <v>10</v>
      </c>
      <c r="C307" t="s">
        <v>35</v>
      </c>
      <c r="D307" t="s">
        <v>327</v>
      </c>
      <c r="E307" s="2">
        <v>44455</v>
      </c>
      <c r="F307" s="3" t="s">
        <v>893</v>
      </c>
      <c r="G307" s="3">
        <v>2021</v>
      </c>
      <c r="H307" s="1">
        <v>5104.3500000000004</v>
      </c>
      <c r="I307">
        <v>2</v>
      </c>
      <c r="J307" s="1">
        <f>0.075*mock[[#This Row],[Invoiced Amount USD]]</f>
        <v>382.82625000000002</v>
      </c>
      <c r="K307" s="1">
        <f>mock[[#This Row],[Invoiced Amount USD]]-mock[[#This Row],[Vat]]</f>
        <v>4721.5237500000003</v>
      </c>
      <c r="L307" s="1">
        <f>mock[[#This Row],[Invoiced Amount USD]]/mock[[#This Row],[Quantity]]</f>
        <v>2552.1750000000002</v>
      </c>
      <c r="M307" s="1">
        <f>mock[[#This Row],[COGS]]/mock[[#This Row],[Quantity]]</f>
        <v>2360.7618750000001</v>
      </c>
      <c r="N307" s="1">
        <f>mock[[#This Row],[Unit Price]]-mock[[#This Row],[Unit Cost]]</f>
        <v>191.41312500000004</v>
      </c>
      <c r="O307" s="1">
        <f>mock[[#This Row],[Profit]]*mock[[#This Row],[Quantity]]</f>
        <v>382.82625000000007</v>
      </c>
      <c r="P307" s="1">
        <f>mock[[#This Row],[Total Profit]]+mock[[#This Row],[Vat]]</f>
        <v>765.65250000000015</v>
      </c>
      <c r="Q307" s="1">
        <f>mock[[#This Row],[Invoiced Amount USD]]/mock[[#This Row],[Total Profit]]</f>
        <v>13.333333333333332</v>
      </c>
      <c r="R307" s="1">
        <f>mock[[#This Row],[Invoiced Amount USD]]/$T$23*100</f>
        <v>0.10204707306219352</v>
      </c>
    </row>
    <row r="308" spans="1:18" x14ac:dyDescent="0.2">
      <c r="A308">
        <v>307</v>
      </c>
      <c r="B308" t="s">
        <v>16</v>
      </c>
      <c r="C308" t="s">
        <v>6</v>
      </c>
      <c r="D308" t="s">
        <v>328</v>
      </c>
      <c r="E308" s="2">
        <v>44474</v>
      </c>
      <c r="F308" s="3" t="s">
        <v>889</v>
      </c>
      <c r="G308" s="3">
        <v>2021</v>
      </c>
      <c r="H308" s="1">
        <v>9461.74</v>
      </c>
      <c r="I308">
        <v>6</v>
      </c>
      <c r="J308" s="1">
        <f>0.075*mock[[#This Row],[Invoiced Amount USD]]</f>
        <v>709.63049999999998</v>
      </c>
      <c r="K308" s="1">
        <f>mock[[#This Row],[Invoiced Amount USD]]-mock[[#This Row],[Vat]]</f>
        <v>8752.1095000000005</v>
      </c>
      <c r="L308" s="1">
        <f>mock[[#This Row],[Invoiced Amount USD]]/mock[[#This Row],[Quantity]]</f>
        <v>1576.9566666666667</v>
      </c>
      <c r="M308" s="1">
        <f>mock[[#This Row],[COGS]]/mock[[#This Row],[Quantity]]</f>
        <v>1458.6849166666668</v>
      </c>
      <c r="N308" s="1">
        <f>mock[[#This Row],[Unit Price]]-mock[[#This Row],[Unit Cost]]</f>
        <v>118.27174999999988</v>
      </c>
      <c r="O308" s="1">
        <f>mock[[#This Row],[Profit]]*mock[[#This Row],[Quantity]]</f>
        <v>709.6304999999993</v>
      </c>
      <c r="P308" s="1">
        <f>mock[[#This Row],[Total Profit]]+mock[[#This Row],[Vat]]</f>
        <v>1419.2609999999993</v>
      </c>
      <c r="Q308" s="1">
        <f>mock[[#This Row],[Invoiced Amount USD]]/mock[[#This Row],[Total Profit]]</f>
        <v>13.333333333333346</v>
      </c>
      <c r="R308" s="1">
        <f>mock[[#This Row],[Invoiced Amount USD]]/$T$23*100</f>
        <v>0.18916078894971522</v>
      </c>
    </row>
    <row r="309" spans="1:18" x14ac:dyDescent="0.2">
      <c r="A309">
        <v>308</v>
      </c>
      <c r="B309" t="s">
        <v>16</v>
      </c>
      <c r="C309" t="s">
        <v>14</v>
      </c>
      <c r="D309" t="s">
        <v>277</v>
      </c>
      <c r="E309" s="2">
        <v>44459</v>
      </c>
      <c r="F309" s="3" t="s">
        <v>893</v>
      </c>
      <c r="G309" s="3">
        <v>2021</v>
      </c>
      <c r="H309" s="1">
        <v>833.39</v>
      </c>
      <c r="I309">
        <v>9</v>
      </c>
      <c r="J309" s="1">
        <f>0.075*mock[[#This Row],[Invoiced Amount USD]]</f>
        <v>62.504249999999999</v>
      </c>
      <c r="K309" s="1">
        <f>mock[[#This Row],[Invoiced Amount USD]]-mock[[#This Row],[Vat]]</f>
        <v>770.88575000000003</v>
      </c>
      <c r="L309" s="1">
        <f>mock[[#This Row],[Invoiced Amount USD]]/mock[[#This Row],[Quantity]]</f>
        <v>92.598888888888894</v>
      </c>
      <c r="M309" s="1">
        <f>mock[[#This Row],[COGS]]/mock[[#This Row],[Quantity]]</f>
        <v>85.653972222222222</v>
      </c>
      <c r="N309" s="1">
        <f>mock[[#This Row],[Unit Price]]-mock[[#This Row],[Unit Cost]]</f>
        <v>6.9449166666666713</v>
      </c>
      <c r="O309" s="1">
        <f>mock[[#This Row],[Profit]]*mock[[#This Row],[Quantity]]</f>
        <v>62.504250000000042</v>
      </c>
      <c r="P309" s="1">
        <f>mock[[#This Row],[Total Profit]]+mock[[#This Row],[Vat]]</f>
        <v>125.00850000000004</v>
      </c>
      <c r="Q309" s="1">
        <f>mock[[#This Row],[Invoiced Amount USD]]/mock[[#This Row],[Total Profit]]</f>
        <v>13.333333333333325</v>
      </c>
      <c r="R309" s="1">
        <f>mock[[#This Row],[Invoiced Amount USD]]/$T$23*100</f>
        <v>1.6661281107153987E-2</v>
      </c>
    </row>
    <row r="310" spans="1:18" x14ac:dyDescent="0.2">
      <c r="A310">
        <v>309</v>
      </c>
      <c r="B310" t="s">
        <v>5</v>
      </c>
      <c r="C310" t="s">
        <v>29</v>
      </c>
      <c r="D310" t="s">
        <v>329</v>
      </c>
      <c r="E310" s="2">
        <v>44435</v>
      </c>
      <c r="F310" s="3" t="s">
        <v>891</v>
      </c>
      <c r="G310" s="3">
        <v>2021</v>
      </c>
      <c r="H310" s="1">
        <v>2257.7199999999998</v>
      </c>
      <c r="I310">
        <v>9</v>
      </c>
      <c r="J310" s="1">
        <f>0.075*mock[[#This Row],[Invoiced Amount USD]]</f>
        <v>169.32899999999998</v>
      </c>
      <c r="K310" s="1">
        <f>mock[[#This Row],[Invoiced Amount USD]]-mock[[#This Row],[Vat]]</f>
        <v>2088.3909999999996</v>
      </c>
      <c r="L310" s="1">
        <f>mock[[#This Row],[Invoiced Amount USD]]/mock[[#This Row],[Quantity]]</f>
        <v>250.85777777777776</v>
      </c>
      <c r="M310" s="1">
        <f>mock[[#This Row],[COGS]]/mock[[#This Row],[Quantity]]</f>
        <v>232.04344444444439</v>
      </c>
      <c r="N310" s="1">
        <f>mock[[#This Row],[Unit Price]]-mock[[#This Row],[Unit Cost]]</f>
        <v>18.814333333333366</v>
      </c>
      <c r="O310" s="1">
        <f>mock[[#This Row],[Profit]]*mock[[#This Row],[Quantity]]</f>
        <v>169.32900000000029</v>
      </c>
      <c r="P310" s="1">
        <f>mock[[#This Row],[Total Profit]]+mock[[#This Row],[Vat]]</f>
        <v>338.65800000000024</v>
      </c>
      <c r="Q310" s="1">
        <f>mock[[#This Row],[Invoiced Amount USD]]/mock[[#This Row],[Total Profit]]</f>
        <v>13.333333333333309</v>
      </c>
      <c r="R310" s="1">
        <f>mock[[#This Row],[Invoiced Amount USD]]/$T$23*100</f>
        <v>4.5136739799186094E-2</v>
      </c>
    </row>
    <row r="311" spans="1:18" x14ac:dyDescent="0.2">
      <c r="A311">
        <v>310</v>
      </c>
      <c r="B311" t="s">
        <v>13</v>
      </c>
      <c r="C311" t="s">
        <v>31</v>
      </c>
      <c r="D311" t="s">
        <v>330</v>
      </c>
      <c r="E311" s="2">
        <v>44475</v>
      </c>
      <c r="F311" s="3" t="s">
        <v>889</v>
      </c>
      <c r="G311" s="3">
        <v>2021</v>
      </c>
      <c r="H311" s="1">
        <v>1022.88</v>
      </c>
      <c r="I311">
        <v>3</v>
      </c>
      <c r="J311" s="1">
        <f>0.075*mock[[#This Row],[Invoiced Amount USD]]</f>
        <v>76.715999999999994</v>
      </c>
      <c r="K311" s="1">
        <f>mock[[#This Row],[Invoiced Amount USD]]-mock[[#This Row],[Vat]]</f>
        <v>946.16399999999999</v>
      </c>
      <c r="L311" s="1">
        <f>mock[[#This Row],[Invoiced Amount USD]]/mock[[#This Row],[Quantity]]</f>
        <v>340.96</v>
      </c>
      <c r="M311" s="1">
        <f>mock[[#This Row],[COGS]]/mock[[#This Row],[Quantity]]</f>
        <v>315.38799999999998</v>
      </c>
      <c r="N311" s="1">
        <f>mock[[#This Row],[Unit Price]]-mock[[#This Row],[Unit Cost]]</f>
        <v>25.572000000000003</v>
      </c>
      <c r="O311" s="1">
        <f>mock[[#This Row],[Profit]]*mock[[#This Row],[Quantity]]</f>
        <v>76.716000000000008</v>
      </c>
      <c r="P311" s="1">
        <f>mock[[#This Row],[Total Profit]]+mock[[#This Row],[Vat]]</f>
        <v>153.43200000000002</v>
      </c>
      <c r="Q311" s="1">
        <f>mock[[#This Row],[Invoiced Amount USD]]/mock[[#This Row],[Total Profit]]</f>
        <v>13.333333333333332</v>
      </c>
      <c r="R311" s="1">
        <f>mock[[#This Row],[Invoiced Amount USD]]/$T$23*100</f>
        <v>2.0449598889938289E-2</v>
      </c>
    </row>
    <row r="312" spans="1:18" x14ac:dyDescent="0.2">
      <c r="A312">
        <v>311</v>
      </c>
      <c r="B312" t="s">
        <v>16</v>
      </c>
      <c r="C312" t="s">
        <v>25</v>
      </c>
      <c r="D312" t="s">
        <v>51</v>
      </c>
      <c r="E312" s="2">
        <v>44401</v>
      </c>
      <c r="F312" s="3" t="s">
        <v>892</v>
      </c>
      <c r="G312" s="3">
        <v>2021</v>
      </c>
      <c r="H312" s="1">
        <v>9023.82</v>
      </c>
      <c r="I312">
        <v>3</v>
      </c>
      <c r="J312" s="1">
        <f>0.075*mock[[#This Row],[Invoiced Amount USD]]</f>
        <v>676.78649999999993</v>
      </c>
      <c r="K312" s="1">
        <f>mock[[#This Row],[Invoiced Amount USD]]-mock[[#This Row],[Vat]]</f>
        <v>8347.0334999999995</v>
      </c>
      <c r="L312" s="1">
        <f>mock[[#This Row],[Invoiced Amount USD]]/mock[[#This Row],[Quantity]]</f>
        <v>3007.94</v>
      </c>
      <c r="M312" s="1">
        <f>mock[[#This Row],[COGS]]/mock[[#This Row],[Quantity]]</f>
        <v>2782.3444999999997</v>
      </c>
      <c r="N312" s="1">
        <f>mock[[#This Row],[Unit Price]]-mock[[#This Row],[Unit Cost]]</f>
        <v>225.59550000000036</v>
      </c>
      <c r="O312" s="1">
        <f>mock[[#This Row],[Profit]]*mock[[#This Row],[Quantity]]</f>
        <v>676.78650000000107</v>
      </c>
      <c r="P312" s="1">
        <f>mock[[#This Row],[Total Profit]]+mock[[#This Row],[Vat]]</f>
        <v>1353.573000000001</v>
      </c>
      <c r="Q312" s="1">
        <f>mock[[#This Row],[Invoiced Amount USD]]/mock[[#This Row],[Total Profit]]</f>
        <v>13.333333333333313</v>
      </c>
      <c r="R312" s="1">
        <f>mock[[#This Row],[Invoiced Amount USD]]/$T$23*100</f>
        <v>0.18040581442104933</v>
      </c>
    </row>
    <row r="313" spans="1:18" x14ac:dyDescent="0.2">
      <c r="A313">
        <v>312</v>
      </c>
      <c r="B313" t="s">
        <v>13</v>
      </c>
      <c r="C313" t="s">
        <v>29</v>
      </c>
      <c r="D313" t="s">
        <v>331</v>
      </c>
      <c r="E313" s="2">
        <v>44401</v>
      </c>
      <c r="F313" s="3" t="s">
        <v>892</v>
      </c>
      <c r="G313" s="3">
        <v>2021</v>
      </c>
      <c r="H313" s="1">
        <v>7363.6</v>
      </c>
      <c r="I313">
        <v>2</v>
      </c>
      <c r="J313" s="1">
        <f>0.075*mock[[#This Row],[Invoiced Amount USD]]</f>
        <v>552.27</v>
      </c>
      <c r="K313" s="1">
        <f>mock[[#This Row],[Invoiced Amount USD]]-mock[[#This Row],[Vat]]</f>
        <v>6811.33</v>
      </c>
      <c r="L313" s="1">
        <f>mock[[#This Row],[Invoiced Amount USD]]/mock[[#This Row],[Quantity]]</f>
        <v>3681.8</v>
      </c>
      <c r="M313" s="1">
        <f>mock[[#This Row],[COGS]]/mock[[#This Row],[Quantity]]</f>
        <v>3405.665</v>
      </c>
      <c r="N313" s="1">
        <f>mock[[#This Row],[Unit Price]]-mock[[#This Row],[Unit Cost]]</f>
        <v>276.13500000000022</v>
      </c>
      <c r="O313" s="1">
        <f>mock[[#This Row],[Profit]]*mock[[#This Row],[Quantity]]</f>
        <v>552.27000000000044</v>
      </c>
      <c r="P313" s="1">
        <f>mock[[#This Row],[Total Profit]]+mock[[#This Row],[Vat]]</f>
        <v>1104.5400000000004</v>
      </c>
      <c r="Q313" s="1">
        <f>mock[[#This Row],[Invoiced Amount USD]]/mock[[#This Row],[Total Profit]]</f>
        <v>13.333333333333323</v>
      </c>
      <c r="R313" s="1">
        <f>mock[[#This Row],[Invoiced Amount USD]]/$T$23*100</f>
        <v>0.14721440089350618</v>
      </c>
    </row>
    <row r="314" spans="1:18" x14ac:dyDescent="0.2">
      <c r="A314">
        <v>313</v>
      </c>
      <c r="B314" t="s">
        <v>10</v>
      </c>
      <c r="C314" t="s">
        <v>91</v>
      </c>
      <c r="D314" t="s">
        <v>332</v>
      </c>
      <c r="E314" s="2">
        <v>44387</v>
      </c>
      <c r="F314" s="3" t="s">
        <v>892</v>
      </c>
      <c r="G314" s="3">
        <v>2021</v>
      </c>
      <c r="H314" s="1">
        <v>1413.04</v>
      </c>
      <c r="I314">
        <v>9</v>
      </c>
      <c r="J314" s="1">
        <f>0.075*mock[[#This Row],[Invoiced Amount USD]]</f>
        <v>105.97799999999999</v>
      </c>
      <c r="K314" s="1">
        <f>mock[[#This Row],[Invoiced Amount USD]]-mock[[#This Row],[Vat]]</f>
        <v>1307.0619999999999</v>
      </c>
      <c r="L314" s="1">
        <f>mock[[#This Row],[Invoiced Amount USD]]/mock[[#This Row],[Quantity]]</f>
        <v>157.00444444444443</v>
      </c>
      <c r="M314" s="1">
        <f>mock[[#This Row],[COGS]]/mock[[#This Row],[Quantity]]</f>
        <v>145.22911111111111</v>
      </c>
      <c r="N314" s="1">
        <f>mock[[#This Row],[Unit Price]]-mock[[#This Row],[Unit Cost]]</f>
        <v>11.775333333333322</v>
      </c>
      <c r="O314" s="1">
        <f>mock[[#This Row],[Profit]]*mock[[#This Row],[Quantity]]</f>
        <v>105.97799999999989</v>
      </c>
      <c r="P314" s="1">
        <f>mock[[#This Row],[Total Profit]]+mock[[#This Row],[Vat]]</f>
        <v>211.9559999999999</v>
      </c>
      <c r="Q314" s="1">
        <f>mock[[#This Row],[Invoiced Amount USD]]/mock[[#This Row],[Total Profit]]</f>
        <v>13.333333333333346</v>
      </c>
      <c r="R314" s="1">
        <f>mock[[#This Row],[Invoiced Amount USD]]/$T$23*100</f>
        <v>2.824974700398717E-2</v>
      </c>
    </row>
    <row r="315" spans="1:18" x14ac:dyDescent="0.2">
      <c r="A315">
        <v>314</v>
      </c>
      <c r="B315" t="s">
        <v>8</v>
      </c>
      <c r="C315" t="s">
        <v>87</v>
      </c>
      <c r="D315" t="s">
        <v>333</v>
      </c>
      <c r="E315" s="2">
        <v>44456</v>
      </c>
      <c r="F315" s="3" t="s">
        <v>893</v>
      </c>
      <c r="G315" s="3">
        <v>2021</v>
      </c>
      <c r="H315" s="1">
        <v>6422.8</v>
      </c>
      <c r="I315">
        <v>10</v>
      </c>
      <c r="J315" s="1">
        <f>0.075*mock[[#This Row],[Invoiced Amount USD]]</f>
        <v>481.71</v>
      </c>
      <c r="K315" s="1">
        <f>mock[[#This Row],[Invoiced Amount USD]]-mock[[#This Row],[Vat]]</f>
        <v>5941.09</v>
      </c>
      <c r="L315" s="1">
        <f>mock[[#This Row],[Invoiced Amount USD]]/mock[[#This Row],[Quantity]]</f>
        <v>642.28</v>
      </c>
      <c r="M315" s="1">
        <f>mock[[#This Row],[COGS]]/mock[[#This Row],[Quantity]]</f>
        <v>594.10900000000004</v>
      </c>
      <c r="N315" s="1">
        <f>mock[[#This Row],[Unit Price]]-mock[[#This Row],[Unit Cost]]</f>
        <v>48.170999999999935</v>
      </c>
      <c r="O315" s="1">
        <f>mock[[#This Row],[Profit]]*mock[[#This Row],[Quantity]]</f>
        <v>481.70999999999935</v>
      </c>
      <c r="P315" s="1">
        <f>mock[[#This Row],[Total Profit]]+mock[[#This Row],[Vat]]</f>
        <v>963.41999999999939</v>
      </c>
      <c r="Q315" s="1">
        <f>mock[[#This Row],[Invoiced Amount USD]]/mock[[#This Row],[Total Profit]]</f>
        <v>13.333333333333352</v>
      </c>
      <c r="R315" s="1">
        <f>mock[[#This Row],[Invoiced Amount USD]]/$T$23*100</f>
        <v>0.12840575996235692</v>
      </c>
    </row>
    <row r="316" spans="1:18" x14ac:dyDescent="0.2">
      <c r="A316">
        <v>315</v>
      </c>
      <c r="B316" t="s">
        <v>16</v>
      </c>
      <c r="C316" t="s">
        <v>11</v>
      </c>
      <c r="D316" t="s">
        <v>334</v>
      </c>
      <c r="E316" s="2">
        <v>44553</v>
      </c>
      <c r="F316" s="3" t="s">
        <v>895</v>
      </c>
      <c r="G316" s="3">
        <v>2021</v>
      </c>
      <c r="H316" s="1">
        <v>1567.94</v>
      </c>
      <c r="I316">
        <v>6</v>
      </c>
      <c r="J316" s="1">
        <f>0.075*mock[[#This Row],[Invoiced Amount USD]]</f>
        <v>117.5955</v>
      </c>
      <c r="K316" s="1">
        <f>mock[[#This Row],[Invoiced Amount USD]]-mock[[#This Row],[Vat]]</f>
        <v>1450.3445000000002</v>
      </c>
      <c r="L316" s="1">
        <f>mock[[#This Row],[Invoiced Amount USD]]/mock[[#This Row],[Quantity]]</f>
        <v>261.32333333333332</v>
      </c>
      <c r="M316" s="1">
        <f>mock[[#This Row],[COGS]]/mock[[#This Row],[Quantity]]</f>
        <v>241.72408333333337</v>
      </c>
      <c r="N316" s="1">
        <f>mock[[#This Row],[Unit Price]]-mock[[#This Row],[Unit Cost]]</f>
        <v>19.599249999999955</v>
      </c>
      <c r="O316" s="1">
        <f>mock[[#This Row],[Profit]]*mock[[#This Row],[Quantity]]</f>
        <v>117.59549999999973</v>
      </c>
      <c r="P316" s="1">
        <f>mock[[#This Row],[Total Profit]]+mock[[#This Row],[Vat]]</f>
        <v>235.19099999999975</v>
      </c>
      <c r="Q316" s="1">
        <f>mock[[#This Row],[Invoiced Amount USD]]/mock[[#This Row],[Total Profit]]</f>
        <v>13.333333333333364</v>
      </c>
      <c r="R316" s="1">
        <f>mock[[#This Row],[Invoiced Amount USD]]/$T$23*100</f>
        <v>3.1346535354577119E-2</v>
      </c>
    </row>
    <row r="317" spans="1:18" x14ac:dyDescent="0.2">
      <c r="A317">
        <v>316</v>
      </c>
      <c r="B317" t="s">
        <v>10</v>
      </c>
      <c r="C317" t="s">
        <v>63</v>
      </c>
      <c r="D317" t="s">
        <v>335</v>
      </c>
      <c r="E317" s="2">
        <v>44445</v>
      </c>
      <c r="F317" s="3" t="s">
        <v>893</v>
      </c>
      <c r="G317" s="3">
        <v>2021</v>
      </c>
      <c r="H317" s="1">
        <v>844.49</v>
      </c>
      <c r="I317">
        <v>8</v>
      </c>
      <c r="J317" s="1">
        <f>0.075*mock[[#This Row],[Invoiced Amount USD]]</f>
        <v>63.336749999999995</v>
      </c>
      <c r="K317" s="1">
        <f>mock[[#This Row],[Invoiced Amount USD]]-mock[[#This Row],[Vat]]</f>
        <v>781.15325000000007</v>
      </c>
      <c r="L317" s="1">
        <f>mock[[#This Row],[Invoiced Amount USD]]/mock[[#This Row],[Quantity]]</f>
        <v>105.56125</v>
      </c>
      <c r="M317" s="1">
        <f>mock[[#This Row],[COGS]]/mock[[#This Row],[Quantity]]</f>
        <v>97.644156250000009</v>
      </c>
      <c r="N317" s="1">
        <f>mock[[#This Row],[Unit Price]]-mock[[#This Row],[Unit Cost]]</f>
        <v>7.9170937499999923</v>
      </c>
      <c r="O317" s="1">
        <f>mock[[#This Row],[Profit]]*mock[[#This Row],[Quantity]]</f>
        <v>63.336749999999938</v>
      </c>
      <c r="P317" s="1">
        <f>mock[[#This Row],[Total Profit]]+mock[[#This Row],[Vat]]</f>
        <v>126.67349999999993</v>
      </c>
      <c r="Q317" s="1">
        <f>mock[[#This Row],[Invoiced Amount USD]]/mock[[#This Row],[Total Profit]]</f>
        <v>13.333333333333346</v>
      </c>
      <c r="R317" s="1">
        <f>mock[[#This Row],[Invoiced Amount USD]]/$T$23*100</f>
        <v>1.6883194281405431E-2</v>
      </c>
    </row>
    <row r="318" spans="1:18" x14ac:dyDescent="0.2">
      <c r="A318">
        <v>317</v>
      </c>
      <c r="B318" t="s">
        <v>13</v>
      </c>
      <c r="C318" t="s">
        <v>29</v>
      </c>
      <c r="D318" t="s">
        <v>336</v>
      </c>
      <c r="E318" s="2">
        <v>44336</v>
      </c>
      <c r="F318" s="3" t="s">
        <v>897</v>
      </c>
      <c r="G318" s="3">
        <v>2021</v>
      </c>
      <c r="H318" s="1">
        <v>4474.1899999999996</v>
      </c>
      <c r="I318">
        <v>7</v>
      </c>
      <c r="J318" s="1">
        <f>0.075*mock[[#This Row],[Invoiced Amount USD]]</f>
        <v>335.56424999999996</v>
      </c>
      <c r="K318" s="1">
        <f>mock[[#This Row],[Invoiced Amount USD]]-mock[[#This Row],[Vat]]</f>
        <v>4138.6257499999992</v>
      </c>
      <c r="L318" s="1">
        <f>mock[[#This Row],[Invoiced Amount USD]]/mock[[#This Row],[Quantity]]</f>
        <v>639.16999999999996</v>
      </c>
      <c r="M318" s="1">
        <f>mock[[#This Row],[COGS]]/mock[[#This Row],[Quantity]]</f>
        <v>591.23224999999991</v>
      </c>
      <c r="N318" s="1">
        <f>mock[[#This Row],[Unit Price]]-mock[[#This Row],[Unit Cost]]</f>
        <v>47.937750000000051</v>
      </c>
      <c r="O318" s="1">
        <f>mock[[#This Row],[Profit]]*mock[[#This Row],[Quantity]]</f>
        <v>335.56425000000036</v>
      </c>
      <c r="P318" s="1">
        <f>mock[[#This Row],[Total Profit]]+mock[[#This Row],[Vat]]</f>
        <v>671.12850000000026</v>
      </c>
      <c r="Q318" s="1">
        <f>mock[[#This Row],[Invoiced Amount USD]]/mock[[#This Row],[Total Profit]]</f>
        <v>13.333333333333318</v>
      </c>
      <c r="R318" s="1">
        <f>mock[[#This Row],[Invoiced Amount USD]]/$T$23*100</f>
        <v>8.944880226162695E-2</v>
      </c>
    </row>
    <row r="319" spans="1:18" x14ac:dyDescent="0.2">
      <c r="A319">
        <v>318</v>
      </c>
      <c r="B319" t="s">
        <v>10</v>
      </c>
      <c r="C319" t="s">
        <v>29</v>
      </c>
      <c r="D319" t="s">
        <v>337</v>
      </c>
      <c r="E319" s="2">
        <v>44354</v>
      </c>
      <c r="F319" s="3" t="s">
        <v>887</v>
      </c>
      <c r="G319" s="3">
        <v>2021</v>
      </c>
      <c r="H319" s="1">
        <v>6119.01</v>
      </c>
      <c r="I319">
        <v>3</v>
      </c>
      <c r="J319" s="1">
        <f>0.075*mock[[#This Row],[Invoiced Amount USD]]</f>
        <v>458.92574999999999</v>
      </c>
      <c r="K319" s="1">
        <f>mock[[#This Row],[Invoiced Amount USD]]-mock[[#This Row],[Vat]]</f>
        <v>5660.0842499999999</v>
      </c>
      <c r="L319" s="1">
        <f>mock[[#This Row],[Invoiced Amount USD]]/mock[[#This Row],[Quantity]]</f>
        <v>2039.67</v>
      </c>
      <c r="M319" s="1">
        <f>mock[[#This Row],[COGS]]/mock[[#This Row],[Quantity]]</f>
        <v>1886.6947499999999</v>
      </c>
      <c r="N319" s="1">
        <f>mock[[#This Row],[Unit Price]]-mock[[#This Row],[Unit Cost]]</f>
        <v>152.97525000000019</v>
      </c>
      <c r="O319" s="1">
        <f>mock[[#This Row],[Profit]]*mock[[#This Row],[Quantity]]</f>
        <v>458.92575000000056</v>
      </c>
      <c r="P319" s="1">
        <f>mock[[#This Row],[Total Profit]]+mock[[#This Row],[Vat]]</f>
        <v>917.85150000000056</v>
      </c>
      <c r="Q319" s="1">
        <f>mock[[#This Row],[Invoiced Amount USD]]/mock[[#This Row],[Total Profit]]</f>
        <v>13.333333333333318</v>
      </c>
      <c r="R319" s="1">
        <f>mock[[#This Row],[Invoiced Amount USD]]/$T$23*100</f>
        <v>0.12233233625011859</v>
      </c>
    </row>
    <row r="320" spans="1:18" x14ac:dyDescent="0.2">
      <c r="A320">
        <v>319</v>
      </c>
      <c r="B320" t="s">
        <v>16</v>
      </c>
      <c r="C320" t="s">
        <v>27</v>
      </c>
      <c r="D320" t="s">
        <v>338</v>
      </c>
      <c r="E320" s="2">
        <v>44424</v>
      </c>
      <c r="F320" s="3" t="s">
        <v>891</v>
      </c>
      <c r="G320" s="3">
        <v>2021</v>
      </c>
      <c r="H320" s="1">
        <v>8773.4599999999991</v>
      </c>
      <c r="I320">
        <v>9</v>
      </c>
      <c r="J320" s="1">
        <f>0.075*mock[[#This Row],[Invoiced Amount USD]]</f>
        <v>658.00949999999989</v>
      </c>
      <c r="K320" s="1">
        <f>mock[[#This Row],[Invoiced Amount USD]]-mock[[#This Row],[Vat]]</f>
        <v>8115.450499999999</v>
      </c>
      <c r="L320" s="1">
        <f>mock[[#This Row],[Invoiced Amount USD]]/mock[[#This Row],[Quantity]]</f>
        <v>974.82888888888874</v>
      </c>
      <c r="M320" s="1">
        <f>mock[[#This Row],[COGS]]/mock[[#This Row],[Quantity]]</f>
        <v>901.71672222222207</v>
      </c>
      <c r="N320" s="1">
        <f>mock[[#This Row],[Unit Price]]-mock[[#This Row],[Unit Cost]]</f>
        <v>73.112166666666667</v>
      </c>
      <c r="O320" s="1">
        <f>mock[[#This Row],[Profit]]*mock[[#This Row],[Quantity]]</f>
        <v>658.0095</v>
      </c>
      <c r="P320" s="1">
        <f>mock[[#This Row],[Total Profit]]+mock[[#This Row],[Vat]]</f>
        <v>1316.0189999999998</v>
      </c>
      <c r="Q320" s="1">
        <f>mock[[#This Row],[Invoiced Amount USD]]/mock[[#This Row],[Total Profit]]</f>
        <v>13.333333333333332</v>
      </c>
      <c r="R320" s="1">
        <f>mock[[#This Row],[Invoiced Amount USD]]/$T$23*100</f>
        <v>0.17540057277189697</v>
      </c>
    </row>
    <row r="321" spans="1:18" x14ac:dyDescent="0.2">
      <c r="A321">
        <v>320</v>
      </c>
      <c r="B321" t="s">
        <v>16</v>
      </c>
      <c r="C321" t="s">
        <v>35</v>
      </c>
      <c r="D321" t="s">
        <v>339</v>
      </c>
      <c r="E321" s="2">
        <v>44453</v>
      </c>
      <c r="F321" s="3" t="s">
        <v>893</v>
      </c>
      <c r="G321" s="3">
        <v>2021</v>
      </c>
      <c r="H321" s="1">
        <v>4265.17</v>
      </c>
      <c r="I321">
        <v>10</v>
      </c>
      <c r="J321" s="1">
        <f>0.075*mock[[#This Row],[Invoiced Amount USD]]</f>
        <v>319.88774999999998</v>
      </c>
      <c r="K321" s="1">
        <f>mock[[#This Row],[Invoiced Amount USD]]-mock[[#This Row],[Vat]]</f>
        <v>3945.2822500000002</v>
      </c>
      <c r="L321" s="1">
        <f>mock[[#This Row],[Invoiced Amount USD]]/mock[[#This Row],[Quantity]]</f>
        <v>426.517</v>
      </c>
      <c r="M321" s="1">
        <f>mock[[#This Row],[COGS]]/mock[[#This Row],[Quantity]]</f>
        <v>394.52822500000002</v>
      </c>
      <c r="N321" s="1">
        <f>mock[[#This Row],[Unit Price]]-mock[[#This Row],[Unit Cost]]</f>
        <v>31.988774999999976</v>
      </c>
      <c r="O321" s="1">
        <f>mock[[#This Row],[Profit]]*mock[[#This Row],[Quantity]]</f>
        <v>319.88774999999976</v>
      </c>
      <c r="P321" s="1">
        <f>mock[[#This Row],[Total Profit]]+mock[[#This Row],[Vat]]</f>
        <v>639.77549999999974</v>
      </c>
      <c r="Q321" s="1">
        <f>mock[[#This Row],[Invoiced Amount USD]]/mock[[#This Row],[Total Profit]]</f>
        <v>13.333333333333345</v>
      </c>
      <c r="R321" s="1">
        <f>mock[[#This Row],[Invoiced Amount USD]]/$T$23*100</f>
        <v>8.5270037245227304E-2</v>
      </c>
    </row>
    <row r="322" spans="1:18" x14ac:dyDescent="0.2">
      <c r="A322">
        <v>321</v>
      </c>
      <c r="B322" t="s">
        <v>16</v>
      </c>
      <c r="C322" t="s">
        <v>25</v>
      </c>
      <c r="D322" t="s">
        <v>340</v>
      </c>
      <c r="E322" s="2">
        <v>44285</v>
      </c>
      <c r="F322" s="3" t="s">
        <v>890</v>
      </c>
      <c r="G322" s="3">
        <v>2021</v>
      </c>
      <c r="H322" s="1">
        <v>1401.02</v>
      </c>
      <c r="I322">
        <v>1</v>
      </c>
      <c r="J322" s="1">
        <f>0.075*mock[[#This Row],[Invoiced Amount USD]]</f>
        <v>105.0765</v>
      </c>
      <c r="K322" s="1">
        <f>mock[[#This Row],[Invoiced Amount USD]]-mock[[#This Row],[Vat]]</f>
        <v>1295.9435000000001</v>
      </c>
      <c r="L322" s="1">
        <f>mock[[#This Row],[Invoiced Amount USD]]/mock[[#This Row],[Quantity]]</f>
        <v>1401.02</v>
      </c>
      <c r="M322" s="1">
        <f>mock[[#This Row],[COGS]]/mock[[#This Row],[Quantity]]</f>
        <v>1295.9435000000001</v>
      </c>
      <c r="N322" s="1">
        <f>mock[[#This Row],[Unit Price]]-mock[[#This Row],[Unit Cost]]</f>
        <v>105.0764999999999</v>
      </c>
      <c r="O322" s="1">
        <f>mock[[#This Row],[Profit]]*mock[[#This Row],[Quantity]]</f>
        <v>105.0764999999999</v>
      </c>
      <c r="P322" s="1">
        <f>mock[[#This Row],[Total Profit]]+mock[[#This Row],[Vat]]</f>
        <v>210.15299999999991</v>
      </c>
      <c r="Q322" s="1">
        <f>mock[[#This Row],[Invoiced Amount USD]]/mock[[#This Row],[Total Profit]]</f>
        <v>13.333333333333346</v>
      </c>
      <c r="R322" s="1">
        <f>mock[[#This Row],[Invoiced Amount USD]]/$T$23*100</f>
        <v>2.800944102610408E-2</v>
      </c>
    </row>
    <row r="323" spans="1:18" x14ac:dyDescent="0.2">
      <c r="A323">
        <v>322</v>
      </c>
      <c r="B323" t="s">
        <v>10</v>
      </c>
      <c r="C323" t="s">
        <v>58</v>
      </c>
      <c r="D323" t="s">
        <v>341</v>
      </c>
      <c r="E323" s="2">
        <v>44488</v>
      </c>
      <c r="F323" s="3" t="s">
        <v>889</v>
      </c>
      <c r="G323" s="3">
        <v>2021</v>
      </c>
      <c r="H323" s="1">
        <v>8537.56</v>
      </c>
      <c r="I323">
        <v>2</v>
      </c>
      <c r="J323" s="1">
        <f>0.075*mock[[#This Row],[Invoiced Amount USD]]</f>
        <v>640.31699999999989</v>
      </c>
      <c r="K323" s="1">
        <f>mock[[#This Row],[Invoiced Amount USD]]-mock[[#This Row],[Vat]]</f>
        <v>7897.2429999999995</v>
      </c>
      <c r="L323" s="1">
        <f>mock[[#This Row],[Invoiced Amount USD]]/mock[[#This Row],[Quantity]]</f>
        <v>4268.78</v>
      </c>
      <c r="M323" s="1">
        <f>mock[[#This Row],[COGS]]/mock[[#This Row],[Quantity]]</f>
        <v>3948.6214999999997</v>
      </c>
      <c r="N323" s="1">
        <f>mock[[#This Row],[Unit Price]]-mock[[#This Row],[Unit Cost]]</f>
        <v>320.1585</v>
      </c>
      <c r="O323" s="1">
        <f>mock[[#This Row],[Profit]]*mock[[#This Row],[Quantity]]</f>
        <v>640.31700000000001</v>
      </c>
      <c r="P323" s="1">
        <f>mock[[#This Row],[Total Profit]]+mock[[#This Row],[Vat]]</f>
        <v>1280.634</v>
      </c>
      <c r="Q323" s="1">
        <f>mock[[#This Row],[Invoiced Amount USD]]/mock[[#This Row],[Total Profit]]</f>
        <v>13.333333333333332</v>
      </c>
      <c r="R323" s="1">
        <f>mock[[#This Row],[Invoiced Amount USD]]/$T$23*100</f>
        <v>0.17068441801460732</v>
      </c>
    </row>
    <row r="324" spans="1:18" x14ac:dyDescent="0.2">
      <c r="A324">
        <v>323</v>
      </c>
      <c r="B324" t="s">
        <v>16</v>
      </c>
      <c r="C324" t="s">
        <v>20</v>
      </c>
      <c r="D324" t="s">
        <v>342</v>
      </c>
      <c r="E324" s="2">
        <v>44392</v>
      </c>
      <c r="F324" s="3" t="s">
        <v>892</v>
      </c>
      <c r="G324" s="3">
        <v>2021</v>
      </c>
      <c r="H324" s="1">
        <v>5439.54</v>
      </c>
      <c r="I324">
        <v>2</v>
      </c>
      <c r="J324" s="1">
        <f>0.075*mock[[#This Row],[Invoiced Amount USD]]</f>
        <v>407.96549999999996</v>
      </c>
      <c r="K324" s="1">
        <f>mock[[#This Row],[Invoiced Amount USD]]-mock[[#This Row],[Vat]]</f>
        <v>5031.5744999999997</v>
      </c>
      <c r="L324" s="1">
        <f>mock[[#This Row],[Invoiced Amount USD]]/mock[[#This Row],[Quantity]]</f>
        <v>2719.77</v>
      </c>
      <c r="M324" s="1">
        <f>mock[[#This Row],[COGS]]/mock[[#This Row],[Quantity]]</f>
        <v>2515.7872499999999</v>
      </c>
      <c r="N324" s="1">
        <f>mock[[#This Row],[Unit Price]]-mock[[#This Row],[Unit Cost]]</f>
        <v>203.98275000000012</v>
      </c>
      <c r="O324" s="1">
        <f>mock[[#This Row],[Profit]]*mock[[#This Row],[Quantity]]</f>
        <v>407.96550000000025</v>
      </c>
      <c r="P324" s="1">
        <f>mock[[#This Row],[Total Profit]]+mock[[#This Row],[Vat]]</f>
        <v>815.93100000000027</v>
      </c>
      <c r="Q324" s="1">
        <f>mock[[#This Row],[Invoiced Amount USD]]/mock[[#This Row],[Total Profit]]</f>
        <v>13.333333333333325</v>
      </c>
      <c r="R324" s="1">
        <f>mock[[#This Row],[Invoiced Amount USD]]/$T$23*100</f>
        <v>0.10874825115925126</v>
      </c>
    </row>
    <row r="325" spans="1:18" x14ac:dyDescent="0.2">
      <c r="A325">
        <v>324</v>
      </c>
      <c r="B325" t="s">
        <v>5</v>
      </c>
      <c r="C325" t="s">
        <v>27</v>
      </c>
      <c r="D325" t="s">
        <v>343</v>
      </c>
      <c r="E325" s="2">
        <v>44386</v>
      </c>
      <c r="F325" s="3" t="s">
        <v>892</v>
      </c>
      <c r="G325" s="3">
        <v>2021</v>
      </c>
      <c r="H325" s="1">
        <v>9117.17</v>
      </c>
      <c r="I325">
        <v>8</v>
      </c>
      <c r="J325" s="1">
        <f>0.075*mock[[#This Row],[Invoiced Amount USD]]</f>
        <v>683.78774999999996</v>
      </c>
      <c r="K325" s="1">
        <f>mock[[#This Row],[Invoiced Amount USD]]-mock[[#This Row],[Vat]]</f>
        <v>8433.3822500000006</v>
      </c>
      <c r="L325" s="1">
        <f>mock[[#This Row],[Invoiced Amount USD]]/mock[[#This Row],[Quantity]]</f>
        <v>1139.64625</v>
      </c>
      <c r="M325" s="1">
        <f>mock[[#This Row],[COGS]]/mock[[#This Row],[Quantity]]</f>
        <v>1054.1727812500001</v>
      </c>
      <c r="N325" s="1">
        <f>mock[[#This Row],[Unit Price]]-mock[[#This Row],[Unit Cost]]</f>
        <v>85.473468749999938</v>
      </c>
      <c r="O325" s="1">
        <f>mock[[#This Row],[Profit]]*mock[[#This Row],[Quantity]]</f>
        <v>683.78774999999951</v>
      </c>
      <c r="P325" s="1">
        <f>mock[[#This Row],[Total Profit]]+mock[[#This Row],[Vat]]</f>
        <v>1367.5754999999995</v>
      </c>
      <c r="Q325" s="1">
        <f>mock[[#This Row],[Invoiced Amount USD]]/mock[[#This Row],[Total Profit]]</f>
        <v>13.333333333333343</v>
      </c>
      <c r="R325" s="1">
        <f>mock[[#This Row],[Invoiced Amount USD]]/$T$23*100</f>
        <v>0.18227208422432609</v>
      </c>
    </row>
    <row r="326" spans="1:18" x14ac:dyDescent="0.2">
      <c r="A326">
        <v>325</v>
      </c>
      <c r="B326" t="s">
        <v>8</v>
      </c>
      <c r="C326" t="s">
        <v>164</v>
      </c>
      <c r="D326" t="s">
        <v>323</v>
      </c>
      <c r="E326" s="2">
        <v>44220</v>
      </c>
      <c r="F326" s="3" t="s">
        <v>894</v>
      </c>
      <c r="G326" s="3">
        <v>2021</v>
      </c>
      <c r="H326" s="1">
        <v>8078.49</v>
      </c>
      <c r="I326">
        <v>2</v>
      </c>
      <c r="J326" s="1">
        <f>0.075*mock[[#This Row],[Invoiced Amount USD]]</f>
        <v>605.88675000000001</v>
      </c>
      <c r="K326" s="1">
        <f>mock[[#This Row],[Invoiced Amount USD]]-mock[[#This Row],[Vat]]</f>
        <v>7472.6032500000001</v>
      </c>
      <c r="L326" s="1">
        <f>mock[[#This Row],[Invoiced Amount USD]]/mock[[#This Row],[Quantity]]</f>
        <v>4039.2449999999999</v>
      </c>
      <c r="M326" s="1">
        <f>mock[[#This Row],[COGS]]/mock[[#This Row],[Quantity]]</f>
        <v>3736.3016250000001</v>
      </c>
      <c r="N326" s="1">
        <f>mock[[#This Row],[Unit Price]]-mock[[#This Row],[Unit Cost]]</f>
        <v>302.94337499999983</v>
      </c>
      <c r="O326" s="1">
        <f>mock[[#This Row],[Profit]]*mock[[#This Row],[Quantity]]</f>
        <v>605.88674999999967</v>
      </c>
      <c r="P326" s="1">
        <f>mock[[#This Row],[Total Profit]]+mock[[#This Row],[Vat]]</f>
        <v>1211.7734999999998</v>
      </c>
      <c r="Q326" s="1">
        <f>mock[[#This Row],[Invoiced Amount USD]]/mock[[#This Row],[Total Profit]]</f>
        <v>13.333333333333341</v>
      </c>
      <c r="R326" s="1">
        <f>mock[[#This Row],[Invoiced Amount USD]]/$T$23*100</f>
        <v>0.16150660892419205</v>
      </c>
    </row>
    <row r="327" spans="1:18" x14ac:dyDescent="0.2">
      <c r="A327">
        <v>326</v>
      </c>
      <c r="B327" t="s">
        <v>8</v>
      </c>
      <c r="C327" t="s">
        <v>164</v>
      </c>
      <c r="D327" t="s">
        <v>344</v>
      </c>
      <c r="E327" s="2">
        <v>44394</v>
      </c>
      <c r="F327" s="3" t="s">
        <v>892</v>
      </c>
      <c r="G327" s="3">
        <v>2021</v>
      </c>
      <c r="H327" s="1">
        <v>1168.27</v>
      </c>
      <c r="I327">
        <v>10</v>
      </c>
      <c r="J327" s="1">
        <f>0.075*mock[[#This Row],[Invoiced Amount USD]]</f>
        <v>87.620249999999999</v>
      </c>
      <c r="K327" s="1">
        <f>mock[[#This Row],[Invoiced Amount USD]]-mock[[#This Row],[Vat]]</f>
        <v>1080.64975</v>
      </c>
      <c r="L327" s="1">
        <f>mock[[#This Row],[Invoiced Amount USD]]/mock[[#This Row],[Quantity]]</f>
        <v>116.827</v>
      </c>
      <c r="M327" s="1">
        <f>mock[[#This Row],[COGS]]/mock[[#This Row],[Quantity]]</f>
        <v>108.064975</v>
      </c>
      <c r="N327" s="1">
        <f>mock[[#This Row],[Unit Price]]-mock[[#This Row],[Unit Cost]]</f>
        <v>8.7620249999999942</v>
      </c>
      <c r="O327" s="1">
        <f>mock[[#This Row],[Profit]]*mock[[#This Row],[Quantity]]</f>
        <v>87.620249999999942</v>
      </c>
      <c r="P327" s="1">
        <f>mock[[#This Row],[Total Profit]]+mock[[#This Row],[Vat]]</f>
        <v>175.24049999999994</v>
      </c>
      <c r="Q327" s="1">
        <f>mock[[#This Row],[Invoiced Amount USD]]/mock[[#This Row],[Total Profit]]</f>
        <v>13.333333333333343</v>
      </c>
      <c r="R327" s="1">
        <f>mock[[#This Row],[Invoiced Amount USD]]/$T$23*100</f>
        <v>2.3356261629074969E-2</v>
      </c>
    </row>
    <row r="328" spans="1:18" x14ac:dyDescent="0.2">
      <c r="A328">
        <v>327</v>
      </c>
      <c r="B328" t="s">
        <v>5</v>
      </c>
      <c r="C328" t="s">
        <v>164</v>
      </c>
      <c r="D328" t="s">
        <v>345</v>
      </c>
      <c r="E328" s="2">
        <v>44424</v>
      </c>
      <c r="F328" s="3" t="s">
        <v>891</v>
      </c>
      <c r="G328" s="3">
        <v>2021</v>
      </c>
      <c r="H328" s="1">
        <v>5867.5</v>
      </c>
      <c r="I328">
        <v>3</v>
      </c>
      <c r="J328" s="1">
        <f>0.075*mock[[#This Row],[Invoiced Amount USD]]</f>
        <v>440.0625</v>
      </c>
      <c r="K328" s="1">
        <f>mock[[#This Row],[Invoiced Amount USD]]-mock[[#This Row],[Vat]]</f>
        <v>5427.4375</v>
      </c>
      <c r="L328" s="1">
        <f>mock[[#This Row],[Invoiced Amount USD]]/mock[[#This Row],[Quantity]]</f>
        <v>1955.8333333333333</v>
      </c>
      <c r="M328" s="1">
        <f>mock[[#This Row],[COGS]]/mock[[#This Row],[Quantity]]</f>
        <v>1809.1458333333333</v>
      </c>
      <c r="N328" s="1">
        <f>mock[[#This Row],[Unit Price]]-mock[[#This Row],[Unit Cost]]</f>
        <v>146.6875</v>
      </c>
      <c r="O328" s="1">
        <f>mock[[#This Row],[Profit]]*mock[[#This Row],[Quantity]]</f>
        <v>440.0625</v>
      </c>
      <c r="P328" s="1">
        <f>mock[[#This Row],[Total Profit]]+mock[[#This Row],[Vat]]</f>
        <v>880.125</v>
      </c>
      <c r="Q328" s="1">
        <f>mock[[#This Row],[Invoiced Amount USD]]/mock[[#This Row],[Total Profit]]</f>
        <v>13.333333333333334</v>
      </c>
      <c r="R328" s="1">
        <f>mock[[#This Row],[Invoiced Amount USD]]/$T$23*100</f>
        <v>0.11730410359642666</v>
      </c>
    </row>
    <row r="329" spans="1:18" x14ac:dyDescent="0.2">
      <c r="A329">
        <v>328</v>
      </c>
      <c r="B329" t="s">
        <v>8</v>
      </c>
      <c r="C329" t="s">
        <v>164</v>
      </c>
      <c r="D329" t="s">
        <v>346</v>
      </c>
      <c r="E329" s="2">
        <v>44451</v>
      </c>
      <c r="F329" s="3" t="s">
        <v>893</v>
      </c>
      <c r="G329" s="3">
        <v>2021</v>
      </c>
      <c r="H329" s="1">
        <v>822.81</v>
      </c>
      <c r="I329">
        <v>3</v>
      </c>
      <c r="J329" s="1">
        <f>0.075*mock[[#This Row],[Invoiced Amount USD]]</f>
        <v>61.71074999999999</v>
      </c>
      <c r="K329" s="1">
        <f>mock[[#This Row],[Invoiced Amount USD]]-mock[[#This Row],[Vat]]</f>
        <v>761.09924999999998</v>
      </c>
      <c r="L329" s="1">
        <f>mock[[#This Row],[Invoiced Amount USD]]/mock[[#This Row],[Quantity]]</f>
        <v>274.27</v>
      </c>
      <c r="M329" s="1">
        <f>mock[[#This Row],[COGS]]/mock[[#This Row],[Quantity]]</f>
        <v>253.69974999999999</v>
      </c>
      <c r="N329" s="1">
        <f>mock[[#This Row],[Unit Price]]-mock[[#This Row],[Unit Cost]]</f>
        <v>20.570249999999987</v>
      </c>
      <c r="O329" s="1">
        <f>mock[[#This Row],[Profit]]*mock[[#This Row],[Quantity]]</f>
        <v>61.710749999999962</v>
      </c>
      <c r="P329" s="1">
        <f>mock[[#This Row],[Total Profit]]+mock[[#This Row],[Vat]]</f>
        <v>123.42149999999995</v>
      </c>
      <c r="Q329" s="1">
        <f>mock[[#This Row],[Invoiced Amount USD]]/mock[[#This Row],[Total Profit]]</f>
        <v>13.333333333333341</v>
      </c>
      <c r="R329" s="1">
        <f>mock[[#This Row],[Invoiced Amount USD]]/$T$23*100</f>
        <v>1.6449763865389998E-2</v>
      </c>
    </row>
    <row r="330" spans="1:18" x14ac:dyDescent="0.2">
      <c r="A330">
        <v>329</v>
      </c>
      <c r="B330" t="s">
        <v>8</v>
      </c>
      <c r="C330" t="s">
        <v>33</v>
      </c>
      <c r="D330" t="s">
        <v>347</v>
      </c>
      <c r="E330" s="2">
        <v>44262</v>
      </c>
      <c r="F330" s="3" t="s">
        <v>890</v>
      </c>
      <c r="G330" s="3">
        <v>2021</v>
      </c>
      <c r="H330" s="1">
        <v>251.5</v>
      </c>
      <c r="I330">
        <v>10</v>
      </c>
      <c r="J330" s="1">
        <f>0.075*mock[[#This Row],[Invoiced Amount USD]]</f>
        <v>18.862500000000001</v>
      </c>
      <c r="K330" s="1">
        <f>mock[[#This Row],[Invoiced Amount USD]]-mock[[#This Row],[Vat]]</f>
        <v>232.63749999999999</v>
      </c>
      <c r="L330" s="1">
        <f>mock[[#This Row],[Invoiced Amount USD]]/mock[[#This Row],[Quantity]]</f>
        <v>25.15</v>
      </c>
      <c r="M330" s="1">
        <f>mock[[#This Row],[COGS]]/mock[[#This Row],[Quantity]]</f>
        <v>23.263749999999998</v>
      </c>
      <c r="N330" s="1">
        <f>mock[[#This Row],[Unit Price]]-mock[[#This Row],[Unit Cost]]</f>
        <v>1.8862500000000004</v>
      </c>
      <c r="O330" s="1">
        <f>mock[[#This Row],[Profit]]*mock[[#This Row],[Quantity]]</f>
        <v>18.862500000000004</v>
      </c>
      <c r="P330" s="1">
        <f>mock[[#This Row],[Total Profit]]+mock[[#This Row],[Vat]]</f>
        <v>37.725000000000009</v>
      </c>
      <c r="Q330" s="1">
        <f>mock[[#This Row],[Invoiced Amount USD]]/mock[[#This Row],[Total Profit]]</f>
        <v>13.33333333333333</v>
      </c>
      <c r="R330" s="1">
        <f>mock[[#This Row],[Invoiced Amount USD]]/$T$23*100</f>
        <v>5.0280327319133034E-3</v>
      </c>
    </row>
    <row r="331" spans="1:18" x14ac:dyDescent="0.2">
      <c r="A331">
        <v>330</v>
      </c>
      <c r="B331" t="s">
        <v>5</v>
      </c>
      <c r="C331" t="s">
        <v>91</v>
      </c>
      <c r="D331" t="s">
        <v>348</v>
      </c>
      <c r="E331" s="2">
        <v>44497</v>
      </c>
      <c r="F331" s="3" t="s">
        <v>889</v>
      </c>
      <c r="G331" s="3">
        <v>2021</v>
      </c>
      <c r="H331" s="1">
        <v>529.76</v>
      </c>
      <c r="I331">
        <v>4</v>
      </c>
      <c r="J331" s="1">
        <f>0.075*mock[[#This Row],[Invoiced Amount USD]]</f>
        <v>39.731999999999999</v>
      </c>
      <c r="K331" s="1">
        <f>mock[[#This Row],[Invoiced Amount USD]]-mock[[#This Row],[Vat]]</f>
        <v>490.02800000000002</v>
      </c>
      <c r="L331" s="1">
        <f>mock[[#This Row],[Invoiced Amount USD]]/mock[[#This Row],[Quantity]]</f>
        <v>132.44</v>
      </c>
      <c r="M331" s="1">
        <f>mock[[#This Row],[COGS]]/mock[[#This Row],[Quantity]]</f>
        <v>122.50700000000001</v>
      </c>
      <c r="N331" s="1">
        <f>mock[[#This Row],[Unit Price]]-mock[[#This Row],[Unit Cost]]</f>
        <v>9.9329999999999927</v>
      </c>
      <c r="O331" s="1">
        <f>mock[[#This Row],[Profit]]*mock[[#This Row],[Quantity]]</f>
        <v>39.731999999999971</v>
      </c>
      <c r="P331" s="1">
        <f>mock[[#This Row],[Total Profit]]+mock[[#This Row],[Vat]]</f>
        <v>79.46399999999997</v>
      </c>
      <c r="Q331" s="1">
        <f>mock[[#This Row],[Invoiced Amount USD]]/mock[[#This Row],[Total Profit]]</f>
        <v>13.333333333333343</v>
      </c>
      <c r="R331" s="1">
        <f>mock[[#This Row],[Invoiced Amount USD]]/$T$23*100</f>
        <v>1.0591056143373327E-2</v>
      </c>
    </row>
    <row r="332" spans="1:18" x14ac:dyDescent="0.2">
      <c r="A332">
        <v>331</v>
      </c>
      <c r="B332" t="s">
        <v>8</v>
      </c>
      <c r="C332" t="s">
        <v>52</v>
      </c>
      <c r="D332" t="s">
        <v>349</v>
      </c>
      <c r="E332" s="2">
        <v>44239</v>
      </c>
      <c r="F332" s="3" t="s">
        <v>896</v>
      </c>
      <c r="G332" s="3">
        <v>2021</v>
      </c>
      <c r="H332" s="1">
        <v>282.99</v>
      </c>
      <c r="I332">
        <v>4</v>
      </c>
      <c r="J332" s="1">
        <f>0.075*mock[[#This Row],[Invoiced Amount USD]]</f>
        <v>21.224250000000001</v>
      </c>
      <c r="K332" s="1">
        <f>mock[[#This Row],[Invoiced Amount USD]]-mock[[#This Row],[Vat]]</f>
        <v>261.76575000000003</v>
      </c>
      <c r="L332" s="1">
        <f>mock[[#This Row],[Invoiced Amount USD]]/mock[[#This Row],[Quantity]]</f>
        <v>70.747500000000002</v>
      </c>
      <c r="M332" s="1">
        <f>mock[[#This Row],[COGS]]/mock[[#This Row],[Quantity]]</f>
        <v>65.441437500000006</v>
      </c>
      <c r="N332" s="1">
        <f>mock[[#This Row],[Unit Price]]-mock[[#This Row],[Unit Cost]]</f>
        <v>5.3060624999999959</v>
      </c>
      <c r="O332" s="1">
        <f>mock[[#This Row],[Profit]]*mock[[#This Row],[Quantity]]</f>
        <v>21.224249999999984</v>
      </c>
      <c r="P332" s="1">
        <f>mock[[#This Row],[Total Profit]]+mock[[#This Row],[Vat]]</f>
        <v>42.448499999999981</v>
      </c>
      <c r="Q332" s="1">
        <f>mock[[#This Row],[Invoiced Amount USD]]/mock[[#This Row],[Total Profit]]</f>
        <v>13.333333333333345</v>
      </c>
      <c r="R332" s="1">
        <f>mock[[#This Row],[Invoiced Amount USD]]/$T$23*100</f>
        <v>5.6575864127401424E-3</v>
      </c>
    </row>
    <row r="333" spans="1:18" x14ac:dyDescent="0.2">
      <c r="A333">
        <v>332</v>
      </c>
      <c r="B333" t="s">
        <v>5</v>
      </c>
      <c r="C333" t="s">
        <v>52</v>
      </c>
      <c r="D333" t="s">
        <v>350</v>
      </c>
      <c r="E333" s="2">
        <v>44228</v>
      </c>
      <c r="F333" s="3" t="s">
        <v>896</v>
      </c>
      <c r="G333" s="3">
        <v>2021</v>
      </c>
      <c r="H333" s="1">
        <v>7827.41</v>
      </c>
      <c r="I333">
        <v>7</v>
      </c>
      <c r="J333" s="1">
        <f>0.075*mock[[#This Row],[Invoiced Amount USD]]</f>
        <v>587.05574999999999</v>
      </c>
      <c r="K333" s="1">
        <f>mock[[#This Row],[Invoiced Amount USD]]-mock[[#This Row],[Vat]]</f>
        <v>7240.3542500000003</v>
      </c>
      <c r="L333" s="1">
        <f>mock[[#This Row],[Invoiced Amount USD]]/mock[[#This Row],[Quantity]]</f>
        <v>1118.2014285714286</v>
      </c>
      <c r="M333" s="1">
        <f>mock[[#This Row],[COGS]]/mock[[#This Row],[Quantity]]</f>
        <v>1034.3363214285714</v>
      </c>
      <c r="N333" s="1">
        <f>mock[[#This Row],[Unit Price]]-mock[[#This Row],[Unit Cost]]</f>
        <v>83.865107142857141</v>
      </c>
      <c r="O333" s="1">
        <f>mock[[#This Row],[Profit]]*mock[[#This Row],[Quantity]]</f>
        <v>587.05574999999999</v>
      </c>
      <c r="P333" s="1">
        <f>mock[[#This Row],[Total Profit]]+mock[[#This Row],[Vat]]</f>
        <v>1174.1115</v>
      </c>
      <c r="Q333" s="1">
        <f>mock[[#This Row],[Invoiced Amount USD]]/mock[[#This Row],[Total Profit]]</f>
        <v>13.333333333333334</v>
      </c>
      <c r="R333" s="1">
        <f>mock[[#This Row],[Invoiced Amount USD]]/$T$23*100</f>
        <v>0.15648697290698016</v>
      </c>
    </row>
    <row r="334" spans="1:18" x14ac:dyDescent="0.2">
      <c r="A334">
        <v>333</v>
      </c>
      <c r="B334" t="s">
        <v>5</v>
      </c>
      <c r="C334" t="s">
        <v>47</v>
      </c>
      <c r="D334" t="s">
        <v>351</v>
      </c>
      <c r="E334" s="2">
        <v>44419</v>
      </c>
      <c r="F334" s="3" t="s">
        <v>891</v>
      </c>
      <c r="G334" s="3">
        <v>2021</v>
      </c>
      <c r="H334" s="1">
        <v>7670.03</v>
      </c>
      <c r="I334">
        <v>4</v>
      </c>
      <c r="J334" s="1">
        <f>0.075*mock[[#This Row],[Invoiced Amount USD]]</f>
        <v>575.25225</v>
      </c>
      <c r="K334" s="1">
        <f>mock[[#This Row],[Invoiced Amount USD]]-mock[[#This Row],[Vat]]</f>
        <v>7094.7777499999993</v>
      </c>
      <c r="L334" s="1">
        <f>mock[[#This Row],[Invoiced Amount USD]]/mock[[#This Row],[Quantity]]</f>
        <v>1917.5074999999999</v>
      </c>
      <c r="M334" s="1">
        <f>mock[[#This Row],[COGS]]/mock[[#This Row],[Quantity]]</f>
        <v>1773.6944374999998</v>
      </c>
      <c r="N334" s="1">
        <f>mock[[#This Row],[Unit Price]]-mock[[#This Row],[Unit Cost]]</f>
        <v>143.81306250000011</v>
      </c>
      <c r="O334" s="1">
        <f>mock[[#This Row],[Profit]]*mock[[#This Row],[Quantity]]</f>
        <v>575.25225000000046</v>
      </c>
      <c r="P334" s="1">
        <f>mock[[#This Row],[Total Profit]]+mock[[#This Row],[Vat]]</f>
        <v>1150.5045000000005</v>
      </c>
      <c r="Q334" s="1">
        <f>mock[[#This Row],[Invoiced Amount USD]]/mock[[#This Row],[Total Profit]]</f>
        <v>13.333333333333321</v>
      </c>
      <c r="R334" s="1">
        <f>mock[[#This Row],[Invoiced Amount USD]]/$T$23*100</f>
        <v>0.1533406039552962</v>
      </c>
    </row>
    <row r="335" spans="1:18" x14ac:dyDescent="0.2">
      <c r="A335">
        <v>334</v>
      </c>
      <c r="B335" t="s">
        <v>16</v>
      </c>
      <c r="C335" t="s">
        <v>29</v>
      </c>
      <c r="D335" t="s">
        <v>352</v>
      </c>
      <c r="E335" s="2">
        <v>44296</v>
      </c>
      <c r="F335" s="3" t="s">
        <v>888</v>
      </c>
      <c r="G335" s="3">
        <v>2021</v>
      </c>
      <c r="H335" s="1">
        <v>7708.35</v>
      </c>
      <c r="I335">
        <v>5</v>
      </c>
      <c r="J335" s="1">
        <f>0.075*mock[[#This Row],[Invoiced Amount USD]]</f>
        <v>578.12625000000003</v>
      </c>
      <c r="K335" s="1">
        <f>mock[[#This Row],[Invoiced Amount USD]]-mock[[#This Row],[Vat]]</f>
        <v>7130.2237500000001</v>
      </c>
      <c r="L335" s="1">
        <f>mock[[#This Row],[Invoiced Amount USD]]/mock[[#This Row],[Quantity]]</f>
        <v>1541.67</v>
      </c>
      <c r="M335" s="1">
        <f>mock[[#This Row],[COGS]]/mock[[#This Row],[Quantity]]</f>
        <v>1426.04475</v>
      </c>
      <c r="N335" s="1">
        <f>mock[[#This Row],[Unit Price]]-mock[[#This Row],[Unit Cost]]</f>
        <v>115.62525000000005</v>
      </c>
      <c r="O335" s="1">
        <f>mock[[#This Row],[Profit]]*mock[[#This Row],[Quantity]]</f>
        <v>578.12625000000025</v>
      </c>
      <c r="P335" s="1">
        <f>mock[[#This Row],[Total Profit]]+mock[[#This Row],[Vat]]</f>
        <v>1156.2525000000003</v>
      </c>
      <c r="Q335" s="1">
        <f>mock[[#This Row],[Invoiced Amount USD]]/mock[[#This Row],[Total Profit]]</f>
        <v>13.333333333333329</v>
      </c>
      <c r="R335" s="1">
        <f>mock[[#This Row],[Invoiced Amount USD]]/$T$23*100</f>
        <v>0.15410670421091019</v>
      </c>
    </row>
    <row r="336" spans="1:18" x14ac:dyDescent="0.2">
      <c r="A336">
        <v>335</v>
      </c>
      <c r="B336" t="s">
        <v>10</v>
      </c>
      <c r="C336" t="s">
        <v>41</v>
      </c>
      <c r="D336" t="s">
        <v>353</v>
      </c>
      <c r="E336" s="2">
        <v>44328</v>
      </c>
      <c r="F336" s="3" t="s">
        <v>897</v>
      </c>
      <c r="G336" s="3">
        <v>2021</v>
      </c>
      <c r="H336" s="1">
        <v>9507.56</v>
      </c>
      <c r="I336">
        <v>9</v>
      </c>
      <c r="J336" s="1">
        <f>0.075*mock[[#This Row],[Invoiced Amount USD]]</f>
        <v>713.06699999999989</v>
      </c>
      <c r="K336" s="1">
        <f>mock[[#This Row],[Invoiced Amount USD]]-mock[[#This Row],[Vat]]</f>
        <v>8794.4930000000004</v>
      </c>
      <c r="L336" s="1">
        <f>mock[[#This Row],[Invoiced Amount USD]]/mock[[#This Row],[Quantity]]</f>
        <v>1056.3955555555556</v>
      </c>
      <c r="M336" s="1">
        <f>mock[[#This Row],[COGS]]/mock[[#This Row],[Quantity]]</f>
        <v>977.16588888888896</v>
      </c>
      <c r="N336" s="1">
        <f>mock[[#This Row],[Unit Price]]-mock[[#This Row],[Unit Cost]]</f>
        <v>79.229666666666617</v>
      </c>
      <c r="O336" s="1">
        <f>mock[[#This Row],[Profit]]*mock[[#This Row],[Quantity]]</f>
        <v>713.06699999999955</v>
      </c>
      <c r="P336" s="1">
        <f>mock[[#This Row],[Total Profit]]+mock[[#This Row],[Vat]]</f>
        <v>1426.1339999999996</v>
      </c>
      <c r="Q336" s="1">
        <f>mock[[#This Row],[Invoiced Amount USD]]/mock[[#This Row],[Total Profit]]</f>
        <v>13.333333333333341</v>
      </c>
      <c r="R336" s="1">
        <f>mock[[#This Row],[Invoiced Amount USD]]/$T$23*100</f>
        <v>0.19007683053928287</v>
      </c>
    </row>
    <row r="337" spans="1:18" x14ac:dyDescent="0.2">
      <c r="A337">
        <v>336</v>
      </c>
      <c r="B337" t="s">
        <v>8</v>
      </c>
      <c r="C337" t="s">
        <v>47</v>
      </c>
      <c r="D337" t="s">
        <v>186</v>
      </c>
      <c r="E337" s="2">
        <v>44537</v>
      </c>
      <c r="F337" s="3" t="s">
        <v>895</v>
      </c>
      <c r="G337" s="3">
        <v>2021</v>
      </c>
      <c r="H337" s="1">
        <v>2393.56</v>
      </c>
      <c r="I337">
        <v>1</v>
      </c>
      <c r="J337" s="1">
        <f>0.075*mock[[#This Row],[Invoiced Amount USD]]</f>
        <v>179.517</v>
      </c>
      <c r="K337" s="1">
        <f>mock[[#This Row],[Invoiced Amount USD]]-mock[[#This Row],[Vat]]</f>
        <v>2214.0430000000001</v>
      </c>
      <c r="L337" s="1">
        <f>mock[[#This Row],[Invoiced Amount USD]]/mock[[#This Row],[Quantity]]</f>
        <v>2393.56</v>
      </c>
      <c r="M337" s="1">
        <f>mock[[#This Row],[COGS]]/mock[[#This Row],[Quantity]]</f>
        <v>2214.0430000000001</v>
      </c>
      <c r="N337" s="1">
        <f>mock[[#This Row],[Unit Price]]-mock[[#This Row],[Unit Cost]]</f>
        <v>179.51699999999983</v>
      </c>
      <c r="O337" s="1">
        <f>mock[[#This Row],[Profit]]*mock[[#This Row],[Quantity]]</f>
        <v>179.51699999999983</v>
      </c>
      <c r="P337" s="1">
        <f>mock[[#This Row],[Total Profit]]+mock[[#This Row],[Vat]]</f>
        <v>359.03399999999982</v>
      </c>
      <c r="Q337" s="1">
        <f>mock[[#This Row],[Invoiced Amount USD]]/mock[[#This Row],[Total Profit]]</f>
        <v>13.333333333333346</v>
      </c>
      <c r="R337" s="1">
        <f>mock[[#This Row],[Invoiced Amount USD]]/$T$23*100</f>
        <v>4.7852477239755095E-2</v>
      </c>
    </row>
    <row r="338" spans="1:18" x14ac:dyDescent="0.2">
      <c r="A338">
        <v>337</v>
      </c>
      <c r="B338" t="s">
        <v>16</v>
      </c>
      <c r="C338" t="s">
        <v>58</v>
      </c>
      <c r="D338" t="s">
        <v>354</v>
      </c>
      <c r="E338" s="2">
        <v>44307</v>
      </c>
      <c r="F338" s="3" t="s">
        <v>888</v>
      </c>
      <c r="G338" s="3">
        <v>2021</v>
      </c>
      <c r="H338" s="1">
        <v>9537.93</v>
      </c>
      <c r="I338">
        <v>2</v>
      </c>
      <c r="J338" s="1">
        <f>0.075*mock[[#This Row],[Invoiced Amount USD]]</f>
        <v>715.34474999999998</v>
      </c>
      <c r="K338" s="1">
        <f>mock[[#This Row],[Invoiced Amount USD]]-mock[[#This Row],[Vat]]</f>
        <v>8822.5852500000001</v>
      </c>
      <c r="L338" s="1">
        <f>mock[[#This Row],[Invoiced Amount USD]]/mock[[#This Row],[Quantity]]</f>
        <v>4768.9650000000001</v>
      </c>
      <c r="M338" s="1">
        <f>mock[[#This Row],[COGS]]/mock[[#This Row],[Quantity]]</f>
        <v>4411.292625</v>
      </c>
      <c r="N338" s="1">
        <f>mock[[#This Row],[Unit Price]]-mock[[#This Row],[Unit Cost]]</f>
        <v>357.6723750000001</v>
      </c>
      <c r="O338" s="1">
        <f>mock[[#This Row],[Profit]]*mock[[#This Row],[Quantity]]</f>
        <v>715.3447500000002</v>
      </c>
      <c r="P338" s="1">
        <f>mock[[#This Row],[Total Profit]]+mock[[#This Row],[Vat]]</f>
        <v>1430.6895000000002</v>
      </c>
      <c r="Q338" s="1">
        <f>mock[[#This Row],[Invoiced Amount USD]]/mock[[#This Row],[Total Profit]]</f>
        <v>13.33333333333333</v>
      </c>
      <c r="R338" s="1">
        <f>mock[[#This Row],[Invoiced Amount USD]]/$T$23*100</f>
        <v>0.19068399298090599</v>
      </c>
    </row>
    <row r="339" spans="1:18" x14ac:dyDescent="0.2">
      <c r="A339">
        <v>338</v>
      </c>
      <c r="B339" t="s">
        <v>13</v>
      </c>
      <c r="C339" t="s">
        <v>58</v>
      </c>
      <c r="D339" t="s">
        <v>355</v>
      </c>
      <c r="E339" s="2">
        <v>44291</v>
      </c>
      <c r="F339" s="3" t="s">
        <v>888</v>
      </c>
      <c r="G339" s="3">
        <v>2021</v>
      </c>
      <c r="H339" s="1">
        <v>2425.6799999999998</v>
      </c>
      <c r="I339">
        <v>7</v>
      </c>
      <c r="J339" s="1">
        <f>0.075*mock[[#This Row],[Invoiced Amount USD]]</f>
        <v>181.92599999999999</v>
      </c>
      <c r="K339" s="1">
        <f>mock[[#This Row],[Invoiced Amount USD]]-mock[[#This Row],[Vat]]</f>
        <v>2243.7539999999999</v>
      </c>
      <c r="L339" s="1">
        <f>mock[[#This Row],[Invoiced Amount USD]]/mock[[#This Row],[Quantity]]</f>
        <v>346.52571428571429</v>
      </c>
      <c r="M339" s="1">
        <f>mock[[#This Row],[COGS]]/mock[[#This Row],[Quantity]]</f>
        <v>320.53628571428573</v>
      </c>
      <c r="N339" s="1">
        <f>mock[[#This Row],[Unit Price]]-mock[[#This Row],[Unit Cost]]</f>
        <v>25.989428571428562</v>
      </c>
      <c r="O339" s="1">
        <f>mock[[#This Row],[Profit]]*mock[[#This Row],[Quantity]]</f>
        <v>181.92599999999993</v>
      </c>
      <c r="P339" s="1">
        <f>mock[[#This Row],[Total Profit]]+mock[[#This Row],[Vat]]</f>
        <v>363.85199999999992</v>
      </c>
      <c r="Q339" s="1">
        <f>mock[[#This Row],[Invoiced Amount USD]]/mock[[#This Row],[Total Profit]]</f>
        <v>13.333333333333337</v>
      </c>
      <c r="R339" s="1">
        <f>mock[[#This Row],[Invoiced Amount USD]]/$T$23*100</f>
        <v>4.8494625992634037E-2</v>
      </c>
    </row>
    <row r="340" spans="1:18" x14ac:dyDescent="0.2">
      <c r="A340">
        <v>339</v>
      </c>
      <c r="B340" t="s">
        <v>8</v>
      </c>
      <c r="C340" t="s">
        <v>31</v>
      </c>
      <c r="D340" t="s">
        <v>356</v>
      </c>
      <c r="E340" s="2">
        <v>44418</v>
      </c>
      <c r="F340" s="3" t="s">
        <v>891</v>
      </c>
      <c r="G340" s="3">
        <v>2021</v>
      </c>
      <c r="H340" s="1">
        <v>1160.97</v>
      </c>
      <c r="I340">
        <v>7</v>
      </c>
      <c r="J340" s="1">
        <f>0.075*mock[[#This Row],[Invoiced Amount USD]]</f>
        <v>87.072749999999999</v>
      </c>
      <c r="K340" s="1">
        <f>mock[[#This Row],[Invoiced Amount USD]]-mock[[#This Row],[Vat]]</f>
        <v>1073.89725</v>
      </c>
      <c r="L340" s="1">
        <f>mock[[#This Row],[Invoiced Amount USD]]/mock[[#This Row],[Quantity]]</f>
        <v>165.85285714285715</v>
      </c>
      <c r="M340" s="1">
        <f>mock[[#This Row],[COGS]]/mock[[#This Row],[Quantity]]</f>
        <v>153.41389285714286</v>
      </c>
      <c r="N340" s="1">
        <f>mock[[#This Row],[Unit Price]]-mock[[#This Row],[Unit Cost]]</f>
        <v>12.438964285714292</v>
      </c>
      <c r="O340" s="1">
        <f>mock[[#This Row],[Profit]]*mock[[#This Row],[Quantity]]</f>
        <v>87.072750000000042</v>
      </c>
      <c r="P340" s="1">
        <f>mock[[#This Row],[Total Profit]]+mock[[#This Row],[Vat]]</f>
        <v>174.14550000000003</v>
      </c>
      <c r="Q340" s="1">
        <f>mock[[#This Row],[Invoiced Amount USD]]/mock[[#This Row],[Total Profit]]</f>
        <v>13.333333333333327</v>
      </c>
      <c r="R340" s="1">
        <f>mock[[#This Row],[Invoiced Amount USD]]/$T$23*100</f>
        <v>2.3210318730693392E-2</v>
      </c>
    </row>
    <row r="341" spans="1:18" x14ac:dyDescent="0.2">
      <c r="A341">
        <v>340</v>
      </c>
      <c r="B341" t="s">
        <v>8</v>
      </c>
      <c r="C341" t="s">
        <v>27</v>
      </c>
      <c r="D341" t="s">
        <v>357</v>
      </c>
      <c r="E341" s="2">
        <v>44349</v>
      </c>
      <c r="F341" s="3" t="s">
        <v>887</v>
      </c>
      <c r="G341" s="3">
        <v>2021</v>
      </c>
      <c r="H341" s="1">
        <v>5366.69</v>
      </c>
      <c r="I341">
        <v>6</v>
      </c>
      <c r="J341" s="1">
        <f>0.075*mock[[#This Row],[Invoiced Amount USD]]</f>
        <v>402.50174999999996</v>
      </c>
      <c r="K341" s="1">
        <f>mock[[#This Row],[Invoiced Amount USD]]-mock[[#This Row],[Vat]]</f>
        <v>4964.1882499999992</v>
      </c>
      <c r="L341" s="1">
        <f>mock[[#This Row],[Invoiced Amount USD]]/mock[[#This Row],[Quantity]]</f>
        <v>894.44833333333327</v>
      </c>
      <c r="M341" s="1">
        <f>mock[[#This Row],[COGS]]/mock[[#This Row],[Quantity]]</f>
        <v>827.36470833333317</v>
      </c>
      <c r="N341" s="1">
        <f>mock[[#This Row],[Unit Price]]-mock[[#This Row],[Unit Cost]]</f>
        <v>67.083625000000097</v>
      </c>
      <c r="O341" s="1">
        <f>mock[[#This Row],[Profit]]*mock[[#This Row],[Quantity]]</f>
        <v>402.50175000000058</v>
      </c>
      <c r="P341" s="1">
        <f>mock[[#This Row],[Total Profit]]+mock[[#This Row],[Vat]]</f>
        <v>805.00350000000049</v>
      </c>
      <c r="Q341" s="1">
        <f>mock[[#This Row],[Invoiced Amount USD]]/mock[[#This Row],[Total Profit]]</f>
        <v>13.333333333333313</v>
      </c>
      <c r="R341" s="1">
        <f>mock[[#This Row],[Invoiced Amount USD]]/$T$23*100</f>
        <v>0.10729182100211451</v>
      </c>
    </row>
    <row r="342" spans="1:18" x14ac:dyDescent="0.2">
      <c r="A342">
        <v>341</v>
      </c>
      <c r="B342" t="s">
        <v>10</v>
      </c>
      <c r="C342" t="s">
        <v>52</v>
      </c>
      <c r="D342" t="s">
        <v>358</v>
      </c>
      <c r="E342" s="2">
        <v>44516</v>
      </c>
      <c r="F342" s="3" t="s">
        <v>898</v>
      </c>
      <c r="G342" s="3">
        <v>2021</v>
      </c>
      <c r="H342" s="1">
        <v>1581.05</v>
      </c>
      <c r="I342">
        <v>7</v>
      </c>
      <c r="J342" s="1">
        <f>0.075*mock[[#This Row],[Invoiced Amount USD]]</f>
        <v>118.57874999999999</v>
      </c>
      <c r="K342" s="1">
        <f>mock[[#This Row],[Invoiced Amount USD]]-mock[[#This Row],[Vat]]</f>
        <v>1462.4712500000001</v>
      </c>
      <c r="L342" s="1">
        <f>mock[[#This Row],[Invoiced Amount USD]]/mock[[#This Row],[Quantity]]</f>
        <v>225.8642857142857</v>
      </c>
      <c r="M342" s="1">
        <f>mock[[#This Row],[COGS]]/mock[[#This Row],[Quantity]]</f>
        <v>208.92446428571429</v>
      </c>
      <c r="N342" s="1">
        <f>mock[[#This Row],[Unit Price]]-mock[[#This Row],[Unit Cost]]</f>
        <v>16.939821428571406</v>
      </c>
      <c r="O342" s="1">
        <f>mock[[#This Row],[Profit]]*mock[[#This Row],[Quantity]]</f>
        <v>118.57874999999984</v>
      </c>
      <c r="P342" s="1">
        <f>mock[[#This Row],[Total Profit]]+mock[[#This Row],[Vat]]</f>
        <v>237.15749999999983</v>
      </c>
      <c r="Q342" s="1">
        <f>mock[[#This Row],[Invoiced Amount USD]]/mock[[#This Row],[Total Profit]]</f>
        <v>13.33333333333335</v>
      </c>
      <c r="R342" s="1">
        <f>mock[[#This Row],[Invoiced Amount USD]]/$T$23*100</f>
        <v>3.1608632806328141E-2</v>
      </c>
    </row>
    <row r="343" spans="1:18" x14ac:dyDescent="0.2">
      <c r="A343">
        <v>342</v>
      </c>
      <c r="B343" t="s">
        <v>5</v>
      </c>
      <c r="C343" t="s">
        <v>6</v>
      </c>
      <c r="D343" t="s">
        <v>359</v>
      </c>
      <c r="E343" s="2">
        <v>44380</v>
      </c>
      <c r="F343" s="3" t="s">
        <v>892</v>
      </c>
      <c r="G343" s="3">
        <v>2021</v>
      </c>
      <c r="H343" s="1">
        <v>1355.98</v>
      </c>
      <c r="I343">
        <v>1</v>
      </c>
      <c r="J343" s="1">
        <f>0.075*mock[[#This Row],[Invoiced Amount USD]]</f>
        <v>101.6985</v>
      </c>
      <c r="K343" s="1">
        <f>mock[[#This Row],[Invoiced Amount USD]]-mock[[#This Row],[Vat]]</f>
        <v>1254.2815000000001</v>
      </c>
      <c r="L343" s="1">
        <f>mock[[#This Row],[Invoiced Amount USD]]/mock[[#This Row],[Quantity]]</f>
        <v>1355.98</v>
      </c>
      <c r="M343" s="1">
        <f>mock[[#This Row],[COGS]]/mock[[#This Row],[Quantity]]</f>
        <v>1254.2815000000001</v>
      </c>
      <c r="N343" s="1">
        <f>mock[[#This Row],[Unit Price]]-mock[[#This Row],[Unit Cost]]</f>
        <v>101.69849999999997</v>
      </c>
      <c r="O343" s="1">
        <f>mock[[#This Row],[Profit]]*mock[[#This Row],[Quantity]]</f>
        <v>101.69849999999997</v>
      </c>
      <c r="P343" s="1">
        <f>mock[[#This Row],[Total Profit]]+mock[[#This Row],[Vat]]</f>
        <v>203.39699999999996</v>
      </c>
      <c r="Q343" s="1">
        <f>mock[[#This Row],[Invoiced Amount USD]]/mock[[#This Row],[Total Profit]]</f>
        <v>13.333333333333337</v>
      </c>
      <c r="R343" s="1">
        <f>mock[[#This Row],[Invoiced Amount USD]]/$T$23*100</f>
        <v>2.71089933352676E-2</v>
      </c>
    </row>
    <row r="344" spans="1:18" x14ac:dyDescent="0.2">
      <c r="A344">
        <v>343</v>
      </c>
      <c r="B344" t="s">
        <v>13</v>
      </c>
      <c r="C344" t="s">
        <v>35</v>
      </c>
      <c r="D344" t="s">
        <v>360</v>
      </c>
      <c r="E344" s="2">
        <v>44546</v>
      </c>
      <c r="F344" s="3" t="s">
        <v>895</v>
      </c>
      <c r="G344" s="3">
        <v>2021</v>
      </c>
      <c r="H344" s="1">
        <v>1016.05</v>
      </c>
      <c r="I344">
        <v>7</v>
      </c>
      <c r="J344" s="1">
        <f>0.075*mock[[#This Row],[Invoiced Amount USD]]</f>
        <v>76.203749999999999</v>
      </c>
      <c r="K344" s="1">
        <f>mock[[#This Row],[Invoiced Amount USD]]-mock[[#This Row],[Vat]]</f>
        <v>939.84624999999994</v>
      </c>
      <c r="L344" s="1">
        <f>mock[[#This Row],[Invoiced Amount USD]]/mock[[#This Row],[Quantity]]</f>
        <v>145.15</v>
      </c>
      <c r="M344" s="1">
        <f>mock[[#This Row],[COGS]]/mock[[#This Row],[Quantity]]</f>
        <v>134.26374999999999</v>
      </c>
      <c r="N344" s="1">
        <f>mock[[#This Row],[Unit Price]]-mock[[#This Row],[Unit Cost]]</f>
        <v>10.886250000000018</v>
      </c>
      <c r="O344" s="1">
        <f>mock[[#This Row],[Profit]]*mock[[#This Row],[Quantity]]</f>
        <v>76.203750000000127</v>
      </c>
      <c r="P344" s="1">
        <f>mock[[#This Row],[Total Profit]]+mock[[#This Row],[Vat]]</f>
        <v>152.40750000000014</v>
      </c>
      <c r="Q344" s="1">
        <f>mock[[#This Row],[Invoiced Amount USD]]/mock[[#This Row],[Total Profit]]</f>
        <v>13.333333333333311</v>
      </c>
      <c r="R344" s="1">
        <f>mock[[#This Row],[Invoiced Amount USD]]/$T$23*100</f>
        <v>2.0313052315151139E-2</v>
      </c>
    </row>
    <row r="345" spans="1:18" x14ac:dyDescent="0.2">
      <c r="A345">
        <v>344</v>
      </c>
      <c r="B345" t="s">
        <v>16</v>
      </c>
      <c r="C345" t="s">
        <v>87</v>
      </c>
      <c r="D345" t="s">
        <v>361</v>
      </c>
      <c r="E345" s="2">
        <v>44363</v>
      </c>
      <c r="F345" s="3" t="s">
        <v>887</v>
      </c>
      <c r="G345" s="3">
        <v>2021</v>
      </c>
      <c r="H345" s="1">
        <v>8476.83</v>
      </c>
      <c r="I345">
        <v>4</v>
      </c>
      <c r="J345" s="1">
        <f>0.075*mock[[#This Row],[Invoiced Amount USD]]</f>
        <v>635.76224999999999</v>
      </c>
      <c r="K345" s="1">
        <f>mock[[#This Row],[Invoiced Amount USD]]-mock[[#This Row],[Vat]]</f>
        <v>7841.0677500000002</v>
      </c>
      <c r="L345" s="1">
        <f>mock[[#This Row],[Invoiced Amount USD]]/mock[[#This Row],[Quantity]]</f>
        <v>2119.2075</v>
      </c>
      <c r="M345" s="1">
        <f>mock[[#This Row],[COGS]]/mock[[#This Row],[Quantity]]</f>
        <v>1960.2669375</v>
      </c>
      <c r="N345" s="1">
        <f>mock[[#This Row],[Unit Price]]-mock[[#This Row],[Unit Cost]]</f>
        <v>158.94056249999994</v>
      </c>
      <c r="O345" s="1">
        <f>mock[[#This Row],[Profit]]*mock[[#This Row],[Quantity]]</f>
        <v>635.76224999999977</v>
      </c>
      <c r="P345" s="1">
        <f>mock[[#This Row],[Total Profit]]+mock[[#This Row],[Vat]]</f>
        <v>1271.5244999999998</v>
      </c>
      <c r="Q345" s="1">
        <f>mock[[#This Row],[Invoiced Amount USD]]/mock[[#This Row],[Total Profit]]</f>
        <v>13.333333333333337</v>
      </c>
      <c r="R345" s="1">
        <f>mock[[#This Row],[Invoiced Amount USD]]/$T$23*100</f>
        <v>0.16947029305313976</v>
      </c>
    </row>
    <row r="346" spans="1:18" x14ac:dyDescent="0.2">
      <c r="A346">
        <v>345</v>
      </c>
      <c r="B346" t="s">
        <v>16</v>
      </c>
      <c r="C346" t="s">
        <v>27</v>
      </c>
      <c r="D346" t="s">
        <v>311</v>
      </c>
      <c r="E346" s="2">
        <v>44379</v>
      </c>
      <c r="F346" s="3" t="s">
        <v>892</v>
      </c>
      <c r="G346" s="3">
        <v>2021</v>
      </c>
      <c r="H346" s="1">
        <v>4285.6099999999997</v>
      </c>
      <c r="I346">
        <v>6</v>
      </c>
      <c r="J346" s="1">
        <f>0.075*mock[[#This Row],[Invoiced Amount USD]]</f>
        <v>321.42074999999994</v>
      </c>
      <c r="K346" s="1">
        <f>mock[[#This Row],[Invoiced Amount USD]]-mock[[#This Row],[Vat]]</f>
        <v>3964.1892499999999</v>
      </c>
      <c r="L346" s="1">
        <f>mock[[#This Row],[Invoiced Amount USD]]/mock[[#This Row],[Quantity]]</f>
        <v>714.26833333333332</v>
      </c>
      <c r="M346" s="1">
        <f>mock[[#This Row],[COGS]]/mock[[#This Row],[Quantity]]</f>
        <v>660.69820833333335</v>
      </c>
      <c r="N346" s="1">
        <f>mock[[#This Row],[Unit Price]]-mock[[#This Row],[Unit Cost]]</f>
        <v>53.570124999999962</v>
      </c>
      <c r="O346" s="1">
        <f>mock[[#This Row],[Profit]]*mock[[#This Row],[Quantity]]</f>
        <v>321.42074999999977</v>
      </c>
      <c r="P346" s="1">
        <f>mock[[#This Row],[Total Profit]]+mock[[#This Row],[Vat]]</f>
        <v>642.84149999999977</v>
      </c>
      <c r="Q346" s="1">
        <f>mock[[#This Row],[Invoiced Amount USD]]/mock[[#This Row],[Total Profit]]</f>
        <v>13.333333333333341</v>
      </c>
      <c r="R346" s="1">
        <f>mock[[#This Row],[Invoiced Amount USD]]/$T$23*100</f>
        <v>8.5678677360695704E-2</v>
      </c>
    </row>
    <row r="347" spans="1:18" x14ac:dyDescent="0.2">
      <c r="A347">
        <v>346</v>
      </c>
      <c r="B347" t="s">
        <v>10</v>
      </c>
      <c r="C347" t="s">
        <v>11</v>
      </c>
      <c r="D347" t="s">
        <v>362</v>
      </c>
      <c r="E347" s="2">
        <v>44354</v>
      </c>
      <c r="F347" s="3" t="s">
        <v>887</v>
      </c>
      <c r="G347" s="3">
        <v>2021</v>
      </c>
      <c r="H347" s="1">
        <v>4280.5600000000004</v>
      </c>
      <c r="I347">
        <v>1</v>
      </c>
      <c r="J347" s="1">
        <f>0.075*mock[[#This Row],[Invoiced Amount USD]]</f>
        <v>321.04200000000003</v>
      </c>
      <c r="K347" s="1">
        <f>mock[[#This Row],[Invoiced Amount USD]]-mock[[#This Row],[Vat]]</f>
        <v>3959.5180000000005</v>
      </c>
      <c r="L347" s="1">
        <f>mock[[#This Row],[Invoiced Amount USD]]/mock[[#This Row],[Quantity]]</f>
        <v>4280.5600000000004</v>
      </c>
      <c r="M347" s="1">
        <f>mock[[#This Row],[COGS]]/mock[[#This Row],[Quantity]]</f>
        <v>3959.5180000000005</v>
      </c>
      <c r="N347" s="1">
        <f>mock[[#This Row],[Unit Price]]-mock[[#This Row],[Unit Cost]]</f>
        <v>321.04199999999992</v>
      </c>
      <c r="O347" s="1">
        <f>mock[[#This Row],[Profit]]*mock[[#This Row],[Quantity]]</f>
        <v>321.04199999999992</v>
      </c>
      <c r="P347" s="1">
        <f>mock[[#This Row],[Total Profit]]+mock[[#This Row],[Vat]]</f>
        <v>642.08399999999995</v>
      </c>
      <c r="Q347" s="1">
        <f>mock[[#This Row],[Invoiced Amount USD]]/mock[[#This Row],[Total Profit]]</f>
        <v>13.333333333333337</v>
      </c>
      <c r="R347" s="1">
        <f>mock[[#This Row],[Invoiced Amount USD]]/$T$23*100</f>
        <v>8.557771686250025E-2</v>
      </c>
    </row>
    <row r="348" spans="1:18" x14ac:dyDescent="0.2">
      <c r="A348">
        <v>347</v>
      </c>
      <c r="B348" t="s">
        <v>13</v>
      </c>
      <c r="C348" t="s">
        <v>79</v>
      </c>
      <c r="D348" t="s">
        <v>363</v>
      </c>
      <c r="E348" s="2">
        <v>44378</v>
      </c>
      <c r="F348" s="3" t="s">
        <v>892</v>
      </c>
      <c r="G348" s="3">
        <v>2021</v>
      </c>
      <c r="H348" s="1">
        <v>6888.51</v>
      </c>
      <c r="I348">
        <v>6</v>
      </c>
      <c r="J348" s="1">
        <f>0.075*mock[[#This Row],[Invoiced Amount USD]]</f>
        <v>516.63824999999997</v>
      </c>
      <c r="K348" s="1">
        <f>mock[[#This Row],[Invoiced Amount USD]]-mock[[#This Row],[Vat]]</f>
        <v>6371.8717500000002</v>
      </c>
      <c r="L348" s="1">
        <f>mock[[#This Row],[Invoiced Amount USD]]/mock[[#This Row],[Quantity]]</f>
        <v>1148.085</v>
      </c>
      <c r="M348" s="1">
        <f>mock[[#This Row],[COGS]]/mock[[#This Row],[Quantity]]</f>
        <v>1061.978625</v>
      </c>
      <c r="N348" s="1">
        <f>mock[[#This Row],[Unit Price]]-mock[[#This Row],[Unit Cost]]</f>
        <v>86.106375000000071</v>
      </c>
      <c r="O348" s="1">
        <f>mock[[#This Row],[Profit]]*mock[[#This Row],[Quantity]]</f>
        <v>516.63825000000043</v>
      </c>
      <c r="P348" s="1">
        <f>mock[[#This Row],[Total Profit]]+mock[[#This Row],[Vat]]</f>
        <v>1033.2765000000004</v>
      </c>
      <c r="Q348" s="1">
        <f>mock[[#This Row],[Invoiced Amount USD]]/mock[[#This Row],[Total Profit]]</f>
        <v>13.333333333333323</v>
      </c>
      <c r="R348" s="1">
        <f>mock[[#This Row],[Invoiced Amount USD]]/$T$23*100</f>
        <v>0.13771631711376586</v>
      </c>
    </row>
    <row r="349" spans="1:18" x14ac:dyDescent="0.2">
      <c r="A349">
        <v>348</v>
      </c>
      <c r="B349" t="s">
        <v>5</v>
      </c>
      <c r="C349" t="s">
        <v>41</v>
      </c>
      <c r="D349" t="s">
        <v>364</v>
      </c>
      <c r="E349" s="2">
        <v>44441</v>
      </c>
      <c r="F349" s="3" t="s">
        <v>893</v>
      </c>
      <c r="G349" s="3">
        <v>2021</v>
      </c>
      <c r="H349" s="1">
        <v>4544.6899999999996</v>
      </c>
      <c r="I349">
        <v>5</v>
      </c>
      <c r="J349" s="1">
        <f>0.075*mock[[#This Row],[Invoiced Amount USD]]</f>
        <v>340.85174999999998</v>
      </c>
      <c r="K349" s="1">
        <f>mock[[#This Row],[Invoiced Amount USD]]-mock[[#This Row],[Vat]]</f>
        <v>4203.8382499999998</v>
      </c>
      <c r="L349" s="1">
        <f>mock[[#This Row],[Invoiced Amount USD]]/mock[[#This Row],[Quantity]]</f>
        <v>908.93799999999987</v>
      </c>
      <c r="M349" s="1">
        <f>mock[[#This Row],[COGS]]/mock[[#This Row],[Quantity]]</f>
        <v>840.76765</v>
      </c>
      <c r="N349" s="1">
        <f>mock[[#This Row],[Unit Price]]-mock[[#This Row],[Unit Cost]]</f>
        <v>68.170349999999871</v>
      </c>
      <c r="O349" s="1">
        <f>mock[[#This Row],[Profit]]*mock[[#This Row],[Quantity]]</f>
        <v>340.85174999999936</v>
      </c>
      <c r="P349" s="1">
        <f>mock[[#This Row],[Total Profit]]+mock[[#This Row],[Vat]]</f>
        <v>681.70349999999939</v>
      </c>
      <c r="Q349" s="1">
        <f>mock[[#This Row],[Invoiced Amount USD]]/mock[[#This Row],[Total Profit]]</f>
        <v>13.333333333333357</v>
      </c>
      <c r="R349" s="1">
        <f>mock[[#This Row],[Invoiced Amount USD]]/$T$23*100</f>
        <v>9.0858250800791532E-2</v>
      </c>
    </row>
    <row r="350" spans="1:18" x14ac:dyDescent="0.2">
      <c r="A350">
        <v>349</v>
      </c>
      <c r="B350" t="s">
        <v>8</v>
      </c>
      <c r="C350" t="s">
        <v>35</v>
      </c>
      <c r="D350" t="s">
        <v>365</v>
      </c>
      <c r="E350" s="2">
        <v>44415</v>
      </c>
      <c r="F350" s="3" t="s">
        <v>891</v>
      </c>
      <c r="G350" s="3">
        <v>2021</v>
      </c>
      <c r="H350" s="1">
        <v>3050.14</v>
      </c>
      <c r="I350">
        <v>4</v>
      </c>
      <c r="J350" s="1">
        <f>0.075*mock[[#This Row],[Invoiced Amount USD]]</f>
        <v>228.76049999999998</v>
      </c>
      <c r="K350" s="1">
        <f>mock[[#This Row],[Invoiced Amount USD]]-mock[[#This Row],[Vat]]</f>
        <v>2821.3795</v>
      </c>
      <c r="L350" s="1">
        <f>mock[[#This Row],[Invoiced Amount USD]]/mock[[#This Row],[Quantity]]</f>
        <v>762.53499999999997</v>
      </c>
      <c r="M350" s="1">
        <f>mock[[#This Row],[COGS]]/mock[[#This Row],[Quantity]]</f>
        <v>705.344875</v>
      </c>
      <c r="N350" s="1">
        <f>mock[[#This Row],[Unit Price]]-mock[[#This Row],[Unit Cost]]</f>
        <v>57.190124999999966</v>
      </c>
      <c r="O350" s="1">
        <f>mock[[#This Row],[Profit]]*mock[[#This Row],[Quantity]]</f>
        <v>228.76049999999987</v>
      </c>
      <c r="P350" s="1">
        <f>mock[[#This Row],[Total Profit]]+mock[[#This Row],[Vat]]</f>
        <v>457.52099999999984</v>
      </c>
      <c r="Q350" s="1">
        <f>mock[[#This Row],[Invoiced Amount USD]]/mock[[#This Row],[Total Profit]]</f>
        <v>13.333333333333341</v>
      </c>
      <c r="R350" s="1">
        <f>mock[[#This Row],[Invoiced Amount USD]]/$T$23*100</f>
        <v>6.0978941379395801E-2</v>
      </c>
    </row>
    <row r="351" spans="1:18" x14ac:dyDescent="0.2">
      <c r="A351">
        <v>350</v>
      </c>
      <c r="B351" t="s">
        <v>10</v>
      </c>
      <c r="C351" t="s">
        <v>6</v>
      </c>
      <c r="D351" t="s">
        <v>265</v>
      </c>
      <c r="E351" s="2">
        <v>44216</v>
      </c>
      <c r="F351" s="3" t="s">
        <v>894</v>
      </c>
      <c r="G351" s="3">
        <v>2021</v>
      </c>
      <c r="H351" s="1">
        <v>4517.01</v>
      </c>
      <c r="I351">
        <v>6</v>
      </c>
      <c r="J351" s="1">
        <f>0.075*mock[[#This Row],[Invoiced Amount USD]]</f>
        <v>338.77575000000002</v>
      </c>
      <c r="K351" s="1">
        <f>mock[[#This Row],[Invoiced Amount USD]]-mock[[#This Row],[Vat]]</f>
        <v>4178.2342500000004</v>
      </c>
      <c r="L351" s="1">
        <f>mock[[#This Row],[Invoiced Amount USD]]/mock[[#This Row],[Quantity]]</f>
        <v>752.83500000000004</v>
      </c>
      <c r="M351" s="1">
        <f>mock[[#This Row],[COGS]]/mock[[#This Row],[Quantity]]</f>
        <v>696.37237500000003</v>
      </c>
      <c r="N351" s="1">
        <f>mock[[#This Row],[Unit Price]]-mock[[#This Row],[Unit Cost]]</f>
        <v>56.462625000000003</v>
      </c>
      <c r="O351" s="1">
        <f>mock[[#This Row],[Profit]]*mock[[#This Row],[Quantity]]</f>
        <v>338.77575000000002</v>
      </c>
      <c r="P351" s="1">
        <f>mock[[#This Row],[Total Profit]]+mock[[#This Row],[Vat]]</f>
        <v>677.55150000000003</v>
      </c>
      <c r="Q351" s="1">
        <f>mock[[#This Row],[Invoiced Amount USD]]/mock[[#This Row],[Total Profit]]</f>
        <v>13.333333333333334</v>
      </c>
      <c r="R351" s="1">
        <f>mock[[#This Row],[Invoiced Amount USD]]/$T$23*100</f>
        <v>9.0304867317613169E-2</v>
      </c>
    </row>
    <row r="352" spans="1:18" x14ac:dyDescent="0.2">
      <c r="A352">
        <v>351</v>
      </c>
      <c r="B352" t="s">
        <v>8</v>
      </c>
      <c r="C352" t="s">
        <v>35</v>
      </c>
      <c r="D352" t="s">
        <v>366</v>
      </c>
      <c r="E352" s="2">
        <v>44268</v>
      </c>
      <c r="F352" s="3" t="s">
        <v>890</v>
      </c>
      <c r="G352" s="3">
        <v>2021</v>
      </c>
      <c r="H352" s="1">
        <v>9588.6200000000008</v>
      </c>
      <c r="I352">
        <v>3</v>
      </c>
      <c r="J352" s="1">
        <f>0.075*mock[[#This Row],[Invoiced Amount USD]]</f>
        <v>719.14650000000006</v>
      </c>
      <c r="K352" s="1">
        <f>mock[[#This Row],[Invoiced Amount USD]]-mock[[#This Row],[Vat]]</f>
        <v>8869.4735000000001</v>
      </c>
      <c r="L352" s="1">
        <f>mock[[#This Row],[Invoiced Amount USD]]/mock[[#This Row],[Quantity]]</f>
        <v>3196.2066666666669</v>
      </c>
      <c r="M352" s="1">
        <f>mock[[#This Row],[COGS]]/mock[[#This Row],[Quantity]]</f>
        <v>2956.4911666666667</v>
      </c>
      <c r="N352" s="1">
        <f>mock[[#This Row],[Unit Price]]-mock[[#This Row],[Unit Cost]]</f>
        <v>239.71550000000025</v>
      </c>
      <c r="O352" s="1">
        <f>mock[[#This Row],[Profit]]*mock[[#This Row],[Quantity]]</f>
        <v>719.14650000000074</v>
      </c>
      <c r="P352" s="1">
        <f>mock[[#This Row],[Total Profit]]+mock[[#This Row],[Vat]]</f>
        <v>1438.2930000000008</v>
      </c>
      <c r="Q352" s="1">
        <f>mock[[#This Row],[Invoiced Amount USD]]/mock[[#This Row],[Total Profit]]</f>
        <v>13.333333333333321</v>
      </c>
      <c r="R352" s="1">
        <f>mock[[#This Row],[Invoiced Amount USD]]/$T$23*100</f>
        <v>0.19169739647665424</v>
      </c>
    </row>
    <row r="353" spans="1:18" x14ac:dyDescent="0.2">
      <c r="A353">
        <v>352</v>
      </c>
      <c r="B353" t="s">
        <v>10</v>
      </c>
      <c r="C353" t="s">
        <v>20</v>
      </c>
      <c r="D353" t="s">
        <v>367</v>
      </c>
      <c r="E353" s="2">
        <v>44362</v>
      </c>
      <c r="F353" s="3" t="s">
        <v>887</v>
      </c>
      <c r="G353" s="3">
        <v>2021</v>
      </c>
      <c r="H353" s="1">
        <v>1893.13</v>
      </c>
      <c r="I353">
        <v>6</v>
      </c>
      <c r="J353" s="1">
        <f>0.075*mock[[#This Row],[Invoiced Amount USD]]</f>
        <v>141.98474999999999</v>
      </c>
      <c r="K353" s="1">
        <f>mock[[#This Row],[Invoiced Amount USD]]-mock[[#This Row],[Vat]]</f>
        <v>1751.14525</v>
      </c>
      <c r="L353" s="1">
        <f>mock[[#This Row],[Invoiced Amount USD]]/mock[[#This Row],[Quantity]]</f>
        <v>315.5216666666667</v>
      </c>
      <c r="M353" s="1">
        <f>mock[[#This Row],[COGS]]/mock[[#This Row],[Quantity]]</f>
        <v>291.85754166666669</v>
      </c>
      <c r="N353" s="1">
        <f>mock[[#This Row],[Unit Price]]-mock[[#This Row],[Unit Cost]]</f>
        <v>23.664125000000013</v>
      </c>
      <c r="O353" s="1">
        <f>mock[[#This Row],[Profit]]*mock[[#This Row],[Quantity]]</f>
        <v>141.98475000000008</v>
      </c>
      <c r="P353" s="1">
        <f>mock[[#This Row],[Total Profit]]+mock[[#This Row],[Vat]]</f>
        <v>283.96950000000004</v>
      </c>
      <c r="Q353" s="1">
        <f>mock[[#This Row],[Invoiced Amount USD]]/mock[[#This Row],[Total Profit]]</f>
        <v>13.333333333333327</v>
      </c>
      <c r="R353" s="1">
        <f>mock[[#This Row],[Invoiced Amount USD]]/$T$23*100</f>
        <v>3.784779167302995E-2</v>
      </c>
    </row>
    <row r="354" spans="1:18" x14ac:dyDescent="0.2">
      <c r="A354">
        <v>353</v>
      </c>
      <c r="B354" t="s">
        <v>10</v>
      </c>
      <c r="C354" t="s">
        <v>63</v>
      </c>
      <c r="D354" t="s">
        <v>368</v>
      </c>
      <c r="E354" s="2">
        <v>44548</v>
      </c>
      <c r="F354" s="3" t="s">
        <v>895</v>
      </c>
      <c r="G354" s="3">
        <v>2021</v>
      </c>
      <c r="H354" s="1">
        <v>8511.92</v>
      </c>
      <c r="I354">
        <v>9</v>
      </c>
      <c r="J354" s="1">
        <f>0.075*mock[[#This Row],[Invoiced Amount USD]]</f>
        <v>638.39400000000001</v>
      </c>
      <c r="K354" s="1">
        <f>mock[[#This Row],[Invoiced Amount USD]]-mock[[#This Row],[Vat]]</f>
        <v>7873.5259999999998</v>
      </c>
      <c r="L354" s="1">
        <f>mock[[#This Row],[Invoiced Amount USD]]/mock[[#This Row],[Quantity]]</f>
        <v>945.76888888888891</v>
      </c>
      <c r="M354" s="1">
        <f>mock[[#This Row],[COGS]]/mock[[#This Row],[Quantity]]</f>
        <v>874.8362222222222</v>
      </c>
      <c r="N354" s="1">
        <f>mock[[#This Row],[Unit Price]]-mock[[#This Row],[Unit Cost]]</f>
        <v>70.932666666666705</v>
      </c>
      <c r="O354" s="1">
        <f>mock[[#This Row],[Profit]]*mock[[#This Row],[Quantity]]</f>
        <v>638.39400000000035</v>
      </c>
      <c r="P354" s="1">
        <f>mock[[#This Row],[Total Profit]]+mock[[#This Row],[Vat]]</f>
        <v>1276.7880000000005</v>
      </c>
      <c r="Q354" s="1">
        <f>mock[[#This Row],[Invoiced Amount USD]]/mock[[#This Row],[Total Profit]]</f>
        <v>13.333333333333327</v>
      </c>
      <c r="R354" s="1">
        <f>mock[[#This Row],[Invoiced Amount USD]]/$T$23*100</f>
        <v>0.17017181857426436</v>
      </c>
    </row>
    <row r="355" spans="1:18" x14ac:dyDescent="0.2">
      <c r="A355">
        <v>354</v>
      </c>
      <c r="B355" t="s">
        <v>16</v>
      </c>
      <c r="C355" t="s">
        <v>52</v>
      </c>
      <c r="D355" t="s">
        <v>46</v>
      </c>
      <c r="E355" s="2">
        <v>44538</v>
      </c>
      <c r="F355" s="3" t="s">
        <v>895</v>
      </c>
      <c r="G355" s="3">
        <v>2021</v>
      </c>
      <c r="H355" s="1">
        <v>5942.98</v>
      </c>
      <c r="I355">
        <v>1</v>
      </c>
      <c r="J355" s="1">
        <f>0.075*mock[[#This Row],[Invoiced Amount USD]]</f>
        <v>445.72349999999994</v>
      </c>
      <c r="K355" s="1">
        <f>mock[[#This Row],[Invoiced Amount USD]]-mock[[#This Row],[Vat]]</f>
        <v>5497.2564999999995</v>
      </c>
      <c r="L355" s="1">
        <f>mock[[#This Row],[Invoiced Amount USD]]/mock[[#This Row],[Quantity]]</f>
        <v>5942.98</v>
      </c>
      <c r="M355" s="1">
        <f>mock[[#This Row],[COGS]]/mock[[#This Row],[Quantity]]</f>
        <v>5497.2564999999995</v>
      </c>
      <c r="N355" s="1">
        <f>mock[[#This Row],[Unit Price]]-mock[[#This Row],[Unit Cost]]</f>
        <v>445.72350000000006</v>
      </c>
      <c r="O355" s="1">
        <f>mock[[#This Row],[Profit]]*mock[[#This Row],[Quantity]]</f>
        <v>445.72350000000006</v>
      </c>
      <c r="P355" s="1">
        <f>mock[[#This Row],[Total Profit]]+mock[[#This Row],[Vat]]</f>
        <v>891.447</v>
      </c>
      <c r="Q355" s="1">
        <f>mock[[#This Row],[Invoiced Amount USD]]/mock[[#This Row],[Total Profit]]</f>
        <v>13.33333333333333</v>
      </c>
      <c r="R355" s="1">
        <f>mock[[#This Row],[Invoiced Amount USD]]/$T$23*100</f>
        <v>0.11881311318133647</v>
      </c>
    </row>
    <row r="356" spans="1:18" x14ac:dyDescent="0.2">
      <c r="A356">
        <v>355</v>
      </c>
      <c r="B356" t="s">
        <v>16</v>
      </c>
      <c r="C356" t="s">
        <v>27</v>
      </c>
      <c r="D356" t="s">
        <v>369</v>
      </c>
      <c r="E356" s="2">
        <v>44392</v>
      </c>
      <c r="F356" s="3" t="s">
        <v>892</v>
      </c>
      <c r="G356" s="3">
        <v>2021</v>
      </c>
      <c r="H356" s="1">
        <v>4575.17</v>
      </c>
      <c r="I356">
        <v>3</v>
      </c>
      <c r="J356" s="1">
        <f>0.075*mock[[#This Row],[Invoiced Amount USD]]</f>
        <v>343.13774999999998</v>
      </c>
      <c r="K356" s="1">
        <f>mock[[#This Row],[Invoiced Amount USD]]-mock[[#This Row],[Vat]]</f>
        <v>4232.0322500000002</v>
      </c>
      <c r="L356" s="1">
        <f>mock[[#This Row],[Invoiced Amount USD]]/mock[[#This Row],[Quantity]]</f>
        <v>1525.0566666666666</v>
      </c>
      <c r="M356" s="1">
        <f>mock[[#This Row],[COGS]]/mock[[#This Row],[Quantity]]</f>
        <v>1410.6774166666667</v>
      </c>
      <c r="N356" s="1">
        <f>mock[[#This Row],[Unit Price]]-mock[[#This Row],[Unit Cost]]</f>
        <v>114.37924999999996</v>
      </c>
      <c r="O356" s="1">
        <f>mock[[#This Row],[Profit]]*mock[[#This Row],[Quantity]]</f>
        <v>343.13774999999987</v>
      </c>
      <c r="P356" s="1">
        <f>mock[[#This Row],[Total Profit]]+mock[[#This Row],[Vat]]</f>
        <v>686.27549999999985</v>
      </c>
      <c r="Q356" s="1">
        <f>mock[[#This Row],[Invoiced Amount USD]]/mock[[#This Row],[Total Profit]]</f>
        <v>13.333333333333339</v>
      </c>
      <c r="R356" s="1">
        <f>mock[[#This Row],[Invoiced Amount USD]]/$T$23*100</f>
        <v>9.1467612381979271E-2</v>
      </c>
    </row>
    <row r="357" spans="1:18" x14ac:dyDescent="0.2">
      <c r="A357">
        <v>356</v>
      </c>
      <c r="B357" t="s">
        <v>13</v>
      </c>
      <c r="C357" t="s">
        <v>14</v>
      </c>
      <c r="D357" t="s">
        <v>370</v>
      </c>
      <c r="E357" s="2">
        <v>44503</v>
      </c>
      <c r="F357" s="3" t="s">
        <v>898</v>
      </c>
      <c r="G357" s="3">
        <v>2021</v>
      </c>
      <c r="H357" s="1">
        <v>3126.55</v>
      </c>
      <c r="I357">
        <v>5</v>
      </c>
      <c r="J357" s="1">
        <f>0.075*mock[[#This Row],[Invoiced Amount USD]]</f>
        <v>234.49125000000001</v>
      </c>
      <c r="K357" s="1">
        <f>mock[[#This Row],[Invoiced Amount USD]]-mock[[#This Row],[Vat]]</f>
        <v>2892.0587500000001</v>
      </c>
      <c r="L357" s="1">
        <f>mock[[#This Row],[Invoiced Amount USD]]/mock[[#This Row],[Quantity]]</f>
        <v>625.31000000000006</v>
      </c>
      <c r="M357" s="1">
        <f>mock[[#This Row],[COGS]]/mock[[#This Row],[Quantity]]</f>
        <v>578.41174999999998</v>
      </c>
      <c r="N357" s="1">
        <f>mock[[#This Row],[Unit Price]]-mock[[#This Row],[Unit Cost]]</f>
        <v>46.898250000000075</v>
      </c>
      <c r="O357" s="1">
        <f>mock[[#This Row],[Profit]]*mock[[#This Row],[Quantity]]</f>
        <v>234.49125000000038</v>
      </c>
      <c r="P357" s="1">
        <f>mock[[#This Row],[Total Profit]]+mock[[#This Row],[Vat]]</f>
        <v>468.98250000000041</v>
      </c>
      <c r="Q357" s="1">
        <f>mock[[#This Row],[Invoiced Amount USD]]/mock[[#This Row],[Total Profit]]</f>
        <v>13.333333333333313</v>
      </c>
      <c r="R357" s="1">
        <f>mock[[#This Row],[Invoiced Amount USD]]/$T$23*100</f>
        <v>6.2506543689715865E-2</v>
      </c>
    </row>
    <row r="358" spans="1:18" x14ac:dyDescent="0.2">
      <c r="A358">
        <v>357</v>
      </c>
      <c r="B358" t="s">
        <v>5</v>
      </c>
      <c r="C358" t="s">
        <v>79</v>
      </c>
      <c r="D358" t="s">
        <v>371</v>
      </c>
      <c r="E358" s="2">
        <v>44532</v>
      </c>
      <c r="F358" s="3" t="s">
        <v>895</v>
      </c>
      <c r="G358" s="3">
        <v>2021</v>
      </c>
      <c r="H358" s="1">
        <v>1028.1099999999999</v>
      </c>
      <c r="I358">
        <v>6</v>
      </c>
      <c r="J358" s="1">
        <f>0.075*mock[[#This Row],[Invoiced Amount USD]]</f>
        <v>77.108249999999984</v>
      </c>
      <c r="K358" s="1">
        <f>mock[[#This Row],[Invoiced Amount USD]]-mock[[#This Row],[Vat]]</f>
        <v>951.0017499999999</v>
      </c>
      <c r="L358" s="1">
        <f>mock[[#This Row],[Invoiced Amount USD]]/mock[[#This Row],[Quantity]]</f>
        <v>171.35166666666666</v>
      </c>
      <c r="M358" s="1">
        <f>mock[[#This Row],[COGS]]/mock[[#This Row],[Quantity]]</f>
        <v>158.50029166666664</v>
      </c>
      <c r="N358" s="1">
        <f>mock[[#This Row],[Unit Price]]-mock[[#This Row],[Unit Cost]]</f>
        <v>12.851375000000019</v>
      </c>
      <c r="O358" s="1">
        <f>mock[[#This Row],[Profit]]*mock[[#This Row],[Quantity]]</f>
        <v>77.108250000000112</v>
      </c>
      <c r="P358" s="1">
        <f>mock[[#This Row],[Total Profit]]+mock[[#This Row],[Vat]]</f>
        <v>154.21650000000011</v>
      </c>
      <c r="Q358" s="1">
        <f>mock[[#This Row],[Invoiced Amount USD]]/mock[[#This Row],[Total Profit]]</f>
        <v>13.333333333333313</v>
      </c>
      <c r="R358" s="1">
        <f>mock[[#This Row],[Invoiced Amount USD]]/$T$23*100</f>
        <v>2.055415798014865E-2</v>
      </c>
    </row>
    <row r="359" spans="1:18" x14ac:dyDescent="0.2">
      <c r="A359">
        <v>358</v>
      </c>
      <c r="B359" t="s">
        <v>10</v>
      </c>
      <c r="C359" t="s">
        <v>27</v>
      </c>
      <c r="D359" t="s">
        <v>372</v>
      </c>
      <c r="E359" s="2">
        <v>44539</v>
      </c>
      <c r="F359" s="3" t="s">
        <v>895</v>
      </c>
      <c r="G359" s="3">
        <v>2021</v>
      </c>
      <c r="H359" s="1">
        <v>788.62</v>
      </c>
      <c r="I359">
        <v>4</v>
      </c>
      <c r="J359" s="1">
        <f>0.075*mock[[#This Row],[Invoiced Amount USD]]</f>
        <v>59.146499999999996</v>
      </c>
      <c r="K359" s="1">
        <f>mock[[#This Row],[Invoiced Amount USD]]-mock[[#This Row],[Vat]]</f>
        <v>729.47350000000006</v>
      </c>
      <c r="L359" s="1">
        <f>mock[[#This Row],[Invoiced Amount USD]]/mock[[#This Row],[Quantity]]</f>
        <v>197.155</v>
      </c>
      <c r="M359" s="1">
        <f>mock[[#This Row],[COGS]]/mock[[#This Row],[Quantity]]</f>
        <v>182.36837500000001</v>
      </c>
      <c r="N359" s="1">
        <f>mock[[#This Row],[Unit Price]]-mock[[#This Row],[Unit Cost]]</f>
        <v>14.786624999999987</v>
      </c>
      <c r="O359" s="1">
        <f>mock[[#This Row],[Profit]]*mock[[#This Row],[Quantity]]</f>
        <v>59.146499999999946</v>
      </c>
      <c r="P359" s="1">
        <f>mock[[#This Row],[Total Profit]]+mock[[#This Row],[Vat]]</f>
        <v>118.29299999999995</v>
      </c>
      <c r="Q359" s="1">
        <f>mock[[#This Row],[Invoiced Amount USD]]/mock[[#This Row],[Total Profit]]</f>
        <v>13.333333333333346</v>
      </c>
      <c r="R359" s="1">
        <f>mock[[#This Row],[Invoiced Amount USD]]/$T$23*100</f>
        <v>1.576623130433984E-2</v>
      </c>
    </row>
    <row r="360" spans="1:18" x14ac:dyDescent="0.2">
      <c r="A360">
        <v>359</v>
      </c>
      <c r="B360" t="s">
        <v>5</v>
      </c>
      <c r="C360" t="s">
        <v>29</v>
      </c>
      <c r="D360" t="s">
        <v>373</v>
      </c>
      <c r="E360" s="2">
        <v>44469</v>
      </c>
      <c r="F360" s="3" t="s">
        <v>893</v>
      </c>
      <c r="G360" s="3">
        <v>2021</v>
      </c>
      <c r="H360" s="1">
        <v>8893.44</v>
      </c>
      <c r="I360">
        <v>5</v>
      </c>
      <c r="J360" s="1">
        <f>0.075*mock[[#This Row],[Invoiced Amount USD]]</f>
        <v>667.00800000000004</v>
      </c>
      <c r="K360" s="1">
        <f>mock[[#This Row],[Invoiced Amount USD]]-mock[[#This Row],[Vat]]</f>
        <v>8226.4320000000007</v>
      </c>
      <c r="L360" s="1">
        <f>mock[[#This Row],[Invoiced Amount USD]]/mock[[#This Row],[Quantity]]</f>
        <v>1778.6880000000001</v>
      </c>
      <c r="M360" s="1">
        <f>mock[[#This Row],[COGS]]/mock[[#This Row],[Quantity]]</f>
        <v>1645.2864000000002</v>
      </c>
      <c r="N360" s="1">
        <f>mock[[#This Row],[Unit Price]]-mock[[#This Row],[Unit Cost]]</f>
        <v>133.40159999999992</v>
      </c>
      <c r="O360" s="1">
        <f>mock[[#This Row],[Profit]]*mock[[#This Row],[Quantity]]</f>
        <v>667.00799999999958</v>
      </c>
      <c r="P360" s="1">
        <f>mock[[#This Row],[Total Profit]]+mock[[#This Row],[Vat]]</f>
        <v>1334.0159999999996</v>
      </c>
      <c r="Q360" s="1">
        <f>mock[[#This Row],[Invoiced Amount USD]]/mock[[#This Row],[Total Profit]]</f>
        <v>13.333333333333343</v>
      </c>
      <c r="R360" s="1">
        <f>mock[[#This Row],[Invoiced Amount USD]]/$T$23*100</f>
        <v>0.17779923427159861</v>
      </c>
    </row>
    <row r="361" spans="1:18" x14ac:dyDescent="0.2">
      <c r="A361">
        <v>360</v>
      </c>
      <c r="B361" t="s">
        <v>16</v>
      </c>
      <c r="C361" t="s">
        <v>22</v>
      </c>
      <c r="D361" t="s">
        <v>374</v>
      </c>
      <c r="E361" s="2">
        <v>44462</v>
      </c>
      <c r="F361" s="3" t="s">
        <v>893</v>
      </c>
      <c r="G361" s="3">
        <v>2021</v>
      </c>
      <c r="H361" s="1">
        <v>9855.69</v>
      </c>
      <c r="I361">
        <v>7</v>
      </c>
      <c r="J361" s="1">
        <f>0.075*mock[[#This Row],[Invoiced Amount USD]]</f>
        <v>739.17674999999997</v>
      </c>
      <c r="K361" s="1">
        <f>mock[[#This Row],[Invoiced Amount USD]]-mock[[#This Row],[Vat]]</f>
        <v>9116.51325</v>
      </c>
      <c r="L361" s="1">
        <f>mock[[#This Row],[Invoiced Amount USD]]/mock[[#This Row],[Quantity]]</f>
        <v>1407.9557142857143</v>
      </c>
      <c r="M361" s="1">
        <f>mock[[#This Row],[COGS]]/mock[[#This Row],[Quantity]]</f>
        <v>1302.3590357142857</v>
      </c>
      <c r="N361" s="1">
        <f>mock[[#This Row],[Unit Price]]-mock[[#This Row],[Unit Cost]]</f>
        <v>105.59667857142858</v>
      </c>
      <c r="O361" s="1">
        <f>mock[[#This Row],[Profit]]*mock[[#This Row],[Quantity]]</f>
        <v>739.17675000000008</v>
      </c>
      <c r="P361" s="1">
        <f>mock[[#This Row],[Total Profit]]+mock[[#This Row],[Vat]]</f>
        <v>1478.3535000000002</v>
      </c>
      <c r="Q361" s="1">
        <f>mock[[#This Row],[Invoiced Amount USD]]/mock[[#This Row],[Total Profit]]</f>
        <v>13.333333333333332</v>
      </c>
      <c r="R361" s="1">
        <f>mock[[#This Row],[Invoiced Amount USD]]/$T$23*100</f>
        <v>0.19703670741785537</v>
      </c>
    </row>
    <row r="362" spans="1:18" x14ac:dyDescent="0.2">
      <c r="A362">
        <v>361</v>
      </c>
      <c r="B362" t="s">
        <v>10</v>
      </c>
      <c r="C362" t="s">
        <v>35</v>
      </c>
      <c r="D362" t="s">
        <v>375</v>
      </c>
      <c r="E362" s="2">
        <v>44539</v>
      </c>
      <c r="F362" s="3" t="s">
        <v>895</v>
      </c>
      <c r="G362" s="3">
        <v>2021</v>
      </c>
      <c r="H362" s="1">
        <v>8581.99</v>
      </c>
      <c r="I362">
        <v>9</v>
      </c>
      <c r="J362" s="1">
        <f>0.075*mock[[#This Row],[Invoiced Amount USD]]</f>
        <v>643.64924999999994</v>
      </c>
      <c r="K362" s="1">
        <f>mock[[#This Row],[Invoiced Amount USD]]-mock[[#This Row],[Vat]]</f>
        <v>7938.3407499999994</v>
      </c>
      <c r="L362" s="1">
        <f>mock[[#This Row],[Invoiced Amount USD]]/mock[[#This Row],[Quantity]]</f>
        <v>953.55444444444447</v>
      </c>
      <c r="M362" s="1">
        <f>mock[[#This Row],[COGS]]/mock[[#This Row],[Quantity]]</f>
        <v>882.03786111111106</v>
      </c>
      <c r="N362" s="1">
        <f>mock[[#This Row],[Unit Price]]-mock[[#This Row],[Unit Cost]]</f>
        <v>71.516583333333415</v>
      </c>
      <c r="O362" s="1">
        <f>mock[[#This Row],[Profit]]*mock[[#This Row],[Quantity]]</f>
        <v>643.64925000000073</v>
      </c>
      <c r="P362" s="1">
        <f>mock[[#This Row],[Total Profit]]+mock[[#This Row],[Vat]]</f>
        <v>1287.2985000000008</v>
      </c>
      <c r="Q362" s="1">
        <f>mock[[#This Row],[Invoiced Amount USD]]/mock[[#This Row],[Total Profit]]</f>
        <v>13.333333333333318</v>
      </c>
      <c r="R362" s="1">
        <f>mock[[#This Row],[Invoiced Amount USD]]/$T$23*100</f>
        <v>0.17157267047694891</v>
      </c>
    </row>
    <row r="363" spans="1:18" x14ac:dyDescent="0.2">
      <c r="A363">
        <v>362</v>
      </c>
      <c r="B363" t="s">
        <v>5</v>
      </c>
      <c r="C363" t="s">
        <v>33</v>
      </c>
      <c r="D363" t="s">
        <v>376</v>
      </c>
      <c r="E363" s="2">
        <v>44209</v>
      </c>
      <c r="F363" s="3" t="s">
        <v>894</v>
      </c>
      <c r="G363" s="3">
        <v>2021</v>
      </c>
      <c r="H363" s="1">
        <v>4688.91</v>
      </c>
      <c r="I363">
        <v>2</v>
      </c>
      <c r="J363" s="1">
        <f>0.075*mock[[#This Row],[Invoiced Amount USD]]</f>
        <v>351.66825</v>
      </c>
      <c r="K363" s="1">
        <f>mock[[#This Row],[Invoiced Amount USD]]-mock[[#This Row],[Vat]]</f>
        <v>4337.2417500000001</v>
      </c>
      <c r="L363" s="1">
        <f>mock[[#This Row],[Invoiced Amount USD]]/mock[[#This Row],[Quantity]]</f>
        <v>2344.4549999999999</v>
      </c>
      <c r="M363" s="1">
        <f>mock[[#This Row],[COGS]]/mock[[#This Row],[Quantity]]</f>
        <v>2168.6208750000001</v>
      </c>
      <c r="N363" s="1">
        <f>mock[[#This Row],[Unit Price]]-mock[[#This Row],[Unit Cost]]</f>
        <v>175.83412499999986</v>
      </c>
      <c r="O363" s="1">
        <f>mock[[#This Row],[Profit]]*mock[[#This Row],[Quantity]]</f>
        <v>351.66824999999972</v>
      </c>
      <c r="P363" s="1">
        <f>mock[[#This Row],[Total Profit]]+mock[[#This Row],[Vat]]</f>
        <v>703.33649999999966</v>
      </c>
      <c r="Q363" s="1">
        <f>mock[[#This Row],[Invoiced Amount USD]]/mock[[#This Row],[Total Profit]]</f>
        <v>13.333333333333343</v>
      </c>
      <c r="R363" s="1">
        <f>mock[[#This Row],[Invoiced Amount USD]]/$T$23*100</f>
        <v>9.3741522691831433E-2</v>
      </c>
    </row>
    <row r="364" spans="1:18" x14ac:dyDescent="0.2">
      <c r="A364">
        <v>363</v>
      </c>
      <c r="B364" t="s">
        <v>5</v>
      </c>
      <c r="C364" t="s">
        <v>33</v>
      </c>
      <c r="D364" t="s">
        <v>377</v>
      </c>
      <c r="E364" s="2">
        <v>44543</v>
      </c>
      <c r="F364" s="3" t="s">
        <v>895</v>
      </c>
      <c r="G364" s="3">
        <v>2021</v>
      </c>
      <c r="H364" s="1">
        <v>8702.16</v>
      </c>
      <c r="I364">
        <v>1</v>
      </c>
      <c r="J364" s="1">
        <f>0.075*mock[[#This Row],[Invoiced Amount USD]]</f>
        <v>652.66199999999992</v>
      </c>
      <c r="K364" s="1">
        <f>mock[[#This Row],[Invoiced Amount USD]]-mock[[#This Row],[Vat]]</f>
        <v>8049.4979999999996</v>
      </c>
      <c r="L364" s="1">
        <f>mock[[#This Row],[Invoiced Amount USD]]/mock[[#This Row],[Quantity]]</f>
        <v>8702.16</v>
      </c>
      <c r="M364" s="1">
        <f>mock[[#This Row],[COGS]]/mock[[#This Row],[Quantity]]</f>
        <v>8049.4979999999996</v>
      </c>
      <c r="N364" s="1">
        <f>mock[[#This Row],[Unit Price]]-mock[[#This Row],[Unit Cost]]</f>
        <v>652.66200000000026</v>
      </c>
      <c r="O364" s="1">
        <f>mock[[#This Row],[Profit]]*mock[[#This Row],[Quantity]]</f>
        <v>652.66200000000026</v>
      </c>
      <c r="P364" s="1">
        <f>mock[[#This Row],[Total Profit]]+mock[[#This Row],[Vat]]</f>
        <v>1305.3240000000001</v>
      </c>
      <c r="Q364" s="1">
        <f>mock[[#This Row],[Invoiced Amount USD]]/mock[[#This Row],[Total Profit]]</f>
        <v>13.333333333333329</v>
      </c>
      <c r="R364" s="1">
        <f>mock[[#This Row],[Invoiced Amount USD]]/$T$23*100</f>
        <v>0.17397513049044402</v>
      </c>
    </row>
    <row r="365" spans="1:18" x14ac:dyDescent="0.2">
      <c r="A365">
        <v>364</v>
      </c>
      <c r="B365" t="s">
        <v>10</v>
      </c>
      <c r="C365" t="s">
        <v>60</v>
      </c>
      <c r="D365" t="s">
        <v>191</v>
      </c>
      <c r="E365" s="2">
        <v>44351</v>
      </c>
      <c r="F365" s="3" t="s">
        <v>887</v>
      </c>
      <c r="G365" s="3">
        <v>2021</v>
      </c>
      <c r="H365" s="1">
        <v>7646.62</v>
      </c>
      <c r="I365">
        <v>4</v>
      </c>
      <c r="J365" s="1">
        <f>0.075*mock[[#This Row],[Invoiced Amount USD]]</f>
        <v>573.49649999999997</v>
      </c>
      <c r="K365" s="1">
        <f>mock[[#This Row],[Invoiced Amount USD]]-mock[[#This Row],[Vat]]</f>
        <v>7073.1234999999997</v>
      </c>
      <c r="L365" s="1">
        <f>mock[[#This Row],[Invoiced Amount USD]]/mock[[#This Row],[Quantity]]</f>
        <v>1911.655</v>
      </c>
      <c r="M365" s="1">
        <f>mock[[#This Row],[COGS]]/mock[[#This Row],[Quantity]]</f>
        <v>1768.2808749999999</v>
      </c>
      <c r="N365" s="1">
        <f>mock[[#This Row],[Unit Price]]-mock[[#This Row],[Unit Cost]]</f>
        <v>143.37412500000005</v>
      </c>
      <c r="O365" s="1">
        <f>mock[[#This Row],[Profit]]*mock[[#This Row],[Quantity]]</f>
        <v>573.4965000000002</v>
      </c>
      <c r="P365" s="1">
        <f>mock[[#This Row],[Total Profit]]+mock[[#This Row],[Vat]]</f>
        <v>1146.9930000000002</v>
      </c>
      <c r="Q365" s="1">
        <f>mock[[#This Row],[Invoiced Amount USD]]/mock[[#This Row],[Total Profit]]</f>
        <v>13.333333333333329</v>
      </c>
      <c r="R365" s="1">
        <f>mock[[#This Row],[Invoiced Amount USD]]/$T$23*100</f>
        <v>0.15287258707158211</v>
      </c>
    </row>
    <row r="366" spans="1:18" x14ac:dyDescent="0.2">
      <c r="A366">
        <v>365</v>
      </c>
      <c r="B366" t="s">
        <v>13</v>
      </c>
      <c r="C366" t="s">
        <v>25</v>
      </c>
      <c r="D366" t="s">
        <v>378</v>
      </c>
      <c r="E366" s="2">
        <v>44256</v>
      </c>
      <c r="F366" s="3" t="s">
        <v>890</v>
      </c>
      <c r="G366" s="3">
        <v>2021</v>
      </c>
      <c r="H366" s="1">
        <v>8256.98</v>
      </c>
      <c r="I366">
        <v>5</v>
      </c>
      <c r="J366" s="1">
        <f>0.075*mock[[#This Row],[Invoiced Amount USD]]</f>
        <v>619.2734999999999</v>
      </c>
      <c r="K366" s="1">
        <f>mock[[#This Row],[Invoiced Amount USD]]-mock[[#This Row],[Vat]]</f>
        <v>7637.7064999999993</v>
      </c>
      <c r="L366" s="1">
        <f>mock[[#This Row],[Invoiced Amount USD]]/mock[[#This Row],[Quantity]]</f>
        <v>1651.396</v>
      </c>
      <c r="M366" s="1">
        <f>mock[[#This Row],[COGS]]/mock[[#This Row],[Quantity]]</f>
        <v>1527.5412999999999</v>
      </c>
      <c r="N366" s="1">
        <f>mock[[#This Row],[Unit Price]]-mock[[#This Row],[Unit Cost]]</f>
        <v>123.85470000000009</v>
      </c>
      <c r="O366" s="1">
        <f>mock[[#This Row],[Profit]]*mock[[#This Row],[Quantity]]</f>
        <v>619.27350000000047</v>
      </c>
      <c r="P366" s="1">
        <f>mock[[#This Row],[Total Profit]]+mock[[#This Row],[Vat]]</f>
        <v>1238.5470000000005</v>
      </c>
      <c r="Q366" s="1">
        <f>mock[[#This Row],[Invoiced Amount USD]]/mock[[#This Row],[Total Profit]]</f>
        <v>13.333333333333323</v>
      </c>
      <c r="R366" s="1">
        <f>mock[[#This Row],[Invoiced Amount USD]]/$T$23*100</f>
        <v>0.16507501275051095</v>
      </c>
    </row>
    <row r="367" spans="1:18" x14ac:dyDescent="0.2">
      <c r="A367">
        <v>366</v>
      </c>
      <c r="B367" t="s">
        <v>13</v>
      </c>
      <c r="C367" t="s">
        <v>87</v>
      </c>
      <c r="D367" t="s">
        <v>379</v>
      </c>
      <c r="E367" s="2">
        <v>44349</v>
      </c>
      <c r="F367" s="3" t="s">
        <v>887</v>
      </c>
      <c r="G367" s="3">
        <v>2021</v>
      </c>
      <c r="H367" s="1">
        <v>4426.26</v>
      </c>
      <c r="I367">
        <v>2</v>
      </c>
      <c r="J367" s="1">
        <f>0.075*mock[[#This Row],[Invoiced Amount USD]]</f>
        <v>331.96949999999998</v>
      </c>
      <c r="K367" s="1">
        <f>mock[[#This Row],[Invoiced Amount USD]]-mock[[#This Row],[Vat]]</f>
        <v>4094.2905000000001</v>
      </c>
      <c r="L367" s="1">
        <f>mock[[#This Row],[Invoiced Amount USD]]/mock[[#This Row],[Quantity]]</f>
        <v>2213.13</v>
      </c>
      <c r="M367" s="1">
        <f>mock[[#This Row],[COGS]]/mock[[#This Row],[Quantity]]</f>
        <v>2047.14525</v>
      </c>
      <c r="N367" s="1">
        <f>mock[[#This Row],[Unit Price]]-mock[[#This Row],[Unit Cost]]</f>
        <v>165.98475000000008</v>
      </c>
      <c r="O367" s="1">
        <f>mock[[#This Row],[Profit]]*mock[[#This Row],[Quantity]]</f>
        <v>331.96950000000015</v>
      </c>
      <c r="P367" s="1">
        <f>mock[[#This Row],[Total Profit]]+mock[[#This Row],[Vat]]</f>
        <v>663.93900000000008</v>
      </c>
      <c r="Q367" s="1">
        <f>mock[[#This Row],[Invoiced Amount USD]]/mock[[#This Row],[Total Profit]]</f>
        <v>13.333333333333329</v>
      </c>
      <c r="R367" s="1">
        <f>mock[[#This Row],[Invoiced Amount USD]]/$T$23*100</f>
        <v>8.8490577176773666E-2</v>
      </c>
    </row>
    <row r="368" spans="1:18" x14ac:dyDescent="0.2">
      <c r="A368">
        <v>367</v>
      </c>
      <c r="B368" t="s">
        <v>10</v>
      </c>
      <c r="C368" t="s">
        <v>60</v>
      </c>
      <c r="D368" t="s">
        <v>69</v>
      </c>
      <c r="E368" s="2">
        <v>44368</v>
      </c>
      <c r="F368" s="3" t="s">
        <v>887</v>
      </c>
      <c r="G368" s="3">
        <v>2021</v>
      </c>
      <c r="H368" s="1">
        <v>6515.82</v>
      </c>
      <c r="I368">
        <v>2</v>
      </c>
      <c r="J368" s="1">
        <f>0.075*mock[[#This Row],[Invoiced Amount USD]]</f>
        <v>488.68649999999997</v>
      </c>
      <c r="K368" s="1">
        <f>mock[[#This Row],[Invoiced Amount USD]]-mock[[#This Row],[Vat]]</f>
        <v>6027.1334999999999</v>
      </c>
      <c r="L368" s="1">
        <f>mock[[#This Row],[Invoiced Amount USD]]/mock[[#This Row],[Quantity]]</f>
        <v>3257.91</v>
      </c>
      <c r="M368" s="1">
        <f>mock[[#This Row],[COGS]]/mock[[#This Row],[Quantity]]</f>
        <v>3013.56675</v>
      </c>
      <c r="N368" s="1">
        <f>mock[[#This Row],[Unit Price]]-mock[[#This Row],[Unit Cost]]</f>
        <v>244.3432499999999</v>
      </c>
      <c r="O368" s="1">
        <f>mock[[#This Row],[Profit]]*mock[[#This Row],[Quantity]]</f>
        <v>488.6864999999998</v>
      </c>
      <c r="P368" s="1">
        <f>mock[[#This Row],[Total Profit]]+mock[[#This Row],[Vat]]</f>
        <v>977.37299999999982</v>
      </c>
      <c r="Q368" s="1">
        <f>mock[[#This Row],[Invoiced Amount USD]]/mock[[#This Row],[Total Profit]]</f>
        <v>13.333333333333337</v>
      </c>
      <c r="R368" s="1">
        <f>mock[[#This Row],[Invoiced Amount USD]]/$T$23*100</f>
        <v>0.13026543234693971</v>
      </c>
    </row>
    <row r="369" spans="1:18" x14ac:dyDescent="0.2">
      <c r="A369">
        <v>368</v>
      </c>
      <c r="B369" t="s">
        <v>10</v>
      </c>
      <c r="C369" t="s">
        <v>27</v>
      </c>
      <c r="D369" t="s">
        <v>380</v>
      </c>
      <c r="E369" s="2">
        <v>44429</v>
      </c>
      <c r="F369" s="3" t="s">
        <v>891</v>
      </c>
      <c r="G369" s="3">
        <v>2021</v>
      </c>
      <c r="H369" s="1">
        <v>1099.99</v>
      </c>
      <c r="I369">
        <v>3</v>
      </c>
      <c r="J369" s="1">
        <f>0.075*mock[[#This Row],[Invoiced Amount USD]]</f>
        <v>82.499250000000004</v>
      </c>
      <c r="K369" s="1">
        <f>mock[[#This Row],[Invoiced Amount USD]]-mock[[#This Row],[Vat]]</f>
        <v>1017.49075</v>
      </c>
      <c r="L369" s="1">
        <f>mock[[#This Row],[Invoiced Amount USD]]/mock[[#This Row],[Quantity]]</f>
        <v>366.66333333333336</v>
      </c>
      <c r="M369" s="1">
        <f>mock[[#This Row],[COGS]]/mock[[#This Row],[Quantity]]</f>
        <v>339.16358333333335</v>
      </c>
      <c r="N369" s="1">
        <f>mock[[#This Row],[Unit Price]]-mock[[#This Row],[Unit Cost]]</f>
        <v>27.499750000000006</v>
      </c>
      <c r="O369" s="1">
        <f>mock[[#This Row],[Profit]]*mock[[#This Row],[Quantity]]</f>
        <v>82.499250000000018</v>
      </c>
      <c r="P369" s="1">
        <f>mock[[#This Row],[Total Profit]]+mock[[#This Row],[Vat]]</f>
        <v>164.99850000000004</v>
      </c>
      <c r="Q369" s="1">
        <f>mock[[#This Row],[Invoiced Amount USD]]/mock[[#This Row],[Total Profit]]</f>
        <v>13.33333333333333</v>
      </c>
      <c r="R369" s="1">
        <f>mock[[#This Row],[Invoiced Amount USD]]/$T$23*100</f>
        <v>2.1991195724760694E-2</v>
      </c>
    </row>
    <row r="370" spans="1:18" x14ac:dyDescent="0.2">
      <c r="A370">
        <v>369</v>
      </c>
      <c r="B370" t="s">
        <v>13</v>
      </c>
      <c r="C370" t="s">
        <v>29</v>
      </c>
      <c r="D370" t="s">
        <v>381</v>
      </c>
      <c r="E370" s="2">
        <v>44407</v>
      </c>
      <c r="F370" s="3" t="s">
        <v>892</v>
      </c>
      <c r="G370" s="3">
        <v>2021</v>
      </c>
      <c r="H370" s="1">
        <v>4661.43</v>
      </c>
      <c r="I370">
        <v>9</v>
      </c>
      <c r="J370" s="1">
        <f>0.075*mock[[#This Row],[Invoiced Amount USD]]</f>
        <v>349.60725000000002</v>
      </c>
      <c r="K370" s="1">
        <f>mock[[#This Row],[Invoiced Amount USD]]-mock[[#This Row],[Vat]]</f>
        <v>4311.8227500000003</v>
      </c>
      <c r="L370" s="1">
        <f>mock[[#This Row],[Invoiced Amount USD]]/mock[[#This Row],[Quantity]]</f>
        <v>517.93666666666672</v>
      </c>
      <c r="M370" s="1">
        <f>mock[[#This Row],[COGS]]/mock[[#This Row],[Quantity]]</f>
        <v>479.0914166666667</v>
      </c>
      <c r="N370" s="1">
        <f>mock[[#This Row],[Unit Price]]-mock[[#This Row],[Unit Cost]]</f>
        <v>38.845250000000021</v>
      </c>
      <c r="O370" s="1">
        <f>mock[[#This Row],[Profit]]*mock[[#This Row],[Quantity]]</f>
        <v>349.60725000000019</v>
      </c>
      <c r="P370" s="1">
        <f>mock[[#This Row],[Total Profit]]+mock[[#This Row],[Vat]]</f>
        <v>699.21450000000027</v>
      </c>
      <c r="Q370" s="1">
        <f>mock[[#This Row],[Invoiced Amount USD]]/mock[[#This Row],[Total Profit]]</f>
        <v>13.333333333333327</v>
      </c>
      <c r="R370" s="1">
        <f>mock[[#This Row],[Invoiced Amount USD]]/$T$23*100</f>
        <v>9.3192137644225181E-2</v>
      </c>
    </row>
    <row r="371" spans="1:18" x14ac:dyDescent="0.2">
      <c r="A371">
        <v>370</v>
      </c>
      <c r="B371" t="s">
        <v>10</v>
      </c>
      <c r="C371" t="s">
        <v>27</v>
      </c>
      <c r="D371" t="s">
        <v>382</v>
      </c>
      <c r="E371" s="2">
        <v>44476</v>
      </c>
      <c r="F371" s="3" t="s">
        <v>889</v>
      </c>
      <c r="G371" s="3">
        <v>2021</v>
      </c>
      <c r="H371" s="1">
        <v>9759.27</v>
      </c>
      <c r="I371">
        <v>6</v>
      </c>
      <c r="J371" s="1">
        <f>0.075*mock[[#This Row],[Invoiced Amount USD]]</f>
        <v>731.94524999999999</v>
      </c>
      <c r="K371" s="1">
        <f>mock[[#This Row],[Invoiced Amount USD]]-mock[[#This Row],[Vat]]</f>
        <v>9027.3247499999998</v>
      </c>
      <c r="L371" s="1">
        <f>mock[[#This Row],[Invoiced Amount USD]]/mock[[#This Row],[Quantity]]</f>
        <v>1626.5450000000001</v>
      </c>
      <c r="M371" s="1">
        <f>mock[[#This Row],[COGS]]/mock[[#This Row],[Quantity]]</f>
        <v>1504.5541249999999</v>
      </c>
      <c r="N371" s="1">
        <f>mock[[#This Row],[Unit Price]]-mock[[#This Row],[Unit Cost]]</f>
        <v>121.99087500000019</v>
      </c>
      <c r="O371" s="1">
        <f>mock[[#This Row],[Profit]]*mock[[#This Row],[Quantity]]</f>
        <v>731.94525000000112</v>
      </c>
      <c r="P371" s="1">
        <f>mock[[#This Row],[Total Profit]]+mock[[#This Row],[Vat]]</f>
        <v>1463.8905000000011</v>
      </c>
      <c r="Q371" s="1">
        <f>mock[[#This Row],[Invoiced Amount USD]]/mock[[#This Row],[Total Profit]]</f>
        <v>13.333333333333313</v>
      </c>
      <c r="R371" s="1">
        <f>mock[[#This Row],[Invoiced Amount USD]]/$T$23*100</f>
        <v>0.19510906162854691</v>
      </c>
    </row>
    <row r="372" spans="1:18" x14ac:dyDescent="0.2">
      <c r="A372">
        <v>371</v>
      </c>
      <c r="B372" t="s">
        <v>10</v>
      </c>
      <c r="C372" t="s">
        <v>91</v>
      </c>
      <c r="D372" t="s">
        <v>383</v>
      </c>
      <c r="E372" s="2">
        <v>44456</v>
      </c>
      <c r="F372" s="3" t="s">
        <v>893</v>
      </c>
      <c r="G372" s="3">
        <v>2021</v>
      </c>
      <c r="H372" s="1">
        <v>2789.68</v>
      </c>
      <c r="I372">
        <v>3</v>
      </c>
      <c r="J372" s="1">
        <f>0.075*mock[[#This Row],[Invoiced Amount USD]]</f>
        <v>209.22599999999997</v>
      </c>
      <c r="K372" s="1">
        <f>mock[[#This Row],[Invoiced Amount USD]]-mock[[#This Row],[Vat]]</f>
        <v>2580.4539999999997</v>
      </c>
      <c r="L372" s="1">
        <f>mock[[#This Row],[Invoiced Amount USD]]/mock[[#This Row],[Quantity]]</f>
        <v>929.89333333333332</v>
      </c>
      <c r="M372" s="1">
        <f>mock[[#This Row],[COGS]]/mock[[#This Row],[Quantity]]</f>
        <v>860.15133333333324</v>
      </c>
      <c r="N372" s="1">
        <f>mock[[#This Row],[Unit Price]]-mock[[#This Row],[Unit Cost]]</f>
        <v>69.742000000000075</v>
      </c>
      <c r="O372" s="1">
        <f>mock[[#This Row],[Profit]]*mock[[#This Row],[Quantity]]</f>
        <v>209.22600000000023</v>
      </c>
      <c r="P372" s="1">
        <f>mock[[#This Row],[Total Profit]]+mock[[#This Row],[Vat]]</f>
        <v>418.45200000000023</v>
      </c>
      <c r="Q372" s="1">
        <f>mock[[#This Row],[Invoiced Amount USD]]/mock[[#This Row],[Total Profit]]</f>
        <v>13.333333333333318</v>
      </c>
      <c r="R372" s="1">
        <f>mock[[#This Row],[Invoiced Amount USD]]/$T$23*100</f>
        <v>5.5771778733852501E-2</v>
      </c>
    </row>
    <row r="373" spans="1:18" x14ac:dyDescent="0.2">
      <c r="A373">
        <v>372</v>
      </c>
      <c r="B373" t="s">
        <v>10</v>
      </c>
      <c r="C373" t="s">
        <v>79</v>
      </c>
      <c r="D373" t="s">
        <v>161</v>
      </c>
      <c r="E373" s="2">
        <v>44451</v>
      </c>
      <c r="F373" s="3" t="s">
        <v>893</v>
      </c>
      <c r="G373" s="3">
        <v>2021</v>
      </c>
      <c r="H373" s="1">
        <v>8135.74</v>
      </c>
      <c r="I373">
        <v>7</v>
      </c>
      <c r="J373" s="1">
        <f>0.075*mock[[#This Row],[Invoiced Amount USD]]</f>
        <v>610.18049999999994</v>
      </c>
      <c r="K373" s="1">
        <f>mock[[#This Row],[Invoiced Amount USD]]-mock[[#This Row],[Vat]]</f>
        <v>7525.5594999999994</v>
      </c>
      <c r="L373" s="1">
        <f>mock[[#This Row],[Invoiced Amount USD]]/mock[[#This Row],[Quantity]]</f>
        <v>1162.2485714285715</v>
      </c>
      <c r="M373" s="1">
        <f>mock[[#This Row],[COGS]]/mock[[#This Row],[Quantity]]</f>
        <v>1075.0799285714286</v>
      </c>
      <c r="N373" s="1">
        <f>mock[[#This Row],[Unit Price]]-mock[[#This Row],[Unit Cost]]</f>
        <v>87.168642857142913</v>
      </c>
      <c r="O373" s="1">
        <f>mock[[#This Row],[Profit]]*mock[[#This Row],[Quantity]]</f>
        <v>610.18050000000039</v>
      </c>
      <c r="P373" s="1">
        <f>mock[[#This Row],[Total Profit]]+mock[[#This Row],[Vat]]</f>
        <v>1220.3610000000003</v>
      </c>
      <c r="Q373" s="1">
        <f>mock[[#This Row],[Invoiced Amount USD]]/mock[[#This Row],[Total Profit]]</f>
        <v>13.333333333333325</v>
      </c>
      <c r="R373" s="1">
        <f>mock[[#This Row],[Invoiced Amount USD]]/$T$23*100</f>
        <v>0.16265116110670511</v>
      </c>
    </row>
    <row r="374" spans="1:18" x14ac:dyDescent="0.2">
      <c r="A374">
        <v>373</v>
      </c>
      <c r="B374" t="s">
        <v>13</v>
      </c>
      <c r="C374" t="s">
        <v>18</v>
      </c>
      <c r="D374" t="s">
        <v>384</v>
      </c>
      <c r="E374" s="2">
        <v>44411</v>
      </c>
      <c r="F374" s="3" t="s">
        <v>891</v>
      </c>
      <c r="G374" s="3">
        <v>2021</v>
      </c>
      <c r="H374" s="1">
        <v>8419.8700000000008</v>
      </c>
      <c r="I374">
        <v>4</v>
      </c>
      <c r="J374" s="1">
        <f>0.075*mock[[#This Row],[Invoiced Amount USD]]</f>
        <v>631.49025000000006</v>
      </c>
      <c r="K374" s="1">
        <f>mock[[#This Row],[Invoiced Amount USD]]-mock[[#This Row],[Vat]]</f>
        <v>7788.379750000001</v>
      </c>
      <c r="L374" s="1">
        <f>mock[[#This Row],[Invoiced Amount USD]]/mock[[#This Row],[Quantity]]</f>
        <v>2104.9675000000002</v>
      </c>
      <c r="M374" s="1">
        <f>mock[[#This Row],[COGS]]/mock[[#This Row],[Quantity]]</f>
        <v>1947.0949375000002</v>
      </c>
      <c r="N374" s="1">
        <f>mock[[#This Row],[Unit Price]]-mock[[#This Row],[Unit Cost]]</f>
        <v>157.87256249999996</v>
      </c>
      <c r="O374" s="1">
        <f>mock[[#This Row],[Profit]]*mock[[#This Row],[Quantity]]</f>
        <v>631.49024999999983</v>
      </c>
      <c r="P374" s="1">
        <f>mock[[#This Row],[Total Profit]]+mock[[#This Row],[Vat]]</f>
        <v>1262.9804999999999</v>
      </c>
      <c r="Q374" s="1">
        <f>mock[[#This Row],[Invoiced Amount USD]]/mock[[#This Row],[Total Profit]]</f>
        <v>13.333333333333337</v>
      </c>
      <c r="R374" s="1">
        <f>mock[[#This Row],[Invoiced Amount USD]]/$T$23*100</f>
        <v>0.16833153860220623</v>
      </c>
    </row>
    <row r="375" spans="1:18" x14ac:dyDescent="0.2">
      <c r="A375">
        <v>374</v>
      </c>
      <c r="B375" t="s">
        <v>5</v>
      </c>
      <c r="C375" t="s">
        <v>47</v>
      </c>
      <c r="D375" t="s">
        <v>385</v>
      </c>
      <c r="E375" s="2">
        <v>44416</v>
      </c>
      <c r="F375" s="3" t="s">
        <v>891</v>
      </c>
      <c r="G375" s="3">
        <v>2021</v>
      </c>
      <c r="H375" s="1">
        <v>1522.47</v>
      </c>
      <c r="I375">
        <v>1</v>
      </c>
      <c r="J375" s="1">
        <f>0.075*mock[[#This Row],[Invoiced Amount USD]]</f>
        <v>114.18525</v>
      </c>
      <c r="K375" s="1">
        <f>mock[[#This Row],[Invoiced Amount USD]]-mock[[#This Row],[Vat]]</f>
        <v>1408.28475</v>
      </c>
      <c r="L375" s="1">
        <f>mock[[#This Row],[Invoiced Amount USD]]/mock[[#This Row],[Quantity]]</f>
        <v>1522.47</v>
      </c>
      <c r="M375" s="1">
        <f>mock[[#This Row],[COGS]]/mock[[#This Row],[Quantity]]</f>
        <v>1408.28475</v>
      </c>
      <c r="N375" s="1">
        <f>mock[[#This Row],[Unit Price]]-mock[[#This Row],[Unit Cost]]</f>
        <v>114.18525</v>
      </c>
      <c r="O375" s="1">
        <f>mock[[#This Row],[Profit]]*mock[[#This Row],[Quantity]]</f>
        <v>114.18525</v>
      </c>
      <c r="P375" s="1">
        <f>mock[[#This Row],[Total Profit]]+mock[[#This Row],[Vat]]</f>
        <v>228.37049999999999</v>
      </c>
      <c r="Q375" s="1">
        <f>mock[[#This Row],[Invoiced Amount USD]]/mock[[#This Row],[Total Profit]]</f>
        <v>13.333333333333334</v>
      </c>
      <c r="R375" s="1">
        <f>mock[[#This Row],[Invoiced Amount USD]]/$T$23*100</f>
        <v>3.0437491027260625E-2</v>
      </c>
    </row>
    <row r="376" spans="1:18" x14ac:dyDescent="0.2">
      <c r="A376">
        <v>375</v>
      </c>
      <c r="B376" t="s">
        <v>10</v>
      </c>
      <c r="C376" t="s">
        <v>14</v>
      </c>
      <c r="D376" t="s">
        <v>386</v>
      </c>
      <c r="E376" s="2">
        <v>44500</v>
      </c>
      <c r="F376" s="3" t="s">
        <v>889</v>
      </c>
      <c r="G376" s="3">
        <v>2021</v>
      </c>
      <c r="H376" s="1">
        <v>2695.47</v>
      </c>
      <c r="I376">
        <v>9</v>
      </c>
      <c r="J376" s="1">
        <f>0.075*mock[[#This Row],[Invoiced Amount USD]]</f>
        <v>202.16024999999999</v>
      </c>
      <c r="K376" s="1">
        <f>mock[[#This Row],[Invoiced Amount USD]]-mock[[#This Row],[Vat]]</f>
        <v>2493.3097499999999</v>
      </c>
      <c r="L376" s="1">
        <f>mock[[#This Row],[Invoiced Amount USD]]/mock[[#This Row],[Quantity]]</f>
        <v>299.49666666666667</v>
      </c>
      <c r="M376" s="1">
        <f>mock[[#This Row],[COGS]]/mock[[#This Row],[Quantity]]</f>
        <v>277.03441666666663</v>
      </c>
      <c r="N376" s="1">
        <f>mock[[#This Row],[Unit Price]]-mock[[#This Row],[Unit Cost]]</f>
        <v>22.46225000000004</v>
      </c>
      <c r="O376" s="1">
        <f>mock[[#This Row],[Profit]]*mock[[#This Row],[Quantity]]</f>
        <v>202.16025000000036</v>
      </c>
      <c r="P376" s="1">
        <f>mock[[#This Row],[Total Profit]]+mock[[#This Row],[Vat]]</f>
        <v>404.32050000000038</v>
      </c>
      <c r="Q376" s="1">
        <f>mock[[#This Row],[Invoiced Amount USD]]/mock[[#This Row],[Total Profit]]</f>
        <v>13.333333333333309</v>
      </c>
      <c r="R376" s="1">
        <f>mock[[#This Row],[Invoiced Amount USD]]/$T$23*100</f>
        <v>5.3888315657615711E-2</v>
      </c>
    </row>
    <row r="377" spans="1:18" x14ac:dyDescent="0.2">
      <c r="A377">
        <v>376</v>
      </c>
      <c r="B377" t="s">
        <v>16</v>
      </c>
      <c r="C377" t="s">
        <v>29</v>
      </c>
      <c r="D377" t="s">
        <v>147</v>
      </c>
      <c r="E377" s="2">
        <v>44297</v>
      </c>
      <c r="F377" s="3" t="s">
        <v>888</v>
      </c>
      <c r="G377" s="3">
        <v>2021</v>
      </c>
      <c r="H377" s="1">
        <v>4883.49</v>
      </c>
      <c r="I377">
        <v>9</v>
      </c>
      <c r="J377" s="1">
        <f>0.075*mock[[#This Row],[Invoiced Amount USD]]</f>
        <v>366.26174999999995</v>
      </c>
      <c r="K377" s="1">
        <f>mock[[#This Row],[Invoiced Amount USD]]-mock[[#This Row],[Vat]]</f>
        <v>4517.2282500000001</v>
      </c>
      <c r="L377" s="1">
        <f>mock[[#This Row],[Invoiced Amount USD]]/mock[[#This Row],[Quantity]]</f>
        <v>542.61</v>
      </c>
      <c r="M377" s="1">
        <f>mock[[#This Row],[COGS]]/mock[[#This Row],[Quantity]]</f>
        <v>501.91425000000004</v>
      </c>
      <c r="N377" s="1">
        <f>mock[[#This Row],[Unit Price]]-mock[[#This Row],[Unit Cost]]</f>
        <v>40.695749999999975</v>
      </c>
      <c r="O377" s="1">
        <f>mock[[#This Row],[Profit]]*mock[[#This Row],[Quantity]]</f>
        <v>366.26174999999978</v>
      </c>
      <c r="P377" s="1">
        <f>mock[[#This Row],[Total Profit]]+mock[[#This Row],[Vat]]</f>
        <v>732.52349999999979</v>
      </c>
      <c r="Q377" s="1">
        <f>mock[[#This Row],[Invoiced Amount USD]]/mock[[#This Row],[Total Profit]]</f>
        <v>13.333333333333341</v>
      </c>
      <c r="R377" s="1">
        <f>mock[[#This Row],[Invoiced Amount USD]]/$T$23*100</f>
        <v>9.7631600659925641E-2</v>
      </c>
    </row>
    <row r="378" spans="1:18" x14ac:dyDescent="0.2">
      <c r="A378">
        <v>377</v>
      </c>
      <c r="B378" t="s">
        <v>10</v>
      </c>
      <c r="C378" t="s">
        <v>47</v>
      </c>
      <c r="D378" t="s">
        <v>387</v>
      </c>
      <c r="E378" s="2">
        <v>44311</v>
      </c>
      <c r="F378" s="3" t="s">
        <v>888</v>
      </c>
      <c r="G378" s="3">
        <v>2021</v>
      </c>
      <c r="H378" s="1">
        <v>9866.1299999999992</v>
      </c>
      <c r="I378">
        <v>5</v>
      </c>
      <c r="J378" s="1">
        <f>0.075*mock[[#This Row],[Invoiced Amount USD]]</f>
        <v>739.95974999999987</v>
      </c>
      <c r="K378" s="1">
        <f>mock[[#This Row],[Invoiced Amount USD]]-mock[[#This Row],[Vat]]</f>
        <v>9126.1702499999992</v>
      </c>
      <c r="L378" s="1">
        <f>mock[[#This Row],[Invoiced Amount USD]]/mock[[#This Row],[Quantity]]</f>
        <v>1973.2259999999999</v>
      </c>
      <c r="M378" s="1">
        <f>mock[[#This Row],[COGS]]/mock[[#This Row],[Quantity]]</f>
        <v>1825.2340499999998</v>
      </c>
      <c r="N378" s="1">
        <f>mock[[#This Row],[Unit Price]]-mock[[#This Row],[Unit Cost]]</f>
        <v>147.99195000000009</v>
      </c>
      <c r="O378" s="1">
        <f>mock[[#This Row],[Profit]]*mock[[#This Row],[Quantity]]</f>
        <v>739.95975000000044</v>
      </c>
      <c r="P378" s="1">
        <f>mock[[#This Row],[Total Profit]]+mock[[#This Row],[Vat]]</f>
        <v>1479.9195000000004</v>
      </c>
      <c r="Q378" s="1">
        <f>mock[[#This Row],[Invoiced Amount USD]]/mock[[#This Row],[Total Profit]]</f>
        <v>13.333333333333325</v>
      </c>
      <c r="R378" s="1">
        <f>mock[[#This Row],[Invoiced Amount USD]]/$T$23*100</f>
        <v>0.19724542575471887</v>
      </c>
    </row>
    <row r="379" spans="1:18" x14ac:dyDescent="0.2">
      <c r="A379">
        <v>378</v>
      </c>
      <c r="B379" t="s">
        <v>8</v>
      </c>
      <c r="C379" t="s">
        <v>41</v>
      </c>
      <c r="D379" t="s">
        <v>388</v>
      </c>
      <c r="E379" s="2">
        <v>44221</v>
      </c>
      <c r="F379" s="3" t="s">
        <v>894</v>
      </c>
      <c r="G379" s="3">
        <v>2021</v>
      </c>
      <c r="H379" s="1">
        <v>1494.82</v>
      </c>
      <c r="I379">
        <v>1</v>
      </c>
      <c r="J379" s="1">
        <f>0.075*mock[[#This Row],[Invoiced Amount USD]]</f>
        <v>112.11149999999999</v>
      </c>
      <c r="K379" s="1">
        <f>mock[[#This Row],[Invoiced Amount USD]]-mock[[#This Row],[Vat]]</f>
        <v>1382.7085</v>
      </c>
      <c r="L379" s="1">
        <f>mock[[#This Row],[Invoiced Amount USD]]/mock[[#This Row],[Quantity]]</f>
        <v>1494.82</v>
      </c>
      <c r="M379" s="1">
        <f>mock[[#This Row],[COGS]]/mock[[#This Row],[Quantity]]</f>
        <v>1382.7085</v>
      </c>
      <c r="N379" s="1">
        <f>mock[[#This Row],[Unit Price]]-mock[[#This Row],[Unit Cost]]</f>
        <v>112.11149999999998</v>
      </c>
      <c r="O379" s="1">
        <f>mock[[#This Row],[Profit]]*mock[[#This Row],[Quantity]]</f>
        <v>112.11149999999998</v>
      </c>
      <c r="P379" s="1">
        <f>mock[[#This Row],[Total Profit]]+mock[[#This Row],[Vat]]</f>
        <v>224.22299999999996</v>
      </c>
      <c r="Q379" s="1">
        <f>mock[[#This Row],[Invoiced Amount USD]]/mock[[#This Row],[Total Profit]]</f>
        <v>13.333333333333336</v>
      </c>
      <c r="R379" s="1">
        <f>mock[[#This Row],[Invoiced Amount USD]]/$T$23*100</f>
        <v>2.9884707309418064E-2</v>
      </c>
    </row>
    <row r="380" spans="1:18" x14ac:dyDescent="0.2">
      <c r="A380">
        <v>379</v>
      </c>
      <c r="B380" t="s">
        <v>16</v>
      </c>
      <c r="C380" t="s">
        <v>87</v>
      </c>
      <c r="D380" t="s">
        <v>389</v>
      </c>
      <c r="E380" s="2">
        <v>44536</v>
      </c>
      <c r="F380" s="3" t="s">
        <v>895</v>
      </c>
      <c r="G380" s="3">
        <v>2021</v>
      </c>
      <c r="H380" s="1">
        <v>6414.5</v>
      </c>
      <c r="I380">
        <v>1</v>
      </c>
      <c r="J380" s="1">
        <f>0.075*mock[[#This Row],[Invoiced Amount USD]]</f>
        <v>481.08749999999998</v>
      </c>
      <c r="K380" s="1">
        <f>mock[[#This Row],[Invoiced Amount USD]]-mock[[#This Row],[Vat]]</f>
        <v>5933.4125000000004</v>
      </c>
      <c r="L380" s="1">
        <f>mock[[#This Row],[Invoiced Amount USD]]/mock[[#This Row],[Quantity]]</f>
        <v>6414.5</v>
      </c>
      <c r="M380" s="1">
        <f>mock[[#This Row],[COGS]]/mock[[#This Row],[Quantity]]</f>
        <v>5933.4125000000004</v>
      </c>
      <c r="N380" s="1">
        <f>mock[[#This Row],[Unit Price]]-mock[[#This Row],[Unit Cost]]</f>
        <v>481.08749999999964</v>
      </c>
      <c r="O380" s="1">
        <f>mock[[#This Row],[Profit]]*mock[[#This Row],[Quantity]]</f>
        <v>481.08749999999964</v>
      </c>
      <c r="P380" s="1">
        <f>mock[[#This Row],[Total Profit]]+mock[[#This Row],[Vat]]</f>
        <v>962.17499999999961</v>
      </c>
      <c r="Q380" s="1">
        <f>mock[[#This Row],[Invoiced Amount USD]]/mock[[#This Row],[Total Profit]]</f>
        <v>13.333333333333343</v>
      </c>
      <c r="R380" s="1">
        <f>mock[[#This Row],[Invoiced Amount USD]]/$T$23*100</f>
        <v>0.12823982488611485</v>
      </c>
    </row>
    <row r="381" spans="1:18" x14ac:dyDescent="0.2">
      <c r="A381">
        <v>380</v>
      </c>
      <c r="B381" t="s">
        <v>10</v>
      </c>
      <c r="C381" t="s">
        <v>47</v>
      </c>
      <c r="D381" t="s">
        <v>157</v>
      </c>
      <c r="E381" s="2">
        <v>44440</v>
      </c>
      <c r="F381" s="3" t="s">
        <v>893</v>
      </c>
      <c r="G381" s="3">
        <v>2021</v>
      </c>
      <c r="H381" s="1">
        <v>7253.22</v>
      </c>
      <c r="I381">
        <v>8</v>
      </c>
      <c r="J381" s="1">
        <f>0.075*mock[[#This Row],[Invoiced Amount USD]]</f>
        <v>543.99149999999997</v>
      </c>
      <c r="K381" s="1">
        <f>mock[[#This Row],[Invoiced Amount USD]]-mock[[#This Row],[Vat]]</f>
        <v>6709.2285000000002</v>
      </c>
      <c r="L381" s="1">
        <f>mock[[#This Row],[Invoiced Amount USD]]/mock[[#This Row],[Quantity]]</f>
        <v>906.65250000000003</v>
      </c>
      <c r="M381" s="1">
        <f>mock[[#This Row],[COGS]]/mock[[#This Row],[Quantity]]</f>
        <v>838.65356250000002</v>
      </c>
      <c r="N381" s="1">
        <f>mock[[#This Row],[Unit Price]]-mock[[#This Row],[Unit Cost]]</f>
        <v>67.998937500000011</v>
      </c>
      <c r="O381" s="1">
        <f>mock[[#This Row],[Profit]]*mock[[#This Row],[Quantity]]</f>
        <v>543.99150000000009</v>
      </c>
      <c r="P381" s="1">
        <f>mock[[#This Row],[Total Profit]]+mock[[#This Row],[Vat]]</f>
        <v>1087.9830000000002</v>
      </c>
      <c r="Q381" s="1">
        <f>mock[[#This Row],[Invoiced Amount USD]]/mock[[#This Row],[Total Profit]]</f>
        <v>13.333333333333332</v>
      </c>
      <c r="R381" s="1">
        <f>mock[[#This Row],[Invoiced Amount USD]]/$T$23*100</f>
        <v>0.14500766430126524</v>
      </c>
    </row>
    <row r="382" spans="1:18" x14ac:dyDescent="0.2">
      <c r="A382">
        <v>381</v>
      </c>
      <c r="B382" t="s">
        <v>5</v>
      </c>
      <c r="C382" t="s">
        <v>14</v>
      </c>
      <c r="D382" t="s">
        <v>390</v>
      </c>
      <c r="E382" s="2">
        <v>44505</v>
      </c>
      <c r="F382" s="3" t="s">
        <v>898</v>
      </c>
      <c r="G382" s="3">
        <v>2021</v>
      </c>
      <c r="H382" s="1">
        <v>6363.8</v>
      </c>
      <c r="I382">
        <v>5</v>
      </c>
      <c r="J382" s="1">
        <f>0.075*mock[[#This Row],[Invoiced Amount USD]]</f>
        <v>477.28499999999997</v>
      </c>
      <c r="K382" s="1">
        <f>mock[[#This Row],[Invoiced Amount USD]]-mock[[#This Row],[Vat]]</f>
        <v>5886.5150000000003</v>
      </c>
      <c r="L382" s="1">
        <f>mock[[#This Row],[Invoiced Amount USD]]/mock[[#This Row],[Quantity]]</f>
        <v>1272.76</v>
      </c>
      <c r="M382" s="1">
        <f>mock[[#This Row],[COGS]]/mock[[#This Row],[Quantity]]</f>
        <v>1177.3030000000001</v>
      </c>
      <c r="N382" s="1">
        <f>mock[[#This Row],[Unit Price]]-mock[[#This Row],[Unit Cost]]</f>
        <v>95.45699999999988</v>
      </c>
      <c r="O382" s="1">
        <f>mock[[#This Row],[Profit]]*mock[[#This Row],[Quantity]]</f>
        <v>477.2849999999994</v>
      </c>
      <c r="P382" s="1">
        <f>mock[[#This Row],[Total Profit]]+mock[[#This Row],[Vat]]</f>
        <v>954.56999999999937</v>
      </c>
      <c r="Q382" s="1">
        <f>mock[[#This Row],[Invoiced Amount USD]]/mock[[#This Row],[Total Profit]]</f>
        <v>13.33333333333335</v>
      </c>
      <c r="R382" s="1">
        <f>mock[[#This Row],[Invoiced Amount USD]]/$T$23*100</f>
        <v>0.12722622146858797</v>
      </c>
    </row>
    <row r="383" spans="1:18" x14ac:dyDescent="0.2">
      <c r="A383">
        <v>382</v>
      </c>
      <c r="B383" t="s">
        <v>5</v>
      </c>
      <c r="C383" t="s">
        <v>18</v>
      </c>
      <c r="D383" t="s">
        <v>391</v>
      </c>
      <c r="E383" s="2">
        <v>44401</v>
      </c>
      <c r="F383" s="3" t="s">
        <v>892</v>
      </c>
      <c r="G383" s="3">
        <v>2021</v>
      </c>
      <c r="H383" s="1">
        <v>5206.92</v>
      </c>
      <c r="I383">
        <v>5</v>
      </c>
      <c r="J383" s="1">
        <f>0.075*mock[[#This Row],[Invoiced Amount USD]]</f>
        <v>390.51900000000001</v>
      </c>
      <c r="K383" s="1">
        <f>mock[[#This Row],[Invoiced Amount USD]]-mock[[#This Row],[Vat]]</f>
        <v>4816.4009999999998</v>
      </c>
      <c r="L383" s="1">
        <f>mock[[#This Row],[Invoiced Amount USD]]/mock[[#This Row],[Quantity]]</f>
        <v>1041.384</v>
      </c>
      <c r="M383" s="1">
        <f>mock[[#This Row],[COGS]]/mock[[#This Row],[Quantity]]</f>
        <v>963.28019999999992</v>
      </c>
      <c r="N383" s="1">
        <f>mock[[#This Row],[Unit Price]]-mock[[#This Row],[Unit Cost]]</f>
        <v>78.103800000000092</v>
      </c>
      <c r="O383" s="1">
        <f>mock[[#This Row],[Profit]]*mock[[#This Row],[Quantity]]</f>
        <v>390.51900000000046</v>
      </c>
      <c r="P383" s="1">
        <f>mock[[#This Row],[Total Profit]]+mock[[#This Row],[Vat]]</f>
        <v>781.03800000000047</v>
      </c>
      <c r="Q383" s="1">
        <f>mock[[#This Row],[Invoiced Amount USD]]/mock[[#This Row],[Total Profit]]</f>
        <v>13.333333333333318</v>
      </c>
      <c r="R383" s="1">
        <f>mock[[#This Row],[Invoiced Amount USD]]/$T$23*100</f>
        <v>0.10409767074534401</v>
      </c>
    </row>
    <row r="384" spans="1:18" x14ac:dyDescent="0.2">
      <c r="A384">
        <v>383</v>
      </c>
      <c r="B384" t="s">
        <v>16</v>
      </c>
      <c r="C384" t="s">
        <v>6</v>
      </c>
      <c r="D384" t="s">
        <v>392</v>
      </c>
      <c r="E384" s="2">
        <v>44509</v>
      </c>
      <c r="F384" s="3" t="s">
        <v>898</v>
      </c>
      <c r="G384" s="3">
        <v>2021</v>
      </c>
      <c r="H384" s="1">
        <v>3042.22</v>
      </c>
      <c r="I384">
        <v>10</v>
      </c>
      <c r="J384" s="1">
        <f>0.075*mock[[#This Row],[Invoiced Amount USD]]</f>
        <v>228.16649999999998</v>
      </c>
      <c r="K384" s="1">
        <f>mock[[#This Row],[Invoiced Amount USD]]-mock[[#This Row],[Vat]]</f>
        <v>2814.0535</v>
      </c>
      <c r="L384" s="1">
        <f>mock[[#This Row],[Invoiced Amount USD]]/mock[[#This Row],[Quantity]]</f>
        <v>304.22199999999998</v>
      </c>
      <c r="M384" s="1">
        <f>mock[[#This Row],[COGS]]/mock[[#This Row],[Quantity]]</f>
        <v>281.40535</v>
      </c>
      <c r="N384" s="1">
        <f>mock[[#This Row],[Unit Price]]-mock[[#This Row],[Unit Cost]]</f>
        <v>22.816649999999981</v>
      </c>
      <c r="O384" s="1">
        <f>mock[[#This Row],[Profit]]*mock[[#This Row],[Quantity]]</f>
        <v>228.16649999999981</v>
      </c>
      <c r="P384" s="1">
        <f>mock[[#This Row],[Total Profit]]+mock[[#This Row],[Vat]]</f>
        <v>456.3329999999998</v>
      </c>
      <c r="Q384" s="1">
        <f>mock[[#This Row],[Invoiced Amount USD]]/mock[[#This Row],[Total Profit]]</f>
        <v>13.333333333333343</v>
      </c>
      <c r="R384" s="1">
        <f>mock[[#This Row],[Invoiced Amount USD]]/$T$23*100</f>
        <v>6.0820603330740707E-2</v>
      </c>
    </row>
    <row r="385" spans="1:18" x14ac:dyDescent="0.2">
      <c r="A385">
        <v>384</v>
      </c>
      <c r="B385" t="s">
        <v>5</v>
      </c>
      <c r="C385" t="s">
        <v>20</v>
      </c>
      <c r="D385" t="s">
        <v>393</v>
      </c>
      <c r="E385" s="2">
        <v>44544</v>
      </c>
      <c r="F385" s="3" t="s">
        <v>895</v>
      </c>
      <c r="G385" s="3">
        <v>2021</v>
      </c>
      <c r="H385" s="1">
        <v>7318.64</v>
      </c>
      <c r="I385">
        <v>5</v>
      </c>
      <c r="J385" s="1">
        <f>0.075*mock[[#This Row],[Invoiced Amount USD]]</f>
        <v>548.89800000000002</v>
      </c>
      <c r="K385" s="1">
        <f>mock[[#This Row],[Invoiced Amount USD]]-mock[[#This Row],[Vat]]</f>
        <v>6769.7420000000002</v>
      </c>
      <c r="L385" s="1">
        <f>mock[[#This Row],[Invoiced Amount USD]]/mock[[#This Row],[Quantity]]</f>
        <v>1463.7280000000001</v>
      </c>
      <c r="M385" s="1">
        <f>mock[[#This Row],[COGS]]/mock[[#This Row],[Quantity]]</f>
        <v>1353.9484</v>
      </c>
      <c r="N385" s="1">
        <f>mock[[#This Row],[Unit Price]]-mock[[#This Row],[Unit Cost]]</f>
        <v>109.77960000000007</v>
      </c>
      <c r="O385" s="1">
        <f>mock[[#This Row],[Profit]]*mock[[#This Row],[Quantity]]</f>
        <v>548.89800000000037</v>
      </c>
      <c r="P385" s="1">
        <f>mock[[#This Row],[Total Profit]]+mock[[#This Row],[Vat]]</f>
        <v>1097.7960000000003</v>
      </c>
      <c r="Q385" s="1">
        <f>mock[[#This Row],[Invoiced Amount USD]]/mock[[#This Row],[Total Profit]]</f>
        <v>13.333333333333325</v>
      </c>
      <c r="R385" s="1">
        <f>mock[[#This Row],[Invoiced Amount USD]]/$T$23*100</f>
        <v>0.14631555257689852</v>
      </c>
    </row>
    <row r="386" spans="1:18" x14ac:dyDescent="0.2">
      <c r="A386">
        <v>385</v>
      </c>
      <c r="B386" t="s">
        <v>16</v>
      </c>
      <c r="C386" t="s">
        <v>52</v>
      </c>
      <c r="D386" t="s">
        <v>394</v>
      </c>
      <c r="E386" s="2">
        <v>44474</v>
      </c>
      <c r="F386" s="3" t="s">
        <v>889</v>
      </c>
      <c r="G386" s="3">
        <v>2021</v>
      </c>
      <c r="H386" s="1">
        <v>8512.86</v>
      </c>
      <c r="I386">
        <v>10</v>
      </c>
      <c r="J386" s="1">
        <f>0.075*mock[[#This Row],[Invoiced Amount USD]]</f>
        <v>638.46450000000004</v>
      </c>
      <c r="K386" s="1">
        <f>mock[[#This Row],[Invoiced Amount USD]]-mock[[#This Row],[Vat]]</f>
        <v>7874.3955000000005</v>
      </c>
      <c r="L386" s="1">
        <f>mock[[#This Row],[Invoiced Amount USD]]/mock[[#This Row],[Quantity]]</f>
        <v>851.28600000000006</v>
      </c>
      <c r="M386" s="1">
        <f>mock[[#This Row],[COGS]]/mock[[#This Row],[Quantity]]</f>
        <v>787.43955000000005</v>
      </c>
      <c r="N386" s="1">
        <f>mock[[#This Row],[Unit Price]]-mock[[#This Row],[Unit Cost]]</f>
        <v>63.846450000000004</v>
      </c>
      <c r="O386" s="1">
        <f>mock[[#This Row],[Profit]]*mock[[#This Row],[Quantity]]</f>
        <v>638.46450000000004</v>
      </c>
      <c r="P386" s="1">
        <f>mock[[#This Row],[Total Profit]]+mock[[#This Row],[Vat]]</f>
        <v>1276.9290000000001</v>
      </c>
      <c r="Q386" s="1">
        <f>mock[[#This Row],[Invoiced Amount USD]]/mock[[#This Row],[Total Profit]]</f>
        <v>13.333333333333334</v>
      </c>
      <c r="R386" s="1">
        <f>mock[[#This Row],[Invoiced Amount USD]]/$T$23*100</f>
        <v>0.17019061122145324</v>
      </c>
    </row>
    <row r="387" spans="1:18" x14ac:dyDescent="0.2">
      <c r="A387">
        <v>386</v>
      </c>
      <c r="B387" t="s">
        <v>8</v>
      </c>
      <c r="C387" t="s">
        <v>47</v>
      </c>
      <c r="D387" t="s">
        <v>395</v>
      </c>
      <c r="E387" s="2">
        <v>44377</v>
      </c>
      <c r="F387" s="3" t="s">
        <v>887</v>
      </c>
      <c r="G387" s="3">
        <v>2021</v>
      </c>
      <c r="H387" s="1">
        <v>8434.35</v>
      </c>
      <c r="I387">
        <v>6</v>
      </c>
      <c r="J387" s="1">
        <f>0.075*mock[[#This Row],[Invoiced Amount USD]]</f>
        <v>632.57624999999996</v>
      </c>
      <c r="K387" s="1">
        <f>mock[[#This Row],[Invoiced Amount USD]]-mock[[#This Row],[Vat]]</f>
        <v>7801.7737500000003</v>
      </c>
      <c r="L387" s="1">
        <f>mock[[#This Row],[Invoiced Amount USD]]/mock[[#This Row],[Quantity]]</f>
        <v>1405.7250000000001</v>
      </c>
      <c r="M387" s="1">
        <f>mock[[#This Row],[COGS]]/mock[[#This Row],[Quantity]]</f>
        <v>1300.295625</v>
      </c>
      <c r="N387" s="1">
        <f>mock[[#This Row],[Unit Price]]-mock[[#This Row],[Unit Cost]]</f>
        <v>105.42937500000016</v>
      </c>
      <c r="O387" s="1">
        <f>mock[[#This Row],[Profit]]*mock[[#This Row],[Quantity]]</f>
        <v>632.57625000000098</v>
      </c>
      <c r="P387" s="1">
        <f>mock[[#This Row],[Total Profit]]+mock[[#This Row],[Vat]]</f>
        <v>1265.1525000000011</v>
      </c>
      <c r="Q387" s="1">
        <f>mock[[#This Row],[Invoiced Amount USD]]/mock[[#This Row],[Total Profit]]</f>
        <v>13.333333333333313</v>
      </c>
      <c r="R387" s="1">
        <f>mock[[#This Row],[Invoiced Amount USD]]/$T$23*100</f>
        <v>0.16862102533762613</v>
      </c>
    </row>
    <row r="388" spans="1:18" x14ac:dyDescent="0.2">
      <c r="A388">
        <v>387</v>
      </c>
      <c r="B388" t="s">
        <v>8</v>
      </c>
      <c r="C388" t="s">
        <v>31</v>
      </c>
      <c r="D388" t="s">
        <v>396</v>
      </c>
      <c r="E388" s="2">
        <v>44410</v>
      </c>
      <c r="F388" s="3" t="s">
        <v>891</v>
      </c>
      <c r="G388" s="3">
        <v>2021</v>
      </c>
      <c r="H388" s="1">
        <v>520.08000000000004</v>
      </c>
      <c r="I388">
        <v>3</v>
      </c>
      <c r="J388" s="1">
        <f>0.075*mock[[#This Row],[Invoiced Amount USD]]</f>
        <v>39.006</v>
      </c>
      <c r="K388" s="1">
        <f>mock[[#This Row],[Invoiced Amount USD]]-mock[[#This Row],[Vat]]</f>
        <v>481.07400000000007</v>
      </c>
      <c r="L388" s="1">
        <f>mock[[#This Row],[Invoiced Amount USD]]/mock[[#This Row],[Quantity]]</f>
        <v>173.36</v>
      </c>
      <c r="M388" s="1">
        <f>mock[[#This Row],[COGS]]/mock[[#This Row],[Quantity]]</f>
        <v>160.35800000000003</v>
      </c>
      <c r="N388" s="1">
        <f>mock[[#This Row],[Unit Price]]-mock[[#This Row],[Unit Cost]]</f>
        <v>13.001999999999981</v>
      </c>
      <c r="O388" s="1">
        <f>mock[[#This Row],[Profit]]*mock[[#This Row],[Quantity]]</f>
        <v>39.005999999999943</v>
      </c>
      <c r="P388" s="1">
        <f>mock[[#This Row],[Total Profit]]+mock[[#This Row],[Vat]]</f>
        <v>78.011999999999944</v>
      </c>
      <c r="Q388" s="1">
        <f>mock[[#This Row],[Invoiced Amount USD]]/mock[[#This Row],[Total Profit]]</f>
        <v>13.333333333333353</v>
      </c>
      <c r="R388" s="1">
        <f>mock[[#This Row],[Invoiced Amount USD]]/$T$23*100</f>
        <v>1.0397531861683781E-2</v>
      </c>
    </row>
    <row r="389" spans="1:18" x14ac:dyDescent="0.2">
      <c r="A389">
        <v>388</v>
      </c>
      <c r="B389" t="s">
        <v>10</v>
      </c>
      <c r="C389" t="s">
        <v>22</v>
      </c>
      <c r="D389" t="s">
        <v>397</v>
      </c>
      <c r="E389" s="2">
        <v>44269</v>
      </c>
      <c r="F389" s="3" t="s">
        <v>890</v>
      </c>
      <c r="G389" s="3">
        <v>2021</v>
      </c>
      <c r="H389" s="1">
        <v>301.97000000000003</v>
      </c>
      <c r="I389">
        <v>4</v>
      </c>
      <c r="J389" s="1">
        <f>0.075*mock[[#This Row],[Invoiced Amount USD]]</f>
        <v>22.647750000000002</v>
      </c>
      <c r="K389" s="1">
        <f>mock[[#This Row],[Invoiced Amount USD]]-mock[[#This Row],[Vat]]</f>
        <v>279.32225000000005</v>
      </c>
      <c r="L389" s="1">
        <f>mock[[#This Row],[Invoiced Amount USD]]/mock[[#This Row],[Quantity]]</f>
        <v>75.492500000000007</v>
      </c>
      <c r="M389" s="1">
        <f>mock[[#This Row],[COGS]]/mock[[#This Row],[Quantity]]</f>
        <v>69.830562500000013</v>
      </c>
      <c r="N389" s="1">
        <f>mock[[#This Row],[Unit Price]]-mock[[#This Row],[Unit Cost]]</f>
        <v>5.6619374999999934</v>
      </c>
      <c r="O389" s="1">
        <f>mock[[#This Row],[Profit]]*mock[[#This Row],[Quantity]]</f>
        <v>22.647749999999974</v>
      </c>
      <c r="P389" s="1">
        <f>mock[[#This Row],[Total Profit]]+mock[[#This Row],[Vat]]</f>
        <v>45.295499999999976</v>
      </c>
      <c r="Q389" s="1">
        <f>mock[[#This Row],[Invoiced Amount USD]]/mock[[#This Row],[Total Profit]]</f>
        <v>13.33333333333335</v>
      </c>
      <c r="R389" s="1">
        <f>mock[[#This Row],[Invoiced Amount USD]]/$T$23*100</f>
        <v>6.0370379485322478E-3</v>
      </c>
    </row>
    <row r="390" spans="1:18" x14ac:dyDescent="0.2">
      <c r="A390">
        <v>389</v>
      </c>
      <c r="B390" t="s">
        <v>8</v>
      </c>
      <c r="C390" t="s">
        <v>164</v>
      </c>
      <c r="D390" t="s">
        <v>398</v>
      </c>
      <c r="E390" s="2">
        <v>44395</v>
      </c>
      <c r="F390" s="3" t="s">
        <v>892</v>
      </c>
      <c r="G390" s="3">
        <v>2021</v>
      </c>
      <c r="H390" s="1">
        <v>9955.65</v>
      </c>
      <c r="I390">
        <v>3</v>
      </c>
      <c r="J390" s="1">
        <f>0.075*mock[[#This Row],[Invoiced Amount USD]]</f>
        <v>746.67374999999993</v>
      </c>
      <c r="K390" s="1">
        <f>mock[[#This Row],[Invoiced Amount USD]]-mock[[#This Row],[Vat]]</f>
        <v>9208.9762499999997</v>
      </c>
      <c r="L390" s="1">
        <f>mock[[#This Row],[Invoiced Amount USD]]/mock[[#This Row],[Quantity]]</f>
        <v>3318.5499999999997</v>
      </c>
      <c r="M390" s="1">
        <f>mock[[#This Row],[COGS]]/mock[[#This Row],[Quantity]]</f>
        <v>3069.6587500000001</v>
      </c>
      <c r="N390" s="1">
        <f>mock[[#This Row],[Unit Price]]-mock[[#This Row],[Unit Cost]]</f>
        <v>248.89124999999967</v>
      </c>
      <c r="O390" s="1">
        <f>mock[[#This Row],[Profit]]*mock[[#This Row],[Quantity]]</f>
        <v>746.67374999999902</v>
      </c>
      <c r="P390" s="1">
        <f>mock[[#This Row],[Total Profit]]+mock[[#This Row],[Vat]]</f>
        <v>1493.3474999999989</v>
      </c>
      <c r="Q390" s="1">
        <f>mock[[#This Row],[Invoiced Amount USD]]/mock[[#This Row],[Total Profit]]</f>
        <v>13.33333333333335</v>
      </c>
      <c r="R390" s="1">
        <f>mock[[#This Row],[Invoiced Amount USD]]/$T$23*100</f>
        <v>0.19903512551678998</v>
      </c>
    </row>
    <row r="391" spans="1:18" x14ac:dyDescent="0.2">
      <c r="A391">
        <v>390</v>
      </c>
      <c r="B391" t="s">
        <v>8</v>
      </c>
      <c r="C391" t="s">
        <v>29</v>
      </c>
      <c r="D391" t="s">
        <v>399</v>
      </c>
      <c r="E391" s="2">
        <v>44304</v>
      </c>
      <c r="F391" s="3" t="s">
        <v>888</v>
      </c>
      <c r="G391" s="3">
        <v>2021</v>
      </c>
      <c r="H391" s="1">
        <v>350.68</v>
      </c>
      <c r="I391">
        <v>5</v>
      </c>
      <c r="J391" s="1">
        <f>0.075*mock[[#This Row],[Invoiced Amount USD]]</f>
        <v>26.300999999999998</v>
      </c>
      <c r="K391" s="1">
        <f>mock[[#This Row],[Invoiced Amount USD]]-mock[[#This Row],[Vat]]</f>
        <v>324.37900000000002</v>
      </c>
      <c r="L391" s="1">
        <f>mock[[#This Row],[Invoiced Amount USD]]/mock[[#This Row],[Quantity]]</f>
        <v>70.135999999999996</v>
      </c>
      <c r="M391" s="1">
        <f>mock[[#This Row],[COGS]]/mock[[#This Row],[Quantity]]</f>
        <v>64.875799999999998</v>
      </c>
      <c r="N391" s="1">
        <f>mock[[#This Row],[Unit Price]]-mock[[#This Row],[Unit Cost]]</f>
        <v>5.2601999999999975</v>
      </c>
      <c r="O391" s="1">
        <f>mock[[#This Row],[Profit]]*mock[[#This Row],[Quantity]]</f>
        <v>26.300999999999988</v>
      </c>
      <c r="P391" s="1">
        <f>mock[[#This Row],[Total Profit]]+mock[[#This Row],[Vat]]</f>
        <v>52.60199999999999</v>
      </c>
      <c r="Q391" s="1">
        <f>mock[[#This Row],[Invoiced Amount USD]]/mock[[#This Row],[Total Profit]]</f>
        <v>13.333333333333339</v>
      </c>
      <c r="R391" s="1">
        <f>mock[[#This Row],[Invoiced Amount USD]]/$T$23*100</f>
        <v>7.0108569321167286E-3</v>
      </c>
    </row>
    <row r="392" spans="1:18" x14ac:dyDescent="0.2">
      <c r="A392">
        <v>391</v>
      </c>
      <c r="B392" t="s">
        <v>8</v>
      </c>
      <c r="C392" t="s">
        <v>31</v>
      </c>
      <c r="D392" t="s">
        <v>400</v>
      </c>
      <c r="E392" s="2">
        <v>44550</v>
      </c>
      <c r="F392" s="3" t="s">
        <v>895</v>
      </c>
      <c r="G392" s="3">
        <v>2021</v>
      </c>
      <c r="H392" s="1">
        <v>9095.31</v>
      </c>
      <c r="I392">
        <v>4</v>
      </c>
      <c r="J392" s="1">
        <f>0.075*mock[[#This Row],[Invoiced Amount USD]]</f>
        <v>682.14824999999996</v>
      </c>
      <c r="K392" s="1">
        <f>mock[[#This Row],[Invoiced Amount USD]]-mock[[#This Row],[Vat]]</f>
        <v>8413.1617499999993</v>
      </c>
      <c r="L392" s="1">
        <f>mock[[#This Row],[Invoiced Amount USD]]/mock[[#This Row],[Quantity]]</f>
        <v>2273.8274999999999</v>
      </c>
      <c r="M392" s="1">
        <f>mock[[#This Row],[COGS]]/mock[[#This Row],[Quantity]]</f>
        <v>2103.2904374999998</v>
      </c>
      <c r="N392" s="1">
        <f>mock[[#This Row],[Unit Price]]-mock[[#This Row],[Unit Cost]]</f>
        <v>170.53706250000005</v>
      </c>
      <c r="O392" s="1">
        <f>mock[[#This Row],[Profit]]*mock[[#This Row],[Quantity]]</f>
        <v>682.14825000000019</v>
      </c>
      <c r="P392" s="1">
        <f>mock[[#This Row],[Total Profit]]+mock[[#This Row],[Vat]]</f>
        <v>1364.2965000000002</v>
      </c>
      <c r="Q392" s="1">
        <f>mock[[#This Row],[Invoiced Amount USD]]/mock[[#This Row],[Total Profit]]</f>
        <v>13.333333333333329</v>
      </c>
      <c r="R392" s="1">
        <f>mock[[#This Row],[Invoiced Amount USD]]/$T$23*100</f>
        <v>0.18183505521629575</v>
      </c>
    </row>
    <row r="393" spans="1:18" x14ac:dyDescent="0.2">
      <c r="A393">
        <v>392</v>
      </c>
      <c r="B393" t="s">
        <v>16</v>
      </c>
      <c r="C393" t="s">
        <v>20</v>
      </c>
      <c r="D393" t="s">
        <v>400</v>
      </c>
      <c r="E393" s="2">
        <v>44539</v>
      </c>
      <c r="F393" s="3" t="s">
        <v>895</v>
      </c>
      <c r="G393" s="3">
        <v>2021</v>
      </c>
      <c r="H393" s="1">
        <v>4459.46</v>
      </c>
      <c r="I393">
        <v>5</v>
      </c>
      <c r="J393" s="1">
        <f>0.075*mock[[#This Row],[Invoiced Amount USD]]</f>
        <v>334.45949999999999</v>
      </c>
      <c r="K393" s="1">
        <f>mock[[#This Row],[Invoiced Amount USD]]-mock[[#This Row],[Vat]]</f>
        <v>4125.0005000000001</v>
      </c>
      <c r="L393" s="1">
        <f>mock[[#This Row],[Invoiced Amount USD]]/mock[[#This Row],[Quantity]]</f>
        <v>891.89200000000005</v>
      </c>
      <c r="M393" s="1">
        <f>mock[[#This Row],[COGS]]/mock[[#This Row],[Quantity]]</f>
        <v>825.00009999999997</v>
      </c>
      <c r="N393" s="1">
        <f>mock[[#This Row],[Unit Price]]-mock[[#This Row],[Unit Cost]]</f>
        <v>66.891900000000078</v>
      </c>
      <c r="O393" s="1">
        <f>mock[[#This Row],[Profit]]*mock[[#This Row],[Quantity]]</f>
        <v>334.45950000000039</v>
      </c>
      <c r="P393" s="1">
        <f>mock[[#This Row],[Total Profit]]+mock[[#This Row],[Vat]]</f>
        <v>668.91900000000032</v>
      </c>
      <c r="Q393" s="1">
        <f>mock[[#This Row],[Invoiced Amount USD]]/mock[[#This Row],[Total Profit]]</f>
        <v>13.333333333333318</v>
      </c>
      <c r="R393" s="1">
        <f>mock[[#This Row],[Invoiced Amount USD]]/$T$23*100</f>
        <v>8.9154317481741949E-2</v>
      </c>
    </row>
    <row r="394" spans="1:18" x14ac:dyDescent="0.2">
      <c r="A394">
        <v>393</v>
      </c>
      <c r="B394" t="s">
        <v>8</v>
      </c>
      <c r="C394" t="s">
        <v>29</v>
      </c>
      <c r="D394" t="s">
        <v>401</v>
      </c>
      <c r="E394" s="2">
        <v>44461</v>
      </c>
      <c r="F394" s="3" t="s">
        <v>893</v>
      </c>
      <c r="G394" s="3">
        <v>2021</v>
      </c>
      <c r="H394" s="1">
        <v>9320.0300000000007</v>
      </c>
      <c r="I394">
        <v>6</v>
      </c>
      <c r="J394" s="1">
        <f>0.075*mock[[#This Row],[Invoiced Amount USD]]</f>
        <v>699.00225</v>
      </c>
      <c r="K394" s="1">
        <f>mock[[#This Row],[Invoiced Amount USD]]-mock[[#This Row],[Vat]]</f>
        <v>8621.0277500000011</v>
      </c>
      <c r="L394" s="1">
        <f>mock[[#This Row],[Invoiced Amount USD]]/mock[[#This Row],[Quantity]]</f>
        <v>1553.3383333333334</v>
      </c>
      <c r="M394" s="1">
        <f>mock[[#This Row],[COGS]]/mock[[#This Row],[Quantity]]</f>
        <v>1436.8379583333335</v>
      </c>
      <c r="N394" s="1">
        <f>mock[[#This Row],[Unit Price]]-mock[[#This Row],[Unit Cost]]</f>
        <v>116.50037499999985</v>
      </c>
      <c r="O394" s="1">
        <f>mock[[#This Row],[Profit]]*mock[[#This Row],[Quantity]]</f>
        <v>699.00224999999909</v>
      </c>
      <c r="P394" s="1">
        <f>mock[[#This Row],[Total Profit]]+mock[[#This Row],[Vat]]</f>
        <v>1398.0044999999991</v>
      </c>
      <c r="Q394" s="1">
        <f>mock[[#This Row],[Invoiced Amount USD]]/mock[[#This Row],[Total Profit]]</f>
        <v>13.333333333333352</v>
      </c>
      <c r="R394" s="1">
        <f>mock[[#This Row],[Invoiced Amount USD]]/$T$23*100</f>
        <v>0.18632769742510516</v>
      </c>
    </row>
    <row r="395" spans="1:18" x14ac:dyDescent="0.2">
      <c r="A395">
        <v>394</v>
      </c>
      <c r="B395" t="s">
        <v>16</v>
      </c>
      <c r="C395" t="s">
        <v>25</v>
      </c>
      <c r="D395" t="s">
        <v>402</v>
      </c>
      <c r="E395" s="2">
        <v>44443</v>
      </c>
      <c r="F395" s="3" t="s">
        <v>893</v>
      </c>
      <c r="G395" s="3">
        <v>2021</v>
      </c>
      <c r="H395" s="1">
        <v>751.42</v>
      </c>
      <c r="I395">
        <v>10</v>
      </c>
      <c r="J395" s="1">
        <f>0.075*mock[[#This Row],[Invoiced Amount USD]]</f>
        <v>56.356499999999997</v>
      </c>
      <c r="K395" s="1">
        <f>mock[[#This Row],[Invoiced Amount USD]]-mock[[#This Row],[Vat]]</f>
        <v>695.06349999999998</v>
      </c>
      <c r="L395" s="1">
        <f>mock[[#This Row],[Invoiced Amount USD]]/mock[[#This Row],[Quantity]]</f>
        <v>75.141999999999996</v>
      </c>
      <c r="M395" s="1">
        <f>mock[[#This Row],[COGS]]/mock[[#This Row],[Quantity]]</f>
        <v>69.506349999999998</v>
      </c>
      <c r="N395" s="1">
        <f>mock[[#This Row],[Unit Price]]-mock[[#This Row],[Unit Cost]]</f>
        <v>5.6356499999999983</v>
      </c>
      <c r="O395" s="1">
        <f>mock[[#This Row],[Profit]]*mock[[#This Row],[Quantity]]</f>
        <v>56.356499999999983</v>
      </c>
      <c r="P395" s="1">
        <f>mock[[#This Row],[Total Profit]]+mock[[#This Row],[Vat]]</f>
        <v>112.71299999999998</v>
      </c>
      <c r="Q395" s="1">
        <f>mock[[#This Row],[Invoiced Amount USD]]/mock[[#This Row],[Total Profit]]</f>
        <v>13.333333333333337</v>
      </c>
      <c r="R395" s="1">
        <f>mock[[#This Row],[Invoiced Amount USD]]/$T$23*100</f>
        <v>1.50225222879296E-2</v>
      </c>
    </row>
    <row r="396" spans="1:18" x14ac:dyDescent="0.2">
      <c r="A396">
        <v>395</v>
      </c>
      <c r="B396" t="s">
        <v>5</v>
      </c>
      <c r="C396" t="s">
        <v>14</v>
      </c>
      <c r="D396" t="s">
        <v>403</v>
      </c>
      <c r="E396" s="2">
        <v>44455</v>
      </c>
      <c r="F396" s="3" t="s">
        <v>893</v>
      </c>
      <c r="G396" s="3">
        <v>2021</v>
      </c>
      <c r="H396" s="1">
        <v>4762.66</v>
      </c>
      <c r="I396">
        <v>4</v>
      </c>
      <c r="J396" s="1">
        <f>0.075*mock[[#This Row],[Invoiced Amount USD]]</f>
        <v>357.1995</v>
      </c>
      <c r="K396" s="1">
        <f>mock[[#This Row],[Invoiced Amount USD]]-mock[[#This Row],[Vat]]</f>
        <v>4405.4605000000001</v>
      </c>
      <c r="L396" s="1">
        <f>mock[[#This Row],[Invoiced Amount USD]]/mock[[#This Row],[Quantity]]</f>
        <v>1190.665</v>
      </c>
      <c r="M396" s="1">
        <f>mock[[#This Row],[COGS]]/mock[[#This Row],[Quantity]]</f>
        <v>1101.365125</v>
      </c>
      <c r="N396" s="1">
        <f>mock[[#This Row],[Unit Price]]-mock[[#This Row],[Unit Cost]]</f>
        <v>89.299874999999929</v>
      </c>
      <c r="O396" s="1">
        <f>mock[[#This Row],[Profit]]*mock[[#This Row],[Quantity]]</f>
        <v>357.19949999999972</v>
      </c>
      <c r="P396" s="1">
        <f>mock[[#This Row],[Total Profit]]+mock[[#This Row],[Vat]]</f>
        <v>714.39899999999966</v>
      </c>
      <c r="Q396" s="1">
        <f>mock[[#This Row],[Invoiced Amount USD]]/mock[[#This Row],[Total Profit]]</f>
        <v>13.333333333333343</v>
      </c>
      <c r="R396" s="1">
        <f>mock[[#This Row],[Invoiced Amount USD]]/$T$23*100</f>
        <v>9.5215945809042607E-2</v>
      </c>
    </row>
    <row r="397" spans="1:18" x14ac:dyDescent="0.2">
      <c r="A397">
        <v>396</v>
      </c>
      <c r="B397" t="s">
        <v>16</v>
      </c>
      <c r="C397" t="s">
        <v>60</v>
      </c>
      <c r="D397" t="s">
        <v>404</v>
      </c>
      <c r="E397" s="2">
        <v>44216</v>
      </c>
      <c r="F397" s="3" t="s">
        <v>894</v>
      </c>
      <c r="G397" s="3">
        <v>2021</v>
      </c>
      <c r="H397" s="1">
        <v>6692.88</v>
      </c>
      <c r="I397">
        <v>9</v>
      </c>
      <c r="J397" s="1">
        <f>0.075*mock[[#This Row],[Invoiced Amount USD]]</f>
        <v>501.96600000000001</v>
      </c>
      <c r="K397" s="1">
        <f>mock[[#This Row],[Invoiced Amount USD]]-mock[[#This Row],[Vat]]</f>
        <v>6190.9139999999998</v>
      </c>
      <c r="L397" s="1">
        <f>mock[[#This Row],[Invoiced Amount USD]]/mock[[#This Row],[Quantity]]</f>
        <v>743.65333333333331</v>
      </c>
      <c r="M397" s="1">
        <f>mock[[#This Row],[COGS]]/mock[[#This Row],[Quantity]]</f>
        <v>687.87933333333331</v>
      </c>
      <c r="N397" s="1">
        <f>mock[[#This Row],[Unit Price]]-mock[[#This Row],[Unit Cost]]</f>
        <v>55.774000000000001</v>
      </c>
      <c r="O397" s="1">
        <f>mock[[#This Row],[Profit]]*mock[[#This Row],[Quantity]]</f>
        <v>501.96600000000001</v>
      </c>
      <c r="P397" s="1">
        <f>mock[[#This Row],[Total Profit]]+mock[[#This Row],[Vat]]</f>
        <v>1003.932</v>
      </c>
      <c r="Q397" s="1">
        <f>mock[[#This Row],[Invoiced Amount USD]]/mock[[#This Row],[Total Profit]]</f>
        <v>13.333333333333334</v>
      </c>
      <c r="R397" s="1">
        <f>mock[[#This Row],[Invoiced Amount USD]]/$T$23*100</f>
        <v>0.13380524735891813</v>
      </c>
    </row>
    <row r="398" spans="1:18" x14ac:dyDescent="0.2">
      <c r="A398">
        <v>397</v>
      </c>
      <c r="B398" t="s">
        <v>13</v>
      </c>
      <c r="C398" t="s">
        <v>29</v>
      </c>
      <c r="D398" t="s">
        <v>405</v>
      </c>
      <c r="E398" s="2">
        <v>44287</v>
      </c>
      <c r="F398" s="3" t="s">
        <v>888</v>
      </c>
      <c r="G398" s="3">
        <v>2021</v>
      </c>
      <c r="H398" s="1">
        <v>5929.18</v>
      </c>
      <c r="I398">
        <v>7</v>
      </c>
      <c r="J398" s="1">
        <f>0.075*mock[[#This Row],[Invoiced Amount USD]]</f>
        <v>444.68850000000003</v>
      </c>
      <c r="K398" s="1">
        <f>mock[[#This Row],[Invoiced Amount USD]]-mock[[#This Row],[Vat]]</f>
        <v>5484.4915000000001</v>
      </c>
      <c r="L398" s="1">
        <f>mock[[#This Row],[Invoiced Amount USD]]/mock[[#This Row],[Quantity]]</f>
        <v>847.02571428571434</v>
      </c>
      <c r="M398" s="1">
        <f>mock[[#This Row],[COGS]]/mock[[#This Row],[Quantity]]</f>
        <v>783.49878571428576</v>
      </c>
      <c r="N398" s="1">
        <f>mock[[#This Row],[Unit Price]]-mock[[#This Row],[Unit Cost]]</f>
        <v>63.526928571428584</v>
      </c>
      <c r="O398" s="1">
        <f>mock[[#This Row],[Profit]]*mock[[#This Row],[Quantity]]</f>
        <v>444.68850000000009</v>
      </c>
      <c r="P398" s="1">
        <f>mock[[#This Row],[Total Profit]]+mock[[#This Row],[Vat]]</f>
        <v>889.37700000000018</v>
      </c>
      <c r="Q398" s="1">
        <f>mock[[#This Row],[Invoiced Amount USD]]/mock[[#This Row],[Total Profit]]</f>
        <v>13.333333333333332</v>
      </c>
      <c r="R398" s="1">
        <f>mock[[#This Row],[Invoiced Amount USD]]/$T$23*100</f>
        <v>0.11853722112686173</v>
      </c>
    </row>
    <row r="399" spans="1:18" x14ac:dyDescent="0.2">
      <c r="A399">
        <v>398</v>
      </c>
      <c r="B399" t="s">
        <v>5</v>
      </c>
      <c r="C399" t="s">
        <v>164</v>
      </c>
      <c r="D399" t="s">
        <v>406</v>
      </c>
      <c r="E399" s="2">
        <v>44452</v>
      </c>
      <c r="F399" s="3" t="s">
        <v>893</v>
      </c>
      <c r="G399" s="3">
        <v>2021</v>
      </c>
      <c r="H399" s="1">
        <v>1962.77</v>
      </c>
      <c r="I399">
        <v>10</v>
      </c>
      <c r="J399" s="1">
        <f>0.075*mock[[#This Row],[Invoiced Amount USD]]</f>
        <v>147.20775</v>
      </c>
      <c r="K399" s="1">
        <f>mock[[#This Row],[Invoiced Amount USD]]-mock[[#This Row],[Vat]]</f>
        <v>1815.5622499999999</v>
      </c>
      <c r="L399" s="1">
        <f>mock[[#This Row],[Invoiced Amount USD]]/mock[[#This Row],[Quantity]]</f>
        <v>196.27699999999999</v>
      </c>
      <c r="M399" s="1">
        <f>mock[[#This Row],[COGS]]/mock[[#This Row],[Quantity]]</f>
        <v>181.55622499999998</v>
      </c>
      <c r="N399" s="1">
        <f>mock[[#This Row],[Unit Price]]-mock[[#This Row],[Unit Cost]]</f>
        <v>14.720775000000003</v>
      </c>
      <c r="O399" s="1">
        <f>mock[[#This Row],[Profit]]*mock[[#This Row],[Quantity]]</f>
        <v>147.20775000000003</v>
      </c>
      <c r="P399" s="1">
        <f>mock[[#This Row],[Total Profit]]+mock[[#This Row],[Vat]]</f>
        <v>294.41550000000007</v>
      </c>
      <c r="Q399" s="1">
        <f>mock[[#This Row],[Invoiced Amount USD]]/mock[[#This Row],[Total Profit]]</f>
        <v>13.33333333333333</v>
      </c>
      <c r="R399" s="1">
        <f>mock[[#This Row],[Invoiced Amount USD]]/$T$23*100</f>
        <v>3.9240046939234489E-2</v>
      </c>
    </row>
    <row r="400" spans="1:18" x14ac:dyDescent="0.2">
      <c r="A400">
        <v>399</v>
      </c>
      <c r="B400" t="s">
        <v>13</v>
      </c>
      <c r="C400" t="s">
        <v>33</v>
      </c>
      <c r="D400" t="s">
        <v>407</v>
      </c>
      <c r="E400" s="2">
        <v>44297</v>
      </c>
      <c r="F400" s="3" t="s">
        <v>888</v>
      </c>
      <c r="G400" s="3">
        <v>2021</v>
      </c>
      <c r="H400" s="1">
        <v>3488.27</v>
      </c>
      <c r="I400">
        <v>2</v>
      </c>
      <c r="J400" s="1">
        <f>0.075*mock[[#This Row],[Invoiced Amount USD]]</f>
        <v>261.62025</v>
      </c>
      <c r="K400" s="1">
        <f>mock[[#This Row],[Invoiced Amount USD]]-mock[[#This Row],[Vat]]</f>
        <v>3226.64975</v>
      </c>
      <c r="L400" s="1">
        <f>mock[[#This Row],[Invoiced Amount USD]]/mock[[#This Row],[Quantity]]</f>
        <v>1744.135</v>
      </c>
      <c r="M400" s="1">
        <f>mock[[#This Row],[COGS]]/mock[[#This Row],[Quantity]]</f>
        <v>1613.324875</v>
      </c>
      <c r="N400" s="1">
        <f>mock[[#This Row],[Unit Price]]-mock[[#This Row],[Unit Cost]]</f>
        <v>130.81012499999997</v>
      </c>
      <c r="O400" s="1">
        <f>mock[[#This Row],[Profit]]*mock[[#This Row],[Quantity]]</f>
        <v>261.62024999999994</v>
      </c>
      <c r="P400" s="1">
        <f>mock[[#This Row],[Total Profit]]+mock[[#This Row],[Vat]]</f>
        <v>523.24049999999988</v>
      </c>
      <c r="Q400" s="1">
        <f>mock[[#This Row],[Invoiced Amount USD]]/mock[[#This Row],[Total Profit]]</f>
        <v>13.333333333333336</v>
      </c>
      <c r="R400" s="1">
        <f>mock[[#This Row],[Invoiced Amount USD]]/$T$23*100</f>
        <v>6.9738114265412404E-2</v>
      </c>
    </row>
    <row r="401" spans="1:18" x14ac:dyDescent="0.2">
      <c r="A401">
        <v>400</v>
      </c>
      <c r="B401" t="s">
        <v>8</v>
      </c>
      <c r="C401" t="s">
        <v>58</v>
      </c>
      <c r="D401" t="s">
        <v>408</v>
      </c>
      <c r="E401" s="2">
        <v>44223</v>
      </c>
      <c r="F401" s="3" t="s">
        <v>894</v>
      </c>
      <c r="G401" s="3">
        <v>2021</v>
      </c>
      <c r="H401" s="1">
        <v>7654.55</v>
      </c>
      <c r="I401">
        <v>3</v>
      </c>
      <c r="J401" s="1">
        <f>0.075*mock[[#This Row],[Invoiced Amount USD]]</f>
        <v>574.09124999999995</v>
      </c>
      <c r="K401" s="1">
        <f>mock[[#This Row],[Invoiced Amount USD]]-mock[[#This Row],[Vat]]</f>
        <v>7080.4587499999998</v>
      </c>
      <c r="L401" s="1">
        <f>mock[[#This Row],[Invoiced Amount USD]]/mock[[#This Row],[Quantity]]</f>
        <v>2551.5166666666669</v>
      </c>
      <c r="M401" s="1">
        <f>mock[[#This Row],[COGS]]/mock[[#This Row],[Quantity]]</f>
        <v>2360.1529166666664</v>
      </c>
      <c r="N401" s="1">
        <f>mock[[#This Row],[Unit Price]]-mock[[#This Row],[Unit Cost]]</f>
        <v>191.36375000000044</v>
      </c>
      <c r="O401" s="1">
        <f>mock[[#This Row],[Profit]]*mock[[#This Row],[Quantity]]</f>
        <v>574.09125000000131</v>
      </c>
      <c r="P401" s="1">
        <f>mock[[#This Row],[Total Profit]]+mock[[#This Row],[Vat]]</f>
        <v>1148.1825000000013</v>
      </c>
      <c r="Q401" s="1">
        <f>mock[[#This Row],[Invoiced Amount USD]]/mock[[#This Row],[Total Profit]]</f>
        <v>13.333333333333304</v>
      </c>
      <c r="R401" s="1">
        <f>mock[[#This Row],[Invoiced Amount USD]]/$T$23*100</f>
        <v>0.1530311250420158</v>
      </c>
    </row>
    <row r="402" spans="1:18" x14ac:dyDescent="0.2">
      <c r="A402">
        <v>401</v>
      </c>
      <c r="B402" t="s">
        <v>16</v>
      </c>
      <c r="C402" t="s">
        <v>41</v>
      </c>
      <c r="D402" t="s">
        <v>409</v>
      </c>
      <c r="E402" s="2">
        <v>44304</v>
      </c>
      <c r="F402" s="3" t="s">
        <v>888</v>
      </c>
      <c r="G402" s="3">
        <v>2021</v>
      </c>
      <c r="H402" s="1">
        <v>5318.61</v>
      </c>
      <c r="I402">
        <v>8</v>
      </c>
      <c r="J402" s="1">
        <f>0.075*mock[[#This Row],[Invoiced Amount USD]]</f>
        <v>398.89574999999996</v>
      </c>
      <c r="K402" s="1">
        <f>mock[[#This Row],[Invoiced Amount USD]]-mock[[#This Row],[Vat]]</f>
        <v>4919.71425</v>
      </c>
      <c r="L402" s="1">
        <f>mock[[#This Row],[Invoiced Amount USD]]/mock[[#This Row],[Quantity]]</f>
        <v>664.82624999999996</v>
      </c>
      <c r="M402" s="1">
        <f>mock[[#This Row],[COGS]]/mock[[#This Row],[Quantity]]</f>
        <v>614.96428125</v>
      </c>
      <c r="N402" s="1">
        <f>mock[[#This Row],[Unit Price]]-mock[[#This Row],[Unit Cost]]</f>
        <v>49.86196874999996</v>
      </c>
      <c r="O402" s="1">
        <f>mock[[#This Row],[Profit]]*mock[[#This Row],[Quantity]]</f>
        <v>398.89574999999968</v>
      </c>
      <c r="P402" s="1">
        <f>mock[[#This Row],[Total Profit]]+mock[[#This Row],[Vat]]</f>
        <v>797.79149999999959</v>
      </c>
      <c r="Q402" s="1">
        <f>mock[[#This Row],[Invoiced Amount USD]]/mock[[#This Row],[Total Profit]]</f>
        <v>13.333333333333343</v>
      </c>
      <c r="R402" s="1">
        <f>mock[[#This Row],[Invoiced Amount USD]]/$T$23*100</f>
        <v>0.10633059709058215</v>
      </c>
    </row>
    <row r="403" spans="1:18" x14ac:dyDescent="0.2">
      <c r="A403">
        <v>402</v>
      </c>
      <c r="B403" t="s">
        <v>10</v>
      </c>
      <c r="C403" t="s">
        <v>60</v>
      </c>
      <c r="D403" t="s">
        <v>410</v>
      </c>
      <c r="E403" s="2">
        <v>44339</v>
      </c>
      <c r="F403" s="3" t="s">
        <v>897</v>
      </c>
      <c r="G403" s="3">
        <v>2021</v>
      </c>
      <c r="H403" s="1">
        <v>2754.58</v>
      </c>
      <c r="I403">
        <v>6</v>
      </c>
      <c r="J403" s="1">
        <f>0.075*mock[[#This Row],[Invoiced Amount USD]]</f>
        <v>206.59349999999998</v>
      </c>
      <c r="K403" s="1">
        <f>mock[[#This Row],[Invoiced Amount USD]]-mock[[#This Row],[Vat]]</f>
        <v>2547.9865</v>
      </c>
      <c r="L403" s="1">
        <f>mock[[#This Row],[Invoiced Amount USD]]/mock[[#This Row],[Quantity]]</f>
        <v>459.09666666666664</v>
      </c>
      <c r="M403" s="1">
        <f>mock[[#This Row],[COGS]]/mock[[#This Row],[Quantity]]</f>
        <v>424.66441666666668</v>
      </c>
      <c r="N403" s="1">
        <f>mock[[#This Row],[Unit Price]]-mock[[#This Row],[Unit Cost]]</f>
        <v>34.432249999999954</v>
      </c>
      <c r="O403" s="1">
        <f>mock[[#This Row],[Profit]]*mock[[#This Row],[Quantity]]</f>
        <v>206.59349999999972</v>
      </c>
      <c r="P403" s="1">
        <f>mock[[#This Row],[Total Profit]]+mock[[#This Row],[Vat]]</f>
        <v>413.18699999999967</v>
      </c>
      <c r="Q403" s="1">
        <f>mock[[#This Row],[Invoiced Amount USD]]/mock[[#This Row],[Total Profit]]</f>
        <v>13.333333333333352</v>
      </c>
      <c r="R403" s="1">
        <f>mock[[#This Row],[Invoiced Amount USD]]/$T$23*100</f>
        <v>5.5070053290949286E-2</v>
      </c>
    </row>
    <row r="404" spans="1:18" x14ac:dyDescent="0.2">
      <c r="A404">
        <v>403</v>
      </c>
      <c r="B404" t="s">
        <v>16</v>
      </c>
      <c r="C404" t="s">
        <v>35</v>
      </c>
      <c r="D404" t="s">
        <v>258</v>
      </c>
      <c r="E404" s="2">
        <v>44411</v>
      </c>
      <c r="F404" s="3" t="s">
        <v>891</v>
      </c>
      <c r="G404" s="3">
        <v>2021</v>
      </c>
      <c r="H404" s="1">
        <v>4297.8500000000004</v>
      </c>
      <c r="I404">
        <v>2</v>
      </c>
      <c r="J404" s="1">
        <f>0.075*mock[[#This Row],[Invoiced Amount USD]]</f>
        <v>322.33875</v>
      </c>
      <c r="K404" s="1">
        <f>mock[[#This Row],[Invoiced Amount USD]]-mock[[#This Row],[Vat]]</f>
        <v>3975.5112500000005</v>
      </c>
      <c r="L404" s="1">
        <f>mock[[#This Row],[Invoiced Amount USD]]/mock[[#This Row],[Quantity]]</f>
        <v>2148.9250000000002</v>
      </c>
      <c r="M404" s="1">
        <f>mock[[#This Row],[COGS]]/mock[[#This Row],[Quantity]]</f>
        <v>1987.7556250000002</v>
      </c>
      <c r="N404" s="1">
        <f>mock[[#This Row],[Unit Price]]-mock[[#This Row],[Unit Cost]]</f>
        <v>161.16937499999995</v>
      </c>
      <c r="O404" s="1">
        <f>mock[[#This Row],[Profit]]*mock[[#This Row],[Quantity]]</f>
        <v>322.33874999999989</v>
      </c>
      <c r="P404" s="1">
        <f>mock[[#This Row],[Total Profit]]+mock[[#This Row],[Vat]]</f>
        <v>644.6774999999999</v>
      </c>
      <c r="Q404" s="1">
        <f>mock[[#This Row],[Invoiced Amount USD]]/mock[[#This Row],[Total Profit]]</f>
        <v>13.333333333333339</v>
      </c>
      <c r="R404" s="1">
        <f>mock[[#This Row],[Invoiced Amount USD]]/$T$23*100</f>
        <v>8.5923381617708128E-2</v>
      </c>
    </row>
    <row r="405" spans="1:18" x14ac:dyDescent="0.2">
      <c r="A405">
        <v>404</v>
      </c>
      <c r="B405" t="s">
        <v>13</v>
      </c>
      <c r="C405" t="s">
        <v>27</v>
      </c>
      <c r="D405" t="s">
        <v>411</v>
      </c>
      <c r="E405" s="2">
        <v>44362</v>
      </c>
      <c r="F405" s="3" t="s">
        <v>887</v>
      </c>
      <c r="G405" s="3">
        <v>2021</v>
      </c>
      <c r="H405" s="1">
        <v>8373.65</v>
      </c>
      <c r="I405">
        <v>6</v>
      </c>
      <c r="J405" s="1">
        <f>0.075*mock[[#This Row],[Invoiced Amount USD]]</f>
        <v>628.02374999999995</v>
      </c>
      <c r="K405" s="1">
        <f>mock[[#This Row],[Invoiced Amount USD]]-mock[[#This Row],[Vat]]</f>
        <v>7745.6262499999993</v>
      </c>
      <c r="L405" s="1">
        <f>mock[[#This Row],[Invoiced Amount USD]]/mock[[#This Row],[Quantity]]</f>
        <v>1395.6083333333333</v>
      </c>
      <c r="M405" s="1">
        <f>mock[[#This Row],[COGS]]/mock[[#This Row],[Quantity]]</f>
        <v>1290.9377083333331</v>
      </c>
      <c r="N405" s="1">
        <f>mock[[#This Row],[Unit Price]]-mock[[#This Row],[Unit Cost]]</f>
        <v>104.6706250000002</v>
      </c>
      <c r="O405" s="1">
        <f>mock[[#This Row],[Profit]]*mock[[#This Row],[Quantity]]</f>
        <v>628.0237500000012</v>
      </c>
      <c r="P405" s="1">
        <f>mock[[#This Row],[Total Profit]]+mock[[#This Row],[Vat]]</f>
        <v>1256.047500000001</v>
      </c>
      <c r="Q405" s="1">
        <f>mock[[#This Row],[Invoiced Amount USD]]/mock[[#This Row],[Total Profit]]</f>
        <v>13.333333333333307</v>
      </c>
      <c r="R405" s="1">
        <f>mock[[#This Row],[Invoiced Amount USD]]/$T$23*100</f>
        <v>0.16740750014149436</v>
      </c>
    </row>
    <row r="406" spans="1:18" x14ac:dyDescent="0.2">
      <c r="A406">
        <v>405</v>
      </c>
      <c r="B406" t="s">
        <v>10</v>
      </c>
      <c r="C406" t="s">
        <v>20</v>
      </c>
      <c r="D406" t="s">
        <v>412</v>
      </c>
      <c r="E406" s="2">
        <v>44250</v>
      </c>
      <c r="F406" s="3" t="s">
        <v>896</v>
      </c>
      <c r="G406" s="3">
        <v>2021</v>
      </c>
      <c r="H406" s="1">
        <v>4734.1099999999997</v>
      </c>
      <c r="I406">
        <v>1</v>
      </c>
      <c r="J406" s="1">
        <f>0.075*mock[[#This Row],[Invoiced Amount USD]]</f>
        <v>355.05824999999999</v>
      </c>
      <c r="K406" s="1">
        <f>mock[[#This Row],[Invoiced Amount USD]]-mock[[#This Row],[Vat]]</f>
        <v>4379.0517499999996</v>
      </c>
      <c r="L406" s="1">
        <f>mock[[#This Row],[Invoiced Amount USD]]/mock[[#This Row],[Quantity]]</f>
        <v>4734.1099999999997</v>
      </c>
      <c r="M406" s="1">
        <f>mock[[#This Row],[COGS]]/mock[[#This Row],[Quantity]]</f>
        <v>4379.0517499999996</v>
      </c>
      <c r="N406" s="1">
        <f>mock[[#This Row],[Unit Price]]-mock[[#This Row],[Unit Cost]]</f>
        <v>355.05825000000004</v>
      </c>
      <c r="O406" s="1">
        <f>mock[[#This Row],[Profit]]*mock[[#This Row],[Quantity]]</f>
        <v>355.05825000000004</v>
      </c>
      <c r="P406" s="1">
        <f>mock[[#This Row],[Total Profit]]+mock[[#This Row],[Vat]]</f>
        <v>710.11650000000009</v>
      </c>
      <c r="Q406" s="1">
        <f>mock[[#This Row],[Invoiced Amount USD]]/mock[[#This Row],[Total Profit]]</f>
        <v>13.33333333333333</v>
      </c>
      <c r="R406" s="1">
        <f>mock[[#This Row],[Invoiced Amount USD]]/$T$23*100</f>
        <v>9.4645169131125598E-2</v>
      </c>
    </row>
    <row r="407" spans="1:18" x14ac:dyDescent="0.2">
      <c r="A407">
        <v>406</v>
      </c>
      <c r="B407" t="s">
        <v>8</v>
      </c>
      <c r="C407" t="s">
        <v>20</v>
      </c>
      <c r="D407" t="s">
        <v>413</v>
      </c>
      <c r="E407" s="2">
        <v>44346</v>
      </c>
      <c r="F407" s="3" t="s">
        <v>897</v>
      </c>
      <c r="G407" s="3">
        <v>2021</v>
      </c>
      <c r="H407" s="1">
        <v>8050.19</v>
      </c>
      <c r="I407">
        <v>6</v>
      </c>
      <c r="J407" s="1">
        <f>0.075*mock[[#This Row],[Invoiced Amount USD]]</f>
        <v>603.76424999999995</v>
      </c>
      <c r="K407" s="1">
        <f>mock[[#This Row],[Invoiced Amount USD]]-mock[[#This Row],[Vat]]</f>
        <v>7446.4257499999994</v>
      </c>
      <c r="L407" s="1">
        <f>mock[[#This Row],[Invoiced Amount USD]]/mock[[#This Row],[Quantity]]</f>
        <v>1341.6983333333333</v>
      </c>
      <c r="M407" s="1">
        <f>mock[[#This Row],[COGS]]/mock[[#This Row],[Quantity]]</f>
        <v>1241.0709583333332</v>
      </c>
      <c r="N407" s="1">
        <f>mock[[#This Row],[Unit Price]]-mock[[#This Row],[Unit Cost]]</f>
        <v>100.62737500000003</v>
      </c>
      <c r="O407" s="1">
        <f>mock[[#This Row],[Profit]]*mock[[#This Row],[Quantity]]</f>
        <v>603.76425000000017</v>
      </c>
      <c r="P407" s="1">
        <f>mock[[#This Row],[Total Profit]]+mock[[#This Row],[Vat]]</f>
        <v>1207.5285000000001</v>
      </c>
      <c r="Q407" s="1">
        <f>mock[[#This Row],[Invoiced Amount USD]]/mock[[#This Row],[Total Profit]]</f>
        <v>13.333333333333329</v>
      </c>
      <c r="R407" s="1">
        <f>mock[[#This Row],[Invoiced Amount USD]]/$T$23*100</f>
        <v>0.16094083029074016</v>
      </c>
    </row>
    <row r="408" spans="1:18" x14ac:dyDescent="0.2">
      <c r="A408">
        <v>407</v>
      </c>
      <c r="B408" t="s">
        <v>16</v>
      </c>
      <c r="C408" t="s">
        <v>91</v>
      </c>
      <c r="D408" t="s">
        <v>414</v>
      </c>
      <c r="E408" s="2">
        <v>44416</v>
      </c>
      <c r="F408" s="3" t="s">
        <v>891</v>
      </c>
      <c r="G408" s="3">
        <v>2021</v>
      </c>
      <c r="H408" s="1">
        <v>2748.88</v>
      </c>
      <c r="I408">
        <v>2</v>
      </c>
      <c r="J408" s="1">
        <f>0.075*mock[[#This Row],[Invoiced Amount USD]]</f>
        <v>206.166</v>
      </c>
      <c r="K408" s="1">
        <f>mock[[#This Row],[Invoiced Amount USD]]-mock[[#This Row],[Vat]]</f>
        <v>2542.7139999999999</v>
      </c>
      <c r="L408" s="1">
        <f>mock[[#This Row],[Invoiced Amount USD]]/mock[[#This Row],[Quantity]]</f>
        <v>1374.44</v>
      </c>
      <c r="M408" s="1">
        <f>mock[[#This Row],[COGS]]/mock[[#This Row],[Quantity]]</f>
        <v>1271.357</v>
      </c>
      <c r="N408" s="1">
        <f>mock[[#This Row],[Unit Price]]-mock[[#This Row],[Unit Cost]]</f>
        <v>103.08300000000008</v>
      </c>
      <c r="O408" s="1">
        <f>mock[[#This Row],[Profit]]*mock[[#This Row],[Quantity]]</f>
        <v>206.16600000000017</v>
      </c>
      <c r="P408" s="1">
        <f>mock[[#This Row],[Total Profit]]+mock[[#This Row],[Vat]]</f>
        <v>412.33200000000016</v>
      </c>
      <c r="Q408" s="1">
        <f>mock[[#This Row],[Invoiced Amount USD]]/mock[[#This Row],[Total Profit]]</f>
        <v>13.333333333333323</v>
      </c>
      <c r="R408" s="1">
        <f>mock[[#This Row],[Invoiced Amount USD]]/$T$23*100</f>
        <v>5.4956097877144498E-2</v>
      </c>
    </row>
    <row r="409" spans="1:18" x14ac:dyDescent="0.2">
      <c r="A409">
        <v>408</v>
      </c>
      <c r="B409" t="s">
        <v>5</v>
      </c>
      <c r="C409" t="s">
        <v>79</v>
      </c>
      <c r="D409" t="s">
        <v>415</v>
      </c>
      <c r="E409" s="2">
        <v>44500</v>
      </c>
      <c r="F409" s="3" t="s">
        <v>889</v>
      </c>
      <c r="G409" s="3">
        <v>2021</v>
      </c>
      <c r="H409" s="1">
        <v>8778.85</v>
      </c>
      <c r="I409">
        <v>6</v>
      </c>
      <c r="J409" s="1">
        <f>0.075*mock[[#This Row],[Invoiced Amount USD]]</f>
        <v>658.41375000000005</v>
      </c>
      <c r="K409" s="1">
        <f>mock[[#This Row],[Invoiced Amount USD]]-mock[[#This Row],[Vat]]</f>
        <v>8120.4362500000007</v>
      </c>
      <c r="L409" s="1">
        <f>mock[[#This Row],[Invoiced Amount USD]]/mock[[#This Row],[Quantity]]</f>
        <v>1463.1416666666667</v>
      </c>
      <c r="M409" s="1">
        <f>mock[[#This Row],[COGS]]/mock[[#This Row],[Quantity]]</f>
        <v>1353.4060416666669</v>
      </c>
      <c r="N409" s="1">
        <f>mock[[#This Row],[Unit Price]]-mock[[#This Row],[Unit Cost]]</f>
        <v>109.7356249999998</v>
      </c>
      <c r="O409" s="1">
        <f>mock[[#This Row],[Profit]]*mock[[#This Row],[Quantity]]</f>
        <v>658.4137499999988</v>
      </c>
      <c r="P409" s="1">
        <f>mock[[#This Row],[Total Profit]]+mock[[#This Row],[Vat]]</f>
        <v>1316.827499999999</v>
      </c>
      <c r="Q409" s="1">
        <f>mock[[#This Row],[Invoiced Amount USD]]/mock[[#This Row],[Total Profit]]</f>
        <v>13.333333333333359</v>
      </c>
      <c r="R409" s="1">
        <f>mock[[#This Row],[Invoiced Amount USD]]/$T$23*100</f>
        <v>0.17550833061056503</v>
      </c>
    </row>
    <row r="410" spans="1:18" x14ac:dyDescent="0.2">
      <c r="A410">
        <v>409</v>
      </c>
      <c r="B410" t="s">
        <v>16</v>
      </c>
      <c r="C410" t="s">
        <v>29</v>
      </c>
      <c r="D410" t="s">
        <v>89</v>
      </c>
      <c r="E410" s="2">
        <v>44328</v>
      </c>
      <c r="F410" s="3" t="s">
        <v>897</v>
      </c>
      <c r="G410" s="3">
        <v>2021</v>
      </c>
      <c r="H410" s="1">
        <v>1111.32</v>
      </c>
      <c r="I410">
        <v>8</v>
      </c>
      <c r="J410" s="1">
        <f>0.075*mock[[#This Row],[Invoiced Amount USD]]</f>
        <v>83.34899999999999</v>
      </c>
      <c r="K410" s="1">
        <f>mock[[#This Row],[Invoiced Amount USD]]-mock[[#This Row],[Vat]]</f>
        <v>1027.971</v>
      </c>
      <c r="L410" s="1">
        <f>mock[[#This Row],[Invoiced Amount USD]]/mock[[#This Row],[Quantity]]</f>
        <v>138.91499999999999</v>
      </c>
      <c r="M410" s="1">
        <f>mock[[#This Row],[COGS]]/mock[[#This Row],[Quantity]]</f>
        <v>128.496375</v>
      </c>
      <c r="N410" s="1">
        <f>mock[[#This Row],[Unit Price]]-mock[[#This Row],[Unit Cost]]</f>
        <v>10.418624999999992</v>
      </c>
      <c r="O410" s="1">
        <f>mock[[#This Row],[Profit]]*mock[[#This Row],[Quantity]]</f>
        <v>83.348999999999933</v>
      </c>
      <c r="P410" s="1">
        <f>mock[[#This Row],[Total Profit]]+mock[[#This Row],[Vat]]</f>
        <v>166.69799999999992</v>
      </c>
      <c r="Q410" s="1">
        <f>mock[[#This Row],[Invoiced Amount USD]]/mock[[#This Row],[Total Profit]]</f>
        <v>13.333333333333343</v>
      </c>
      <c r="R410" s="1">
        <f>mock[[#This Row],[Invoiced Amount USD]]/$T$23*100</f>
        <v>2.2217707099920048E-2</v>
      </c>
    </row>
    <row r="411" spans="1:18" x14ac:dyDescent="0.2">
      <c r="A411">
        <v>410</v>
      </c>
      <c r="B411" t="s">
        <v>13</v>
      </c>
      <c r="C411" t="s">
        <v>47</v>
      </c>
      <c r="D411" t="s">
        <v>416</v>
      </c>
      <c r="E411" s="2">
        <v>44447</v>
      </c>
      <c r="F411" s="3" t="s">
        <v>893</v>
      </c>
      <c r="G411" s="3">
        <v>2021</v>
      </c>
      <c r="H411" s="1">
        <v>3829.06</v>
      </c>
      <c r="I411">
        <v>10</v>
      </c>
      <c r="J411" s="1">
        <f>0.075*mock[[#This Row],[Invoiced Amount USD]]</f>
        <v>287.17949999999996</v>
      </c>
      <c r="K411" s="1">
        <f>mock[[#This Row],[Invoiced Amount USD]]-mock[[#This Row],[Vat]]</f>
        <v>3541.8805000000002</v>
      </c>
      <c r="L411" s="1">
        <f>mock[[#This Row],[Invoiced Amount USD]]/mock[[#This Row],[Quantity]]</f>
        <v>382.90600000000001</v>
      </c>
      <c r="M411" s="1">
        <f>mock[[#This Row],[COGS]]/mock[[#This Row],[Quantity]]</f>
        <v>354.18805000000003</v>
      </c>
      <c r="N411" s="1">
        <f>mock[[#This Row],[Unit Price]]-mock[[#This Row],[Unit Cost]]</f>
        <v>28.717949999999973</v>
      </c>
      <c r="O411" s="1">
        <f>mock[[#This Row],[Profit]]*mock[[#This Row],[Quantity]]</f>
        <v>287.17949999999973</v>
      </c>
      <c r="P411" s="1">
        <f>mock[[#This Row],[Total Profit]]+mock[[#This Row],[Vat]]</f>
        <v>574.3589999999997</v>
      </c>
      <c r="Q411" s="1">
        <f>mock[[#This Row],[Invoiced Amount USD]]/mock[[#This Row],[Total Profit]]</f>
        <v>13.333333333333346</v>
      </c>
      <c r="R411" s="1">
        <f>mock[[#This Row],[Invoiced Amount USD]]/$T$23*100</f>
        <v>7.6551248558488882E-2</v>
      </c>
    </row>
    <row r="412" spans="1:18" x14ac:dyDescent="0.2">
      <c r="A412">
        <v>411</v>
      </c>
      <c r="B412" t="s">
        <v>5</v>
      </c>
      <c r="C412" t="s">
        <v>22</v>
      </c>
      <c r="D412" t="s">
        <v>417</v>
      </c>
      <c r="E412" s="2">
        <v>44545</v>
      </c>
      <c r="F412" s="3" t="s">
        <v>895</v>
      </c>
      <c r="G412" s="3">
        <v>2021</v>
      </c>
      <c r="H412" s="1">
        <v>5188.63</v>
      </c>
      <c r="I412">
        <v>10</v>
      </c>
      <c r="J412" s="1">
        <f>0.075*mock[[#This Row],[Invoiced Amount USD]]</f>
        <v>389.14724999999999</v>
      </c>
      <c r="K412" s="1">
        <f>mock[[#This Row],[Invoiced Amount USD]]-mock[[#This Row],[Vat]]</f>
        <v>4799.4827500000001</v>
      </c>
      <c r="L412" s="1">
        <f>mock[[#This Row],[Invoiced Amount USD]]/mock[[#This Row],[Quantity]]</f>
        <v>518.86300000000006</v>
      </c>
      <c r="M412" s="1">
        <f>mock[[#This Row],[COGS]]/mock[[#This Row],[Quantity]]</f>
        <v>479.94827500000002</v>
      </c>
      <c r="N412" s="1">
        <f>mock[[#This Row],[Unit Price]]-mock[[#This Row],[Unit Cost]]</f>
        <v>38.914725000000033</v>
      </c>
      <c r="O412" s="1">
        <f>mock[[#This Row],[Profit]]*mock[[#This Row],[Quantity]]</f>
        <v>389.14725000000033</v>
      </c>
      <c r="P412" s="1">
        <f>mock[[#This Row],[Total Profit]]+mock[[#This Row],[Vat]]</f>
        <v>778.29450000000031</v>
      </c>
      <c r="Q412" s="1">
        <f>mock[[#This Row],[Invoiced Amount USD]]/mock[[#This Row],[Total Profit]]</f>
        <v>13.333333333333323</v>
      </c>
      <c r="R412" s="1">
        <f>mock[[#This Row],[Invoiced Amount USD]]/$T$23*100</f>
        <v>0.10373201381227565</v>
      </c>
    </row>
    <row r="413" spans="1:18" x14ac:dyDescent="0.2">
      <c r="A413">
        <v>412</v>
      </c>
      <c r="B413" t="s">
        <v>8</v>
      </c>
      <c r="C413" t="s">
        <v>29</v>
      </c>
      <c r="D413" t="s">
        <v>418</v>
      </c>
      <c r="E413" s="2">
        <v>44205</v>
      </c>
      <c r="F413" s="3" t="s">
        <v>894</v>
      </c>
      <c r="G413" s="3">
        <v>2021</v>
      </c>
      <c r="H413" s="1">
        <v>6844.81</v>
      </c>
      <c r="I413">
        <v>1</v>
      </c>
      <c r="J413" s="1">
        <f>0.075*mock[[#This Row],[Invoiced Amount USD]]</f>
        <v>513.36075000000005</v>
      </c>
      <c r="K413" s="1">
        <f>mock[[#This Row],[Invoiced Amount USD]]-mock[[#This Row],[Vat]]</f>
        <v>6331.4492500000006</v>
      </c>
      <c r="L413" s="1">
        <f>mock[[#This Row],[Invoiced Amount USD]]/mock[[#This Row],[Quantity]]</f>
        <v>6844.81</v>
      </c>
      <c r="M413" s="1">
        <f>mock[[#This Row],[COGS]]/mock[[#This Row],[Quantity]]</f>
        <v>6331.4492500000006</v>
      </c>
      <c r="N413" s="1">
        <f>mock[[#This Row],[Unit Price]]-mock[[#This Row],[Unit Cost]]</f>
        <v>513.36074999999983</v>
      </c>
      <c r="O413" s="1">
        <f>mock[[#This Row],[Profit]]*mock[[#This Row],[Quantity]]</f>
        <v>513.36074999999983</v>
      </c>
      <c r="P413" s="1">
        <f>mock[[#This Row],[Total Profit]]+mock[[#This Row],[Vat]]</f>
        <v>1026.7214999999999</v>
      </c>
      <c r="Q413" s="1">
        <f>mock[[#This Row],[Invoiced Amount USD]]/mock[[#This Row],[Total Profit]]</f>
        <v>13.333333333333339</v>
      </c>
      <c r="R413" s="1">
        <f>mock[[#This Row],[Invoiced Amount USD]]/$T$23*100</f>
        <v>0.13684265894126244</v>
      </c>
    </row>
    <row r="414" spans="1:18" x14ac:dyDescent="0.2">
      <c r="A414">
        <v>413</v>
      </c>
      <c r="B414" t="s">
        <v>8</v>
      </c>
      <c r="C414" t="s">
        <v>18</v>
      </c>
      <c r="D414" t="s">
        <v>419</v>
      </c>
      <c r="E414" s="2">
        <v>44347</v>
      </c>
      <c r="F414" s="3" t="s">
        <v>897</v>
      </c>
      <c r="G414" s="3">
        <v>2021</v>
      </c>
      <c r="H414" s="1">
        <v>7795.91</v>
      </c>
      <c r="I414">
        <v>2</v>
      </c>
      <c r="J414" s="1">
        <f>0.075*mock[[#This Row],[Invoiced Amount USD]]</f>
        <v>584.69324999999992</v>
      </c>
      <c r="K414" s="1">
        <f>mock[[#This Row],[Invoiced Amount USD]]-mock[[#This Row],[Vat]]</f>
        <v>7211.2167499999996</v>
      </c>
      <c r="L414" s="1">
        <f>mock[[#This Row],[Invoiced Amount USD]]/mock[[#This Row],[Quantity]]</f>
        <v>3897.9549999999999</v>
      </c>
      <c r="M414" s="1">
        <f>mock[[#This Row],[COGS]]/mock[[#This Row],[Quantity]]</f>
        <v>3605.6083749999998</v>
      </c>
      <c r="N414" s="1">
        <f>mock[[#This Row],[Unit Price]]-mock[[#This Row],[Unit Cost]]</f>
        <v>292.34662500000013</v>
      </c>
      <c r="O414" s="1">
        <f>mock[[#This Row],[Profit]]*mock[[#This Row],[Quantity]]</f>
        <v>584.69325000000026</v>
      </c>
      <c r="P414" s="1">
        <f>mock[[#This Row],[Total Profit]]+mock[[#This Row],[Vat]]</f>
        <v>1169.3865000000001</v>
      </c>
      <c r="Q414" s="1">
        <f>mock[[#This Row],[Invoiced Amount USD]]/mock[[#This Row],[Total Profit]]</f>
        <v>13.333333333333327</v>
      </c>
      <c r="R414" s="1">
        <f>mock[[#This Row],[Invoiced Amount USD]]/$T$23*100</f>
        <v>0.15585721930437471</v>
      </c>
    </row>
    <row r="415" spans="1:18" x14ac:dyDescent="0.2">
      <c r="A415">
        <v>414</v>
      </c>
      <c r="B415" t="s">
        <v>13</v>
      </c>
      <c r="C415" t="s">
        <v>18</v>
      </c>
      <c r="D415" t="s">
        <v>332</v>
      </c>
      <c r="E415" s="2">
        <v>44508</v>
      </c>
      <c r="F415" s="3" t="s">
        <v>898</v>
      </c>
      <c r="G415" s="3">
        <v>2021</v>
      </c>
      <c r="H415" s="1">
        <v>9954.26</v>
      </c>
      <c r="I415">
        <v>5</v>
      </c>
      <c r="J415" s="1">
        <f>0.075*mock[[#This Row],[Invoiced Amount USD]]</f>
        <v>746.56949999999995</v>
      </c>
      <c r="K415" s="1">
        <f>mock[[#This Row],[Invoiced Amount USD]]-mock[[#This Row],[Vat]]</f>
        <v>9207.6905000000006</v>
      </c>
      <c r="L415" s="1">
        <f>mock[[#This Row],[Invoiced Amount USD]]/mock[[#This Row],[Quantity]]</f>
        <v>1990.8520000000001</v>
      </c>
      <c r="M415" s="1">
        <f>mock[[#This Row],[COGS]]/mock[[#This Row],[Quantity]]</f>
        <v>1841.5381000000002</v>
      </c>
      <c r="N415" s="1">
        <f>mock[[#This Row],[Unit Price]]-mock[[#This Row],[Unit Cost]]</f>
        <v>149.31389999999988</v>
      </c>
      <c r="O415" s="1">
        <f>mock[[#This Row],[Profit]]*mock[[#This Row],[Quantity]]</f>
        <v>746.56949999999938</v>
      </c>
      <c r="P415" s="1">
        <f>mock[[#This Row],[Total Profit]]+mock[[#This Row],[Vat]]</f>
        <v>1493.1389999999992</v>
      </c>
      <c r="Q415" s="1">
        <f>mock[[#This Row],[Invoiced Amount USD]]/mock[[#This Row],[Total Profit]]</f>
        <v>13.333333333333345</v>
      </c>
      <c r="R415" s="1">
        <f>mock[[#This Row],[Invoiced Amount USD]]/$T$23*100</f>
        <v>0.19900733638956392</v>
      </c>
    </row>
    <row r="416" spans="1:18" x14ac:dyDescent="0.2">
      <c r="A416">
        <v>415</v>
      </c>
      <c r="B416" t="s">
        <v>16</v>
      </c>
      <c r="C416" t="s">
        <v>52</v>
      </c>
      <c r="D416" t="s">
        <v>420</v>
      </c>
      <c r="E416" s="2">
        <v>44323</v>
      </c>
      <c r="F416" s="3" t="s">
        <v>897</v>
      </c>
      <c r="G416" s="3">
        <v>2021</v>
      </c>
      <c r="H416" s="1">
        <v>2143.73</v>
      </c>
      <c r="I416">
        <v>9</v>
      </c>
      <c r="J416" s="1">
        <f>0.075*mock[[#This Row],[Invoiced Amount USD]]</f>
        <v>160.77975000000001</v>
      </c>
      <c r="K416" s="1">
        <f>mock[[#This Row],[Invoiced Amount USD]]-mock[[#This Row],[Vat]]</f>
        <v>1982.9502500000001</v>
      </c>
      <c r="L416" s="1">
        <f>mock[[#This Row],[Invoiced Amount USD]]/mock[[#This Row],[Quantity]]</f>
        <v>238.19222222222223</v>
      </c>
      <c r="M416" s="1">
        <f>mock[[#This Row],[COGS]]/mock[[#This Row],[Quantity]]</f>
        <v>220.32780555555556</v>
      </c>
      <c r="N416" s="1">
        <f>mock[[#This Row],[Unit Price]]-mock[[#This Row],[Unit Cost]]</f>
        <v>17.864416666666671</v>
      </c>
      <c r="O416" s="1">
        <f>mock[[#This Row],[Profit]]*mock[[#This Row],[Quantity]]</f>
        <v>160.77975000000004</v>
      </c>
      <c r="P416" s="1">
        <f>mock[[#This Row],[Total Profit]]+mock[[#This Row],[Vat]]</f>
        <v>321.55950000000007</v>
      </c>
      <c r="Q416" s="1">
        <f>mock[[#This Row],[Invoiced Amount USD]]/mock[[#This Row],[Total Profit]]</f>
        <v>13.33333333333333</v>
      </c>
      <c r="R416" s="1">
        <f>mock[[#This Row],[Invoiced Amount USD]]/$T$23*100</f>
        <v>4.2857831444868807E-2</v>
      </c>
    </row>
    <row r="417" spans="1:18" x14ac:dyDescent="0.2">
      <c r="A417">
        <v>416</v>
      </c>
      <c r="B417" t="s">
        <v>16</v>
      </c>
      <c r="C417" t="s">
        <v>33</v>
      </c>
      <c r="D417" t="s">
        <v>421</v>
      </c>
      <c r="E417" s="2">
        <v>44514</v>
      </c>
      <c r="F417" s="3" t="s">
        <v>898</v>
      </c>
      <c r="G417" s="3">
        <v>2021</v>
      </c>
      <c r="H417" s="1">
        <v>3813.11</v>
      </c>
      <c r="I417">
        <v>3</v>
      </c>
      <c r="J417" s="1">
        <f>0.075*mock[[#This Row],[Invoiced Amount USD]]</f>
        <v>285.98325</v>
      </c>
      <c r="K417" s="1">
        <f>mock[[#This Row],[Invoiced Amount USD]]-mock[[#This Row],[Vat]]</f>
        <v>3527.1267500000004</v>
      </c>
      <c r="L417" s="1">
        <f>mock[[#This Row],[Invoiced Amount USD]]/mock[[#This Row],[Quantity]]</f>
        <v>1271.0366666666666</v>
      </c>
      <c r="M417" s="1">
        <f>mock[[#This Row],[COGS]]/mock[[#This Row],[Quantity]]</f>
        <v>1175.7089166666667</v>
      </c>
      <c r="N417" s="1">
        <f>mock[[#This Row],[Unit Price]]-mock[[#This Row],[Unit Cost]]</f>
        <v>95.327749999999924</v>
      </c>
      <c r="O417" s="1">
        <f>mock[[#This Row],[Profit]]*mock[[#This Row],[Quantity]]</f>
        <v>285.98324999999977</v>
      </c>
      <c r="P417" s="1">
        <f>mock[[#This Row],[Total Profit]]+mock[[#This Row],[Vat]]</f>
        <v>571.96649999999977</v>
      </c>
      <c r="Q417" s="1">
        <f>mock[[#This Row],[Invoiced Amount USD]]/mock[[#This Row],[Total Profit]]</f>
        <v>13.333333333333345</v>
      </c>
      <c r="R417" s="1">
        <f>mock[[#This Row],[Invoiced Amount USD]]/$T$23*100</f>
        <v>7.6232373321614061E-2</v>
      </c>
    </row>
    <row r="418" spans="1:18" x14ac:dyDescent="0.2">
      <c r="A418">
        <v>417</v>
      </c>
      <c r="B418" t="s">
        <v>13</v>
      </c>
      <c r="C418" t="s">
        <v>27</v>
      </c>
      <c r="D418" t="s">
        <v>422</v>
      </c>
      <c r="E418" s="2">
        <v>44224</v>
      </c>
      <c r="F418" s="3" t="s">
        <v>894</v>
      </c>
      <c r="G418" s="3">
        <v>2021</v>
      </c>
      <c r="H418" s="1">
        <v>1397.48</v>
      </c>
      <c r="I418">
        <v>2</v>
      </c>
      <c r="J418" s="1">
        <f>0.075*mock[[#This Row],[Invoiced Amount USD]]</f>
        <v>104.81099999999999</v>
      </c>
      <c r="K418" s="1">
        <f>mock[[#This Row],[Invoiced Amount USD]]-mock[[#This Row],[Vat]]</f>
        <v>1292.6690000000001</v>
      </c>
      <c r="L418" s="1">
        <f>mock[[#This Row],[Invoiced Amount USD]]/mock[[#This Row],[Quantity]]</f>
        <v>698.74</v>
      </c>
      <c r="M418" s="1">
        <f>mock[[#This Row],[COGS]]/mock[[#This Row],[Quantity]]</f>
        <v>646.33450000000005</v>
      </c>
      <c r="N418" s="1">
        <f>mock[[#This Row],[Unit Price]]-mock[[#This Row],[Unit Cost]]</f>
        <v>52.405499999999961</v>
      </c>
      <c r="O418" s="1">
        <f>mock[[#This Row],[Profit]]*mock[[#This Row],[Quantity]]</f>
        <v>104.81099999999992</v>
      </c>
      <c r="P418" s="1">
        <f>mock[[#This Row],[Total Profit]]+mock[[#This Row],[Vat]]</f>
        <v>209.6219999999999</v>
      </c>
      <c r="Q418" s="1">
        <f>mock[[#This Row],[Invoiced Amount USD]]/mock[[#This Row],[Total Profit]]</f>
        <v>13.333333333333343</v>
      </c>
      <c r="R418" s="1">
        <f>mock[[#This Row],[Invoiced Amount USD]]/$T$23*100</f>
        <v>2.7938668716477946E-2</v>
      </c>
    </row>
    <row r="419" spans="1:18" x14ac:dyDescent="0.2">
      <c r="A419">
        <v>418</v>
      </c>
      <c r="B419" t="s">
        <v>10</v>
      </c>
      <c r="C419" t="s">
        <v>31</v>
      </c>
      <c r="D419" t="s">
        <v>423</v>
      </c>
      <c r="E419" s="2">
        <v>44221</v>
      </c>
      <c r="F419" s="3" t="s">
        <v>894</v>
      </c>
      <c r="G419" s="3">
        <v>2021</v>
      </c>
      <c r="H419" s="1">
        <v>1933.7</v>
      </c>
      <c r="I419">
        <v>1</v>
      </c>
      <c r="J419" s="1">
        <f>0.075*mock[[#This Row],[Invoiced Amount USD]]</f>
        <v>145.0275</v>
      </c>
      <c r="K419" s="1">
        <f>mock[[#This Row],[Invoiced Amount USD]]-mock[[#This Row],[Vat]]</f>
        <v>1788.6725000000001</v>
      </c>
      <c r="L419" s="1">
        <f>mock[[#This Row],[Invoiced Amount USD]]/mock[[#This Row],[Quantity]]</f>
        <v>1933.7</v>
      </c>
      <c r="M419" s="1">
        <f>mock[[#This Row],[COGS]]/mock[[#This Row],[Quantity]]</f>
        <v>1788.6725000000001</v>
      </c>
      <c r="N419" s="1">
        <f>mock[[#This Row],[Unit Price]]-mock[[#This Row],[Unit Cost]]</f>
        <v>145.02749999999992</v>
      </c>
      <c r="O419" s="1">
        <f>mock[[#This Row],[Profit]]*mock[[#This Row],[Quantity]]</f>
        <v>145.02749999999992</v>
      </c>
      <c r="P419" s="1">
        <f>mock[[#This Row],[Total Profit]]+mock[[#This Row],[Vat]]</f>
        <v>290.05499999999995</v>
      </c>
      <c r="Q419" s="1">
        <f>mock[[#This Row],[Invoiced Amount USD]]/mock[[#This Row],[Total Profit]]</f>
        <v>13.333333333333341</v>
      </c>
      <c r="R419" s="1">
        <f>mock[[#This Row],[Invoiced Amount USD]]/$T$23*100</f>
        <v>3.8658874328830042E-2</v>
      </c>
    </row>
    <row r="420" spans="1:18" x14ac:dyDescent="0.2">
      <c r="A420">
        <v>419</v>
      </c>
      <c r="B420" t="s">
        <v>13</v>
      </c>
      <c r="C420" t="s">
        <v>11</v>
      </c>
      <c r="D420" t="s">
        <v>424</v>
      </c>
      <c r="E420" s="2">
        <v>44532</v>
      </c>
      <c r="F420" s="3" t="s">
        <v>895</v>
      </c>
      <c r="G420" s="3">
        <v>2021</v>
      </c>
      <c r="H420" s="1">
        <v>9522.39</v>
      </c>
      <c r="I420">
        <v>4</v>
      </c>
      <c r="J420" s="1">
        <f>0.075*mock[[#This Row],[Invoiced Amount USD]]</f>
        <v>714.17924999999991</v>
      </c>
      <c r="K420" s="1">
        <f>mock[[#This Row],[Invoiced Amount USD]]-mock[[#This Row],[Vat]]</f>
        <v>8808.2107500000002</v>
      </c>
      <c r="L420" s="1">
        <f>mock[[#This Row],[Invoiced Amount USD]]/mock[[#This Row],[Quantity]]</f>
        <v>2380.5974999999999</v>
      </c>
      <c r="M420" s="1">
        <f>mock[[#This Row],[COGS]]/mock[[#This Row],[Quantity]]</f>
        <v>2202.0526875</v>
      </c>
      <c r="N420" s="1">
        <f>mock[[#This Row],[Unit Price]]-mock[[#This Row],[Unit Cost]]</f>
        <v>178.54481249999981</v>
      </c>
      <c r="O420" s="1">
        <f>mock[[#This Row],[Profit]]*mock[[#This Row],[Quantity]]</f>
        <v>714.17924999999923</v>
      </c>
      <c r="P420" s="1">
        <f>mock[[#This Row],[Total Profit]]+mock[[#This Row],[Vat]]</f>
        <v>1428.3584999999991</v>
      </c>
      <c r="Q420" s="1">
        <f>mock[[#This Row],[Invoiced Amount USD]]/mock[[#This Row],[Total Profit]]</f>
        <v>13.333333333333346</v>
      </c>
      <c r="R420" s="1">
        <f>mock[[#This Row],[Invoiced Amount USD]]/$T$23*100</f>
        <v>0.19037331453695394</v>
      </c>
    </row>
    <row r="421" spans="1:18" x14ac:dyDescent="0.2">
      <c r="A421">
        <v>420</v>
      </c>
      <c r="B421" t="s">
        <v>16</v>
      </c>
      <c r="C421" t="s">
        <v>63</v>
      </c>
      <c r="D421" t="s">
        <v>425</v>
      </c>
      <c r="E421" s="2">
        <v>44557</v>
      </c>
      <c r="F421" s="3" t="s">
        <v>895</v>
      </c>
      <c r="G421" s="3">
        <v>2021</v>
      </c>
      <c r="H421" s="1">
        <v>6167.44</v>
      </c>
      <c r="I421">
        <v>6</v>
      </c>
      <c r="J421" s="1">
        <f>0.075*mock[[#This Row],[Invoiced Amount USD]]</f>
        <v>462.55799999999994</v>
      </c>
      <c r="K421" s="1">
        <f>mock[[#This Row],[Invoiced Amount USD]]-mock[[#This Row],[Vat]]</f>
        <v>5704.8819999999996</v>
      </c>
      <c r="L421" s="1">
        <f>mock[[#This Row],[Invoiced Amount USD]]/mock[[#This Row],[Quantity]]</f>
        <v>1027.9066666666665</v>
      </c>
      <c r="M421" s="1">
        <f>mock[[#This Row],[COGS]]/mock[[#This Row],[Quantity]]</f>
        <v>950.81366666666656</v>
      </c>
      <c r="N421" s="1">
        <f>mock[[#This Row],[Unit Price]]-mock[[#This Row],[Unit Cost]]</f>
        <v>77.092999999999961</v>
      </c>
      <c r="O421" s="1">
        <f>mock[[#This Row],[Profit]]*mock[[#This Row],[Quantity]]</f>
        <v>462.55799999999977</v>
      </c>
      <c r="P421" s="1">
        <f>mock[[#This Row],[Total Profit]]+mock[[#This Row],[Vat]]</f>
        <v>925.11599999999976</v>
      </c>
      <c r="Q421" s="1">
        <f>mock[[#This Row],[Invoiced Amount USD]]/mock[[#This Row],[Total Profit]]</f>
        <v>13.333333333333339</v>
      </c>
      <c r="R421" s="1">
        <f>mock[[#This Row],[Invoiced Amount USD]]/$T$23*100</f>
        <v>0.1233005574239021</v>
      </c>
    </row>
    <row r="422" spans="1:18" x14ac:dyDescent="0.2">
      <c r="A422">
        <v>421</v>
      </c>
      <c r="B422" t="s">
        <v>16</v>
      </c>
      <c r="C422" t="s">
        <v>164</v>
      </c>
      <c r="D422" t="s">
        <v>426</v>
      </c>
      <c r="E422" s="2">
        <v>44243</v>
      </c>
      <c r="F422" s="3" t="s">
        <v>896</v>
      </c>
      <c r="G422" s="3">
        <v>2021</v>
      </c>
      <c r="H422" s="1">
        <v>3752.37</v>
      </c>
      <c r="I422">
        <v>2</v>
      </c>
      <c r="J422" s="1">
        <f>0.075*mock[[#This Row],[Invoiced Amount USD]]</f>
        <v>281.42775</v>
      </c>
      <c r="K422" s="1">
        <f>mock[[#This Row],[Invoiced Amount USD]]-mock[[#This Row],[Vat]]</f>
        <v>3470.9422500000001</v>
      </c>
      <c r="L422" s="1">
        <f>mock[[#This Row],[Invoiced Amount USD]]/mock[[#This Row],[Quantity]]</f>
        <v>1876.1849999999999</v>
      </c>
      <c r="M422" s="1">
        <f>mock[[#This Row],[COGS]]/mock[[#This Row],[Quantity]]</f>
        <v>1735.471125</v>
      </c>
      <c r="N422" s="1">
        <f>mock[[#This Row],[Unit Price]]-mock[[#This Row],[Unit Cost]]</f>
        <v>140.71387499999992</v>
      </c>
      <c r="O422" s="1">
        <f>mock[[#This Row],[Profit]]*mock[[#This Row],[Quantity]]</f>
        <v>281.42774999999983</v>
      </c>
      <c r="P422" s="1">
        <f>mock[[#This Row],[Total Profit]]+mock[[#This Row],[Vat]]</f>
        <v>562.85549999999989</v>
      </c>
      <c r="Q422" s="1">
        <f>mock[[#This Row],[Invoiced Amount USD]]/mock[[#This Row],[Total Profit]]</f>
        <v>13.333333333333341</v>
      </c>
      <c r="R422" s="1">
        <f>mock[[#This Row],[Invoiced Amount USD]]/$T$23*100</f>
        <v>7.5018048438367887E-2</v>
      </c>
    </row>
    <row r="423" spans="1:18" x14ac:dyDescent="0.2">
      <c r="A423">
        <v>422</v>
      </c>
      <c r="B423" t="s">
        <v>8</v>
      </c>
      <c r="C423" t="s">
        <v>60</v>
      </c>
      <c r="D423" t="s">
        <v>427</v>
      </c>
      <c r="E423" s="2">
        <v>44344</v>
      </c>
      <c r="F423" s="3" t="s">
        <v>897</v>
      </c>
      <c r="G423" s="3">
        <v>2021</v>
      </c>
      <c r="H423" s="1">
        <v>1833.86</v>
      </c>
      <c r="I423">
        <v>1</v>
      </c>
      <c r="J423" s="1">
        <f>0.075*mock[[#This Row],[Invoiced Amount USD]]</f>
        <v>137.53949999999998</v>
      </c>
      <c r="K423" s="1">
        <f>mock[[#This Row],[Invoiced Amount USD]]-mock[[#This Row],[Vat]]</f>
        <v>1696.3204999999998</v>
      </c>
      <c r="L423" s="1">
        <f>mock[[#This Row],[Invoiced Amount USD]]/mock[[#This Row],[Quantity]]</f>
        <v>1833.86</v>
      </c>
      <c r="M423" s="1">
        <f>mock[[#This Row],[COGS]]/mock[[#This Row],[Quantity]]</f>
        <v>1696.3204999999998</v>
      </c>
      <c r="N423" s="1">
        <f>mock[[#This Row],[Unit Price]]-mock[[#This Row],[Unit Cost]]</f>
        <v>137.53950000000009</v>
      </c>
      <c r="O423" s="1">
        <f>mock[[#This Row],[Profit]]*mock[[#This Row],[Quantity]]</f>
        <v>137.53950000000009</v>
      </c>
      <c r="P423" s="1">
        <f>mock[[#This Row],[Total Profit]]+mock[[#This Row],[Vat]]</f>
        <v>275.07900000000006</v>
      </c>
      <c r="Q423" s="1">
        <f>mock[[#This Row],[Invoiced Amount USD]]/mock[[#This Row],[Total Profit]]</f>
        <v>13.333333333333323</v>
      </c>
      <c r="R423" s="1">
        <f>mock[[#This Row],[Invoiced Amount USD]]/$T$23*100</f>
        <v>3.6662855291238687E-2</v>
      </c>
    </row>
    <row r="424" spans="1:18" x14ac:dyDescent="0.2">
      <c r="A424">
        <v>423</v>
      </c>
      <c r="B424" t="s">
        <v>8</v>
      </c>
      <c r="C424" t="s">
        <v>14</v>
      </c>
      <c r="D424" t="s">
        <v>428</v>
      </c>
      <c r="E424" s="2">
        <v>44430</v>
      </c>
      <c r="F424" s="3" t="s">
        <v>891</v>
      </c>
      <c r="G424" s="3">
        <v>2021</v>
      </c>
      <c r="H424" s="1">
        <v>1004.3</v>
      </c>
      <c r="I424">
        <v>5</v>
      </c>
      <c r="J424" s="1">
        <f>0.075*mock[[#This Row],[Invoiced Amount USD]]</f>
        <v>75.322499999999991</v>
      </c>
      <c r="K424" s="1">
        <f>mock[[#This Row],[Invoiced Amount USD]]-mock[[#This Row],[Vat]]</f>
        <v>928.97749999999996</v>
      </c>
      <c r="L424" s="1">
        <f>mock[[#This Row],[Invoiced Amount USD]]/mock[[#This Row],[Quantity]]</f>
        <v>200.85999999999999</v>
      </c>
      <c r="M424" s="1">
        <f>mock[[#This Row],[COGS]]/mock[[#This Row],[Quantity]]</f>
        <v>185.7955</v>
      </c>
      <c r="N424" s="1">
        <f>mock[[#This Row],[Unit Price]]-mock[[#This Row],[Unit Cost]]</f>
        <v>15.064499999999981</v>
      </c>
      <c r="O424" s="1">
        <f>mock[[#This Row],[Profit]]*mock[[#This Row],[Quantity]]</f>
        <v>75.322499999999906</v>
      </c>
      <c r="P424" s="1">
        <f>mock[[#This Row],[Total Profit]]+mock[[#This Row],[Vat]]</f>
        <v>150.6449999999999</v>
      </c>
      <c r="Q424" s="1">
        <f>mock[[#This Row],[Invoiced Amount USD]]/mock[[#This Row],[Total Profit]]</f>
        <v>13.33333333333335</v>
      </c>
      <c r="R424" s="1">
        <f>mock[[#This Row],[Invoiced Amount USD]]/$T$23*100</f>
        <v>2.0078144225290379E-2</v>
      </c>
    </row>
    <row r="425" spans="1:18" x14ac:dyDescent="0.2">
      <c r="A425">
        <v>424</v>
      </c>
      <c r="B425" t="s">
        <v>13</v>
      </c>
      <c r="C425" t="s">
        <v>87</v>
      </c>
      <c r="D425" t="s">
        <v>429</v>
      </c>
      <c r="E425" s="2">
        <v>44478</v>
      </c>
      <c r="F425" s="3" t="s">
        <v>889</v>
      </c>
      <c r="G425" s="3">
        <v>2021</v>
      </c>
      <c r="H425" s="1">
        <v>5867.81</v>
      </c>
      <c r="I425">
        <v>6</v>
      </c>
      <c r="J425" s="1">
        <f>0.075*mock[[#This Row],[Invoiced Amount USD]]</f>
        <v>440.08575000000002</v>
      </c>
      <c r="K425" s="1">
        <f>mock[[#This Row],[Invoiced Amount USD]]-mock[[#This Row],[Vat]]</f>
        <v>5427.7242500000002</v>
      </c>
      <c r="L425" s="1">
        <f>mock[[#This Row],[Invoiced Amount USD]]/mock[[#This Row],[Quantity]]</f>
        <v>977.96833333333336</v>
      </c>
      <c r="M425" s="1">
        <f>mock[[#This Row],[COGS]]/mock[[#This Row],[Quantity]]</f>
        <v>904.62070833333337</v>
      </c>
      <c r="N425" s="1">
        <f>mock[[#This Row],[Unit Price]]-mock[[#This Row],[Unit Cost]]</f>
        <v>73.347624999999994</v>
      </c>
      <c r="O425" s="1">
        <f>mock[[#This Row],[Profit]]*mock[[#This Row],[Quantity]]</f>
        <v>440.08574999999996</v>
      </c>
      <c r="P425" s="1">
        <f>mock[[#This Row],[Total Profit]]+mock[[#This Row],[Vat]]</f>
        <v>880.17149999999992</v>
      </c>
      <c r="Q425" s="1">
        <f>mock[[#This Row],[Invoiced Amount USD]]/mock[[#This Row],[Total Profit]]</f>
        <v>13.333333333333336</v>
      </c>
      <c r="R425" s="1">
        <f>mock[[#This Row],[Invoiced Amount USD]]/$T$23*100</f>
        <v>0.11731030117156344</v>
      </c>
    </row>
    <row r="426" spans="1:18" x14ac:dyDescent="0.2">
      <c r="A426">
        <v>425</v>
      </c>
      <c r="B426" t="s">
        <v>5</v>
      </c>
      <c r="C426" t="s">
        <v>22</v>
      </c>
      <c r="D426" t="s">
        <v>430</v>
      </c>
      <c r="E426" s="2">
        <v>44227</v>
      </c>
      <c r="F426" s="3" t="s">
        <v>894</v>
      </c>
      <c r="G426" s="3">
        <v>2021</v>
      </c>
      <c r="H426" s="1">
        <v>8451.01</v>
      </c>
      <c r="I426">
        <v>7</v>
      </c>
      <c r="J426" s="1">
        <f>0.075*mock[[#This Row],[Invoiced Amount USD]]</f>
        <v>633.82574999999997</v>
      </c>
      <c r="K426" s="1">
        <f>mock[[#This Row],[Invoiced Amount USD]]-mock[[#This Row],[Vat]]</f>
        <v>7817.1842500000002</v>
      </c>
      <c r="L426" s="1">
        <f>mock[[#This Row],[Invoiced Amount USD]]/mock[[#This Row],[Quantity]]</f>
        <v>1207.287142857143</v>
      </c>
      <c r="M426" s="1">
        <f>mock[[#This Row],[COGS]]/mock[[#This Row],[Quantity]]</f>
        <v>1116.7406071428572</v>
      </c>
      <c r="N426" s="1">
        <f>mock[[#This Row],[Unit Price]]-mock[[#This Row],[Unit Cost]]</f>
        <v>90.54653571428571</v>
      </c>
      <c r="O426" s="1">
        <f>mock[[#This Row],[Profit]]*mock[[#This Row],[Quantity]]</f>
        <v>633.82574999999997</v>
      </c>
      <c r="P426" s="1">
        <f>mock[[#This Row],[Total Profit]]+mock[[#This Row],[Vat]]</f>
        <v>1267.6514999999999</v>
      </c>
      <c r="Q426" s="1">
        <f>mock[[#This Row],[Invoiced Amount USD]]/mock[[#This Row],[Total Profit]]</f>
        <v>13.333333333333334</v>
      </c>
      <c r="R426" s="1">
        <f>mock[[#This Row],[Invoiced Amount USD]]/$T$23*100</f>
        <v>0.1689540950207819</v>
      </c>
    </row>
    <row r="427" spans="1:18" x14ac:dyDescent="0.2">
      <c r="A427">
        <v>426</v>
      </c>
      <c r="B427" t="s">
        <v>8</v>
      </c>
      <c r="C427" t="s">
        <v>18</v>
      </c>
      <c r="D427" t="s">
        <v>431</v>
      </c>
      <c r="E427" s="2">
        <v>44231</v>
      </c>
      <c r="F427" s="3" t="s">
        <v>896</v>
      </c>
      <c r="G427" s="3">
        <v>2021</v>
      </c>
      <c r="H427" s="1">
        <v>9644.5</v>
      </c>
      <c r="I427">
        <v>3</v>
      </c>
      <c r="J427" s="1">
        <f>0.075*mock[[#This Row],[Invoiced Amount USD]]</f>
        <v>723.33749999999998</v>
      </c>
      <c r="K427" s="1">
        <f>mock[[#This Row],[Invoiced Amount USD]]-mock[[#This Row],[Vat]]</f>
        <v>8921.1625000000004</v>
      </c>
      <c r="L427" s="1">
        <f>mock[[#This Row],[Invoiced Amount USD]]/mock[[#This Row],[Quantity]]</f>
        <v>3214.8333333333335</v>
      </c>
      <c r="M427" s="1">
        <f>mock[[#This Row],[COGS]]/mock[[#This Row],[Quantity]]</f>
        <v>2973.7208333333333</v>
      </c>
      <c r="N427" s="1">
        <f>mock[[#This Row],[Unit Price]]-mock[[#This Row],[Unit Cost]]</f>
        <v>241.11250000000018</v>
      </c>
      <c r="O427" s="1">
        <f>mock[[#This Row],[Profit]]*mock[[#This Row],[Quantity]]</f>
        <v>723.33750000000055</v>
      </c>
      <c r="P427" s="1">
        <f>mock[[#This Row],[Total Profit]]+mock[[#This Row],[Vat]]</f>
        <v>1446.6750000000006</v>
      </c>
      <c r="Q427" s="1">
        <f>mock[[#This Row],[Invoiced Amount USD]]/mock[[#This Row],[Total Profit]]</f>
        <v>13.333333333333323</v>
      </c>
      <c r="R427" s="1">
        <f>mock[[#This Row],[Invoiced Amount USD]]/$T$23*100</f>
        <v>0.19281455937549843</v>
      </c>
    </row>
    <row r="428" spans="1:18" x14ac:dyDescent="0.2">
      <c r="A428">
        <v>427</v>
      </c>
      <c r="B428" t="s">
        <v>13</v>
      </c>
      <c r="C428" t="s">
        <v>6</v>
      </c>
      <c r="D428" t="s">
        <v>432</v>
      </c>
      <c r="E428" s="2">
        <v>44432</v>
      </c>
      <c r="F428" s="3" t="s">
        <v>891</v>
      </c>
      <c r="G428" s="3">
        <v>2021</v>
      </c>
      <c r="H428" s="1">
        <v>3851.97</v>
      </c>
      <c r="I428">
        <v>8</v>
      </c>
      <c r="J428" s="1">
        <f>0.075*mock[[#This Row],[Invoiced Amount USD]]</f>
        <v>288.89774999999997</v>
      </c>
      <c r="K428" s="1">
        <f>mock[[#This Row],[Invoiced Amount USD]]-mock[[#This Row],[Vat]]</f>
        <v>3563.0722499999997</v>
      </c>
      <c r="L428" s="1">
        <f>mock[[#This Row],[Invoiced Amount USD]]/mock[[#This Row],[Quantity]]</f>
        <v>481.49624999999997</v>
      </c>
      <c r="M428" s="1">
        <f>mock[[#This Row],[COGS]]/mock[[#This Row],[Quantity]]</f>
        <v>445.38403124999996</v>
      </c>
      <c r="N428" s="1">
        <f>mock[[#This Row],[Unit Price]]-mock[[#This Row],[Unit Cost]]</f>
        <v>36.112218750000011</v>
      </c>
      <c r="O428" s="1">
        <f>mock[[#This Row],[Profit]]*mock[[#This Row],[Quantity]]</f>
        <v>288.89775000000009</v>
      </c>
      <c r="P428" s="1">
        <f>mock[[#This Row],[Total Profit]]+mock[[#This Row],[Vat]]</f>
        <v>577.79550000000006</v>
      </c>
      <c r="Q428" s="1">
        <f>mock[[#This Row],[Invoiced Amount USD]]/mock[[#This Row],[Total Profit]]</f>
        <v>13.333333333333329</v>
      </c>
      <c r="R428" s="1">
        <f>mock[[#This Row],[Invoiced Amount USD]]/$T$23*100</f>
        <v>7.7009269353272708E-2</v>
      </c>
    </row>
    <row r="429" spans="1:18" x14ac:dyDescent="0.2">
      <c r="A429">
        <v>428</v>
      </c>
      <c r="B429" t="s">
        <v>8</v>
      </c>
      <c r="C429" t="s">
        <v>6</v>
      </c>
      <c r="D429" t="s">
        <v>433</v>
      </c>
      <c r="E429" s="2">
        <v>44463</v>
      </c>
      <c r="F429" s="3" t="s">
        <v>893</v>
      </c>
      <c r="G429" s="3">
        <v>2021</v>
      </c>
      <c r="H429" s="1">
        <v>8392.89</v>
      </c>
      <c r="I429">
        <v>8</v>
      </c>
      <c r="J429" s="1">
        <f>0.075*mock[[#This Row],[Invoiced Amount USD]]</f>
        <v>629.46674999999993</v>
      </c>
      <c r="K429" s="1">
        <f>mock[[#This Row],[Invoiced Amount USD]]-mock[[#This Row],[Vat]]</f>
        <v>7763.4232499999998</v>
      </c>
      <c r="L429" s="1">
        <f>mock[[#This Row],[Invoiced Amount USD]]/mock[[#This Row],[Quantity]]</f>
        <v>1049.1112499999999</v>
      </c>
      <c r="M429" s="1">
        <f>mock[[#This Row],[COGS]]/mock[[#This Row],[Quantity]]</f>
        <v>970.42790624999998</v>
      </c>
      <c r="N429" s="1">
        <f>mock[[#This Row],[Unit Price]]-mock[[#This Row],[Unit Cost]]</f>
        <v>78.683343749999949</v>
      </c>
      <c r="O429" s="1">
        <f>mock[[#This Row],[Profit]]*mock[[#This Row],[Quantity]]</f>
        <v>629.46674999999959</v>
      </c>
      <c r="P429" s="1">
        <f>mock[[#This Row],[Total Profit]]+mock[[#This Row],[Vat]]</f>
        <v>1258.9334999999996</v>
      </c>
      <c r="Q429" s="1">
        <f>mock[[#This Row],[Invoiced Amount USD]]/mock[[#This Row],[Total Profit]]</f>
        <v>13.333333333333341</v>
      </c>
      <c r="R429" s="1">
        <f>mock[[#This Row],[Invoiced Amount USD]]/$T$23*100</f>
        <v>0.1677921496435302</v>
      </c>
    </row>
    <row r="430" spans="1:18" x14ac:dyDescent="0.2">
      <c r="A430">
        <v>429</v>
      </c>
      <c r="B430" t="s">
        <v>8</v>
      </c>
      <c r="C430" t="s">
        <v>41</v>
      </c>
      <c r="D430" t="s">
        <v>434</v>
      </c>
      <c r="E430" s="2">
        <v>44255</v>
      </c>
      <c r="F430" s="3" t="s">
        <v>896</v>
      </c>
      <c r="G430" s="3">
        <v>2021</v>
      </c>
      <c r="H430" s="1">
        <v>310.41000000000003</v>
      </c>
      <c r="I430">
        <v>3</v>
      </c>
      <c r="J430" s="1">
        <f>0.075*mock[[#This Row],[Invoiced Amount USD]]</f>
        <v>23.280750000000001</v>
      </c>
      <c r="K430" s="1">
        <f>mock[[#This Row],[Invoiced Amount USD]]-mock[[#This Row],[Vat]]</f>
        <v>287.12925000000001</v>
      </c>
      <c r="L430" s="1">
        <f>mock[[#This Row],[Invoiced Amount USD]]/mock[[#This Row],[Quantity]]</f>
        <v>103.47000000000001</v>
      </c>
      <c r="M430" s="1">
        <f>mock[[#This Row],[COGS]]/mock[[#This Row],[Quantity]]</f>
        <v>95.70975</v>
      </c>
      <c r="N430" s="1">
        <f>mock[[#This Row],[Unit Price]]-mock[[#This Row],[Unit Cost]]</f>
        <v>7.7602500000000134</v>
      </c>
      <c r="O430" s="1">
        <f>mock[[#This Row],[Profit]]*mock[[#This Row],[Quantity]]</f>
        <v>23.28075000000004</v>
      </c>
      <c r="P430" s="1">
        <f>mock[[#This Row],[Total Profit]]+mock[[#This Row],[Vat]]</f>
        <v>46.561500000000038</v>
      </c>
      <c r="Q430" s="1">
        <f>mock[[#This Row],[Invoiced Amount USD]]/mock[[#This Row],[Total Profit]]</f>
        <v>13.333333333333311</v>
      </c>
      <c r="R430" s="1">
        <f>mock[[#This Row],[Invoiced Amount USD]]/$T$23*100</f>
        <v>6.2057719296747865E-3</v>
      </c>
    </row>
    <row r="431" spans="1:18" x14ac:dyDescent="0.2">
      <c r="A431">
        <v>430</v>
      </c>
      <c r="B431" t="s">
        <v>13</v>
      </c>
      <c r="C431" t="s">
        <v>25</v>
      </c>
      <c r="D431" t="s">
        <v>435</v>
      </c>
      <c r="E431" s="2">
        <v>44264</v>
      </c>
      <c r="F431" s="3" t="s">
        <v>890</v>
      </c>
      <c r="G431" s="3">
        <v>2021</v>
      </c>
      <c r="H431" s="1">
        <v>7882.12</v>
      </c>
      <c r="I431">
        <v>10</v>
      </c>
      <c r="J431" s="1">
        <f>0.075*mock[[#This Row],[Invoiced Amount USD]]</f>
        <v>591.15899999999999</v>
      </c>
      <c r="K431" s="1">
        <f>mock[[#This Row],[Invoiced Amount USD]]-mock[[#This Row],[Vat]]</f>
        <v>7290.9610000000002</v>
      </c>
      <c r="L431" s="1">
        <f>mock[[#This Row],[Invoiced Amount USD]]/mock[[#This Row],[Quantity]]</f>
        <v>788.21199999999999</v>
      </c>
      <c r="M431" s="1">
        <f>mock[[#This Row],[COGS]]/mock[[#This Row],[Quantity]]</f>
        <v>729.09609999999998</v>
      </c>
      <c r="N431" s="1">
        <f>mock[[#This Row],[Unit Price]]-mock[[#This Row],[Unit Cost]]</f>
        <v>59.115900000000011</v>
      </c>
      <c r="O431" s="1">
        <f>mock[[#This Row],[Profit]]*mock[[#This Row],[Quantity]]</f>
        <v>591.15900000000011</v>
      </c>
      <c r="P431" s="1">
        <f>mock[[#This Row],[Total Profit]]+mock[[#This Row],[Vat]]</f>
        <v>1182.3180000000002</v>
      </c>
      <c r="Q431" s="1">
        <f>mock[[#This Row],[Invoiced Amount USD]]/mock[[#This Row],[Total Profit]]</f>
        <v>13.33333333333333</v>
      </c>
      <c r="R431" s="1">
        <f>mock[[#This Row],[Invoiced Amount USD]]/$T$23*100</f>
        <v>0.15758074495772759</v>
      </c>
    </row>
    <row r="432" spans="1:18" x14ac:dyDescent="0.2">
      <c r="A432">
        <v>431</v>
      </c>
      <c r="B432" t="s">
        <v>13</v>
      </c>
      <c r="C432" t="s">
        <v>18</v>
      </c>
      <c r="D432" t="s">
        <v>436</v>
      </c>
      <c r="E432" s="2">
        <v>44553</v>
      </c>
      <c r="F432" s="3" t="s">
        <v>895</v>
      </c>
      <c r="G432" s="3">
        <v>2021</v>
      </c>
      <c r="H432" s="1">
        <v>9991.35</v>
      </c>
      <c r="I432">
        <v>9</v>
      </c>
      <c r="J432" s="1">
        <f>0.075*mock[[#This Row],[Invoiced Amount USD]]</f>
        <v>749.35125000000005</v>
      </c>
      <c r="K432" s="1">
        <f>mock[[#This Row],[Invoiced Amount USD]]-mock[[#This Row],[Vat]]</f>
        <v>9241.9987500000007</v>
      </c>
      <c r="L432" s="1">
        <f>mock[[#This Row],[Invoiced Amount USD]]/mock[[#This Row],[Quantity]]</f>
        <v>1110.1500000000001</v>
      </c>
      <c r="M432" s="1">
        <f>mock[[#This Row],[COGS]]/mock[[#This Row],[Quantity]]</f>
        <v>1026.8887500000001</v>
      </c>
      <c r="N432" s="1">
        <f>mock[[#This Row],[Unit Price]]-mock[[#This Row],[Unit Cost]]</f>
        <v>83.261250000000018</v>
      </c>
      <c r="O432" s="1">
        <f>mock[[#This Row],[Profit]]*mock[[#This Row],[Quantity]]</f>
        <v>749.35125000000016</v>
      </c>
      <c r="P432" s="1">
        <f>mock[[#This Row],[Total Profit]]+mock[[#This Row],[Vat]]</f>
        <v>1498.7025000000003</v>
      </c>
      <c r="Q432" s="1">
        <f>mock[[#This Row],[Invoiced Amount USD]]/mock[[#This Row],[Total Profit]]</f>
        <v>13.33333333333333</v>
      </c>
      <c r="R432" s="1">
        <f>mock[[#This Row],[Invoiced Amount USD]]/$T$23*100</f>
        <v>0.19974884626640949</v>
      </c>
    </row>
    <row r="433" spans="1:18" x14ac:dyDescent="0.2">
      <c r="A433">
        <v>432</v>
      </c>
      <c r="B433" t="s">
        <v>16</v>
      </c>
      <c r="C433" t="s">
        <v>60</v>
      </c>
      <c r="D433" t="s">
        <v>437</v>
      </c>
      <c r="E433" s="2">
        <v>44461</v>
      </c>
      <c r="F433" s="3" t="s">
        <v>893</v>
      </c>
      <c r="G433" s="3">
        <v>2021</v>
      </c>
      <c r="H433" s="1">
        <v>7135.59</v>
      </c>
      <c r="I433">
        <v>3</v>
      </c>
      <c r="J433" s="1">
        <f>0.075*mock[[#This Row],[Invoiced Amount USD]]</f>
        <v>535.16925000000003</v>
      </c>
      <c r="K433" s="1">
        <f>mock[[#This Row],[Invoiced Amount USD]]-mock[[#This Row],[Vat]]</f>
        <v>6600.4207500000002</v>
      </c>
      <c r="L433" s="1">
        <f>mock[[#This Row],[Invoiced Amount USD]]/mock[[#This Row],[Quantity]]</f>
        <v>2378.5300000000002</v>
      </c>
      <c r="M433" s="1">
        <f>mock[[#This Row],[COGS]]/mock[[#This Row],[Quantity]]</f>
        <v>2200.1402499999999</v>
      </c>
      <c r="N433" s="1">
        <f>mock[[#This Row],[Unit Price]]-mock[[#This Row],[Unit Cost]]</f>
        <v>178.38975000000028</v>
      </c>
      <c r="O433" s="1">
        <f>mock[[#This Row],[Profit]]*mock[[#This Row],[Quantity]]</f>
        <v>535.16925000000083</v>
      </c>
      <c r="P433" s="1">
        <f>mock[[#This Row],[Total Profit]]+mock[[#This Row],[Vat]]</f>
        <v>1070.3385000000007</v>
      </c>
      <c r="Q433" s="1">
        <f>mock[[#This Row],[Invoiced Amount USD]]/mock[[#This Row],[Total Profit]]</f>
        <v>13.333333333333313</v>
      </c>
      <c r="R433" s="1">
        <f>mock[[#This Row],[Invoiced Amount USD]]/$T$23*100</f>
        <v>0.14265598441953578</v>
      </c>
    </row>
    <row r="434" spans="1:18" x14ac:dyDescent="0.2">
      <c r="A434">
        <v>433</v>
      </c>
      <c r="B434" t="s">
        <v>5</v>
      </c>
      <c r="C434" t="s">
        <v>25</v>
      </c>
      <c r="D434" t="s">
        <v>438</v>
      </c>
      <c r="E434" s="2">
        <v>44265</v>
      </c>
      <c r="F434" s="3" t="s">
        <v>890</v>
      </c>
      <c r="G434" s="3">
        <v>2021</v>
      </c>
      <c r="H434" s="1">
        <v>1870.06</v>
      </c>
      <c r="I434">
        <v>1</v>
      </c>
      <c r="J434" s="1">
        <f>0.075*mock[[#This Row],[Invoiced Amount USD]]</f>
        <v>140.25449999999998</v>
      </c>
      <c r="K434" s="1">
        <f>mock[[#This Row],[Invoiced Amount USD]]-mock[[#This Row],[Vat]]</f>
        <v>1729.8054999999999</v>
      </c>
      <c r="L434" s="1">
        <f>mock[[#This Row],[Invoiced Amount USD]]/mock[[#This Row],[Quantity]]</f>
        <v>1870.06</v>
      </c>
      <c r="M434" s="1">
        <f>mock[[#This Row],[COGS]]/mock[[#This Row],[Quantity]]</f>
        <v>1729.8054999999999</v>
      </c>
      <c r="N434" s="1">
        <f>mock[[#This Row],[Unit Price]]-mock[[#This Row],[Unit Cost]]</f>
        <v>140.25450000000001</v>
      </c>
      <c r="O434" s="1">
        <f>mock[[#This Row],[Profit]]*mock[[#This Row],[Quantity]]</f>
        <v>140.25450000000001</v>
      </c>
      <c r="P434" s="1">
        <f>mock[[#This Row],[Total Profit]]+mock[[#This Row],[Vat]]</f>
        <v>280.50900000000001</v>
      </c>
      <c r="Q434" s="1">
        <f>mock[[#This Row],[Invoiced Amount USD]]/mock[[#This Row],[Total Profit]]</f>
        <v>13.333333333333332</v>
      </c>
      <c r="R434" s="1">
        <f>mock[[#This Row],[Invoiced Amount USD]]/$T$23*100</f>
        <v>3.7386572129788437E-2</v>
      </c>
    </row>
    <row r="435" spans="1:18" x14ac:dyDescent="0.2">
      <c r="A435">
        <v>434</v>
      </c>
      <c r="B435" t="s">
        <v>16</v>
      </c>
      <c r="C435" t="s">
        <v>87</v>
      </c>
      <c r="D435" t="s">
        <v>439</v>
      </c>
      <c r="E435" s="2">
        <v>44430</v>
      </c>
      <c r="F435" s="3" t="s">
        <v>891</v>
      </c>
      <c r="G435" s="3">
        <v>2021</v>
      </c>
      <c r="H435" s="1">
        <v>5911.79</v>
      </c>
      <c r="I435">
        <v>8</v>
      </c>
      <c r="J435" s="1">
        <f>0.075*mock[[#This Row],[Invoiced Amount USD]]</f>
        <v>443.38425000000001</v>
      </c>
      <c r="K435" s="1">
        <f>mock[[#This Row],[Invoiced Amount USD]]-mock[[#This Row],[Vat]]</f>
        <v>5468.4057499999999</v>
      </c>
      <c r="L435" s="1">
        <f>mock[[#This Row],[Invoiced Amount USD]]/mock[[#This Row],[Quantity]]</f>
        <v>738.97375</v>
      </c>
      <c r="M435" s="1">
        <f>mock[[#This Row],[COGS]]/mock[[#This Row],[Quantity]]</f>
        <v>683.55071874999999</v>
      </c>
      <c r="N435" s="1">
        <f>mock[[#This Row],[Unit Price]]-mock[[#This Row],[Unit Cost]]</f>
        <v>55.423031250000008</v>
      </c>
      <c r="O435" s="1">
        <f>mock[[#This Row],[Profit]]*mock[[#This Row],[Quantity]]</f>
        <v>443.38425000000007</v>
      </c>
      <c r="P435" s="1">
        <f>mock[[#This Row],[Total Profit]]+mock[[#This Row],[Vat]]</f>
        <v>886.76850000000013</v>
      </c>
      <c r="Q435" s="1">
        <f>mock[[#This Row],[Invoiced Amount USD]]/mock[[#This Row],[Total Profit]]</f>
        <v>13.333333333333332</v>
      </c>
      <c r="R435" s="1">
        <f>mock[[#This Row],[Invoiced Amount USD]]/$T$23*100</f>
        <v>0.11818955715386778</v>
      </c>
    </row>
    <row r="436" spans="1:18" x14ac:dyDescent="0.2">
      <c r="A436">
        <v>435</v>
      </c>
      <c r="B436" t="s">
        <v>10</v>
      </c>
      <c r="C436" t="s">
        <v>60</v>
      </c>
      <c r="D436" t="s">
        <v>440</v>
      </c>
      <c r="E436" s="2">
        <v>44384</v>
      </c>
      <c r="F436" s="3" t="s">
        <v>892</v>
      </c>
      <c r="G436" s="3">
        <v>2021</v>
      </c>
      <c r="H436" s="1">
        <v>568.1</v>
      </c>
      <c r="I436">
        <v>9</v>
      </c>
      <c r="J436" s="1">
        <f>0.075*mock[[#This Row],[Invoiced Amount USD]]</f>
        <v>42.607500000000002</v>
      </c>
      <c r="K436" s="1">
        <f>mock[[#This Row],[Invoiced Amount USD]]-mock[[#This Row],[Vat]]</f>
        <v>525.49250000000006</v>
      </c>
      <c r="L436" s="1">
        <f>mock[[#This Row],[Invoiced Amount USD]]/mock[[#This Row],[Quantity]]</f>
        <v>63.122222222222227</v>
      </c>
      <c r="M436" s="1">
        <f>mock[[#This Row],[COGS]]/mock[[#This Row],[Quantity]]</f>
        <v>58.38805555555556</v>
      </c>
      <c r="N436" s="1">
        <f>mock[[#This Row],[Unit Price]]-mock[[#This Row],[Unit Cost]]</f>
        <v>4.7341666666666669</v>
      </c>
      <c r="O436" s="1">
        <f>mock[[#This Row],[Profit]]*mock[[#This Row],[Quantity]]</f>
        <v>42.607500000000002</v>
      </c>
      <c r="P436" s="1">
        <f>mock[[#This Row],[Total Profit]]+mock[[#This Row],[Vat]]</f>
        <v>85.215000000000003</v>
      </c>
      <c r="Q436" s="1">
        <f>mock[[#This Row],[Invoiced Amount USD]]/mock[[#This Row],[Total Profit]]</f>
        <v>13.333333333333334</v>
      </c>
      <c r="R436" s="1">
        <f>mock[[#This Row],[Invoiced Amount USD]]/$T$23*100</f>
        <v>1.1357556242544524E-2</v>
      </c>
    </row>
    <row r="437" spans="1:18" x14ac:dyDescent="0.2">
      <c r="A437">
        <v>436</v>
      </c>
      <c r="B437" t="s">
        <v>5</v>
      </c>
      <c r="C437" t="s">
        <v>41</v>
      </c>
      <c r="D437" t="s">
        <v>441</v>
      </c>
      <c r="E437" s="2">
        <v>44327</v>
      </c>
      <c r="F437" s="3" t="s">
        <v>897</v>
      </c>
      <c r="G437" s="3">
        <v>2021</v>
      </c>
      <c r="H437" s="1">
        <v>2711.71</v>
      </c>
      <c r="I437">
        <v>6</v>
      </c>
      <c r="J437" s="1">
        <f>0.075*mock[[#This Row],[Invoiced Amount USD]]</f>
        <v>203.37825000000001</v>
      </c>
      <c r="K437" s="1">
        <f>mock[[#This Row],[Invoiced Amount USD]]-mock[[#This Row],[Vat]]</f>
        <v>2508.3317499999998</v>
      </c>
      <c r="L437" s="1">
        <f>mock[[#This Row],[Invoiced Amount USD]]/mock[[#This Row],[Quantity]]</f>
        <v>451.95166666666665</v>
      </c>
      <c r="M437" s="1">
        <f>mock[[#This Row],[COGS]]/mock[[#This Row],[Quantity]]</f>
        <v>418.05529166666662</v>
      </c>
      <c r="N437" s="1">
        <f>mock[[#This Row],[Unit Price]]-mock[[#This Row],[Unit Cost]]</f>
        <v>33.896375000000035</v>
      </c>
      <c r="O437" s="1">
        <f>mock[[#This Row],[Profit]]*mock[[#This Row],[Quantity]]</f>
        <v>203.37825000000021</v>
      </c>
      <c r="P437" s="1">
        <f>mock[[#This Row],[Total Profit]]+mock[[#This Row],[Vat]]</f>
        <v>406.75650000000019</v>
      </c>
      <c r="Q437" s="1">
        <f>mock[[#This Row],[Invoiced Amount USD]]/mock[[#This Row],[Total Profit]]</f>
        <v>13.33333333333332</v>
      </c>
      <c r="R437" s="1">
        <f>mock[[#This Row],[Invoiced Amount USD]]/$T$23*100</f>
        <v>5.4212988626070067E-2</v>
      </c>
    </row>
    <row r="438" spans="1:18" x14ac:dyDescent="0.2">
      <c r="A438">
        <v>437</v>
      </c>
      <c r="B438" t="s">
        <v>10</v>
      </c>
      <c r="C438" t="s">
        <v>22</v>
      </c>
      <c r="D438" t="s">
        <v>442</v>
      </c>
      <c r="E438" s="2">
        <v>44257</v>
      </c>
      <c r="F438" s="3" t="s">
        <v>890</v>
      </c>
      <c r="G438" s="3">
        <v>2021</v>
      </c>
      <c r="H438" s="1">
        <v>690.54</v>
      </c>
      <c r="I438">
        <v>9</v>
      </c>
      <c r="J438" s="1">
        <f>0.075*mock[[#This Row],[Invoiced Amount USD]]</f>
        <v>51.790499999999994</v>
      </c>
      <c r="K438" s="1">
        <f>mock[[#This Row],[Invoiced Amount USD]]-mock[[#This Row],[Vat]]</f>
        <v>638.74950000000001</v>
      </c>
      <c r="L438" s="1">
        <f>mock[[#This Row],[Invoiced Amount USD]]/mock[[#This Row],[Quantity]]</f>
        <v>76.726666666666659</v>
      </c>
      <c r="M438" s="1">
        <f>mock[[#This Row],[COGS]]/mock[[#This Row],[Quantity]]</f>
        <v>70.972166666666666</v>
      </c>
      <c r="N438" s="1">
        <f>mock[[#This Row],[Unit Price]]-mock[[#This Row],[Unit Cost]]</f>
        <v>5.7544999999999931</v>
      </c>
      <c r="O438" s="1">
        <f>mock[[#This Row],[Profit]]*mock[[#This Row],[Quantity]]</f>
        <v>51.790499999999938</v>
      </c>
      <c r="P438" s="1">
        <f>mock[[#This Row],[Total Profit]]+mock[[#This Row],[Vat]]</f>
        <v>103.58099999999993</v>
      </c>
      <c r="Q438" s="1">
        <f>mock[[#This Row],[Invoiced Amount USD]]/mock[[#This Row],[Total Profit]]</f>
        <v>13.333333333333348</v>
      </c>
      <c r="R438" s="1">
        <f>mock[[#This Row],[Invoiced Amount USD]]/$T$23*100</f>
        <v>1.3805398499782951E-2</v>
      </c>
    </row>
    <row r="439" spans="1:18" x14ac:dyDescent="0.2">
      <c r="A439">
        <v>438</v>
      </c>
      <c r="B439" t="s">
        <v>5</v>
      </c>
      <c r="C439" t="s">
        <v>31</v>
      </c>
      <c r="D439" t="s">
        <v>443</v>
      </c>
      <c r="E439" s="2">
        <v>44484</v>
      </c>
      <c r="F439" s="3" t="s">
        <v>889</v>
      </c>
      <c r="G439" s="3">
        <v>2021</v>
      </c>
      <c r="H439" s="1">
        <v>6125.95</v>
      </c>
      <c r="I439">
        <v>9</v>
      </c>
      <c r="J439" s="1">
        <f>0.075*mock[[#This Row],[Invoiced Amount USD]]</f>
        <v>459.44624999999996</v>
      </c>
      <c r="K439" s="1">
        <f>mock[[#This Row],[Invoiced Amount USD]]-mock[[#This Row],[Vat]]</f>
        <v>5666.5037499999999</v>
      </c>
      <c r="L439" s="1">
        <f>mock[[#This Row],[Invoiced Amount USD]]/mock[[#This Row],[Quantity]]</f>
        <v>680.66111111111104</v>
      </c>
      <c r="M439" s="1">
        <f>mock[[#This Row],[COGS]]/mock[[#This Row],[Quantity]]</f>
        <v>629.61152777777772</v>
      </c>
      <c r="N439" s="1">
        <f>mock[[#This Row],[Unit Price]]-mock[[#This Row],[Unit Cost]]</f>
        <v>51.049583333333317</v>
      </c>
      <c r="O439" s="1">
        <f>mock[[#This Row],[Profit]]*mock[[#This Row],[Quantity]]</f>
        <v>459.44624999999985</v>
      </c>
      <c r="P439" s="1">
        <f>mock[[#This Row],[Total Profit]]+mock[[#This Row],[Vat]]</f>
        <v>918.89249999999981</v>
      </c>
      <c r="Q439" s="1">
        <f>mock[[#This Row],[Invoiced Amount USD]]/mock[[#This Row],[Total Profit]]</f>
        <v>13.333333333333337</v>
      </c>
      <c r="R439" s="1">
        <f>mock[[#This Row],[Invoiced Amount USD]]/$T$23*100</f>
        <v>0.12247108196447039</v>
      </c>
    </row>
    <row r="440" spans="1:18" x14ac:dyDescent="0.2">
      <c r="A440">
        <v>439</v>
      </c>
      <c r="B440" t="s">
        <v>13</v>
      </c>
      <c r="C440" t="s">
        <v>47</v>
      </c>
      <c r="D440" t="s">
        <v>444</v>
      </c>
      <c r="E440" s="2">
        <v>44405</v>
      </c>
      <c r="F440" s="3" t="s">
        <v>892</v>
      </c>
      <c r="G440" s="3">
        <v>2021</v>
      </c>
      <c r="H440" s="1">
        <v>2538.54</v>
      </c>
      <c r="I440">
        <v>3</v>
      </c>
      <c r="J440" s="1">
        <f>0.075*mock[[#This Row],[Invoiced Amount USD]]</f>
        <v>190.3905</v>
      </c>
      <c r="K440" s="1">
        <f>mock[[#This Row],[Invoiced Amount USD]]-mock[[#This Row],[Vat]]</f>
        <v>2348.1495</v>
      </c>
      <c r="L440" s="1">
        <f>mock[[#This Row],[Invoiced Amount USD]]/mock[[#This Row],[Quantity]]</f>
        <v>846.18</v>
      </c>
      <c r="M440" s="1">
        <f>mock[[#This Row],[COGS]]/mock[[#This Row],[Quantity]]</f>
        <v>782.7165</v>
      </c>
      <c r="N440" s="1">
        <f>mock[[#This Row],[Unit Price]]-mock[[#This Row],[Unit Cost]]</f>
        <v>63.463499999999954</v>
      </c>
      <c r="O440" s="1">
        <f>mock[[#This Row],[Profit]]*mock[[#This Row],[Quantity]]</f>
        <v>190.39049999999986</v>
      </c>
      <c r="P440" s="1">
        <f>mock[[#This Row],[Total Profit]]+mock[[#This Row],[Vat]]</f>
        <v>380.78099999999984</v>
      </c>
      <c r="Q440" s="1">
        <f>mock[[#This Row],[Invoiced Amount USD]]/mock[[#This Row],[Total Profit]]</f>
        <v>13.333333333333343</v>
      </c>
      <c r="R440" s="1">
        <f>mock[[#This Row],[Invoiced Amount USD]]/$T$23*100</f>
        <v>5.0750943185968976E-2</v>
      </c>
    </row>
    <row r="441" spans="1:18" x14ac:dyDescent="0.2">
      <c r="A441">
        <v>440</v>
      </c>
      <c r="B441" t="s">
        <v>16</v>
      </c>
      <c r="C441" t="s">
        <v>22</v>
      </c>
      <c r="D441" t="s">
        <v>445</v>
      </c>
      <c r="E441" s="2">
        <v>44391</v>
      </c>
      <c r="F441" s="3" t="s">
        <v>892</v>
      </c>
      <c r="G441" s="3">
        <v>2021</v>
      </c>
      <c r="H441" s="1">
        <v>6451.57</v>
      </c>
      <c r="I441">
        <v>3</v>
      </c>
      <c r="J441" s="1">
        <f>0.075*mock[[#This Row],[Invoiced Amount USD]]</f>
        <v>483.86774999999994</v>
      </c>
      <c r="K441" s="1">
        <f>mock[[#This Row],[Invoiced Amount USD]]-mock[[#This Row],[Vat]]</f>
        <v>5967.7022499999994</v>
      </c>
      <c r="L441" s="1">
        <f>mock[[#This Row],[Invoiced Amount USD]]/mock[[#This Row],[Quantity]]</f>
        <v>2150.5233333333331</v>
      </c>
      <c r="M441" s="1">
        <f>mock[[#This Row],[COGS]]/mock[[#This Row],[Quantity]]</f>
        <v>1989.234083333333</v>
      </c>
      <c r="N441" s="1">
        <f>mock[[#This Row],[Unit Price]]-mock[[#This Row],[Unit Cost]]</f>
        <v>161.28925000000004</v>
      </c>
      <c r="O441" s="1">
        <f>mock[[#This Row],[Profit]]*mock[[#This Row],[Quantity]]</f>
        <v>483.86775000000011</v>
      </c>
      <c r="P441" s="1">
        <f>mock[[#This Row],[Total Profit]]+mock[[#This Row],[Vat]]</f>
        <v>967.7355</v>
      </c>
      <c r="Q441" s="1">
        <f>mock[[#This Row],[Invoiced Amount USD]]/mock[[#This Row],[Total Profit]]</f>
        <v>13.33333333333333</v>
      </c>
      <c r="R441" s="1">
        <f>mock[[#This Row],[Invoiced Amount USD]]/$T$23*100</f>
        <v>0.12898093491940321</v>
      </c>
    </row>
    <row r="442" spans="1:18" x14ac:dyDescent="0.2">
      <c r="A442">
        <v>441</v>
      </c>
      <c r="B442" t="s">
        <v>8</v>
      </c>
      <c r="C442" t="s">
        <v>35</v>
      </c>
      <c r="D442" t="s">
        <v>446</v>
      </c>
      <c r="E442" s="2">
        <v>44263</v>
      </c>
      <c r="F442" s="3" t="s">
        <v>890</v>
      </c>
      <c r="G442" s="3">
        <v>2021</v>
      </c>
      <c r="H442" s="1">
        <v>48.51</v>
      </c>
      <c r="I442">
        <v>4</v>
      </c>
      <c r="J442" s="1">
        <f>0.075*mock[[#This Row],[Invoiced Amount USD]]</f>
        <v>3.6382499999999998</v>
      </c>
      <c r="K442" s="1">
        <f>mock[[#This Row],[Invoiced Amount USD]]-mock[[#This Row],[Vat]]</f>
        <v>44.871749999999999</v>
      </c>
      <c r="L442" s="1">
        <f>mock[[#This Row],[Invoiced Amount USD]]/mock[[#This Row],[Quantity]]</f>
        <v>12.1275</v>
      </c>
      <c r="M442" s="1">
        <f>mock[[#This Row],[COGS]]/mock[[#This Row],[Quantity]]</f>
        <v>11.2179375</v>
      </c>
      <c r="N442" s="1">
        <f>mock[[#This Row],[Unit Price]]-mock[[#This Row],[Unit Cost]]</f>
        <v>0.90956249999999983</v>
      </c>
      <c r="O442" s="1">
        <f>mock[[#This Row],[Profit]]*mock[[#This Row],[Quantity]]</f>
        <v>3.6382499999999993</v>
      </c>
      <c r="P442" s="1">
        <f>mock[[#This Row],[Total Profit]]+mock[[#This Row],[Vat]]</f>
        <v>7.2764999999999986</v>
      </c>
      <c r="Q442" s="1">
        <f>mock[[#This Row],[Invoiced Amount USD]]/mock[[#This Row],[Total Profit]]</f>
        <v>13.333333333333336</v>
      </c>
      <c r="R442" s="1">
        <f>mock[[#This Row],[Invoiced Amount USD]]/$T$23*100</f>
        <v>9.6982054801238312E-4</v>
      </c>
    </row>
    <row r="443" spans="1:18" x14ac:dyDescent="0.2">
      <c r="A443">
        <v>442</v>
      </c>
      <c r="B443" t="s">
        <v>5</v>
      </c>
      <c r="C443" t="s">
        <v>6</v>
      </c>
      <c r="D443" t="s">
        <v>447</v>
      </c>
      <c r="E443" s="2">
        <v>44426</v>
      </c>
      <c r="F443" s="3" t="s">
        <v>891</v>
      </c>
      <c r="G443" s="3">
        <v>2021</v>
      </c>
      <c r="H443" s="1">
        <v>1456.47</v>
      </c>
      <c r="I443">
        <v>2</v>
      </c>
      <c r="J443" s="1">
        <f>0.075*mock[[#This Row],[Invoiced Amount USD]]</f>
        <v>109.23524999999999</v>
      </c>
      <c r="K443" s="1">
        <f>mock[[#This Row],[Invoiced Amount USD]]-mock[[#This Row],[Vat]]</f>
        <v>1347.2347500000001</v>
      </c>
      <c r="L443" s="1">
        <f>mock[[#This Row],[Invoiced Amount USD]]/mock[[#This Row],[Quantity]]</f>
        <v>728.23500000000001</v>
      </c>
      <c r="M443" s="1">
        <f>mock[[#This Row],[COGS]]/mock[[#This Row],[Quantity]]</f>
        <v>673.61737500000004</v>
      </c>
      <c r="N443" s="1">
        <f>mock[[#This Row],[Unit Price]]-mock[[#This Row],[Unit Cost]]</f>
        <v>54.617624999999975</v>
      </c>
      <c r="O443" s="1">
        <f>mock[[#This Row],[Profit]]*mock[[#This Row],[Quantity]]</f>
        <v>109.23524999999995</v>
      </c>
      <c r="P443" s="1">
        <f>mock[[#This Row],[Total Profit]]+mock[[#This Row],[Vat]]</f>
        <v>218.47049999999996</v>
      </c>
      <c r="Q443" s="1">
        <f>mock[[#This Row],[Invoiced Amount USD]]/mock[[#This Row],[Total Profit]]</f>
        <v>13.333333333333339</v>
      </c>
      <c r="R443" s="1">
        <f>mock[[#This Row],[Invoiced Amount USD]]/$T$23*100</f>
        <v>2.9118007288468264E-2</v>
      </c>
    </row>
    <row r="444" spans="1:18" x14ac:dyDescent="0.2">
      <c r="A444">
        <v>443</v>
      </c>
      <c r="B444" t="s">
        <v>10</v>
      </c>
      <c r="C444" t="s">
        <v>33</v>
      </c>
      <c r="D444" t="s">
        <v>106</v>
      </c>
      <c r="E444" s="2">
        <v>44412</v>
      </c>
      <c r="F444" s="3" t="s">
        <v>891</v>
      </c>
      <c r="G444" s="3">
        <v>2021</v>
      </c>
      <c r="H444" s="1">
        <v>3032.4</v>
      </c>
      <c r="I444">
        <v>1</v>
      </c>
      <c r="J444" s="1">
        <f>0.075*mock[[#This Row],[Invoiced Amount USD]]</f>
        <v>227.43</v>
      </c>
      <c r="K444" s="1">
        <f>mock[[#This Row],[Invoiced Amount USD]]-mock[[#This Row],[Vat]]</f>
        <v>2804.9700000000003</v>
      </c>
      <c r="L444" s="1">
        <f>mock[[#This Row],[Invoiced Amount USD]]/mock[[#This Row],[Quantity]]</f>
        <v>3032.4</v>
      </c>
      <c r="M444" s="1">
        <f>mock[[#This Row],[COGS]]/mock[[#This Row],[Quantity]]</f>
        <v>2804.9700000000003</v>
      </c>
      <c r="N444" s="1">
        <f>mock[[#This Row],[Unit Price]]-mock[[#This Row],[Unit Cost]]</f>
        <v>227.42999999999984</v>
      </c>
      <c r="O444" s="1">
        <f>mock[[#This Row],[Profit]]*mock[[#This Row],[Quantity]]</f>
        <v>227.42999999999984</v>
      </c>
      <c r="P444" s="1">
        <f>mock[[#This Row],[Total Profit]]+mock[[#This Row],[Vat]]</f>
        <v>454.85999999999984</v>
      </c>
      <c r="Q444" s="1">
        <f>mock[[#This Row],[Invoiced Amount USD]]/mock[[#This Row],[Total Profit]]</f>
        <v>13.333333333333343</v>
      </c>
      <c r="R444" s="1">
        <f>mock[[#This Row],[Invoiced Amount USD]]/$T$23*100</f>
        <v>6.0624280144150701E-2</v>
      </c>
    </row>
    <row r="445" spans="1:18" x14ac:dyDescent="0.2">
      <c r="A445">
        <v>444</v>
      </c>
      <c r="B445" t="s">
        <v>5</v>
      </c>
      <c r="C445" t="s">
        <v>79</v>
      </c>
      <c r="D445" t="s">
        <v>448</v>
      </c>
      <c r="E445" s="2">
        <v>44385</v>
      </c>
      <c r="F445" s="3" t="s">
        <v>892</v>
      </c>
      <c r="G445" s="3">
        <v>2021</v>
      </c>
      <c r="H445" s="1">
        <v>7896.55</v>
      </c>
      <c r="I445">
        <v>10</v>
      </c>
      <c r="J445" s="1">
        <f>0.075*mock[[#This Row],[Invoiced Amount USD]]</f>
        <v>592.24125000000004</v>
      </c>
      <c r="K445" s="1">
        <f>mock[[#This Row],[Invoiced Amount USD]]-mock[[#This Row],[Vat]]</f>
        <v>7304.3087500000001</v>
      </c>
      <c r="L445" s="1">
        <f>mock[[#This Row],[Invoiced Amount USD]]/mock[[#This Row],[Quantity]]</f>
        <v>789.65499999999997</v>
      </c>
      <c r="M445" s="1">
        <f>mock[[#This Row],[COGS]]/mock[[#This Row],[Quantity]]</f>
        <v>730.43087500000001</v>
      </c>
      <c r="N445" s="1">
        <f>mock[[#This Row],[Unit Price]]-mock[[#This Row],[Unit Cost]]</f>
        <v>59.224124999999958</v>
      </c>
      <c r="O445" s="1">
        <f>mock[[#This Row],[Profit]]*mock[[#This Row],[Quantity]]</f>
        <v>592.24124999999958</v>
      </c>
      <c r="P445" s="1">
        <f>mock[[#This Row],[Total Profit]]+mock[[#This Row],[Vat]]</f>
        <v>1184.4824999999996</v>
      </c>
      <c r="Q445" s="1">
        <f>mock[[#This Row],[Invoiced Amount USD]]/mock[[#This Row],[Total Profit]]</f>
        <v>13.333333333333343</v>
      </c>
      <c r="R445" s="1">
        <f>mock[[#This Row],[Invoiced Amount USD]]/$T$23*100</f>
        <v>0.15786923208425446</v>
      </c>
    </row>
    <row r="446" spans="1:18" x14ac:dyDescent="0.2">
      <c r="A446">
        <v>445</v>
      </c>
      <c r="B446" t="s">
        <v>13</v>
      </c>
      <c r="C446" t="s">
        <v>41</v>
      </c>
      <c r="D446" t="s">
        <v>449</v>
      </c>
      <c r="E446" s="2">
        <v>44227</v>
      </c>
      <c r="F446" s="3" t="s">
        <v>894</v>
      </c>
      <c r="G446" s="3">
        <v>2021</v>
      </c>
      <c r="H446" s="1">
        <v>6856.13</v>
      </c>
      <c r="I446">
        <v>9</v>
      </c>
      <c r="J446" s="1">
        <f>0.075*mock[[#This Row],[Invoiced Amount USD]]</f>
        <v>514.20974999999999</v>
      </c>
      <c r="K446" s="1">
        <f>mock[[#This Row],[Invoiced Amount USD]]-mock[[#This Row],[Vat]]</f>
        <v>6341.9202500000001</v>
      </c>
      <c r="L446" s="1">
        <f>mock[[#This Row],[Invoiced Amount USD]]/mock[[#This Row],[Quantity]]</f>
        <v>761.79222222222222</v>
      </c>
      <c r="M446" s="1">
        <f>mock[[#This Row],[COGS]]/mock[[#This Row],[Quantity]]</f>
        <v>704.65780555555557</v>
      </c>
      <c r="N446" s="1">
        <f>mock[[#This Row],[Unit Price]]-mock[[#This Row],[Unit Cost]]</f>
        <v>57.134416666666652</v>
      </c>
      <c r="O446" s="1">
        <f>mock[[#This Row],[Profit]]*mock[[#This Row],[Quantity]]</f>
        <v>514.20974999999987</v>
      </c>
      <c r="P446" s="1">
        <f>mock[[#This Row],[Total Profit]]+mock[[#This Row],[Vat]]</f>
        <v>1028.4195</v>
      </c>
      <c r="Q446" s="1">
        <f>mock[[#This Row],[Invoiced Amount USD]]/mock[[#This Row],[Total Profit]]</f>
        <v>13.333333333333337</v>
      </c>
      <c r="R446" s="1">
        <f>mock[[#This Row],[Invoiced Amount USD]]/$T$23*100</f>
        <v>0.13706897039464316</v>
      </c>
    </row>
    <row r="447" spans="1:18" x14ac:dyDescent="0.2">
      <c r="A447">
        <v>446</v>
      </c>
      <c r="B447" t="s">
        <v>13</v>
      </c>
      <c r="C447" t="s">
        <v>18</v>
      </c>
      <c r="D447" t="s">
        <v>450</v>
      </c>
      <c r="E447" s="2">
        <v>44238</v>
      </c>
      <c r="F447" s="3" t="s">
        <v>896</v>
      </c>
      <c r="G447" s="3">
        <v>2021</v>
      </c>
      <c r="H447" s="1">
        <v>1063.6300000000001</v>
      </c>
      <c r="I447">
        <v>7</v>
      </c>
      <c r="J447" s="1">
        <f>0.075*mock[[#This Row],[Invoiced Amount USD]]</f>
        <v>79.77225</v>
      </c>
      <c r="K447" s="1">
        <f>mock[[#This Row],[Invoiced Amount USD]]-mock[[#This Row],[Vat]]</f>
        <v>983.85775000000012</v>
      </c>
      <c r="L447" s="1">
        <f>mock[[#This Row],[Invoiced Amount USD]]/mock[[#This Row],[Quantity]]</f>
        <v>151.94714285714286</v>
      </c>
      <c r="M447" s="1">
        <f>mock[[#This Row],[COGS]]/mock[[#This Row],[Quantity]]</f>
        <v>140.55110714285715</v>
      </c>
      <c r="N447" s="1">
        <f>mock[[#This Row],[Unit Price]]-mock[[#This Row],[Unit Cost]]</f>
        <v>11.396035714285716</v>
      </c>
      <c r="O447" s="1">
        <f>mock[[#This Row],[Profit]]*mock[[#This Row],[Quantity]]</f>
        <v>79.772250000000014</v>
      </c>
      <c r="P447" s="1">
        <f>mock[[#This Row],[Total Profit]]+mock[[#This Row],[Vat]]</f>
        <v>159.54450000000003</v>
      </c>
      <c r="Q447" s="1">
        <f>mock[[#This Row],[Invoiced Amount USD]]/mock[[#This Row],[Total Profit]]</f>
        <v>13.333333333333332</v>
      </c>
      <c r="R447" s="1">
        <f>mock[[#This Row],[Invoiced Amount USD]]/$T$23*100</f>
        <v>2.1264280137753271E-2</v>
      </c>
    </row>
    <row r="448" spans="1:18" x14ac:dyDescent="0.2">
      <c r="A448">
        <v>447</v>
      </c>
      <c r="B448" t="s">
        <v>5</v>
      </c>
      <c r="C448" t="s">
        <v>29</v>
      </c>
      <c r="D448" t="s">
        <v>451</v>
      </c>
      <c r="E448" s="2">
        <v>44388</v>
      </c>
      <c r="F448" s="3" t="s">
        <v>892</v>
      </c>
      <c r="G448" s="3">
        <v>2021</v>
      </c>
      <c r="H448" s="1">
        <v>4220.7700000000004</v>
      </c>
      <c r="I448">
        <v>6</v>
      </c>
      <c r="J448" s="1">
        <f>0.075*mock[[#This Row],[Invoiced Amount USD]]</f>
        <v>316.55775</v>
      </c>
      <c r="K448" s="1">
        <f>mock[[#This Row],[Invoiced Amount USD]]-mock[[#This Row],[Vat]]</f>
        <v>3904.2122500000005</v>
      </c>
      <c r="L448" s="1">
        <f>mock[[#This Row],[Invoiced Amount USD]]/mock[[#This Row],[Quantity]]</f>
        <v>703.4616666666667</v>
      </c>
      <c r="M448" s="1">
        <f>mock[[#This Row],[COGS]]/mock[[#This Row],[Quantity]]</f>
        <v>650.70204166666679</v>
      </c>
      <c r="N448" s="1">
        <f>mock[[#This Row],[Unit Price]]-mock[[#This Row],[Unit Cost]]</f>
        <v>52.759624999999915</v>
      </c>
      <c r="O448" s="1">
        <f>mock[[#This Row],[Profit]]*mock[[#This Row],[Quantity]]</f>
        <v>316.55774999999949</v>
      </c>
      <c r="P448" s="1">
        <f>mock[[#This Row],[Total Profit]]+mock[[#This Row],[Vat]]</f>
        <v>633.11549999999943</v>
      </c>
      <c r="Q448" s="1">
        <f>mock[[#This Row],[Invoiced Amount USD]]/mock[[#This Row],[Total Profit]]</f>
        <v>13.333333333333357</v>
      </c>
      <c r="R448" s="1">
        <f>mock[[#This Row],[Invoiced Amount USD]]/$T$23*100</f>
        <v>8.4382384548221528E-2</v>
      </c>
    </row>
    <row r="449" spans="1:18" x14ac:dyDescent="0.2">
      <c r="A449">
        <v>448</v>
      </c>
      <c r="B449" t="s">
        <v>16</v>
      </c>
      <c r="C449" t="s">
        <v>14</v>
      </c>
      <c r="D449" t="s">
        <v>452</v>
      </c>
      <c r="E449" s="2">
        <v>44237</v>
      </c>
      <c r="F449" s="3" t="s">
        <v>896</v>
      </c>
      <c r="G449" s="3">
        <v>2021</v>
      </c>
      <c r="H449" s="1">
        <v>190.03</v>
      </c>
      <c r="I449">
        <v>4</v>
      </c>
      <c r="J449" s="1">
        <f>0.075*mock[[#This Row],[Invoiced Amount USD]]</f>
        <v>14.25225</v>
      </c>
      <c r="K449" s="1">
        <f>mock[[#This Row],[Invoiced Amount USD]]-mock[[#This Row],[Vat]]</f>
        <v>175.77775</v>
      </c>
      <c r="L449" s="1">
        <f>mock[[#This Row],[Invoiced Amount USD]]/mock[[#This Row],[Quantity]]</f>
        <v>47.5075</v>
      </c>
      <c r="M449" s="1">
        <f>mock[[#This Row],[COGS]]/mock[[#This Row],[Quantity]]</f>
        <v>43.944437499999999</v>
      </c>
      <c r="N449" s="1">
        <f>mock[[#This Row],[Unit Price]]-mock[[#This Row],[Unit Cost]]</f>
        <v>3.5630625000000009</v>
      </c>
      <c r="O449" s="1">
        <f>mock[[#This Row],[Profit]]*mock[[#This Row],[Quantity]]</f>
        <v>14.252250000000004</v>
      </c>
      <c r="P449" s="1">
        <f>mock[[#This Row],[Total Profit]]+mock[[#This Row],[Vat]]</f>
        <v>28.504500000000004</v>
      </c>
      <c r="Q449" s="1">
        <f>mock[[#This Row],[Invoiced Amount USD]]/mock[[#This Row],[Total Profit]]</f>
        <v>13.33333333333333</v>
      </c>
      <c r="R449" s="1">
        <f>mock[[#This Row],[Invoiced Amount USD]]/$T$23*100</f>
        <v>3.7991135588289664E-3</v>
      </c>
    </row>
    <row r="450" spans="1:18" x14ac:dyDescent="0.2">
      <c r="A450">
        <v>449</v>
      </c>
      <c r="B450" t="s">
        <v>10</v>
      </c>
      <c r="C450" t="s">
        <v>29</v>
      </c>
      <c r="D450" t="s">
        <v>453</v>
      </c>
      <c r="E450" s="2">
        <v>44261</v>
      </c>
      <c r="F450" s="3" t="s">
        <v>890</v>
      </c>
      <c r="G450" s="3">
        <v>2021</v>
      </c>
      <c r="H450" s="1">
        <v>7511.08</v>
      </c>
      <c r="I450">
        <v>3</v>
      </c>
      <c r="J450" s="1">
        <f>0.075*mock[[#This Row],[Invoiced Amount USD]]</f>
        <v>563.33100000000002</v>
      </c>
      <c r="K450" s="1">
        <f>mock[[#This Row],[Invoiced Amount USD]]-mock[[#This Row],[Vat]]</f>
        <v>6947.7489999999998</v>
      </c>
      <c r="L450" s="1">
        <f>mock[[#This Row],[Invoiced Amount USD]]/mock[[#This Row],[Quantity]]</f>
        <v>2503.6933333333332</v>
      </c>
      <c r="M450" s="1">
        <f>mock[[#This Row],[COGS]]/mock[[#This Row],[Quantity]]</f>
        <v>2315.9163333333331</v>
      </c>
      <c r="N450" s="1">
        <f>mock[[#This Row],[Unit Price]]-mock[[#This Row],[Unit Cost]]</f>
        <v>187.77700000000004</v>
      </c>
      <c r="O450" s="1">
        <f>mock[[#This Row],[Profit]]*mock[[#This Row],[Quantity]]</f>
        <v>563.33100000000013</v>
      </c>
      <c r="P450" s="1">
        <f>mock[[#This Row],[Total Profit]]+mock[[#This Row],[Vat]]</f>
        <v>1126.6620000000003</v>
      </c>
      <c r="Q450" s="1">
        <f>mock[[#This Row],[Invoiced Amount USD]]/mock[[#This Row],[Total Profit]]</f>
        <v>13.33333333333333</v>
      </c>
      <c r="R450" s="1">
        <f>mock[[#This Row],[Invoiced Amount USD]]/$T$23*100</f>
        <v>0.15016284728437126</v>
      </c>
    </row>
    <row r="451" spans="1:18" x14ac:dyDescent="0.2">
      <c r="A451">
        <v>450</v>
      </c>
      <c r="B451" t="s">
        <v>13</v>
      </c>
      <c r="C451" t="s">
        <v>52</v>
      </c>
      <c r="D451" t="s">
        <v>454</v>
      </c>
      <c r="E451" s="2">
        <v>44276</v>
      </c>
      <c r="F451" s="3" t="s">
        <v>890</v>
      </c>
      <c r="G451" s="3">
        <v>2021</v>
      </c>
      <c r="H451" s="1">
        <v>6285.44</v>
      </c>
      <c r="I451">
        <v>3</v>
      </c>
      <c r="J451" s="1">
        <f>0.075*mock[[#This Row],[Invoiced Amount USD]]</f>
        <v>471.40799999999996</v>
      </c>
      <c r="K451" s="1">
        <f>mock[[#This Row],[Invoiced Amount USD]]-mock[[#This Row],[Vat]]</f>
        <v>5814.0319999999992</v>
      </c>
      <c r="L451" s="1">
        <f>mock[[#This Row],[Invoiced Amount USD]]/mock[[#This Row],[Quantity]]</f>
        <v>2095.1466666666665</v>
      </c>
      <c r="M451" s="1">
        <f>mock[[#This Row],[COGS]]/mock[[#This Row],[Quantity]]</f>
        <v>1938.0106666666663</v>
      </c>
      <c r="N451" s="1">
        <f>mock[[#This Row],[Unit Price]]-mock[[#This Row],[Unit Cost]]</f>
        <v>157.13600000000019</v>
      </c>
      <c r="O451" s="1">
        <f>mock[[#This Row],[Profit]]*mock[[#This Row],[Quantity]]</f>
        <v>471.40800000000058</v>
      </c>
      <c r="P451" s="1">
        <f>mock[[#This Row],[Total Profit]]+mock[[#This Row],[Vat]]</f>
        <v>942.81600000000049</v>
      </c>
      <c r="Q451" s="1">
        <f>mock[[#This Row],[Invoiced Amount USD]]/mock[[#This Row],[Total Profit]]</f>
        <v>13.333333333333316</v>
      </c>
      <c r="R451" s="1">
        <f>mock[[#This Row],[Invoiced Amount USD]]/$T$23*100</f>
        <v>0.12565963441143999</v>
      </c>
    </row>
    <row r="452" spans="1:18" x14ac:dyDescent="0.2">
      <c r="A452">
        <v>451</v>
      </c>
      <c r="B452" t="s">
        <v>8</v>
      </c>
      <c r="C452" t="s">
        <v>25</v>
      </c>
      <c r="D452" t="s">
        <v>455</v>
      </c>
      <c r="E452" s="2">
        <v>44492</v>
      </c>
      <c r="F452" s="3" t="s">
        <v>889</v>
      </c>
      <c r="G452" s="3">
        <v>2021</v>
      </c>
      <c r="H452" s="1">
        <v>810.93</v>
      </c>
      <c r="I452">
        <v>1</v>
      </c>
      <c r="J452" s="1">
        <f>0.075*mock[[#This Row],[Invoiced Amount USD]]</f>
        <v>60.819749999999992</v>
      </c>
      <c r="K452" s="1">
        <f>mock[[#This Row],[Invoiced Amount USD]]-mock[[#This Row],[Vat]]</f>
        <v>750.11024999999995</v>
      </c>
      <c r="L452" s="1">
        <f>mock[[#This Row],[Invoiced Amount USD]]/mock[[#This Row],[Quantity]]</f>
        <v>810.93</v>
      </c>
      <c r="M452" s="1">
        <f>mock[[#This Row],[COGS]]/mock[[#This Row],[Quantity]]</f>
        <v>750.11024999999995</v>
      </c>
      <c r="N452" s="1">
        <f>mock[[#This Row],[Unit Price]]-mock[[#This Row],[Unit Cost]]</f>
        <v>60.819749999999999</v>
      </c>
      <c r="O452" s="1">
        <f>mock[[#This Row],[Profit]]*mock[[#This Row],[Quantity]]</f>
        <v>60.819749999999999</v>
      </c>
      <c r="P452" s="1">
        <f>mock[[#This Row],[Total Profit]]+mock[[#This Row],[Vat]]</f>
        <v>121.6395</v>
      </c>
      <c r="Q452" s="1">
        <f>mock[[#This Row],[Invoiced Amount USD]]/mock[[#This Row],[Total Profit]]</f>
        <v>13.333333333333332</v>
      </c>
      <c r="R452" s="1">
        <f>mock[[#This Row],[Invoiced Amount USD]]/$T$23*100</f>
        <v>1.6212256792407374E-2</v>
      </c>
    </row>
    <row r="453" spans="1:18" x14ac:dyDescent="0.2">
      <c r="A453">
        <v>452</v>
      </c>
      <c r="B453" t="s">
        <v>8</v>
      </c>
      <c r="C453" t="s">
        <v>25</v>
      </c>
      <c r="D453" t="s">
        <v>456</v>
      </c>
      <c r="E453" s="2">
        <v>44463</v>
      </c>
      <c r="F453" s="3" t="s">
        <v>893</v>
      </c>
      <c r="G453" s="3">
        <v>2021</v>
      </c>
      <c r="H453" s="1">
        <v>733</v>
      </c>
      <c r="I453">
        <v>10</v>
      </c>
      <c r="J453" s="1">
        <f>0.075*mock[[#This Row],[Invoiced Amount USD]]</f>
        <v>54.975000000000001</v>
      </c>
      <c r="K453" s="1">
        <f>mock[[#This Row],[Invoiced Amount USD]]-mock[[#This Row],[Vat]]</f>
        <v>678.02499999999998</v>
      </c>
      <c r="L453" s="1">
        <f>mock[[#This Row],[Invoiced Amount USD]]/mock[[#This Row],[Quantity]]</f>
        <v>73.3</v>
      </c>
      <c r="M453" s="1">
        <f>mock[[#This Row],[COGS]]/mock[[#This Row],[Quantity]]</f>
        <v>67.802499999999995</v>
      </c>
      <c r="N453" s="1">
        <f>mock[[#This Row],[Unit Price]]-mock[[#This Row],[Unit Cost]]</f>
        <v>5.4975000000000023</v>
      </c>
      <c r="O453" s="1">
        <f>mock[[#This Row],[Profit]]*mock[[#This Row],[Quantity]]</f>
        <v>54.975000000000023</v>
      </c>
      <c r="P453" s="1">
        <f>mock[[#This Row],[Total Profit]]+mock[[#This Row],[Vat]]</f>
        <v>109.95000000000002</v>
      </c>
      <c r="Q453" s="1">
        <f>mock[[#This Row],[Invoiced Amount USD]]/mock[[#This Row],[Total Profit]]</f>
        <v>13.333333333333329</v>
      </c>
      <c r="R453" s="1">
        <f>mock[[#This Row],[Invoiced Amount USD]]/$T$23*100</f>
        <v>1.4654266371739371E-2</v>
      </c>
    </row>
    <row r="454" spans="1:18" x14ac:dyDescent="0.2">
      <c r="A454">
        <v>453</v>
      </c>
      <c r="B454" t="s">
        <v>13</v>
      </c>
      <c r="C454" t="s">
        <v>18</v>
      </c>
      <c r="D454" t="s">
        <v>457</v>
      </c>
      <c r="E454" s="2">
        <v>44443</v>
      </c>
      <c r="F454" s="3" t="s">
        <v>893</v>
      </c>
      <c r="G454" s="3">
        <v>2021</v>
      </c>
      <c r="H454" s="1">
        <v>2703.93</v>
      </c>
      <c r="I454">
        <v>10</v>
      </c>
      <c r="J454" s="1">
        <f>0.075*mock[[#This Row],[Invoiced Amount USD]]</f>
        <v>202.79474999999999</v>
      </c>
      <c r="K454" s="1">
        <f>mock[[#This Row],[Invoiced Amount USD]]-mock[[#This Row],[Vat]]</f>
        <v>2501.1352499999998</v>
      </c>
      <c r="L454" s="1">
        <f>mock[[#This Row],[Invoiced Amount USD]]/mock[[#This Row],[Quantity]]</f>
        <v>270.39299999999997</v>
      </c>
      <c r="M454" s="1">
        <f>mock[[#This Row],[COGS]]/mock[[#This Row],[Quantity]]</f>
        <v>250.11352499999998</v>
      </c>
      <c r="N454" s="1">
        <f>mock[[#This Row],[Unit Price]]-mock[[#This Row],[Unit Cost]]</f>
        <v>20.279474999999991</v>
      </c>
      <c r="O454" s="1">
        <f>mock[[#This Row],[Profit]]*mock[[#This Row],[Quantity]]</f>
        <v>202.79474999999991</v>
      </c>
      <c r="P454" s="1">
        <f>mock[[#This Row],[Total Profit]]+mock[[#This Row],[Vat]]</f>
        <v>405.58949999999993</v>
      </c>
      <c r="Q454" s="1">
        <f>mock[[#This Row],[Invoiced Amount USD]]/mock[[#This Row],[Total Profit]]</f>
        <v>13.333333333333339</v>
      </c>
      <c r="R454" s="1">
        <f>mock[[#This Row],[Invoiced Amount USD]]/$T$23*100</f>
        <v>5.4057449482315459E-2</v>
      </c>
    </row>
    <row r="455" spans="1:18" x14ac:dyDescent="0.2">
      <c r="A455">
        <v>454</v>
      </c>
      <c r="B455" t="s">
        <v>16</v>
      </c>
      <c r="C455" t="s">
        <v>14</v>
      </c>
      <c r="D455" t="s">
        <v>458</v>
      </c>
      <c r="E455" s="2">
        <v>44415</v>
      </c>
      <c r="F455" s="3" t="s">
        <v>891</v>
      </c>
      <c r="G455" s="3">
        <v>2021</v>
      </c>
      <c r="H455" s="1">
        <v>1001.55</v>
      </c>
      <c r="I455">
        <v>5</v>
      </c>
      <c r="J455" s="1">
        <f>0.075*mock[[#This Row],[Invoiced Amount USD]]</f>
        <v>75.116249999999994</v>
      </c>
      <c r="K455" s="1">
        <f>mock[[#This Row],[Invoiced Amount USD]]-mock[[#This Row],[Vat]]</f>
        <v>926.43374999999992</v>
      </c>
      <c r="L455" s="1">
        <f>mock[[#This Row],[Invoiced Amount USD]]/mock[[#This Row],[Quantity]]</f>
        <v>200.31</v>
      </c>
      <c r="M455" s="1">
        <f>mock[[#This Row],[COGS]]/mock[[#This Row],[Quantity]]</f>
        <v>185.28674999999998</v>
      </c>
      <c r="N455" s="1">
        <f>mock[[#This Row],[Unit Price]]-mock[[#This Row],[Unit Cost]]</f>
        <v>15.023250000000019</v>
      </c>
      <c r="O455" s="1">
        <f>mock[[#This Row],[Profit]]*mock[[#This Row],[Quantity]]</f>
        <v>75.116250000000093</v>
      </c>
      <c r="P455" s="1">
        <f>mock[[#This Row],[Total Profit]]+mock[[#This Row],[Vat]]</f>
        <v>150.23250000000007</v>
      </c>
      <c r="Q455" s="1">
        <f>mock[[#This Row],[Invoiced Amount USD]]/mock[[#This Row],[Total Profit]]</f>
        <v>13.333333333333316</v>
      </c>
      <c r="R455" s="1">
        <f>mock[[#This Row],[Invoiced Amount USD]]/$T$23*100</f>
        <v>2.002316573617403E-2</v>
      </c>
    </row>
    <row r="456" spans="1:18" x14ac:dyDescent="0.2">
      <c r="A456">
        <v>455</v>
      </c>
      <c r="B456" t="s">
        <v>5</v>
      </c>
      <c r="C456" t="s">
        <v>47</v>
      </c>
      <c r="D456" t="s">
        <v>459</v>
      </c>
      <c r="E456" s="2">
        <v>44272</v>
      </c>
      <c r="F456" s="3" t="s">
        <v>890</v>
      </c>
      <c r="G456" s="3">
        <v>2021</v>
      </c>
      <c r="H456" s="1">
        <v>9237.2900000000009</v>
      </c>
      <c r="I456">
        <v>7</v>
      </c>
      <c r="J456" s="1">
        <f>0.075*mock[[#This Row],[Invoiced Amount USD]]</f>
        <v>692.79675000000009</v>
      </c>
      <c r="K456" s="1">
        <f>mock[[#This Row],[Invoiced Amount USD]]-mock[[#This Row],[Vat]]</f>
        <v>8544.4932500000014</v>
      </c>
      <c r="L456" s="1">
        <f>mock[[#This Row],[Invoiced Amount USD]]/mock[[#This Row],[Quantity]]</f>
        <v>1319.6128571428574</v>
      </c>
      <c r="M456" s="1">
        <f>mock[[#This Row],[COGS]]/mock[[#This Row],[Quantity]]</f>
        <v>1220.6418928571431</v>
      </c>
      <c r="N456" s="1">
        <f>mock[[#This Row],[Unit Price]]-mock[[#This Row],[Unit Cost]]</f>
        <v>98.970964285714217</v>
      </c>
      <c r="O456" s="1">
        <f>mock[[#This Row],[Profit]]*mock[[#This Row],[Quantity]]</f>
        <v>692.79674999999952</v>
      </c>
      <c r="P456" s="1">
        <f>mock[[#This Row],[Total Profit]]+mock[[#This Row],[Vat]]</f>
        <v>1385.5934999999995</v>
      </c>
      <c r="Q456" s="1">
        <f>mock[[#This Row],[Invoiced Amount USD]]/mock[[#This Row],[Total Profit]]</f>
        <v>13.333333333333345</v>
      </c>
      <c r="R456" s="1">
        <f>mock[[#This Row],[Invoiced Amount USD]]/$T$23*100</f>
        <v>0.18467354462892821</v>
      </c>
    </row>
    <row r="457" spans="1:18" x14ac:dyDescent="0.2">
      <c r="A457">
        <v>456</v>
      </c>
      <c r="B457" t="s">
        <v>5</v>
      </c>
      <c r="C457" t="s">
        <v>41</v>
      </c>
      <c r="D457" t="s">
        <v>460</v>
      </c>
      <c r="E457" s="2">
        <v>44221</v>
      </c>
      <c r="F457" s="3" t="s">
        <v>894</v>
      </c>
      <c r="G457" s="3">
        <v>2021</v>
      </c>
      <c r="H457" s="1">
        <v>4810.8999999999996</v>
      </c>
      <c r="I457">
        <v>8</v>
      </c>
      <c r="J457" s="1">
        <f>0.075*mock[[#This Row],[Invoiced Amount USD]]</f>
        <v>360.81749999999994</v>
      </c>
      <c r="K457" s="1">
        <f>mock[[#This Row],[Invoiced Amount USD]]-mock[[#This Row],[Vat]]</f>
        <v>4450.0824999999995</v>
      </c>
      <c r="L457" s="1">
        <f>mock[[#This Row],[Invoiced Amount USD]]/mock[[#This Row],[Quantity]]</f>
        <v>601.36249999999995</v>
      </c>
      <c r="M457" s="1">
        <f>mock[[#This Row],[COGS]]/mock[[#This Row],[Quantity]]</f>
        <v>556.26031249999994</v>
      </c>
      <c r="N457" s="1">
        <f>mock[[#This Row],[Unit Price]]-mock[[#This Row],[Unit Cost]]</f>
        <v>45.102187500000014</v>
      </c>
      <c r="O457" s="1">
        <f>mock[[#This Row],[Profit]]*mock[[#This Row],[Quantity]]</f>
        <v>360.81750000000011</v>
      </c>
      <c r="P457" s="1">
        <f>mock[[#This Row],[Total Profit]]+mock[[#This Row],[Vat]]</f>
        <v>721.63499999999999</v>
      </c>
      <c r="Q457" s="1">
        <f>mock[[#This Row],[Invoiced Amount USD]]/mock[[#This Row],[Total Profit]]</f>
        <v>13.333333333333329</v>
      </c>
      <c r="R457" s="1">
        <f>mock[[#This Row],[Invoiced Amount USD]]/$T$23*100</f>
        <v>9.6180368469032634E-2</v>
      </c>
    </row>
    <row r="458" spans="1:18" x14ac:dyDescent="0.2">
      <c r="A458">
        <v>457</v>
      </c>
      <c r="B458" t="s">
        <v>8</v>
      </c>
      <c r="C458" t="s">
        <v>60</v>
      </c>
      <c r="D458" t="s">
        <v>461</v>
      </c>
      <c r="E458" s="2">
        <v>44314</v>
      </c>
      <c r="F458" s="3" t="s">
        <v>888</v>
      </c>
      <c r="G458" s="3">
        <v>2021</v>
      </c>
      <c r="H458" s="1">
        <v>8558.16</v>
      </c>
      <c r="I458">
        <v>8</v>
      </c>
      <c r="J458" s="1">
        <f>0.075*mock[[#This Row],[Invoiced Amount USD]]</f>
        <v>641.86199999999997</v>
      </c>
      <c r="K458" s="1">
        <f>mock[[#This Row],[Invoiced Amount USD]]-mock[[#This Row],[Vat]]</f>
        <v>7916.2979999999998</v>
      </c>
      <c r="L458" s="1">
        <f>mock[[#This Row],[Invoiced Amount USD]]/mock[[#This Row],[Quantity]]</f>
        <v>1069.77</v>
      </c>
      <c r="M458" s="1">
        <f>mock[[#This Row],[COGS]]/mock[[#This Row],[Quantity]]</f>
        <v>989.53724999999997</v>
      </c>
      <c r="N458" s="1">
        <f>mock[[#This Row],[Unit Price]]-mock[[#This Row],[Unit Cost]]</f>
        <v>80.23275000000001</v>
      </c>
      <c r="O458" s="1">
        <f>mock[[#This Row],[Profit]]*mock[[#This Row],[Quantity]]</f>
        <v>641.86200000000008</v>
      </c>
      <c r="P458" s="1">
        <f>mock[[#This Row],[Total Profit]]+mock[[#This Row],[Vat]]</f>
        <v>1283.7240000000002</v>
      </c>
      <c r="Q458" s="1">
        <f>mock[[#This Row],[Invoiced Amount USD]]/mock[[#This Row],[Total Profit]]</f>
        <v>13.333333333333332</v>
      </c>
      <c r="R458" s="1">
        <f>mock[[#This Row],[Invoiced Amount USD]]/$T$23*100</f>
        <v>0.17109625687853341</v>
      </c>
    </row>
    <row r="459" spans="1:18" x14ac:dyDescent="0.2">
      <c r="A459">
        <v>458</v>
      </c>
      <c r="B459" t="s">
        <v>13</v>
      </c>
      <c r="C459" t="s">
        <v>27</v>
      </c>
      <c r="D459" t="s">
        <v>462</v>
      </c>
      <c r="E459" s="2">
        <v>44317</v>
      </c>
      <c r="F459" s="3" t="s">
        <v>897</v>
      </c>
      <c r="G459" s="3">
        <v>2021</v>
      </c>
      <c r="H459" s="1">
        <v>879.17</v>
      </c>
      <c r="I459">
        <v>8</v>
      </c>
      <c r="J459" s="1">
        <f>0.075*mock[[#This Row],[Invoiced Amount USD]]</f>
        <v>65.937749999999994</v>
      </c>
      <c r="K459" s="1">
        <f>mock[[#This Row],[Invoiced Amount USD]]-mock[[#This Row],[Vat]]</f>
        <v>813.23225000000002</v>
      </c>
      <c r="L459" s="1">
        <f>mock[[#This Row],[Invoiced Amount USD]]/mock[[#This Row],[Quantity]]</f>
        <v>109.89624999999999</v>
      </c>
      <c r="M459" s="1">
        <f>mock[[#This Row],[COGS]]/mock[[#This Row],[Quantity]]</f>
        <v>101.65403125</v>
      </c>
      <c r="N459" s="1">
        <f>mock[[#This Row],[Unit Price]]-mock[[#This Row],[Unit Cost]]</f>
        <v>8.2422187499999922</v>
      </c>
      <c r="O459" s="1">
        <f>mock[[#This Row],[Profit]]*mock[[#This Row],[Quantity]]</f>
        <v>65.937749999999937</v>
      </c>
      <c r="P459" s="1">
        <f>mock[[#This Row],[Total Profit]]+mock[[#This Row],[Vat]]</f>
        <v>131.87549999999993</v>
      </c>
      <c r="Q459" s="1">
        <f>mock[[#This Row],[Invoiced Amount USD]]/mock[[#This Row],[Total Profit]]</f>
        <v>13.333333333333345</v>
      </c>
      <c r="R459" s="1">
        <f>mock[[#This Row],[Invoiced Amount USD]]/$T$23*100</f>
        <v>1.7576523009607232E-2</v>
      </c>
    </row>
    <row r="460" spans="1:18" x14ac:dyDescent="0.2">
      <c r="A460">
        <v>459</v>
      </c>
      <c r="B460" t="s">
        <v>5</v>
      </c>
      <c r="C460" t="s">
        <v>25</v>
      </c>
      <c r="D460" t="s">
        <v>463</v>
      </c>
      <c r="E460" s="2">
        <v>44311</v>
      </c>
      <c r="F460" s="3" t="s">
        <v>888</v>
      </c>
      <c r="G460" s="3">
        <v>2021</v>
      </c>
      <c r="H460" s="1">
        <v>4297.08</v>
      </c>
      <c r="I460">
        <v>8</v>
      </c>
      <c r="J460" s="1">
        <f>0.075*mock[[#This Row],[Invoiced Amount USD]]</f>
        <v>322.28100000000001</v>
      </c>
      <c r="K460" s="1">
        <f>mock[[#This Row],[Invoiced Amount USD]]-mock[[#This Row],[Vat]]</f>
        <v>3974.799</v>
      </c>
      <c r="L460" s="1">
        <f>mock[[#This Row],[Invoiced Amount USD]]/mock[[#This Row],[Quantity]]</f>
        <v>537.13499999999999</v>
      </c>
      <c r="M460" s="1">
        <f>mock[[#This Row],[COGS]]/mock[[#This Row],[Quantity]]</f>
        <v>496.849875</v>
      </c>
      <c r="N460" s="1">
        <f>mock[[#This Row],[Unit Price]]-mock[[#This Row],[Unit Cost]]</f>
        <v>40.285124999999994</v>
      </c>
      <c r="O460" s="1">
        <f>mock[[#This Row],[Profit]]*mock[[#This Row],[Quantity]]</f>
        <v>322.28099999999995</v>
      </c>
      <c r="P460" s="1">
        <f>mock[[#This Row],[Total Profit]]+mock[[#This Row],[Vat]]</f>
        <v>644.5619999999999</v>
      </c>
      <c r="Q460" s="1">
        <f>mock[[#This Row],[Invoiced Amount USD]]/mock[[#This Row],[Total Profit]]</f>
        <v>13.333333333333336</v>
      </c>
      <c r="R460" s="1">
        <f>mock[[#This Row],[Invoiced Amount USD]]/$T$23*100</f>
        <v>8.5907987640755537E-2</v>
      </c>
    </row>
    <row r="461" spans="1:18" x14ac:dyDescent="0.2">
      <c r="A461">
        <v>460</v>
      </c>
      <c r="B461" t="s">
        <v>5</v>
      </c>
      <c r="C461" t="s">
        <v>31</v>
      </c>
      <c r="D461" t="s">
        <v>464</v>
      </c>
      <c r="E461" s="2">
        <v>44384</v>
      </c>
      <c r="F461" s="3" t="s">
        <v>892</v>
      </c>
      <c r="G461" s="3">
        <v>2021</v>
      </c>
      <c r="H461" s="1">
        <v>2376.3000000000002</v>
      </c>
      <c r="I461">
        <v>2</v>
      </c>
      <c r="J461" s="1">
        <f>0.075*mock[[#This Row],[Invoiced Amount USD]]</f>
        <v>178.2225</v>
      </c>
      <c r="K461" s="1">
        <f>mock[[#This Row],[Invoiced Amount USD]]-mock[[#This Row],[Vat]]</f>
        <v>2198.0775000000003</v>
      </c>
      <c r="L461" s="1">
        <f>mock[[#This Row],[Invoiced Amount USD]]/mock[[#This Row],[Quantity]]</f>
        <v>1188.1500000000001</v>
      </c>
      <c r="M461" s="1">
        <f>mock[[#This Row],[COGS]]/mock[[#This Row],[Quantity]]</f>
        <v>1099.0387500000002</v>
      </c>
      <c r="N461" s="1">
        <f>mock[[#This Row],[Unit Price]]-mock[[#This Row],[Unit Cost]]</f>
        <v>89.111249999999927</v>
      </c>
      <c r="O461" s="1">
        <f>mock[[#This Row],[Profit]]*mock[[#This Row],[Quantity]]</f>
        <v>178.22249999999985</v>
      </c>
      <c r="P461" s="1">
        <f>mock[[#This Row],[Total Profit]]+mock[[#This Row],[Vat]]</f>
        <v>356.44499999999982</v>
      </c>
      <c r="Q461" s="1">
        <f>mock[[#This Row],[Invoiced Amount USD]]/mock[[#This Row],[Total Profit]]</f>
        <v>13.333333333333345</v>
      </c>
      <c r="R461" s="1">
        <f>mock[[#This Row],[Invoiced Amount USD]]/$T$23*100</f>
        <v>4.7507412249883037E-2</v>
      </c>
    </row>
    <row r="462" spans="1:18" x14ac:dyDescent="0.2">
      <c r="A462">
        <v>461</v>
      </c>
      <c r="B462" t="s">
        <v>10</v>
      </c>
      <c r="C462" t="s">
        <v>164</v>
      </c>
      <c r="D462" t="s">
        <v>465</v>
      </c>
      <c r="E462" s="2">
        <v>44361</v>
      </c>
      <c r="F462" s="3" t="s">
        <v>887</v>
      </c>
      <c r="G462" s="3">
        <v>2021</v>
      </c>
      <c r="H462" s="1">
        <v>5671.45</v>
      </c>
      <c r="I462">
        <v>9</v>
      </c>
      <c r="J462" s="1">
        <f>0.075*mock[[#This Row],[Invoiced Amount USD]]</f>
        <v>425.35874999999999</v>
      </c>
      <c r="K462" s="1">
        <f>mock[[#This Row],[Invoiced Amount USD]]-mock[[#This Row],[Vat]]</f>
        <v>5246.0912499999995</v>
      </c>
      <c r="L462" s="1">
        <f>mock[[#This Row],[Invoiced Amount USD]]/mock[[#This Row],[Quantity]]</f>
        <v>630.16111111111104</v>
      </c>
      <c r="M462" s="1">
        <f>mock[[#This Row],[COGS]]/mock[[#This Row],[Quantity]]</f>
        <v>582.89902777777775</v>
      </c>
      <c r="N462" s="1">
        <f>mock[[#This Row],[Unit Price]]-mock[[#This Row],[Unit Cost]]</f>
        <v>47.262083333333294</v>
      </c>
      <c r="O462" s="1">
        <f>mock[[#This Row],[Profit]]*mock[[#This Row],[Quantity]]</f>
        <v>425.35874999999965</v>
      </c>
      <c r="P462" s="1">
        <f>mock[[#This Row],[Total Profit]]+mock[[#This Row],[Vat]]</f>
        <v>850.71749999999963</v>
      </c>
      <c r="Q462" s="1">
        <f>mock[[#This Row],[Invoiced Amount USD]]/mock[[#This Row],[Total Profit]]</f>
        <v>13.333333333333345</v>
      </c>
      <c r="R462" s="1">
        <f>mock[[#This Row],[Invoiced Amount USD]]/$T$23*100</f>
        <v>0.11338463712687755</v>
      </c>
    </row>
    <row r="463" spans="1:18" x14ac:dyDescent="0.2">
      <c r="A463">
        <v>462</v>
      </c>
      <c r="B463" t="s">
        <v>5</v>
      </c>
      <c r="C463" t="s">
        <v>58</v>
      </c>
      <c r="D463" t="s">
        <v>466</v>
      </c>
      <c r="E463" s="2">
        <v>44545</v>
      </c>
      <c r="F463" s="3" t="s">
        <v>895</v>
      </c>
      <c r="G463" s="3">
        <v>2021</v>
      </c>
      <c r="H463" s="1">
        <v>4396.43</v>
      </c>
      <c r="I463">
        <v>10</v>
      </c>
      <c r="J463" s="1">
        <f>0.075*mock[[#This Row],[Invoiced Amount USD]]</f>
        <v>329.73225000000002</v>
      </c>
      <c r="K463" s="1">
        <f>mock[[#This Row],[Invoiced Amount USD]]-mock[[#This Row],[Vat]]</f>
        <v>4066.6977500000003</v>
      </c>
      <c r="L463" s="1">
        <f>mock[[#This Row],[Invoiced Amount USD]]/mock[[#This Row],[Quantity]]</f>
        <v>439.64300000000003</v>
      </c>
      <c r="M463" s="1">
        <f>mock[[#This Row],[COGS]]/mock[[#This Row],[Quantity]]</f>
        <v>406.66977500000002</v>
      </c>
      <c r="N463" s="1">
        <f>mock[[#This Row],[Unit Price]]-mock[[#This Row],[Unit Cost]]</f>
        <v>32.973225000000014</v>
      </c>
      <c r="O463" s="1">
        <f>mock[[#This Row],[Profit]]*mock[[#This Row],[Quantity]]</f>
        <v>329.73225000000014</v>
      </c>
      <c r="P463" s="1">
        <f>mock[[#This Row],[Total Profit]]+mock[[#This Row],[Vat]]</f>
        <v>659.46450000000016</v>
      </c>
      <c r="Q463" s="1">
        <f>mock[[#This Row],[Invoiced Amount USD]]/mock[[#This Row],[Total Profit]]</f>
        <v>13.333333333333329</v>
      </c>
      <c r="R463" s="1">
        <f>mock[[#This Row],[Invoiced Amount USD]]/$T$23*100</f>
        <v>8.7894210511195253E-2</v>
      </c>
    </row>
    <row r="464" spans="1:18" x14ac:dyDescent="0.2">
      <c r="A464">
        <v>463</v>
      </c>
      <c r="B464" t="s">
        <v>8</v>
      </c>
      <c r="C464" t="s">
        <v>25</v>
      </c>
      <c r="D464" t="s">
        <v>392</v>
      </c>
      <c r="E464" s="2">
        <v>44298</v>
      </c>
      <c r="F464" s="3" t="s">
        <v>888</v>
      </c>
      <c r="G464" s="3">
        <v>2021</v>
      </c>
      <c r="H464" s="1">
        <v>6740.98</v>
      </c>
      <c r="I464">
        <v>2</v>
      </c>
      <c r="J464" s="1">
        <f>0.075*mock[[#This Row],[Invoiced Amount USD]]</f>
        <v>505.57349999999997</v>
      </c>
      <c r="K464" s="1">
        <f>mock[[#This Row],[Invoiced Amount USD]]-mock[[#This Row],[Vat]]</f>
        <v>6235.4064999999991</v>
      </c>
      <c r="L464" s="1">
        <f>mock[[#This Row],[Invoiced Amount USD]]/mock[[#This Row],[Quantity]]</f>
        <v>3370.49</v>
      </c>
      <c r="M464" s="1">
        <f>mock[[#This Row],[COGS]]/mock[[#This Row],[Quantity]]</f>
        <v>3117.7032499999996</v>
      </c>
      <c r="N464" s="1">
        <f>mock[[#This Row],[Unit Price]]-mock[[#This Row],[Unit Cost]]</f>
        <v>252.78675000000021</v>
      </c>
      <c r="O464" s="1">
        <f>mock[[#This Row],[Profit]]*mock[[#This Row],[Quantity]]</f>
        <v>505.57350000000042</v>
      </c>
      <c r="P464" s="1">
        <f>mock[[#This Row],[Total Profit]]+mock[[#This Row],[Vat]]</f>
        <v>1011.1470000000004</v>
      </c>
      <c r="Q464" s="1">
        <f>mock[[#This Row],[Invoiced Amount USD]]/mock[[#This Row],[Total Profit]]</f>
        <v>13.333333333333321</v>
      </c>
      <c r="R464" s="1">
        <f>mock[[#This Row],[Invoiced Amount USD]]/$T$23*100</f>
        <v>0.1347668711140077</v>
      </c>
    </row>
    <row r="465" spans="1:18" x14ac:dyDescent="0.2">
      <c r="A465">
        <v>464</v>
      </c>
      <c r="B465" t="s">
        <v>5</v>
      </c>
      <c r="C465" t="s">
        <v>60</v>
      </c>
      <c r="D465" t="s">
        <v>323</v>
      </c>
      <c r="E465" s="2">
        <v>44487</v>
      </c>
      <c r="F465" s="3" t="s">
        <v>889</v>
      </c>
      <c r="G465" s="3">
        <v>2021</v>
      </c>
      <c r="H465" s="1">
        <v>9998.4500000000007</v>
      </c>
      <c r="I465">
        <v>5</v>
      </c>
      <c r="J465" s="1">
        <f>0.075*mock[[#This Row],[Invoiced Amount USD]]</f>
        <v>749.88375000000008</v>
      </c>
      <c r="K465" s="1">
        <f>mock[[#This Row],[Invoiced Amount USD]]-mock[[#This Row],[Vat]]</f>
        <v>9248.5662499999999</v>
      </c>
      <c r="L465" s="1">
        <f>mock[[#This Row],[Invoiced Amount USD]]/mock[[#This Row],[Quantity]]</f>
        <v>1999.69</v>
      </c>
      <c r="M465" s="1">
        <f>mock[[#This Row],[COGS]]/mock[[#This Row],[Quantity]]</f>
        <v>1849.71325</v>
      </c>
      <c r="N465" s="1">
        <f>mock[[#This Row],[Unit Price]]-mock[[#This Row],[Unit Cost]]</f>
        <v>149.97675000000004</v>
      </c>
      <c r="O465" s="1">
        <f>mock[[#This Row],[Profit]]*mock[[#This Row],[Quantity]]</f>
        <v>749.88375000000019</v>
      </c>
      <c r="P465" s="1">
        <f>mock[[#This Row],[Total Profit]]+mock[[#This Row],[Vat]]</f>
        <v>1499.7675000000004</v>
      </c>
      <c r="Q465" s="1">
        <f>mock[[#This Row],[Invoiced Amount USD]]/mock[[#This Row],[Total Profit]]</f>
        <v>13.33333333333333</v>
      </c>
      <c r="R465" s="1">
        <f>mock[[#This Row],[Invoiced Amount USD]]/$T$23*100</f>
        <v>0.19989079072921895</v>
      </c>
    </row>
    <row r="466" spans="1:18" x14ac:dyDescent="0.2">
      <c r="A466">
        <v>465</v>
      </c>
      <c r="B466" t="s">
        <v>13</v>
      </c>
      <c r="C466" t="s">
        <v>164</v>
      </c>
      <c r="D466" t="s">
        <v>467</v>
      </c>
      <c r="E466" s="2">
        <v>44336</v>
      </c>
      <c r="F466" s="3" t="s">
        <v>897</v>
      </c>
      <c r="G466" s="3">
        <v>2021</v>
      </c>
      <c r="H466" s="1">
        <v>8377.42</v>
      </c>
      <c r="I466">
        <v>4</v>
      </c>
      <c r="J466" s="1">
        <f>0.075*mock[[#This Row],[Invoiced Amount USD]]</f>
        <v>628.30650000000003</v>
      </c>
      <c r="K466" s="1">
        <f>mock[[#This Row],[Invoiced Amount USD]]-mock[[#This Row],[Vat]]</f>
        <v>7749.1135000000004</v>
      </c>
      <c r="L466" s="1">
        <f>mock[[#This Row],[Invoiced Amount USD]]/mock[[#This Row],[Quantity]]</f>
        <v>2094.355</v>
      </c>
      <c r="M466" s="1">
        <f>mock[[#This Row],[COGS]]/mock[[#This Row],[Quantity]]</f>
        <v>1937.2783750000001</v>
      </c>
      <c r="N466" s="1">
        <f>mock[[#This Row],[Unit Price]]-mock[[#This Row],[Unit Cost]]</f>
        <v>157.07662499999992</v>
      </c>
      <c r="O466" s="1">
        <f>mock[[#This Row],[Profit]]*mock[[#This Row],[Quantity]]</f>
        <v>628.30649999999969</v>
      </c>
      <c r="P466" s="1">
        <f>mock[[#This Row],[Total Profit]]+mock[[#This Row],[Vat]]</f>
        <v>1256.6129999999998</v>
      </c>
      <c r="Q466" s="1">
        <f>mock[[#This Row],[Invoiced Amount USD]]/mock[[#This Row],[Total Profit]]</f>
        <v>13.333333333333339</v>
      </c>
      <c r="R466" s="1">
        <f>mock[[#This Row],[Invoiced Amount USD]]/$T$23*100</f>
        <v>0.16748287065202841</v>
      </c>
    </row>
    <row r="467" spans="1:18" x14ac:dyDescent="0.2">
      <c r="A467">
        <v>466</v>
      </c>
      <c r="B467" t="s">
        <v>13</v>
      </c>
      <c r="C467" t="s">
        <v>29</v>
      </c>
      <c r="D467" t="s">
        <v>468</v>
      </c>
      <c r="E467" s="2">
        <v>44406</v>
      </c>
      <c r="F467" s="3" t="s">
        <v>892</v>
      </c>
      <c r="G467" s="3">
        <v>2021</v>
      </c>
      <c r="H467" s="1">
        <v>7982.21</v>
      </c>
      <c r="I467">
        <v>7</v>
      </c>
      <c r="J467" s="1">
        <f>0.075*mock[[#This Row],[Invoiced Amount USD]]</f>
        <v>598.66575</v>
      </c>
      <c r="K467" s="1">
        <f>mock[[#This Row],[Invoiced Amount USD]]-mock[[#This Row],[Vat]]</f>
        <v>7383.5442499999999</v>
      </c>
      <c r="L467" s="1">
        <f>mock[[#This Row],[Invoiced Amount USD]]/mock[[#This Row],[Quantity]]</f>
        <v>1140.3157142857142</v>
      </c>
      <c r="M467" s="1">
        <f>mock[[#This Row],[COGS]]/mock[[#This Row],[Quantity]]</f>
        <v>1054.7920357142857</v>
      </c>
      <c r="N467" s="1">
        <f>mock[[#This Row],[Unit Price]]-mock[[#This Row],[Unit Cost]]</f>
        <v>85.523678571428491</v>
      </c>
      <c r="O467" s="1">
        <f>mock[[#This Row],[Profit]]*mock[[#This Row],[Quantity]]</f>
        <v>598.66574999999943</v>
      </c>
      <c r="P467" s="1">
        <f>mock[[#This Row],[Total Profit]]+mock[[#This Row],[Vat]]</f>
        <v>1197.3314999999993</v>
      </c>
      <c r="Q467" s="1">
        <f>mock[[#This Row],[Invoiced Amount USD]]/mock[[#This Row],[Total Profit]]</f>
        <v>13.333333333333346</v>
      </c>
      <c r="R467" s="1">
        <f>mock[[#This Row],[Invoiced Amount USD]]/$T$23*100</f>
        <v>0.15958176203978405</v>
      </c>
    </row>
    <row r="468" spans="1:18" x14ac:dyDescent="0.2">
      <c r="A468">
        <v>467</v>
      </c>
      <c r="B468" t="s">
        <v>5</v>
      </c>
      <c r="C468" t="s">
        <v>22</v>
      </c>
      <c r="D468" t="s">
        <v>469</v>
      </c>
      <c r="E468" s="2">
        <v>44280</v>
      </c>
      <c r="F468" s="3" t="s">
        <v>890</v>
      </c>
      <c r="G468" s="3">
        <v>2021</v>
      </c>
      <c r="H468" s="1">
        <v>9988.83</v>
      </c>
      <c r="I468">
        <v>9</v>
      </c>
      <c r="J468" s="1">
        <f>0.075*mock[[#This Row],[Invoiced Amount USD]]</f>
        <v>749.16224999999997</v>
      </c>
      <c r="K468" s="1">
        <f>mock[[#This Row],[Invoiced Amount USD]]-mock[[#This Row],[Vat]]</f>
        <v>9239.6677500000005</v>
      </c>
      <c r="L468" s="1">
        <f>mock[[#This Row],[Invoiced Amount USD]]/mock[[#This Row],[Quantity]]</f>
        <v>1109.8699999999999</v>
      </c>
      <c r="M468" s="1">
        <f>mock[[#This Row],[COGS]]/mock[[#This Row],[Quantity]]</f>
        <v>1026.6297500000001</v>
      </c>
      <c r="N468" s="1">
        <f>mock[[#This Row],[Unit Price]]-mock[[#This Row],[Unit Cost]]</f>
        <v>83.240249999999833</v>
      </c>
      <c r="O468" s="1">
        <f>mock[[#This Row],[Profit]]*mock[[#This Row],[Quantity]]</f>
        <v>749.16224999999849</v>
      </c>
      <c r="P468" s="1">
        <f>mock[[#This Row],[Total Profit]]+mock[[#This Row],[Vat]]</f>
        <v>1498.3244999999984</v>
      </c>
      <c r="Q468" s="1">
        <f>mock[[#This Row],[Invoiced Amount USD]]/mock[[#This Row],[Total Profit]]</f>
        <v>13.333333333333361</v>
      </c>
      <c r="R468" s="1">
        <f>mock[[#This Row],[Invoiced Amount USD]]/$T$23*100</f>
        <v>0.19969846597820107</v>
      </c>
    </row>
    <row r="469" spans="1:18" x14ac:dyDescent="0.2">
      <c r="A469">
        <v>468</v>
      </c>
      <c r="B469" t="s">
        <v>8</v>
      </c>
      <c r="C469" t="s">
        <v>58</v>
      </c>
      <c r="D469" t="s">
        <v>470</v>
      </c>
      <c r="E469" s="2">
        <v>44273</v>
      </c>
      <c r="F469" s="3" t="s">
        <v>890</v>
      </c>
      <c r="G469" s="3">
        <v>2021</v>
      </c>
      <c r="H469" s="1">
        <v>5430.79</v>
      </c>
      <c r="I469">
        <v>8</v>
      </c>
      <c r="J469" s="1">
        <f>0.075*mock[[#This Row],[Invoiced Amount USD]]</f>
        <v>407.30924999999996</v>
      </c>
      <c r="K469" s="1">
        <f>mock[[#This Row],[Invoiced Amount USD]]-mock[[#This Row],[Vat]]</f>
        <v>5023.4807499999997</v>
      </c>
      <c r="L469" s="1">
        <f>mock[[#This Row],[Invoiced Amount USD]]/mock[[#This Row],[Quantity]]</f>
        <v>678.84875</v>
      </c>
      <c r="M469" s="1">
        <f>mock[[#This Row],[COGS]]/mock[[#This Row],[Quantity]]</f>
        <v>627.93509374999996</v>
      </c>
      <c r="N469" s="1">
        <f>mock[[#This Row],[Unit Price]]-mock[[#This Row],[Unit Cost]]</f>
        <v>50.913656250000031</v>
      </c>
      <c r="O469" s="1">
        <f>mock[[#This Row],[Profit]]*mock[[#This Row],[Quantity]]</f>
        <v>407.30925000000025</v>
      </c>
      <c r="P469" s="1">
        <f>mock[[#This Row],[Total Profit]]+mock[[#This Row],[Vat]]</f>
        <v>814.61850000000027</v>
      </c>
      <c r="Q469" s="1">
        <f>mock[[#This Row],[Invoiced Amount USD]]/mock[[#This Row],[Total Profit]]</f>
        <v>13.333333333333325</v>
      </c>
      <c r="R469" s="1">
        <f>mock[[#This Row],[Invoiced Amount USD]]/$T$23*100</f>
        <v>0.10857331960297195</v>
      </c>
    </row>
    <row r="470" spans="1:18" x14ac:dyDescent="0.2">
      <c r="A470">
        <v>469</v>
      </c>
      <c r="B470" t="s">
        <v>5</v>
      </c>
      <c r="C470" t="s">
        <v>18</v>
      </c>
      <c r="D470" t="s">
        <v>162</v>
      </c>
      <c r="E470" s="2">
        <v>44264</v>
      </c>
      <c r="F470" s="3" t="s">
        <v>890</v>
      </c>
      <c r="G470" s="3">
        <v>2021</v>
      </c>
      <c r="H470" s="1">
        <v>4259.3999999999996</v>
      </c>
      <c r="I470">
        <v>4</v>
      </c>
      <c r="J470" s="1">
        <f>0.075*mock[[#This Row],[Invoiced Amount USD]]</f>
        <v>319.45499999999998</v>
      </c>
      <c r="K470" s="1">
        <f>mock[[#This Row],[Invoiced Amount USD]]-mock[[#This Row],[Vat]]</f>
        <v>3939.9449999999997</v>
      </c>
      <c r="L470" s="1">
        <f>mock[[#This Row],[Invoiced Amount USD]]/mock[[#This Row],[Quantity]]</f>
        <v>1064.8499999999999</v>
      </c>
      <c r="M470" s="1">
        <f>mock[[#This Row],[COGS]]/mock[[#This Row],[Quantity]]</f>
        <v>984.98624999999993</v>
      </c>
      <c r="N470" s="1">
        <f>mock[[#This Row],[Unit Price]]-mock[[#This Row],[Unit Cost]]</f>
        <v>79.863749999999982</v>
      </c>
      <c r="O470" s="1">
        <f>mock[[#This Row],[Profit]]*mock[[#This Row],[Quantity]]</f>
        <v>319.45499999999993</v>
      </c>
      <c r="P470" s="1">
        <f>mock[[#This Row],[Total Profit]]+mock[[#This Row],[Vat]]</f>
        <v>638.90999999999985</v>
      </c>
      <c r="Q470" s="1">
        <f>mock[[#This Row],[Invoiced Amount USD]]/mock[[#This Row],[Total Profit]]</f>
        <v>13.333333333333336</v>
      </c>
      <c r="R470" s="1">
        <f>mock[[#This Row],[Invoiced Amount USD]]/$T$23*100</f>
        <v>8.5154682378972252E-2</v>
      </c>
    </row>
    <row r="471" spans="1:18" x14ac:dyDescent="0.2">
      <c r="A471">
        <v>470</v>
      </c>
      <c r="B471" t="s">
        <v>8</v>
      </c>
      <c r="C471" t="s">
        <v>60</v>
      </c>
      <c r="D471" t="s">
        <v>471</v>
      </c>
      <c r="E471" s="2">
        <v>44452</v>
      </c>
      <c r="F471" s="3" t="s">
        <v>893</v>
      </c>
      <c r="G471" s="3">
        <v>2021</v>
      </c>
      <c r="H471" s="1">
        <v>936.2</v>
      </c>
      <c r="I471">
        <v>5</v>
      </c>
      <c r="J471" s="1">
        <f>0.075*mock[[#This Row],[Invoiced Amount USD]]</f>
        <v>70.215000000000003</v>
      </c>
      <c r="K471" s="1">
        <f>mock[[#This Row],[Invoiced Amount USD]]-mock[[#This Row],[Vat]]</f>
        <v>865.98500000000001</v>
      </c>
      <c r="L471" s="1">
        <f>mock[[#This Row],[Invoiced Amount USD]]/mock[[#This Row],[Quantity]]</f>
        <v>187.24</v>
      </c>
      <c r="M471" s="1">
        <f>mock[[#This Row],[COGS]]/mock[[#This Row],[Quantity]]</f>
        <v>173.197</v>
      </c>
      <c r="N471" s="1">
        <f>mock[[#This Row],[Unit Price]]-mock[[#This Row],[Unit Cost]]</f>
        <v>14.043000000000006</v>
      </c>
      <c r="O471" s="1">
        <f>mock[[#This Row],[Profit]]*mock[[#This Row],[Quantity]]</f>
        <v>70.215000000000032</v>
      </c>
      <c r="P471" s="1">
        <f>mock[[#This Row],[Total Profit]]+mock[[#This Row],[Vat]]</f>
        <v>140.43000000000004</v>
      </c>
      <c r="Q471" s="1">
        <f>mock[[#This Row],[Invoiced Amount USD]]/mock[[#This Row],[Total Profit]]</f>
        <v>13.333333333333329</v>
      </c>
      <c r="R471" s="1">
        <f>mock[[#This Row],[Invoiced Amount USD]]/$T$23*100</f>
        <v>1.8716676912990993E-2</v>
      </c>
    </row>
    <row r="472" spans="1:18" x14ac:dyDescent="0.2">
      <c r="A472">
        <v>471</v>
      </c>
      <c r="B472" t="s">
        <v>8</v>
      </c>
      <c r="C472" t="s">
        <v>31</v>
      </c>
      <c r="D472" t="s">
        <v>472</v>
      </c>
      <c r="E472" s="2">
        <v>44552</v>
      </c>
      <c r="F472" s="3" t="s">
        <v>895</v>
      </c>
      <c r="G472" s="3">
        <v>2021</v>
      </c>
      <c r="H472" s="1">
        <v>5172.37</v>
      </c>
      <c r="I472">
        <v>4</v>
      </c>
      <c r="J472" s="1">
        <f>0.075*mock[[#This Row],[Invoiced Amount USD]]</f>
        <v>387.92775</v>
      </c>
      <c r="K472" s="1">
        <f>mock[[#This Row],[Invoiced Amount USD]]-mock[[#This Row],[Vat]]</f>
        <v>4784.4422500000001</v>
      </c>
      <c r="L472" s="1">
        <f>mock[[#This Row],[Invoiced Amount USD]]/mock[[#This Row],[Quantity]]</f>
        <v>1293.0925</v>
      </c>
      <c r="M472" s="1">
        <f>mock[[#This Row],[COGS]]/mock[[#This Row],[Quantity]]</f>
        <v>1196.1105625</v>
      </c>
      <c r="N472" s="1">
        <f>mock[[#This Row],[Unit Price]]-mock[[#This Row],[Unit Cost]]</f>
        <v>96.981937499999958</v>
      </c>
      <c r="O472" s="1">
        <f>mock[[#This Row],[Profit]]*mock[[#This Row],[Quantity]]</f>
        <v>387.92774999999983</v>
      </c>
      <c r="P472" s="1">
        <f>mock[[#This Row],[Total Profit]]+mock[[#This Row],[Vat]]</f>
        <v>775.85549999999989</v>
      </c>
      <c r="Q472" s="1">
        <f>mock[[#This Row],[Invoiced Amount USD]]/mock[[#This Row],[Total Profit]]</f>
        <v>13.333333333333339</v>
      </c>
      <c r="R472" s="1">
        <f>mock[[#This Row],[Invoiced Amount USD]]/$T$23*100</f>
        <v>0.10340694100026407</v>
      </c>
    </row>
    <row r="473" spans="1:18" x14ac:dyDescent="0.2">
      <c r="A473">
        <v>472</v>
      </c>
      <c r="B473" t="s">
        <v>13</v>
      </c>
      <c r="C473" t="s">
        <v>60</v>
      </c>
      <c r="D473" t="s">
        <v>363</v>
      </c>
      <c r="E473" s="2">
        <v>44321</v>
      </c>
      <c r="F473" s="3" t="s">
        <v>897</v>
      </c>
      <c r="G473" s="3">
        <v>2021</v>
      </c>
      <c r="H473" s="1">
        <v>6439.23</v>
      </c>
      <c r="I473">
        <v>3</v>
      </c>
      <c r="J473" s="1">
        <f>0.075*mock[[#This Row],[Invoiced Amount USD]]</f>
        <v>482.94224999999994</v>
      </c>
      <c r="K473" s="1">
        <f>mock[[#This Row],[Invoiced Amount USD]]-mock[[#This Row],[Vat]]</f>
        <v>5956.2877499999995</v>
      </c>
      <c r="L473" s="1">
        <f>mock[[#This Row],[Invoiced Amount USD]]/mock[[#This Row],[Quantity]]</f>
        <v>2146.41</v>
      </c>
      <c r="M473" s="1">
        <f>mock[[#This Row],[COGS]]/mock[[#This Row],[Quantity]]</f>
        <v>1985.4292499999999</v>
      </c>
      <c r="N473" s="1">
        <f>mock[[#This Row],[Unit Price]]-mock[[#This Row],[Unit Cost]]</f>
        <v>160.98074999999994</v>
      </c>
      <c r="O473" s="1">
        <f>mock[[#This Row],[Profit]]*mock[[#This Row],[Quantity]]</f>
        <v>482.94224999999983</v>
      </c>
      <c r="P473" s="1">
        <f>mock[[#This Row],[Total Profit]]+mock[[#This Row],[Vat]]</f>
        <v>965.88449999999978</v>
      </c>
      <c r="Q473" s="1">
        <f>mock[[#This Row],[Invoiced Amount USD]]/mock[[#This Row],[Total Profit]]</f>
        <v>13.333333333333337</v>
      </c>
      <c r="R473" s="1">
        <f>mock[[#This Row],[Invoiced Amount USD]]/$T$23*100</f>
        <v>0.12873423144460477</v>
      </c>
    </row>
    <row r="474" spans="1:18" x14ac:dyDescent="0.2">
      <c r="A474">
        <v>473</v>
      </c>
      <c r="B474" t="s">
        <v>13</v>
      </c>
      <c r="C474" t="s">
        <v>87</v>
      </c>
      <c r="D474" t="s">
        <v>473</v>
      </c>
      <c r="E474" s="2">
        <v>44545</v>
      </c>
      <c r="F474" s="3" t="s">
        <v>895</v>
      </c>
      <c r="G474" s="3">
        <v>2021</v>
      </c>
      <c r="H474" s="1">
        <v>4226.71</v>
      </c>
      <c r="I474">
        <v>7</v>
      </c>
      <c r="J474" s="1">
        <f>0.075*mock[[#This Row],[Invoiced Amount USD]]</f>
        <v>317.00324999999998</v>
      </c>
      <c r="K474" s="1">
        <f>mock[[#This Row],[Invoiced Amount USD]]-mock[[#This Row],[Vat]]</f>
        <v>3909.7067500000003</v>
      </c>
      <c r="L474" s="1">
        <f>mock[[#This Row],[Invoiced Amount USD]]/mock[[#This Row],[Quantity]]</f>
        <v>603.81571428571431</v>
      </c>
      <c r="M474" s="1">
        <f>mock[[#This Row],[COGS]]/mock[[#This Row],[Quantity]]</f>
        <v>558.52953571428577</v>
      </c>
      <c r="N474" s="1">
        <f>mock[[#This Row],[Unit Price]]-mock[[#This Row],[Unit Cost]]</f>
        <v>45.286178571428536</v>
      </c>
      <c r="O474" s="1">
        <f>mock[[#This Row],[Profit]]*mock[[#This Row],[Quantity]]</f>
        <v>317.00324999999975</v>
      </c>
      <c r="P474" s="1">
        <f>mock[[#This Row],[Total Profit]]+mock[[#This Row],[Vat]]</f>
        <v>634.00649999999973</v>
      </c>
      <c r="Q474" s="1">
        <f>mock[[#This Row],[Invoiced Amount USD]]/mock[[#This Row],[Total Profit]]</f>
        <v>13.333333333333345</v>
      </c>
      <c r="R474" s="1">
        <f>mock[[#This Row],[Invoiced Amount USD]]/$T$23*100</f>
        <v>8.4501138084712837E-2</v>
      </c>
    </row>
    <row r="475" spans="1:18" x14ac:dyDescent="0.2">
      <c r="A475">
        <v>474</v>
      </c>
      <c r="B475" t="s">
        <v>8</v>
      </c>
      <c r="C475" t="s">
        <v>52</v>
      </c>
      <c r="D475" t="s">
        <v>474</v>
      </c>
      <c r="E475" s="2">
        <v>44284</v>
      </c>
      <c r="F475" s="3" t="s">
        <v>890</v>
      </c>
      <c r="G475" s="3">
        <v>2021</v>
      </c>
      <c r="H475" s="1">
        <v>562.86</v>
      </c>
      <c r="I475">
        <v>1</v>
      </c>
      <c r="J475" s="1">
        <f>0.075*mock[[#This Row],[Invoiced Amount USD]]</f>
        <v>42.214500000000001</v>
      </c>
      <c r="K475" s="1">
        <f>mock[[#This Row],[Invoiced Amount USD]]-mock[[#This Row],[Vat]]</f>
        <v>520.64549999999997</v>
      </c>
      <c r="L475" s="1">
        <f>mock[[#This Row],[Invoiced Amount USD]]/mock[[#This Row],[Quantity]]</f>
        <v>562.86</v>
      </c>
      <c r="M475" s="1">
        <f>mock[[#This Row],[COGS]]/mock[[#This Row],[Quantity]]</f>
        <v>520.64549999999997</v>
      </c>
      <c r="N475" s="1">
        <f>mock[[#This Row],[Unit Price]]-mock[[#This Row],[Unit Cost]]</f>
        <v>42.214500000000044</v>
      </c>
      <c r="O475" s="1">
        <f>mock[[#This Row],[Profit]]*mock[[#This Row],[Quantity]]</f>
        <v>42.214500000000044</v>
      </c>
      <c r="P475" s="1">
        <f>mock[[#This Row],[Total Profit]]+mock[[#This Row],[Vat]]</f>
        <v>84.429000000000045</v>
      </c>
      <c r="Q475" s="1">
        <f>mock[[#This Row],[Invoiced Amount USD]]/mock[[#This Row],[Total Profit]]</f>
        <v>13.33333333333332</v>
      </c>
      <c r="R475" s="1">
        <f>mock[[#This Row],[Invoiced Amount USD]]/$T$23*100</f>
        <v>1.1252797230555554E-2</v>
      </c>
    </row>
    <row r="476" spans="1:18" x14ac:dyDescent="0.2">
      <c r="A476">
        <v>475</v>
      </c>
      <c r="B476" t="s">
        <v>5</v>
      </c>
      <c r="C476" t="s">
        <v>22</v>
      </c>
      <c r="D476" t="s">
        <v>475</v>
      </c>
      <c r="E476" s="2">
        <v>44459</v>
      </c>
      <c r="F476" s="3" t="s">
        <v>893</v>
      </c>
      <c r="G476" s="3">
        <v>2021</v>
      </c>
      <c r="H476" s="1">
        <v>5401.12</v>
      </c>
      <c r="I476">
        <v>4</v>
      </c>
      <c r="J476" s="1">
        <f>0.075*mock[[#This Row],[Invoiced Amount USD]]</f>
        <v>405.084</v>
      </c>
      <c r="K476" s="1">
        <f>mock[[#This Row],[Invoiced Amount USD]]-mock[[#This Row],[Vat]]</f>
        <v>4996.0360000000001</v>
      </c>
      <c r="L476" s="1">
        <f>mock[[#This Row],[Invoiced Amount USD]]/mock[[#This Row],[Quantity]]</f>
        <v>1350.28</v>
      </c>
      <c r="M476" s="1">
        <f>mock[[#This Row],[COGS]]/mock[[#This Row],[Quantity]]</f>
        <v>1249.009</v>
      </c>
      <c r="N476" s="1">
        <f>mock[[#This Row],[Unit Price]]-mock[[#This Row],[Unit Cost]]</f>
        <v>101.27099999999996</v>
      </c>
      <c r="O476" s="1">
        <f>mock[[#This Row],[Profit]]*mock[[#This Row],[Quantity]]</f>
        <v>405.08399999999983</v>
      </c>
      <c r="P476" s="1">
        <f>mock[[#This Row],[Total Profit]]+mock[[#This Row],[Vat]]</f>
        <v>810.16799999999989</v>
      </c>
      <c r="Q476" s="1">
        <f>mock[[#This Row],[Invoiced Amount USD]]/mock[[#This Row],[Total Profit]]</f>
        <v>13.333333333333339</v>
      </c>
      <c r="R476" s="1">
        <f>mock[[#This Row],[Invoiced Amount USD]]/$T$23*100</f>
        <v>0.10798015168585122</v>
      </c>
    </row>
    <row r="477" spans="1:18" x14ac:dyDescent="0.2">
      <c r="A477">
        <v>476</v>
      </c>
      <c r="B477" t="s">
        <v>13</v>
      </c>
      <c r="C477" t="s">
        <v>52</v>
      </c>
      <c r="D477" t="s">
        <v>476</v>
      </c>
      <c r="E477" s="2">
        <v>44439</v>
      </c>
      <c r="F477" s="3" t="s">
        <v>891</v>
      </c>
      <c r="G477" s="3">
        <v>2021</v>
      </c>
      <c r="H477" s="1">
        <v>438.62</v>
      </c>
      <c r="I477">
        <v>10</v>
      </c>
      <c r="J477" s="1">
        <f>0.075*mock[[#This Row],[Invoiced Amount USD]]</f>
        <v>32.896499999999996</v>
      </c>
      <c r="K477" s="1">
        <f>mock[[#This Row],[Invoiced Amount USD]]-mock[[#This Row],[Vat]]</f>
        <v>405.7235</v>
      </c>
      <c r="L477" s="1">
        <f>mock[[#This Row],[Invoiced Amount USD]]/mock[[#This Row],[Quantity]]</f>
        <v>43.862000000000002</v>
      </c>
      <c r="M477" s="1">
        <f>mock[[#This Row],[COGS]]/mock[[#This Row],[Quantity]]</f>
        <v>40.57235</v>
      </c>
      <c r="N477" s="1">
        <f>mock[[#This Row],[Unit Price]]-mock[[#This Row],[Unit Cost]]</f>
        <v>3.2896500000000017</v>
      </c>
      <c r="O477" s="1">
        <f>mock[[#This Row],[Profit]]*mock[[#This Row],[Quantity]]</f>
        <v>32.896500000000017</v>
      </c>
      <c r="P477" s="1">
        <f>mock[[#This Row],[Total Profit]]+mock[[#This Row],[Vat]]</f>
        <v>65.793000000000006</v>
      </c>
      <c r="Q477" s="1">
        <f>mock[[#This Row],[Invoiced Amount USD]]/mock[[#This Row],[Total Profit]]</f>
        <v>13.333333333333327</v>
      </c>
      <c r="R477" s="1">
        <f>mock[[#This Row],[Invoiced Amount USD]]/$T$23*100</f>
        <v>8.7689690531682438E-3</v>
      </c>
    </row>
    <row r="478" spans="1:18" x14ac:dyDescent="0.2">
      <c r="A478">
        <v>477</v>
      </c>
      <c r="B478" t="s">
        <v>16</v>
      </c>
      <c r="C478" t="s">
        <v>79</v>
      </c>
      <c r="D478" t="s">
        <v>477</v>
      </c>
      <c r="E478" s="2">
        <v>44285</v>
      </c>
      <c r="F478" s="3" t="s">
        <v>890</v>
      </c>
      <c r="G478" s="3">
        <v>2021</v>
      </c>
      <c r="H478" s="1">
        <v>7835.75</v>
      </c>
      <c r="I478">
        <v>2</v>
      </c>
      <c r="J478" s="1">
        <f>0.075*mock[[#This Row],[Invoiced Amount USD]]</f>
        <v>587.68124999999998</v>
      </c>
      <c r="K478" s="1">
        <f>mock[[#This Row],[Invoiced Amount USD]]-mock[[#This Row],[Vat]]</f>
        <v>7248.0687500000004</v>
      </c>
      <c r="L478" s="1">
        <f>mock[[#This Row],[Invoiced Amount USD]]/mock[[#This Row],[Quantity]]</f>
        <v>3917.875</v>
      </c>
      <c r="M478" s="1">
        <f>mock[[#This Row],[COGS]]/mock[[#This Row],[Quantity]]</f>
        <v>3624.0343750000002</v>
      </c>
      <c r="N478" s="1">
        <f>mock[[#This Row],[Unit Price]]-mock[[#This Row],[Unit Cost]]</f>
        <v>293.84062499999982</v>
      </c>
      <c r="O478" s="1">
        <f>mock[[#This Row],[Profit]]*mock[[#This Row],[Quantity]]</f>
        <v>587.68124999999964</v>
      </c>
      <c r="P478" s="1">
        <f>mock[[#This Row],[Total Profit]]+mock[[#This Row],[Vat]]</f>
        <v>1175.3624999999997</v>
      </c>
      <c r="Q478" s="1">
        <f>mock[[#This Row],[Invoiced Amount USD]]/mock[[#This Row],[Total Profit]]</f>
        <v>13.333333333333341</v>
      </c>
      <c r="R478" s="1">
        <f>mock[[#This Row],[Invoiced Amount USD]]/$T$23*100</f>
        <v>0.15665370767033665</v>
      </c>
    </row>
    <row r="479" spans="1:18" x14ac:dyDescent="0.2">
      <c r="A479">
        <v>478</v>
      </c>
      <c r="B479" t="s">
        <v>5</v>
      </c>
      <c r="C479" t="s">
        <v>41</v>
      </c>
      <c r="D479" t="s">
        <v>435</v>
      </c>
      <c r="E479" s="2">
        <v>44433</v>
      </c>
      <c r="F479" s="3" t="s">
        <v>891</v>
      </c>
      <c r="G479" s="3">
        <v>2021</v>
      </c>
      <c r="H479" s="1">
        <v>3389.7</v>
      </c>
      <c r="I479">
        <v>3</v>
      </c>
      <c r="J479" s="1">
        <f>0.075*mock[[#This Row],[Invoiced Amount USD]]</f>
        <v>254.22749999999996</v>
      </c>
      <c r="K479" s="1">
        <f>mock[[#This Row],[Invoiced Amount USD]]-mock[[#This Row],[Vat]]</f>
        <v>3135.4724999999999</v>
      </c>
      <c r="L479" s="1">
        <f>mock[[#This Row],[Invoiced Amount USD]]/mock[[#This Row],[Quantity]]</f>
        <v>1129.8999999999999</v>
      </c>
      <c r="M479" s="1">
        <f>mock[[#This Row],[COGS]]/mock[[#This Row],[Quantity]]</f>
        <v>1045.1575</v>
      </c>
      <c r="N479" s="1">
        <f>mock[[#This Row],[Unit Price]]-mock[[#This Row],[Unit Cost]]</f>
        <v>84.742499999999836</v>
      </c>
      <c r="O479" s="1">
        <f>mock[[#This Row],[Profit]]*mock[[#This Row],[Quantity]]</f>
        <v>254.22749999999951</v>
      </c>
      <c r="P479" s="1">
        <f>mock[[#This Row],[Total Profit]]+mock[[#This Row],[Vat]]</f>
        <v>508.45499999999947</v>
      </c>
      <c r="Q479" s="1">
        <f>mock[[#This Row],[Invoiced Amount USD]]/mock[[#This Row],[Total Profit]]</f>
        <v>13.333333333333359</v>
      </c>
      <c r="R479" s="1">
        <f>mock[[#This Row],[Invoiced Amount USD]]/$T$23*100</f>
        <v>6.7767485293703869E-2</v>
      </c>
    </row>
    <row r="480" spans="1:18" x14ac:dyDescent="0.2">
      <c r="A480">
        <v>479</v>
      </c>
      <c r="B480" t="s">
        <v>16</v>
      </c>
      <c r="C480" t="s">
        <v>63</v>
      </c>
      <c r="D480" t="s">
        <v>478</v>
      </c>
      <c r="E480" s="2">
        <v>44333</v>
      </c>
      <c r="F480" s="3" t="s">
        <v>897</v>
      </c>
      <c r="G480" s="3">
        <v>2021</v>
      </c>
      <c r="H480" s="1">
        <v>6250.58</v>
      </c>
      <c r="I480">
        <v>6</v>
      </c>
      <c r="J480" s="1">
        <f>0.075*mock[[#This Row],[Invoiced Amount USD]]</f>
        <v>468.79349999999999</v>
      </c>
      <c r="K480" s="1">
        <f>mock[[#This Row],[Invoiced Amount USD]]-mock[[#This Row],[Vat]]</f>
        <v>5781.7865000000002</v>
      </c>
      <c r="L480" s="1">
        <f>mock[[#This Row],[Invoiced Amount USD]]/mock[[#This Row],[Quantity]]</f>
        <v>1041.7633333333333</v>
      </c>
      <c r="M480" s="1">
        <f>mock[[#This Row],[COGS]]/mock[[#This Row],[Quantity]]</f>
        <v>963.63108333333332</v>
      </c>
      <c r="N480" s="1">
        <f>mock[[#This Row],[Unit Price]]-mock[[#This Row],[Unit Cost]]</f>
        <v>78.132249999999999</v>
      </c>
      <c r="O480" s="1">
        <f>mock[[#This Row],[Profit]]*mock[[#This Row],[Quantity]]</f>
        <v>468.79349999999999</v>
      </c>
      <c r="P480" s="1">
        <f>mock[[#This Row],[Total Profit]]+mock[[#This Row],[Vat]]</f>
        <v>937.58699999999999</v>
      </c>
      <c r="Q480" s="1">
        <f>mock[[#This Row],[Invoiced Amount USD]]/mock[[#This Row],[Total Profit]]</f>
        <v>13.333333333333334</v>
      </c>
      <c r="R480" s="1">
        <f>mock[[#This Row],[Invoiced Amount USD]]/$T$23*100</f>
        <v>0.12496270709122329</v>
      </c>
    </row>
    <row r="481" spans="1:18" x14ac:dyDescent="0.2">
      <c r="A481">
        <v>480</v>
      </c>
      <c r="B481" t="s">
        <v>13</v>
      </c>
      <c r="C481" t="s">
        <v>25</v>
      </c>
      <c r="D481" t="s">
        <v>479</v>
      </c>
      <c r="E481" s="2">
        <v>44506</v>
      </c>
      <c r="F481" s="3" t="s">
        <v>898</v>
      </c>
      <c r="G481" s="3">
        <v>2021</v>
      </c>
      <c r="H481" s="1">
        <v>2499.1999999999998</v>
      </c>
      <c r="I481">
        <v>9</v>
      </c>
      <c r="J481" s="1">
        <f>0.075*mock[[#This Row],[Invoiced Amount USD]]</f>
        <v>187.43999999999997</v>
      </c>
      <c r="K481" s="1">
        <f>mock[[#This Row],[Invoiced Amount USD]]-mock[[#This Row],[Vat]]</f>
        <v>2311.7599999999998</v>
      </c>
      <c r="L481" s="1">
        <f>mock[[#This Row],[Invoiced Amount USD]]/mock[[#This Row],[Quantity]]</f>
        <v>277.68888888888887</v>
      </c>
      <c r="M481" s="1">
        <f>mock[[#This Row],[COGS]]/mock[[#This Row],[Quantity]]</f>
        <v>256.86222222222221</v>
      </c>
      <c r="N481" s="1">
        <f>mock[[#This Row],[Unit Price]]-mock[[#This Row],[Unit Cost]]</f>
        <v>20.826666666666654</v>
      </c>
      <c r="O481" s="1">
        <f>mock[[#This Row],[Profit]]*mock[[#This Row],[Quantity]]</f>
        <v>187.43999999999988</v>
      </c>
      <c r="P481" s="1">
        <f>mock[[#This Row],[Total Profit]]+mock[[#This Row],[Vat]]</f>
        <v>374.87999999999988</v>
      </c>
      <c r="Q481" s="1">
        <f>mock[[#This Row],[Invoiced Amount USD]]/mock[[#This Row],[Total Profit]]</f>
        <v>13.333333333333341</v>
      </c>
      <c r="R481" s="1">
        <f>mock[[#This Row],[Invoiced Amount USD]]/$T$23*100</f>
        <v>4.996445090893728E-2</v>
      </c>
    </row>
    <row r="482" spans="1:18" x14ac:dyDescent="0.2">
      <c r="A482">
        <v>481</v>
      </c>
      <c r="B482" t="s">
        <v>5</v>
      </c>
      <c r="C482" t="s">
        <v>14</v>
      </c>
      <c r="D482" t="s">
        <v>480</v>
      </c>
      <c r="E482" s="2">
        <v>44237</v>
      </c>
      <c r="F482" s="3" t="s">
        <v>896</v>
      </c>
      <c r="G482" s="3">
        <v>2021</v>
      </c>
      <c r="H482" s="1">
        <v>8746.57</v>
      </c>
      <c r="I482">
        <v>2</v>
      </c>
      <c r="J482" s="1">
        <f>0.075*mock[[#This Row],[Invoiced Amount USD]]</f>
        <v>655.99275</v>
      </c>
      <c r="K482" s="1">
        <f>mock[[#This Row],[Invoiced Amount USD]]-mock[[#This Row],[Vat]]</f>
        <v>8090.5772499999994</v>
      </c>
      <c r="L482" s="1">
        <f>mock[[#This Row],[Invoiced Amount USD]]/mock[[#This Row],[Quantity]]</f>
        <v>4373.2849999999999</v>
      </c>
      <c r="M482" s="1">
        <f>mock[[#This Row],[COGS]]/mock[[#This Row],[Quantity]]</f>
        <v>4045.2886249999997</v>
      </c>
      <c r="N482" s="1">
        <f>mock[[#This Row],[Unit Price]]-mock[[#This Row],[Unit Cost]]</f>
        <v>327.99637500000017</v>
      </c>
      <c r="O482" s="1">
        <f>mock[[#This Row],[Profit]]*mock[[#This Row],[Quantity]]</f>
        <v>655.99275000000034</v>
      </c>
      <c r="P482" s="1">
        <f>mock[[#This Row],[Total Profit]]+mock[[#This Row],[Vat]]</f>
        <v>1311.9855000000002</v>
      </c>
      <c r="Q482" s="1">
        <f>mock[[#This Row],[Invoiced Amount USD]]/mock[[#This Row],[Total Profit]]</f>
        <v>13.333333333333327</v>
      </c>
      <c r="R482" s="1">
        <f>mock[[#This Row],[Invoiced Amount USD]]/$T$23*100</f>
        <v>0.1748629831092284</v>
      </c>
    </row>
    <row r="483" spans="1:18" x14ac:dyDescent="0.2">
      <c r="A483">
        <v>482</v>
      </c>
      <c r="B483" t="s">
        <v>10</v>
      </c>
      <c r="C483" t="s">
        <v>41</v>
      </c>
      <c r="D483" t="s">
        <v>481</v>
      </c>
      <c r="E483" s="2">
        <v>44197</v>
      </c>
      <c r="F483" s="3" t="s">
        <v>894</v>
      </c>
      <c r="G483" s="3">
        <v>2021</v>
      </c>
      <c r="H483" s="1">
        <v>3688.3</v>
      </c>
      <c r="I483">
        <v>1</v>
      </c>
      <c r="J483" s="1">
        <f>0.075*mock[[#This Row],[Invoiced Amount USD]]</f>
        <v>276.6225</v>
      </c>
      <c r="K483" s="1">
        <f>mock[[#This Row],[Invoiced Amount USD]]-mock[[#This Row],[Vat]]</f>
        <v>3411.6775000000002</v>
      </c>
      <c r="L483" s="1">
        <f>mock[[#This Row],[Invoiced Amount USD]]/mock[[#This Row],[Quantity]]</f>
        <v>3688.3</v>
      </c>
      <c r="M483" s="1">
        <f>mock[[#This Row],[COGS]]/mock[[#This Row],[Quantity]]</f>
        <v>3411.6775000000002</v>
      </c>
      <c r="N483" s="1">
        <f>mock[[#This Row],[Unit Price]]-mock[[#This Row],[Unit Cost]]</f>
        <v>276.62249999999995</v>
      </c>
      <c r="O483" s="1">
        <f>mock[[#This Row],[Profit]]*mock[[#This Row],[Quantity]]</f>
        <v>276.62249999999995</v>
      </c>
      <c r="P483" s="1">
        <f>mock[[#This Row],[Total Profit]]+mock[[#This Row],[Vat]]</f>
        <v>553.24499999999989</v>
      </c>
      <c r="Q483" s="1">
        <f>mock[[#This Row],[Invoiced Amount USD]]/mock[[#This Row],[Total Profit]]</f>
        <v>13.333333333333337</v>
      </c>
      <c r="R483" s="1">
        <f>mock[[#This Row],[Invoiced Amount USD]]/$T$23*100</f>
        <v>7.3737149602846275E-2</v>
      </c>
    </row>
    <row r="484" spans="1:18" x14ac:dyDescent="0.2">
      <c r="A484">
        <v>483</v>
      </c>
      <c r="B484" t="s">
        <v>13</v>
      </c>
      <c r="C484" t="s">
        <v>35</v>
      </c>
      <c r="D484" t="s">
        <v>482</v>
      </c>
      <c r="E484" s="2">
        <v>44376</v>
      </c>
      <c r="F484" s="3" t="s">
        <v>887</v>
      </c>
      <c r="G484" s="3">
        <v>2021</v>
      </c>
      <c r="H484" s="1">
        <v>6737.44</v>
      </c>
      <c r="I484">
        <v>2</v>
      </c>
      <c r="J484" s="1">
        <f>0.075*mock[[#This Row],[Invoiced Amount USD]]</f>
        <v>505.30799999999994</v>
      </c>
      <c r="K484" s="1">
        <f>mock[[#This Row],[Invoiced Amount USD]]-mock[[#This Row],[Vat]]</f>
        <v>6232.1319999999996</v>
      </c>
      <c r="L484" s="1">
        <f>mock[[#This Row],[Invoiced Amount USD]]/mock[[#This Row],[Quantity]]</f>
        <v>3368.72</v>
      </c>
      <c r="M484" s="1">
        <f>mock[[#This Row],[COGS]]/mock[[#This Row],[Quantity]]</f>
        <v>3116.0659999999998</v>
      </c>
      <c r="N484" s="1">
        <f>mock[[#This Row],[Unit Price]]-mock[[#This Row],[Unit Cost]]</f>
        <v>252.654</v>
      </c>
      <c r="O484" s="1">
        <f>mock[[#This Row],[Profit]]*mock[[#This Row],[Quantity]]</f>
        <v>505.30799999999999</v>
      </c>
      <c r="P484" s="1">
        <f>mock[[#This Row],[Total Profit]]+mock[[#This Row],[Vat]]</f>
        <v>1010.616</v>
      </c>
      <c r="Q484" s="1">
        <f>mock[[#This Row],[Invoiced Amount USD]]/mock[[#This Row],[Total Profit]]</f>
        <v>13.333333333333332</v>
      </c>
      <c r="R484" s="1">
        <f>mock[[#This Row],[Invoiced Amount USD]]/$T$23*100</f>
        <v>0.13469609880438158</v>
      </c>
    </row>
    <row r="485" spans="1:18" x14ac:dyDescent="0.2">
      <c r="A485">
        <v>484</v>
      </c>
      <c r="B485" t="s">
        <v>16</v>
      </c>
      <c r="C485" t="s">
        <v>33</v>
      </c>
      <c r="D485" t="s">
        <v>483</v>
      </c>
      <c r="E485" s="2">
        <v>44412</v>
      </c>
      <c r="F485" s="3" t="s">
        <v>891</v>
      </c>
      <c r="G485" s="3">
        <v>2021</v>
      </c>
      <c r="H485" s="1">
        <v>3267.29</v>
      </c>
      <c r="I485">
        <v>9</v>
      </c>
      <c r="J485" s="1">
        <f>0.075*mock[[#This Row],[Invoiced Amount USD]]</f>
        <v>245.04674999999997</v>
      </c>
      <c r="K485" s="1">
        <f>mock[[#This Row],[Invoiced Amount USD]]-mock[[#This Row],[Vat]]</f>
        <v>3022.24325</v>
      </c>
      <c r="L485" s="1">
        <f>mock[[#This Row],[Invoiced Amount USD]]/mock[[#This Row],[Quantity]]</f>
        <v>363.03222222222223</v>
      </c>
      <c r="M485" s="1">
        <f>mock[[#This Row],[COGS]]/mock[[#This Row],[Quantity]]</f>
        <v>335.80480555555556</v>
      </c>
      <c r="N485" s="1">
        <f>mock[[#This Row],[Unit Price]]-mock[[#This Row],[Unit Cost]]</f>
        <v>27.22741666666667</v>
      </c>
      <c r="O485" s="1">
        <f>mock[[#This Row],[Profit]]*mock[[#This Row],[Quantity]]</f>
        <v>245.04675000000003</v>
      </c>
      <c r="P485" s="1">
        <f>mock[[#This Row],[Total Profit]]+mock[[#This Row],[Vat]]</f>
        <v>490.09350000000001</v>
      </c>
      <c r="Q485" s="1">
        <f>mock[[#This Row],[Invoiced Amount USD]]/mock[[#This Row],[Total Profit]]</f>
        <v>13.333333333333332</v>
      </c>
      <c r="R485" s="1">
        <f>mock[[#This Row],[Invoiced Amount USD]]/$T$23*100</f>
        <v>6.5320242801801265E-2</v>
      </c>
    </row>
    <row r="486" spans="1:18" x14ac:dyDescent="0.2">
      <c r="A486">
        <v>485</v>
      </c>
      <c r="B486" t="s">
        <v>5</v>
      </c>
      <c r="C486" t="s">
        <v>91</v>
      </c>
      <c r="D486" t="s">
        <v>484</v>
      </c>
      <c r="E486" s="2">
        <v>44479</v>
      </c>
      <c r="F486" s="3" t="s">
        <v>889</v>
      </c>
      <c r="G486" s="3">
        <v>2021</v>
      </c>
      <c r="H486" s="1">
        <v>311.17</v>
      </c>
      <c r="I486">
        <v>10</v>
      </c>
      <c r="J486" s="1">
        <f>0.075*mock[[#This Row],[Invoiced Amount USD]]</f>
        <v>23.33775</v>
      </c>
      <c r="K486" s="1">
        <f>mock[[#This Row],[Invoiced Amount USD]]-mock[[#This Row],[Vat]]</f>
        <v>287.83225000000004</v>
      </c>
      <c r="L486" s="1">
        <f>mock[[#This Row],[Invoiced Amount USD]]/mock[[#This Row],[Quantity]]</f>
        <v>31.117000000000001</v>
      </c>
      <c r="M486" s="1">
        <f>mock[[#This Row],[COGS]]/mock[[#This Row],[Quantity]]</f>
        <v>28.783225000000005</v>
      </c>
      <c r="N486" s="1">
        <f>mock[[#This Row],[Unit Price]]-mock[[#This Row],[Unit Cost]]</f>
        <v>2.3337749999999957</v>
      </c>
      <c r="O486" s="1">
        <f>mock[[#This Row],[Profit]]*mock[[#This Row],[Quantity]]</f>
        <v>23.337749999999957</v>
      </c>
      <c r="P486" s="1">
        <f>mock[[#This Row],[Total Profit]]+mock[[#This Row],[Vat]]</f>
        <v>46.675499999999957</v>
      </c>
      <c r="Q486" s="1">
        <f>mock[[#This Row],[Invoiced Amount USD]]/mock[[#This Row],[Total Profit]]</f>
        <v>13.333333333333359</v>
      </c>
      <c r="R486" s="1">
        <f>mock[[#This Row],[Invoiced Amount USD]]/$T$23*100</f>
        <v>6.2209659848487574E-3</v>
      </c>
    </row>
    <row r="487" spans="1:18" x14ac:dyDescent="0.2">
      <c r="A487">
        <v>486</v>
      </c>
      <c r="B487" t="s">
        <v>16</v>
      </c>
      <c r="C487" t="s">
        <v>20</v>
      </c>
      <c r="D487" t="s">
        <v>485</v>
      </c>
      <c r="E487" s="2">
        <v>44300</v>
      </c>
      <c r="F487" s="3" t="s">
        <v>888</v>
      </c>
      <c r="G487" s="3">
        <v>2021</v>
      </c>
      <c r="H487" s="1">
        <v>2828.78</v>
      </c>
      <c r="I487">
        <v>3</v>
      </c>
      <c r="J487" s="1">
        <f>0.075*mock[[#This Row],[Invoiced Amount USD]]</f>
        <v>212.1585</v>
      </c>
      <c r="K487" s="1">
        <f>mock[[#This Row],[Invoiced Amount USD]]-mock[[#This Row],[Vat]]</f>
        <v>2616.6215000000002</v>
      </c>
      <c r="L487" s="1">
        <f>mock[[#This Row],[Invoiced Amount USD]]/mock[[#This Row],[Quantity]]</f>
        <v>942.92666666666673</v>
      </c>
      <c r="M487" s="1">
        <f>mock[[#This Row],[COGS]]/mock[[#This Row],[Quantity]]</f>
        <v>872.20716666666669</v>
      </c>
      <c r="N487" s="1">
        <f>mock[[#This Row],[Unit Price]]-mock[[#This Row],[Unit Cost]]</f>
        <v>70.719500000000039</v>
      </c>
      <c r="O487" s="1">
        <f>mock[[#This Row],[Profit]]*mock[[#This Row],[Quantity]]</f>
        <v>212.15850000000012</v>
      </c>
      <c r="P487" s="1">
        <f>mock[[#This Row],[Total Profit]]+mock[[#This Row],[Vat]]</f>
        <v>424.31700000000012</v>
      </c>
      <c r="Q487" s="1">
        <f>mock[[#This Row],[Invoiced Amount USD]]/mock[[#This Row],[Total Profit]]</f>
        <v>13.333333333333327</v>
      </c>
      <c r="R487" s="1">
        <f>mock[[#This Row],[Invoiced Amount USD]]/$T$23*100</f>
        <v>5.6553472888197669E-2</v>
      </c>
    </row>
    <row r="488" spans="1:18" x14ac:dyDescent="0.2">
      <c r="A488">
        <v>487</v>
      </c>
      <c r="B488" t="s">
        <v>16</v>
      </c>
      <c r="C488" t="s">
        <v>35</v>
      </c>
      <c r="D488" t="s">
        <v>486</v>
      </c>
      <c r="E488" s="2">
        <v>44231</v>
      </c>
      <c r="F488" s="3" t="s">
        <v>896</v>
      </c>
      <c r="G488" s="3">
        <v>2021</v>
      </c>
      <c r="H488" s="1">
        <v>5959.96</v>
      </c>
      <c r="I488">
        <v>8</v>
      </c>
      <c r="J488" s="1">
        <f>0.075*mock[[#This Row],[Invoiced Amount USD]]</f>
        <v>446.99700000000001</v>
      </c>
      <c r="K488" s="1">
        <f>mock[[#This Row],[Invoiced Amount USD]]-mock[[#This Row],[Vat]]</f>
        <v>5512.9629999999997</v>
      </c>
      <c r="L488" s="1">
        <f>mock[[#This Row],[Invoiced Amount USD]]/mock[[#This Row],[Quantity]]</f>
        <v>744.995</v>
      </c>
      <c r="M488" s="1">
        <f>mock[[#This Row],[COGS]]/mock[[#This Row],[Quantity]]</f>
        <v>689.12037499999997</v>
      </c>
      <c r="N488" s="1">
        <f>mock[[#This Row],[Unit Price]]-mock[[#This Row],[Unit Cost]]</f>
        <v>55.874625000000037</v>
      </c>
      <c r="O488" s="1">
        <f>mock[[#This Row],[Profit]]*mock[[#This Row],[Quantity]]</f>
        <v>446.9970000000003</v>
      </c>
      <c r="P488" s="1">
        <f>mock[[#This Row],[Total Profit]]+mock[[#This Row],[Vat]]</f>
        <v>893.99400000000037</v>
      </c>
      <c r="Q488" s="1">
        <f>mock[[#This Row],[Invoiced Amount USD]]/mock[[#This Row],[Total Profit]]</f>
        <v>13.333333333333325</v>
      </c>
      <c r="R488" s="1">
        <f>mock[[#This Row],[Invoiced Amount USD]]/$T$23*100</f>
        <v>0.11915258036140761</v>
      </c>
    </row>
    <row r="489" spans="1:18" x14ac:dyDescent="0.2">
      <c r="A489">
        <v>488</v>
      </c>
      <c r="B489" t="s">
        <v>5</v>
      </c>
      <c r="C489" t="s">
        <v>47</v>
      </c>
      <c r="D489" t="s">
        <v>487</v>
      </c>
      <c r="E489" s="2">
        <v>44314</v>
      </c>
      <c r="F489" s="3" t="s">
        <v>888</v>
      </c>
      <c r="G489" s="3">
        <v>2021</v>
      </c>
      <c r="H489" s="1">
        <v>7241.5</v>
      </c>
      <c r="I489">
        <v>8</v>
      </c>
      <c r="J489" s="1">
        <f>0.075*mock[[#This Row],[Invoiced Amount USD]]</f>
        <v>543.11249999999995</v>
      </c>
      <c r="K489" s="1">
        <f>mock[[#This Row],[Invoiced Amount USD]]-mock[[#This Row],[Vat]]</f>
        <v>6698.3874999999998</v>
      </c>
      <c r="L489" s="1">
        <f>mock[[#This Row],[Invoiced Amount USD]]/mock[[#This Row],[Quantity]]</f>
        <v>905.1875</v>
      </c>
      <c r="M489" s="1">
        <f>mock[[#This Row],[COGS]]/mock[[#This Row],[Quantity]]</f>
        <v>837.29843749999998</v>
      </c>
      <c r="N489" s="1">
        <f>mock[[#This Row],[Unit Price]]-mock[[#This Row],[Unit Cost]]</f>
        <v>67.889062500000023</v>
      </c>
      <c r="O489" s="1">
        <f>mock[[#This Row],[Profit]]*mock[[#This Row],[Quantity]]</f>
        <v>543.11250000000018</v>
      </c>
      <c r="P489" s="1">
        <f>mock[[#This Row],[Total Profit]]+mock[[#This Row],[Vat]]</f>
        <v>1086.2250000000001</v>
      </c>
      <c r="Q489" s="1">
        <f>mock[[#This Row],[Invoiced Amount USD]]/mock[[#This Row],[Total Profit]]</f>
        <v>13.333333333333329</v>
      </c>
      <c r="R489" s="1">
        <f>mock[[#This Row],[Invoiced Amount USD]]/$T$23*100</f>
        <v>0.14477335597674032</v>
      </c>
    </row>
    <row r="490" spans="1:18" x14ac:dyDescent="0.2">
      <c r="A490">
        <v>489</v>
      </c>
      <c r="B490" t="s">
        <v>13</v>
      </c>
      <c r="C490" t="s">
        <v>31</v>
      </c>
      <c r="D490" t="s">
        <v>488</v>
      </c>
      <c r="E490" s="2">
        <v>44531</v>
      </c>
      <c r="F490" s="3" t="s">
        <v>895</v>
      </c>
      <c r="G490" s="3">
        <v>2021</v>
      </c>
      <c r="H490" s="1">
        <v>9751.6299999999992</v>
      </c>
      <c r="I490">
        <v>10</v>
      </c>
      <c r="J490" s="1">
        <f>0.075*mock[[#This Row],[Invoiced Amount USD]]</f>
        <v>731.37224999999989</v>
      </c>
      <c r="K490" s="1">
        <f>mock[[#This Row],[Invoiced Amount USD]]-mock[[#This Row],[Vat]]</f>
        <v>9020.2577499999989</v>
      </c>
      <c r="L490" s="1">
        <f>mock[[#This Row],[Invoiced Amount USD]]/mock[[#This Row],[Quantity]]</f>
        <v>975.1629999999999</v>
      </c>
      <c r="M490" s="1">
        <f>mock[[#This Row],[COGS]]/mock[[#This Row],[Quantity]]</f>
        <v>902.02577499999984</v>
      </c>
      <c r="N490" s="1">
        <f>mock[[#This Row],[Unit Price]]-mock[[#This Row],[Unit Cost]]</f>
        <v>73.137225000000058</v>
      </c>
      <c r="O490" s="1">
        <f>mock[[#This Row],[Profit]]*mock[[#This Row],[Quantity]]</f>
        <v>731.37225000000058</v>
      </c>
      <c r="P490" s="1">
        <f>mock[[#This Row],[Total Profit]]+mock[[#This Row],[Vat]]</f>
        <v>1462.7445000000005</v>
      </c>
      <c r="Q490" s="1">
        <f>mock[[#This Row],[Invoiced Amount USD]]/mock[[#This Row],[Total Profit]]</f>
        <v>13.333333333333321</v>
      </c>
      <c r="R490" s="1">
        <f>mock[[#This Row],[Invoiced Amount USD]]/$T$23*100</f>
        <v>0.19495632138969274</v>
      </c>
    </row>
    <row r="491" spans="1:18" x14ac:dyDescent="0.2">
      <c r="A491">
        <v>490</v>
      </c>
      <c r="B491" t="s">
        <v>8</v>
      </c>
      <c r="C491" t="s">
        <v>33</v>
      </c>
      <c r="D491" t="s">
        <v>397</v>
      </c>
      <c r="E491" s="2">
        <v>44406</v>
      </c>
      <c r="F491" s="3" t="s">
        <v>892</v>
      </c>
      <c r="G491" s="3">
        <v>2021</v>
      </c>
      <c r="H491" s="1">
        <v>7138.76</v>
      </c>
      <c r="I491">
        <v>9</v>
      </c>
      <c r="J491" s="1">
        <f>0.075*mock[[#This Row],[Invoiced Amount USD]]</f>
        <v>535.40700000000004</v>
      </c>
      <c r="K491" s="1">
        <f>mock[[#This Row],[Invoiced Amount USD]]-mock[[#This Row],[Vat]]</f>
        <v>6603.3530000000001</v>
      </c>
      <c r="L491" s="1">
        <f>mock[[#This Row],[Invoiced Amount USD]]/mock[[#This Row],[Quantity]]</f>
        <v>793.19555555555553</v>
      </c>
      <c r="M491" s="1">
        <f>mock[[#This Row],[COGS]]/mock[[#This Row],[Quantity]]</f>
        <v>733.70588888888892</v>
      </c>
      <c r="N491" s="1">
        <f>mock[[#This Row],[Unit Price]]-mock[[#This Row],[Unit Cost]]</f>
        <v>59.489666666666608</v>
      </c>
      <c r="O491" s="1">
        <f>mock[[#This Row],[Profit]]*mock[[#This Row],[Quantity]]</f>
        <v>535.40699999999947</v>
      </c>
      <c r="P491" s="1">
        <f>mock[[#This Row],[Total Profit]]+mock[[#This Row],[Vat]]</f>
        <v>1070.8139999999994</v>
      </c>
      <c r="Q491" s="1">
        <f>mock[[#This Row],[Invoiced Amount USD]]/mock[[#This Row],[Total Profit]]</f>
        <v>13.333333333333346</v>
      </c>
      <c r="R491" s="1">
        <f>mock[[#This Row],[Invoiced Amount USD]]/$T$23*100</f>
        <v>0.14271935962335355</v>
      </c>
    </row>
    <row r="492" spans="1:18" x14ac:dyDescent="0.2">
      <c r="A492">
        <v>491</v>
      </c>
      <c r="B492" t="s">
        <v>10</v>
      </c>
      <c r="C492" t="s">
        <v>63</v>
      </c>
      <c r="D492" t="s">
        <v>72</v>
      </c>
      <c r="E492" s="2">
        <v>44218</v>
      </c>
      <c r="F492" s="3" t="s">
        <v>894</v>
      </c>
      <c r="G492" s="3">
        <v>2021</v>
      </c>
      <c r="H492" s="1">
        <v>1500.17</v>
      </c>
      <c r="I492">
        <v>1</v>
      </c>
      <c r="J492" s="1">
        <f>0.075*mock[[#This Row],[Invoiced Amount USD]]</f>
        <v>112.51275</v>
      </c>
      <c r="K492" s="1">
        <f>mock[[#This Row],[Invoiced Amount USD]]-mock[[#This Row],[Vat]]</f>
        <v>1387.65725</v>
      </c>
      <c r="L492" s="1">
        <f>mock[[#This Row],[Invoiced Amount USD]]/mock[[#This Row],[Quantity]]</f>
        <v>1500.17</v>
      </c>
      <c r="M492" s="1">
        <f>mock[[#This Row],[COGS]]/mock[[#This Row],[Quantity]]</f>
        <v>1387.65725</v>
      </c>
      <c r="N492" s="1">
        <f>mock[[#This Row],[Unit Price]]-mock[[#This Row],[Unit Cost]]</f>
        <v>112.5127500000001</v>
      </c>
      <c r="O492" s="1">
        <f>mock[[#This Row],[Profit]]*mock[[#This Row],[Quantity]]</f>
        <v>112.5127500000001</v>
      </c>
      <c r="P492" s="1">
        <f>mock[[#This Row],[Total Profit]]+mock[[#This Row],[Vat]]</f>
        <v>225.02550000000008</v>
      </c>
      <c r="Q492" s="1">
        <f>mock[[#This Row],[Invoiced Amount USD]]/mock[[#This Row],[Total Profit]]</f>
        <v>13.333333333333323</v>
      </c>
      <c r="R492" s="1">
        <f>mock[[#This Row],[Invoiced Amount USD]]/$T$23*100</f>
        <v>2.9991665460971692E-2</v>
      </c>
    </row>
    <row r="493" spans="1:18" x14ac:dyDescent="0.2">
      <c r="A493">
        <v>492</v>
      </c>
      <c r="B493" t="s">
        <v>5</v>
      </c>
      <c r="C493" t="s">
        <v>79</v>
      </c>
      <c r="D493" t="s">
        <v>448</v>
      </c>
      <c r="E493" s="2">
        <v>44310</v>
      </c>
      <c r="F493" s="3" t="s">
        <v>888</v>
      </c>
      <c r="G493" s="3">
        <v>2021</v>
      </c>
      <c r="H493" s="1">
        <v>3008.14</v>
      </c>
      <c r="I493">
        <v>10</v>
      </c>
      <c r="J493" s="1">
        <f>0.075*mock[[#This Row],[Invoiced Amount USD]]</f>
        <v>225.61049999999997</v>
      </c>
      <c r="K493" s="1">
        <f>mock[[#This Row],[Invoiced Amount USD]]-mock[[#This Row],[Vat]]</f>
        <v>2782.5295000000001</v>
      </c>
      <c r="L493" s="1">
        <f>mock[[#This Row],[Invoiced Amount USD]]/mock[[#This Row],[Quantity]]</f>
        <v>300.81399999999996</v>
      </c>
      <c r="M493" s="1">
        <f>mock[[#This Row],[COGS]]/mock[[#This Row],[Quantity]]</f>
        <v>278.25295</v>
      </c>
      <c r="N493" s="1">
        <f>mock[[#This Row],[Unit Price]]-mock[[#This Row],[Unit Cost]]</f>
        <v>22.561049999999966</v>
      </c>
      <c r="O493" s="1">
        <f>mock[[#This Row],[Profit]]*mock[[#This Row],[Quantity]]</f>
        <v>225.61049999999966</v>
      </c>
      <c r="P493" s="1">
        <f>mock[[#This Row],[Total Profit]]+mock[[#This Row],[Vat]]</f>
        <v>451.22099999999966</v>
      </c>
      <c r="Q493" s="1">
        <f>mock[[#This Row],[Invoiced Amount USD]]/mock[[#This Row],[Total Profit]]</f>
        <v>13.333333333333353</v>
      </c>
      <c r="R493" s="1">
        <f>mock[[#This Row],[Invoiced Amount USD]]/$T$23*100</f>
        <v>6.0139269909255201E-2</v>
      </c>
    </row>
    <row r="494" spans="1:18" x14ac:dyDescent="0.2">
      <c r="A494">
        <v>493</v>
      </c>
      <c r="B494" t="s">
        <v>16</v>
      </c>
      <c r="C494" t="s">
        <v>11</v>
      </c>
      <c r="D494" t="s">
        <v>489</v>
      </c>
      <c r="E494" s="2">
        <v>44391</v>
      </c>
      <c r="F494" s="3" t="s">
        <v>892</v>
      </c>
      <c r="G494" s="3">
        <v>2021</v>
      </c>
      <c r="H494" s="1">
        <v>5720.44</v>
      </c>
      <c r="I494">
        <v>4</v>
      </c>
      <c r="J494" s="1">
        <f>0.075*mock[[#This Row],[Invoiced Amount USD]]</f>
        <v>429.03299999999996</v>
      </c>
      <c r="K494" s="1">
        <f>mock[[#This Row],[Invoiced Amount USD]]-mock[[#This Row],[Vat]]</f>
        <v>5291.4069999999992</v>
      </c>
      <c r="L494" s="1">
        <f>mock[[#This Row],[Invoiced Amount USD]]/mock[[#This Row],[Quantity]]</f>
        <v>1430.11</v>
      </c>
      <c r="M494" s="1">
        <f>mock[[#This Row],[COGS]]/mock[[#This Row],[Quantity]]</f>
        <v>1322.8517499999998</v>
      </c>
      <c r="N494" s="1">
        <f>mock[[#This Row],[Unit Price]]-mock[[#This Row],[Unit Cost]]</f>
        <v>107.25825000000009</v>
      </c>
      <c r="O494" s="1">
        <f>mock[[#This Row],[Profit]]*mock[[#This Row],[Quantity]]</f>
        <v>429.03300000000036</v>
      </c>
      <c r="P494" s="1">
        <f>mock[[#This Row],[Total Profit]]+mock[[#This Row],[Vat]]</f>
        <v>858.06600000000026</v>
      </c>
      <c r="Q494" s="1">
        <f>mock[[#This Row],[Invoiced Amount USD]]/mock[[#This Row],[Total Profit]]</f>
        <v>13.333333333333321</v>
      </c>
      <c r="R494" s="1">
        <f>mock[[#This Row],[Invoiced Amount USD]]/$T$23*100</f>
        <v>0.11436405392026296</v>
      </c>
    </row>
    <row r="495" spans="1:18" x14ac:dyDescent="0.2">
      <c r="A495">
        <v>494</v>
      </c>
      <c r="B495" t="s">
        <v>13</v>
      </c>
      <c r="C495" t="s">
        <v>79</v>
      </c>
      <c r="D495" t="s">
        <v>490</v>
      </c>
      <c r="E495" s="2">
        <v>44517</v>
      </c>
      <c r="F495" s="3" t="s">
        <v>898</v>
      </c>
      <c r="G495" s="3">
        <v>2021</v>
      </c>
      <c r="H495" s="1">
        <v>6221.31</v>
      </c>
      <c r="I495">
        <v>3</v>
      </c>
      <c r="J495" s="1">
        <f>0.075*mock[[#This Row],[Invoiced Amount USD]]</f>
        <v>466.59825000000001</v>
      </c>
      <c r="K495" s="1">
        <f>mock[[#This Row],[Invoiced Amount USD]]-mock[[#This Row],[Vat]]</f>
        <v>5754.7117500000004</v>
      </c>
      <c r="L495" s="1">
        <f>mock[[#This Row],[Invoiced Amount USD]]/mock[[#This Row],[Quantity]]</f>
        <v>2073.77</v>
      </c>
      <c r="M495" s="1">
        <f>mock[[#This Row],[COGS]]/mock[[#This Row],[Quantity]]</f>
        <v>1918.2372500000001</v>
      </c>
      <c r="N495" s="1">
        <f>mock[[#This Row],[Unit Price]]-mock[[#This Row],[Unit Cost]]</f>
        <v>155.53274999999985</v>
      </c>
      <c r="O495" s="1">
        <f>mock[[#This Row],[Profit]]*mock[[#This Row],[Quantity]]</f>
        <v>466.59824999999955</v>
      </c>
      <c r="P495" s="1">
        <f>mock[[#This Row],[Total Profit]]+mock[[#This Row],[Vat]]</f>
        <v>933.19649999999956</v>
      </c>
      <c r="Q495" s="1">
        <f>mock[[#This Row],[Invoiced Amount USD]]/mock[[#This Row],[Total Profit]]</f>
        <v>13.333333333333346</v>
      </c>
      <c r="R495" s="1">
        <f>mock[[#This Row],[Invoiced Amount USD]]/$T$23*100</f>
        <v>0.12437753604524675</v>
      </c>
    </row>
    <row r="496" spans="1:18" x14ac:dyDescent="0.2">
      <c r="A496">
        <v>495</v>
      </c>
      <c r="B496" t="s">
        <v>16</v>
      </c>
      <c r="C496" t="s">
        <v>11</v>
      </c>
      <c r="D496" t="s">
        <v>491</v>
      </c>
      <c r="E496" s="2">
        <v>44325</v>
      </c>
      <c r="F496" s="3" t="s">
        <v>897</v>
      </c>
      <c r="G496" s="3">
        <v>2021</v>
      </c>
      <c r="H496" s="1">
        <v>5489.86</v>
      </c>
      <c r="I496">
        <v>2</v>
      </c>
      <c r="J496" s="1">
        <f>0.075*mock[[#This Row],[Invoiced Amount USD]]</f>
        <v>411.73949999999996</v>
      </c>
      <c r="K496" s="1">
        <f>mock[[#This Row],[Invoiced Amount USD]]-mock[[#This Row],[Vat]]</f>
        <v>5078.1205</v>
      </c>
      <c r="L496" s="1">
        <f>mock[[#This Row],[Invoiced Amount USD]]/mock[[#This Row],[Quantity]]</f>
        <v>2744.93</v>
      </c>
      <c r="M496" s="1">
        <f>mock[[#This Row],[COGS]]/mock[[#This Row],[Quantity]]</f>
        <v>2539.06025</v>
      </c>
      <c r="N496" s="1">
        <f>mock[[#This Row],[Unit Price]]-mock[[#This Row],[Unit Cost]]</f>
        <v>205.86974999999984</v>
      </c>
      <c r="O496" s="1">
        <f>mock[[#This Row],[Profit]]*mock[[#This Row],[Quantity]]</f>
        <v>411.73949999999968</v>
      </c>
      <c r="P496" s="1">
        <f>mock[[#This Row],[Total Profit]]+mock[[#This Row],[Vat]]</f>
        <v>823.47899999999959</v>
      </c>
      <c r="Q496" s="1">
        <f>mock[[#This Row],[Invoiced Amount USD]]/mock[[#This Row],[Total Profit]]</f>
        <v>13.333333333333343</v>
      </c>
      <c r="R496" s="1">
        <f>mock[[#This Row],[Invoiced Amount USD]]/$T$23*100</f>
        <v>0.10975425754919113</v>
      </c>
    </row>
    <row r="497" spans="1:18" x14ac:dyDescent="0.2">
      <c r="A497">
        <v>496</v>
      </c>
      <c r="B497" t="s">
        <v>8</v>
      </c>
      <c r="C497" t="s">
        <v>29</v>
      </c>
      <c r="D497" t="s">
        <v>492</v>
      </c>
      <c r="E497" s="2">
        <v>44230</v>
      </c>
      <c r="F497" s="3" t="s">
        <v>896</v>
      </c>
      <c r="G497" s="3">
        <v>2021</v>
      </c>
      <c r="H497" s="1">
        <v>6114.65</v>
      </c>
      <c r="I497">
        <v>9</v>
      </c>
      <c r="J497" s="1">
        <f>0.075*mock[[#This Row],[Invoiced Amount USD]]</f>
        <v>458.59874999999994</v>
      </c>
      <c r="K497" s="1">
        <f>mock[[#This Row],[Invoiced Amount USD]]-mock[[#This Row],[Vat]]</f>
        <v>5656.0512499999995</v>
      </c>
      <c r="L497" s="1">
        <f>mock[[#This Row],[Invoiced Amount USD]]/mock[[#This Row],[Quantity]]</f>
        <v>679.40555555555557</v>
      </c>
      <c r="M497" s="1">
        <f>mock[[#This Row],[COGS]]/mock[[#This Row],[Quantity]]</f>
        <v>628.45013888888889</v>
      </c>
      <c r="N497" s="1">
        <f>mock[[#This Row],[Unit Price]]-mock[[#This Row],[Unit Cost]]</f>
        <v>50.955416666666679</v>
      </c>
      <c r="O497" s="1">
        <f>mock[[#This Row],[Profit]]*mock[[#This Row],[Quantity]]</f>
        <v>458.59875000000011</v>
      </c>
      <c r="P497" s="1">
        <f>mock[[#This Row],[Total Profit]]+mock[[#This Row],[Vat]]</f>
        <v>917.19749999999999</v>
      </c>
      <c r="Q497" s="1">
        <f>mock[[#This Row],[Invoiced Amount USD]]/mock[[#This Row],[Total Profit]]</f>
        <v>13.333333333333329</v>
      </c>
      <c r="R497" s="1">
        <f>mock[[#This Row],[Invoiced Amount USD]]/$T$23*100</f>
        <v>0.12224517035464683</v>
      </c>
    </row>
    <row r="498" spans="1:18" x14ac:dyDescent="0.2">
      <c r="A498">
        <v>497</v>
      </c>
      <c r="B498" t="s">
        <v>13</v>
      </c>
      <c r="C498" t="s">
        <v>35</v>
      </c>
      <c r="D498" t="s">
        <v>493</v>
      </c>
      <c r="E498" s="2">
        <v>44392</v>
      </c>
      <c r="F498" s="3" t="s">
        <v>892</v>
      </c>
      <c r="G498" s="3">
        <v>2021</v>
      </c>
      <c r="H498" s="1">
        <v>4569.91</v>
      </c>
      <c r="I498">
        <v>8</v>
      </c>
      <c r="J498" s="1">
        <f>0.075*mock[[#This Row],[Invoiced Amount USD]]</f>
        <v>342.74324999999999</v>
      </c>
      <c r="K498" s="1">
        <f>mock[[#This Row],[Invoiced Amount USD]]-mock[[#This Row],[Vat]]</f>
        <v>4227.1667500000003</v>
      </c>
      <c r="L498" s="1">
        <f>mock[[#This Row],[Invoiced Amount USD]]/mock[[#This Row],[Quantity]]</f>
        <v>571.23874999999998</v>
      </c>
      <c r="M498" s="1">
        <f>mock[[#This Row],[COGS]]/mock[[#This Row],[Quantity]]</f>
        <v>528.39584375000004</v>
      </c>
      <c r="N498" s="1">
        <f>mock[[#This Row],[Unit Price]]-mock[[#This Row],[Unit Cost]]</f>
        <v>42.842906249999942</v>
      </c>
      <c r="O498" s="1">
        <f>mock[[#This Row],[Profit]]*mock[[#This Row],[Quantity]]</f>
        <v>342.74324999999953</v>
      </c>
      <c r="P498" s="1">
        <f>mock[[#This Row],[Total Profit]]+mock[[#This Row],[Vat]]</f>
        <v>685.48649999999952</v>
      </c>
      <c r="Q498" s="1">
        <f>mock[[#This Row],[Invoiced Amount USD]]/mock[[#This Row],[Total Profit]]</f>
        <v>13.333333333333352</v>
      </c>
      <c r="R498" s="1">
        <f>mock[[#This Row],[Invoiced Amount USD]]/$T$23*100</f>
        <v>9.1362453526433088E-2</v>
      </c>
    </row>
    <row r="499" spans="1:18" x14ac:dyDescent="0.2">
      <c r="A499">
        <v>498</v>
      </c>
      <c r="B499" t="s">
        <v>10</v>
      </c>
      <c r="C499" t="s">
        <v>52</v>
      </c>
      <c r="D499" t="s">
        <v>494</v>
      </c>
      <c r="E499" s="2">
        <v>44382</v>
      </c>
      <c r="F499" s="3" t="s">
        <v>892</v>
      </c>
      <c r="G499" s="3">
        <v>2021</v>
      </c>
      <c r="H499" s="1">
        <v>9650.59</v>
      </c>
      <c r="I499">
        <v>10</v>
      </c>
      <c r="J499" s="1">
        <f>0.075*mock[[#This Row],[Invoiced Amount USD]]</f>
        <v>723.79425000000003</v>
      </c>
      <c r="K499" s="1">
        <f>mock[[#This Row],[Invoiced Amount USD]]-mock[[#This Row],[Vat]]</f>
        <v>8926.7957499999993</v>
      </c>
      <c r="L499" s="1">
        <f>mock[[#This Row],[Invoiced Amount USD]]/mock[[#This Row],[Quantity]]</f>
        <v>965.05899999999997</v>
      </c>
      <c r="M499" s="1">
        <f>mock[[#This Row],[COGS]]/mock[[#This Row],[Quantity]]</f>
        <v>892.67957499999989</v>
      </c>
      <c r="N499" s="1">
        <f>mock[[#This Row],[Unit Price]]-mock[[#This Row],[Unit Cost]]</f>
        <v>72.379425000000083</v>
      </c>
      <c r="O499" s="1">
        <f>mock[[#This Row],[Profit]]*mock[[#This Row],[Quantity]]</f>
        <v>723.79425000000083</v>
      </c>
      <c r="P499" s="1">
        <f>mock[[#This Row],[Total Profit]]+mock[[#This Row],[Vat]]</f>
        <v>1447.5885000000007</v>
      </c>
      <c r="Q499" s="1">
        <f>mock[[#This Row],[Invoiced Amount USD]]/mock[[#This Row],[Total Profit]]</f>
        <v>13.333333333333318</v>
      </c>
      <c r="R499" s="1">
        <f>mock[[#This Row],[Invoiced Amount USD]]/$T$23*100</f>
        <v>0.19293631173866882</v>
      </c>
    </row>
    <row r="500" spans="1:18" x14ac:dyDescent="0.2">
      <c r="A500">
        <v>499</v>
      </c>
      <c r="B500" t="s">
        <v>13</v>
      </c>
      <c r="C500" t="s">
        <v>33</v>
      </c>
      <c r="D500" t="s">
        <v>495</v>
      </c>
      <c r="E500" s="2">
        <v>44430</v>
      </c>
      <c r="F500" s="3" t="s">
        <v>891</v>
      </c>
      <c r="G500" s="3">
        <v>2021</v>
      </c>
      <c r="H500" s="1">
        <v>836.81</v>
      </c>
      <c r="I500">
        <v>9</v>
      </c>
      <c r="J500" s="1">
        <f>0.075*mock[[#This Row],[Invoiced Amount USD]]</f>
        <v>62.760749999999994</v>
      </c>
      <c r="K500" s="1">
        <f>mock[[#This Row],[Invoiced Amount USD]]-mock[[#This Row],[Vat]]</f>
        <v>774.04924999999992</v>
      </c>
      <c r="L500" s="1">
        <f>mock[[#This Row],[Invoiced Amount USD]]/mock[[#This Row],[Quantity]]</f>
        <v>92.978888888888889</v>
      </c>
      <c r="M500" s="1">
        <f>mock[[#This Row],[COGS]]/mock[[#This Row],[Quantity]]</f>
        <v>86.00547222222221</v>
      </c>
      <c r="N500" s="1">
        <f>mock[[#This Row],[Unit Price]]-mock[[#This Row],[Unit Cost]]</f>
        <v>6.9734166666666795</v>
      </c>
      <c r="O500" s="1">
        <f>mock[[#This Row],[Profit]]*mock[[#This Row],[Quantity]]</f>
        <v>62.760750000000115</v>
      </c>
      <c r="P500" s="1">
        <f>mock[[#This Row],[Total Profit]]+mock[[#This Row],[Vat]]</f>
        <v>125.52150000000012</v>
      </c>
      <c r="Q500" s="1">
        <f>mock[[#This Row],[Invoiced Amount USD]]/mock[[#This Row],[Total Profit]]</f>
        <v>13.333333333333307</v>
      </c>
      <c r="R500" s="1">
        <f>mock[[#This Row],[Invoiced Amount USD]]/$T$23*100</f>
        <v>1.6729654355436864E-2</v>
      </c>
    </row>
    <row r="501" spans="1:18" x14ac:dyDescent="0.2">
      <c r="A501">
        <v>500</v>
      </c>
      <c r="B501" t="s">
        <v>10</v>
      </c>
      <c r="C501" t="s">
        <v>33</v>
      </c>
      <c r="D501" t="s">
        <v>496</v>
      </c>
      <c r="E501" s="2">
        <v>44263</v>
      </c>
      <c r="F501" s="3" t="s">
        <v>890</v>
      </c>
      <c r="G501" s="3">
        <v>2021</v>
      </c>
      <c r="H501" s="1">
        <v>7789.75</v>
      </c>
      <c r="I501">
        <v>7</v>
      </c>
      <c r="J501" s="1">
        <f>0.075*mock[[#This Row],[Invoiced Amount USD]]</f>
        <v>584.23124999999993</v>
      </c>
      <c r="K501" s="1">
        <f>mock[[#This Row],[Invoiced Amount USD]]-mock[[#This Row],[Vat]]</f>
        <v>7205.5187500000002</v>
      </c>
      <c r="L501" s="1">
        <f>mock[[#This Row],[Invoiced Amount USD]]/mock[[#This Row],[Quantity]]</f>
        <v>1112.8214285714287</v>
      </c>
      <c r="M501" s="1">
        <f>mock[[#This Row],[COGS]]/mock[[#This Row],[Quantity]]</f>
        <v>1029.3598214285714</v>
      </c>
      <c r="N501" s="1">
        <f>mock[[#This Row],[Unit Price]]-mock[[#This Row],[Unit Cost]]</f>
        <v>83.461607142857247</v>
      </c>
      <c r="O501" s="1">
        <f>mock[[#This Row],[Profit]]*mock[[#This Row],[Quantity]]</f>
        <v>584.23125000000073</v>
      </c>
      <c r="P501" s="1">
        <f>mock[[#This Row],[Total Profit]]+mock[[#This Row],[Vat]]</f>
        <v>1168.4625000000005</v>
      </c>
      <c r="Q501" s="1">
        <f>mock[[#This Row],[Invoiced Amount USD]]/mock[[#This Row],[Total Profit]]</f>
        <v>13.333333333333316</v>
      </c>
      <c r="R501" s="1">
        <f>mock[[#This Row],[Invoiced Amount USD]]/$T$23*100</f>
        <v>0.1557340674887541</v>
      </c>
    </row>
    <row r="502" spans="1:18" x14ac:dyDescent="0.2">
      <c r="A502">
        <v>501</v>
      </c>
      <c r="B502" t="s">
        <v>5</v>
      </c>
      <c r="C502" t="s">
        <v>63</v>
      </c>
      <c r="D502" t="s">
        <v>497</v>
      </c>
      <c r="E502" s="2">
        <v>44213</v>
      </c>
      <c r="F502" s="3" t="s">
        <v>894</v>
      </c>
      <c r="G502" s="3">
        <v>2021</v>
      </c>
      <c r="H502" s="1">
        <v>8181.97</v>
      </c>
      <c r="I502">
        <v>7</v>
      </c>
      <c r="J502" s="1">
        <f>0.075*mock[[#This Row],[Invoiced Amount USD]]</f>
        <v>613.64774999999997</v>
      </c>
      <c r="K502" s="1">
        <f>mock[[#This Row],[Invoiced Amount USD]]-mock[[#This Row],[Vat]]</f>
        <v>7568.3222500000002</v>
      </c>
      <c r="L502" s="1">
        <f>mock[[#This Row],[Invoiced Amount USD]]/mock[[#This Row],[Quantity]]</f>
        <v>1168.8528571428571</v>
      </c>
      <c r="M502" s="1">
        <f>mock[[#This Row],[COGS]]/mock[[#This Row],[Quantity]]</f>
        <v>1081.1888928571429</v>
      </c>
      <c r="N502" s="1">
        <f>mock[[#This Row],[Unit Price]]-mock[[#This Row],[Unit Cost]]</f>
        <v>87.663964285714201</v>
      </c>
      <c r="O502" s="1">
        <f>mock[[#This Row],[Profit]]*mock[[#This Row],[Quantity]]</f>
        <v>613.64774999999941</v>
      </c>
      <c r="P502" s="1">
        <f>mock[[#This Row],[Total Profit]]+mock[[#This Row],[Vat]]</f>
        <v>1227.2954999999993</v>
      </c>
      <c r="Q502" s="1">
        <f>mock[[#This Row],[Invoiced Amount USD]]/mock[[#This Row],[Total Profit]]</f>
        <v>13.333333333333346</v>
      </c>
      <c r="R502" s="1">
        <f>mock[[#This Row],[Invoiced Amount USD]]/$T$23*100</f>
        <v>0.16357539948919558</v>
      </c>
    </row>
    <row r="503" spans="1:18" x14ac:dyDescent="0.2">
      <c r="A503">
        <v>502</v>
      </c>
      <c r="B503" t="s">
        <v>16</v>
      </c>
      <c r="C503" t="s">
        <v>47</v>
      </c>
      <c r="D503" t="s">
        <v>315</v>
      </c>
      <c r="E503" s="2">
        <v>44419</v>
      </c>
      <c r="F503" s="3" t="s">
        <v>891</v>
      </c>
      <c r="G503" s="3">
        <v>2021</v>
      </c>
      <c r="H503" s="1">
        <v>9294.32</v>
      </c>
      <c r="I503">
        <v>6</v>
      </c>
      <c r="J503" s="1">
        <f>0.075*mock[[#This Row],[Invoiced Amount USD]]</f>
        <v>697.07399999999996</v>
      </c>
      <c r="K503" s="1">
        <f>mock[[#This Row],[Invoiced Amount USD]]-mock[[#This Row],[Vat]]</f>
        <v>8597.2459999999992</v>
      </c>
      <c r="L503" s="1">
        <f>mock[[#This Row],[Invoiced Amount USD]]/mock[[#This Row],[Quantity]]</f>
        <v>1549.0533333333333</v>
      </c>
      <c r="M503" s="1">
        <f>mock[[#This Row],[COGS]]/mock[[#This Row],[Quantity]]</f>
        <v>1432.8743333333332</v>
      </c>
      <c r="N503" s="1">
        <f>mock[[#This Row],[Unit Price]]-mock[[#This Row],[Unit Cost]]</f>
        <v>116.17900000000009</v>
      </c>
      <c r="O503" s="1">
        <f>mock[[#This Row],[Profit]]*mock[[#This Row],[Quantity]]</f>
        <v>697.07400000000052</v>
      </c>
      <c r="P503" s="1">
        <f>mock[[#This Row],[Total Profit]]+mock[[#This Row],[Vat]]</f>
        <v>1394.1480000000006</v>
      </c>
      <c r="Q503" s="1">
        <f>mock[[#This Row],[Invoiced Amount USD]]/mock[[#This Row],[Total Profit]]</f>
        <v>13.333333333333323</v>
      </c>
      <c r="R503" s="1">
        <f>mock[[#This Row],[Invoiced Amount USD]]/$T$23*100</f>
        <v>0.18581369853231194</v>
      </c>
    </row>
    <row r="504" spans="1:18" x14ac:dyDescent="0.2">
      <c r="A504">
        <v>503</v>
      </c>
      <c r="B504" t="s">
        <v>13</v>
      </c>
      <c r="C504" t="s">
        <v>63</v>
      </c>
      <c r="D504" t="s">
        <v>83</v>
      </c>
      <c r="E504" s="2">
        <v>44412</v>
      </c>
      <c r="F504" s="3" t="s">
        <v>891</v>
      </c>
      <c r="G504" s="3">
        <v>2021</v>
      </c>
      <c r="H504" s="1">
        <v>8725.1299999999992</v>
      </c>
      <c r="I504">
        <v>6</v>
      </c>
      <c r="J504" s="1">
        <f>0.075*mock[[#This Row],[Invoiced Amount USD]]</f>
        <v>654.38474999999994</v>
      </c>
      <c r="K504" s="1">
        <f>mock[[#This Row],[Invoiced Amount USD]]-mock[[#This Row],[Vat]]</f>
        <v>8070.745249999999</v>
      </c>
      <c r="L504" s="1">
        <f>mock[[#This Row],[Invoiced Amount USD]]/mock[[#This Row],[Quantity]]</f>
        <v>1454.1883333333333</v>
      </c>
      <c r="M504" s="1">
        <f>mock[[#This Row],[COGS]]/mock[[#This Row],[Quantity]]</f>
        <v>1345.1242083333332</v>
      </c>
      <c r="N504" s="1">
        <f>mock[[#This Row],[Unit Price]]-mock[[#This Row],[Unit Cost]]</f>
        <v>109.0641250000001</v>
      </c>
      <c r="O504" s="1">
        <f>mock[[#This Row],[Profit]]*mock[[#This Row],[Quantity]]</f>
        <v>654.38475000000062</v>
      </c>
      <c r="P504" s="1">
        <f>mock[[#This Row],[Total Profit]]+mock[[#This Row],[Vat]]</f>
        <v>1308.7695000000006</v>
      </c>
      <c r="Q504" s="1">
        <f>mock[[#This Row],[Invoiced Amount USD]]/mock[[#This Row],[Total Profit]]</f>
        <v>13.33333333333332</v>
      </c>
      <c r="R504" s="1">
        <f>mock[[#This Row],[Invoiced Amount USD]]/$T$23*100</f>
        <v>0.17443435081589947</v>
      </c>
    </row>
    <row r="505" spans="1:18" x14ac:dyDescent="0.2">
      <c r="A505">
        <v>504</v>
      </c>
      <c r="B505" t="s">
        <v>5</v>
      </c>
      <c r="C505" t="s">
        <v>14</v>
      </c>
      <c r="D505" t="s">
        <v>498</v>
      </c>
      <c r="E505" s="2">
        <v>44468</v>
      </c>
      <c r="F505" s="3" t="s">
        <v>893</v>
      </c>
      <c r="G505" s="3">
        <v>2021</v>
      </c>
      <c r="H505" s="1">
        <v>482.33</v>
      </c>
      <c r="I505">
        <v>6</v>
      </c>
      <c r="J505" s="1">
        <f>0.075*mock[[#This Row],[Invoiced Amount USD]]</f>
        <v>36.174749999999996</v>
      </c>
      <c r="K505" s="1">
        <f>mock[[#This Row],[Invoiced Amount USD]]-mock[[#This Row],[Vat]]</f>
        <v>446.15524999999997</v>
      </c>
      <c r="L505" s="1">
        <f>mock[[#This Row],[Invoiced Amount USD]]/mock[[#This Row],[Quantity]]</f>
        <v>80.388333333333335</v>
      </c>
      <c r="M505" s="1">
        <f>mock[[#This Row],[COGS]]/mock[[#This Row],[Quantity]]</f>
        <v>74.359208333333328</v>
      </c>
      <c r="N505" s="1">
        <f>mock[[#This Row],[Unit Price]]-mock[[#This Row],[Unit Cost]]</f>
        <v>6.0291250000000076</v>
      </c>
      <c r="O505" s="1">
        <f>mock[[#This Row],[Profit]]*mock[[#This Row],[Quantity]]</f>
        <v>36.174750000000046</v>
      </c>
      <c r="P505" s="1">
        <f>mock[[#This Row],[Total Profit]]+mock[[#This Row],[Vat]]</f>
        <v>72.349500000000035</v>
      </c>
      <c r="Q505" s="1">
        <f>mock[[#This Row],[Invoiced Amount USD]]/mock[[#This Row],[Total Profit]]</f>
        <v>13.333333333333316</v>
      </c>
      <c r="R505" s="1">
        <f>mock[[#This Row],[Invoiced Amount USD]]/$T$23*100</f>
        <v>9.6428271474502721E-3</v>
      </c>
    </row>
    <row r="506" spans="1:18" x14ac:dyDescent="0.2">
      <c r="A506">
        <v>505</v>
      </c>
      <c r="B506" t="s">
        <v>16</v>
      </c>
      <c r="C506" t="s">
        <v>47</v>
      </c>
      <c r="D506" t="s">
        <v>499</v>
      </c>
      <c r="E506" s="2">
        <v>44432</v>
      </c>
      <c r="F506" s="3" t="s">
        <v>891</v>
      </c>
      <c r="G506" s="3">
        <v>2021</v>
      </c>
      <c r="H506" s="1">
        <v>882.63</v>
      </c>
      <c r="I506">
        <v>3</v>
      </c>
      <c r="J506" s="1">
        <f>0.075*mock[[#This Row],[Invoiced Amount USD]]</f>
        <v>66.197249999999997</v>
      </c>
      <c r="K506" s="1">
        <f>mock[[#This Row],[Invoiced Amount USD]]-mock[[#This Row],[Vat]]</f>
        <v>816.43274999999994</v>
      </c>
      <c r="L506" s="1">
        <f>mock[[#This Row],[Invoiced Amount USD]]/mock[[#This Row],[Quantity]]</f>
        <v>294.20999999999998</v>
      </c>
      <c r="M506" s="1">
        <f>mock[[#This Row],[COGS]]/mock[[#This Row],[Quantity]]</f>
        <v>272.14425</v>
      </c>
      <c r="N506" s="1">
        <f>mock[[#This Row],[Unit Price]]-mock[[#This Row],[Unit Cost]]</f>
        <v>22.06574999999998</v>
      </c>
      <c r="O506" s="1">
        <f>mock[[#This Row],[Profit]]*mock[[#This Row],[Quantity]]</f>
        <v>66.19724999999994</v>
      </c>
      <c r="P506" s="1">
        <f>mock[[#This Row],[Total Profit]]+mock[[#This Row],[Vat]]</f>
        <v>132.39449999999994</v>
      </c>
      <c r="Q506" s="1">
        <f>mock[[#This Row],[Invoiced Amount USD]]/mock[[#This Row],[Total Profit]]</f>
        <v>13.333333333333345</v>
      </c>
      <c r="R506" s="1">
        <f>mock[[#This Row],[Invoiced Amount USD]]/$T$23*100</f>
        <v>1.7645695945004529E-2</v>
      </c>
    </row>
    <row r="507" spans="1:18" x14ac:dyDescent="0.2">
      <c r="A507">
        <v>506</v>
      </c>
      <c r="B507" t="s">
        <v>5</v>
      </c>
      <c r="C507" t="s">
        <v>60</v>
      </c>
      <c r="D507" t="s">
        <v>500</v>
      </c>
      <c r="E507" s="2">
        <v>44200</v>
      </c>
      <c r="F507" s="3" t="s">
        <v>894</v>
      </c>
      <c r="G507" s="3">
        <v>2021</v>
      </c>
      <c r="H507" s="1">
        <v>5343.82</v>
      </c>
      <c r="I507">
        <v>5</v>
      </c>
      <c r="J507" s="1">
        <f>0.075*mock[[#This Row],[Invoiced Amount USD]]</f>
        <v>400.78649999999999</v>
      </c>
      <c r="K507" s="1">
        <f>mock[[#This Row],[Invoiced Amount USD]]-mock[[#This Row],[Vat]]</f>
        <v>4943.0334999999995</v>
      </c>
      <c r="L507" s="1">
        <f>mock[[#This Row],[Invoiced Amount USD]]/mock[[#This Row],[Quantity]]</f>
        <v>1068.7639999999999</v>
      </c>
      <c r="M507" s="1">
        <f>mock[[#This Row],[COGS]]/mock[[#This Row],[Quantity]]</f>
        <v>988.60669999999993</v>
      </c>
      <c r="N507" s="1">
        <f>mock[[#This Row],[Unit Price]]-mock[[#This Row],[Unit Cost]]</f>
        <v>80.157299999999964</v>
      </c>
      <c r="O507" s="1">
        <f>mock[[#This Row],[Profit]]*mock[[#This Row],[Quantity]]</f>
        <v>400.78649999999982</v>
      </c>
      <c r="P507" s="1">
        <f>mock[[#This Row],[Total Profit]]+mock[[#This Row],[Vat]]</f>
        <v>801.57299999999987</v>
      </c>
      <c r="Q507" s="1">
        <f>mock[[#This Row],[Invoiced Amount USD]]/mock[[#This Row],[Total Profit]]</f>
        <v>13.333333333333339</v>
      </c>
      <c r="R507" s="1">
        <f>mock[[#This Row],[Invoiced Amount USD]]/$T$23*100</f>
        <v>0.1068345998944451</v>
      </c>
    </row>
    <row r="508" spans="1:18" x14ac:dyDescent="0.2">
      <c r="A508">
        <v>507</v>
      </c>
      <c r="B508" t="s">
        <v>5</v>
      </c>
      <c r="C508" t="s">
        <v>47</v>
      </c>
      <c r="D508" t="s">
        <v>501</v>
      </c>
      <c r="E508" s="2">
        <v>44379</v>
      </c>
      <c r="F508" s="3" t="s">
        <v>892</v>
      </c>
      <c r="G508" s="3">
        <v>2021</v>
      </c>
      <c r="H508" s="1">
        <v>5896.95</v>
      </c>
      <c r="I508">
        <v>8</v>
      </c>
      <c r="J508" s="1">
        <f>0.075*mock[[#This Row],[Invoiced Amount USD]]</f>
        <v>442.27124999999995</v>
      </c>
      <c r="K508" s="1">
        <f>mock[[#This Row],[Invoiced Amount USD]]-mock[[#This Row],[Vat]]</f>
        <v>5454.67875</v>
      </c>
      <c r="L508" s="1">
        <f>mock[[#This Row],[Invoiced Amount USD]]/mock[[#This Row],[Quantity]]</f>
        <v>737.11874999999998</v>
      </c>
      <c r="M508" s="1">
        <f>mock[[#This Row],[COGS]]/mock[[#This Row],[Quantity]]</f>
        <v>681.83484375</v>
      </c>
      <c r="N508" s="1">
        <f>mock[[#This Row],[Unit Price]]-mock[[#This Row],[Unit Cost]]</f>
        <v>55.283906249999973</v>
      </c>
      <c r="O508" s="1">
        <f>mock[[#This Row],[Profit]]*mock[[#This Row],[Quantity]]</f>
        <v>442.27124999999978</v>
      </c>
      <c r="P508" s="1">
        <f>mock[[#This Row],[Total Profit]]+mock[[#This Row],[Vat]]</f>
        <v>884.54249999999979</v>
      </c>
      <c r="Q508" s="1">
        <f>mock[[#This Row],[Invoiced Amount USD]]/mock[[#This Row],[Total Profit]]</f>
        <v>13.333333333333339</v>
      </c>
      <c r="R508" s="1">
        <f>mock[[#This Row],[Invoiced Amount USD]]/$T$23*100</f>
        <v>0.11789287323441811</v>
      </c>
    </row>
    <row r="509" spans="1:18" x14ac:dyDescent="0.2">
      <c r="A509">
        <v>508</v>
      </c>
      <c r="B509" t="s">
        <v>13</v>
      </c>
      <c r="C509" t="s">
        <v>6</v>
      </c>
      <c r="D509" t="s">
        <v>502</v>
      </c>
      <c r="E509" s="2">
        <v>44512</v>
      </c>
      <c r="F509" s="3" t="s">
        <v>898</v>
      </c>
      <c r="G509" s="3">
        <v>2021</v>
      </c>
      <c r="H509" s="1">
        <v>7385.17</v>
      </c>
      <c r="I509">
        <v>6</v>
      </c>
      <c r="J509" s="1">
        <f>0.075*mock[[#This Row],[Invoiced Amount USD]]</f>
        <v>553.88774999999998</v>
      </c>
      <c r="K509" s="1">
        <f>mock[[#This Row],[Invoiced Amount USD]]-mock[[#This Row],[Vat]]</f>
        <v>6831.2822500000002</v>
      </c>
      <c r="L509" s="1">
        <f>mock[[#This Row],[Invoiced Amount USD]]/mock[[#This Row],[Quantity]]</f>
        <v>1230.8616666666667</v>
      </c>
      <c r="M509" s="1">
        <f>mock[[#This Row],[COGS]]/mock[[#This Row],[Quantity]]</f>
        <v>1138.5470416666667</v>
      </c>
      <c r="N509" s="1">
        <f>mock[[#This Row],[Unit Price]]-mock[[#This Row],[Unit Cost]]</f>
        <v>92.314624999999978</v>
      </c>
      <c r="O509" s="1">
        <f>mock[[#This Row],[Profit]]*mock[[#This Row],[Quantity]]</f>
        <v>553.88774999999987</v>
      </c>
      <c r="P509" s="1">
        <f>mock[[#This Row],[Total Profit]]+mock[[#This Row],[Vat]]</f>
        <v>1107.7754999999997</v>
      </c>
      <c r="Q509" s="1">
        <f>mock[[#This Row],[Invoiced Amount USD]]/mock[[#This Row],[Total Profit]]</f>
        <v>13.333333333333337</v>
      </c>
      <c r="R509" s="1">
        <f>mock[[#This Row],[Invoiced Amount USD]]/$T$23*100</f>
        <v>0.14764563216995694</v>
      </c>
    </row>
    <row r="510" spans="1:18" x14ac:dyDescent="0.2">
      <c r="A510">
        <v>509</v>
      </c>
      <c r="B510" t="s">
        <v>8</v>
      </c>
      <c r="C510" t="s">
        <v>6</v>
      </c>
      <c r="D510" t="s">
        <v>503</v>
      </c>
      <c r="E510" s="2">
        <v>44247</v>
      </c>
      <c r="F510" s="3" t="s">
        <v>896</v>
      </c>
      <c r="G510" s="3">
        <v>2021</v>
      </c>
      <c r="H510" s="1">
        <v>8066.59</v>
      </c>
      <c r="I510">
        <v>4</v>
      </c>
      <c r="J510" s="1">
        <f>0.075*mock[[#This Row],[Invoiced Amount USD]]</f>
        <v>604.99424999999997</v>
      </c>
      <c r="K510" s="1">
        <f>mock[[#This Row],[Invoiced Amount USD]]-mock[[#This Row],[Vat]]</f>
        <v>7461.5957500000004</v>
      </c>
      <c r="L510" s="1">
        <f>mock[[#This Row],[Invoiced Amount USD]]/mock[[#This Row],[Quantity]]</f>
        <v>2016.6475</v>
      </c>
      <c r="M510" s="1">
        <f>mock[[#This Row],[COGS]]/mock[[#This Row],[Quantity]]</f>
        <v>1865.3989375000001</v>
      </c>
      <c r="N510" s="1">
        <f>mock[[#This Row],[Unit Price]]-mock[[#This Row],[Unit Cost]]</f>
        <v>151.24856249999993</v>
      </c>
      <c r="O510" s="1">
        <f>mock[[#This Row],[Profit]]*mock[[#This Row],[Quantity]]</f>
        <v>604.99424999999974</v>
      </c>
      <c r="P510" s="1">
        <f>mock[[#This Row],[Total Profit]]+mock[[#This Row],[Vat]]</f>
        <v>1209.9884999999997</v>
      </c>
      <c r="Q510" s="1">
        <f>mock[[#This Row],[Invoiced Amount USD]]/mock[[#This Row],[Total Profit]]</f>
        <v>13.333333333333339</v>
      </c>
      <c r="R510" s="1">
        <f>mock[[#This Row],[Invoiced Amount USD]]/$T$23*100</f>
        <v>0.16126870200765223</v>
      </c>
    </row>
    <row r="511" spans="1:18" x14ac:dyDescent="0.2">
      <c r="A511">
        <v>510</v>
      </c>
      <c r="B511" t="s">
        <v>5</v>
      </c>
      <c r="C511" t="s">
        <v>35</v>
      </c>
      <c r="D511" t="s">
        <v>504</v>
      </c>
      <c r="E511" s="2">
        <v>44423</v>
      </c>
      <c r="F511" s="3" t="s">
        <v>891</v>
      </c>
      <c r="G511" s="3">
        <v>2021</v>
      </c>
      <c r="H511" s="1">
        <v>5276.62</v>
      </c>
      <c r="I511">
        <v>8</v>
      </c>
      <c r="J511" s="1">
        <f>0.075*mock[[#This Row],[Invoiced Amount USD]]</f>
        <v>395.74649999999997</v>
      </c>
      <c r="K511" s="1">
        <f>mock[[#This Row],[Invoiced Amount USD]]-mock[[#This Row],[Vat]]</f>
        <v>4880.8734999999997</v>
      </c>
      <c r="L511" s="1">
        <f>mock[[#This Row],[Invoiced Amount USD]]/mock[[#This Row],[Quantity]]</f>
        <v>659.57749999999999</v>
      </c>
      <c r="M511" s="1">
        <f>mock[[#This Row],[COGS]]/mock[[#This Row],[Quantity]]</f>
        <v>610.10918749999996</v>
      </c>
      <c r="N511" s="1">
        <f>mock[[#This Row],[Unit Price]]-mock[[#This Row],[Unit Cost]]</f>
        <v>49.468312500000025</v>
      </c>
      <c r="O511" s="1">
        <f>mock[[#This Row],[Profit]]*mock[[#This Row],[Quantity]]</f>
        <v>395.7465000000002</v>
      </c>
      <c r="P511" s="1">
        <f>mock[[#This Row],[Total Profit]]+mock[[#This Row],[Vat]]</f>
        <v>791.49300000000017</v>
      </c>
      <c r="Q511" s="1">
        <f>mock[[#This Row],[Invoiced Amount USD]]/mock[[#This Row],[Total Profit]]</f>
        <v>13.333333333333327</v>
      </c>
      <c r="R511" s="1">
        <f>mock[[#This Row],[Invoiced Amount USD]]/$T$23*100</f>
        <v>0.10549112554222018</v>
      </c>
    </row>
    <row r="512" spans="1:18" x14ac:dyDescent="0.2">
      <c r="A512">
        <v>511</v>
      </c>
      <c r="B512" t="s">
        <v>5</v>
      </c>
      <c r="C512" t="s">
        <v>58</v>
      </c>
      <c r="D512" t="s">
        <v>505</v>
      </c>
      <c r="E512" s="2">
        <v>44409</v>
      </c>
      <c r="F512" s="3" t="s">
        <v>891</v>
      </c>
      <c r="G512" s="3">
        <v>2021</v>
      </c>
      <c r="H512" s="1">
        <v>5664.43</v>
      </c>
      <c r="I512">
        <v>10</v>
      </c>
      <c r="J512" s="1">
        <f>0.075*mock[[#This Row],[Invoiced Amount USD]]</f>
        <v>424.83224999999999</v>
      </c>
      <c r="K512" s="1">
        <f>mock[[#This Row],[Invoiced Amount USD]]-mock[[#This Row],[Vat]]</f>
        <v>5239.5977499999999</v>
      </c>
      <c r="L512" s="1">
        <f>mock[[#This Row],[Invoiced Amount USD]]/mock[[#This Row],[Quantity]]</f>
        <v>566.44299999999998</v>
      </c>
      <c r="M512" s="1">
        <f>mock[[#This Row],[COGS]]/mock[[#This Row],[Quantity]]</f>
        <v>523.95977500000004</v>
      </c>
      <c r="N512" s="1">
        <f>mock[[#This Row],[Unit Price]]-mock[[#This Row],[Unit Cost]]</f>
        <v>42.483224999999948</v>
      </c>
      <c r="O512" s="1">
        <f>mock[[#This Row],[Profit]]*mock[[#This Row],[Quantity]]</f>
        <v>424.83224999999948</v>
      </c>
      <c r="P512" s="1">
        <f>mock[[#This Row],[Total Profit]]+mock[[#This Row],[Vat]]</f>
        <v>849.66449999999941</v>
      </c>
      <c r="Q512" s="1">
        <f>mock[[#This Row],[Invoiced Amount USD]]/mock[[#This Row],[Total Profit]]</f>
        <v>13.33333333333335</v>
      </c>
      <c r="R512" s="1">
        <f>mock[[#This Row],[Invoiced Amount USD]]/$T$23*100</f>
        <v>0.1132442920382969</v>
      </c>
    </row>
    <row r="513" spans="1:18" x14ac:dyDescent="0.2">
      <c r="A513">
        <v>512</v>
      </c>
      <c r="B513" t="s">
        <v>13</v>
      </c>
      <c r="C513" t="s">
        <v>91</v>
      </c>
      <c r="D513" t="s">
        <v>506</v>
      </c>
      <c r="E513" s="2">
        <v>44438</v>
      </c>
      <c r="F513" s="3" t="s">
        <v>891</v>
      </c>
      <c r="G513" s="3">
        <v>2021</v>
      </c>
      <c r="H513" s="1">
        <v>5605.64</v>
      </c>
      <c r="I513">
        <v>9</v>
      </c>
      <c r="J513" s="1">
        <f>0.075*mock[[#This Row],[Invoiced Amount USD]]</f>
        <v>420.423</v>
      </c>
      <c r="K513" s="1">
        <f>mock[[#This Row],[Invoiced Amount USD]]-mock[[#This Row],[Vat]]</f>
        <v>5185.2170000000006</v>
      </c>
      <c r="L513" s="1">
        <f>mock[[#This Row],[Invoiced Amount USD]]/mock[[#This Row],[Quantity]]</f>
        <v>622.84888888888895</v>
      </c>
      <c r="M513" s="1">
        <f>mock[[#This Row],[COGS]]/mock[[#This Row],[Quantity]]</f>
        <v>576.1352222222223</v>
      </c>
      <c r="N513" s="1">
        <f>mock[[#This Row],[Unit Price]]-mock[[#This Row],[Unit Cost]]</f>
        <v>46.713666666666654</v>
      </c>
      <c r="O513" s="1">
        <f>mock[[#This Row],[Profit]]*mock[[#This Row],[Quantity]]</f>
        <v>420.42299999999989</v>
      </c>
      <c r="P513" s="1">
        <f>mock[[#This Row],[Total Profit]]+mock[[#This Row],[Vat]]</f>
        <v>840.84599999999989</v>
      </c>
      <c r="Q513" s="1">
        <f>mock[[#This Row],[Invoiced Amount USD]]/mock[[#This Row],[Total Profit]]</f>
        <v>13.333333333333337</v>
      </c>
      <c r="R513" s="1">
        <f>mock[[#This Row],[Invoiced Amount USD]]/$T$23*100</f>
        <v>0.1120689519018787</v>
      </c>
    </row>
    <row r="514" spans="1:18" x14ac:dyDescent="0.2">
      <c r="A514">
        <v>513</v>
      </c>
      <c r="B514" t="s">
        <v>5</v>
      </c>
      <c r="C514" t="s">
        <v>35</v>
      </c>
      <c r="D514" t="s">
        <v>507</v>
      </c>
      <c r="E514" s="2">
        <v>44304</v>
      </c>
      <c r="F514" s="3" t="s">
        <v>888</v>
      </c>
      <c r="G514" s="3">
        <v>2021</v>
      </c>
      <c r="H514" s="1">
        <v>7536.89</v>
      </c>
      <c r="I514">
        <v>2</v>
      </c>
      <c r="J514" s="1">
        <f>0.075*mock[[#This Row],[Invoiced Amount USD]]</f>
        <v>565.26675</v>
      </c>
      <c r="K514" s="1">
        <f>mock[[#This Row],[Invoiced Amount USD]]-mock[[#This Row],[Vat]]</f>
        <v>6971.6232500000006</v>
      </c>
      <c r="L514" s="1">
        <f>mock[[#This Row],[Invoiced Amount USD]]/mock[[#This Row],[Quantity]]</f>
        <v>3768.4450000000002</v>
      </c>
      <c r="M514" s="1">
        <f>mock[[#This Row],[COGS]]/mock[[#This Row],[Quantity]]</f>
        <v>3485.8116250000003</v>
      </c>
      <c r="N514" s="1">
        <f>mock[[#This Row],[Unit Price]]-mock[[#This Row],[Unit Cost]]</f>
        <v>282.63337499999989</v>
      </c>
      <c r="O514" s="1">
        <f>mock[[#This Row],[Profit]]*mock[[#This Row],[Quantity]]</f>
        <v>565.26674999999977</v>
      </c>
      <c r="P514" s="1">
        <f>mock[[#This Row],[Total Profit]]+mock[[#This Row],[Vat]]</f>
        <v>1130.5334999999998</v>
      </c>
      <c r="Q514" s="1">
        <f>mock[[#This Row],[Invoiced Amount USD]]/mock[[#This Row],[Total Profit]]</f>
        <v>13.333333333333339</v>
      </c>
      <c r="R514" s="1">
        <f>mock[[#This Row],[Invoiced Amount USD]]/$T$23*100</f>
        <v>0.15067884539495055</v>
      </c>
    </row>
    <row r="515" spans="1:18" x14ac:dyDescent="0.2">
      <c r="A515">
        <v>514</v>
      </c>
      <c r="B515" t="s">
        <v>5</v>
      </c>
      <c r="C515" t="s">
        <v>6</v>
      </c>
      <c r="D515" t="s">
        <v>508</v>
      </c>
      <c r="E515" s="2">
        <v>44321</v>
      </c>
      <c r="F515" s="3" t="s">
        <v>897</v>
      </c>
      <c r="G515" s="3">
        <v>2021</v>
      </c>
      <c r="H515" s="1">
        <v>7635.32</v>
      </c>
      <c r="I515">
        <v>9</v>
      </c>
      <c r="J515" s="1">
        <f>0.075*mock[[#This Row],[Invoiced Amount USD]]</f>
        <v>572.649</v>
      </c>
      <c r="K515" s="1">
        <f>mock[[#This Row],[Invoiced Amount USD]]-mock[[#This Row],[Vat]]</f>
        <v>7062.6709999999994</v>
      </c>
      <c r="L515" s="1">
        <f>mock[[#This Row],[Invoiced Amount USD]]/mock[[#This Row],[Quantity]]</f>
        <v>848.36888888888882</v>
      </c>
      <c r="M515" s="1">
        <f>mock[[#This Row],[COGS]]/mock[[#This Row],[Quantity]]</f>
        <v>784.74122222222218</v>
      </c>
      <c r="N515" s="1">
        <f>mock[[#This Row],[Unit Price]]-mock[[#This Row],[Unit Cost]]</f>
        <v>63.627666666666642</v>
      </c>
      <c r="O515" s="1">
        <f>mock[[#This Row],[Profit]]*mock[[#This Row],[Quantity]]</f>
        <v>572.64899999999977</v>
      </c>
      <c r="P515" s="1">
        <f>mock[[#This Row],[Total Profit]]+mock[[#This Row],[Vat]]</f>
        <v>1145.2979999999998</v>
      </c>
      <c r="Q515" s="1">
        <f>mock[[#This Row],[Invoiced Amount USD]]/mock[[#This Row],[Total Profit]]</f>
        <v>13.333333333333337</v>
      </c>
      <c r="R515" s="1">
        <f>mock[[#This Row],[Invoiced Amount USD]]/$T$23*100</f>
        <v>0.15264667546175859</v>
      </c>
    </row>
    <row r="516" spans="1:18" x14ac:dyDescent="0.2">
      <c r="A516">
        <v>515</v>
      </c>
      <c r="B516" t="s">
        <v>10</v>
      </c>
      <c r="C516" t="s">
        <v>87</v>
      </c>
      <c r="D516" t="s">
        <v>509</v>
      </c>
      <c r="E516" s="2">
        <v>44499</v>
      </c>
      <c r="F516" s="3" t="s">
        <v>889</v>
      </c>
      <c r="G516" s="3">
        <v>2021</v>
      </c>
      <c r="H516" s="1">
        <v>9122.81</v>
      </c>
      <c r="I516">
        <v>1</v>
      </c>
      <c r="J516" s="1">
        <f>0.075*mock[[#This Row],[Invoiced Amount USD]]</f>
        <v>684.21074999999996</v>
      </c>
      <c r="K516" s="1">
        <f>mock[[#This Row],[Invoiced Amount USD]]-mock[[#This Row],[Vat]]</f>
        <v>8438.5992499999993</v>
      </c>
      <c r="L516" s="1">
        <f>mock[[#This Row],[Invoiced Amount USD]]/mock[[#This Row],[Quantity]]</f>
        <v>9122.81</v>
      </c>
      <c r="M516" s="1">
        <f>mock[[#This Row],[COGS]]/mock[[#This Row],[Quantity]]</f>
        <v>8438.5992499999993</v>
      </c>
      <c r="N516" s="1">
        <f>mock[[#This Row],[Unit Price]]-mock[[#This Row],[Unit Cost]]</f>
        <v>684.21075000000019</v>
      </c>
      <c r="O516" s="1">
        <f>mock[[#This Row],[Profit]]*mock[[#This Row],[Quantity]]</f>
        <v>684.21075000000019</v>
      </c>
      <c r="P516" s="1">
        <f>mock[[#This Row],[Total Profit]]+mock[[#This Row],[Vat]]</f>
        <v>1368.4215000000002</v>
      </c>
      <c r="Q516" s="1">
        <f>mock[[#This Row],[Invoiced Amount USD]]/mock[[#This Row],[Total Profit]]</f>
        <v>13.333333333333329</v>
      </c>
      <c r="R516" s="1">
        <f>mock[[#This Row],[Invoiced Amount USD]]/$T$23*100</f>
        <v>0.18238484010745926</v>
      </c>
    </row>
    <row r="517" spans="1:18" x14ac:dyDescent="0.2">
      <c r="A517">
        <v>516</v>
      </c>
      <c r="B517" t="s">
        <v>16</v>
      </c>
      <c r="C517" t="s">
        <v>33</v>
      </c>
      <c r="D517" t="s">
        <v>510</v>
      </c>
      <c r="E517" s="2">
        <v>44313</v>
      </c>
      <c r="F517" s="3" t="s">
        <v>888</v>
      </c>
      <c r="G517" s="3">
        <v>2021</v>
      </c>
      <c r="H517" s="1">
        <v>6271.6</v>
      </c>
      <c r="I517">
        <v>10</v>
      </c>
      <c r="J517" s="1">
        <f>0.075*mock[[#This Row],[Invoiced Amount USD]]</f>
        <v>470.37</v>
      </c>
      <c r="K517" s="1">
        <f>mock[[#This Row],[Invoiced Amount USD]]-mock[[#This Row],[Vat]]</f>
        <v>5801.2300000000005</v>
      </c>
      <c r="L517" s="1">
        <f>mock[[#This Row],[Invoiced Amount USD]]/mock[[#This Row],[Quantity]]</f>
        <v>627.16000000000008</v>
      </c>
      <c r="M517" s="1">
        <f>mock[[#This Row],[COGS]]/mock[[#This Row],[Quantity]]</f>
        <v>580.12300000000005</v>
      </c>
      <c r="N517" s="1">
        <f>mock[[#This Row],[Unit Price]]-mock[[#This Row],[Unit Cost]]</f>
        <v>47.037000000000035</v>
      </c>
      <c r="O517" s="1">
        <f>mock[[#This Row],[Profit]]*mock[[#This Row],[Quantity]]</f>
        <v>470.37000000000035</v>
      </c>
      <c r="P517" s="1">
        <f>mock[[#This Row],[Total Profit]]+mock[[#This Row],[Vat]]</f>
        <v>940.74000000000035</v>
      </c>
      <c r="Q517" s="1">
        <f>mock[[#This Row],[Invoiced Amount USD]]/mock[[#This Row],[Total Profit]]</f>
        <v>13.333333333333325</v>
      </c>
      <c r="R517" s="1">
        <f>mock[[#This Row],[Invoiced Amount USD]]/$T$23*100</f>
        <v>0.12538294266985081</v>
      </c>
    </row>
    <row r="518" spans="1:18" x14ac:dyDescent="0.2">
      <c r="A518">
        <v>517</v>
      </c>
      <c r="B518" t="s">
        <v>16</v>
      </c>
      <c r="C518" t="s">
        <v>91</v>
      </c>
      <c r="D518" t="s">
        <v>511</v>
      </c>
      <c r="E518" s="2">
        <v>44216</v>
      </c>
      <c r="F518" s="3" t="s">
        <v>894</v>
      </c>
      <c r="G518" s="3">
        <v>2021</v>
      </c>
      <c r="H518" s="1">
        <v>7196.95</v>
      </c>
      <c r="I518">
        <v>4</v>
      </c>
      <c r="J518" s="1">
        <f>0.075*mock[[#This Row],[Invoiced Amount USD]]</f>
        <v>539.77125000000001</v>
      </c>
      <c r="K518" s="1">
        <f>mock[[#This Row],[Invoiced Amount USD]]-mock[[#This Row],[Vat]]</f>
        <v>6657.17875</v>
      </c>
      <c r="L518" s="1">
        <f>mock[[#This Row],[Invoiced Amount USD]]/mock[[#This Row],[Quantity]]</f>
        <v>1799.2375</v>
      </c>
      <c r="M518" s="1">
        <f>mock[[#This Row],[COGS]]/mock[[#This Row],[Quantity]]</f>
        <v>1664.2946875</v>
      </c>
      <c r="N518" s="1">
        <f>mock[[#This Row],[Unit Price]]-mock[[#This Row],[Unit Cost]]</f>
        <v>134.94281249999995</v>
      </c>
      <c r="O518" s="1">
        <f>mock[[#This Row],[Profit]]*mock[[#This Row],[Quantity]]</f>
        <v>539.77124999999978</v>
      </c>
      <c r="P518" s="1">
        <f>mock[[#This Row],[Total Profit]]+mock[[#This Row],[Vat]]</f>
        <v>1079.5424999999998</v>
      </c>
      <c r="Q518" s="1">
        <f>mock[[#This Row],[Invoiced Amount USD]]/mock[[#This Row],[Total Profit]]</f>
        <v>13.333333333333339</v>
      </c>
      <c r="R518" s="1">
        <f>mock[[#This Row],[Invoiced Amount USD]]/$T$23*100</f>
        <v>0.14388270445305545</v>
      </c>
    </row>
    <row r="519" spans="1:18" x14ac:dyDescent="0.2">
      <c r="A519">
        <v>518</v>
      </c>
      <c r="B519" t="s">
        <v>10</v>
      </c>
      <c r="C519" t="s">
        <v>18</v>
      </c>
      <c r="D519" t="s">
        <v>512</v>
      </c>
      <c r="E519" s="2">
        <v>44542</v>
      </c>
      <c r="F519" s="3" t="s">
        <v>895</v>
      </c>
      <c r="G519" s="3">
        <v>2021</v>
      </c>
      <c r="H519" s="1">
        <v>2113.25</v>
      </c>
      <c r="I519">
        <v>5</v>
      </c>
      <c r="J519" s="1">
        <f>0.075*mock[[#This Row],[Invoiced Amount USD]]</f>
        <v>158.49375000000001</v>
      </c>
      <c r="K519" s="1">
        <f>mock[[#This Row],[Invoiced Amount USD]]-mock[[#This Row],[Vat]]</f>
        <v>1954.7562499999999</v>
      </c>
      <c r="L519" s="1">
        <f>mock[[#This Row],[Invoiced Amount USD]]/mock[[#This Row],[Quantity]]</f>
        <v>422.65</v>
      </c>
      <c r="M519" s="1">
        <f>mock[[#This Row],[COGS]]/mock[[#This Row],[Quantity]]</f>
        <v>390.95124999999996</v>
      </c>
      <c r="N519" s="1">
        <f>mock[[#This Row],[Unit Price]]-mock[[#This Row],[Unit Cost]]</f>
        <v>31.698750000000018</v>
      </c>
      <c r="O519" s="1">
        <f>mock[[#This Row],[Profit]]*mock[[#This Row],[Quantity]]</f>
        <v>158.49375000000009</v>
      </c>
      <c r="P519" s="1">
        <f>mock[[#This Row],[Total Profit]]+mock[[#This Row],[Vat]]</f>
        <v>316.98750000000007</v>
      </c>
      <c r="Q519" s="1">
        <f>mock[[#This Row],[Invoiced Amount USD]]/mock[[#This Row],[Total Profit]]</f>
        <v>13.333333333333325</v>
      </c>
      <c r="R519" s="1">
        <f>mock[[#This Row],[Invoiced Amount USD]]/$T$23*100</f>
        <v>4.2248469863681068E-2</v>
      </c>
    </row>
    <row r="520" spans="1:18" x14ac:dyDescent="0.2">
      <c r="A520">
        <v>519</v>
      </c>
      <c r="B520" t="s">
        <v>13</v>
      </c>
      <c r="C520" t="s">
        <v>18</v>
      </c>
      <c r="D520" t="s">
        <v>513</v>
      </c>
      <c r="E520" s="2">
        <v>44235</v>
      </c>
      <c r="F520" s="3" t="s">
        <v>896</v>
      </c>
      <c r="G520" s="3">
        <v>2021</v>
      </c>
      <c r="H520" s="1">
        <v>2532.19</v>
      </c>
      <c r="I520">
        <v>1</v>
      </c>
      <c r="J520" s="1">
        <f>0.075*mock[[#This Row],[Invoiced Amount USD]]</f>
        <v>189.91425000000001</v>
      </c>
      <c r="K520" s="1">
        <f>mock[[#This Row],[Invoiced Amount USD]]-mock[[#This Row],[Vat]]</f>
        <v>2342.2757500000002</v>
      </c>
      <c r="L520" s="1">
        <f>mock[[#This Row],[Invoiced Amount USD]]/mock[[#This Row],[Quantity]]</f>
        <v>2532.19</v>
      </c>
      <c r="M520" s="1">
        <f>mock[[#This Row],[COGS]]/mock[[#This Row],[Quantity]]</f>
        <v>2342.2757500000002</v>
      </c>
      <c r="N520" s="1">
        <f>mock[[#This Row],[Unit Price]]-mock[[#This Row],[Unit Cost]]</f>
        <v>189.91424999999981</v>
      </c>
      <c r="O520" s="1">
        <f>mock[[#This Row],[Profit]]*mock[[#This Row],[Quantity]]</f>
        <v>189.91424999999981</v>
      </c>
      <c r="P520" s="1">
        <f>mock[[#This Row],[Total Profit]]+mock[[#This Row],[Vat]]</f>
        <v>379.82849999999985</v>
      </c>
      <c r="Q520" s="1">
        <f>mock[[#This Row],[Invoiced Amount USD]]/mock[[#This Row],[Total Profit]]</f>
        <v>13.333333333333346</v>
      </c>
      <c r="R520" s="1">
        <f>mock[[#This Row],[Invoiced Amount USD]]/$T$23*100</f>
        <v>5.0623992856554861E-2</v>
      </c>
    </row>
    <row r="521" spans="1:18" x14ac:dyDescent="0.2">
      <c r="A521">
        <v>520</v>
      </c>
      <c r="B521" t="s">
        <v>16</v>
      </c>
      <c r="C521" t="s">
        <v>47</v>
      </c>
      <c r="D521" t="s">
        <v>462</v>
      </c>
      <c r="E521" s="2">
        <v>44483</v>
      </c>
      <c r="F521" s="3" t="s">
        <v>889</v>
      </c>
      <c r="G521" s="3">
        <v>2021</v>
      </c>
      <c r="H521" s="1">
        <v>1355.26</v>
      </c>
      <c r="I521">
        <v>9</v>
      </c>
      <c r="J521" s="1">
        <f>0.075*mock[[#This Row],[Invoiced Amount USD]]</f>
        <v>101.64449999999999</v>
      </c>
      <c r="K521" s="1">
        <f>mock[[#This Row],[Invoiced Amount USD]]-mock[[#This Row],[Vat]]</f>
        <v>1253.6154999999999</v>
      </c>
      <c r="L521" s="1">
        <f>mock[[#This Row],[Invoiced Amount USD]]/mock[[#This Row],[Quantity]]</f>
        <v>150.58444444444444</v>
      </c>
      <c r="M521" s="1">
        <f>mock[[#This Row],[COGS]]/mock[[#This Row],[Quantity]]</f>
        <v>139.2906111111111</v>
      </c>
      <c r="N521" s="1">
        <f>mock[[#This Row],[Unit Price]]-mock[[#This Row],[Unit Cost]]</f>
        <v>11.293833333333339</v>
      </c>
      <c r="O521" s="1">
        <f>mock[[#This Row],[Profit]]*mock[[#This Row],[Quantity]]</f>
        <v>101.64450000000005</v>
      </c>
      <c r="P521" s="1">
        <f>mock[[#This Row],[Total Profit]]+mock[[#This Row],[Vat]]</f>
        <v>203.28900000000004</v>
      </c>
      <c r="Q521" s="1">
        <f>mock[[#This Row],[Invoiced Amount USD]]/mock[[#This Row],[Total Profit]]</f>
        <v>13.333333333333327</v>
      </c>
      <c r="R521" s="1">
        <f>mock[[#This Row],[Invoiced Amount USD]]/$T$23*100</f>
        <v>2.7094598967208047E-2</v>
      </c>
    </row>
    <row r="522" spans="1:18" x14ac:dyDescent="0.2">
      <c r="A522">
        <v>521</v>
      </c>
      <c r="B522" t="s">
        <v>16</v>
      </c>
      <c r="C522" t="s">
        <v>60</v>
      </c>
      <c r="D522" t="s">
        <v>514</v>
      </c>
      <c r="E522" s="2">
        <v>44439</v>
      </c>
      <c r="F522" s="3" t="s">
        <v>891</v>
      </c>
      <c r="G522" s="3">
        <v>2021</v>
      </c>
      <c r="H522" s="1">
        <v>2713.22</v>
      </c>
      <c r="I522">
        <v>10</v>
      </c>
      <c r="J522" s="1">
        <f>0.075*mock[[#This Row],[Invoiced Amount USD]]</f>
        <v>203.49149999999997</v>
      </c>
      <c r="K522" s="1">
        <f>mock[[#This Row],[Invoiced Amount USD]]-mock[[#This Row],[Vat]]</f>
        <v>2509.7284999999997</v>
      </c>
      <c r="L522" s="1">
        <f>mock[[#This Row],[Invoiced Amount USD]]/mock[[#This Row],[Quantity]]</f>
        <v>271.322</v>
      </c>
      <c r="M522" s="1">
        <f>mock[[#This Row],[COGS]]/mock[[#This Row],[Quantity]]</f>
        <v>250.97284999999997</v>
      </c>
      <c r="N522" s="1">
        <f>mock[[#This Row],[Unit Price]]-mock[[#This Row],[Unit Cost]]</f>
        <v>20.349150000000037</v>
      </c>
      <c r="O522" s="1">
        <f>mock[[#This Row],[Profit]]*mock[[#This Row],[Quantity]]</f>
        <v>203.49150000000037</v>
      </c>
      <c r="P522" s="1">
        <f>mock[[#This Row],[Total Profit]]+mock[[#This Row],[Vat]]</f>
        <v>406.98300000000035</v>
      </c>
      <c r="Q522" s="1">
        <f>mock[[#This Row],[Invoiced Amount USD]]/mock[[#This Row],[Total Profit]]</f>
        <v>13.333333333333307</v>
      </c>
      <c r="R522" s="1">
        <f>mock[[#This Row],[Invoiced Amount USD]]/$T$23*100</f>
        <v>5.4243176814639416E-2</v>
      </c>
    </row>
    <row r="523" spans="1:18" x14ac:dyDescent="0.2">
      <c r="A523">
        <v>522</v>
      </c>
      <c r="B523" t="s">
        <v>5</v>
      </c>
      <c r="C523" t="s">
        <v>63</v>
      </c>
      <c r="D523" t="s">
        <v>515</v>
      </c>
      <c r="E523" s="2">
        <v>44264</v>
      </c>
      <c r="F523" s="3" t="s">
        <v>890</v>
      </c>
      <c r="G523" s="3">
        <v>2021</v>
      </c>
      <c r="H523" s="1">
        <v>5485.86</v>
      </c>
      <c r="I523">
        <v>1</v>
      </c>
      <c r="J523" s="1">
        <f>0.075*mock[[#This Row],[Invoiced Amount USD]]</f>
        <v>411.43949999999995</v>
      </c>
      <c r="K523" s="1">
        <f>mock[[#This Row],[Invoiced Amount USD]]-mock[[#This Row],[Vat]]</f>
        <v>5074.4205000000002</v>
      </c>
      <c r="L523" s="1">
        <f>mock[[#This Row],[Invoiced Amount USD]]/mock[[#This Row],[Quantity]]</f>
        <v>5485.86</v>
      </c>
      <c r="M523" s="1">
        <f>mock[[#This Row],[COGS]]/mock[[#This Row],[Quantity]]</f>
        <v>5074.4205000000002</v>
      </c>
      <c r="N523" s="1">
        <f>mock[[#This Row],[Unit Price]]-mock[[#This Row],[Unit Cost]]</f>
        <v>411.4394999999995</v>
      </c>
      <c r="O523" s="1">
        <f>mock[[#This Row],[Profit]]*mock[[#This Row],[Quantity]]</f>
        <v>411.4394999999995</v>
      </c>
      <c r="P523" s="1">
        <f>mock[[#This Row],[Total Profit]]+mock[[#This Row],[Vat]]</f>
        <v>822.87899999999945</v>
      </c>
      <c r="Q523" s="1">
        <f>mock[[#This Row],[Invoiced Amount USD]]/mock[[#This Row],[Total Profit]]</f>
        <v>13.333333333333348</v>
      </c>
      <c r="R523" s="1">
        <f>mock[[#This Row],[Invoiced Amount USD]]/$T$23*100</f>
        <v>0.10967428883774916</v>
      </c>
    </row>
    <row r="524" spans="1:18" x14ac:dyDescent="0.2">
      <c r="A524">
        <v>523</v>
      </c>
      <c r="B524" t="s">
        <v>5</v>
      </c>
      <c r="C524" t="s">
        <v>52</v>
      </c>
      <c r="D524" t="s">
        <v>51</v>
      </c>
      <c r="E524" s="2">
        <v>44449</v>
      </c>
      <c r="F524" s="3" t="s">
        <v>893</v>
      </c>
      <c r="G524" s="3">
        <v>2021</v>
      </c>
      <c r="H524" s="1">
        <v>5632.34</v>
      </c>
      <c r="I524">
        <v>5</v>
      </c>
      <c r="J524" s="1">
        <f>0.075*mock[[#This Row],[Invoiced Amount USD]]</f>
        <v>422.4255</v>
      </c>
      <c r="K524" s="1">
        <f>mock[[#This Row],[Invoiced Amount USD]]-mock[[#This Row],[Vat]]</f>
        <v>5209.9144999999999</v>
      </c>
      <c r="L524" s="1">
        <f>mock[[#This Row],[Invoiced Amount USD]]/mock[[#This Row],[Quantity]]</f>
        <v>1126.4680000000001</v>
      </c>
      <c r="M524" s="1">
        <f>mock[[#This Row],[COGS]]/mock[[#This Row],[Quantity]]</f>
        <v>1041.9829</v>
      </c>
      <c r="N524" s="1">
        <f>mock[[#This Row],[Unit Price]]-mock[[#This Row],[Unit Cost]]</f>
        <v>84.485100000000102</v>
      </c>
      <c r="O524" s="1">
        <f>mock[[#This Row],[Profit]]*mock[[#This Row],[Quantity]]</f>
        <v>422.42550000000051</v>
      </c>
      <c r="P524" s="1">
        <f>mock[[#This Row],[Total Profit]]+mock[[#This Row],[Vat]]</f>
        <v>844.85100000000057</v>
      </c>
      <c r="Q524" s="1">
        <f>mock[[#This Row],[Invoiced Amount USD]]/mock[[#This Row],[Total Profit]]</f>
        <v>13.333333333333318</v>
      </c>
      <c r="R524" s="1">
        <f>mock[[#This Row],[Invoiced Amount USD]]/$T$23*100</f>
        <v>0.11260274305075378</v>
      </c>
    </row>
    <row r="525" spans="1:18" x14ac:dyDescent="0.2">
      <c r="A525">
        <v>524</v>
      </c>
      <c r="B525" t="s">
        <v>10</v>
      </c>
      <c r="C525" t="s">
        <v>47</v>
      </c>
      <c r="D525" t="s">
        <v>516</v>
      </c>
      <c r="E525" s="2">
        <v>44424</v>
      </c>
      <c r="F525" s="3" t="s">
        <v>891</v>
      </c>
      <c r="G525" s="3">
        <v>2021</v>
      </c>
      <c r="H525" s="1">
        <v>33.479999999999997</v>
      </c>
      <c r="I525">
        <v>3</v>
      </c>
      <c r="J525" s="1">
        <f>0.075*mock[[#This Row],[Invoiced Amount USD]]</f>
        <v>2.5109999999999997</v>
      </c>
      <c r="K525" s="1">
        <f>mock[[#This Row],[Invoiced Amount USD]]-mock[[#This Row],[Vat]]</f>
        <v>30.968999999999998</v>
      </c>
      <c r="L525" s="1">
        <f>mock[[#This Row],[Invoiced Amount USD]]/mock[[#This Row],[Quantity]]</f>
        <v>11.159999999999998</v>
      </c>
      <c r="M525" s="1">
        <f>mock[[#This Row],[COGS]]/mock[[#This Row],[Quantity]]</f>
        <v>10.322999999999999</v>
      </c>
      <c r="N525" s="1">
        <f>mock[[#This Row],[Unit Price]]-mock[[#This Row],[Unit Cost]]</f>
        <v>0.83699999999999974</v>
      </c>
      <c r="O525" s="1">
        <f>mock[[#This Row],[Profit]]*mock[[#This Row],[Quantity]]</f>
        <v>2.5109999999999992</v>
      </c>
      <c r="P525" s="1">
        <f>mock[[#This Row],[Total Profit]]+mock[[#This Row],[Vat]]</f>
        <v>5.0219999999999985</v>
      </c>
      <c r="Q525" s="1">
        <f>mock[[#This Row],[Invoiced Amount USD]]/mock[[#This Row],[Total Profit]]</f>
        <v>13.333333333333336</v>
      </c>
      <c r="R525" s="1">
        <f>mock[[#This Row],[Invoiced Amount USD]]/$T$23*100</f>
        <v>6.6933811476921421E-4</v>
      </c>
    </row>
    <row r="526" spans="1:18" x14ac:dyDescent="0.2">
      <c r="A526">
        <v>525</v>
      </c>
      <c r="B526" t="s">
        <v>5</v>
      </c>
      <c r="C526" t="s">
        <v>33</v>
      </c>
      <c r="D526" t="s">
        <v>517</v>
      </c>
      <c r="E526" s="2">
        <v>44268</v>
      </c>
      <c r="F526" s="3" t="s">
        <v>890</v>
      </c>
      <c r="G526" s="3">
        <v>2021</v>
      </c>
      <c r="H526" s="1">
        <v>7204.21</v>
      </c>
      <c r="I526">
        <v>10</v>
      </c>
      <c r="J526" s="1">
        <f>0.075*mock[[#This Row],[Invoiced Amount USD]]</f>
        <v>540.31574999999998</v>
      </c>
      <c r="K526" s="1">
        <f>mock[[#This Row],[Invoiced Amount USD]]-mock[[#This Row],[Vat]]</f>
        <v>6663.8942500000003</v>
      </c>
      <c r="L526" s="1">
        <f>mock[[#This Row],[Invoiced Amount USD]]/mock[[#This Row],[Quantity]]</f>
        <v>720.42100000000005</v>
      </c>
      <c r="M526" s="1">
        <f>mock[[#This Row],[COGS]]/mock[[#This Row],[Quantity]]</f>
        <v>666.38942500000007</v>
      </c>
      <c r="N526" s="1">
        <f>mock[[#This Row],[Unit Price]]-mock[[#This Row],[Unit Cost]]</f>
        <v>54.031574999999975</v>
      </c>
      <c r="O526" s="1">
        <f>mock[[#This Row],[Profit]]*mock[[#This Row],[Quantity]]</f>
        <v>540.31574999999975</v>
      </c>
      <c r="P526" s="1">
        <f>mock[[#This Row],[Total Profit]]+mock[[#This Row],[Vat]]</f>
        <v>1080.6314999999997</v>
      </c>
      <c r="Q526" s="1">
        <f>mock[[#This Row],[Invoiced Amount USD]]/mock[[#This Row],[Total Profit]]</f>
        <v>13.333333333333339</v>
      </c>
      <c r="R526" s="1">
        <f>mock[[#This Row],[Invoiced Amount USD]]/$T$23*100</f>
        <v>0.14402784766432264</v>
      </c>
    </row>
    <row r="527" spans="1:18" x14ac:dyDescent="0.2">
      <c r="A527">
        <v>526</v>
      </c>
      <c r="B527" t="s">
        <v>16</v>
      </c>
      <c r="C527" t="s">
        <v>20</v>
      </c>
      <c r="D527" t="s">
        <v>518</v>
      </c>
      <c r="E527" s="2">
        <v>44401</v>
      </c>
      <c r="F527" s="3" t="s">
        <v>892</v>
      </c>
      <c r="G527" s="3">
        <v>2021</v>
      </c>
      <c r="H527" s="1">
        <v>3998.17</v>
      </c>
      <c r="I527">
        <v>4</v>
      </c>
      <c r="J527" s="1">
        <f>0.075*mock[[#This Row],[Invoiced Amount USD]]</f>
        <v>299.86275000000001</v>
      </c>
      <c r="K527" s="1">
        <f>mock[[#This Row],[Invoiced Amount USD]]-mock[[#This Row],[Vat]]</f>
        <v>3698.3072499999998</v>
      </c>
      <c r="L527" s="1">
        <f>mock[[#This Row],[Invoiced Amount USD]]/mock[[#This Row],[Quantity]]</f>
        <v>999.54250000000002</v>
      </c>
      <c r="M527" s="1">
        <f>mock[[#This Row],[COGS]]/mock[[#This Row],[Quantity]]</f>
        <v>924.57681249999996</v>
      </c>
      <c r="N527" s="1">
        <f>mock[[#This Row],[Unit Price]]-mock[[#This Row],[Unit Cost]]</f>
        <v>74.965687500000058</v>
      </c>
      <c r="O527" s="1">
        <f>mock[[#This Row],[Profit]]*mock[[#This Row],[Quantity]]</f>
        <v>299.86275000000023</v>
      </c>
      <c r="P527" s="1">
        <f>mock[[#This Row],[Total Profit]]+mock[[#This Row],[Vat]]</f>
        <v>599.72550000000024</v>
      </c>
      <c r="Q527" s="1">
        <f>mock[[#This Row],[Invoiced Amount USD]]/mock[[#This Row],[Total Profit]]</f>
        <v>13.333333333333323</v>
      </c>
      <c r="R527" s="1">
        <f>mock[[#This Row],[Invoiced Amount USD]]/$T$23*100</f>
        <v>7.9932125756476388E-2</v>
      </c>
    </row>
    <row r="528" spans="1:18" x14ac:dyDescent="0.2">
      <c r="A528">
        <v>527</v>
      </c>
      <c r="B528" t="s">
        <v>5</v>
      </c>
      <c r="C528" t="s">
        <v>14</v>
      </c>
      <c r="D528" t="s">
        <v>440</v>
      </c>
      <c r="E528" s="2">
        <v>44213</v>
      </c>
      <c r="F528" s="3" t="s">
        <v>894</v>
      </c>
      <c r="G528" s="3">
        <v>2021</v>
      </c>
      <c r="H528" s="1">
        <v>450.31</v>
      </c>
      <c r="I528">
        <v>3</v>
      </c>
      <c r="J528" s="1">
        <f>0.075*mock[[#This Row],[Invoiced Amount USD]]</f>
        <v>33.773249999999997</v>
      </c>
      <c r="K528" s="1">
        <f>mock[[#This Row],[Invoiced Amount USD]]-mock[[#This Row],[Vat]]</f>
        <v>416.53674999999998</v>
      </c>
      <c r="L528" s="1">
        <f>mock[[#This Row],[Invoiced Amount USD]]/mock[[#This Row],[Quantity]]</f>
        <v>150.10333333333332</v>
      </c>
      <c r="M528" s="1">
        <f>mock[[#This Row],[COGS]]/mock[[#This Row],[Quantity]]</f>
        <v>138.84558333333334</v>
      </c>
      <c r="N528" s="1">
        <f>mock[[#This Row],[Unit Price]]-mock[[#This Row],[Unit Cost]]</f>
        <v>11.257749999999987</v>
      </c>
      <c r="O528" s="1">
        <f>mock[[#This Row],[Profit]]*mock[[#This Row],[Quantity]]</f>
        <v>33.773249999999962</v>
      </c>
      <c r="P528" s="1">
        <f>mock[[#This Row],[Total Profit]]+mock[[#This Row],[Vat]]</f>
        <v>67.546499999999952</v>
      </c>
      <c r="Q528" s="1">
        <f>mock[[#This Row],[Invoiced Amount USD]]/mock[[#This Row],[Total Profit]]</f>
        <v>13.333333333333348</v>
      </c>
      <c r="R528" s="1">
        <f>mock[[#This Row],[Invoiced Amount USD]]/$T$23*100</f>
        <v>9.0026776123573737E-3</v>
      </c>
    </row>
    <row r="529" spans="1:18" x14ac:dyDescent="0.2">
      <c r="A529">
        <v>528</v>
      </c>
      <c r="B529" t="s">
        <v>10</v>
      </c>
      <c r="C529" t="s">
        <v>29</v>
      </c>
      <c r="D529" t="s">
        <v>519</v>
      </c>
      <c r="E529" s="2">
        <v>44456</v>
      </c>
      <c r="F529" s="3" t="s">
        <v>893</v>
      </c>
      <c r="G529" s="3">
        <v>2021</v>
      </c>
      <c r="H529" s="1">
        <v>2209.77</v>
      </c>
      <c r="I529">
        <v>1</v>
      </c>
      <c r="J529" s="1">
        <f>0.075*mock[[#This Row],[Invoiced Amount USD]]</f>
        <v>165.73274999999998</v>
      </c>
      <c r="K529" s="1">
        <f>mock[[#This Row],[Invoiced Amount USD]]-mock[[#This Row],[Vat]]</f>
        <v>2044.0372500000001</v>
      </c>
      <c r="L529" s="1">
        <f>mock[[#This Row],[Invoiced Amount USD]]/mock[[#This Row],[Quantity]]</f>
        <v>2209.77</v>
      </c>
      <c r="M529" s="1">
        <f>mock[[#This Row],[COGS]]/mock[[#This Row],[Quantity]]</f>
        <v>2044.0372500000001</v>
      </c>
      <c r="N529" s="1">
        <f>mock[[#This Row],[Unit Price]]-mock[[#This Row],[Unit Cost]]</f>
        <v>165.7327499999999</v>
      </c>
      <c r="O529" s="1">
        <f>mock[[#This Row],[Profit]]*mock[[#This Row],[Quantity]]</f>
        <v>165.7327499999999</v>
      </c>
      <c r="P529" s="1">
        <f>mock[[#This Row],[Total Profit]]+mock[[#This Row],[Vat]]</f>
        <v>331.46549999999991</v>
      </c>
      <c r="Q529" s="1">
        <f>mock[[#This Row],[Invoiced Amount USD]]/mock[[#This Row],[Total Profit]]</f>
        <v>13.333333333333341</v>
      </c>
      <c r="R529" s="1">
        <f>mock[[#This Row],[Invoiced Amount USD]]/$T$23*100</f>
        <v>4.4178114870775588E-2</v>
      </c>
    </row>
    <row r="530" spans="1:18" x14ac:dyDescent="0.2">
      <c r="A530">
        <v>529</v>
      </c>
      <c r="B530" t="s">
        <v>13</v>
      </c>
      <c r="C530" t="s">
        <v>11</v>
      </c>
      <c r="D530" t="s">
        <v>520</v>
      </c>
      <c r="E530" s="2">
        <v>44364</v>
      </c>
      <c r="F530" s="3" t="s">
        <v>887</v>
      </c>
      <c r="G530" s="3">
        <v>2021</v>
      </c>
      <c r="H530" s="1">
        <v>2378.4</v>
      </c>
      <c r="I530">
        <v>5</v>
      </c>
      <c r="J530" s="1">
        <f>0.075*mock[[#This Row],[Invoiced Amount USD]]</f>
        <v>178.38</v>
      </c>
      <c r="K530" s="1">
        <f>mock[[#This Row],[Invoiced Amount USD]]-mock[[#This Row],[Vat]]</f>
        <v>2200.02</v>
      </c>
      <c r="L530" s="1">
        <f>mock[[#This Row],[Invoiced Amount USD]]/mock[[#This Row],[Quantity]]</f>
        <v>475.68</v>
      </c>
      <c r="M530" s="1">
        <f>mock[[#This Row],[COGS]]/mock[[#This Row],[Quantity]]</f>
        <v>440.00400000000002</v>
      </c>
      <c r="N530" s="1">
        <f>mock[[#This Row],[Unit Price]]-mock[[#This Row],[Unit Cost]]</f>
        <v>35.675999999999988</v>
      </c>
      <c r="O530" s="1">
        <f>mock[[#This Row],[Profit]]*mock[[#This Row],[Quantity]]</f>
        <v>178.37999999999994</v>
      </c>
      <c r="P530" s="1">
        <f>mock[[#This Row],[Total Profit]]+mock[[#This Row],[Vat]]</f>
        <v>356.75999999999993</v>
      </c>
      <c r="Q530" s="1">
        <f>mock[[#This Row],[Invoiced Amount USD]]/mock[[#This Row],[Total Profit]]</f>
        <v>13.333333333333339</v>
      </c>
      <c r="R530" s="1">
        <f>mock[[#This Row],[Invoiced Amount USD]]/$T$23*100</f>
        <v>4.7549395823390066E-2</v>
      </c>
    </row>
    <row r="531" spans="1:18" x14ac:dyDescent="0.2">
      <c r="A531">
        <v>530</v>
      </c>
      <c r="B531" t="s">
        <v>5</v>
      </c>
      <c r="C531" t="s">
        <v>47</v>
      </c>
      <c r="D531" t="s">
        <v>357</v>
      </c>
      <c r="E531" s="2">
        <v>44522</v>
      </c>
      <c r="F531" s="3" t="s">
        <v>898</v>
      </c>
      <c r="G531" s="3">
        <v>2021</v>
      </c>
      <c r="H531" s="1">
        <v>5289.74</v>
      </c>
      <c r="I531">
        <v>2</v>
      </c>
      <c r="J531" s="1">
        <f>0.075*mock[[#This Row],[Invoiced Amount USD]]</f>
        <v>396.73049999999995</v>
      </c>
      <c r="K531" s="1">
        <f>mock[[#This Row],[Invoiced Amount USD]]-mock[[#This Row],[Vat]]</f>
        <v>4893.0095000000001</v>
      </c>
      <c r="L531" s="1">
        <f>mock[[#This Row],[Invoiced Amount USD]]/mock[[#This Row],[Quantity]]</f>
        <v>2644.87</v>
      </c>
      <c r="M531" s="1">
        <f>mock[[#This Row],[COGS]]/mock[[#This Row],[Quantity]]</f>
        <v>2446.5047500000001</v>
      </c>
      <c r="N531" s="1">
        <f>mock[[#This Row],[Unit Price]]-mock[[#This Row],[Unit Cost]]</f>
        <v>198.36524999999983</v>
      </c>
      <c r="O531" s="1">
        <f>mock[[#This Row],[Profit]]*mock[[#This Row],[Quantity]]</f>
        <v>396.73049999999967</v>
      </c>
      <c r="P531" s="1">
        <f>mock[[#This Row],[Total Profit]]+mock[[#This Row],[Vat]]</f>
        <v>793.46099999999956</v>
      </c>
      <c r="Q531" s="1">
        <f>mock[[#This Row],[Invoiced Amount USD]]/mock[[#This Row],[Total Profit]]</f>
        <v>13.333333333333345</v>
      </c>
      <c r="R531" s="1">
        <f>mock[[#This Row],[Invoiced Amount USD]]/$T$23*100</f>
        <v>0.10575342291574981</v>
      </c>
    </row>
    <row r="532" spans="1:18" x14ac:dyDescent="0.2">
      <c r="A532">
        <v>531</v>
      </c>
      <c r="B532" t="s">
        <v>5</v>
      </c>
      <c r="C532" t="s">
        <v>63</v>
      </c>
      <c r="D532" t="s">
        <v>294</v>
      </c>
      <c r="E532" s="2">
        <v>44479</v>
      </c>
      <c r="F532" s="3" t="s">
        <v>889</v>
      </c>
      <c r="G532" s="3">
        <v>2021</v>
      </c>
      <c r="H532" s="1">
        <v>5910.75</v>
      </c>
      <c r="I532">
        <v>3</v>
      </c>
      <c r="J532" s="1">
        <f>0.075*mock[[#This Row],[Invoiced Amount USD]]</f>
        <v>443.30624999999998</v>
      </c>
      <c r="K532" s="1">
        <f>mock[[#This Row],[Invoiced Amount USD]]-mock[[#This Row],[Vat]]</f>
        <v>5467.4437500000004</v>
      </c>
      <c r="L532" s="1">
        <f>mock[[#This Row],[Invoiced Amount USD]]/mock[[#This Row],[Quantity]]</f>
        <v>1970.25</v>
      </c>
      <c r="M532" s="1">
        <f>mock[[#This Row],[COGS]]/mock[[#This Row],[Quantity]]</f>
        <v>1822.48125</v>
      </c>
      <c r="N532" s="1">
        <f>mock[[#This Row],[Unit Price]]-mock[[#This Row],[Unit Cost]]</f>
        <v>147.76874999999995</v>
      </c>
      <c r="O532" s="1">
        <f>mock[[#This Row],[Profit]]*mock[[#This Row],[Quantity]]</f>
        <v>443.30624999999986</v>
      </c>
      <c r="P532" s="1">
        <f>mock[[#This Row],[Total Profit]]+mock[[#This Row],[Vat]]</f>
        <v>886.61249999999984</v>
      </c>
      <c r="Q532" s="1">
        <f>mock[[#This Row],[Invoiced Amount USD]]/mock[[#This Row],[Total Profit]]</f>
        <v>13.333333333333337</v>
      </c>
      <c r="R532" s="1">
        <f>mock[[#This Row],[Invoiced Amount USD]]/$T$23*100</f>
        <v>0.11816876528889288</v>
      </c>
    </row>
    <row r="533" spans="1:18" x14ac:dyDescent="0.2">
      <c r="A533">
        <v>532</v>
      </c>
      <c r="B533" t="s">
        <v>13</v>
      </c>
      <c r="C533" t="s">
        <v>63</v>
      </c>
      <c r="D533" t="s">
        <v>521</v>
      </c>
      <c r="E533" s="2">
        <v>44555</v>
      </c>
      <c r="F533" s="3" t="s">
        <v>895</v>
      </c>
      <c r="G533" s="3">
        <v>2021</v>
      </c>
      <c r="H533" s="1">
        <v>748.61</v>
      </c>
      <c r="I533">
        <v>8</v>
      </c>
      <c r="J533" s="1">
        <f>0.075*mock[[#This Row],[Invoiced Amount USD]]</f>
        <v>56.14575</v>
      </c>
      <c r="K533" s="1">
        <f>mock[[#This Row],[Invoiced Amount USD]]-mock[[#This Row],[Vat]]</f>
        <v>692.46424999999999</v>
      </c>
      <c r="L533" s="1">
        <f>mock[[#This Row],[Invoiced Amount USD]]/mock[[#This Row],[Quantity]]</f>
        <v>93.576250000000002</v>
      </c>
      <c r="M533" s="1">
        <f>mock[[#This Row],[COGS]]/mock[[#This Row],[Quantity]]</f>
        <v>86.558031249999999</v>
      </c>
      <c r="N533" s="1">
        <f>mock[[#This Row],[Unit Price]]-mock[[#This Row],[Unit Cost]]</f>
        <v>7.0182187500000026</v>
      </c>
      <c r="O533" s="1">
        <f>mock[[#This Row],[Profit]]*mock[[#This Row],[Quantity]]</f>
        <v>56.145750000000021</v>
      </c>
      <c r="P533" s="1">
        <f>mock[[#This Row],[Total Profit]]+mock[[#This Row],[Vat]]</f>
        <v>112.29150000000001</v>
      </c>
      <c r="Q533" s="1">
        <f>mock[[#This Row],[Invoiced Amount USD]]/mock[[#This Row],[Total Profit]]</f>
        <v>13.333333333333329</v>
      </c>
      <c r="R533" s="1">
        <f>mock[[#This Row],[Invoiced Amount USD]]/$T$23*100</f>
        <v>1.4966344268141623E-2</v>
      </c>
    </row>
    <row r="534" spans="1:18" x14ac:dyDescent="0.2">
      <c r="A534">
        <v>533</v>
      </c>
      <c r="B534" t="s">
        <v>13</v>
      </c>
      <c r="C534" t="s">
        <v>91</v>
      </c>
      <c r="D534" t="s">
        <v>522</v>
      </c>
      <c r="E534" s="2">
        <v>44425</v>
      </c>
      <c r="F534" s="3" t="s">
        <v>891</v>
      </c>
      <c r="G534" s="3">
        <v>2021</v>
      </c>
      <c r="H534" s="1">
        <v>2510.9899999999998</v>
      </c>
      <c r="I534">
        <v>8</v>
      </c>
      <c r="J534" s="1">
        <f>0.075*mock[[#This Row],[Invoiced Amount USD]]</f>
        <v>188.32424999999998</v>
      </c>
      <c r="K534" s="1">
        <f>mock[[#This Row],[Invoiced Amount USD]]-mock[[#This Row],[Vat]]</f>
        <v>2322.6657499999997</v>
      </c>
      <c r="L534" s="1">
        <f>mock[[#This Row],[Invoiced Amount USD]]/mock[[#This Row],[Quantity]]</f>
        <v>313.87374999999997</v>
      </c>
      <c r="M534" s="1">
        <f>mock[[#This Row],[COGS]]/mock[[#This Row],[Quantity]]</f>
        <v>290.33321874999996</v>
      </c>
      <c r="N534" s="1">
        <f>mock[[#This Row],[Unit Price]]-mock[[#This Row],[Unit Cost]]</f>
        <v>23.540531250000015</v>
      </c>
      <c r="O534" s="1">
        <f>mock[[#This Row],[Profit]]*mock[[#This Row],[Quantity]]</f>
        <v>188.32425000000012</v>
      </c>
      <c r="P534" s="1">
        <f>mock[[#This Row],[Total Profit]]+mock[[#This Row],[Vat]]</f>
        <v>376.64850000000013</v>
      </c>
      <c r="Q534" s="1">
        <f>mock[[#This Row],[Invoiced Amount USD]]/mock[[#This Row],[Total Profit]]</f>
        <v>13.333333333333323</v>
      </c>
      <c r="R534" s="1">
        <f>mock[[#This Row],[Invoiced Amount USD]]/$T$23*100</f>
        <v>5.020015868591246E-2</v>
      </c>
    </row>
    <row r="535" spans="1:18" x14ac:dyDescent="0.2">
      <c r="A535">
        <v>534</v>
      </c>
      <c r="B535" t="s">
        <v>8</v>
      </c>
      <c r="C535" t="s">
        <v>47</v>
      </c>
      <c r="D535" t="s">
        <v>523</v>
      </c>
      <c r="E535" s="2">
        <v>44452</v>
      </c>
      <c r="F535" s="3" t="s">
        <v>893</v>
      </c>
      <c r="G535" s="3">
        <v>2021</v>
      </c>
      <c r="H535" s="1">
        <v>4326.59</v>
      </c>
      <c r="I535">
        <v>6</v>
      </c>
      <c r="J535" s="1">
        <f>0.075*mock[[#This Row],[Invoiced Amount USD]]</f>
        <v>324.49425000000002</v>
      </c>
      <c r="K535" s="1">
        <f>mock[[#This Row],[Invoiced Amount USD]]-mock[[#This Row],[Vat]]</f>
        <v>4002.09575</v>
      </c>
      <c r="L535" s="1">
        <f>mock[[#This Row],[Invoiced Amount USD]]/mock[[#This Row],[Quantity]]</f>
        <v>721.09833333333336</v>
      </c>
      <c r="M535" s="1">
        <f>mock[[#This Row],[COGS]]/mock[[#This Row],[Quantity]]</f>
        <v>667.01595833333329</v>
      </c>
      <c r="N535" s="1">
        <f>mock[[#This Row],[Unit Price]]-mock[[#This Row],[Unit Cost]]</f>
        <v>54.08237500000007</v>
      </c>
      <c r="O535" s="1">
        <f>mock[[#This Row],[Profit]]*mock[[#This Row],[Quantity]]</f>
        <v>324.49425000000042</v>
      </c>
      <c r="P535" s="1">
        <f>mock[[#This Row],[Total Profit]]+mock[[#This Row],[Vat]]</f>
        <v>648.98850000000039</v>
      </c>
      <c r="Q535" s="1">
        <f>mock[[#This Row],[Invoiced Amount USD]]/mock[[#This Row],[Total Profit]]</f>
        <v>13.333333333333316</v>
      </c>
      <c r="R535" s="1">
        <f>mock[[#This Row],[Invoiced Amount USD]]/$T$23*100</f>
        <v>8.6497956809418602E-2</v>
      </c>
    </row>
    <row r="536" spans="1:18" x14ac:dyDescent="0.2">
      <c r="A536">
        <v>535</v>
      </c>
      <c r="B536" t="s">
        <v>13</v>
      </c>
      <c r="C536" t="s">
        <v>18</v>
      </c>
      <c r="D536" t="s">
        <v>389</v>
      </c>
      <c r="E536" s="2">
        <v>44306</v>
      </c>
      <c r="F536" s="3" t="s">
        <v>888</v>
      </c>
      <c r="G536" s="3">
        <v>2021</v>
      </c>
      <c r="H536" s="1">
        <v>6505.86</v>
      </c>
      <c r="I536">
        <v>6</v>
      </c>
      <c r="J536" s="1">
        <f>0.075*mock[[#This Row],[Invoiced Amount USD]]</f>
        <v>487.93949999999995</v>
      </c>
      <c r="K536" s="1">
        <f>mock[[#This Row],[Invoiced Amount USD]]-mock[[#This Row],[Vat]]</f>
        <v>6017.9205000000002</v>
      </c>
      <c r="L536" s="1">
        <f>mock[[#This Row],[Invoiced Amount USD]]/mock[[#This Row],[Quantity]]</f>
        <v>1084.31</v>
      </c>
      <c r="M536" s="1">
        <f>mock[[#This Row],[COGS]]/mock[[#This Row],[Quantity]]</f>
        <v>1002.98675</v>
      </c>
      <c r="N536" s="1">
        <f>mock[[#This Row],[Unit Price]]-mock[[#This Row],[Unit Cost]]</f>
        <v>81.323249999999916</v>
      </c>
      <c r="O536" s="1">
        <f>mock[[#This Row],[Profit]]*mock[[#This Row],[Quantity]]</f>
        <v>487.9394999999995</v>
      </c>
      <c r="P536" s="1">
        <f>mock[[#This Row],[Total Profit]]+mock[[#This Row],[Vat]]</f>
        <v>975.87899999999945</v>
      </c>
      <c r="Q536" s="1">
        <f>mock[[#This Row],[Invoiced Amount USD]]/mock[[#This Row],[Total Profit]]</f>
        <v>13.333333333333346</v>
      </c>
      <c r="R536" s="1">
        <f>mock[[#This Row],[Invoiced Amount USD]]/$T$23*100</f>
        <v>0.13006631025544924</v>
      </c>
    </row>
    <row r="537" spans="1:18" x14ac:dyDescent="0.2">
      <c r="A537">
        <v>536</v>
      </c>
      <c r="B537" t="s">
        <v>8</v>
      </c>
      <c r="C537" t="s">
        <v>27</v>
      </c>
      <c r="D537" t="s">
        <v>524</v>
      </c>
      <c r="E537" s="2">
        <v>44314</v>
      </c>
      <c r="F537" s="3" t="s">
        <v>888</v>
      </c>
      <c r="G537" s="3">
        <v>2021</v>
      </c>
      <c r="H537" s="1">
        <v>9574.4</v>
      </c>
      <c r="I537">
        <v>1</v>
      </c>
      <c r="J537" s="1">
        <f>0.075*mock[[#This Row],[Invoiced Amount USD]]</f>
        <v>718.07999999999993</v>
      </c>
      <c r="K537" s="1">
        <f>mock[[#This Row],[Invoiced Amount USD]]-mock[[#This Row],[Vat]]</f>
        <v>8856.32</v>
      </c>
      <c r="L537" s="1">
        <f>mock[[#This Row],[Invoiced Amount USD]]/mock[[#This Row],[Quantity]]</f>
        <v>9574.4</v>
      </c>
      <c r="M537" s="1">
        <f>mock[[#This Row],[COGS]]/mock[[#This Row],[Quantity]]</f>
        <v>8856.32</v>
      </c>
      <c r="N537" s="1">
        <f>mock[[#This Row],[Unit Price]]-mock[[#This Row],[Unit Cost]]</f>
        <v>718.07999999999993</v>
      </c>
      <c r="O537" s="1">
        <f>mock[[#This Row],[Profit]]*mock[[#This Row],[Quantity]]</f>
        <v>718.07999999999993</v>
      </c>
      <c r="P537" s="1">
        <f>mock[[#This Row],[Total Profit]]+mock[[#This Row],[Vat]]</f>
        <v>1436.1599999999999</v>
      </c>
      <c r="Q537" s="1">
        <f>mock[[#This Row],[Invoiced Amount USD]]/mock[[#This Row],[Total Profit]]</f>
        <v>13.333333333333334</v>
      </c>
      <c r="R537" s="1">
        <f>mock[[#This Row],[Invoiced Amount USD]]/$T$23*100</f>
        <v>0.19141310770747805</v>
      </c>
    </row>
    <row r="538" spans="1:18" x14ac:dyDescent="0.2">
      <c r="A538">
        <v>537</v>
      </c>
      <c r="B538" t="s">
        <v>5</v>
      </c>
      <c r="C538" t="s">
        <v>79</v>
      </c>
      <c r="D538" t="s">
        <v>525</v>
      </c>
      <c r="E538" s="2">
        <v>44388</v>
      </c>
      <c r="F538" s="3" t="s">
        <v>892</v>
      </c>
      <c r="G538" s="3">
        <v>2021</v>
      </c>
      <c r="H538" s="1">
        <v>6403.3</v>
      </c>
      <c r="I538">
        <v>10</v>
      </c>
      <c r="J538" s="1">
        <f>0.075*mock[[#This Row],[Invoiced Amount USD]]</f>
        <v>480.2475</v>
      </c>
      <c r="K538" s="1">
        <f>mock[[#This Row],[Invoiced Amount USD]]-mock[[#This Row],[Vat]]</f>
        <v>5923.0524999999998</v>
      </c>
      <c r="L538" s="1">
        <f>mock[[#This Row],[Invoiced Amount USD]]/mock[[#This Row],[Quantity]]</f>
        <v>640.33000000000004</v>
      </c>
      <c r="M538" s="1">
        <f>mock[[#This Row],[COGS]]/mock[[#This Row],[Quantity]]</f>
        <v>592.30525</v>
      </c>
      <c r="N538" s="1">
        <f>mock[[#This Row],[Unit Price]]-mock[[#This Row],[Unit Cost]]</f>
        <v>48.02475000000004</v>
      </c>
      <c r="O538" s="1">
        <f>mock[[#This Row],[Profit]]*mock[[#This Row],[Quantity]]</f>
        <v>480.2475000000004</v>
      </c>
      <c r="P538" s="1">
        <f>mock[[#This Row],[Total Profit]]+mock[[#This Row],[Vat]]</f>
        <v>960.49500000000035</v>
      </c>
      <c r="Q538" s="1">
        <f>mock[[#This Row],[Invoiced Amount USD]]/mock[[#This Row],[Total Profit]]</f>
        <v>13.333333333333323</v>
      </c>
      <c r="R538" s="1">
        <f>mock[[#This Row],[Invoiced Amount USD]]/$T$23*100</f>
        <v>0.12801591249407734</v>
      </c>
    </row>
    <row r="539" spans="1:18" x14ac:dyDescent="0.2">
      <c r="A539">
        <v>538</v>
      </c>
      <c r="B539" t="s">
        <v>5</v>
      </c>
      <c r="C539" t="s">
        <v>11</v>
      </c>
      <c r="D539" t="s">
        <v>526</v>
      </c>
      <c r="E539" s="2">
        <v>44544</v>
      </c>
      <c r="F539" s="3" t="s">
        <v>895</v>
      </c>
      <c r="G539" s="3">
        <v>2021</v>
      </c>
      <c r="H539" s="1">
        <v>5752.51</v>
      </c>
      <c r="I539">
        <v>5</v>
      </c>
      <c r="J539" s="1">
        <f>0.075*mock[[#This Row],[Invoiced Amount USD]]</f>
        <v>431.43824999999998</v>
      </c>
      <c r="K539" s="1">
        <f>mock[[#This Row],[Invoiced Amount USD]]-mock[[#This Row],[Vat]]</f>
        <v>5321.0717500000001</v>
      </c>
      <c r="L539" s="1">
        <f>mock[[#This Row],[Invoiced Amount USD]]/mock[[#This Row],[Quantity]]</f>
        <v>1150.502</v>
      </c>
      <c r="M539" s="1">
        <f>mock[[#This Row],[COGS]]/mock[[#This Row],[Quantity]]</f>
        <v>1064.21435</v>
      </c>
      <c r="N539" s="1">
        <f>mock[[#This Row],[Unit Price]]-mock[[#This Row],[Unit Cost]]</f>
        <v>86.287649999999985</v>
      </c>
      <c r="O539" s="1">
        <f>mock[[#This Row],[Profit]]*mock[[#This Row],[Quantity]]</f>
        <v>431.43824999999993</v>
      </c>
      <c r="P539" s="1">
        <f>mock[[#This Row],[Total Profit]]+mock[[#This Row],[Vat]]</f>
        <v>862.87649999999985</v>
      </c>
      <c r="Q539" s="1">
        <f>mock[[#This Row],[Invoiced Amount USD]]/mock[[#This Row],[Total Profit]]</f>
        <v>13.333333333333336</v>
      </c>
      <c r="R539" s="1">
        <f>mock[[#This Row],[Invoiced Amount USD]]/$T$23*100</f>
        <v>0.11500520306424888</v>
      </c>
    </row>
    <row r="540" spans="1:18" x14ac:dyDescent="0.2">
      <c r="A540">
        <v>539</v>
      </c>
      <c r="B540" t="s">
        <v>10</v>
      </c>
      <c r="C540" t="s">
        <v>58</v>
      </c>
      <c r="D540" t="s">
        <v>527</v>
      </c>
      <c r="E540" s="2">
        <v>44377</v>
      </c>
      <c r="F540" s="3" t="s">
        <v>887</v>
      </c>
      <c r="G540" s="3">
        <v>2021</v>
      </c>
      <c r="H540" s="1">
        <v>7769.89</v>
      </c>
      <c r="I540">
        <v>3</v>
      </c>
      <c r="J540" s="1">
        <f>0.075*mock[[#This Row],[Invoiced Amount USD]]</f>
        <v>582.74175000000002</v>
      </c>
      <c r="K540" s="1">
        <f>mock[[#This Row],[Invoiced Amount USD]]-mock[[#This Row],[Vat]]</f>
        <v>7187.1482500000002</v>
      </c>
      <c r="L540" s="1">
        <f>mock[[#This Row],[Invoiced Amount USD]]/mock[[#This Row],[Quantity]]</f>
        <v>2589.9633333333336</v>
      </c>
      <c r="M540" s="1">
        <f>mock[[#This Row],[COGS]]/mock[[#This Row],[Quantity]]</f>
        <v>2395.7160833333332</v>
      </c>
      <c r="N540" s="1">
        <f>mock[[#This Row],[Unit Price]]-mock[[#This Row],[Unit Cost]]</f>
        <v>194.24725000000035</v>
      </c>
      <c r="O540" s="1">
        <f>mock[[#This Row],[Profit]]*mock[[#This Row],[Quantity]]</f>
        <v>582.74175000000105</v>
      </c>
      <c r="P540" s="1">
        <f>mock[[#This Row],[Total Profit]]+mock[[#This Row],[Vat]]</f>
        <v>1165.4835000000012</v>
      </c>
      <c r="Q540" s="1">
        <f>mock[[#This Row],[Invoiced Amount USD]]/mock[[#This Row],[Total Profit]]</f>
        <v>13.333333333333309</v>
      </c>
      <c r="R540" s="1">
        <f>mock[[#This Row],[Invoiced Amount USD]]/$T$23*100</f>
        <v>0.15533702283644477</v>
      </c>
    </row>
    <row r="541" spans="1:18" x14ac:dyDescent="0.2">
      <c r="A541">
        <v>540</v>
      </c>
      <c r="B541" t="s">
        <v>5</v>
      </c>
      <c r="C541" t="s">
        <v>87</v>
      </c>
      <c r="D541" t="s">
        <v>528</v>
      </c>
      <c r="E541" s="2">
        <v>44368</v>
      </c>
      <c r="F541" s="3" t="s">
        <v>887</v>
      </c>
      <c r="G541" s="3">
        <v>2021</v>
      </c>
      <c r="H541" s="1">
        <v>9193.81</v>
      </c>
      <c r="I541">
        <v>6</v>
      </c>
      <c r="J541" s="1">
        <f>0.075*mock[[#This Row],[Invoiced Amount USD]]</f>
        <v>689.53574999999989</v>
      </c>
      <c r="K541" s="1">
        <f>mock[[#This Row],[Invoiced Amount USD]]-mock[[#This Row],[Vat]]</f>
        <v>8504.2742500000004</v>
      </c>
      <c r="L541" s="1">
        <f>mock[[#This Row],[Invoiced Amount USD]]/mock[[#This Row],[Quantity]]</f>
        <v>1532.3016666666665</v>
      </c>
      <c r="M541" s="1">
        <f>mock[[#This Row],[COGS]]/mock[[#This Row],[Quantity]]</f>
        <v>1417.3790416666668</v>
      </c>
      <c r="N541" s="1">
        <f>mock[[#This Row],[Unit Price]]-mock[[#This Row],[Unit Cost]]</f>
        <v>114.9226249999997</v>
      </c>
      <c r="O541" s="1">
        <f>mock[[#This Row],[Profit]]*mock[[#This Row],[Quantity]]</f>
        <v>689.53574999999819</v>
      </c>
      <c r="P541" s="1">
        <f>mock[[#This Row],[Total Profit]]+mock[[#This Row],[Vat]]</f>
        <v>1379.0714999999982</v>
      </c>
      <c r="Q541" s="1">
        <f>mock[[#This Row],[Invoiced Amount USD]]/mock[[#This Row],[Total Profit]]</f>
        <v>13.333333333333368</v>
      </c>
      <c r="R541" s="1">
        <f>mock[[#This Row],[Invoiced Amount USD]]/$T$23*100</f>
        <v>0.18380428473555405</v>
      </c>
    </row>
    <row r="542" spans="1:18" x14ac:dyDescent="0.2">
      <c r="A542">
        <v>541</v>
      </c>
      <c r="B542" t="s">
        <v>13</v>
      </c>
      <c r="C542" t="s">
        <v>27</v>
      </c>
      <c r="D542" t="s">
        <v>529</v>
      </c>
      <c r="E542" s="2">
        <v>44376</v>
      </c>
      <c r="F542" s="3" t="s">
        <v>887</v>
      </c>
      <c r="G542" s="3">
        <v>2021</v>
      </c>
      <c r="H542" s="1">
        <v>2551.59</v>
      </c>
      <c r="I542">
        <v>4</v>
      </c>
      <c r="J542" s="1">
        <f>0.075*mock[[#This Row],[Invoiced Amount USD]]</f>
        <v>191.36924999999999</v>
      </c>
      <c r="K542" s="1">
        <f>mock[[#This Row],[Invoiced Amount USD]]-mock[[#This Row],[Vat]]</f>
        <v>2360.22075</v>
      </c>
      <c r="L542" s="1">
        <f>mock[[#This Row],[Invoiced Amount USD]]/mock[[#This Row],[Quantity]]</f>
        <v>637.89750000000004</v>
      </c>
      <c r="M542" s="1">
        <f>mock[[#This Row],[COGS]]/mock[[#This Row],[Quantity]]</f>
        <v>590.05518749999999</v>
      </c>
      <c r="N542" s="1">
        <f>mock[[#This Row],[Unit Price]]-mock[[#This Row],[Unit Cost]]</f>
        <v>47.842312500000048</v>
      </c>
      <c r="O542" s="1">
        <f>mock[[#This Row],[Profit]]*mock[[#This Row],[Quantity]]</f>
        <v>191.36925000000019</v>
      </c>
      <c r="P542" s="1">
        <f>mock[[#This Row],[Total Profit]]+mock[[#This Row],[Vat]]</f>
        <v>382.73850000000016</v>
      </c>
      <c r="Q542" s="1">
        <f>mock[[#This Row],[Invoiced Amount USD]]/mock[[#This Row],[Total Profit]]</f>
        <v>13.333333333333321</v>
      </c>
      <c r="R542" s="1">
        <f>mock[[#This Row],[Invoiced Amount USD]]/$T$23*100</f>
        <v>5.1011841107048379E-2</v>
      </c>
    </row>
    <row r="543" spans="1:18" x14ac:dyDescent="0.2">
      <c r="A543">
        <v>542</v>
      </c>
      <c r="B543" t="s">
        <v>13</v>
      </c>
      <c r="C543" t="s">
        <v>41</v>
      </c>
      <c r="D543" t="s">
        <v>530</v>
      </c>
      <c r="E543" s="2">
        <v>44396</v>
      </c>
      <c r="F543" s="3" t="s">
        <v>892</v>
      </c>
      <c r="G543" s="3">
        <v>2021</v>
      </c>
      <c r="H543" s="1">
        <v>199.53</v>
      </c>
      <c r="I543">
        <v>8</v>
      </c>
      <c r="J543" s="1">
        <f>0.075*mock[[#This Row],[Invoiced Amount USD]]</f>
        <v>14.964749999999999</v>
      </c>
      <c r="K543" s="1">
        <f>mock[[#This Row],[Invoiced Amount USD]]-mock[[#This Row],[Vat]]</f>
        <v>184.56524999999999</v>
      </c>
      <c r="L543" s="1">
        <f>mock[[#This Row],[Invoiced Amount USD]]/mock[[#This Row],[Quantity]]</f>
        <v>24.94125</v>
      </c>
      <c r="M543" s="1">
        <f>mock[[#This Row],[COGS]]/mock[[#This Row],[Quantity]]</f>
        <v>23.070656249999999</v>
      </c>
      <c r="N543" s="1">
        <f>mock[[#This Row],[Unit Price]]-mock[[#This Row],[Unit Cost]]</f>
        <v>1.8705937500000012</v>
      </c>
      <c r="O543" s="1">
        <f>mock[[#This Row],[Profit]]*mock[[#This Row],[Quantity]]</f>
        <v>14.964750000000009</v>
      </c>
      <c r="P543" s="1">
        <f>mock[[#This Row],[Total Profit]]+mock[[#This Row],[Vat]]</f>
        <v>29.929500000000008</v>
      </c>
      <c r="Q543" s="1">
        <f>mock[[#This Row],[Invoiced Amount USD]]/mock[[#This Row],[Total Profit]]</f>
        <v>13.333333333333325</v>
      </c>
      <c r="R543" s="1">
        <f>mock[[#This Row],[Invoiced Amount USD]]/$T$23*100</f>
        <v>3.9890392485036237E-3</v>
      </c>
    </row>
    <row r="544" spans="1:18" x14ac:dyDescent="0.2">
      <c r="A544">
        <v>543</v>
      </c>
      <c r="B544" t="s">
        <v>5</v>
      </c>
      <c r="C544" t="s">
        <v>18</v>
      </c>
      <c r="D544" t="s">
        <v>437</v>
      </c>
      <c r="E544" s="2">
        <v>44199</v>
      </c>
      <c r="F544" s="3" t="s">
        <v>894</v>
      </c>
      <c r="G544" s="3">
        <v>2021</v>
      </c>
      <c r="H544" s="1">
        <v>5766.46</v>
      </c>
      <c r="I544">
        <v>8</v>
      </c>
      <c r="J544" s="1">
        <f>0.075*mock[[#This Row],[Invoiced Amount USD]]</f>
        <v>432.48449999999997</v>
      </c>
      <c r="K544" s="1">
        <f>mock[[#This Row],[Invoiced Amount USD]]-mock[[#This Row],[Vat]]</f>
        <v>5333.9755000000005</v>
      </c>
      <c r="L544" s="1">
        <f>mock[[#This Row],[Invoiced Amount USD]]/mock[[#This Row],[Quantity]]</f>
        <v>720.8075</v>
      </c>
      <c r="M544" s="1">
        <f>mock[[#This Row],[COGS]]/mock[[#This Row],[Quantity]]</f>
        <v>666.74693750000006</v>
      </c>
      <c r="N544" s="1">
        <f>mock[[#This Row],[Unit Price]]-mock[[#This Row],[Unit Cost]]</f>
        <v>54.060562499999946</v>
      </c>
      <c r="O544" s="1">
        <f>mock[[#This Row],[Profit]]*mock[[#This Row],[Quantity]]</f>
        <v>432.48449999999957</v>
      </c>
      <c r="P544" s="1">
        <f>mock[[#This Row],[Total Profit]]+mock[[#This Row],[Vat]]</f>
        <v>864.9689999999996</v>
      </c>
      <c r="Q544" s="1">
        <f>mock[[#This Row],[Invoiced Amount USD]]/mock[[#This Row],[Total Profit]]</f>
        <v>13.333333333333346</v>
      </c>
      <c r="R544" s="1">
        <f>mock[[#This Row],[Invoiced Amount USD]]/$T$23*100</f>
        <v>0.11528409394540275</v>
      </c>
    </row>
    <row r="545" spans="1:18" x14ac:dyDescent="0.2">
      <c r="A545">
        <v>544</v>
      </c>
      <c r="B545" t="s">
        <v>13</v>
      </c>
      <c r="C545" t="s">
        <v>18</v>
      </c>
      <c r="D545" t="s">
        <v>531</v>
      </c>
      <c r="E545" s="2">
        <v>44321</v>
      </c>
      <c r="F545" s="3" t="s">
        <v>897</v>
      </c>
      <c r="G545" s="3">
        <v>2021</v>
      </c>
      <c r="H545" s="1">
        <v>8620.67</v>
      </c>
      <c r="I545">
        <v>3</v>
      </c>
      <c r="J545" s="1">
        <f>0.075*mock[[#This Row],[Invoiced Amount USD]]</f>
        <v>646.55025000000001</v>
      </c>
      <c r="K545" s="1">
        <f>mock[[#This Row],[Invoiced Amount USD]]-mock[[#This Row],[Vat]]</f>
        <v>7974.1197499999998</v>
      </c>
      <c r="L545" s="1">
        <f>mock[[#This Row],[Invoiced Amount USD]]/mock[[#This Row],[Quantity]]</f>
        <v>2873.5566666666668</v>
      </c>
      <c r="M545" s="1">
        <f>mock[[#This Row],[COGS]]/mock[[#This Row],[Quantity]]</f>
        <v>2658.0399166666666</v>
      </c>
      <c r="N545" s="1">
        <f>mock[[#This Row],[Unit Price]]-mock[[#This Row],[Unit Cost]]</f>
        <v>215.51675000000023</v>
      </c>
      <c r="O545" s="1">
        <f>mock[[#This Row],[Profit]]*mock[[#This Row],[Quantity]]</f>
        <v>646.55025000000069</v>
      </c>
      <c r="P545" s="1">
        <f>mock[[#This Row],[Total Profit]]+mock[[#This Row],[Vat]]</f>
        <v>1293.1005000000007</v>
      </c>
      <c r="Q545" s="1">
        <f>mock[[#This Row],[Invoiced Amount USD]]/mock[[#This Row],[Total Profit]]</f>
        <v>13.33333333333332</v>
      </c>
      <c r="R545" s="1">
        <f>mock[[#This Row],[Invoiced Amount USD]]/$T$23*100</f>
        <v>0.17234596791659268</v>
      </c>
    </row>
    <row r="546" spans="1:18" x14ac:dyDescent="0.2">
      <c r="A546">
        <v>545</v>
      </c>
      <c r="B546" t="s">
        <v>13</v>
      </c>
      <c r="C546" t="s">
        <v>35</v>
      </c>
      <c r="D546" t="s">
        <v>532</v>
      </c>
      <c r="E546" s="2">
        <v>44441</v>
      </c>
      <c r="F546" s="3" t="s">
        <v>893</v>
      </c>
      <c r="G546" s="3">
        <v>2021</v>
      </c>
      <c r="H546" s="1">
        <v>2207.89</v>
      </c>
      <c r="I546">
        <v>8</v>
      </c>
      <c r="J546" s="1">
        <f>0.075*mock[[#This Row],[Invoiced Amount USD]]</f>
        <v>165.59174999999999</v>
      </c>
      <c r="K546" s="1">
        <f>mock[[#This Row],[Invoiced Amount USD]]-mock[[#This Row],[Vat]]</f>
        <v>2042.2982499999998</v>
      </c>
      <c r="L546" s="1">
        <f>mock[[#This Row],[Invoiced Amount USD]]/mock[[#This Row],[Quantity]]</f>
        <v>275.98624999999998</v>
      </c>
      <c r="M546" s="1">
        <f>mock[[#This Row],[COGS]]/mock[[#This Row],[Quantity]]</f>
        <v>255.28728124999998</v>
      </c>
      <c r="N546" s="1">
        <f>mock[[#This Row],[Unit Price]]-mock[[#This Row],[Unit Cost]]</f>
        <v>20.698968750000006</v>
      </c>
      <c r="O546" s="1">
        <f>mock[[#This Row],[Profit]]*mock[[#This Row],[Quantity]]</f>
        <v>165.59175000000005</v>
      </c>
      <c r="P546" s="1">
        <f>mock[[#This Row],[Total Profit]]+mock[[#This Row],[Vat]]</f>
        <v>331.18350000000004</v>
      </c>
      <c r="Q546" s="1">
        <f>mock[[#This Row],[Invoiced Amount USD]]/mock[[#This Row],[Total Profit]]</f>
        <v>13.333333333333329</v>
      </c>
      <c r="R546" s="1">
        <f>mock[[#This Row],[Invoiced Amount USD]]/$T$23*100</f>
        <v>4.4140529576397865E-2</v>
      </c>
    </row>
    <row r="547" spans="1:18" x14ac:dyDescent="0.2">
      <c r="A547">
        <v>546</v>
      </c>
      <c r="B547" t="s">
        <v>8</v>
      </c>
      <c r="C547" t="s">
        <v>58</v>
      </c>
      <c r="D547" t="s">
        <v>533</v>
      </c>
      <c r="E547" s="2">
        <v>44493</v>
      </c>
      <c r="F547" s="3" t="s">
        <v>889</v>
      </c>
      <c r="G547" s="3">
        <v>2021</v>
      </c>
      <c r="H547" s="1">
        <v>1234.49</v>
      </c>
      <c r="I547">
        <v>8</v>
      </c>
      <c r="J547" s="1">
        <f>0.075*mock[[#This Row],[Invoiced Amount USD]]</f>
        <v>92.586749999999995</v>
      </c>
      <c r="K547" s="1">
        <f>mock[[#This Row],[Invoiced Amount USD]]-mock[[#This Row],[Vat]]</f>
        <v>1141.9032500000001</v>
      </c>
      <c r="L547" s="1">
        <f>mock[[#This Row],[Invoiced Amount USD]]/mock[[#This Row],[Quantity]]</f>
        <v>154.31125</v>
      </c>
      <c r="M547" s="1">
        <f>mock[[#This Row],[COGS]]/mock[[#This Row],[Quantity]]</f>
        <v>142.73790625000001</v>
      </c>
      <c r="N547" s="1">
        <f>mock[[#This Row],[Unit Price]]-mock[[#This Row],[Unit Cost]]</f>
        <v>11.573343749999992</v>
      </c>
      <c r="O547" s="1">
        <f>mock[[#This Row],[Profit]]*mock[[#This Row],[Quantity]]</f>
        <v>92.586749999999938</v>
      </c>
      <c r="P547" s="1">
        <f>mock[[#This Row],[Total Profit]]+mock[[#This Row],[Vat]]</f>
        <v>185.17349999999993</v>
      </c>
      <c r="Q547" s="1">
        <f>mock[[#This Row],[Invoiced Amount USD]]/mock[[#This Row],[Total Profit]]</f>
        <v>13.333333333333343</v>
      </c>
      <c r="R547" s="1">
        <f>mock[[#This Row],[Invoiced Amount USD]]/$T$23*100</f>
        <v>2.4680143646996635E-2</v>
      </c>
    </row>
    <row r="548" spans="1:18" x14ac:dyDescent="0.2">
      <c r="A548">
        <v>547</v>
      </c>
      <c r="B548" t="s">
        <v>13</v>
      </c>
      <c r="C548" t="s">
        <v>91</v>
      </c>
      <c r="D548" t="s">
        <v>534</v>
      </c>
      <c r="E548" s="2">
        <v>44416</v>
      </c>
      <c r="F548" s="3" t="s">
        <v>891</v>
      </c>
      <c r="G548" s="3">
        <v>2021</v>
      </c>
      <c r="H548" s="1">
        <v>4374.33</v>
      </c>
      <c r="I548">
        <v>10</v>
      </c>
      <c r="J548" s="1">
        <f>0.075*mock[[#This Row],[Invoiced Amount USD]]</f>
        <v>328.07474999999999</v>
      </c>
      <c r="K548" s="1">
        <f>mock[[#This Row],[Invoiced Amount USD]]-mock[[#This Row],[Vat]]</f>
        <v>4046.2552500000002</v>
      </c>
      <c r="L548" s="1">
        <f>mock[[#This Row],[Invoiced Amount USD]]/mock[[#This Row],[Quantity]]</f>
        <v>437.43299999999999</v>
      </c>
      <c r="M548" s="1">
        <f>mock[[#This Row],[COGS]]/mock[[#This Row],[Quantity]]</f>
        <v>404.62552500000004</v>
      </c>
      <c r="N548" s="1">
        <f>mock[[#This Row],[Unit Price]]-mock[[#This Row],[Unit Cost]]</f>
        <v>32.807474999999954</v>
      </c>
      <c r="O548" s="1">
        <f>mock[[#This Row],[Profit]]*mock[[#This Row],[Quantity]]</f>
        <v>328.07474999999954</v>
      </c>
      <c r="P548" s="1">
        <f>mock[[#This Row],[Total Profit]]+mock[[#This Row],[Vat]]</f>
        <v>656.14949999999953</v>
      </c>
      <c r="Q548" s="1">
        <f>mock[[#This Row],[Invoiced Amount USD]]/mock[[#This Row],[Total Profit]]</f>
        <v>13.333333333333352</v>
      </c>
      <c r="R548" s="1">
        <f>mock[[#This Row],[Invoiced Amount USD]]/$T$23*100</f>
        <v>8.7452383380478407E-2</v>
      </c>
    </row>
    <row r="549" spans="1:18" x14ac:dyDescent="0.2">
      <c r="A549">
        <v>548</v>
      </c>
      <c r="B549" t="s">
        <v>10</v>
      </c>
      <c r="C549" t="s">
        <v>41</v>
      </c>
      <c r="D549" t="s">
        <v>43</v>
      </c>
      <c r="E549" s="2">
        <v>44227</v>
      </c>
      <c r="F549" s="3" t="s">
        <v>894</v>
      </c>
      <c r="G549" s="3">
        <v>2021</v>
      </c>
      <c r="H549" s="1">
        <v>4407.1000000000004</v>
      </c>
      <c r="I549">
        <v>8</v>
      </c>
      <c r="J549" s="1">
        <f>0.075*mock[[#This Row],[Invoiced Amount USD]]</f>
        <v>330.53250000000003</v>
      </c>
      <c r="K549" s="1">
        <f>mock[[#This Row],[Invoiced Amount USD]]-mock[[#This Row],[Vat]]</f>
        <v>4076.5675000000001</v>
      </c>
      <c r="L549" s="1">
        <f>mock[[#This Row],[Invoiced Amount USD]]/mock[[#This Row],[Quantity]]</f>
        <v>550.88750000000005</v>
      </c>
      <c r="M549" s="1">
        <f>mock[[#This Row],[COGS]]/mock[[#This Row],[Quantity]]</f>
        <v>509.57093750000001</v>
      </c>
      <c r="N549" s="1">
        <f>mock[[#This Row],[Unit Price]]-mock[[#This Row],[Unit Cost]]</f>
        <v>41.316562500000032</v>
      </c>
      <c r="O549" s="1">
        <f>mock[[#This Row],[Profit]]*mock[[#This Row],[Quantity]]</f>
        <v>330.53250000000025</v>
      </c>
      <c r="P549" s="1">
        <f>mock[[#This Row],[Total Profit]]+mock[[#This Row],[Vat]]</f>
        <v>661.06500000000028</v>
      </c>
      <c r="Q549" s="1">
        <f>mock[[#This Row],[Invoiced Amount USD]]/mock[[#This Row],[Total Profit]]</f>
        <v>13.333333333333325</v>
      </c>
      <c r="R549" s="1">
        <f>mock[[#This Row],[Invoiced Amount USD]]/$T$23*100</f>
        <v>8.8107527048966683E-2</v>
      </c>
    </row>
    <row r="550" spans="1:18" x14ac:dyDescent="0.2">
      <c r="A550">
        <v>549</v>
      </c>
      <c r="B550" t="s">
        <v>10</v>
      </c>
      <c r="C550" t="s">
        <v>11</v>
      </c>
      <c r="D550" t="s">
        <v>535</v>
      </c>
      <c r="E550" s="2">
        <v>44298</v>
      </c>
      <c r="F550" s="3" t="s">
        <v>888</v>
      </c>
      <c r="G550" s="3">
        <v>2021</v>
      </c>
      <c r="H550" s="1">
        <v>1975.75</v>
      </c>
      <c r="I550">
        <v>6</v>
      </c>
      <c r="J550" s="1">
        <f>0.075*mock[[#This Row],[Invoiced Amount USD]]</f>
        <v>148.18125000000001</v>
      </c>
      <c r="K550" s="1">
        <f>mock[[#This Row],[Invoiced Amount USD]]-mock[[#This Row],[Vat]]</f>
        <v>1827.5687499999999</v>
      </c>
      <c r="L550" s="1">
        <f>mock[[#This Row],[Invoiced Amount USD]]/mock[[#This Row],[Quantity]]</f>
        <v>329.29166666666669</v>
      </c>
      <c r="M550" s="1">
        <f>mock[[#This Row],[COGS]]/mock[[#This Row],[Quantity]]</f>
        <v>304.59479166666665</v>
      </c>
      <c r="N550" s="1">
        <f>mock[[#This Row],[Unit Price]]-mock[[#This Row],[Unit Cost]]</f>
        <v>24.696875000000034</v>
      </c>
      <c r="O550" s="1">
        <f>mock[[#This Row],[Profit]]*mock[[#This Row],[Quantity]]</f>
        <v>148.1812500000002</v>
      </c>
      <c r="P550" s="1">
        <f>mock[[#This Row],[Total Profit]]+mock[[#This Row],[Vat]]</f>
        <v>296.36250000000018</v>
      </c>
      <c r="Q550" s="1">
        <f>mock[[#This Row],[Invoiced Amount USD]]/mock[[#This Row],[Total Profit]]</f>
        <v>13.333333333333314</v>
      </c>
      <c r="R550" s="1">
        <f>mock[[#This Row],[Invoiced Amount USD]]/$T$23*100</f>
        <v>3.9499545407863657E-2</v>
      </c>
    </row>
    <row r="551" spans="1:18" x14ac:dyDescent="0.2">
      <c r="A551">
        <v>550</v>
      </c>
      <c r="B551" t="s">
        <v>8</v>
      </c>
      <c r="C551" t="s">
        <v>18</v>
      </c>
      <c r="D551" t="s">
        <v>536</v>
      </c>
      <c r="E551" s="2">
        <v>44331</v>
      </c>
      <c r="F551" s="3" t="s">
        <v>897</v>
      </c>
      <c r="G551" s="3">
        <v>2021</v>
      </c>
      <c r="H551" s="1">
        <v>9854.06</v>
      </c>
      <c r="I551">
        <v>5</v>
      </c>
      <c r="J551" s="1">
        <f>0.075*mock[[#This Row],[Invoiced Amount USD]]</f>
        <v>739.05449999999996</v>
      </c>
      <c r="K551" s="1">
        <f>mock[[#This Row],[Invoiced Amount USD]]-mock[[#This Row],[Vat]]</f>
        <v>9115.0054999999993</v>
      </c>
      <c r="L551" s="1">
        <f>mock[[#This Row],[Invoiced Amount USD]]/mock[[#This Row],[Quantity]]</f>
        <v>1970.8119999999999</v>
      </c>
      <c r="M551" s="1">
        <f>mock[[#This Row],[COGS]]/mock[[#This Row],[Quantity]]</f>
        <v>1823.0011</v>
      </c>
      <c r="N551" s="1">
        <f>mock[[#This Row],[Unit Price]]-mock[[#This Row],[Unit Cost]]</f>
        <v>147.81089999999995</v>
      </c>
      <c r="O551" s="1">
        <f>mock[[#This Row],[Profit]]*mock[[#This Row],[Quantity]]</f>
        <v>739.05449999999973</v>
      </c>
      <c r="P551" s="1">
        <f>mock[[#This Row],[Total Profit]]+mock[[#This Row],[Vat]]</f>
        <v>1478.1089999999997</v>
      </c>
      <c r="Q551" s="1">
        <f>mock[[#This Row],[Invoiced Amount USD]]/mock[[#This Row],[Total Profit]]</f>
        <v>13.333333333333337</v>
      </c>
      <c r="R551" s="1">
        <f>mock[[#This Row],[Invoiced Amount USD]]/$T$23*100</f>
        <v>0.19700412016794275</v>
      </c>
    </row>
    <row r="552" spans="1:18" x14ac:dyDescent="0.2">
      <c r="A552">
        <v>551</v>
      </c>
      <c r="B552" t="s">
        <v>10</v>
      </c>
      <c r="C552" t="s">
        <v>35</v>
      </c>
      <c r="D552" t="s">
        <v>537</v>
      </c>
      <c r="E552" s="2">
        <v>44290</v>
      </c>
      <c r="F552" s="3" t="s">
        <v>888</v>
      </c>
      <c r="G552" s="3">
        <v>2021</v>
      </c>
      <c r="H552" s="1">
        <v>7003.49</v>
      </c>
      <c r="I552">
        <v>1</v>
      </c>
      <c r="J552" s="1">
        <f>0.075*mock[[#This Row],[Invoiced Amount USD]]</f>
        <v>525.26175000000001</v>
      </c>
      <c r="K552" s="1">
        <f>mock[[#This Row],[Invoiced Amount USD]]-mock[[#This Row],[Vat]]</f>
        <v>6478.2282500000001</v>
      </c>
      <c r="L552" s="1">
        <f>mock[[#This Row],[Invoiced Amount USD]]/mock[[#This Row],[Quantity]]</f>
        <v>7003.49</v>
      </c>
      <c r="M552" s="1">
        <f>mock[[#This Row],[COGS]]/mock[[#This Row],[Quantity]]</f>
        <v>6478.2282500000001</v>
      </c>
      <c r="N552" s="1">
        <f>mock[[#This Row],[Unit Price]]-mock[[#This Row],[Unit Cost]]</f>
        <v>525.26174999999967</v>
      </c>
      <c r="O552" s="1">
        <f>mock[[#This Row],[Profit]]*mock[[#This Row],[Quantity]]</f>
        <v>525.26174999999967</v>
      </c>
      <c r="P552" s="1">
        <f>mock[[#This Row],[Total Profit]]+mock[[#This Row],[Vat]]</f>
        <v>1050.5234999999998</v>
      </c>
      <c r="Q552" s="1">
        <f>mock[[#This Row],[Invoiced Amount USD]]/mock[[#This Row],[Total Profit]]</f>
        <v>13.333333333333341</v>
      </c>
      <c r="R552" s="1">
        <f>mock[[#This Row],[Invoiced Amount USD]]/$T$23*100</f>
        <v>0.14001501772416503</v>
      </c>
    </row>
    <row r="553" spans="1:18" x14ac:dyDescent="0.2">
      <c r="A553">
        <v>552</v>
      </c>
      <c r="B553" t="s">
        <v>5</v>
      </c>
      <c r="C553" t="s">
        <v>91</v>
      </c>
      <c r="D553" t="s">
        <v>520</v>
      </c>
      <c r="E553" s="2">
        <v>44244</v>
      </c>
      <c r="F553" s="3" t="s">
        <v>896</v>
      </c>
      <c r="G553" s="3">
        <v>2021</v>
      </c>
      <c r="H553" s="1">
        <v>8231.59</v>
      </c>
      <c r="I553">
        <v>10</v>
      </c>
      <c r="J553" s="1">
        <f>0.075*mock[[#This Row],[Invoiced Amount USD]]</f>
        <v>617.36924999999997</v>
      </c>
      <c r="K553" s="1">
        <f>mock[[#This Row],[Invoiced Amount USD]]-mock[[#This Row],[Vat]]</f>
        <v>7614.2207500000004</v>
      </c>
      <c r="L553" s="1">
        <f>mock[[#This Row],[Invoiced Amount USD]]/mock[[#This Row],[Quantity]]</f>
        <v>823.15899999999999</v>
      </c>
      <c r="M553" s="1">
        <f>mock[[#This Row],[COGS]]/mock[[#This Row],[Quantity]]</f>
        <v>761.42207500000006</v>
      </c>
      <c r="N553" s="1">
        <f>mock[[#This Row],[Unit Price]]-mock[[#This Row],[Unit Cost]]</f>
        <v>61.736924999999928</v>
      </c>
      <c r="O553" s="1">
        <f>mock[[#This Row],[Profit]]*mock[[#This Row],[Quantity]]</f>
        <v>617.36924999999928</v>
      </c>
      <c r="P553" s="1">
        <f>mock[[#This Row],[Total Profit]]+mock[[#This Row],[Vat]]</f>
        <v>1234.7384999999992</v>
      </c>
      <c r="Q553" s="1">
        <f>mock[[#This Row],[Invoiced Amount USD]]/mock[[#This Row],[Total Profit]]</f>
        <v>13.33333333333335</v>
      </c>
      <c r="R553" s="1">
        <f>mock[[#This Row],[Invoiced Amount USD]]/$T$23*100</f>
        <v>0.16456741135463313</v>
      </c>
    </row>
    <row r="554" spans="1:18" x14ac:dyDescent="0.2">
      <c r="A554">
        <v>553</v>
      </c>
      <c r="B554" t="s">
        <v>10</v>
      </c>
      <c r="C554" t="s">
        <v>25</v>
      </c>
      <c r="D554" t="s">
        <v>538</v>
      </c>
      <c r="E554" s="2">
        <v>44484</v>
      </c>
      <c r="F554" s="3" t="s">
        <v>889</v>
      </c>
      <c r="G554" s="3">
        <v>2021</v>
      </c>
      <c r="H554" s="1">
        <v>4880.16</v>
      </c>
      <c r="I554">
        <v>4</v>
      </c>
      <c r="J554" s="1">
        <f>0.075*mock[[#This Row],[Invoiced Amount USD]]</f>
        <v>366.012</v>
      </c>
      <c r="K554" s="1">
        <f>mock[[#This Row],[Invoiced Amount USD]]-mock[[#This Row],[Vat]]</f>
        <v>4514.1480000000001</v>
      </c>
      <c r="L554" s="1">
        <f>mock[[#This Row],[Invoiced Amount USD]]/mock[[#This Row],[Quantity]]</f>
        <v>1220.04</v>
      </c>
      <c r="M554" s="1">
        <f>mock[[#This Row],[COGS]]/mock[[#This Row],[Quantity]]</f>
        <v>1128.537</v>
      </c>
      <c r="N554" s="1">
        <f>mock[[#This Row],[Unit Price]]-mock[[#This Row],[Unit Cost]]</f>
        <v>91.502999999999929</v>
      </c>
      <c r="O554" s="1">
        <f>mock[[#This Row],[Profit]]*mock[[#This Row],[Quantity]]</f>
        <v>366.01199999999972</v>
      </c>
      <c r="P554" s="1">
        <f>mock[[#This Row],[Total Profit]]+mock[[#This Row],[Vat]]</f>
        <v>732.02399999999966</v>
      </c>
      <c r="Q554" s="1">
        <f>mock[[#This Row],[Invoiced Amount USD]]/mock[[#This Row],[Total Profit]]</f>
        <v>13.333333333333343</v>
      </c>
      <c r="R554" s="1">
        <f>mock[[#This Row],[Invoiced Amount USD]]/$T$23*100</f>
        <v>9.7565026707650201E-2</v>
      </c>
    </row>
    <row r="555" spans="1:18" x14ac:dyDescent="0.2">
      <c r="A555">
        <v>554</v>
      </c>
      <c r="B555" t="s">
        <v>5</v>
      </c>
      <c r="C555" t="s">
        <v>20</v>
      </c>
      <c r="D555" t="s">
        <v>66</v>
      </c>
      <c r="E555" s="2">
        <v>44439</v>
      </c>
      <c r="F555" s="3" t="s">
        <v>891</v>
      </c>
      <c r="G555" s="3">
        <v>2021</v>
      </c>
      <c r="H555" s="1">
        <v>4417.72</v>
      </c>
      <c r="I555">
        <v>2</v>
      </c>
      <c r="J555" s="1">
        <f>0.075*mock[[#This Row],[Invoiced Amount USD]]</f>
        <v>331.32900000000001</v>
      </c>
      <c r="K555" s="1">
        <f>mock[[#This Row],[Invoiced Amount USD]]-mock[[#This Row],[Vat]]</f>
        <v>4086.3910000000001</v>
      </c>
      <c r="L555" s="1">
        <f>mock[[#This Row],[Invoiced Amount USD]]/mock[[#This Row],[Quantity]]</f>
        <v>2208.86</v>
      </c>
      <c r="M555" s="1">
        <f>mock[[#This Row],[COGS]]/mock[[#This Row],[Quantity]]</f>
        <v>2043.1955</v>
      </c>
      <c r="N555" s="1">
        <f>mock[[#This Row],[Unit Price]]-mock[[#This Row],[Unit Cost]]</f>
        <v>165.66450000000009</v>
      </c>
      <c r="O555" s="1">
        <f>mock[[#This Row],[Profit]]*mock[[#This Row],[Quantity]]</f>
        <v>331.32900000000018</v>
      </c>
      <c r="P555" s="1">
        <f>mock[[#This Row],[Total Profit]]+mock[[#This Row],[Vat]]</f>
        <v>662.65800000000013</v>
      </c>
      <c r="Q555" s="1">
        <f>mock[[#This Row],[Invoiced Amount USD]]/mock[[#This Row],[Total Profit]]</f>
        <v>13.333333333333327</v>
      </c>
      <c r="R555" s="1">
        <f>mock[[#This Row],[Invoiced Amount USD]]/$T$23*100</f>
        <v>8.8319843977845092E-2</v>
      </c>
    </row>
    <row r="556" spans="1:18" x14ac:dyDescent="0.2">
      <c r="A556">
        <v>555</v>
      </c>
      <c r="B556" t="s">
        <v>5</v>
      </c>
      <c r="C556" t="s">
        <v>29</v>
      </c>
      <c r="D556" t="s">
        <v>539</v>
      </c>
      <c r="E556" s="2">
        <v>44388</v>
      </c>
      <c r="F556" s="3" t="s">
        <v>892</v>
      </c>
      <c r="G556" s="3">
        <v>2021</v>
      </c>
      <c r="H556" s="1">
        <v>2036.4</v>
      </c>
      <c r="I556">
        <v>5</v>
      </c>
      <c r="J556" s="1">
        <f>0.075*mock[[#This Row],[Invoiced Amount USD]]</f>
        <v>152.72999999999999</v>
      </c>
      <c r="K556" s="1">
        <f>mock[[#This Row],[Invoiced Amount USD]]-mock[[#This Row],[Vat]]</f>
        <v>1883.67</v>
      </c>
      <c r="L556" s="1">
        <f>mock[[#This Row],[Invoiced Amount USD]]/mock[[#This Row],[Quantity]]</f>
        <v>407.28000000000003</v>
      </c>
      <c r="M556" s="1">
        <f>mock[[#This Row],[COGS]]/mock[[#This Row],[Quantity]]</f>
        <v>376.73400000000004</v>
      </c>
      <c r="N556" s="1">
        <f>mock[[#This Row],[Unit Price]]-mock[[#This Row],[Unit Cost]]</f>
        <v>30.545999999999992</v>
      </c>
      <c r="O556" s="1">
        <f>mock[[#This Row],[Profit]]*mock[[#This Row],[Quantity]]</f>
        <v>152.72999999999996</v>
      </c>
      <c r="P556" s="1">
        <f>mock[[#This Row],[Total Profit]]+mock[[#This Row],[Vat]]</f>
        <v>305.45999999999992</v>
      </c>
      <c r="Q556" s="1">
        <f>mock[[#This Row],[Invoiced Amount USD]]/mock[[#This Row],[Total Profit]]</f>
        <v>13.333333333333337</v>
      </c>
      <c r="R556" s="1">
        <f>mock[[#This Row],[Invoiced Amount USD]]/$T$23*100</f>
        <v>4.0712070995102392E-2</v>
      </c>
    </row>
    <row r="557" spans="1:18" x14ac:dyDescent="0.2">
      <c r="A557">
        <v>556</v>
      </c>
      <c r="B557" t="s">
        <v>10</v>
      </c>
      <c r="C557" t="s">
        <v>35</v>
      </c>
      <c r="D557" t="s">
        <v>540</v>
      </c>
      <c r="E557" s="2">
        <v>44304</v>
      </c>
      <c r="F557" s="3" t="s">
        <v>888</v>
      </c>
      <c r="G557" s="3">
        <v>2021</v>
      </c>
      <c r="H557" s="1">
        <v>6723.24</v>
      </c>
      <c r="I557">
        <v>2</v>
      </c>
      <c r="J557" s="1">
        <f>0.075*mock[[#This Row],[Invoiced Amount USD]]</f>
        <v>504.24299999999994</v>
      </c>
      <c r="K557" s="1">
        <f>mock[[#This Row],[Invoiced Amount USD]]-mock[[#This Row],[Vat]]</f>
        <v>6218.9969999999994</v>
      </c>
      <c r="L557" s="1">
        <f>mock[[#This Row],[Invoiced Amount USD]]/mock[[#This Row],[Quantity]]</f>
        <v>3361.62</v>
      </c>
      <c r="M557" s="1">
        <f>mock[[#This Row],[COGS]]/mock[[#This Row],[Quantity]]</f>
        <v>3109.4984999999997</v>
      </c>
      <c r="N557" s="1">
        <f>mock[[#This Row],[Unit Price]]-mock[[#This Row],[Unit Cost]]</f>
        <v>252.1215000000002</v>
      </c>
      <c r="O557" s="1">
        <f>mock[[#This Row],[Profit]]*mock[[#This Row],[Quantity]]</f>
        <v>504.24300000000039</v>
      </c>
      <c r="P557" s="1">
        <f>mock[[#This Row],[Total Profit]]+mock[[#This Row],[Vat]]</f>
        <v>1008.4860000000003</v>
      </c>
      <c r="Q557" s="1">
        <f>mock[[#This Row],[Invoiced Amount USD]]/mock[[#This Row],[Total Profit]]</f>
        <v>13.333333333333323</v>
      </c>
      <c r="R557" s="1">
        <f>mock[[#This Row],[Invoiced Amount USD]]/$T$23*100</f>
        <v>0.13441220987876262</v>
      </c>
    </row>
    <row r="558" spans="1:18" x14ac:dyDescent="0.2">
      <c r="A558">
        <v>557</v>
      </c>
      <c r="B558" t="s">
        <v>13</v>
      </c>
      <c r="C558" t="s">
        <v>31</v>
      </c>
      <c r="D558" t="s">
        <v>359</v>
      </c>
      <c r="E558" s="2">
        <v>44269</v>
      </c>
      <c r="F558" s="3" t="s">
        <v>890</v>
      </c>
      <c r="G558" s="3">
        <v>2021</v>
      </c>
      <c r="H558" s="1">
        <v>550.33000000000004</v>
      </c>
      <c r="I558">
        <v>3</v>
      </c>
      <c r="J558" s="1">
        <f>0.075*mock[[#This Row],[Invoiced Amount USD]]</f>
        <v>41.274750000000004</v>
      </c>
      <c r="K558" s="1">
        <f>mock[[#This Row],[Invoiced Amount USD]]-mock[[#This Row],[Vat]]</f>
        <v>509.05525000000006</v>
      </c>
      <c r="L558" s="1">
        <f>mock[[#This Row],[Invoiced Amount USD]]/mock[[#This Row],[Quantity]]</f>
        <v>183.44333333333336</v>
      </c>
      <c r="M558" s="1">
        <f>mock[[#This Row],[COGS]]/mock[[#This Row],[Quantity]]</f>
        <v>169.68508333333335</v>
      </c>
      <c r="N558" s="1">
        <f>mock[[#This Row],[Unit Price]]-mock[[#This Row],[Unit Cost]]</f>
        <v>13.758250000000004</v>
      </c>
      <c r="O558" s="1">
        <f>mock[[#This Row],[Profit]]*mock[[#This Row],[Quantity]]</f>
        <v>41.274750000000012</v>
      </c>
      <c r="P558" s="1">
        <f>mock[[#This Row],[Total Profit]]+mock[[#This Row],[Vat]]</f>
        <v>82.549500000000023</v>
      </c>
      <c r="Q558" s="1">
        <f>mock[[#This Row],[Invoiced Amount USD]]/mock[[#This Row],[Total Profit]]</f>
        <v>13.33333333333333</v>
      </c>
      <c r="R558" s="1">
        <f>mock[[#This Row],[Invoiced Amount USD]]/$T$23*100</f>
        <v>1.1002295241963611E-2</v>
      </c>
    </row>
    <row r="559" spans="1:18" x14ac:dyDescent="0.2">
      <c r="A559">
        <v>558</v>
      </c>
      <c r="B559" t="s">
        <v>13</v>
      </c>
      <c r="C559" t="s">
        <v>33</v>
      </c>
      <c r="D559" t="s">
        <v>541</v>
      </c>
      <c r="E559" s="2">
        <v>44476</v>
      </c>
      <c r="F559" s="3" t="s">
        <v>889</v>
      </c>
      <c r="G559" s="3">
        <v>2021</v>
      </c>
      <c r="H559" s="1">
        <v>4571.13</v>
      </c>
      <c r="I559">
        <v>1</v>
      </c>
      <c r="J559" s="1">
        <f>0.075*mock[[#This Row],[Invoiced Amount USD]]</f>
        <v>342.83474999999999</v>
      </c>
      <c r="K559" s="1">
        <f>mock[[#This Row],[Invoiced Amount USD]]-mock[[#This Row],[Vat]]</f>
        <v>4228.2952500000001</v>
      </c>
      <c r="L559" s="1">
        <f>mock[[#This Row],[Invoiced Amount USD]]/mock[[#This Row],[Quantity]]</f>
        <v>4571.13</v>
      </c>
      <c r="M559" s="1">
        <f>mock[[#This Row],[COGS]]/mock[[#This Row],[Quantity]]</f>
        <v>4228.2952500000001</v>
      </c>
      <c r="N559" s="1">
        <f>mock[[#This Row],[Unit Price]]-mock[[#This Row],[Unit Cost]]</f>
        <v>342.83474999999999</v>
      </c>
      <c r="O559" s="1">
        <f>mock[[#This Row],[Profit]]*mock[[#This Row],[Quantity]]</f>
        <v>342.83474999999999</v>
      </c>
      <c r="P559" s="1">
        <f>mock[[#This Row],[Total Profit]]+mock[[#This Row],[Vat]]</f>
        <v>685.66949999999997</v>
      </c>
      <c r="Q559" s="1">
        <f>mock[[#This Row],[Invoiced Amount USD]]/mock[[#This Row],[Total Profit]]</f>
        <v>13.333333333333334</v>
      </c>
      <c r="R559" s="1">
        <f>mock[[#This Row],[Invoiced Amount USD]]/$T$23*100</f>
        <v>9.1386843983422908E-2</v>
      </c>
    </row>
    <row r="560" spans="1:18" x14ac:dyDescent="0.2">
      <c r="A560">
        <v>559</v>
      </c>
      <c r="B560" t="s">
        <v>16</v>
      </c>
      <c r="C560" t="s">
        <v>87</v>
      </c>
      <c r="D560" t="s">
        <v>542</v>
      </c>
      <c r="E560" s="2">
        <v>44549</v>
      </c>
      <c r="F560" s="3" t="s">
        <v>895</v>
      </c>
      <c r="G560" s="3">
        <v>2021</v>
      </c>
      <c r="H560" s="1">
        <v>2463.4899999999998</v>
      </c>
      <c r="I560">
        <v>6</v>
      </c>
      <c r="J560" s="1">
        <f>0.075*mock[[#This Row],[Invoiced Amount USD]]</f>
        <v>184.76174999999998</v>
      </c>
      <c r="K560" s="1">
        <f>mock[[#This Row],[Invoiced Amount USD]]-mock[[#This Row],[Vat]]</f>
        <v>2278.7282499999997</v>
      </c>
      <c r="L560" s="1">
        <f>mock[[#This Row],[Invoiced Amount USD]]/mock[[#This Row],[Quantity]]</f>
        <v>410.58166666666665</v>
      </c>
      <c r="M560" s="1">
        <f>mock[[#This Row],[COGS]]/mock[[#This Row],[Quantity]]</f>
        <v>379.78804166666663</v>
      </c>
      <c r="N560" s="1">
        <f>mock[[#This Row],[Unit Price]]-mock[[#This Row],[Unit Cost]]</f>
        <v>30.79362500000002</v>
      </c>
      <c r="O560" s="1">
        <f>mock[[#This Row],[Profit]]*mock[[#This Row],[Quantity]]</f>
        <v>184.76175000000012</v>
      </c>
      <c r="P560" s="1">
        <f>mock[[#This Row],[Total Profit]]+mock[[#This Row],[Vat]]</f>
        <v>369.52350000000013</v>
      </c>
      <c r="Q560" s="1">
        <f>mock[[#This Row],[Invoiced Amount USD]]/mock[[#This Row],[Total Profit]]</f>
        <v>13.333333333333323</v>
      </c>
      <c r="R560" s="1">
        <f>mock[[#This Row],[Invoiced Amount USD]]/$T$23*100</f>
        <v>4.925053023753917E-2</v>
      </c>
    </row>
    <row r="561" spans="1:18" x14ac:dyDescent="0.2">
      <c r="A561">
        <v>560</v>
      </c>
      <c r="B561" t="s">
        <v>13</v>
      </c>
      <c r="C561" t="s">
        <v>11</v>
      </c>
      <c r="D561" t="s">
        <v>543</v>
      </c>
      <c r="E561" s="2">
        <v>44384</v>
      </c>
      <c r="F561" s="3" t="s">
        <v>892</v>
      </c>
      <c r="G561" s="3">
        <v>2021</v>
      </c>
      <c r="H561" s="1">
        <v>7007.83</v>
      </c>
      <c r="I561">
        <v>8</v>
      </c>
      <c r="J561" s="1">
        <f>0.075*mock[[#This Row],[Invoiced Amount USD]]</f>
        <v>525.58724999999993</v>
      </c>
      <c r="K561" s="1">
        <f>mock[[#This Row],[Invoiced Amount USD]]-mock[[#This Row],[Vat]]</f>
        <v>6482.2427500000003</v>
      </c>
      <c r="L561" s="1">
        <f>mock[[#This Row],[Invoiced Amount USD]]/mock[[#This Row],[Quantity]]</f>
        <v>875.97874999999999</v>
      </c>
      <c r="M561" s="1">
        <f>mock[[#This Row],[COGS]]/mock[[#This Row],[Quantity]]</f>
        <v>810.28034375000004</v>
      </c>
      <c r="N561" s="1">
        <f>mock[[#This Row],[Unit Price]]-mock[[#This Row],[Unit Cost]]</f>
        <v>65.698406249999948</v>
      </c>
      <c r="O561" s="1">
        <f>mock[[#This Row],[Profit]]*mock[[#This Row],[Quantity]]</f>
        <v>525.58724999999959</v>
      </c>
      <c r="P561" s="1">
        <f>mock[[#This Row],[Total Profit]]+mock[[#This Row],[Vat]]</f>
        <v>1051.1744999999996</v>
      </c>
      <c r="Q561" s="1">
        <f>mock[[#This Row],[Invoiced Amount USD]]/mock[[#This Row],[Total Profit]]</f>
        <v>13.333333333333345</v>
      </c>
      <c r="R561" s="1">
        <f>mock[[#This Row],[Invoiced Amount USD]]/$T$23*100</f>
        <v>0.14010178377607954</v>
      </c>
    </row>
    <row r="562" spans="1:18" x14ac:dyDescent="0.2">
      <c r="A562">
        <v>561</v>
      </c>
      <c r="B562" t="s">
        <v>5</v>
      </c>
      <c r="C562" t="s">
        <v>27</v>
      </c>
      <c r="D562" t="s">
        <v>544</v>
      </c>
      <c r="E562" s="2">
        <v>44249</v>
      </c>
      <c r="F562" s="3" t="s">
        <v>896</v>
      </c>
      <c r="G562" s="3">
        <v>2021</v>
      </c>
      <c r="H562" s="1">
        <v>4523.43</v>
      </c>
      <c r="I562">
        <v>4</v>
      </c>
      <c r="J562" s="1">
        <f>0.075*mock[[#This Row],[Invoiced Amount USD]]</f>
        <v>339.25725</v>
      </c>
      <c r="K562" s="1">
        <f>mock[[#This Row],[Invoiced Amount USD]]-mock[[#This Row],[Vat]]</f>
        <v>4184.1727500000006</v>
      </c>
      <c r="L562" s="1">
        <f>mock[[#This Row],[Invoiced Amount USD]]/mock[[#This Row],[Quantity]]</f>
        <v>1130.8575000000001</v>
      </c>
      <c r="M562" s="1">
        <f>mock[[#This Row],[COGS]]/mock[[#This Row],[Quantity]]</f>
        <v>1046.0431875000002</v>
      </c>
      <c r="N562" s="1">
        <f>mock[[#This Row],[Unit Price]]-mock[[#This Row],[Unit Cost]]</f>
        <v>84.814312499999915</v>
      </c>
      <c r="O562" s="1">
        <f>mock[[#This Row],[Profit]]*mock[[#This Row],[Quantity]]</f>
        <v>339.25724999999966</v>
      </c>
      <c r="P562" s="1">
        <f>mock[[#This Row],[Total Profit]]+mock[[#This Row],[Vat]]</f>
        <v>678.51449999999966</v>
      </c>
      <c r="Q562" s="1">
        <f>mock[[#This Row],[Invoiced Amount USD]]/mock[[#This Row],[Total Profit]]</f>
        <v>13.333333333333348</v>
      </c>
      <c r="R562" s="1">
        <f>mock[[#This Row],[Invoiced Amount USD]]/$T$23*100</f>
        <v>9.043321709947752E-2</v>
      </c>
    </row>
    <row r="563" spans="1:18" x14ac:dyDescent="0.2">
      <c r="A563">
        <v>562</v>
      </c>
      <c r="B563" t="s">
        <v>13</v>
      </c>
      <c r="C563" t="s">
        <v>29</v>
      </c>
      <c r="D563" t="s">
        <v>545</v>
      </c>
      <c r="E563" s="2">
        <v>44327</v>
      </c>
      <c r="F563" s="3" t="s">
        <v>897</v>
      </c>
      <c r="G563" s="3">
        <v>2021</v>
      </c>
      <c r="H563" s="1">
        <v>7129.5</v>
      </c>
      <c r="I563">
        <v>5</v>
      </c>
      <c r="J563" s="1">
        <f>0.075*mock[[#This Row],[Invoiced Amount USD]]</f>
        <v>534.71249999999998</v>
      </c>
      <c r="K563" s="1">
        <f>mock[[#This Row],[Invoiced Amount USD]]-mock[[#This Row],[Vat]]</f>
        <v>6594.7875000000004</v>
      </c>
      <c r="L563" s="1">
        <f>mock[[#This Row],[Invoiced Amount USD]]/mock[[#This Row],[Quantity]]</f>
        <v>1425.9</v>
      </c>
      <c r="M563" s="1">
        <f>mock[[#This Row],[COGS]]/mock[[#This Row],[Quantity]]</f>
        <v>1318.9575</v>
      </c>
      <c r="N563" s="1">
        <f>mock[[#This Row],[Unit Price]]-mock[[#This Row],[Unit Cost]]</f>
        <v>106.94250000000011</v>
      </c>
      <c r="O563" s="1">
        <f>mock[[#This Row],[Profit]]*mock[[#This Row],[Quantity]]</f>
        <v>534.71250000000055</v>
      </c>
      <c r="P563" s="1">
        <f>mock[[#This Row],[Total Profit]]+mock[[#This Row],[Vat]]</f>
        <v>1069.4250000000006</v>
      </c>
      <c r="Q563" s="1">
        <f>mock[[#This Row],[Invoiced Amount USD]]/mock[[#This Row],[Total Profit]]</f>
        <v>13.33333333333332</v>
      </c>
      <c r="R563" s="1">
        <f>mock[[#This Row],[Invoiced Amount USD]]/$T$23*100</f>
        <v>0.1425342320563654</v>
      </c>
    </row>
    <row r="564" spans="1:18" x14ac:dyDescent="0.2">
      <c r="A564">
        <v>563</v>
      </c>
      <c r="B564" t="s">
        <v>13</v>
      </c>
      <c r="C564" t="s">
        <v>27</v>
      </c>
      <c r="D564" t="s">
        <v>546</v>
      </c>
      <c r="E564" s="2">
        <v>44330</v>
      </c>
      <c r="F564" s="3" t="s">
        <v>897</v>
      </c>
      <c r="G564" s="3">
        <v>2021</v>
      </c>
      <c r="H564" s="1">
        <v>34.840000000000003</v>
      </c>
      <c r="I564">
        <v>8</v>
      </c>
      <c r="J564" s="1">
        <f>0.075*mock[[#This Row],[Invoiced Amount USD]]</f>
        <v>2.613</v>
      </c>
      <c r="K564" s="1">
        <f>mock[[#This Row],[Invoiced Amount USD]]-mock[[#This Row],[Vat]]</f>
        <v>32.227000000000004</v>
      </c>
      <c r="L564" s="1">
        <f>mock[[#This Row],[Invoiced Amount USD]]/mock[[#This Row],[Quantity]]</f>
        <v>4.3550000000000004</v>
      </c>
      <c r="M564" s="1">
        <f>mock[[#This Row],[COGS]]/mock[[#This Row],[Quantity]]</f>
        <v>4.0283750000000005</v>
      </c>
      <c r="N564" s="1">
        <f>mock[[#This Row],[Unit Price]]-mock[[#This Row],[Unit Cost]]</f>
        <v>0.32662499999999994</v>
      </c>
      <c r="O564" s="1">
        <f>mock[[#This Row],[Profit]]*mock[[#This Row],[Quantity]]</f>
        <v>2.6129999999999995</v>
      </c>
      <c r="P564" s="1">
        <f>mock[[#This Row],[Total Profit]]+mock[[#This Row],[Vat]]</f>
        <v>5.2259999999999991</v>
      </c>
      <c r="Q564" s="1">
        <f>mock[[#This Row],[Invoiced Amount USD]]/mock[[#This Row],[Total Profit]]</f>
        <v>13.333333333333337</v>
      </c>
      <c r="R564" s="1">
        <f>mock[[#This Row],[Invoiced Amount USD]]/$T$23*100</f>
        <v>6.9652747665948115E-4</v>
      </c>
    </row>
    <row r="565" spans="1:18" x14ac:dyDescent="0.2">
      <c r="A565">
        <v>564</v>
      </c>
      <c r="B565" t="s">
        <v>5</v>
      </c>
      <c r="C565" t="s">
        <v>63</v>
      </c>
      <c r="D565" t="s">
        <v>547</v>
      </c>
      <c r="E565" s="2">
        <v>44429</v>
      </c>
      <c r="F565" s="3" t="s">
        <v>891</v>
      </c>
      <c r="G565" s="3">
        <v>2021</v>
      </c>
      <c r="H565" s="1">
        <v>8201.99</v>
      </c>
      <c r="I565">
        <v>10</v>
      </c>
      <c r="J565" s="1">
        <f>0.075*mock[[#This Row],[Invoiced Amount USD]]</f>
        <v>615.14924999999994</v>
      </c>
      <c r="K565" s="1">
        <f>mock[[#This Row],[Invoiced Amount USD]]-mock[[#This Row],[Vat]]</f>
        <v>7586.8407499999994</v>
      </c>
      <c r="L565" s="1">
        <f>mock[[#This Row],[Invoiced Amount USD]]/mock[[#This Row],[Quantity]]</f>
        <v>820.19899999999996</v>
      </c>
      <c r="M565" s="1">
        <f>mock[[#This Row],[COGS]]/mock[[#This Row],[Quantity]]</f>
        <v>758.68407499999989</v>
      </c>
      <c r="N565" s="1">
        <f>mock[[#This Row],[Unit Price]]-mock[[#This Row],[Unit Cost]]</f>
        <v>61.514925000000062</v>
      </c>
      <c r="O565" s="1">
        <f>mock[[#This Row],[Profit]]*mock[[#This Row],[Quantity]]</f>
        <v>615.14925000000062</v>
      </c>
      <c r="P565" s="1">
        <f>mock[[#This Row],[Total Profit]]+mock[[#This Row],[Vat]]</f>
        <v>1230.2985000000006</v>
      </c>
      <c r="Q565" s="1">
        <f>mock[[#This Row],[Invoiced Amount USD]]/mock[[#This Row],[Total Profit]]</f>
        <v>13.33333333333332</v>
      </c>
      <c r="R565" s="1">
        <f>mock[[#This Row],[Invoiced Amount USD]]/$T$23*100</f>
        <v>0.16397564288996258</v>
      </c>
    </row>
    <row r="566" spans="1:18" x14ac:dyDescent="0.2">
      <c r="A566">
        <v>565</v>
      </c>
      <c r="B566" t="s">
        <v>10</v>
      </c>
      <c r="C566" t="s">
        <v>14</v>
      </c>
      <c r="D566" t="s">
        <v>548</v>
      </c>
      <c r="E566" s="2">
        <v>44293</v>
      </c>
      <c r="F566" s="3" t="s">
        <v>888</v>
      </c>
      <c r="G566" s="3">
        <v>2021</v>
      </c>
      <c r="H566" s="1">
        <v>8232.33</v>
      </c>
      <c r="I566">
        <v>8</v>
      </c>
      <c r="J566" s="1">
        <f>0.075*mock[[#This Row],[Invoiced Amount USD]]</f>
        <v>617.42475000000002</v>
      </c>
      <c r="K566" s="1">
        <f>mock[[#This Row],[Invoiced Amount USD]]-mock[[#This Row],[Vat]]</f>
        <v>7614.9052499999998</v>
      </c>
      <c r="L566" s="1">
        <f>mock[[#This Row],[Invoiced Amount USD]]/mock[[#This Row],[Quantity]]</f>
        <v>1029.04125</v>
      </c>
      <c r="M566" s="1">
        <f>mock[[#This Row],[COGS]]/mock[[#This Row],[Quantity]]</f>
        <v>951.86315624999997</v>
      </c>
      <c r="N566" s="1">
        <f>mock[[#This Row],[Unit Price]]-mock[[#This Row],[Unit Cost]]</f>
        <v>77.178093750000016</v>
      </c>
      <c r="O566" s="1">
        <f>mock[[#This Row],[Profit]]*mock[[#This Row],[Quantity]]</f>
        <v>617.42475000000013</v>
      </c>
      <c r="P566" s="1">
        <f>mock[[#This Row],[Total Profit]]+mock[[#This Row],[Vat]]</f>
        <v>1234.8495000000003</v>
      </c>
      <c r="Q566" s="1">
        <f>mock[[#This Row],[Invoiced Amount USD]]/mock[[#This Row],[Total Profit]]</f>
        <v>13.33333333333333</v>
      </c>
      <c r="R566" s="1">
        <f>mock[[#This Row],[Invoiced Amount USD]]/$T$23*100</f>
        <v>0.16458220556624989</v>
      </c>
    </row>
    <row r="567" spans="1:18" x14ac:dyDescent="0.2">
      <c r="A567">
        <v>566</v>
      </c>
      <c r="B567" t="s">
        <v>5</v>
      </c>
      <c r="C567" t="s">
        <v>60</v>
      </c>
      <c r="D567" t="s">
        <v>549</v>
      </c>
      <c r="E567" s="2">
        <v>44283</v>
      </c>
      <c r="F567" s="3" t="s">
        <v>890</v>
      </c>
      <c r="G567" s="3">
        <v>2021</v>
      </c>
      <c r="H567" s="1">
        <v>4162.8999999999996</v>
      </c>
      <c r="I567">
        <v>7</v>
      </c>
      <c r="J567" s="1">
        <f>0.075*mock[[#This Row],[Invoiced Amount USD]]</f>
        <v>312.21749999999997</v>
      </c>
      <c r="K567" s="1">
        <f>mock[[#This Row],[Invoiced Amount USD]]-mock[[#This Row],[Vat]]</f>
        <v>3850.6824999999999</v>
      </c>
      <c r="L567" s="1">
        <f>mock[[#This Row],[Invoiced Amount USD]]/mock[[#This Row],[Quantity]]</f>
        <v>594.69999999999993</v>
      </c>
      <c r="M567" s="1">
        <f>mock[[#This Row],[COGS]]/mock[[#This Row],[Quantity]]</f>
        <v>550.09749999999997</v>
      </c>
      <c r="N567" s="1">
        <f>mock[[#This Row],[Unit Price]]-mock[[#This Row],[Unit Cost]]</f>
        <v>44.602499999999964</v>
      </c>
      <c r="O567" s="1">
        <f>mock[[#This Row],[Profit]]*mock[[#This Row],[Quantity]]</f>
        <v>312.21749999999975</v>
      </c>
      <c r="P567" s="1">
        <f>mock[[#This Row],[Total Profit]]+mock[[#This Row],[Vat]]</f>
        <v>624.43499999999972</v>
      </c>
      <c r="Q567" s="1">
        <f>mock[[#This Row],[Invoiced Amount USD]]/mock[[#This Row],[Total Profit]]</f>
        <v>13.333333333333343</v>
      </c>
      <c r="R567" s="1">
        <f>mock[[#This Row],[Invoiced Amount USD]]/$T$23*100</f>
        <v>8.3225437215434947E-2</v>
      </c>
    </row>
    <row r="568" spans="1:18" x14ac:dyDescent="0.2">
      <c r="A568">
        <v>567</v>
      </c>
      <c r="B568" t="s">
        <v>16</v>
      </c>
      <c r="C568" t="s">
        <v>29</v>
      </c>
      <c r="D568" t="s">
        <v>550</v>
      </c>
      <c r="E568" s="2">
        <v>44377</v>
      </c>
      <c r="F568" s="3" t="s">
        <v>887</v>
      </c>
      <c r="G568" s="3">
        <v>2021</v>
      </c>
      <c r="H568" s="1">
        <v>1932.47</v>
      </c>
      <c r="I568">
        <v>1</v>
      </c>
      <c r="J568" s="1">
        <f>0.075*mock[[#This Row],[Invoiced Amount USD]]</f>
        <v>144.93525</v>
      </c>
      <c r="K568" s="1">
        <f>mock[[#This Row],[Invoiced Amount USD]]-mock[[#This Row],[Vat]]</f>
        <v>1787.53475</v>
      </c>
      <c r="L568" s="1">
        <f>mock[[#This Row],[Invoiced Amount USD]]/mock[[#This Row],[Quantity]]</f>
        <v>1932.47</v>
      </c>
      <c r="M568" s="1">
        <f>mock[[#This Row],[COGS]]/mock[[#This Row],[Quantity]]</f>
        <v>1787.53475</v>
      </c>
      <c r="N568" s="1">
        <f>mock[[#This Row],[Unit Price]]-mock[[#This Row],[Unit Cost]]</f>
        <v>144.93525</v>
      </c>
      <c r="O568" s="1">
        <f>mock[[#This Row],[Profit]]*mock[[#This Row],[Quantity]]</f>
        <v>144.93525</v>
      </c>
      <c r="P568" s="1">
        <f>mock[[#This Row],[Total Profit]]+mock[[#This Row],[Vat]]</f>
        <v>289.87049999999999</v>
      </c>
      <c r="Q568" s="1">
        <f>mock[[#This Row],[Invoiced Amount USD]]/mock[[#This Row],[Total Profit]]</f>
        <v>13.333333333333334</v>
      </c>
      <c r="R568" s="1">
        <f>mock[[#This Row],[Invoiced Amount USD]]/$T$23*100</f>
        <v>3.8634283950061632E-2</v>
      </c>
    </row>
    <row r="569" spans="1:18" x14ac:dyDescent="0.2">
      <c r="A569">
        <v>568</v>
      </c>
      <c r="B569" t="s">
        <v>10</v>
      </c>
      <c r="C569" t="s">
        <v>79</v>
      </c>
      <c r="D569" t="s">
        <v>551</v>
      </c>
      <c r="E569" s="2">
        <v>44270</v>
      </c>
      <c r="F569" s="3" t="s">
        <v>890</v>
      </c>
      <c r="G569" s="3">
        <v>2021</v>
      </c>
      <c r="H569" s="1">
        <v>7003.63</v>
      </c>
      <c r="I569">
        <v>1</v>
      </c>
      <c r="J569" s="1">
        <f>0.075*mock[[#This Row],[Invoiced Amount USD]]</f>
        <v>525.27224999999999</v>
      </c>
      <c r="K569" s="1">
        <f>mock[[#This Row],[Invoiced Amount USD]]-mock[[#This Row],[Vat]]</f>
        <v>6478.3577500000001</v>
      </c>
      <c r="L569" s="1">
        <f>mock[[#This Row],[Invoiced Amount USD]]/mock[[#This Row],[Quantity]]</f>
        <v>7003.63</v>
      </c>
      <c r="M569" s="1">
        <f>mock[[#This Row],[COGS]]/mock[[#This Row],[Quantity]]</f>
        <v>6478.3577500000001</v>
      </c>
      <c r="N569" s="1">
        <f>mock[[#This Row],[Unit Price]]-mock[[#This Row],[Unit Cost]]</f>
        <v>525.27224999999999</v>
      </c>
      <c r="O569" s="1">
        <f>mock[[#This Row],[Profit]]*mock[[#This Row],[Quantity]]</f>
        <v>525.27224999999999</v>
      </c>
      <c r="P569" s="1">
        <f>mock[[#This Row],[Total Profit]]+mock[[#This Row],[Vat]]</f>
        <v>1050.5445</v>
      </c>
      <c r="Q569" s="1">
        <f>mock[[#This Row],[Invoiced Amount USD]]/mock[[#This Row],[Total Profit]]</f>
        <v>13.333333333333334</v>
      </c>
      <c r="R569" s="1">
        <f>mock[[#This Row],[Invoiced Amount USD]]/$T$23*100</f>
        <v>0.14001781662906548</v>
      </c>
    </row>
    <row r="570" spans="1:18" x14ac:dyDescent="0.2">
      <c r="A570">
        <v>569</v>
      </c>
      <c r="B570" t="s">
        <v>5</v>
      </c>
      <c r="C570" t="s">
        <v>6</v>
      </c>
      <c r="D570" t="s">
        <v>475</v>
      </c>
      <c r="E570" s="2">
        <v>44386</v>
      </c>
      <c r="F570" s="3" t="s">
        <v>892</v>
      </c>
      <c r="G570" s="3">
        <v>2021</v>
      </c>
      <c r="H570" s="1">
        <v>5846.86</v>
      </c>
      <c r="I570">
        <v>5</v>
      </c>
      <c r="J570" s="1">
        <f>0.075*mock[[#This Row],[Invoiced Amount USD]]</f>
        <v>438.51449999999994</v>
      </c>
      <c r="K570" s="1">
        <f>mock[[#This Row],[Invoiced Amount USD]]-mock[[#This Row],[Vat]]</f>
        <v>5408.3454999999994</v>
      </c>
      <c r="L570" s="1">
        <f>mock[[#This Row],[Invoiced Amount USD]]/mock[[#This Row],[Quantity]]</f>
        <v>1169.3719999999998</v>
      </c>
      <c r="M570" s="1">
        <f>mock[[#This Row],[COGS]]/mock[[#This Row],[Quantity]]</f>
        <v>1081.6690999999998</v>
      </c>
      <c r="N570" s="1">
        <f>mock[[#This Row],[Unit Price]]-mock[[#This Row],[Unit Cost]]</f>
        <v>87.7029</v>
      </c>
      <c r="O570" s="1">
        <f>mock[[#This Row],[Profit]]*mock[[#This Row],[Quantity]]</f>
        <v>438.5145</v>
      </c>
      <c r="P570" s="1">
        <f>mock[[#This Row],[Total Profit]]+mock[[#This Row],[Vat]]</f>
        <v>877.029</v>
      </c>
      <c r="Q570" s="1">
        <f>mock[[#This Row],[Invoiced Amount USD]]/mock[[#This Row],[Total Profit]]</f>
        <v>13.333333333333332</v>
      </c>
      <c r="R570" s="1">
        <f>mock[[#This Row],[Invoiced Amount USD]]/$T$23*100</f>
        <v>0.11689146504538614</v>
      </c>
    </row>
    <row r="571" spans="1:18" x14ac:dyDescent="0.2">
      <c r="A571">
        <v>570</v>
      </c>
      <c r="B571" t="s">
        <v>13</v>
      </c>
      <c r="C571" t="s">
        <v>41</v>
      </c>
      <c r="D571" t="s">
        <v>463</v>
      </c>
      <c r="E571" s="2">
        <v>44539</v>
      </c>
      <c r="F571" s="3" t="s">
        <v>895</v>
      </c>
      <c r="G571" s="3">
        <v>2021</v>
      </c>
      <c r="H571" s="1">
        <v>396.87</v>
      </c>
      <c r="I571">
        <v>4</v>
      </c>
      <c r="J571" s="1">
        <f>0.075*mock[[#This Row],[Invoiced Amount USD]]</f>
        <v>29.765249999999998</v>
      </c>
      <c r="K571" s="1">
        <f>mock[[#This Row],[Invoiced Amount USD]]-mock[[#This Row],[Vat]]</f>
        <v>367.10475000000002</v>
      </c>
      <c r="L571" s="1">
        <f>mock[[#This Row],[Invoiced Amount USD]]/mock[[#This Row],[Quantity]]</f>
        <v>99.217500000000001</v>
      </c>
      <c r="M571" s="1">
        <f>mock[[#This Row],[COGS]]/mock[[#This Row],[Quantity]]</f>
        <v>91.776187500000006</v>
      </c>
      <c r="N571" s="1">
        <f>mock[[#This Row],[Unit Price]]-mock[[#This Row],[Unit Cost]]</f>
        <v>7.4413124999999951</v>
      </c>
      <c r="O571" s="1">
        <f>mock[[#This Row],[Profit]]*mock[[#This Row],[Quantity]]</f>
        <v>29.76524999999998</v>
      </c>
      <c r="P571" s="1">
        <f>mock[[#This Row],[Total Profit]]+mock[[#This Row],[Vat]]</f>
        <v>59.530499999999975</v>
      </c>
      <c r="Q571" s="1">
        <f>mock[[#This Row],[Invoiced Amount USD]]/mock[[#This Row],[Total Profit]]</f>
        <v>13.333333333333343</v>
      </c>
      <c r="R571" s="1">
        <f>mock[[#This Row],[Invoiced Amount USD]]/$T$23*100</f>
        <v>7.934295627492774E-3</v>
      </c>
    </row>
    <row r="572" spans="1:18" x14ac:dyDescent="0.2">
      <c r="A572">
        <v>571</v>
      </c>
      <c r="B572" t="s">
        <v>16</v>
      </c>
      <c r="C572" t="s">
        <v>63</v>
      </c>
      <c r="D572" t="s">
        <v>552</v>
      </c>
      <c r="E572" s="2">
        <v>44362</v>
      </c>
      <c r="F572" s="3" t="s">
        <v>887</v>
      </c>
      <c r="G572" s="3">
        <v>2021</v>
      </c>
      <c r="H572" s="1">
        <v>933.75</v>
      </c>
      <c r="I572">
        <v>10</v>
      </c>
      <c r="J572" s="1">
        <f>0.075*mock[[#This Row],[Invoiced Amount USD]]</f>
        <v>70.03125</v>
      </c>
      <c r="K572" s="1">
        <f>mock[[#This Row],[Invoiced Amount USD]]-mock[[#This Row],[Vat]]</f>
        <v>863.71875</v>
      </c>
      <c r="L572" s="1">
        <f>mock[[#This Row],[Invoiced Amount USD]]/mock[[#This Row],[Quantity]]</f>
        <v>93.375</v>
      </c>
      <c r="M572" s="1">
        <f>mock[[#This Row],[COGS]]/mock[[#This Row],[Quantity]]</f>
        <v>86.371875000000003</v>
      </c>
      <c r="N572" s="1">
        <f>mock[[#This Row],[Unit Price]]-mock[[#This Row],[Unit Cost]]</f>
        <v>7.0031249999999972</v>
      </c>
      <c r="O572" s="1">
        <f>mock[[#This Row],[Profit]]*mock[[#This Row],[Quantity]]</f>
        <v>70.031249999999972</v>
      </c>
      <c r="P572" s="1">
        <f>mock[[#This Row],[Total Profit]]+mock[[#This Row],[Vat]]</f>
        <v>140.06249999999997</v>
      </c>
      <c r="Q572" s="1">
        <f>mock[[#This Row],[Invoiced Amount USD]]/mock[[#This Row],[Total Profit]]</f>
        <v>13.333333333333339</v>
      </c>
      <c r="R572" s="1">
        <f>mock[[#This Row],[Invoiced Amount USD]]/$T$23*100</f>
        <v>1.8667696077232791E-2</v>
      </c>
    </row>
    <row r="573" spans="1:18" x14ac:dyDescent="0.2">
      <c r="A573">
        <v>572</v>
      </c>
      <c r="B573" t="s">
        <v>10</v>
      </c>
      <c r="C573" t="s">
        <v>47</v>
      </c>
      <c r="D573" t="s">
        <v>553</v>
      </c>
      <c r="E573" s="2">
        <v>44374</v>
      </c>
      <c r="F573" s="3" t="s">
        <v>887</v>
      </c>
      <c r="G573" s="3">
        <v>2021</v>
      </c>
      <c r="H573" s="1">
        <v>3664.39</v>
      </c>
      <c r="I573">
        <v>6</v>
      </c>
      <c r="J573" s="1">
        <f>0.075*mock[[#This Row],[Invoiced Amount USD]]</f>
        <v>274.82925</v>
      </c>
      <c r="K573" s="1">
        <f>mock[[#This Row],[Invoiced Amount USD]]-mock[[#This Row],[Vat]]</f>
        <v>3389.5607499999996</v>
      </c>
      <c r="L573" s="1">
        <f>mock[[#This Row],[Invoiced Amount USD]]/mock[[#This Row],[Quantity]]</f>
        <v>610.73166666666668</v>
      </c>
      <c r="M573" s="1">
        <f>mock[[#This Row],[COGS]]/mock[[#This Row],[Quantity]]</f>
        <v>564.92679166666665</v>
      </c>
      <c r="N573" s="1">
        <f>mock[[#This Row],[Unit Price]]-mock[[#This Row],[Unit Cost]]</f>
        <v>45.804875000000038</v>
      </c>
      <c r="O573" s="1">
        <f>mock[[#This Row],[Profit]]*mock[[#This Row],[Quantity]]</f>
        <v>274.82925000000023</v>
      </c>
      <c r="P573" s="1">
        <f>mock[[#This Row],[Total Profit]]+mock[[#This Row],[Vat]]</f>
        <v>549.65850000000023</v>
      </c>
      <c r="Q573" s="1">
        <f>mock[[#This Row],[Invoiced Amount USD]]/mock[[#This Row],[Total Profit]]</f>
        <v>13.333333333333321</v>
      </c>
      <c r="R573" s="1">
        <f>mock[[#This Row],[Invoiced Amount USD]]/$T$23*100</f>
        <v>7.3259136630201949E-2</v>
      </c>
    </row>
    <row r="574" spans="1:18" x14ac:dyDescent="0.2">
      <c r="A574">
        <v>573</v>
      </c>
      <c r="B574" t="s">
        <v>16</v>
      </c>
      <c r="C574" t="s">
        <v>47</v>
      </c>
      <c r="D574" t="s">
        <v>554</v>
      </c>
      <c r="E574" s="2">
        <v>44322</v>
      </c>
      <c r="F574" s="3" t="s">
        <v>897</v>
      </c>
      <c r="G574" s="3">
        <v>2021</v>
      </c>
      <c r="H574" s="1">
        <v>5767.34</v>
      </c>
      <c r="I574">
        <v>3</v>
      </c>
      <c r="J574" s="1">
        <f>0.075*mock[[#This Row],[Invoiced Amount USD]]</f>
        <v>432.5505</v>
      </c>
      <c r="K574" s="1">
        <f>mock[[#This Row],[Invoiced Amount USD]]-mock[[#This Row],[Vat]]</f>
        <v>5334.7894999999999</v>
      </c>
      <c r="L574" s="1">
        <f>mock[[#This Row],[Invoiced Amount USD]]/mock[[#This Row],[Quantity]]</f>
        <v>1922.4466666666667</v>
      </c>
      <c r="M574" s="1">
        <f>mock[[#This Row],[COGS]]/mock[[#This Row],[Quantity]]</f>
        <v>1778.2631666666666</v>
      </c>
      <c r="N574" s="1">
        <f>mock[[#This Row],[Unit Price]]-mock[[#This Row],[Unit Cost]]</f>
        <v>144.18350000000009</v>
      </c>
      <c r="O574" s="1">
        <f>mock[[#This Row],[Profit]]*mock[[#This Row],[Quantity]]</f>
        <v>432.55050000000028</v>
      </c>
      <c r="P574" s="1">
        <f>mock[[#This Row],[Total Profit]]+mock[[#This Row],[Vat]]</f>
        <v>865.10100000000034</v>
      </c>
      <c r="Q574" s="1">
        <f>mock[[#This Row],[Invoiced Amount USD]]/mock[[#This Row],[Total Profit]]</f>
        <v>13.333333333333325</v>
      </c>
      <c r="R574" s="1">
        <f>mock[[#This Row],[Invoiced Amount USD]]/$T$23*100</f>
        <v>0.11530168706191998</v>
      </c>
    </row>
    <row r="575" spans="1:18" x14ac:dyDescent="0.2">
      <c r="A575">
        <v>574</v>
      </c>
      <c r="B575" t="s">
        <v>8</v>
      </c>
      <c r="C575" t="s">
        <v>20</v>
      </c>
      <c r="D575" t="s">
        <v>449</v>
      </c>
      <c r="E575" s="2">
        <v>44319</v>
      </c>
      <c r="F575" s="3" t="s">
        <v>897</v>
      </c>
      <c r="G575" s="3">
        <v>2021</v>
      </c>
      <c r="H575" s="1">
        <v>4472.1099999999997</v>
      </c>
      <c r="I575">
        <v>5</v>
      </c>
      <c r="J575" s="1">
        <f>0.075*mock[[#This Row],[Invoiced Amount USD]]</f>
        <v>335.40824999999995</v>
      </c>
      <c r="K575" s="1">
        <f>mock[[#This Row],[Invoiced Amount USD]]-mock[[#This Row],[Vat]]</f>
        <v>4136.7017500000002</v>
      </c>
      <c r="L575" s="1">
        <f>mock[[#This Row],[Invoiced Amount USD]]/mock[[#This Row],[Quantity]]</f>
        <v>894.42199999999991</v>
      </c>
      <c r="M575" s="1">
        <f>mock[[#This Row],[COGS]]/mock[[#This Row],[Quantity]]</f>
        <v>827.34035000000006</v>
      </c>
      <c r="N575" s="1">
        <f>mock[[#This Row],[Unit Price]]-mock[[#This Row],[Unit Cost]]</f>
        <v>67.081649999999854</v>
      </c>
      <c r="O575" s="1">
        <f>mock[[#This Row],[Profit]]*mock[[#This Row],[Quantity]]</f>
        <v>335.40824999999927</v>
      </c>
      <c r="P575" s="1">
        <f>mock[[#This Row],[Total Profit]]+mock[[#This Row],[Vat]]</f>
        <v>670.81649999999922</v>
      </c>
      <c r="Q575" s="1">
        <f>mock[[#This Row],[Invoiced Amount USD]]/mock[[#This Row],[Total Profit]]</f>
        <v>13.333333333333361</v>
      </c>
      <c r="R575" s="1">
        <f>mock[[#This Row],[Invoiced Amount USD]]/$T$23*100</f>
        <v>8.9407218531677143E-2</v>
      </c>
    </row>
    <row r="576" spans="1:18" x14ac:dyDescent="0.2">
      <c r="A576">
        <v>575</v>
      </c>
      <c r="B576" t="s">
        <v>8</v>
      </c>
      <c r="C576" t="s">
        <v>27</v>
      </c>
      <c r="D576" t="s">
        <v>555</v>
      </c>
      <c r="E576" s="2">
        <v>44240</v>
      </c>
      <c r="F576" s="3" t="s">
        <v>896</v>
      </c>
      <c r="G576" s="3">
        <v>2021</v>
      </c>
      <c r="H576" s="1">
        <v>6156.03</v>
      </c>
      <c r="I576">
        <v>2</v>
      </c>
      <c r="J576" s="1">
        <f>0.075*mock[[#This Row],[Invoiced Amount USD]]</f>
        <v>461.70224999999994</v>
      </c>
      <c r="K576" s="1">
        <f>mock[[#This Row],[Invoiced Amount USD]]-mock[[#This Row],[Vat]]</f>
        <v>5694.3277499999995</v>
      </c>
      <c r="L576" s="1">
        <f>mock[[#This Row],[Invoiced Amount USD]]/mock[[#This Row],[Quantity]]</f>
        <v>3078.0149999999999</v>
      </c>
      <c r="M576" s="1">
        <f>mock[[#This Row],[COGS]]/mock[[#This Row],[Quantity]]</f>
        <v>2847.1638749999997</v>
      </c>
      <c r="N576" s="1">
        <f>mock[[#This Row],[Unit Price]]-mock[[#This Row],[Unit Cost]]</f>
        <v>230.85112500000014</v>
      </c>
      <c r="O576" s="1">
        <f>mock[[#This Row],[Profit]]*mock[[#This Row],[Quantity]]</f>
        <v>461.70225000000028</v>
      </c>
      <c r="P576" s="1">
        <f>mock[[#This Row],[Total Profit]]+mock[[#This Row],[Vat]]</f>
        <v>923.40450000000021</v>
      </c>
      <c r="Q576" s="1">
        <f>mock[[#This Row],[Invoiced Amount USD]]/mock[[#This Row],[Total Profit]]</f>
        <v>13.333333333333325</v>
      </c>
      <c r="R576" s="1">
        <f>mock[[#This Row],[Invoiced Amount USD]]/$T$23*100</f>
        <v>0.12307244667451392</v>
      </c>
    </row>
    <row r="577" spans="1:18" x14ac:dyDescent="0.2">
      <c r="A577">
        <v>576</v>
      </c>
      <c r="B577" t="s">
        <v>8</v>
      </c>
      <c r="C577" t="s">
        <v>60</v>
      </c>
      <c r="D577" t="s">
        <v>556</v>
      </c>
      <c r="E577" s="2">
        <v>44229</v>
      </c>
      <c r="F577" s="3" t="s">
        <v>896</v>
      </c>
      <c r="G577" s="3">
        <v>2021</v>
      </c>
      <c r="H577" s="1">
        <v>1949.79</v>
      </c>
      <c r="I577">
        <v>2</v>
      </c>
      <c r="J577" s="1">
        <f>0.075*mock[[#This Row],[Invoiced Amount USD]]</f>
        <v>146.23425</v>
      </c>
      <c r="K577" s="1">
        <f>mock[[#This Row],[Invoiced Amount USD]]-mock[[#This Row],[Vat]]</f>
        <v>1803.55575</v>
      </c>
      <c r="L577" s="1">
        <f>mock[[#This Row],[Invoiced Amount USD]]/mock[[#This Row],[Quantity]]</f>
        <v>974.89499999999998</v>
      </c>
      <c r="M577" s="1">
        <f>mock[[#This Row],[COGS]]/mock[[#This Row],[Quantity]]</f>
        <v>901.77787499999999</v>
      </c>
      <c r="N577" s="1">
        <f>mock[[#This Row],[Unit Price]]-mock[[#This Row],[Unit Cost]]</f>
        <v>73.117124999999987</v>
      </c>
      <c r="O577" s="1">
        <f>mock[[#This Row],[Profit]]*mock[[#This Row],[Quantity]]</f>
        <v>146.23424999999997</v>
      </c>
      <c r="P577" s="1">
        <f>mock[[#This Row],[Total Profit]]+mock[[#This Row],[Vat]]</f>
        <v>292.46849999999995</v>
      </c>
      <c r="Q577" s="1">
        <f>mock[[#This Row],[Invoiced Amount USD]]/mock[[#This Row],[Total Profit]]</f>
        <v>13.333333333333336</v>
      </c>
      <c r="R577" s="1">
        <f>mock[[#This Row],[Invoiced Amount USD]]/$T$23*100</f>
        <v>3.8980548470605322E-2</v>
      </c>
    </row>
    <row r="578" spans="1:18" x14ac:dyDescent="0.2">
      <c r="A578">
        <v>577</v>
      </c>
      <c r="B578" t="s">
        <v>13</v>
      </c>
      <c r="C578" t="s">
        <v>87</v>
      </c>
      <c r="D578" t="s">
        <v>557</v>
      </c>
      <c r="E578" s="2">
        <v>44199</v>
      </c>
      <c r="F578" s="3" t="s">
        <v>894</v>
      </c>
      <c r="G578" s="3">
        <v>2021</v>
      </c>
      <c r="H578" s="1">
        <v>2317.62</v>
      </c>
      <c r="I578">
        <v>10</v>
      </c>
      <c r="J578" s="1">
        <f>0.075*mock[[#This Row],[Invoiced Amount USD]]</f>
        <v>173.82149999999999</v>
      </c>
      <c r="K578" s="1">
        <f>mock[[#This Row],[Invoiced Amount USD]]-mock[[#This Row],[Vat]]</f>
        <v>2143.7984999999999</v>
      </c>
      <c r="L578" s="1">
        <f>mock[[#This Row],[Invoiced Amount USD]]/mock[[#This Row],[Quantity]]</f>
        <v>231.762</v>
      </c>
      <c r="M578" s="1">
        <f>mock[[#This Row],[COGS]]/mock[[#This Row],[Quantity]]</f>
        <v>214.37984999999998</v>
      </c>
      <c r="N578" s="1">
        <f>mock[[#This Row],[Unit Price]]-mock[[#This Row],[Unit Cost]]</f>
        <v>17.382150000000024</v>
      </c>
      <c r="O578" s="1">
        <f>mock[[#This Row],[Profit]]*mock[[#This Row],[Quantity]]</f>
        <v>173.82150000000024</v>
      </c>
      <c r="P578" s="1">
        <f>mock[[#This Row],[Total Profit]]+mock[[#This Row],[Vat]]</f>
        <v>347.64300000000026</v>
      </c>
      <c r="Q578" s="1">
        <f>mock[[#This Row],[Invoiced Amount USD]]/mock[[#This Row],[Total Profit]]</f>
        <v>13.333333333333314</v>
      </c>
      <c r="R578" s="1">
        <f>mock[[#This Row],[Invoiced Amount USD]]/$T$23*100</f>
        <v>4.6334271253029462E-2</v>
      </c>
    </row>
    <row r="579" spans="1:18" x14ac:dyDescent="0.2">
      <c r="A579">
        <v>578</v>
      </c>
      <c r="B579" t="s">
        <v>16</v>
      </c>
      <c r="C579" t="s">
        <v>25</v>
      </c>
      <c r="D579" t="s">
        <v>558</v>
      </c>
      <c r="E579" s="2">
        <v>44481</v>
      </c>
      <c r="F579" s="3" t="s">
        <v>889</v>
      </c>
      <c r="G579" s="3">
        <v>2021</v>
      </c>
      <c r="H579" s="1">
        <v>6842.7</v>
      </c>
      <c r="I579">
        <v>8</v>
      </c>
      <c r="J579" s="1">
        <f>0.075*mock[[#This Row],[Invoiced Amount USD]]</f>
        <v>513.20249999999999</v>
      </c>
      <c r="K579" s="1">
        <f>mock[[#This Row],[Invoiced Amount USD]]-mock[[#This Row],[Vat]]</f>
        <v>6329.4974999999995</v>
      </c>
      <c r="L579" s="1">
        <f>mock[[#This Row],[Invoiced Amount USD]]/mock[[#This Row],[Quantity]]</f>
        <v>855.33749999999998</v>
      </c>
      <c r="M579" s="1">
        <f>mock[[#This Row],[COGS]]/mock[[#This Row],[Quantity]]</f>
        <v>791.18718749999994</v>
      </c>
      <c r="N579" s="1">
        <f>mock[[#This Row],[Unit Price]]-mock[[#This Row],[Unit Cost]]</f>
        <v>64.150312500000041</v>
      </c>
      <c r="O579" s="1">
        <f>mock[[#This Row],[Profit]]*mock[[#This Row],[Quantity]]</f>
        <v>513.20250000000033</v>
      </c>
      <c r="P579" s="1">
        <f>mock[[#This Row],[Total Profit]]+mock[[#This Row],[Vat]]</f>
        <v>1026.4050000000002</v>
      </c>
      <c r="Q579" s="1">
        <f>mock[[#This Row],[Invoiced Amount USD]]/mock[[#This Row],[Total Profit]]</f>
        <v>13.333333333333325</v>
      </c>
      <c r="R579" s="1">
        <f>mock[[#This Row],[Invoiced Amount USD]]/$T$23*100</f>
        <v>0.13680047544597679</v>
      </c>
    </row>
    <row r="580" spans="1:18" x14ac:dyDescent="0.2">
      <c r="A580">
        <v>579</v>
      </c>
      <c r="B580" t="s">
        <v>5</v>
      </c>
      <c r="C580" t="s">
        <v>6</v>
      </c>
      <c r="D580" t="s">
        <v>559</v>
      </c>
      <c r="E580" s="2">
        <v>44365</v>
      </c>
      <c r="F580" s="3" t="s">
        <v>887</v>
      </c>
      <c r="G580" s="3">
        <v>2021</v>
      </c>
      <c r="H580" s="1">
        <v>5644.79</v>
      </c>
      <c r="I580">
        <v>6</v>
      </c>
      <c r="J580" s="1">
        <f>0.075*mock[[#This Row],[Invoiced Amount USD]]</f>
        <v>423.35924999999997</v>
      </c>
      <c r="K580" s="1">
        <f>mock[[#This Row],[Invoiced Amount USD]]-mock[[#This Row],[Vat]]</f>
        <v>5221.4307499999995</v>
      </c>
      <c r="L580" s="1">
        <f>mock[[#This Row],[Invoiced Amount USD]]/mock[[#This Row],[Quantity]]</f>
        <v>940.79833333333329</v>
      </c>
      <c r="M580" s="1">
        <f>mock[[#This Row],[COGS]]/mock[[#This Row],[Quantity]]</f>
        <v>870.23845833333326</v>
      </c>
      <c r="N580" s="1">
        <f>mock[[#This Row],[Unit Price]]-mock[[#This Row],[Unit Cost]]</f>
        <v>70.559875000000034</v>
      </c>
      <c r="O580" s="1">
        <f>mock[[#This Row],[Profit]]*mock[[#This Row],[Quantity]]</f>
        <v>423.3592500000002</v>
      </c>
      <c r="P580" s="1">
        <f>mock[[#This Row],[Total Profit]]+mock[[#This Row],[Vat]]</f>
        <v>846.71850000000018</v>
      </c>
      <c r="Q580" s="1">
        <f>mock[[#This Row],[Invoiced Amount USD]]/mock[[#This Row],[Total Profit]]</f>
        <v>13.333333333333327</v>
      </c>
      <c r="R580" s="1">
        <f>mock[[#This Row],[Invoiced Amount USD]]/$T$23*100</f>
        <v>0.11285164566511689</v>
      </c>
    </row>
    <row r="581" spans="1:18" x14ac:dyDescent="0.2">
      <c r="A581">
        <v>580</v>
      </c>
      <c r="B581" t="s">
        <v>16</v>
      </c>
      <c r="C581" t="s">
        <v>47</v>
      </c>
      <c r="D581" t="s">
        <v>223</v>
      </c>
      <c r="E581" s="2">
        <v>44323</v>
      </c>
      <c r="F581" s="3" t="s">
        <v>897</v>
      </c>
      <c r="G581" s="3">
        <v>2021</v>
      </c>
      <c r="H581" s="1">
        <v>4561.8599999999997</v>
      </c>
      <c r="I581">
        <v>7</v>
      </c>
      <c r="J581" s="1">
        <f>0.075*mock[[#This Row],[Invoiced Amount USD]]</f>
        <v>342.13949999999994</v>
      </c>
      <c r="K581" s="1">
        <f>mock[[#This Row],[Invoiced Amount USD]]-mock[[#This Row],[Vat]]</f>
        <v>4219.7204999999994</v>
      </c>
      <c r="L581" s="1">
        <f>mock[[#This Row],[Invoiced Amount USD]]/mock[[#This Row],[Quantity]]</f>
        <v>651.69428571428568</v>
      </c>
      <c r="M581" s="1">
        <f>mock[[#This Row],[COGS]]/mock[[#This Row],[Quantity]]</f>
        <v>602.81721428571416</v>
      </c>
      <c r="N581" s="1">
        <f>mock[[#This Row],[Unit Price]]-mock[[#This Row],[Unit Cost]]</f>
        <v>48.877071428571526</v>
      </c>
      <c r="O581" s="1">
        <f>mock[[#This Row],[Profit]]*mock[[#This Row],[Quantity]]</f>
        <v>342.13950000000068</v>
      </c>
      <c r="P581" s="1">
        <f>mock[[#This Row],[Total Profit]]+mock[[#This Row],[Vat]]</f>
        <v>684.27900000000068</v>
      </c>
      <c r="Q581" s="1">
        <f>mock[[#This Row],[Invoiced Amount USD]]/mock[[#This Row],[Total Profit]]</f>
        <v>13.333333333333306</v>
      </c>
      <c r="R581" s="1">
        <f>mock[[#This Row],[Invoiced Amount USD]]/$T$23*100</f>
        <v>9.1201516494656146E-2</v>
      </c>
    </row>
    <row r="582" spans="1:18" x14ac:dyDescent="0.2">
      <c r="A582">
        <v>581</v>
      </c>
      <c r="B582" t="s">
        <v>13</v>
      </c>
      <c r="C582" t="s">
        <v>91</v>
      </c>
      <c r="D582" t="s">
        <v>490</v>
      </c>
      <c r="E582" s="2">
        <v>44436</v>
      </c>
      <c r="F582" s="3" t="s">
        <v>891</v>
      </c>
      <c r="G582" s="3">
        <v>2021</v>
      </c>
      <c r="H582" s="1">
        <v>2151.94</v>
      </c>
      <c r="I582">
        <v>8</v>
      </c>
      <c r="J582" s="1">
        <f>0.075*mock[[#This Row],[Invoiced Amount USD]]</f>
        <v>161.3955</v>
      </c>
      <c r="K582" s="1">
        <f>mock[[#This Row],[Invoiced Amount USD]]-mock[[#This Row],[Vat]]</f>
        <v>1990.5445</v>
      </c>
      <c r="L582" s="1">
        <f>mock[[#This Row],[Invoiced Amount USD]]/mock[[#This Row],[Quantity]]</f>
        <v>268.99250000000001</v>
      </c>
      <c r="M582" s="1">
        <f>mock[[#This Row],[COGS]]/mock[[#This Row],[Quantity]]</f>
        <v>248.8180625</v>
      </c>
      <c r="N582" s="1">
        <f>mock[[#This Row],[Unit Price]]-mock[[#This Row],[Unit Cost]]</f>
        <v>20.17443750000001</v>
      </c>
      <c r="O582" s="1">
        <f>mock[[#This Row],[Profit]]*mock[[#This Row],[Quantity]]</f>
        <v>161.39550000000008</v>
      </c>
      <c r="P582" s="1">
        <f>mock[[#This Row],[Total Profit]]+mock[[#This Row],[Vat]]</f>
        <v>322.79100000000005</v>
      </c>
      <c r="Q582" s="1">
        <f>mock[[#This Row],[Invoiced Amount USD]]/mock[[#This Row],[Total Profit]]</f>
        <v>13.333333333333327</v>
      </c>
      <c r="R582" s="1">
        <f>mock[[#This Row],[Invoiced Amount USD]]/$T$23*100</f>
        <v>4.3021967225103437E-2</v>
      </c>
    </row>
    <row r="583" spans="1:18" x14ac:dyDescent="0.2">
      <c r="A583">
        <v>582</v>
      </c>
      <c r="B583" t="s">
        <v>16</v>
      </c>
      <c r="C583" t="s">
        <v>29</v>
      </c>
      <c r="D583" t="s">
        <v>560</v>
      </c>
      <c r="E583" s="2">
        <v>44434</v>
      </c>
      <c r="F583" s="3" t="s">
        <v>891</v>
      </c>
      <c r="G583" s="3">
        <v>2021</v>
      </c>
      <c r="H583" s="1">
        <v>2848.14</v>
      </c>
      <c r="I583">
        <v>1</v>
      </c>
      <c r="J583" s="1">
        <f>0.075*mock[[#This Row],[Invoiced Amount USD]]</f>
        <v>213.61049999999997</v>
      </c>
      <c r="K583" s="1">
        <f>mock[[#This Row],[Invoiced Amount USD]]-mock[[#This Row],[Vat]]</f>
        <v>2634.5295000000001</v>
      </c>
      <c r="L583" s="1">
        <f>mock[[#This Row],[Invoiced Amount USD]]/mock[[#This Row],[Quantity]]</f>
        <v>2848.14</v>
      </c>
      <c r="M583" s="1">
        <f>mock[[#This Row],[COGS]]/mock[[#This Row],[Quantity]]</f>
        <v>2634.5295000000001</v>
      </c>
      <c r="N583" s="1">
        <f>mock[[#This Row],[Unit Price]]-mock[[#This Row],[Unit Cost]]</f>
        <v>213.61049999999977</v>
      </c>
      <c r="O583" s="1">
        <f>mock[[#This Row],[Profit]]*mock[[#This Row],[Quantity]]</f>
        <v>213.61049999999977</v>
      </c>
      <c r="P583" s="1">
        <f>mock[[#This Row],[Total Profit]]+mock[[#This Row],[Vat]]</f>
        <v>427.22099999999978</v>
      </c>
      <c r="Q583" s="1">
        <f>mock[[#This Row],[Invoiced Amount USD]]/mock[[#This Row],[Total Profit]]</f>
        <v>13.333333333333346</v>
      </c>
      <c r="R583" s="1">
        <f>mock[[#This Row],[Invoiced Amount USD]]/$T$23*100</f>
        <v>5.6940521451576763E-2</v>
      </c>
    </row>
    <row r="584" spans="1:18" x14ac:dyDescent="0.2">
      <c r="A584">
        <v>583</v>
      </c>
      <c r="B584" t="s">
        <v>10</v>
      </c>
      <c r="C584" t="s">
        <v>60</v>
      </c>
      <c r="D584" t="s">
        <v>561</v>
      </c>
      <c r="E584" s="2">
        <v>44331</v>
      </c>
      <c r="F584" s="3" t="s">
        <v>897</v>
      </c>
      <c r="G584" s="3">
        <v>2021</v>
      </c>
      <c r="H584" s="1">
        <v>3165.28</v>
      </c>
      <c r="I584">
        <v>7</v>
      </c>
      <c r="J584" s="1">
        <f>0.075*mock[[#This Row],[Invoiced Amount USD]]</f>
        <v>237.39600000000002</v>
      </c>
      <c r="K584" s="1">
        <f>mock[[#This Row],[Invoiced Amount USD]]-mock[[#This Row],[Vat]]</f>
        <v>2927.884</v>
      </c>
      <c r="L584" s="1">
        <f>mock[[#This Row],[Invoiced Amount USD]]/mock[[#This Row],[Quantity]]</f>
        <v>452.18285714285719</v>
      </c>
      <c r="M584" s="1">
        <f>mock[[#This Row],[COGS]]/mock[[#This Row],[Quantity]]</f>
        <v>418.26914285714287</v>
      </c>
      <c r="N584" s="1">
        <f>mock[[#This Row],[Unit Price]]-mock[[#This Row],[Unit Cost]]</f>
        <v>33.91371428571432</v>
      </c>
      <c r="O584" s="1">
        <f>mock[[#This Row],[Profit]]*mock[[#This Row],[Quantity]]</f>
        <v>237.39600000000024</v>
      </c>
      <c r="P584" s="1">
        <f>mock[[#This Row],[Total Profit]]+mock[[#This Row],[Vat]]</f>
        <v>474.79200000000026</v>
      </c>
      <c r="Q584" s="1">
        <f>mock[[#This Row],[Invoiced Amount USD]]/mock[[#This Row],[Total Profit]]</f>
        <v>13.33333333333332</v>
      </c>
      <c r="R584" s="1">
        <f>mock[[#This Row],[Invoiced Amount USD]]/$T$23*100</f>
        <v>6.3280840738252644E-2</v>
      </c>
    </row>
    <row r="585" spans="1:18" x14ac:dyDescent="0.2">
      <c r="A585">
        <v>584</v>
      </c>
      <c r="B585" t="s">
        <v>8</v>
      </c>
      <c r="C585" t="s">
        <v>22</v>
      </c>
      <c r="D585" t="s">
        <v>562</v>
      </c>
      <c r="E585" s="2">
        <v>44514</v>
      </c>
      <c r="F585" s="3" t="s">
        <v>898</v>
      </c>
      <c r="G585" s="3">
        <v>2021</v>
      </c>
      <c r="H585" s="1">
        <v>2673.58</v>
      </c>
      <c r="I585">
        <v>3</v>
      </c>
      <c r="J585" s="1">
        <f>0.075*mock[[#This Row],[Invoiced Amount USD]]</f>
        <v>200.51849999999999</v>
      </c>
      <c r="K585" s="1">
        <f>mock[[#This Row],[Invoiced Amount USD]]-mock[[#This Row],[Vat]]</f>
        <v>2473.0614999999998</v>
      </c>
      <c r="L585" s="1">
        <f>mock[[#This Row],[Invoiced Amount USD]]/mock[[#This Row],[Quantity]]</f>
        <v>891.19333333333327</v>
      </c>
      <c r="M585" s="1">
        <f>mock[[#This Row],[COGS]]/mock[[#This Row],[Quantity]]</f>
        <v>824.35383333333323</v>
      </c>
      <c r="N585" s="1">
        <f>mock[[#This Row],[Unit Price]]-mock[[#This Row],[Unit Cost]]</f>
        <v>66.839500000000044</v>
      </c>
      <c r="O585" s="1">
        <f>mock[[#This Row],[Profit]]*mock[[#This Row],[Quantity]]</f>
        <v>200.51850000000013</v>
      </c>
      <c r="P585" s="1">
        <f>mock[[#This Row],[Total Profit]]+mock[[#This Row],[Vat]]</f>
        <v>401.03700000000015</v>
      </c>
      <c r="Q585" s="1">
        <f>mock[[#This Row],[Invoiced Amount USD]]/mock[[#This Row],[Total Profit]]</f>
        <v>13.333333333333325</v>
      </c>
      <c r="R585" s="1">
        <f>mock[[#This Row],[Invoiced Amount USD]]/$T$23*100</f>
        <v>5.3450686884249581E-2</v>
      </c>
    </row>
    <row r="586" spans="1:18" x14ac:dyDescent="0.2">
      <c r="A586">
        <v>585</v>
      </c>
      <c r="B586" t="s">
        <v>8</v>
      </c>
      <c r="C586" t="s">
        <v>25</v>
      </c>
      <c r="D586" t="s">
        <v>466</v>
      </c>
      <c r="E586" s="2">
        <v>44481</v>
      </c>
      <c r="F586" s="3" t="s">
        <v>889</v>
      </c>
      <c r="G586" s="3">
        <v>2021</v>
      </c>
      <c r="H586" s="1">
        <v>1310.4000000000001</v>
      </c>
      <c r="I586">
        <v>6</v>
      </c>
      <c r="J586" s="1">
        <f>0.075*mock[[#This Row],[Invoiced Amount USD]]</f>
        <v>98.28</v>
      </c>
      <c r="K586" s="1">
        <f>mock[[#This Row],[Invoiced Amount USD]]-mock[[#This Row],[Vat]]</f>
        <v>1212.1200000000001</v>
      </c>
      <c r="L586" s="1">
        <f>mock[[#This Row],[Invoiced Amount USD]]/mock[[#This Row],[Quantity]]</f>
        <v>218.4</v>
      </c>
      <c r="M586" s="1">
        <f>mock[[#This Row],[COGS]]/mock[[#This Row],[Quantity]]</f>
        <v>202.02</v>
      </c>
      <c r="N586" s="1">
        <f>mock[[#This Row],[Unit Price]]-mock[[#This Row],[Unit Cost]]</f>
        <v>16.379999999999995</v>
      </c>
      <c r="O586" s="1">
        <f>mock[[#This Row],[Profit]]*mock[[#This Row],[Quantity]]</f>
        <v>98.279999999999973</v>
      </c>
      <c r="P586" s="1">
        <f>mock[[#This Row],[Total Profit]]+mock[[#This Row],[Vat]]</f>
        <v>196.55999999999997</v>
      </c>
      <c r="Q586" s="1">
        <f>mock[[#This Row],[Invoiced Amount USD]]/mock[[#This Row],[Total Profit]]</f>
        <v>13.333333333333337</v>
      </c>
      <c r="R586" s="1">
        <f>mock[[#This Row],[Invoiced Amount USD]]/$T$23*100</f>
        <v>2.6197749868386452E-2</v>
      </c>
    </row>
    <row r="587" spans="1:18" x14ac:dyDescent="0.2">
      <c r="A587">
        <v>586</v>
      </c>
      <c r="B587" t="s">
        <v>13</v>
      </c>
      <c r="C587" t="s">
        <v>35</v>
      </c>
      <c r="D587" t="s">
        <v>563</v>
      </c>
      <c r="E587" s="2">
        <v>44447</v>
      </c>
      <c r="F587" s="3" t="s">
        <v>893</v>
      </c>
      <c r="G587" s="3">
        <v>2021</v>
      </c>
      <c r="H587" s="1">
        <v>9217.83</v>
      </c>
      <c r="I587">
        <v>8</v>
      </c>
      <c r="J587" s="1">
        <f>0.075*mock[[#This Row],[Invoiced Amount USD]]</f>
        <v>691.33724999999993</v>
      </c>
      <c r="K587" s="1">
        <f>mock[[#This Row],[Invoiced Amount USD]]-mock[[#This Row],[Vat]]</f>
        <v>8526.4927499999994</v>
      </c>
      <c r="L587" s="1">
        <f>mock[[#This Row],[Invoiced Amount USD]]/mock[[#This Row],[Quantity]]</f>
        <v>1152.22875</v>
      </c>
      <c r="M587" s="1">
        <f>mock[[#This Row],[COGS]]/mock[[#This Row],[Quantity]]</f>
        <v>1065.8115937499999</v>
      </c>
      <c r="N587" s="1">
        <f>mock[[#This Row],[Unit Price]]-mock[[#This Row],[Unit Cost]]</f>
        <v>86.417156250000062</v>
      </c>
      <c r="O587" s="1">
        <f>mock[[#This Row],[Profit]]*mock[[#This Row],[Quantity]]</f>
        <v>691.33725000000049</v>
      </c>
      <c r="P587" s="1">
        <f>mock[[#This Row],[Total Profit]]+mock[[#This Row],[Vat]]</f>
        <v>1382.6745000000005</v>
      </c>
      <c r="Q587" s="1">
        <f>mock[[#This Row],[Invoiced Amount USD]]/mock[[#This Row],[Total Profit]]</f>
        <v>13.333333333333323</v>
      </c>
      <c r="R587" s="1">
        <f>mock[[#This Row],[Invoiced Amount USD]]/$T$23*100</f>
        <v>0.18428449684776305</v>
      </c>
    </row>
    <row r="588" spans="1:18" x14ac:dyDescent="0.2">
      <c r="A588">
        <v>587</v>
      </c>
      <c r="B588" t="s">
        <v>8</v>
      </c>
      <c r="C588" t="s">
        <v>164</v>
      </c>
      <c r="D588" t="s">
        <v>564</v>
      </c>
      <c r="E588" s="2">
        <v>44510</v>
      </c>
      <c r="F588" s="3" t="s">
        <v>898</v>
      </c>
      <c r="G588" s="3">
        <v>2021</v>
      </c>
      <c r="H588" s="1">
        <v>4096.58</v>
      </c>
      <c r="I588">
        <v>3</v>
      </c>
      <c r="J588" s="1">
        <f>0.075*mock[[#This Row],[Invoiced Amount USD]]</f>
        <v>307.24349999999998</v>
      </c>
      <c r="K588" s="1">
        <f>mock[[#This Row],[Invoiced Amount USD]]-mock[[#This Row],[Vat]]</f>
        <v>3789.3364999999999</v>
      </c>
      <c r="L588" s="1">
        <f>mock[[#This Row],[Invoiced Amount USD]]/mock[[#This Row],[Quantity]]</f>
        <v>1365.5266666666666</v>
      </c>
      <c r="M588" s="1">
        <f>mock[[#This Row],[COGS]]/mock[[#This Row],[Quantity]]</f>
        <v>1263.1121666666666</v>
      </c>
      <c r="N588" s="1">
        <f>mock[[#This Row],[Unit Price]]-mock[[#This Row],[Unit Cost]]</f>
        <v>102.41450000000009</v>
      </c>
      <c r="O588" s="1">
        <f>mock[[#This Row],[Profit]]*mock[[#This Row],[Quantity]]</f>
        <v>307.24350000000027</v>
      </c>
      <c r="P588" s="1">
        <f>mock[[#This Row],[Total Profit]]+mock[[#This Row],[Vat]]</f>
        <v>614.48700000000031</v>
      </c>
      <c r="Q588" s="1">
        <f>mock[[#This Row],[Invoiced Amount USD]]/mock[[#This Row],[Total Profit]]</f>
        <v>13.333333333333321</v>
      </c>
      <c r="R588" s="1">
        <f>mock[[#This Row],[Invoiced Amount USD]]/$T$23*100</f>
        <v>8.1899555979727229E-2</v>
      </c>
    </row>
    <row r="589" spans="1:18" x14ac:dyDescent="0.2">
      <c r="A589">
        <v>588</v>
      </c>
      <c r="B589" t="s">
        <v>16</v>
      </c>
      <c r="C589" t="s">
        <v>41</v>
      </c>
      <c r="D589" t="s">
        <v>346</v>
      </c>
      <c r="E589" s="2">
        <v>44446</v>
      </c>
      <c r="F589" s="3" t="s">
        <v>893</v>
      </c>
      <c r="G589" s="3">
        <v>2021</v>
      </c>
      <c r="H589" s="1">
        <v>1325.88</v>
      </c>
      <c r="I589">
        <v>6</v>
      </c>
      <c r="J589" s="1">
        <f>0.075*mock[[#This Row],[Invoiced Amount USD]]</f>
        <v>99.441000000000003</v>
      </c>
      <c r="K589" s="1">
        <f>mock[[#This Row],[Invoiced Amount USD]]-mock[[#This Row],[Vat]]</f>
        <v>1226.4390000000001</v>
      </c>
      <c r="L589" s="1">
        <f>mock[[#This Row],[Invoiced Amount USD]]/mock[[#This Row],[Quantity]]</f>
        <v>220.98000000000002</v>
      </c>
      <c r="M589" s="1">
        <f>mock[[#This Row],[COGS]]/mock[[#This Row],[Quantity]]</f>
        <v>204.40650000000002</v>
      </c>
      <c r="N589" s="1">
        <f>mock[[#This Row],[Unit Price]]-mock[[#This Row],[Unit Cost]]</f>
        <v>16.573499999999996</v>
      </c>
      <c r="O589" s="1">
        <f>mock[[#This Row],[Profit]]*mock[[#This Row],[Quantity]]</f>
        <v>99.440999999999974</v>
      </c>
      <c r="P589" s="1">
        <f>mock[[#This Row],[Total Profit]]+mock[[#This Row],[Vat]]</f>
        <v>198.88199999999998</v>
      </c>
      <c r="Q589" s="1">
        <f>mock[[#This Row],[Invoiced Amount USD]]/mock[[#This Row],[Total Profit]]</f>
        <v>13.333333333333337</v>
      </c>
      <c r="R589" s="1">
        <f>mock[[#This Row],[Invoiced Amount USD]]/$T$23*100</f>
        <v>2.6507228781666843E-2</v>
      </c>
    </row>
    <row r="590" spans="1:18" x14ac:dyDescent="0.2">
      <c r="A590">
        <v>589</v>
      </c>
      <c r="B590" t="s">
        <v>5</v>
      </c>
      <c r="C590" t="s">
        <v>27</v>
      </c>
      <c r="D590" t="s">
        <v>565</v>
      </c>
      <c r="E590" s="2">
        <v>44303</v>
      </c>
      <c r="F590" s="3" t="s">
        <v>888</v>
      </c>
      <c r="G590" s="3">
        <v>2021</v>
      </c>
      <c r="H590" s="1">
        <v>7113.91</v>
      </c>
      <c r="I590">
        <v>7</v>
      </c>
      <c r="J590" s="1">
        <f>0.075*mock[[#This Row],[Invoiced Amount USD]]</f>
        <v>533.54324999999994</v>
      </c>
      <c r="K590" s="1">
        <f>mock[[#This Row],[Invoiced Amount USD]]-mock[[#This Row],[Vat]]</f>
        <v>6580.3667500000001</v>
      </c>
      <c r="L590" s="1">
        <f>mock[[#This Row],[Invoiced Amount USD]]/mock[[#This Row],[Quantity]]</f>
        <v>1016.2728571428571</v>
      </c>
      <c r="M590" s="1">
        <f>mock[[#This Row],[COGS]]/mock[[#This Row],[Quantity]]</f>
        <v>940.05239285714288</v>
      </c>
      <c r="N590" s="1">
        <f>mock[[#This Row],[Unit Price]]-mock[[#This Row],[Unit Cost]]</f>
        <v>76.220464285714229</v>
      </c>
      <c r="O590" s="1">
        <f>mock[[#This Row],[Profit]]*mock[[#This Row],[Quantity]]</f>
        <v>533.5432499999996</v>
      </c>
      <c r="P590" s="1">
        <f>mock[[#This Row],[Total Profit]]+mock[[#This Row],[Vat]]</f>
        <v>1067.0864999999994</v>
      </c>
      <c r="Q590" s="1">
        <f>mock[[#This Row],[Invoiced Amount USD]]/mock[[#This Row],[Total Profit]]</f>
        <v>13.333333333333343</v>
      </c>
      <c r="R590" s="1">
        <f>mock[[#This Row],[Invoiced Amount USD]]/$T$23*100</f>
        <v>0.14222255400352035</v>
      </c>
    </row>
    <row r="591" spans="1:18" x14ac:dyDescent="0.2">
      <c r="A591">
        <v>590</v>
      </c>
      <c r="B591" t="s">
        <v>10</v>
      </c>
      <c r="C591" t="s">
        <v>18</v>
      </c>
      <c r="D591" t="s">
        <v>566</v>
      </c>
      <c r="E591" s="2">
        <v>44330</v>
      </c>
      <c r="F591" s="3" t="s">
        <v>897</v>
      </c>
      <c r="G591" s="3">
        <v>2021</v>
      </c>
      <c r="H591" s="1">
        <v>9036.32</v>
      </c>
      <c r="I591">
        <v>4</v>
      </c>
      <c r="J591" s="1">
        <f>0.075*mock[[#This Row],[Invoiced Amount USD]]</f>
        <v>677.72399999999993</v>
      </c>
      <c r="K591" s="1">
        <f>mock[[#This Row],[Invoiced Amount USD]]-mock[[#This Row],[Vat]]</f>
        <v>8358.5959999999995</v>
      </c>
      <c r="L591" s="1">
        <f>mock[[#This Row],[Invoiced Amount USD]]/mock[[#This Row],[Quantity]]</f>
        <v>2259.08</v>
      </c>
      <c r="M591" s="1">
        <f>mock[[#This Row],[COGS]]/mock[[#This Row],[Quantity]]</f>
        <v>2089.6489999999999</v>
      </c>
      <c r="N591" s="1">
        <f>mock[[#This Row],[Unit Price]]-mock[[#This Row],[Unit Cost]]</f>
        <v>169.43100000000004</v>
      </c>
      <c r="O591" s="1">
        <f>mock[[#This Row],[Profit]]*mock[[#This Row],[Quantity]]</f>
        <v>677.72400000000016</v>
      </c>
      <c r="P591" s="1">
        <f>mock[[#This Row],[Total Profit]]+mock[[#This Row],[Vat]]</f>
        <v>1355.4480000000001</v>
      </c>
      <c r="Q591" s="1">
        <f>mock[[#This Row],[Invoiced Amount USD]]/mock[[#This Row],[Total Profit]]</f>
        <v>13.33333333333333</v>
      </c>
      <c r="R591" s="1">
        <f>mock[[#This Row],[Invoiced Amount USD]]/$T$23*100</f>
        <v>0.18065571664430546</v>
      </c>
    </row>
    <row r="592" spans="1:18" x14ac:dyDescent="0.2">
      <c r="A592">
        <v>591</v>
      </c>
      <c r="B592" t="s">
        <v>16</v>
      </c>
      <c r="C592" t="s">
        <v>11</v>
      </c>
      <c r="D592" t="s">
        <v>567</v>
      </c>
      <c r="E592" s="2">
        <v>44401</v>
      </c>
      <c r="F592" s="3" t="s">
        <v>892</v>
      </c>
      <c r="G592" s="3">
        <v>2021</v>
      </c>
      <c r="H592" s="1">
        <v>1410.5</v>
      </c>
      <c r="I592">
        <v>4</v>
      </c>
      <c r="J592" s="1">
        <f>0.075*mock[[#This Row],[Invoiced Amount USD]]</f>
        <v>105.78749999999999</v>
      </c>
      <c r="K592" s="1">
        <f>mock[[#This Row],[Invoiced Amount USD]]-mock[[#This Row],[Vat]]</f>
        <v>1304.7125000000001</v>
      </c>
      <c r="L592" s="1">
        <f>mock[[#This Row],[Invoiced Amount USD]]/mock[[#This Row],[Quantity]]</f>
        <v>352.625</v>
      </c>
      <c r="M592" s="1">
        <f>mock[[#This Row],[COGS]]/mock[[#This Row],[Quantity]]</f>
        <v>326.17812500000002</v>
      </c>
      <c r="N592" s="1">
        <f>mock[[#This Row],[Unit Price]]-mock[[#This Row],[Unit Cost]]</f>
        <v>26.446874999999977</v>
      </c>
      <c r="O592" s="1">
        <f>mock[[#This Row],[Profit]]*mock[[#This Row],[Quantity]]</f>
        <v>105.78749999999991</v>
      </c>
      <c r="P592" s="1">
        <f>mock[[#This Row],[Total Profit]]+mock[[#This Row],[Vat]]</f>
        <v>211.5749999999999</v>
      </c>
      <c r="Q592" s="1">
        <f>mock[[#This Row],[Invoiced Amount USD]]/mock[[#This Row],[Total Profit]]</f>
        <v>13.333333333333345</v>
      </c>
      <c r="R592" s="1">
        <f>mock[[#This Row],[Invoiced Amount USD]]/$T$23*100</f>
        <v>2.8198966872221527E-2</v>
      </c>
    </row>
    <row r="593" spans="1:18" x14ac:dyDescent="0.2">
      <c r="A593">
        <v>592</v>
      </c>
      <c r="B593" t="s">
        <v>16</v>
      </c>
      <c r="C593" t="s">
        <v>33</v>
      </c>
      <c r="D593" t="s">
        <v>568</v>
      </c>
      <c r="E593" s="2">
        <v>44216</v>
      </c>
      <c r="F593" s="3" t="s">
        <v>894</v>
      </c>
      <c r="G593" s="3">
        <v>2021</v>
      </c>
      <c r="H593" s="1">
        <v>1255.55</v>
      </c>
      <c r="I593">
        <v>5</v>
      </c>
      <c r="J593" s="1">
        <f>0.075*mock[[#This Row],[Invoiced Amount USD]]</f>
        <v>94.166249999999991</v>
      </c>
      <c r="K593" s="1">
        <f>mock[[#This Row],[Invoiced Amount USD]]-mock[[#This Row],[Vat]]</f>
        <v>1161.38375</v>
      </c>
      <c r="L593" s="1">
        <f>mock[[#This Row],[Invoiced Amount USD]]/mock[[#This Row],[Quantity]]</f>
        <v>251.10999999999999</v>
      </c>
      <c r="M593" s="1">
        <f>mock[[#This Row],[COGS]]/mock[[#This Row],[Quantity]]</f>
        <v>232.27674999999999</v>
      </c>
      <c r="N593" s="1">
        <f>mock[[#This Row],[Unit Price]]-mock[[#This Row],[Unit Cost]]</f>
        <v>18.833249999999992</v>
      </c>
      <c r="O593" s="1">
        <f>mock[[#This Row],[Profit]]*mock[[#This Row],[Quantity]]</f>
        <v>94.166249999999962</v>
      </c>
      <c r="P593" s="1">
        <f>mock[[#This Row],[Total Profit]]+mock[[#This Row],[Vat]]</f>
        <v>188.33249999999995</v>
      </c>
      <c r="Q593" s="1">
        <f>mock[[#This Row],[Invoiced Amount USD]]/mock[[#This Row],[Total Profit]]</f>
        <v>13.333333333333337</v>
      </c>
      <c r="R593" s="1">
        <f>mock[[#This Row],[Invoiced Amount USD]]/$T$23*100</f>
        <v>2.510117891273856E-2</v>
      </c>
    </row>
    <row r="594" spans="1:18" x14ac:dyDescent="0.2">
      <c r="A594">
        <v>593</v>
      </c>
      <c r="B594" t="s">
        <v>10</v>
      </c>
      <c r="C594" t="s">
        <v>79</v>
      </c>
      <c r="D594" t="s">
        <v>569</v>
      </c>
      <c r="E594" s="2">
        <v>44418</v>
      </c>
      <c r="F594" s="3" t="s">
        <v>891</v>
      </c>
      <c r="G594" s="3">
        <v>2021</v>
      </c>
      <c r="H594" s="1">
        <v>5535.06</v>
      </c>
      <c r="I594">
        <v>5</v>
      </c>
      <c r="J594" s="1">
        <f>0.075*mock[[#This Row],[Invoiced Amount USD]]</f>
        <v>415.12950000000001</v>
      </c>
      <c r="K594" s="1">
        <f>mock[[#This Row],[Invoiced Amount USD]]-mock[[#This Row],[Vat]]</f>
        <v>5119.9305000000004</v>
      </c>
      <c r="L594" s="1">
        <f>mock[[#This Row],[Invoiced Amount USD]]/mock[[#This Row],[Quantity]]</f>
        <v>1107.0120000000002</v>
      </c>
      <c r="M594" s="1">
        <f>mock[[#This Row],[COGS]]/mock[[#This Row],[Quantity]]</f>
        <v>1023.9861000000001</v>
      </c>
      <c r="N594" s="1">
        <f>mock[[#This Row],[Unit Price]]-mock[[#This Row],[Unit Cost]]</f>
        <v>83.025900000000092</v>
      </c>
      <c r="O594" s="1">
        <f>mock[[#This Row],[Profit]]*mock[[#This Row],[Quantity]]</f>
        <v>415.12950000000046</v>
      </c>
      <c r="P594" s="1">
        <f>mock[[#This Row],[Total Profit]]+mock[[#This Row],[Vat]]</f>
        <v>830.25900000000047</v>
      </c>
      <c r="Q594" s="1">
        <f>mock[[#This Row],[Invoiced Amount USD]]/mock[[#This Row],[Total Profit]]</f>
        <v>13.33333333333332</v>
      </c>
      <c r="R594" s="1">
        <f>mock[[#This Row],[Invoiced Amount USD]]/$T$23*100</f>
        <v>0.1106579039884853</v>
      </c>
    </row>
    <row r="595" spans="1:18" x14ac:dyDescent="0.2">
      <c r="A595">
        <v>594</v>
      </c>
      <c r="B595" t="s">
        <v>10</v>
      </c>
      <c r="C595" t="s">
        <v>14</v>
      </c>
      <c r="D595" t="s">
        <v>570</v>
      </c>
      <c r="E595" s="2">
        <v>44404</v>
      </c>
      <c r="F595" s="3" t="s">
        <v>892</v>
      </c>
      <c r="G595" s="3">
        <v>2021</v>
      </c>
      <c r="H595" s="1">
        <v>8783.76</v>
      </c>
      <c r="I595">
        <v>8</v>
      </c>
      <c r="J595" s="1">
        <f>0.075*mock[[#This Row],[Invoiced Amount USD]]</f>
        <v>658.78200000000004</v>
      </c>
      <c r="K595" s="1">
        <f>mock[[#This Row],[Invoiced Amount USD]]-mock[[#This Row],[Vat]]</f>
        <v>8124.9780000000001</v>
      </c>
      <c r="L595" s="1">
        <f>mock[[#This Row],[Invoiced Amount USD]]/mock[[#This Row],[Quantity]]</f>
        <v>1097.97</v>
      </c>
      <c r="M595" s="1">
        <f>mock[[#This Row],[COGS]]/mock[[#This Row],[Quantity]]</f>
        <v>1015.62225</v>
      </c>
      <c r="N595" s="1">
        <f>mock[[#This Row],[Unit Price]]-mock[[#This Row],[Unit Cost]]</f>
        <v>82.347750000000019</v>
      </c>
      <c r="O595" s="1">
        <f>mock[[#This Row],[Profit]]*mock[[#This Row],[Quantity]]</f>
        <v>658.78200000000015</v>
      </c>
      <c r="P595" s="1">
        <f>mock[[#This Row],[Total Profit]]+mock[[#This Row],[Vat]]</f>
        <v>1317.5640000000003</v>
      </c>
      <c r="Q595" s="1">
        <f>mock[[#This Row],[Invoiced Amount USD]]/mock[[#This Row],[Total Profit]]</f>
        <v>13.33333333333333</v>
      </c>
      <c r="R595" s="1">
        <f>mock[[#This Row],[Invoiced Amount USD]]/$T$23*100</f>
        <v>0.17560649220386004</v>
      </c>
    </row>
    <row r="596" spans="1:18" x14ac:dyDescent="0.2">
      <c r="A596">
        <v>595</v>
      </c>
      <c r="B596" t="s">
        <v>8</v>
      </c>
      <c r="C596" t="s">
        <v>63</v>
      </c>
      <c r="D596" t="s">
        <v>571</v>
      </c>
      <c r="E596" s="2">
        <v>44212</v>
      </c>
      <c r="F596" s="3" t="s">
        <v>894</v>
      </c>
      <c r="G596" s="3">
        <v>2021</v>
      </c>
      <c r="H596" s="1">
        <v>3455.01</v>
      </c>
      <c r="I596">
        <v>4</v>
      </c>
      <c r="J596" s="1">
        <f>0.075*mock[[#This Row],[Invoiced Amount USD]]</f>
        <v>259.12574999999998</v>
      </c>
      <c r="K596" s="1">
        <f>mock[[#This Row],[Invoiced Amount USD]]-mock[[#This Row],[Vat]]</f>
        <v>3195.8842500000001</v>
      </c>
      <c r="L596" s="1">
        <f>mock[[#This Row],[Invoiced Amount USD]]/mock[[#This Row],[Quantity]]</f>
        <v>863.75250000000005</v>
      </c>
      <c r="M596" s="1">
        <f>mock[[#This Row],[COGS]]/mock[[#This Row],[Quantity]]</f>
        <v>798.97106250000002</v>
      </c>
      <c r="N596" s="1">
        <f>mock[[#This Row],[Unit Price]]-mock[[#This Row],[Unit Cost]]</f>
        <v>64.781437500000038</v>
      </c>
      <c r="O596" s="1">
        <f>mock[[#This Row],[Profit]]*mock[[#This Row],[Quantity]]</f>
        <v>259.12575000000015</v>
      </c>
      <c r="P596" s="1">
        <f>mock[[#This Row],[Total Profit]]+mock[[#This Row],[Vat]]</f>
        <v>518.25150000000008</v>
      </c>
      <c r="Q596" s="1">
        <f>mock[[#This Row],[Invoiced Amount USD]]/mock[[#This Row],[Total Profit]]</f>
        <v>13.333333333333327</v>
      </c>
      <c r="R596" s="1">
        <f>mock[[#This Row],[Invoiced Amount USD]]/$T$23*100</f>
        <v>6.9073174429772496E-2</v>
      </c>
    </row>
    <row r="597" spans="1:18" x14ac:dyDescent="0.2">
      <c r="A597">
        <v>596</v>
      </c>
      <c r="B597" t="s">
        <v>13</v>
      </c>
      <c r="C597" t="s">
        <v>11</v>
      </c>
      <c r="D597" t="s">
        <v>572</v>
      </c>
      <c r="E597" s="2">
        <v>44488</v>
      </c>
      <c r="F597" s="3" t="s">
        <v>889</v>
      </c>
      <c r="G597" s="3">
        <v>2021</v>
      </c>
      <c r="H597" s="1">
        <v>1410.06</v>
      </c>
      <c r="I597">
        <v>2</v>
      </c>
      <c r="J597" s="1">
        <f>0.075*mock[[#This Row],[Invoiced Amount USD]]</f>
        <v>105.75449999999999</v>
      </c>
      <c r="K597" s="1">
        <f>mock[[#This Row],[Invoiced Amount USD]]-mock[[#This Row],[Vat]]</f>
        <v>1304.3054999999999</v>
      </c>
      <c r="L597" s="1">
        <f>mock[[#This Row],[Invoiced Amount USD]]/mock[[#This Row],[Quantity]]</f>
        <v>705.03</v>
      </c>
      <c r="M597" s="1">
        <f>mock[[#This Row],[COGS]]/mock[[#This Row],[Quantity]]</f>
        <v>652.15274999999997</v>
      </c>
      <c r="N597" s="1">
        <f>mock[[#This Row],[Unit Price]]-mock[[#This Row],[Unit Cost]]</f>
        <v>52.877250000000004</v>
      </c>
      <c r="O597" s="1">
        <f>mock[[#This Row],[Profit]]*mock[[#This Row],[Quantity]]</f>
        <v>105.75450000000001</v>
      </c>
      <c r="P597" s="1">
        <f>mock[[#This Row],[Total Profit]]+mock[[#This Row],[Vat]]</f>
        <v>211.50900000000001</v>
      </c>
      <c r="Q597" s="1">
        <f>mock[[#This Row],[Invoiced Amount USD]]/mock[[#This Row],[Total Profit]]</f>
        <v>13.333333333333332</v>
      </c>
      <c r="R597" s="1">
        <f>mock[[#This Row],[Invoiced Amount USD]]/$T$23*100</f>
        <v>2.8190170313962912E-2</v>
      </c>
    </row>
    <row r="598" spans="1:18" x14ac:dyDescent="0.2">
      <c r="A598">
        <v>597</v>
      </c>
      <c r="B598" t="s">
        <v>8</v>
      </c>
      <c r="C598" t="s">
        <v>35</v>
      </c>
      <c r="D598" t="s">
        <v>573</v>
      </c>
      <c r="E598" s="2">
        <v>44312</v>
      </c>
      <c r="F598" s="3" t="s">
        <v>888</v>
      </c>
      <c r="G598" s="3">
        <v>2021</v>
      </c>
      <c r="H598" s="1">
        <v>2971.1</v>
      </c>
      <c r="I598">
        <v>2</v>
      </c>
      <c r="J598" s="1">
        <f>0.075*mock[[#This Row],[Invoiced Amount USD]]</f>
        <v>222.83249999999998</v>
      </c>
      <c r="K598" s="1">
        <f>mock[[#This Row],[Invoiced Amount USD]]-mock[[#This Row],[Vat]]</f>
        <v>2748.2674999999999</v>
      </c>
      <c r="L598" s="1">
        <f>mock[[#This Row],[Invoiced Amount USD]]/mock[[#This Row],[Quantity]]</f>
        <v>1485.55</v>
      </c>
      <c r="M598" s="1">
        <f>mock[[#This Row],[COGS]]/mock[[#This Row],[Quantity]]</f>
        <v>1374.13375</v>
      </c>
      <c r="N598" s="1">
        <f>mock[[#This Row],[Unit Price]]-mock[[#This Row],[Unit Cost]]</f>
        <v>111.41624999999999</v>
      </c>
      <c r="O598" s="1">
        <f>mock[[#This Row],[Profit]]*mock[[#This Row],[Quantity]]</f>
        <v>222.83249999999998</v>
      </c>
      <c r="P598" s="1">
        <f>mock[[#This Row],[Total Profit]]+mock[[#This Row],[Vat]]</f>
        <v>445.66499999999996</v>
      </c>
      <c r="Q598" s="1">
        <f>mock[[#This Row],[Invoiced Amount USD]]/mock[[#This Row],[Total Profit]]</f>
        <v>13.333333333333334</v>
      </c>
      <c r="R598" s="1">
        <f>mock[[#This Row],[Invoiced Amount USD]]/$T$23*100</f>
        <v>5.9398759641302645E-2</v>
      </c>
    </row>
    <row r="599" spans="1:18" x14ac:dyDescent="0.2">
      <c r="A599">
        <v>598</v>
      </c>
      <c r="B599" t="s">
        <v>16</v>
      </c>
      <c r="C599" t="s">
        <v>25</v>
      </c>
      <c r="D599" t="s">
        <v>574</v>
      </c>
      <c r="E599" s="2">
        <v>44212</v>
      </c>
      <c r="F599" s="3" t="s">
        <v>894</v>
      </c>
      <c r="G599" s="3">
        <v>2021</v>
      </c>
      <c r="H599" s="1">
        <v>7347.67</v>
      </c>
      <c r="I599">
        <v>10</v>
      </c>
      <c r="J599" s="1">
        <f>0.075*mock[[#This Row],[Invoiced Amount USD]]</f>
        <v>551.07524999999998</v>
      </c>
      <c r="K599" s="1">
        <f>mock[[#This Row],[Invoiced Amount USD]]-mock[[#This Row],[Vat]]</f>
        <v>6796.5947500000002</v>
      </c>
      <c r="L599" s="1">
        <f>mock[[#This Row],[Invoiced Amount USD]]/mock[[#This Row],[Quantity]]</f>
        <v>734.76700000000005</v>
      </c>
      <c r="M599" s="1">
        <f>mock[[#This Row],[COGS]]/mock[[#This Row],[Quantity]]</f>
        <v>679.65947500000004</v>
      </c>
      <c r="N599" s="1">
        <f>mock[[#This Row],[Unit Price]]-mock[[#This Row],[Unit Cost]]</f>
        <v>55.10752500000001</v>
      </c>
      <c r="O599" s="1">
        <f>mock[[#This Row],[Profit]]*mock[[#This Row],[Quantity]]</f>
        <v>551.0752500000001</v>
      </c>
      <c r="P599" s="1">
        <f>mock[[#This Row],[Total Profit]]+mock[[#This Row],[Vat]]</f>
        <v>1102.1505000000002</v>
      </c>
      <c r="Q599" s="1">
        <f>mock[[#This Row],[Invoiced Amount USD]]/mock[[#This Row],[Total Profit]]</f>
        <v>13.33333333333333</v>
      </c>
      <c r="R599" s="1">
        <f>mock[[#This Row],[Invoiced Amount USD]]/$T$23*100</f>
        <v>0.14689592550018857</v>
      </c>
    </row>
    <row r="600" spans="1:18" x14ac:dyDescent="0.2">
      <c r="A600">
        <v>599</v>
      </c>
      <c r="B600" t="s">
        <v>5</v>
      </c>
      <c r="C600" t="s">
        <v>63</v>
      </c>
      <c r="D600" t="s">
        <v>217</v>
      </c>
      <c r="E600" s="2">
        <v>44475</v>
      </c>
      <c r="F600" s="3" t="s">
        <v>889</v>
      </c>
      <c r="G600" s="3">
        <v>2021</v>
      </c>
      <c r="H600" s="1">
        <v>4673.67</v>
      </c>
      <c r="I600">
        <v>2</v>
      </c>
      <c r="J600" s="1">
        <f>0.075*mock[[#This Row],[Invoiced Amount USD]]</f>
        <v>350.52524999999997</v>
      </c>
      <c r="K600" s="1">
        <f>mock[[#This Row],[Invoiced Amount USD]]-mock[[#This Row],[Vat]]</f>
        <v>4323.1447500000004</v>
      </c>
      <c r="L600" s="1">
        <f>mock[[#This Row],[Invoiced Amount USD]]/mock[[#This Row],[Quantity]]</f>
        <v>2336.835</v>
      </c>
      <c r="M600" s="1">
        <f>mock[[#This Row],[COGS]]/mock[[#This Row],[Quantity]]</f>
        <v>2161.5723750000002</v>
      </c>
      <c r="N600" s="1">
        <f>mock[[#This Row],[Unit Price]]-mock[[#This Row],[Unit Cost]]</f>
        <v>175.26262499999984</v>
      </c>
      <c r="O600" s="1">
        <f>mock[[#This Row],[Profit]]*mock[[#This Row],[Quantity]]</f>
        <v>350.52524999999969</v>
      </c>
      <c r="P600" s="1">
        <f>mock[[#This Row],[Total Profit]]+mock[[#This Row],[Vat]]</f>
        <v>701.0504999999996</v>
      </c>
      <c r="Q600" s="1">
        <f>mock[[#This Row],[Invoiced Amount USD]]/mock[[#This Row],[Total Profit]]</f>
        <v>13.333333333333345</v>
      </c>
      <c r="R600" s="1">
        <f>mock[[#This Row],[Invoiced Amount USD]]/$T$23*100</f>
        <v>9.3436841901237563E-2</v>
      </c>
    </row>
    <row r="601" spans="1:18" x14ac:dyDescent="0.2">
      <c r="A601">
        <v>600</v>
      </c>
      <c r="B601" t="s">
        <v>10</v>
      </c>
      <c r="C601" t="s">
        <v>33</v>
      </c>
      <c r="D601" t="s">
        <v>575</v>
      </c>
      <c r="E601" s="2">
        <v>44294</v>
      </c>
      <c r="F601" s="3" t="s">
        <v>888</v>
      </c>
      <c r="G601" s="3">
        <v>2021</v>
      </c>
      <c r="H601" s="1">
        <v>2828.42</v>
      </c>
      <c r="I601">
        <v>5</v>
      </c>
      <c r="J601" s="1">
        <f>0.075*mock[[#This Row],[Invoiced Amount USD]]</f>
        <v>212.13149999999999</v>
      </c>
      <c r="K601" s="1">
        <f>mock[[#This Row],[Invoiced Amount USD]]-mock[[#This Row],[Vat]]</f>
        <v>2616.2885000000001</v>
      </c>
      <c r="L601" s="1">
        <f>mock[[#This Row],[Invoiced Amount USD]]/mock[[#This Row],[Quantity]]</f>
        <v>565.68399999999997</v>
      </c>
      <c r="M601" s="1">
        <f>mock[[#This Row],[COGS]]/mock[[#This Row],[Quantity]]</f>
        <v>523.2577</v>
      </c>
      <c r="N601" s="1">
        <f>mock[[#This Row],[Unit Price]]-mock[[#This Row],[Unit Cost]]</f>
        <v>42.426299999999969</v>
      </c>
      <c r="O601" s="1">
        <f>mock[[#This Row],[Profit]]*mock[[#This Row],[Quantity]]</f>
        <v>212.13149999999985</v>
      </c>
      <c r="P601" s="1">
        <f>mock[[#This Row],[Total Profit]]+mock[[#This Row],[Vat]]</f>
        <v>424.26299999999981</v>
      </c>
      <c r="Q601" s="1">
        <f>mock[[#This Row],[Invoiced Amount USD]]/mock[[#This Row],[Total Profit]]</f>
        <v>13.333333333333343</v>
      </c>
      <c r="R601" s="1">
        <f>mock[[#This Row],[Invoiced Amount USD]]/$T$23*100</f>
        <v>5.6546275704167898E-2</v>
      </c>
    </row>
    <row r="602" spans="1:18" x14ac:dyDescent="0.2">
      <c r="A602">
        <v>601</v>
      </c>
      <c r="B602" t="s">
        <v>8</v>
      </c>
      <c r="C602" t="s">
        <v>6</v>
      </c>
      <c r="D602" t="s">
        <v>413</v>
      </c>
      <c r="E602" s="2">
        <v>44354</v>
      </c>
      <c r="F602" s="3" t="s">
        <v>887</v>
      </c>
      <c r="G602" s="3">
        <v>2021</v>
      </c>
      <c r="H602" s="1">
        <v>6289.77</v>
      </c>
      <c r="I602">
        <v>3</v>
      </c>
      <c r="J602" s="1">
        <f>0.075*mock[[#This Row],[Invoiced Amount USD]]</f>
        <v>471.73275000000001</v>
      </c>
      <c r="K602" s="1">
        <f>mock[[#This Row],[Invoiced Amount USD]]-mock[[#This Row],[Vat]]</f>
        <v>5818.0372500000003</v>
      </c>
      <c r="L602" s="1">
        <f>mock[[#This Row],[Invoiced Amount USD]]/mock[[#This Row],[Quantity]]</f>
        <v>2096.59</v>
      </c>
      <c r="M602" s="1">
        <f>mock[[#This Row],[COGS]]/mock[[#This Row],[Quantity]]</f>
        <v>1939.3457500000002</v>
      </c>
      <c r="N602" s="1">
        <f>mock[[#This Row],[Unit Price]]-mock[[#This Row],[Unit Cost]]</f>
        <v>157.24424999999997</v>
      </c>
      <c r="O602" s="1">
        <f>mock[[#This Row],[Profit]]*mock[[#This Row],[Quantity]]</f>
        <v>471.7327499999999</v>
      </c>
      <c r="P602" s="1">
        <f>mock[[#This Row],[Total Profit]]+mock[[#This Row],[Vat]]</f>
        <v>943.46549999999991</v>
      </c>
      <c r="Q602" s="1">
        <f>mock[[#This Row],[Invoiced Amount USD]]/mock[[#This Row],[Total Profit]]</f>
        <v>13.333333333333337</v>
      </c>
      <c r="R602" s="1">
        <f>mock[[#This Row],[Invoiced Amount USD]]/$T$23*100</f>
        <v>0.1257462005415759</v>
      </c>
    </row>
    <row r="603" spans="1:18" x14ac:dyDescent="0.2">
      <c r="A603">
        <v>602</v>
      </c>
      <c r="B603" t="s">
        <v>13</v>
      </c>
      <c r="C603" t="s">
        <v>47</v>
      </c>
      <c r="D603" t="s">
        <v>576</v>
      </c>
      <c r="E603" s="2">
        <v>44224</v>
      </c>
      <c r="F603" s="3" t="s">
        <v>894</v>
      </c>
      <c r="G603" s="3">
        <v>2021</v>
      </c>
      <c r="H603" s="1">
        <v>8001.35</v>
      </c>
      <c r="I603">
        <v>2</v>
      </c>
      <c r="J603" s="1">
        <f>0.075*mock[[#This Row],[Invoiced Amount USD]]</f>
        <v>600.10125000000005</v>
      </c>
      <c r="K603" s="1">
        <f>mock[[#This Row],[Invoiced Amount USD]]-mock[[#This Row],[Vat]]</f>
        <v>7401.2487500000007</v>
      </c>
      <c r="L603" s="1">
        <f>mock[[#This Row],[Invoiced Amount USD]]/mock[[#This Row],[Quantity]]</f>
        <v>4000.6750000000002</v>
      </c>
      <c r="M603" s="1">
        <f>mock[[#This Row],[COGS]]/mock[[#This Row],[Quantity]]</f>
        <v>3700.6243750000003</v>
      </c>
      <c r="N603" s="1">
        <f>mock[[#This Row],[Unit Price]]-mock[[#This Row],[Unit Cost]]</f>
        <v>300.05062499999985</v>
      </c>
      <c r="O603" s="1">
        <f>mock[[#This Row],[Profit]]*mock[[#This Row],[Quantity]]</f>
        <v>600.10124999999971</v>
      </c>
      <c r="P603" s="1">
        <f>mock[[#This Row],[Total Profit]]+mock[[#This Row],[Vat]]</f>
        <v>1200.2024999999999</v>
      </c>
      <c r="Q603" s="1">
        <f>mock[[#This Row],[Invoiced Amount USD]]/mock[[#This Row],[Total Profit]]</f>
        <v>13.333333333333341</v>
      </c>
      <c r="R603" s="1">
        <f>mock[[#This Row],[Invoiced Amount USD]]/$T$23*100</f>
        <v>0.15996441232403383</v>
      </c>
    </row>
    <row r="604" spans="1:18" x14ac:dyDescent="0.2">
      <c r="A604">
        <v>603</v>
      </c>
      <c r="B604" t="s">
        <v>16</v>
      </c>
      <c r="C604" t="s">
        <v>79</v>
      </c>
      <c r="D604" t="s">
        <v>577</v>
      </c>
      <c r="E604" s="2">
        <v>44310</v>
      </c>
      <c r="F604" s="3" t="s">
        <v>888</v>
      </c>
      <c r="G604" s="3">
        <v>2021</v>
      </c>
      <c r="H604" s="1">
        <v>9202.58</v>
      </c>
      <c r="I604">
        <v>8</v>
      </c>
      <c r="J604" s="1">
        <f>0.075*mock[[#This Row],[Invoiced Amount USD]]</f>
        <v>690.19349999999997</v>
      </c>
      <c r="K604" s="1">
        <f>mock[[#This Row],[Invoiced Amount USD]]-mock[[#This Row],[Vat]]</f>
        <v>8512.3865000000005</v>
      </c>
      <c r="L604" s="1">
        <f>mock[[#This Row],[Invoiced Amount USD]]/mock[[#This Row],[Quantity]]</f>
        <v>1150.3225</v>
      </c>
      <c r="M604" s="1">
        <f>mock[[#This Row],[COGS]]/mock[[#This Row],[Quantity]]</f>
        <v>1064.0483125000001</v>
      </c>
      <c r="N604" s="1">
        <f>mock[[#This Row],[Unit Price]]-mock[[#This Row],[Unit Cost]]</f>
        <v>86.274187499999925</v>
      </c>
      <c r="O604" s="1">
        <f>mock[[#This Row],[Profit]]*mock[[#This Row],[Quantity]]</f>
        <v>690.1934999999994</v>
      </c>
      <c r="P604" s="1">
        <f>mock[[#This Row],[Total Profit]]+mock[[#This Row],[Vat]]</f>
        <v>1380.3869999999993</v>
      </c>
      <c r="Q604" s="1">
        <f>mock[[#This Row],[Invoiced Amount USD]]/mock[[#This Row],[Total Profit]]</f>
        <v>13.333333333333345</v>
      </c>
      <c r="R604" s="1">
        <f>mock[[#This Row],[Invoiced Amount USD]]/$T$23*100</f>
        <v>0.18397961613539057</v>
      </c>
    </row>
    <row r="605" spans="1:18" x14ac:dyDescent="0.2">
      <c r="A605">
        <v>604</v>
      </c>
      <c r="B605" t="s">
        <v>8</v>
      </c>
      <c r="C605" t="s">
        <v>164</v>
      </c>
      <c r="D605" t="s">
        <v>578</v>
      </c>
      <c r="E605" s="2">
        <v>44271</v>
      </c>
      <c r="F605" s="3" t="s">
        <v>890</v>
      </c>
      <c r="G605" s="3">
        <v>2021</v>
      </c>
      <c r="H605" s="1">
        <v>7833.45</v>
      </c>
      <c r="I605">
        <v>5</v>
      </c>
      <c r="J605" s="1">
        <f>0.075*mock[[#This Row],[Invoiced Amount USD]]</f>
        <v>587.50874999999996</v>
      </c>
      <c r="K605" s="1">
        <f>mock[[#This Row],[Invoiced Amount USD]]-mock[[#This Row],[Vat]]</f>
        <v>7245.9412499999999</v>
      </c>
      <c r="L605" s="1">
        <f>mock[[#This Row],[Invoiced Amount USD]]/mock[[#This Row],[Quantity]]</f>
        <v>1566.69</v>
      </c>
      <c r="M605" s="1">
        <f>mock[[#This Row],[COGS]]/mock[[#This Row],[Quantity]]</f>
        <v>1449.1882499999999</v>
      </c>
      <c r="N605" s="1">
        <f>mock[[#This Row],[Unit Price]]-mock[[#This Row],[Unit Cost]]</f>
        <v>117.50175000000013</v>
      </c>
      <c r="O605" s="1">
        <f>mock[[#This Row],[Profit]]*mock[[#This Row],[Quantity]]</f>
        <v>587.50875000000065</v>
      </c>
      <c r="P605" s="1">
        <f>mock[[#This Row],[Total Profit]]+mock[[#This Row],[Vat]]</f>
        <v>1175.0175000000006</v>
      </c>
      <c r="Q605" s="1">
        <f>mock[[#This Row],[Invoiced Amount USD]]/mock[[#This Row],[Total Profit]]</f>
        <v>13.333333333333318</v>
      </c>
      <c r="R605" s="1">
        <f>mock[[#This Row],[Invoiced Amount USD]]/$T$23*100</f>
        <v>0.1566077256612575</v>
      </c>
    </row>
    <row r="606" spans="1:18" x14ac:dyDescent="0.2">
      <c r="A606">
        <v>605</v>
      </c>
      <c r="B606" t="s">
        <v>5</v>
      </c>
      <c r="C606" t="s">
        <v>22</v>
      </c>
      <c r="D606" t="s">
        <v>579</v>
      </c>
      <c r="E606" s="2">
        <v>44234</v>
      </c>
      <c r="F606" s="3" t="s">
        <v>896</v>
      </c>
      <c r="G606" s="3">
        <v>2021</v>
      </c>
      <c r="H606" s="1">
        <v>1357.18</v>
      </c>
      <c r="I606">
        <v>5</v>
      </c>
      <c r="J606" s="1">
        <f>0.075*mock[[#This Row],[Invoiced Amount USD]]</f>
        <v>101.7885</v>
      </c>
      <c r="K606" s="1">
        <f>mock[[#This Row],[Invoiced Amount USD]]-mock[[#This Row],[Vat]]</f>
        <v>1255.3915000000002</v>
      </c>
      <c r="L606" s="1">
        <f>mock[[#This Row],[Invoiced Amount USD]]/mock[[#This Row],[Quantity]]</f>
        <v>271.43600000000004</v>
      </c>
      <c r="M606" s="1">
        <f>mock[[#This Row],[COGS]]/mock[[#This Row],[Quantity]]</f>
        <v>251.07830000000004</v>
      </c>
      <c r="N606" s="1">
        <f>mock[[#This Row],[Unit Price]]-mock[[#This Row],[Unit Cost]]</f>
        <v>20.357699999999994</v>
      </c>
      <c r="O606" s="1">
        <f>mock[[#This Row],[Profit]]*mock[[#This Row],[Quantity]]</f>
        <v>101.78849999999997</v>
      </c>
      <c r="P606" s="1">
        <f>mock[[#This Row],[Total Profit]]+mock[[#This Row],[Vat]]</f>
        <v>203.57699999999997</v>
      </c>
      <c r="Q606" s="1">
        <f>mock[[#This Row],[Invoiced Amount USD]]/mock[[#This Row],[Total Profit]]</f>
        <v>13.333333333333337</v>
      </c>
      <c r="R606" s="1">
        <f>mock[[#This Row],[Invoiced Amount USD]]/$T$23*100</f>
        <v>2.7132983948700187E-2</v>
      </c>
    </row>
    <row r="607" spans="1:18" x14ac:dyDescent="0.2">
      <c r="A607">
        <v>606</v>
      </c>
      <c r="B607" t="s">
        <v>16</v>
      </c>
      <c r="C607" t="s">
        <v>91</v>
      </c>
      <c r="D607" t="s">
        <v>580</v>
      </c>
      <c r="E607" s="2">
        <v>44232</v>
      </c>
      <c r="F607" s="3" t="s">
        <v>896</v>
      </c>
      <c r="G607" s="3">
        <v>2021</v>
      </c>
      <c r="H607" s="1">
        <v>2719.07</v>
      </c>
      <c r="I607">
        <v>3</v>
      </c>
      <c r="J607" s="1">
        <f>0.075*mock[[#This Row],[Invoiced Amount USD]]</f>
        <v>203.93025</v>
      </c>
      <c r="K607" s="1">
        <f>mock[[#This Row],[Invoiced Amount USD]]-mock[[#This Row],[Vat]]</f>
        <v>2515.1397500000003</v>
      </c>
      <c r="L607" s="1">
        <f>mock[[#This Row],[Invoiced Amount USD]]/mock[[#This Row],[Quantity]]</f>
        <v>906.35666666666668</v>
      </c>
      <c r="M607" s="1">
        <f>mock[[#This Row],[COGS]]/mock[[#This Row],[Quantity]]</f>
        <v>838.37991666666676</v>
      </c>
      <c r="N607" s="1">
        <f>mock[[#This Row],[Unit Price]]-mock[[#This Row],[Unit Cost]]</f>
        <v>67.976749999999925</v>
      </c>
      <c r="O607" s="1">
        <f>mock[[#This Row],[Profit]]*mock[[#This Row],[Quantity]]</f>
        <v>203.93024999999977</v>
      </c>
      <c r="P607" s="1">
        <f>mock[[#This Row],[Total Profit]]+mock[[#This Row],[Vat]]</f>
        <v>407.86049999999977</v>
      </c>
      <c r="Q607" s="1">
        <f>mock[[#This Row],[Invoiced Amount USD]]/mock[[#This Row],[Total Profit]]</f>
        <v>13.333333333333348</v>
      </c>
      <c r="R607" s="1">
        <f>mock[[#This Row],[Invoiced Amount USD]]/$T$23*100</f>
        <v>5.4360131055123287E-2</v>
      </c>
    </row>
    <row r="608" spans="1:18" x14ac:dyDescent="0.2">
      <c r="A608">
        <v>607</v>
      </c>
      <c r="B608" t="s">
        <v>13</v>
      </c>
      <c r="C608" t="s">
        <v>87</v>
      </c>
      <c r="D608" t="s">
        <v>581</v>
      </c>
      <c r="E608" s="2">
        <v>44372</v>
      </c>
      <c r="F608" s="3" t="s">
        <v>887</v>
      </c>
      <c r="G608" s="3">
        <v>2021</v>
      </c>
      <c r="H608" s="1">
        <v>6420.89</v>
      </c>
      <c r="I608">
        <v>9</v>
      </c>
      <c r="J608" s="1">
        <f>0.075*mock[[#This Row],[Invoiced Amount USD]]</f>
        <v>481.56675000000001</v>
      </c>
      <c r="K608" s="1">
        <f>mock[[#This Row],[Invoiced Amount USD]]-mock[[#This Row],[Vat]]</f>
        <v>5939.3232500000004</v>
      </c>
      <c r="L608" s="1">
        <f>mock[[#This Row],[Invoiced Amount USD]]/mock[[#This Row],[Quantity]]</f>
        <v>713.43222222222221</v>
      </c>
      <c r="M608" s="1">
        <f>mock[[#This Row],[COGS]]/mock[[#This Row],[Quantity]]</f>
        <v>659.92480555555562</v>
      </c>
      <c r="N608" s="1">
        <f>mock[[#This Row],[Unit Price]]-mock[[#This Row],[Unit Cost]]</f>
        <v>53.507416666666586</v>
      </c>
      <c r="O608" s="1">
        <f>mock[[#This Row],[Profit]]*mock[[#This Row],[Quantity]]</f>
        <v>481.56674999999927</v>
      </c>
      <c r="P608" s="1">
        <f>mock[[#This Row],[Total Profit]]+mock[[#This Row],[Vat]]</f>
        <v>963.13349999999923</v>
      </c>
      <c r="Q608" s="1">
        <f>mock[[#This Row],[Invoiced Amount USD]]/mock[[#This Row],[Total Profit]]</f>
        <v>13.333333333333353</v>
      </c>
      <c r="R608" s="1">
        <f>mock[[#This Row],[Invoiced Amount USD]]/$T$23*100</f>
        <v>0.12836757490264339</v>
      </c>
    </row>
    <row r="609" spans="1:18" x14ac:dyDescent="0.2">
      <c r="A609">
        <v>608</v>
      </c>
      <c r="B609" t="s">
        <v>8</v>
      </c>
      <c r="C609" t="s">
        <v>91</v>
      </c>
      <c r="D609" t="s">
        <v>398</v>
      </c>
      <c r="E609" s="2">
        <v>44311</v>
      </c>
      <c r="F609" s="3" t="s">
        <v>888</v>
      </c>
      <c r="G609" s="3">
        <v>2021</v>
      </c>
      <c r="H609" s="1">
        <v>2617.87</v>
      </c>
      <c r="I609">
        <v>1</v>
      </c>
      <c r="J609" s="1">
        <f>0.075*mock[[#This Row],[Invoiced Amount USD]]</f>
        <v>196.34025</v>
      </c>
      <c r="K609" s="1">
        <f>mock[[#This Row],[Invoiced Amount USD]]-mock[[#This Row],[Vat]]</f>
        <v>2421.5297499999997</v>
      </c>
      <c r="L609" s="1">
        <f>mock[[#This Row],[Invoiced Amount USD]]/mock[[#This Row],[Quantity]]</f>
        <v>2617.87</v>
      </c>
      <c r="M609" s="1">
        <f>mock[[#This Row],[COGS]]/mock[[#This Row],[Quantity]]</f>
        <v>2421.5297499999997</v>
      </c>
      <c r="N609" s="1">
        <f>mock[[#This Row],[Unit Price]]-mock[[#This Row],[Unit Cost]]</f>
        <v>196.3402500000002</v>
      </c>
      <c r="O609" s="1">
        <f>mock[[#This Row],[Profit]]*mock[[#This Row],[Quantity]]</f>
        <v>196.3402500000002</v>
      </c>
      <c r="P609" s="1">
        <f>mock[[#This Row],[Total Profit]]+mock[[#This Row],[Vat]]</f>
        <v>392.68050000000017</v>
      </c>
      <c r="Q609" s="1">
        <f>mock[[#This Row],[Invoiced Amount USD]]/mock[[#This Row],[Total Profit]]</f>
        <v>13.33333333333332</v>
      </c>
      <c r="R609" s="1">
        <f>mock[[#This Row],[Invoiced Amount USD]]/$T$23*100</f>
        <v>5.233692265564166E-2</v>
      </c>
    </row>
    <row r="610" spans="1:18" x14ac:dyDescent="0.2">
      <c r="A610">
        <v>609</v>
      </c>
      <c r="B610" t="s">
        <v>16</v>
      </c>
      <c r="C610" t="s">
        <v>20</v>
      </c>
      <c r="D610" t="s">
        <v>582</v>
      </c>
      <c r="E610" s="2">
        <v>44393</v>
      </c>
      <c r="F610" s="3" t="s">
        <v>892</v>
      </c>
      <c r="G610" s="3">
        <v>2021</v>
      </c>
      <c r="H610" s="1">
        <v>9805.6</v>
      </c>
      <c r="I610">
        <v>7</v>
      </c>
      <c r="J610" s="1">
        <f>0.075*mock[[#This Row],[Invoiced Amount USD]]</f>
        <v>735.42</v>
      </c>
      <c r="K610" s="1">
        <f>mock[[#This Row],[Invoiced Amount USD]]-mock[[#This Row],[Vat]]</f>
        <v>9070.18</v>
      </c>
      <c r="L610" s="1">
        <f>mock[[#This Row],[Invoiced Amount USD]]/mock[[#This Row],[Quantity]]</f>
        <v>1400.8</v>
      </c>
      <c r="M610" s="1">
        <f>mock[[#This Row],[COGS]]/mock[[#This Row],[Quantity]]</f>
        <v>1295.74</v>
      </c>
      <c r="N610" s="1">
        <f>mock[[#This Row],[Unit Price]]-mock[[#This Row],[Unit Cost]]</f>
        <v>105.05999999999995</v>
      </c>
      <c r="O610" s="1">
        <f>mock[[#This Row],[Profit]]*mock[[#This Row],[Quantity]]</f>
        <v>735.41999999999962</v>
      </c>
      <c r="P610" s="1">
        <f>mock[[#This Row],[Total Profit]]+mock[[#This Row],[Vat]]</f>
        <v>1470.8399999999997</v>
      </c>
      <c r="Q610" s="1">
        <f>mock[[#This Row],[Invoiced Amount USD]]/mock[[#This Row],[Total Profit]]</f>
        <v>13.333333333333341</v>
      </c>
      <c r="R610" s="1">
        <f>mock[[#This Row],[Invoiced Amount USD]]/$T$23*100</f>
        <v>0.1960352992288234</v>
      </c>
    </row>
    <row r="611" spans="1:18" x14ac:dyDescent="0.2">
      <c r="A611">
        <v>610</v>
      </c>
      <c r="B611" t="s">
        <v>8</v>
      </c>
      <c r="C611" t="s">
        <v>31</v>
      </c>
      <c r="D611" t="s">
        <v>23</v>
      </c>
      <c r="E611" s="2">
        <v>44359</v>
      </c>
      <c r="F611" s="3" t="s">
        <v>887</v>
      </c>
      <c r="G611" s="3">
        <v>2021</v>
      </c>
      <c r="H611" s="1">
        <v>79.3</v>
      </c>
      <c r="I611">
        <v>4</v>
      </c>
      <c r="J611" s="1">
        <f>0.075*mock[[#This Row],[Invoiced Amount USD]]</f>
        <v>5.9474999999999998</v>
      </c>
      <c r="K611" s="1">
        <f>mock[[#This Row],[Invoiced Amount USD]]-mock[[#This Row],[Vat]]</f>
        <v>73.352499999999992</v>
      </c>
      <c r="L611" s="1">
        <f>mock[[#This Row],[Invoiced Amount USD]]/mock[[#This Row],[Quantity]]</f>
        <v>19.824999999999999</v>
      </c>
      <c r="M611" s="1">
        <f>mock[[#This Row],[COGS]]/mock[[#This Row],[Quantity]]</f>
        <v>18.338124999999998</v>
      </c>
      <c r="N611" s="1">
        <f>mock[[#This Row],[Unit Price]]-mock[[#This Row],[Unit Cost]]</f>
        <v>1.4868750000000013</v>
      </c>
      <c r="O611" s="1">
        <f>mock[[#This Row],[Profit]]*mock[[#This Row],[Quantity]]</f>
        <v>5.9475000000000051</v>
      </c>
      <c r="P611" s="1">
        <f>mock[[#This Row],[Total Profit]]+mock[[#This Row],[Vat]]</f>
        <v>11.895000000000005</v>
      </c>
      <c r="Q611" s="1">
        <f>mock[[#This Row],[Invoiced Amount USD]]/mock[[#This Row],[Total Profit]]</f>
        <v>13.333333333333321</v>
      </c>
      <c r="R611" s="1">
        <f>mock[[#This Row],[Invoiced Amount USD]]/$T$23*100</f>
        <v>1.5853797043368784E-3</v>
      </c>
    </row>
    <row r="612" spans="1:18" x14ac:dyDescent="0.2">
      <c r="A612">
        <v>611</v>
      </c>
      <c r="B612" t="s">
        <v>16</v>
      </c>
      <c r="C612" t="s">
        <v>60</v>
      </c>
      <c r="D612" t="s">
        <v>64</v>
      </c>
      <c r="E612" s="2">
        <v>44511</v>
      </c>
      <c r="F612" s="3" t="s">
        <v>898</v>
      </c>
      <c r="G612" s="3">
        <v>2021</v>
      </c>
      <c r="H612" s="1">
        <v>9343.39</v>
      </c>
      <c r="I612">
        <v>9</v>
      </c>
      <c r="J612" s="1">
        <f>0.075*mock[[#This Row],[Invoiced Amount USD]]</f>
        <v>700.75424999999996</v>
      </c>
      <c r="K612" s="1">
        <f>mock[[#This Row],[Invoiced Amount USD]]-mock[[#This Row],[Vat]]</f>
        <v>8642.6357499999995</v>
      </c>
      <c r="L612" s="1">
        <f>mock[[#This Row],[Invoiced Amount USD]]/mock[[#This Row],[Quantity]]</f>
        <v>1038.1544444444444</v>
      </c>
      <c r="M612" s="1">
        <f>mock[[#This Row],[COGS]]/mock[[#This Row],[Quantity]]</f>
        <v>960.29286111111105</v>
      </c>
      <c r="N612" s="1">
        <f>mock[[#This Row],[Unit Price]]-mock[[#This Row],[Unit Cost]]</f>
        <v>77.861583333333328</v>
      </c>
      <c r="O612" s="1">
        <f>mock[[#This Row],[Profit]]*mock[[#This Row],[Quantity]]</f>
        <v>700.75424999999996</v>
      </c>
      <c r="P612" s="1">
        <f>mock[[#This Row],[Total Profit]]+mock[[#This Row],[Vat]]</f>
        <v>1401.5084999999999</v>
      </c>
      <c r="Q612" s="1">
        <f>mock[[#This Row],[Invoiced Amount USD]]/mock[[#This Row],[Total Profit]]</f>
        <v>13.333333333333334</v>
      </c>
      <c r="R612" s="1">
        <f>mock[[#This Row],[Invoiced Amount USD]]/$T$23*100</f>
        <v>0.1867947146999262</v>
      </c>
    </row>
    <row r="613" spans="1:18" x14ac:dyDescent="0.2">
      <c r="A613">
        <v>612</v>
      </c>
      <c r="B613" t="s">
        <v>10</v>
      </c>
      <c r="C613" t="s">
        <v>164</v>
      </c>
      <c r="D613" t="s">
        <v>583</v>
      </c>
      <c r="E613" s="2">
        <v>44555</v>
      </c>
      <c r="F613" s="3" t="s">
        <v>895</v>
      </c>
      <c r="G613" s="3">
        <v>2021</v>
      </c>
      <c r="H613" s="1">
        <v>4323.24</v>
      </c>
      <c r="I613">
        <v>3</v>
      </c>
      <c r="J613" s="1">
        <f>0.075*mock[[#This Row],[Invoiced Amount USD]]</f>
        <v>324.24299999999999</v>
      </c>
      <c r="K613" s="1">
        <f>mock[[#This Row],[Invoiced Amount USD]]-mock[[#This Row],[Vat]]</f>
        <v>3998.9969999999998</v>
      </c>
      <c r="L613" s="1">
        <f>mock[[#This Row],[Invoiced Amount USD]]/mock[[#This Row],[Quantity]]</f>
        <v>1441.08</v>
      </c>
      <c r="M613" s="1">
        <f>mock[[#This Row],[COGS]]/mock[[#This Row],[Quantity]]</f>
        <v>1332.999</v>
      </c>
      <c r="N613" s="1">
        <f>mock[[#This Row],[Unit Price]]-mock[[#This Row],[Unit Cost]]</f>
        <v>108.0809999999999</v>
      </c>
      <c r="O613" s="1">
        <f>mock[[#This Row],[Profit]]*mock[[#This Row],[Quantity]]</f>
        <v>324.24299999999971</v>
      </c>
      <c r="P613" s="1">
        <f>mock[[#This Row],[Total Profit]]+mock[[#This Row],[Vat]]</f>
        <v>648.48599999999965</v>
      </c>
      <c r="Q613" s="1">
        <f>mock[[#This Row],[Invoiced Amount USD]]/mock[[#This Row],[Total Profit]]</f>
        <v>13.333333333333345</v>
      </c>
      <c r="R613" s="1">
        <f>mock[[#This Row],[Invoiced Amount USD]]/$T$23*100</f>
        <v>8.6430983013585955E-2</v>
      </c>
    </row>
    <row r="614" spans="1:18" x14ac:dyDescent="0.2">
      <c r="A614">
        <v>613</v>
      </c>
      <c r="B614" t="s">
        <v>5</v>
      </c>
      <c r="C614" t="s">
        <v>87</v>
      </c>
      <c r="D614" t="s">
        <v>584</v>
      </c>
      <c r="E614" s="2">
        <v>44557</v>
      </c>
      <c r="F614" s="3" t="s">
        <v>895</v>
      </c>
      <c r="G614" s="3">
        <v>2021</v>
      </c>
      <c r="H614" s="1">
        <v>2513.4499999999998</v>
      </c>
      <c r="I614">
        <v>3</v>
      </c>
      <c r="J614" s="1">
        <f>0.075*mock[[#This Row],[Invoiced Amount USD]]</f>
        <v>188.50874999999999</v>
      </c>
      <c r="K614" s="1">
        <f>mock[[#This Row],[Invoiced Amount USD]]-mock[[#This Row],[Vat]]</f>
        <v>2324.9412499999999</v>
      </c>
      <c r="L614" s="1">
        <f>mock[[#This Row],[Invoiced Amount USD]]/mock[[#This Row],[Quantity]]</f>
        <v>837.81666666666661</v>
      </c>
      <c r="M614" s="1">
        <f>mock[[#This Row],[COGS]]/mock[[#This Row],[Quantity]]</f>
        <v>774.98041666666666</v>
      </c>
      <c r="N614" s="1">
        <f>mock[[#This Row],[Unit Price]]-mock[[#This Row],[Unit Cost]]</f>
        <v>62.83624999999995</v>
      </c>
      <c r="O614" s="1">
        <f>mock[[#This Row],[Profit]]*mock[[#This Row],[Quantity]]</f>
        <v>188.50874999999985</v>
      </c>
      <c r="P614" s="1">
        <f>mock[[#This Row],[Total Profit]]+mock[[#This Row],[Vat]]</f>
        <v>377.01749999999981</v>
      </c>
      <c r="Q614" s="1">
        <f>mock[[#This Row],[Invoiced Amount USD]]/mock[[#This Row],[Total Profit]]</f>
        <v>13.333333333333343</v>
      </c>
      <c r="R614" s="1">
        <f>mock[[#This Row],[Invoiced Amount USD]]/$T$23*100</f>
        <v>5.0249339443449267E-2</v>
      </c>
    </row>
    <row r="615" spans="1:18" x14ac:dyDescent="0.2">
      <c r="A615">
        <v>614</v>
      </c>
      <c r="B615" t="s">
        <v>13</v>
      </c>
      <c r="C615" t="s">
        <v>14</v>
      </c>
      <c r="D615" t="s">
        <v>585</v>
      </c>
      <c r="E615" s="2">
        <v>44423</v>
      </c>
      <c r="F615" s="3" t="s">
        <v>891</v>
      </c>
      <c r="G615" s="3">
        <v>2021</v>
      </c>
      <c r="H615" s="1">
        <v>7760.43</v>
      </c>
      <c r="I615">
        <v>10</v>
      </c>
      <c r="J615" s="1">
        <f>0.075*mock[[#This Row],[Invoiced Amount USD]]</f>
        <v>582.03224999999998</v>
      </c>
      <c r="K615" s="1">
        <f>mock[[#This Row],[Invoiced Amount USD]]-mock[[#This Row],[Vat]]</f>
        <v>7178.3977500000001</v>
      </c>
      <c r="L615" s="1">
        <f>mock[[#This Row],[Invoiced Amount USD]]/mock[[#This Row],[Quantity]]</f>
        <v>776.04300000000001</v>
      </c>
      <c r="M615" s="1">
        <f>mock[[#This Row],[COGS]]/mock[[#This Row],[Quantity]]</f>
        <v>717.83977500000003</v>
      </c>
      <c r="N615" s="1">
        <f>mock[[#This Row],[Unit Price]]-mock[[#This Row],[Unit Cost]]</f>
        <v>58.203224999999975</v>
      </c>
      <c r="O615" s="1">
        <f>mock[[#This Row],[Profit]]*mock[[#This Row],[Quantity]]</f>
        <v>582.03224999999975</v>
      </c>
      <c r="P615" s="1">
        <f>mock[[#This Row],[Total Profit]]+mock[[#This Row],[Vat]]</f>
        <v>1164.0644999999997</v>
      </c>
      <c r="Q615" s="1">
        <f>mock[[#This Row],[Invoiced Amount USD]]/mock[[#This Row],[Total Profit]]</f>
        <v>13.333333333333339</v>
      </c>
      <c r="R615" s="1">
        <f>mock[[#This Row],[Invoiced Amount USD]]/$T$23*100</f>
        <v>0.15514789683388452</v>
      </c>
    </row>
    <row r="616" spans="1:18" x14ac:dyDescent="0.2">
      <c r="A616">
        <v>615</v>
      </c>
      <c r="B616" t="s">
        <v>13</v>
      </c>
      <c r="C616" t="s">
        <v>31</v>
      </c>
      <c r="D616" t="s">
        <v>586</v>
      </c>
      <c r="E616" s="2">
        <v>44383</v>
      </c>
      <c r="F616" s="3" t="s">
        <v>892</v>
      </c>
      <c r="G616" s="3">
        <v>2021</v>
      </c>
      <c r="H616" s="1">
        <v>1770.79</v>
      </c>
      <c r="I616">
        <v>9</v>
      </c>
      <c r="J616" s="1">
        <f>0.075*mock[[#This Row],[Invoiced Amount USD]]</f>
        <v>132.80924999999999</v>
      </c>
      <c r="K616" s="1">
        <f>mock[[#This Row],[Invoiced Amount USD]]-mock[[#This Row],[Vat]]</f>
        <v>1637.9807499999999</v>
      </c>
      <c r="L616" s="1">
        <f>mock[[#This Row],[Invoiced Amount USD]]/mock[[#This Row],[Quantity]]</f>
        <v>196.75444444444443</v>
      </c>
      <c r="M616" s="1">
        <f>mock[[#This Row],[COGS]]/mock[[#This Row],[Quantity]]</f>
        <v>181.99786111111109</v>
      </c>
      <c r="N616" s="1">
        <f>mock[[#This Row],[Unit Price]]-mock[[#This Row],[Unit Cost]]</f>
        <v>14.756583333333339</v>
      </c>
      <c r="O616" s="1">
        <f>mock[[#This Row],[Profit]]*mock[[#This Row],[Quantity]]</f>
        <v>132.80925000000005</v>
      </c>
      <c r="P616" s="1">
        <f>mock[[#This Row],[Total Profit]]+mock[[#This Row],[Vat]]</f>
        <v>265.61850000000004</v>
      </c>
      <c r="Q616" s="1">
        <f>mock[[#This Row],[Invoiced Amount USD]]/mock[[#This Row],[Total Profit]]</f>
        <v>13.333333333333329</v>
      </c>
      <c r="R616" s="1">
        <f>mock[[#This Row],[Invoiced Amount USD]]/$T$23*100</f>
        <v>3.5401948633577568E-2</v>
      </c>
    </row>
    <row r="617" spans="1:18" x14ac:dyDescent="0.2">
      <c r="A617">
        <v>616</v>
      </c>
      <c r="B617" t="s">
        <v>8</v>
      </c>
      <c r="C617" t="s">
        <v>35</v>
      </c>
      <c r="D617" t="s">
        <v>587</v>
      </c>
      <c r="E617" s="2">
        <v>44475</v>
      </c>
      <c r="F617" s="3" t="s">
        <v>889</v>
      </c>
      <c r="G617" s="3">
        <v>2021</v>
      </c>
      <c r="H617" s="1">
        <v>3764.57</v>
      </c>
      <c r="I617">
        <v>10</v>
      </c>
      <c r="J617" s="1">
        <f>0.075*mock[[#This Row],[Invoiced Amount USD]]</f>
        <v>282.34275000000002</v>
      </c>
      <c r="K617" s="1">
        <f>mock[[#This Row],[Invoiced Amount USD]]-mock[[#This Row],[Vat]]</f>
        <v>3482.2272499999999</v>
      </c>
      <c r="L617" s="1">
        <f>mock[[#This Row],[Invoiced Amount USD]]/mock[[#This Row],[Quantity]]</f>
        <v>376.45699999999999</v>
      </c>
      <c r="M617" s="1">
        <f>mock[[#This Row],[COGS]]/mock[[#This Row],[Quantity]]</f>
        <v>348.22272499999997</v>
      </c>
      <c r="N617" s="1">
        <f>mock[[#This Row],[Unit Price]]-mock[[#This Row],[Unit Cost]]</f>
        <v>28.234275000000025</v>
      </c>
      <c r="O617" s="1">
        <f>mock[[#This Row],[Profit]]*mock[[#This Row],[Quantity]]</f>
        <v>282.34275000000025</v>
      </c>
      <c r="P617" s="1">
        <f>mock[[#This Row],[Total Profit]]+mock[[#This Row],[Vat]]</f>
        <v>564.68550000000027</v>
      </c>
      <c r="Q617" s="1">
        <f>mock[[#This Row],[Invoiced Amount USD]]/mock[[#This Row],[Total Profit]]</f>
        <v>13.333333333333321</v>
      </c>
      <c r="R617" s="1">
        <f>mock[[#This Row],[Invoiced Amount USD]]/$T$23*100</f>
        <v>7.5261953008265867E-2</v>
      </c>
    </row>
    <row r="618" spans="1:18" x14ac:dyDescent="0.2">
      <c r="A618">
        <v>617</v>
      </c>
      <c r="B618" t="s">
        <v>8</v>
      </c>
      <c r="C618" t="s">
        <v>18</v>
      </c>
      <c r="D618" t="s">
        <v>588</v>
      </c>
      <c r="E618" s="2">
        <v>44459</v>
      </c>
      <c r="F618" s="3" t="s">
        <v>893</v>
      </c>
      <c r="G618" s="3">
        <v>2021</v>
      </c>
      <c r="H618" s="1">
        <v>355.25</v>
      </c>
      <c r="I618">
        <v>9</v>
      </c>
      <c r="J618" s="1">
        <f>0.075*mock[[#This Row],[Invoiced Amount USD]]</f>
        <v>26.643750000000001</v>
      </c>
      <c r="K618" s="1">
        <f>mock[[#This Row],[Invoiced Amount USD]]-mock[[#This Row],[Vat]]</f>
        <v>328.60624999999999</v>
      </c>
      <c r="L618" s="1">
        <f>mock[[#This Row],[Invoiced Amount USD]]/mock[[#This Row],[Quantity]]</f>
        <v>39.472222222222221</v>
      </c>
      <c r="M618" s="1">
        <f>mock[[#This Row],[COGS]]/mock[[#This Row],[Quantity]]</f>
        <v>36.511805555555554</v>
      </c>
      <c r="N618" s="1">
        <f>mock[[#This Row],[Unit Price]]-mock[[#This Row],[Unit Cost]]</f>
        <v>2.9604166666666671</v>
      </c>
      <c r="O618" s="1">
        <f>mock[[#This Row],[Profit]]*mock[[#This Row],[Quantity]]</f>
        <v>26.643750000000004</v>
      </c>
      <c r="P618" s="1">
        <f>mock[[#This Row],[Total Profit]]+mock[[#This Row],[Vat]]</f>
        <v>53.287500000000009</v>
      </c>
      <c r="Q618" s="1">
        <f>mock[[#This Row],[Invoiced Amount USD]]/mock[[#This Row],[Total Profit]]</f>
        <v>13.33333333333333</v>
      </c>
      <c r="R618" s="1">
        <f>mock[[#This Row],[Invoiced Amount USD]]/$T$23*100</f>
        <v>7.1022211849391696E-3</v>
      </c>
    </row>
    <row r="619" spans="1:18" x14ac:dyDescent="0.2">
      <c r="A619">
        <v>618</v>
      </c>
      <c r="B619" t="s">
        <v>10</v>
      </c>
      <c r="C619" t="s">
        <v>47</v>
      </c>
      <c r="D619" t="s">
        <v>570</v>
      </c>
      <c r="E619" s="2">
        <v>44512</v>
      </c>
      <c r="F619" s="3" t="s">
        <v>898</v>
      </c>
      <c r="G619" s="3">
        <v>2021</v>
      </c>
      <c r="H619" s="1">
        <v>898.58</v>
      </c>
      <c r="I619">
        <v>1</v>
      </c>
      <c r="J619" s="1">
        <f>0.075*mock[[#This Row],[Invoiced Amount USD]]</f>
        <v>67.393500000000003</v>
      </c>
      <c r="K619" s="1">
        <f>mock[[#This Row],[Invoiced Amount USD]]-mock[[#This Row],[Vat]]</f>
        <v>831.18650000000002</v>
      </c>
      <c r="L619" s="1">
        <f>mock[[#This Row],[Invoiced Amount USD]]/mock[[#This Row],[Quantity]]</f>
        <v>898.58</v>
      </c>
      <c r="M619" s="1">
        <f>mock[[#This Row],[COGS]]/mock[[#This Row],[Quantity]]</f>
        <v>831.18650000000002</v>
      </c>
      <c r="N619" s="1">
        <f>mock[[#This Row],[Unit Price]]-mock[[#This Row],[Unit Cost]]</f>
        <v>67.393500000000017</v>
      </c>
      <c r="O619" s="1">
        <f>mock[[#This Row],[Profit]]*mock[[#This Row],[Quantity]]</f>
        <v>67.393500000000017</v>
      </c>
      <c r="P619" s="1">
        <f>mock[[#This Row],[Total Profit]]+mock[[#This Row],[Vat]]</f>
        <v>134.78700000000003</v>
      </c>
      <c r="Q619" s="1">
        <f>mock[[#This Row],[Invoiced Amount USD]]/mock[[#This Row],[Total Profit]]</f>
        <v>13.33333333333333</v>
      </c>
      <c r="R619" s="1">
        <f>mock[[#This Row],[Invoiced Amount USD]]/$T$23*100</f>
        <v>1.796457118187935E-2</v>
      </c>
    </row>
    <row r="620" spans="1:18" x14ac:dyDescent="0.2">
      <c r="A620">
        <v>619</v>
      </c>
      <c r="B620" t="s">
        <v>8</v>
      </c>
      <c r="C620" t="s">
        <v>91</v>
      </c>
      <c r="D620" t="s">
        <v>589</v>
      </c>
      <c r="E620" s="2">
        <v>44545</v>
      </c>
      <c r="F620" s="3" t="s">
        <v>895</v>
      </c>
      <c r="G620" s="3">
        <v>2021</v>
      </c>
      <c r="H620" s="1">
        <v>6087.71</v>
      </c>
      <c r="I620">
        <v>7</v>
      </c>
      <c r="J620" s="1">
        <f>0.075*mock[[#This Row],[Invoiced Amount USD]]</f>
        <v>456.57824999999997</v>
      </c>
      <c r="K620" s="1">
        <f>mock[[#This Row],[Invoiced Amount USD]]-mock[[#This Row],[Vat]]</f>
        <v>5631.1317500000005</v>
      </c>
      <c r="L620" s="1">
        <f>mock[[#This Row],[Invoiced Amount USD]]/mock[[#This Row],[Quantity]]</f>
        <v>869.6728571428572</v>
      </c>
      <c r="M620" s="1">
        <f>mock[[#This Row],[COGS]]/mock[[#This Row],[Quantity]]</f>
        <v>804.44739285714297</v>
      </c>
      <c r="N620" s="1">
        <f>mock[[#This Row],[Unit Price]]-mock[[#This Row],[Unit Cost]]</f>
        <v>65.225464285714224</v>
      </c>
      <c r="O620" s="1">
        <f>mock[[#This Row],[Profit]]*mock[[#This Row],[Quantity]]</f>
        <v>456.57824999999957</v>
      </c>
      <c r="P620" s="1">
        <f>mock[[#This Row],[Total Profit]]+mock[[#This Row],[Vat]]</f>
        <v>913.1564999999996</v>
      </c>
      <c r="Q620" s="1">
        <f>mock[[#This Row],[Invoiced Amount USD]]/mock[[#This Row],[Total Profit]]</f>
        <v>13.333333333333346</v>
      </c>
      <c r="R620" s="1">
        <f>mock[[#This Row],[Invoiced Amount USD]]/$T$23*100</f>
        <v>0.12170658108308524</v>
      </c>
    </row>
    <row r="621" spans="1:18" x14ac:dyDescent="0.2">
      <c r="A621">
        <v>620</v>
      </c>
      <c r="B621" t="s">
        <v>16</v>
      </c>
      <c r="C621" t="s">
        <v>33</v>
      </c>
      <c r="D621" t="s">
        <v>590</v>
      </c>
      <c r="E621" s="2">
        <v>44445</v>
      </c>
      <c r="F621" s="3" t="s">
        <v>893</v>
      </c>
      <c r="G621" s="3">
        <v>2021</v>
      </c>
      <c r="H621" s="1">
        <v>9640.1200000000008</v>
      </c>
      <c r="I621">
        <v>6</v>
      </c>
      <c r="J621" s="1">
        <f>0.075*mock[[#This Row],[Invoiced Amount USD]]</f>
        <v>723.00900000000001</v>
      </c>
      <c r="K621" s="1">
        <f>mock[[#This Row],[Invoiced Amount USD]]-mock[[#This Row],[Vat]]</f>
        <v>8917.1110000000008</v>
      </c>
      <c r="L621" s="1">
        <f>mock[[#This Row],[Invoiced Amount USD]]/mock[[#This Row],[Quantity]]</f>
        <v>1606.6866666666667</v>
      </c>
      <c r="M621" s="1">
        <f>mock[[#This Row],[COGS]]/mock[[#This Row],[Quantity]]</f>
        <v>1486.1851666666669</v>
      </c>
      <c r="N621" s="1">
        <f>mock[[#This Row],[Unit Price]]-mock[[#This Row],[Unit Cost]]</f>
        <v>120.50149999999985</v>
      </c>
      <c r="O621" s="1">
        <f>mock[[#This Row],[Profit]]*mock[[#This Row],[Quantity]]</f>
        <v>723.00899999999911</v>
      </c>
      <c r="P621" s="1">
        <f>mock[[#This Row],[Total Profit]]+mock[[#This Row],[Vat]]</f>
        <v>1446.0179999999991</v>
      </c>
      <c r="Q621" s="1">
        <f>mock[[#This Row],[Invoiced Amount USD]]/mock[[#This Row],[Total Profit]]</f>
        <v>13.333333333333352</v>
      </c>
      <c r="R621" s="1">
        <f>mock[[#This Row],[Invoiced Amount USD]]/$T$23*100</f>
        <v>0.1927269936364695</v>
      </c>
    </row>
    <row r="622" spans="1:18" x14ac:dyDescent="0.2">
      <c r="A622">
        <v>621</v>
      </c>
      <c r="B622" t="s">
        <v>16</v>
      </c>
      <c r="C622" t="s">
        <v>58</v>
      </c>
      <c r="D622" t="s">
        <v>591</v>
      </c>
      <c r="E622" s="2">
        <v>44455</v>
      </c>
      <c r="F622" s="3" t="s">
        <v>893</v>
      </c>
      <c r="G622" s="3">
        <v>2021</v>
      </c>
      <c r="H622" s="1">
        <v>4269.88</v>
      </c>
      <c r="I622">
        <v>10</v>
      </c>
      <c r="J622" s="1">
        <f>0.075*mock[[#This Row],[Invoiced Amount USD]]</f>
        <v>320.24099999999999</v>
      </c>
      <c r="K622" s="1">
        <f>mock[[#This Row],[Invoiced Amount USD]]-mock[[#This Row],[Vat]]</f>
        <v>3949.6390000000001</v>
      </c>
      <c r="L622" s="1">
        <f>mock[[#This Row],[Invoiced Amount USD]]/mock[[#This Row],[Quantity]]</f>
        <v>426.988</v>
      </c>
      <c r="M622" s="1">
        <f>mock[[#This Row],[COGS]]/mock[[#This Row],[Quantity]]</f>
        <v>394.96390000000002</v>
      </c>
      <c r="N622" s="1">
        <f>mock[[#This Row],[Unit Price]]-mock[[#This Row],[Unit Cost]]</f>
        <v>32.024099999999976</v>
      </c>
      <c r="O622" s="1">
        <f>mock[[#This Row],[Profit]]*mock[[#This Row],[Quantity]]</f>
        <v>320.24099999999976</v>
      </c>
      <c r="P622" s="1">
        <f>mock[[#This Row],[Total Profit]]+mock[[#This Row],[Vat]]</f>
        <v>640.48199999999974</v>
      </c>
      <c r="Q622" s="1">
        <f>mock[[#This Row],[Invoiced Amount USD]]/mock[[#This Row],[Total Profit]]</f>
        <v>13.333333333333345</v>
      </c>
      <c r="R622" s="1">
        <f>mock[[#This Row],[Invoiced Amount USD]]/$T$23*100</f>
        <v>8.5364200402950202E-2</v>
      </c>
    </row>
    <row r="623" spans="1:18" x14ac:dyDescent="0.2">
      <c r="A623">
        <v>622</v>
      </c>
      <c r="B623" t="s">
        <v>10</v>
      </c>
      <c r="C623" t="s">
        <v>22</v>
      </c>
      <c r="D623" t="s">
        <v>592</v>
      </c>
      <c r="E623" s="2">
        <v>44199</v>
      </c>
      <c r="F623" s="3" t="s">
        <v>894</v>
      </c>
      <c r="G623" s="3">
        <v>2021</v>
      </c>
      <c r="H623" s="1">
        <v>8566.81</v>
      </c>
      <c r="I623">
        <v>1</v>
      </c>
      <c r="J623" s="1">
        <f>0.075*mock[[#This Row],[Invoiced Amount USD]]</f>
        <v>642.51074999999992</v>
      </c>
      <c r="K623" s="1">
        <f>mock[[#This Row],[Invoiced Amount USD]]-mock[[#This Row],[Vat]]</f>
        <v>7924.29925</v>
      </c>
      <c r="L623" s="1">
        <f>mock[[#This Row],[Invoiced Amount USD]]/mock[[#This Row],[Quantity]]</f>
        <v>8566.81</v>
      </c>
      <c r="M623" s="1">
        <f>mock[[#This Row],[COGS]]/mock[[#This Row],[Quantity]]</f>
        <v>7924.29925</v>
      </c>
      <c r="N623" s="1">
        <f>mock[[#This Row],[Unit Price]]-mock[[#This Row],[Unit Cost]]</f>
        <v>642.51074999999946</v>
      </c>
      <c r="O623" s="1">
        <f>mock[[#This Row],[Profit]]*mock[[#This Row],[Quantity]]</f>
        <v>642.51074999999946</v>
      </c>
      <c r="P623" s="1">
        <f>mock[[#This Row],[Total Profit]]+mock[[#This Row],[Vat]]</f>
        <v>1285.0214999999994</v>
      </c>
      <c r="Q623" s="1">
        <f>mock[[#This Row],[Invoiced Amount USD]]/mock[[#This Row],[Total Profit]]</f>
        <v>13.333333333333345</v>
      </c>
      <c r="R623" s="1">
        <f>mock[[#This Row],[Invoiced Amount USD]]/$T$23*100</f>
        <v>0.17126918921702666</v>
      </c>
    </row>
    <row r="624" spans="1:18" x14ac:dyDescent="0.2">
      <c r="A624">
        <v>623</v>
      </c>
      <c r="B624" t="s">
        <v>5</v>
      </c>
      <c r="C624" t="s">
        <v>164</v>
      </c>
      <c r="D624" t="s">
        <v>593</v>
      </c>
      <c r="E624" s="2">
        <v>44541</v>
      </c>
      <c r="F624" s="3" t="s">
        <v>895</v>
      </c>
      <c r="G624" s="3">
        <v>2021</v>
      </c>
      <c r="H624" s="1">
        <v>4280.5</v>
      </c>
      <c r="I624">
        <v>6</v>
      </c>
      <c r="J624" s="1">
        <f>0.075*mock[[#This Row],[Invoiced Amount USD]]</f>
        <v>321.03749999999997</v>
      </c>
      <c r="K624" s="1">
        <f>mock[[#This Row],[Invoiced Amount USD]]-mock[[#This Row],[Vat]]</f>
        <v>3959.4625000000001</v>
      </c>
      <c r="L624" s="1">
        <f>mock[[#This Row],[Invoiced Amount USD]]/mock[[#This Row],[Quantity]]</f>
        <v>713.41666666666663</v>
      </c>
      <c r="M624" s="1">
        <f>mock[[#This Row],[COGS]]/mock[[#This Row],[Quantity]]</f>
        <v>659.91041666666672</v>
      </c>
      <c r="N624" s="1">
        <f>mock[[#This Row],[Unit Price]]-mock[[#This Row],[Unit Cost]]</f>
        <v>53.506249999999909</v>
      </c>
      <c r="O624" s="1">
        <f>mock[[#This Row],[Profit]]*mock[[#This Row],[Quantity]]</f>
        <v>321.03749999999945</v>
      </c>
      <c r="P624" s="1">
        <f>mock[[#This Row],[Total Profit]]+mock[[#This Row],[Vat]]</f>
        <v>642.07499999999936</v>
      </c>
      <c r="Q624" s="1">
        <f>mock[[#This Row],[Invoiced Amount USD]]/mock[[#This Row],[Total Profit]]</f>
        <v>13.333333333333355</v>
      </c>
      <c r="R624" s="1">
        <f>mock[[#This Row],[Invoiced Amount USD]]/$T$23*100</f>
        <v>8.5576517331828611E-2</v>
      </c>
    </row>
    <row r="625" spans="1:18" x14ac:dyDescent="0.2">
      <c r="A625">
        <v>624</v>
      </c>
      <c r="B625" t="s">
        <v>13</v>
      </c>
      <c r="C625" t="s">
        <v>27</v>
      </c>
      <c r="D625" t="s">
        <v>594</v>
      </c>
      <c r="E625" s="2">
        <v>44478</v>
      </c>
      <c r="F625" s="3" t="s">
        <v>889</v>
      </c>
      <c r="G625" s="3">
        <v>2021</v>
      </c>
      <c r="H625" s="1">
        <v>9011.67</v>
      </c>
      <c r="I625">
        <v>8</v>
      </c>
      <c r="J625" s="1">
        <f>0.075*mock[[#This Row],[Invoiced Amount USD]]</f>
        <v>675.87524999999994</v>
      </c>
      <c r="K625" s="1">
        <f>mock[[#This Row],[Invoiced Amount USD]]-mock[[#This Row],[Vat]]</f>
        <v>8335.7947500000009</v>
      </c>
      <c r="L625" s="1">
        <f>mock[[#This Row],[Invoiced Amount USD]]/mock[[#This Row],[Quantity]]</f>
        <v>1126.45875</v>
      </c>
      <c r="M625" s="1">
        <f>mock[[#This Row],[COGS]]/mock[[#This Row],[Quantity]]</f>
        <v>1041.9743437500001</v>
      </c>
      <c r="N625" s="1">
        <f>mock[[#This Row],[Unit Price]]-mock[[#This Row],[Unit Cost]]</f>
        <v>84.484406249999893</v>
      </c>
      <c r="O625" s="1">
        <f>mock[[#This Row],[Profit]]*mock[[#This Row],[Quantity]]</f>
        <v>675.87524999999914</v>
      </c>
      <c r="P625" s="1">
        <f>mock[[#This Row],[Total Profit]]+mock[[#This Row],[Vat]]</f>
        <v>1351.7504999999992</v>
      </c>
      <c r="Q625" s="1">
        <f>mock[[#This Row],[Invoiced Amount USD]]/mock[[#This Row],[Total Profit]]</f>
        <v>13.33333333333335</v>
      </c>
      <c r="R625" s="1">
        <f>mock[[#This Row],[Invoiced Amount USD]]/$T$23*100</f>
        <v>0.18016290946004437</v>
      </c>
    </row>
    <row r="626" spans="1:18" x14ac:dyDescent="0.2">
      <c r="A626">
        <v>625</v>
      </c>
      <c r="B626" t="s">
        <v>8</v>
      </c>
      <c r="C626" t="s">
        <v>29</v>
      </c>
      <c r="D626" t="s">
        <v>595</v>
      </c>
      <c r="E626" s="2">
        <v>44404</v>
      </c>
      <c r="F626" s="3" t="s">
        <v>892</v>
      </c>
      <c r="G626" s="3">
        <v>2021</v>
      </c>
      <c r="H626" s="1">
        <v>6408.52</v>
      </c>
      <c r="I626">
        <v>8</v>
      </c>
      <c r="J626" s="1">
        <f>0.075*mock[[#This Row],[Invoiced Amount USD]]</f>
        <v>480.63900000000001</v>
      </c>
      <c r="K626" s="1">
        <f>mock[[#This Row],[Invoiced Amount USD]]-mock[[#This Row],[Vat]]</f>
        <v>5927.8810000000003</v>
      </c>
      <c r="L626" s="1">
        <f>mock[[#This Row],[Invoiced Amount USD]]/mock[[#This Row],[Quantity]]</f>
        <v>801.06500000000005</v>
      </c>
      <c r="M626" s="1">
        <f>mock[[#This Row],[COGS]]/mock[[#This Row],[Quantity]]</f>
        <v>740.98512500000004</v>
      </c>
      <c r="N626" s="1">
        <f>mock[[#This Row],[Unit Price]]-mock[[#This Row],[Unit Cost]]</f>
        <v>60.079875000000015</v>
      </c>
      <c r="O626" s="1">
        <f>mock[[#This Row],[Profit]]*mock[[#This Row],[Quantity]]</f>
        <v>480.63900000000012</v>
      </c>
      <c r="P626" s="1">
        <f>mock[[#This Row],[Total Profit]]+mock[[#This Row],[Vat]]</f>
        <v>961.27800000000013</v>
      </c>
      <c r="Q626" s="1">
        <f>mock[[#This Row],[Invoiced Amount USD]]/mock[[#This Row],[Total Profit]]</f>
        <v>13.33333333333333</v>
      </c>
      <c r="R626" s="1">
        <f>mock[[#This Row],[Invoiced Amount USD]]/$T$23*100</f>
        <v>0.12812027166250911</v>
      </c>
    </row>
    <row r="627" spans="1:18" x14ac:dyDescent="0.2">
      <c r="A627">
        <v>626</v>
      </c>
      <c r="B627" t="s">
        <v>13</v>
      </c>
      <c r="C627" t="s">
        <v>164</v>
      </c>
      <c r="D627" t="s">
        <v>596</v>
      </c>
      <c r="E627" s="2">
        <v>44327</v>
      </c>
      <c r="F627" s="3" t="s">
        <v>897</v>
      </c>
      <c r="G627" s="3">
        <v>2021</v>
      </c>
      <c r="H627" s="1">
        <v>1030.3800000000001</v>
      </c>
      <c r="I627">
        <v>7</v>
      </c>
      <c r="J627" s="1">
        <f>0.075*mock[[#This Row],[Invoiced Amount USD]]</f>
        <v>77.278500000000008</v>
      </c>
      <c r="K627" s="1">
        <f>mock[[#This Row],[Invoiced Amount USD]]-mock[[#This Row],[Vat]]</f>
        <v>953.1015000000001</v>
      </c>
      <c r="L627" s="1">
        <f>mock[[#This Row],[Invoiced Amount USD]]/mock[[#This Row],[Quantity]]</f>
        <v>147.19714285714286</v>
      </c>
      <c r="M627" s="1">
        <f>mock[[#This Row],[COGS]]/mock[[#This Row],[Quantity]]</f>
        <v>136.15735714285717</v>
      </c>
      <c r="N627" s="1">
        <f>mock[[#This Row],[Unit Price]]-mock[[#This Row],[Unit Cost]]</f>
        <v>11.039785714285699</v>
      </c>
      <c r="O627" s="1">
        <f>mock[[#This Row],[Profit]]*mock[[#This Row],[Quantity]]</f>
        <v>77.278499999999894</v>
      </c>
      <c r="P627" s="1">
        <f>mock[[#This Row],[Total Profit]]+mock[[#This Row],[Vat]]</f>
        <v>154.5569999999999</v>
      </c>
      <c r="Q627" s="1">
        <f>mock[[#This Row],[Invoiced Amount USD]]/mock[[#This Row],[Total Profit]]</f>
        <v>13.333333333333353</v>
      </c>
      <c r="R627" s="1">
        <f>mock[[#This Row],[Invoiced Amount USD]]/$T$23*100</f>
        <v>2.0599540223891967E-2</v>
      </c>
    </row>
    <row r="628" spans="1:18" x14ac:dyDescent="0.2">
      <c r="A628">
        <v>627</v>
      </c>
      <c r="B628" t="s">
        <v>10</v>
      </c>
      <c r="C628" t="s">
        <v>35</v>
      </c>
      <c r="D628" t="s">
        <v>597</v>
      </c>
      <c r="E628" s="2">
        <v>44231</v>
      </c>
      <c r="F628" s="3" t="s">
        <v>896</v>
      </c>
      <c r="G628" s="3">
        <v>2021</v>
      </c>
      <c r="H628" s="1">
        <v>1272.28</v>
      </c>
      <c r="I628">
        <v>7</v>
      </c>
      <c r="J628" s="1">
        <f>0.075*mock[[#This Row],[Invoiced Amount USD]]</f>
        <v>95.420999999999992</v>
      </c>
      <c r="K628" s="1">
        <f>mock[[#This Row],[Invoiced Amount USD]]-mock[[#This Row],[Vat]]</f>
        <v>1176.8589999999999</v>
      </c>
      <c r="L628" s="1">
        <f>mock[[#This Row],[Invoiced Amount USD]]/mock[[#This Row],[Quantity]]</f>
        <v>181.75428571428571</v>
      </c>
      <c r="M628" s="1">
        <f>mock[[#This Row],[COGS]]/mock[[#This Row],[Quantity]]</f>
        <v>168.12271428571427</v>
      </c>
      <c r="N628" s="1">
        <f>mock[[#This Row],[Unit Price]]-mock[[#This Row],[Unit Cost]]</f>
        <v>13.631571428571448</v>
      </c>
      <c r="O628" s="1">
        <f>mock[[#This Row],[Profit]]*mock[[#This Row],[Quantity]]</f>
        <v>95.421000000000134</v>
      </c>
      <c r="P628" s="1">
        <f>mock[[#This Row],[Total Profit]]+mock[[#This Row],[Vat]]</f>
        <v>190.84200000000013</v>
      </c>
      <c r="Q628" s="1">
        <f>mock[[#This Row],[Invoiced Amount USD]]/mock[[#This Row],[Total Profit]]</f>
        <v>13.333333333333314</v>
      </c>
      <c r="R628" s="1">
        <f>mock[[#This Row],[Invoiced Amount USD]]/$T$23*100</f>
        <v>2.5435648048344563E-2</v>
      </c>
    </row>
    <row r="629" spans="1:18" x14ac:dyDescent="0.2">
      <c r="A629">
        <v>628</v>
      </c>
      <c r="B629" t="s">
        <v>8</v>
      </c>
      <c r="C629" t="s">
        <v>29</v>
      </c>
      <c r="D629" t="s">
        <v>598</v>
      </c>
      <c r="E629" s="2">
        <v>44498</v>
      </c>
      <c r="F629" s="3" t="s">
        <v>889</v>
      </c>
      <c r="G629" s="3">
        <v>2021</v>
      </c>
      <c r="H629" s="1">
        <v>6803.41</v>
      </c>
      <c r="I629">
        <v>8</v>
      </c>
      <c r="J629" s="1">
        <f>0.075*mock[[#This Row],[Invoiced Amount USD]]</f>
        <v>510.25574999999998</v>
      </c>
      <c r="K629" s="1">
        <f>mock[[#This Row],[Invoiced Amount USD]]-mock[[#This Row],[Vat]]</f>
        <v>6293.1542499999996</v>
      </c>
      <c r="L629" s="1">
        <f>mock[[#This Row],[Invoiced Amount USD]]/mock[[#This Row],[Quantity]]</f>
        <v>850.42624999999998</v>
      </c>
      <c r="M629" s="1">
        <f>mock[[#This Row],[COGS]]/mock[[#This Row],[Quantity]]</f>
        <v>786.64428124999995</v>
      </c>
      <c r="N629" s="1">
        <f>mock[[#This Row],[Unit Price]]-mock[[#This Row],[Unit Cost]]</f>
        <v>63.781968750000033</v>
      </c>
      <c r="O629" s="1">
        <f>mock[[#This Row],[Profit]]*mock[[#This Row],[Quantity]]</f>
        <v>510.25575000000026</v>
      </c>
      <c r="P629" s="1">
        <f>mock[[#This Row],[Total Profit]]+mock[[#This Row],[Vat]]</f>
        <v>1020.5115000000003</v>
      </c>
      <c r="Q629" s="1">
        <f>mock[[#This Row],[Invoiced Amount USD]]/mock[[#This Row],[Total Profit]]</f>
        <v>13.333333333333327</v>
      </c>
      <c r="R629" s="1">
        <f>mock[[#This Row],[Invoiced Amount USD]]/$T$23*100</f>
        <v>0.13601498277783811</v>
      </c>
    </row>
    <row r="630" spans="1:18" x14ac:dyDescent="0.2">
      <c r="A630">
        <v>629</v>
      </c>
      <c r="B630" t="s">
        <v>16</v>
      </c>
      <c r="C630" t="s">
        <v>47</v>
      </c>
      <c r="D630" t="s">
        <v>272</v>
      </c>
      <c r="E630" s="2">
        <v>44245</v>
      </c>
      <c r="F630" s="3" t="s">
        <v>896</v>
      </c>
      <c r="G630" s="3">
        <v>2021</v>
      </c>
      <c r="H630" s="1">
        <v>7318.47</v>
      </c>
      <c r="I630">
        <v>6</v>
      </c>
      <c r="J630" s="1">
        <f>0.075*mock[[#This Row],[Invoiced Amount USD]]</f>
        <v>548.88525000000004</v>
      </c>
      <c r="K630" s="1">
        <f>mock[[#This Row],[Invoiced Amount USD]]-mock[[#This Row],[Vat]]</f>
        <v>6769.58475</v>
      </c>
      <c r="L630" s="1">
        <f>mock[[#This Row],[Invoiced Amount USD]]/mock[[#This Row],[Quantity]]</f>
        <v>1219.7450000000001</v>
      </c>
      <c r="M630" s="1">
        <f>mock[[#This Row],[COGS]]/mock[[#This Row],[Quantity]]</f>
        <v>1128.2641249999999</v>
      </c>
      <c r="N630" s="1">
        <f>mock[[#This Row],[Unit Price]]-mock[[#This Row],[Unit Cost]]</f>
        <v>91.480875000000196</v>
      </c>
      <c r="O630" s="1">
        <f>mock[[#This Row],[Profit]]*mock[[#This Row],[Quantity]]</f>
        <v>548.88525000000118</v>
      </c>
      <c r="P630" s="1">
        <f>mock[[#This Row],[Total Profit]]+mock[[#This Row],[Vat]]</f>
        <v>1097.7705000000012</v>
      </c>
      <c r="Q630" s="1">
        <f>mock[[#This Row],[Invoiced Amount USD]]/mock[[#This Row],[Total Profit]]</f>
        <v>13.333333333333306</v>
      </c>
      <c r="R630" s="1">
        <f>mock[[#This Row],[Invoiced Amount USD]]/$T$23*100</f>
        <v>0.14631215390666225</v>
      </c>
    </row>
    <row r="631" spans="1:18" x14ac:dyDescent="0.2">
      <c r="A631">
        <v>630</v>
      </c>
      <c r="B631" t="s">
        <v>10</v>
      </c>
      <c r="C631" t="s">
        <v>31</v>
      </c>
      <c r="D631" t="s">
        <v>152</v>
      </c>
      <c r="E631" s="2">
        <v>44296</v>
      </c>
      <c r="F631" s="3" t="s">
        <v>888</v>
      </c>
      <c r="G631" s="3">
        <v>2021</v>
      </c>
      <c r="H631" s="1">
        <v>2641.85</v>
      </c>
      <c r="I631">
        <v>2</v>
      </c>
      <c r="J631" s="1">
        <f>0.075*mock[[#This Row],[Invoiced Amount USD]]</f>
        <v>198.13874999999999</v>
      </c>
      <c r="K631" s="1">
        <f>mock[[#This Row],[Invoiced Amount USD]]-mock[[#This Row],[Vat]]</f>
        <v>2443.7112499999998</v>
      </c>
      <c r="L631" s="1">
        <f>mock[[#This Row],[Invoiced Amount USD]]/mock[[#This Row],[Quantity]]</f>
        <v>1320.925</v>
      </c>
      <c r="M631" s="1">
        <f>mock[[#This Row],[COGS]]/mock[[#This Row],[Quantity]]</f>
        <v>1221.8556249999999</v>
      </c>
      <c r="N631" s="1">
        <f>mock[[#This Row],[Unit Price]]-mock[[#This Row],[Unit Cost]]</f>
        <v>99.069375000000036</v>
      </c>
      <c r="O631" s="1">
        <f>mock[[#This Row],[Profit]]*mock[[#This Row],[Quantity]]</f>
        <v>198.13875000000007</v>
      </c>
      <c r="P631" s="1">
        <f>mock[[#This Row],[Total Profit]]+mock[[#This Row],[Vat]]</f>
        <v>396.27750000000003</v>
      </c>
      <c r="Q631" s="1">
        <f>mock[[#This Row],[Invoiced Amount USD]]/mock[[#This Row],[Total Profit]]</f>
        <v>13.333333333333329</v>
      </c>
      <c r="R631" s="1">
        <f>mock[[#This Row],[Invoiced Amount USD]]/$T$23*100</f>
        <v>5.2816335080736222E-2</v>
      </c>
    </row>
    <row r="632" spans="1:18" x14ac:dyDescent="0.2">
      <c r="A632">
        <v>631</v>
      </c>
      <c r="B632" t="s">
        <v>5</v>
      </c>
      <c r="C632" t="s">
        <v>33</v>
      </c>
      <c r="D632" t="s">
        <v>599</v>
      </c>
      <c r="E632" s="2">
        <v>44497</v>
      </c>
      <c r="F632" s="3" t="s">
        <v>889</v>
      </c>
      <c r="G632" s="3">
        <v>2021</v>
      </c>
      <c r="H632" s="1">
        <v>1046.6099999999999</v>
      </c>
      <c r="I632">
        <v>10</v>
      </c>
      <c r="J632" s="1">
        <f>0.075*mock[[#This Row],[Invoiced Amount USD]]</f>
        <v>78.495749999999987</v>
      </c>
      <c r="K632" s="1">
        <f>mock[[#This Row],[Invoiced Amount USD]]-mock[[#This Row],[Vat]]</f>
        <v>968.11424999999986</v>
      </c>
      <c r="L632" s="1">
        <f>mock[[#This Row],[Invoiced Amount USD]]/mock[[#This Row],[Quantity]]</f>
        <v>104.66099999999999</v>
      </c>
      <c r="M632" s="1">
        <f>mock[[#This Row],[COGS]]/mock[[#This Row],[Quantity]]</f>
        <v>96.811424999999986</v>
      </c>
      <c r="N632" s="1">
        <f>mock[[#This Row],[Unit Price]]-mock[[#This Row],[Unit Cost]]</f>
        <v>7.8495750000000015</v>
      </c>
      <c r="O632" s="1">
        <f>mock[[#This Row],[Profit]]*mock[[#This Row],[Quantity]]</f>
        <v>78.495750000000015</v>
      </c>
      <c r="P632" s="1">
        <f>mock[[#This Row],[Total Profit]]+mock[[#This Row],[Vat]]</f>
        <v>156.9915</v>
      </c>
      <c r="Q632" s="1">
        <f>mock[[#This Row],[Invoiced Amount USD]]/mock[[#This Row],[Total Profit]]</f>
        <v>13.333333333333329</v>
      </c>
      <c r="R632" s="1">
        <f>mock[[#This Row],[Invoiced Amount USD]]/$T$23*100</f>
        <v>2.0924013270567723E-2</v>
      </c>
    </row>
    <row r="633" spans="1:18" x14ac:dyDescent="0.2">
      <c r="A633">
        <v>632</v>
      </c>
      <c r="B633" t="s">
        <v>10</v>
      </c>
      <c r="C633" t="s">
        <v>14</v>
      </c>
      <c r="D633" t="s">
        <v>600</v>
      </c>
      <c r="E633" s="2">
        <v>44396</v>
      </c>
      <c r="F633" s="3" t="s">
        <v>892</v>
      </c>
      <c r="G633" s="3">
        <v>2021</v>
      </c>
      <c r="H633" s="1">
        <v>8642.2199999999993</v>
      </c>
      <c r="I633">
        <v>1</v>
      </c>
      <c r="J633" s="1">
        <f>0.075*mock[[#This Row],[Invoiced Amount USD]]</f>
        <v>648.16649999999993</v>
      </c>
      <c r="K633" s="1">
        <f>mock[[#This Row],[Invoiced Amount USD]]-mock[[#This Row],[Vat]]</f>
        <v>7994.0534999999991</v>
      </c>
      <c r="L633" s="1">
        <f>mock[[#This Row],[Invoiced Amount USD]]/mock[[#This Row],[Quantity]]</f>
        <v>8642.2199999999993</v>
      </c>
      <c r="M633" s="1">
        <f>mock[[#This Row],[COGS]]/mock[[#This Row],[Quantity]]</f>
        <v>7994.0534999999991</v>
      </c>
      <c r="N633" s="1">
        <f>mock[[#This Row],[Unit Price]]-mock[[#This Row],[Unit Cost]]</f>
        <v>648.16650000000027</v>
      </c>
      <c r="O633" s="1">
        <f>mock[[#This Row],[Profit]]*mock[[#This Row],[Quantity]]</f>
        <v>648.16650000000027</v>
      </c>
      <c r="P633" s="1">
        <f>mock[[#This Row],[Total Profit]]+mock[[#This Row],[Vat]]</f>
        <v>1296.3330000000001</v>
      </c>
      <c r="Q633" s="1">
        <f>mock[[#This Row],[Invoiced Amount USD]]/mock[[#This Row],[Total Profit]]</f>
        <v>13.333333333333327</v>
      </c>
      <c r="R633" s="1">
        <f>mock[[#This Row],[Invoiced Amount USD]]/$T$23*100</f>
        <v>0.17277679934948623</v>
      </c>
    </row>
    <row r="634" spans="1:18" x14ac:dyDescent="0.2">
      <c r="A634">
        <v>633</v>
      </c>
      <c r="B634" t="s">
        <v>5</v>
      </c>
      <c r="C634" t="s">
        <v>47</v>
      </c>
      <c r="D634" t="s">
        <v>205</v>
      </c>
      <c r="E634" s="2">
        <v>44448</v>
      </c>
      <c r="F634" s="3" t="s">
        <v>893</v>
      </c>
      <c r="G634" s="3">
        <v>2021</v>
      </c>
      <c r="H634" s="1">
        <v>2824.81</v>
      </c>
      <c r="I634">
        <v>3</v>
      </c>
      <c r="J634" s="1">
        <f>0.075*mock[[#This Row],[Invoiced Amount USD]]</f>
        <v>211.86075</v>
      </c>
      <c r="K634" s="1">
        <f>mock[[#This Row],[Invoiced Amount USD]]-mock[[#This Row],[Vat]]</f>
        <v>2612.9492500000001</v>
      </c>
      <c r="L634" s="1">
        <f>mock[[#This Row],[Invoiced Amount USD]]/mock[[#This Row],[Quantity]]</f>
        <v>941.60333333333335</v>
      </c>
      <c r="M634" s="1">
        <f>mock[[#This Row],[COGS]]/mock[[#This Row],[Quantity]]</f>
        <v>870.98308333333341</v>
      </c>
      <c r="N634" s="1">
        <f>mock[[#This Row],[Unit Price]]-mock[[#This Row],[Unit Cost]]</f>
        <v>70.620249999999942</v>
      </c>
      <c r="O634" s="1">
        <f>mock[[#This Row],[Profit]]*mock[[#This Row],[Quantity]]</f>
        <v>211.86074999999983</v>
      </c>
      <c r="P634" s="1">
        <f>mock[[#This Row],[Total Profit]]+mock[[#This Row],[Vat]]</f>
        <v>423.72149999999982</v>
      </c>
      <c r="Q634" s="1">
        <f>mock[[#This Row],[Invoiced Amount USD]]/mock[[#This Row],[Total Profit]]</f>
        <v>13.333333333333345</v>
      </c>
      <c r="R634" s="1">
        <f>mock[[#This Row],[Invoiced Amount USD]]/$T$23*100</f>
        <v>5.6474103942091521E-2</v>
      </c>
    </row>
    <row r="635" spans="1:18" x14ac:dyDescent="0.2">
      <c r="A635">
        <v>634</v>
      </c>
      <c r="B635" t="s">
        <v>8</v>
      </c>
      <c r="C635" t="s">
        <v>63</v>
      </c>
      <c r="D635" t="s">
        <v>601</v>
      </c>
      <c r="E635" s="2">
        <v>44487</v>
      </c>
      <c r="F635" s="3" t="s">
        <v>889</v>
      </c>
      <c r="G635" s="3">
        <v>2021</v>
      </c>
      <c r="H635" s="1">
        <v>976.55</v>
      </c>
      <c r="I635">
        <v>8</v>
      </c>
      <c r="J635" s="1">
        <f>0.075*mock[[#This Row],[Invoiced Amount USD]]</f>
        <v>73.241249999999994</v>
      </c>
      <c r="K635" s="1">
        <f>mock[[#This Row],[Invoiced Amount USD]]-mock[[#This Row],[Vat]]</f>
        <v>903.30874999999992</v>
      </c>
      <c r="L635" s="1">
        <f>mock[[#This Row],[Invoiced Amount USD]]/mock[[#This Row],[Quantity]]</f>
        <v>122.06874999999999</v>
      </c>
      <c r="M635" s="1">
        <f>mock[[#This Row],[COGS]]/mock[[#This Row],[Quantity]]</f>
        <v>112.91359374999999</v>
      </c>
      <c r="N635" s="1">
        <f>mock[[#This Row],[Unit Price]]-mock[[#This Row],[Unit Cost]]</f>
        <v>9.1551562500000045</v>
      </c>
      <c r="O635" s="1">
        <f>mock[[#This Row],[Profit]]*mock[[#This Row],[Quantity]]</f>
        <v>73.241250000000036</v>
      </c>
      <c r="P635" s="1">
        <f>mock[[#This Row],[Total Profit]]+mock[[#This Row],[Vat]]</f>
        <v>146.48250000000002</v>
      </c>
      <c r="Q635" s="1">
        <f>mock[[#This Row],[Invoiced Amount USD]]/mock[[#This Row],[Total Profit]]</f>
        <v>13.333333333333327</v>
      </c>
      <c r="R635" s="1">
        <f>mock[[#This Row],[Invoiced Amount USD]]/$T$23*100</f>
        <v>1.9523361289661773E-2</v>
      </c>
    </row>
    <row r="636" spans="1:18" x14ac:dyDescent="0.2">
      <c r="A636">
        <v>635</v>
      </c>
      <c r="B636" t="s">
        <v>10</v>
      </c>
      <c r="C636" t="s">
        <v>29</v>
      </c>
      <c r="D636" t="s">
        <v>602</v>
      </c>
      <c r="E636" s="2">
        <v>44526</v>
      </c>
      <c r="F636" s="3" t="s">
        <v>898</v>
      </c>
      <c r="G636" s="3">
        <v>2021</v>
      </c>
      <c r="H636" s="1">
        <v>7512.15</v>
      </c>
      <c r="I636">
        <v>6</v>
      </c>
      <c r="J636" s="1">
        <f>0.075*mock[[#This Row],[Invoiced Amount USD]]</f>
        <v>563.41125</v>
      </c>
      <c r="K636" s="1">
        <f>mock[[#This Row],[Invoiced Amount USD]]-mock[[#This Row],[Vat]]</f>
        <v>6948.7387499999995</v>
      </c>
      <c r="L636" s="1">
        <f>mock[[#This Row],[Invoiced Amount USD]]/mock[[#This Row],[Quantity]]</f>
        <v>1252.0249999999999</v>
      </c>
      <c r="M636" s="1">
        <f>mock[[#This Row],[COGS]]/mock[[#This Row],[Quantity]]</f>
        <v>1158.1231249999998</v>
      </c>
      <c r="N636" s="1">
        <f>mock[[#This Row],[Unit Price]]-mock[[#This Row],[Unit Cost]]</f>
        <v>93.901875000000018</v>
      </c>
      <c r="O636" s="1">
        <f>mock[[#This Row],[Profit]]*mock[[#This Row],[Quantity]]</f>
        <v>563.41125000000011</v>
      </c>
      <c r="P636" s="1">
        <f>mock[[#This Row],[Total Profit]]+mock[[#This Row],[Vat]]</f>
        <v>1126.8225000000002</v>
      </c>
      <c r="Q636" s="1">
        <f>mock[[#This Row],[Invoiced Amount USD]]/mock[[#This Row],[Total Profit]]</f>
        <v>13.33333333333333</v>
      </c>
      <c r="R636" s="1">
        <f>mock[[#This Row],[Invoiced Amount USD]]/$T$23*100</f>
        <v>0.15018423891468197</v>
      </c>
    </row>
    <row r="637" spans="1:18" x14ac:dyDescent="0.2">
      <c r="A637">
        <v>636</v>
      </c>
      <c r="B637" t="s">
        <v>5</v>
      </c>
      <c r="C637" t="s">
        <v>91</v>
      </c>
      <c r="D637" t="s">
        <v>603</v>
      </c>
      <c r="E637" s="2">
        <v>44387</v>
      </c>
      <c r="F637" s="3" t="s">
        <v>892</v>
      </c>
      <c r="G637" s="3">
        <v>2021</v>
      </c>
      <c r="H637" s="1">
        <v>1696.71</v>
      </c>
      <c r="I637">
        <v>3</v>
      </c>
      <c r="J637" s="1">
        <f>0.075*mock[[#This Row],[Invoiced Amount USD]]</f>
        <v>127.25324999999999</v>
      </c>
      <c r="K637" s="1">
        <f>mock[[#This Row],[Invoiced Amount USD]]-mock[[#This Row],[Vat]]</f>
        <v>1569.4567500000001</v>
      </c>
      <c r="L637" s="1">
        <f>mock[[#This Row],[Invoiced Amount USD]]/mock[[#This Row],[Quantity]]</f>
        <v>565.57000000000005</v>
      </c>
      <c r="M637" s="1">
        <f>mock[[#This Row],[COGS]]/mock[[#This Row],[Quantity]]</f>
        <v>523.15224999999998</v>
      </c>
      <c r="N637" s="1">
        <f>mock[[#This Row],[Unit Price]]-mock[[#This Row],[Unit Cost]]</f>
        <v>42.417750000000069</v>
      </c>
      <c r="O637" s="1">
        <f>mock[[#This Row],[Profit]]*mock[[#This Row],[Quantity]]</f>
        <v>127.25325000000021</v>
      </c>
      <c r="P637" s="1">
        <f>mock[[#This Row],[Total Profit]]+mock[[#This Row],[Vat]]</f>
        <v>254.50650000000019</v>
      </c>
      <c r="Q637" s="1">
        <f>mock[[#This Row],[Invoiced Amount USD]]/mock[[#This Row],[Total Profit]]</f>
        <v>13.333333333333313</v>
      </c>
      <c r="R637" s="1">
        <f>mock[[#This Row],[Invoiced Amount USD]]/$T$23*100</f>
        <v>3.3920928097672449E-2</v>
      </c>
    </row>
    <row r="638" spans="1:18" x14ac:dyDescent="0.2">
      <c r="A638">
        <v>637</v>
      </c>
      <c r="B638" t="s">
        <v>5</v>
      </c>
      <c r="C638" t="s">
        <v>33</v>
      </c>
      <c r="D638" t="s">
        <v>604</v>
      </c>
      <c r="E638" s="2">
        <v>44518</v>
      </c>
      <c r="F638" s="3" t="s">
        <v>898</v>
      </c>
      <c r="G638" s="3">
        <v>2021</v>
      </c>
      <c r="H638" s="1">
        <v>8920.39</v>
      </c>
      <c r="I638">
        <v>1</v>
      </c>
      <c r="J638" s="1">
        <f>0.075*mock[[#This Row],[Invoiced Amount USD]]</f>
        <v>669.02924999999993</v>
      </c>
      <c r="K638" s="1">
        <f>mock[[#This Row],[Invoiced Amount USD]]-mock[[#This Row],[Vat]]</f>
        <v>8251.3607499999998</v>
      </c>
      <c r="L638" s="1">
        <f>mock[[#This Row],[Invoiced Amount USD]]/mock[[#This Row],[Quantity]]</f>
        <v>8920.39</v>
      </c>
      <c r="M638" s="1">
        <f>mock[[#This Row],[COGS]]/mock[[#This Row],[Quantity]]</f>
        <v>8251.3607499999998</v>
      </c>
      <c r="N638" s="1">
        <f>mock[[#This Row],[Unit Price]]-mock[[#This Row],[Unit Cost]]</f>
        <v>669.02924999999959</v>
      </c>
      <c r="O638" s="1">
        <f>mock[[#This Row],[Profit]]*mock[[#This Row],[Quantity]]</f>
        <v>669.02924999999959</v>
      </c>
      <c r="P638" s="1">
        <f>mock[[#This Row],[Total Profit]]+mock[[#This Row],[Vat]]</f>
        <v>1338.0584999999996</v>
      </c>
      <c r="Q638" s="1">
        <f>mock[[#This Row],[Invoiced Amount USD]]/mock[[#This Row],[Total Profit]]</f>
        <v>13.333333333333341</v>
      </c>
      <c r="R638" s="1">
        <f>mock[[#This Row],[Invoiced Amount USD]]/$T$23*100</f>
        <v>0.17833802346493879</v>
      </c>
    </row>
    <row r="639" spans="1:18" x14ac:dyDescent="0.2">
      <c r="A639">
        <v>638</v>
      </c>
      <c r="B639" t="s">
        <v>16</v>
      </c>
      <c r="C639" t="s">
        <v>58</v>
      </c>
      <c r="D639" t="s">
        <v>374</v>
      </c>
      <c r="E639" s="2">
        <v>44515</v>
      </c>
      <c r="F639" s="3" t="s">
        <v>898</v>
      </c>
      <c r="G639" s="3">
        <v>2021</v>
      </c>
      <c r="H639" s="1">
        <v>3509.34</v>
      </c>
      <c r="I639">
        <v>4</v>
      </c>
      <c r="J639" s="1">
        <f>0.075*mock[[#This Row],[Invoiced Amount USD]]</f>
        <v>263.20049999999998</v>
      </c>
      <c r="K639" s="1">
        <f>mock[[#This Row],[Invoiced Amount USD]]-mock[[#This Row],[Vat]]</f>
        <v>3246.1395000000002</v>
      </c>
      <c r="L639" s="1">
        <f>mock[[#This Row],[Invoiced Amount USD]]/mock[[#This Row],[Quantity]]</f>
        <v>877.33500000000004</v>
      </c>
      <c r="M639" s="1">
        <f>mock[[#This Row],[COGS]]/mock[[#This Row],[Quantity]]</f>
        <v>811.53487500000006</v>
      </c>
      <c r="N639" s="1">
        <f>mock[[#This Row],[Unit Price]]-mock[[#This Row],[Unit Cost]]</f>
        <v>65.80012499999998</v>
      </c>
      <c r="O639" s="1">
        <f>mock[[#This Row],[Profit]]*mock[[#This Row],[Quantity]]</f>
        <v>263.20049999999992</v>
      </c>
      <c r="P639" s="1">
        <f>mock[[#This Row],[Total Profit]]+mock[[#This Row],[Vat]]</f>
        <v>526.40099999999984</v>
      </c>
      <c r="Q639" s="1">
        <f>mock[[#This Row],[Invoiced Amount USD]]/mock[[#This Row],[Total Profit]]</f>
        <v>13.333333333333337</v>
      </c>
      <c r="R639" s="1">
        <f>mock[[#This Row],[Invoiced Amount USD]]/$T$23*100</f>
        <v>7.0159349452932923E-2</v>
      </c>
    </row>
    <row r="640" spans="1:18" x14ac:dyDescent="0.2">
      <c r="A640">
        <v>639</v>
      </c>
      <c r="B640" t="s">
        <v>5</v>
      </c>
      <c r="C640" t="s">
        <v>29</v>
      </c>
      <c r="D640" t="s">
        <v>605</v>
      </c>
      <c r="E640" s="2">
        <v>44256</v>
      </c>
      <c r="F640" s="3" t="s">
        <v>890</v>
      </c>
      <c r="G640" s="3">
        <v>2021</v>
      </c>
      <c r="H640" s="1">
        <v>6683.44</v>
      </c>
      <c r="I640">
        <v>1</v>
      </c>
      <c r="J640" s="1">
        <f>0.075*mock[[#This Row],[Invoiced Amount USD]]</f>
        <v>501.25799999999992</v>
      </c>
      <c r="K640" s="1">
        <f>mock[[#This Row],[Invoiced Amount USD]]-mock[[#This Row],[Vat]]</f>
        <v>6182.1819999999998</v>
      </c>
      <c r="L640" s="1">
        <f>mock[[#This Row],[Invoiced Amount USD]]/mock[[#This Row],[Quantity]]</f>
        <v>6683.44</v>
      </c>
      <c r="M640" s="1">
        <f>mock[[#This Row],[COGS]]/mock[[#This Row],[Quantity]]</f>
        <v>6182.1819999999998</v>
      </c>
      <c r="N640" s="1">
        <f>mock[[#This Row],[Unit Price]]-mock[[#This Row],[Unit Cost]]</f>
        <v>501.25799999999981</v>
      </c>
      <c r="O640" s="1">
        <f>mock[[#This Row],[Profit]]*mock[[#This Row],[Quantity]]</f>
        <v>501.25799999999981</v>
      </c>
      <c r="P640" s="1">
        <f>mock[[#This Row],[Total Profit]]+mock[[#This Row],[Vat]]</f>
        <v>1002.5159999999997</v>
      </c>
      <c r="Q640" s="1">
        <f>mock[[#This Row],[Invoiced Amount USD]]/mock[[#This Row],[Total Profit]]</f>
        <v>13.333333333333337</v>
      </c>
      <c r="R640" s="1">
        <f>mock[[#This Row],[Invoiced Amount USD]]/$T$23*100</f>
        <v>0.1336165211999151</v>
      </c>
    </row>
    <row r="641" spans="1:18" x14ac:dyDescent="0.2">
      <c r="A641">
        <v>640</v>
      </c>
      <c r="B641" t="s">
        <v>5</v>
      </c>
      <c r="C641" t="s">
        <v>41</v>
      </c>
      <c r="D641" t="s">
        <v>606</v>
      </c>
      <c r="E641" s="2">
        <v>44548</v>
      </c>
      <c r="F641" s="3" t="s">
        <v>895</v>
      </c>
      <c r="G641" s="3">
        <v>2021</v>
      </c>
      <c r="H641" s="1">
        <v>7358.98</v>
      </c>
      <c r="I641">
        <v>5</v>
      </c>
      <c r="J641" s="1">
        <f>0.075*mock[[#This Row],[Invoiced Amount USD]]</f>
        <v>551.92349999999999</v>
      </c>
      <c r="K641" s="1">
        <f>mock[[#This Row],[Invoiced Amount USD]]-mock[[#This Row],[Vat]]</f>
        <v>6807.0564999999997</v>
      </c>
      <c r="L641" s="1">
        <f>mock[[#This Row],[Invoiced Amount USD]]/mock[[#This Row],[Quantity]]</f>
        <v>1471.7959999999998</v>
      </c>
      <c r="M641" s="1">
        <f>mock[[#This Row],[COGS]]/mock[[#This Row],[Quantity]]</f>
        <v>1361.4113</v>
      </c>
      <c r="N641" s="1">
        <f>mock[[#This Row],[Unit Price]]-mock[[#This Row],[Unit Cost]]</f>
        <v>110.38469999999984</v>
      </c>
      <c r="O641" s="1">
        <f>mock[[#This Row],[Profit]]*mock[[#This Row],[Quantity]]</f>
        <v>551.92349999999919</v>
      </c>
      <c r="P641" s="1">
        <f>mock[[#This Row],[Total Profit]]+mock[[#This Row],[Vat]]</f>
        <v>1103.8469999999993</v>
      </c>
      <c r="Q641" s="1">
        <f>mock[[#This Row],[Invoiced Amount USD]]/mock[[#This Row],[Total Profit]]</f>
        <v>13.333333333333352</v>
      </c>
      <c r="R641" s="1">
        <f>mock[[#This Row],[Invoiced Amount USD]]/$T$23*100</f>
        <v>0.14712203703179069</v>
      </c>
    </row>
    <row r="642" spans="1:18" x14ac:dyDescent="0.2">
      <c r="A642">
        <v>641</v>
      </c>
      <c r="B642" t="s">
        <v>13</v>
      </c>
      <c r="C642" t="s">
        <v>14</v>
      </c>
      <c r="D642" t="s">
        <v>132</v>
      </c>
      <c r="E642" s="2">
        <v>44395</v>
      </c>
      <c r="F642" s="3" t="s">
        <v>892</v>
      </c>
      <c r="G642" s="3">
        <v>2021</v>
      </c>
      <c r="H642" s="1">
        <v>7381.91</v>
      </c>
      <c r="I642">
        <v>5</v>
      </c>
      <c r="J642" s="1">
        <f>0.075*mock[[#This Row],[Invoiced Amount USD]]</f>
        <v>553.64324999999997</v>
      </c>
      <c r="K642" s="1">
        <f>mock[[#This Row],[Invoiced Amount USD]]-mock[[#This Row],[Vat]]</f>
        <v>6828.2667499999998</v>
      </c>
      <c r="L642" s="1">
        <f>mock[[#This Row],[Invoiced Amount USD]]/mock[[#This Row],[Quantity]]</f>
        <v>1476.3820000000001</v>
      </c>
      <c r="M642" s="1">
        <f>mock[[#This Row],[COGS]]/mock[[#This Row],[Quantity]]</f>
        <v>1365.65335</v>
      </c>
      <c r="N642" s="1">
        <f>mock[[#This Row],[Unit Price]]-mock[[#This Row],[Unit Cost]]</f>
        <v>110.72865000000002</v>
      </c>
      <c r="O642" s="1">
        <f>mock[[#This Row],[Profit]]*mock[[#This Row],[Quantity]]</f>
        <v>553.64325000000008</v>
      </c>
      <c r="P642" s="1">
        <f>mock[[#This Row],[Total Profit]]+mock[[#This Row],[Vat]]</f>
        <v>1107.2865000000002</v>
      </c>
      <c r="Q642" s="1">
        <f>mock[[#This Row],[Invoiced Amount USD]]/mock[[#This Row],[Total Profit]]</f>
        <v>13.33333333333333</v>
      </c>
      <c r="R642" s="1">
        <f>mock[[#This Row],[Invoiced Amount USD]]/$T$23*100</f>
        <v>0.14758045767013173</v>
      </c>
    </row>
    <row r="643" spans="1:18" x14ac:dyDescent="0.2">
      <c r="A643">
        <v>642</v>
      </c>
      <c r="B643" t="s">
        <v>5</v>
      </c>
      <c r="C643" t="s">
        <v>60</v>
      </c>
      <c r="D643" t="s">
        <v>607</v>
      </c>
      <c r="E643" s="2">
        <v>44224</v>
      </c>
      <c r="F643" s="3" t="s">
        <v>894</v>
      </c>
      <c r="G643" s="3">
        <v>2021</v>
      </c>
      <c r="H643" s="1">
        <v>2538.12</v>
      </c>
      <c r="I643">
        <v>8</v>
      </c>
      <c r="J643" s="1">
        <f>0.075*mock[[#This Row],[Invoiced Amount USD]]</f>
        <v>190.35899999999998</v>
      </c>
      <c r="K643" s="1">
        <f>mock[[#This Row],[Invoiced Amount USD]]-mock[[#This Row],[Vat]]</f>
        <v>2347.761</v>
      </c>
      <c r="L643" s="1">
        <f>mock[[#This Row],[Invoiced Amount USD]]/mock[[#This Row],[Quantity]]</f>
        <v>317.26499999999999</v>
      </c>
      <c r="M643" s="1">
        <f>mock[[#This Row],[COGS]]/mock[[#This Row],[Quantity]]</f>
        <v>293.470125</v>
      </c>
      <c r="N643" s="1">
        <f>mock[[#This Row],[Unit Price]]-mock[[#This Row],[Unit Cost]]</f>
        <v>23.79487499999999</v>
      </c>
      <c r="O643" s="1">
        <f>mock[[#This Row],[Profit]]*mock[[#This Row],[Quantity]]</f>
        <v>190.35899999999992</v>
      </c>
      <c r="P643" s="1">
        <f>mock[[#This Row],[Total Profit]]+mock[[#This Row],[Vat]]</f>
        <v>380.7179999999999</v>
      </c>
      <c r="Q643" s="1">
        <f>mock[[#This Row],[Invoiced Amount USD]]/mock[[#This Row],[Total Profit]]</f>
        <v>13.333333333333337</v>
      </c>
      <c r="R643" s="1">
        <f>mock[[#This Row],[Invoiced Amount USD]]/$T$23*100</f>
        <v>5.0742546471267573E-2</v>
      </c>
    </row>
    <row r="644" spans="1:18" x14ac:dyDescent="0.2">
      <c r="A644">
        <v>643</v>
      </c>
      <c r="B644" t="s">
        <v>13</v>
      </c>
      <c r="C644" t="s">
        <v>63</v>
      </c>
      <c r="D644" t="s">
        <v>454</v>
      </c>
      <c r="E644" s="2">
        <v>44450</v>
      </c>
      <c r="F644" s="3" t="s">
        <v>893</v>
      </c>
      <c r="G644" s="3">
        <v>2021</v>
      </c>
      <c r="H644" s="1">
        <v>5912.51</v>
      </c>
      <c r="I644">
        <v>4</v>
      </c>
      <c r="J644" s="1">
        <f>0.075*mock[[#This Row],[Invoiced Amount USD]]</f>
        <v>443.43824999999998</v>
      </c>
      <c r="K644" s="1">
        <f>mock[[#This Row],[Invoiced Amount USD]]-mock[[#This Row],[Vat]]</f>
        <v>5469.0717500000001</v>
      </c>
      <c r="L644" s="1">
        <f>mock[[#This Row],[Invoiced Amount USD]]/mock[[#This Row],[Quantity]]</f>
        <v>1478.1275000000001</v>
      </c>
      <c r="M644" s="1">
        <f>mock[[#This Row],[COGS]]/mock[[#This Row],[Quantity]]</f>
        <v>1367.2679375</v>
      </c>
      <c r="N644" s="1">
        <f>mock[[#This Row],[Unit Price]]-mock[[#This Row],[Unit Cost]]</f>
        <v>110.85956250000004</v>
      </c>
      <c r="O644" s="1">
        <f>mock[[#This Row],[Profit]]*mock[[#This Row],[Quantity]]</f>
        <v>443.43825000000015</v>
      </c>
      <c r="P644" s="1">
        <f>mock[[#This Row],[Total Profit]]+mock[[#This Row],[Vat]]</f>
        <v>886.87650000000008</v>
      </c>
      <c r="Q644" s="1">
        <f>mock[[#This Row],[Invoiced Amount USD]]/mock[[#This Row],[Total Profit]]</f>
        <v>13.333333333333329</v>
      </c>
      <c r="R644" s="1">
        <f>mock[[#This Row],[Invoiced Amount USD]]/$T$23*100</f>
        <v>0.11820395152192735</v>
      </c>
    </row>
    <row r="645" spans="1:18" x14ac:dyDescent="0.2">
      <c r="A645">
        <v>644</v>
      </c>
      <c r="B645" t="s">
        <v>5</v>
      </c>
      <c r="C645" t="s">
        <v>31</v>
      </c>
      <c r="D645" t="s">
        <v>608</v>
      </c>
      <c r="E645" s="2">
        <v>44447</v>
      </c>
      <c r="F645" s="3" t="s">
        <v>893</v>
      </c>
      <c r="G645" s="3">
        <v>2021</v>
      </c>
      <c r="H645" s="1">
        <v>7610.39</v>
      </c>
      <c r="I645">
        <v>1</v>
      </c>
      <c r="J645" s="1">
        <f>0.075*mock[[#This Row],[Invoiced Amount USD]]</f>
        <v>570.77925000000005</v>
      </c>
      <c r="K645" s="1">
        <f>mock[[#This Row],[Invoiced Amount USD]]-mock[[#This Row],[Vat]]</f>
        <v>7039.6107499999998</v>
      </c>
      <c r="L645" s="1">
        <f>mock[[#This Row],[Invoiced Amount USD]]/mock[[#This Row],[Quantity]]</f>
        <v>7610.39</v>
      </c>
      <c r="M645" s="1">
        <f>mock[[#This Row],[COGS]]/mock[[#This Row],[Quantity]]</f>
        <v>7039.6107499999998</v>
      </c>
      <c r="N645" s="1">
        <f>mock[[#This Row],[Unit Price]]-mock[[#This Row],[Unit Cost]]</f>
        <v>570.7792500000005</v>
      </c>
      <c r="O645" s="1">
        <f>mock[[#This Row],[Profit]]*mock[[#This Row],[Quantity]]</f>
        <v>570.7792500000005</v>
      </c>
      <c r="P645" s="1">
        <f>mock[[#This Row],[Total Profit]]+mock[[#This Row],[Vat]]</f>
        <v>1141.5585000000005</v>
      </c>
      <c r="Q645" s="1">
        <f>mock[[#This Row],[Invoiced Amount USD]]/mock[[#This Row],[Total Profit]]</f>
        <v>13.333333333333321</v>
      </c>
      <c r="R645" s="1">
        <f>mock[[#This Row],[Invoiced Amount USD]]/$T$23*100</f>
        <v>0.15214827046769658</v>
      </c>
    </row>
    <row r="646" spans="1:18" x14ac:dyDescent="0.2">
      <c r="A646">
        <v>645</v>
      </c>
      <c r="B646" t="s">
        <v>16</v>
      </c>
      <c r="C646" t="s">
        <v>20</v>
      </c>
      <c r="D646" t="s">
        <v>609</v>
      </c>
      <c r="E646" s="2">
        <v>44224</v>
      </c>
      <c r="F646" s="3" t="s">
        <v>894</v>
      </c>
      <c r="G646" s="3">
        <v>2021</v>
      </c>
      <c r="H646" s="1">
        <v>5182.1000000000004</v>
      </c>
      <c r="I646">
        <v>1</v>
      </c>
      <c r="J646" s="1">
        <f>0.075*mock[[#This Row],[Invoiced Amount USD]]</f>
        <v>388.65750000000003</v>
      </c>
      <c r="K646" s="1">
        <f>mock[[#This Row],[Invoiced Amount USD]]-mock[[#This Row],[Vat]]</f>
        <v>4793.4425000000001</v>
      </c>
      <c r="L646" s="1">
        <f>mock[[#This Row],[Invoiced Amount USD]]/mock[[#This Row],[Quantity]]</f>
        <v>5182.1000000000004</v>
      </c>
      <c r="M646" s="1">
        <f>mock[[#This Row],[COGS]]/mock[[#This Row],[Quantity]]</f>
        <v>4793.4425000000001</v>
      </c>
      <c r="N646" s="1">
        <f>mock[[#This Row],[Unit Price]]-mock[[#This Row],[Unit Cost]]</f>
        <v>388.65750000000025</v>
      </c>
      <c r="O646" s="1">
        <f>mock[[#This Row],[Profit]]*mock[[#This Row],[Quantity]]</f>
        <v>388.65750000000025</v>
      </c>
      <c r="P646" s="1">
        <f>mock[[#This Row],[Total Profit]]+mock[[#This Row],[Vat]]</f>
        <v>777.31500000000028</v>
      </c>
      <c r="Q646" s="1">
        <f>mock[[#This Row],[Invoiced Amount USD]]/mock[[#This Row],[Total Profit]]</f>
        <v>13.333333333333325</v>
      </c>
      <c r="R646" s="1">
        <f>mock[[#This Row],[Invoiced Amount USD]]/$T$23*100</f>
        <v>0.10360146489084665</v>
      </c>
    </row>
    <row r="647" spans="1:18" x14ac:dyDescent="0.2">
      <c r="A647">
        <v>646</v>
      </c>
      <c r="B647" t="s">
        <v>13</v>
      </c>
      <c r="C647" t="s">
        <v>33</v>
      </c>
      <c r="D647" t="s">
        <v>610</v>
      </c>
      <c r="E647" s="2">
        <v>44367</v>
      </c>
      <c r="F647" s="3" t="s">
        <v>887</v>
      </c>
      <c r="G647" s="3">
        <v>2021</v>
      </c>
      <c r="H647" s="1">
        <v>6980.98</v>
      </c>
      <c r="I647">
        <v>7</v>
      </c>
      <c r="J647" s="1">
        <f>0.075*mock[[#This Row],[Invoiced Amount USD]]</f>
        <v>523.57349999999997</v>
      </c>
      <c r="K647" s="1">
        <f>mock[[#This Row],[Invoiced Amount USD]]-mock[[#This Row],[Vat]]</f>
        <v>6457.4064999999991</v>
      </c>
      <c r="L647" s="1">
        <f>mock[[#This Row],[Invoiced Amount USD]]/mock[[#This Row],[Quantity]]</f>
        <v>997.2828571428571</v>
      </c>
      <c r="M647" s="1">
        <f>mock[[#This Row],[COGS]]/mock[[#This Row],[Quantity]]</f>
        <v>922.48664285714278</v>
      </c>
      <c r="N647" s="1">
        <f>mock[[#This Row],[Unit Price]]-mock[[#This Row],[Unit Cost]]</f>
        <v>74.796214285714314</v>
      </c>
      <c r="O647" s="1">
        <f>mock[[#This Row],[Profit]]*mock[[#This Row],[Quantity]]</f>
        <v>523.57350000000019</v>
      </c>
      <c r="P647" s="1">
        <f>mock[[#This Row],[Total Profit]]+mock[[#This Row],[Vat]]</f>
        <v>1047.1470000000002</v>
      </c>
      <c r="Q647" s="1">
        <f>mock[[#This Row],[Invoiced Amount USD]]/mock[[#This Row],[Total Profit]]</f>
        <v>13.333333333333327</v>
      </c>
      <c r="R647" s="1">
        <f>mock[[#This Row],[Invoiced Amount USD]]/$T$23*100</f>
        <v>0.13956499380052537</v>
      </c>
    </row>
    <row r="648" spans="1:18" x14ac:dyDescent="0.2">
      <c r="A648">
        <v>647</v>
      </c>
      <c r="B648" t="s">
        <v>16</v>
      </c>
      <c r="C648" t="s">
        <v>164</v>
      </c>
      <c r="D648" t="s">
        <v>611</v>
      </c>
      <c r="E648" s="2">
        <v>44553</v>
      </c>
      <c r="F648" s="3" t="s">
        <v>895</v>
      </c>
      <c r="G648" s="3">
        <v>2021</v>
      </c>
      <c r="H648" s="1">
        <v>972.16</v>
      </c>
      <c r="I648">
        <v>6</v>
      </c>
      <c r="J648" s="1">
        <f>0.075*mock[[#This Row],[Invoiced Amount USD]]</f>
        <v>72.911999999999992</v>
      </c>
      <c r="K648" s="1">
        <f>mock[[#This Row],[Invoiced Amount USD]]-mock[[#This Row],[Vat]]</f>
        <v>899.24799999999993</v>
      </c>
      <c r="L648" s="1">
        <f>mock[[#This Row],[Invoiced Amount USD]]/mock[[#This Row],[Quantity]]</f>
        <v>162.02666666666667</v>
      </c>
      <c r="M648" s="1">
        <f>mock[[#This Row],[COGS]]/mock[[#This Row],[Quantity]]</f>
        <v>149.87466666666666</v>
      </c>
      <c r="N648" s="1">
        <f>mock[[#This Row],[Unit Price]]-mock[[#This Row],[Unit Cost]]</f>
        <v>12.152000000000015</v>
      </c>
      <c r="O648" s="1">
        <f>mock[[#This Row],[Profit]]*mock[[#This Row],[Quantity]]</f>
        <v>72.912000000000091</v>
      </c>
      <c r="P648" s="1">
        <f>mock[[#This Row],[Total Profit]]+mock[[#This Row],[Vat]]</f>
        <v>145.82400000000007</v>
      </c>
      <c r="Q648" s="1">
        <f>mock[[#This Row],[Invoiced Amount USD]]/mock[[#This Row],[Total Profit]]</f>
        <v>13.333333333333316</v>
      </c>
      <c r="R648" s="1">
        <f>mock[[#This Row],[Invoiced Amount USD]]/$T$23*100</f>
        <v>1.9435595628854222E-2</v>
      </c>
    </row>
    <row r="649" spans="1:18" x14ac:dyDescent="0.2">
      <c r="A649">
        <v>648</v>
      </c>
      <c r="B649" t="s">
        <v>10</v>
      </c>
      <c r="C649" t="s">
        <v>35</v>
      </c>
      <c r="D649" t="s">
        <v>612</v>
      </c>
      <c r="E649" s="2">
        <v>44349</v>
      </c>
      <c r="F649" s="3" t="s">
        <v>887</v>
      </c>
      <c r="G649" s="3">
        <v>2021</v>
      </c>
      <c r="H649" s="1">
        <v>5975.83</v>
      </c>
      <c r="I649">
        <v>6</v>
      </c>
      <c r="J649" s="1">
        <f>0.075*mock[[#This Row],[Invoiced Amount USD]]</f>
        <v>448.18725000000001</v>
      </c>
      <c r="K649" s="1">
        <f>mock[[#This Row],[Invoiced Amount USD]]-mock[[#This Row],[Vat]]</f>
        <v>5527.64275</v>
      </c>
      <c r="L649" s="1">
        <f>mock[[#This Row],[Invoiced Amount USD]]/mock[[#This Row],[Quantity]]</f>
        <v>995.97166666666669</v>
      </c>
      <c r="M649" s="1">
        <f>mock[[#This Row],[COGS]]/mock[[#This Row],[Quantity]]</f>
        <v>921.27379166666663</v>
      </c>
      <c r="N649" s="1">
        <f>mock[[#This Row],[Unit Price]]-mock[[#This Row],[Unit Cost]]</f>
        <v>74.697875000000067</v>
      </c>
      <c r="O649" s="1">
        <f>mock[[#This Row],[Profit]]*mock[[#This Row],[Quantity]]</f>
        <v>448.1872500000004</v>
      </c>
      <c r="P649" s="1">
        <f>mock[[#This Row],[Total Profit]]+mock[[#This Row],[Vat]]</f>
        <v>896.37450000000035</v>
      </c>
      <c r="Q649" s="1">
        <f>mock[[#This Row],[Invoiced Amount USD]]/mock[[#This Row],[Total Profit]]</f>
        <v>13.333333333333321</v>
      </c>
      <c r="R649" s="1">
        <f>mock[[#This Row],[Invoiced Amount USD]]/$T$23*100</f>
        <v>0.11946985622405357</v>
      </c>
    </row>
    <row r="650" spans="1:18" x14ac:dyDescent="0.2">
      <c r="A650">
        <v>649</v>
      </c>
      <c r="B650" t="s">
        <v>13</v>
      </c>
      <c r="C650" t="s">
        <v>29</v>
      </c>
      <c r="D650" t="s">
        <v>613</v>
      </c>
      <c r="E650" s="2">
        <v>44355</v>
      </c>
      <c r="F650" s="3" t="s">
        <v>887</v>
      </c>
      <c r="G650" s="3">
        <v>2021</v>
      </c>
      <c r="H650" s="1">
        <v>2454.96</v>
      </c>
      <c r="I650">
        <v>5</v>
      </c>
      <c r="J650" s="1">
        <f>0.075*mock[[#This Row],[Invoiced Amount USD]]</f>
        <v>184.12199999999999</v>
      </c>
      <c r="K650" s="1">
        <f>mock[[#This Row],[Invoiced Amount USD]]-mock[[#This Row],[Vat]]</f>
        <v>2270.8380000000002</v>
      </c>
      <c r="L650" s="1">
        <f>mock[[#This Row],[Invoiced Amount USD]]/mock[[#This Row],[Quantity]]</f>
        <v>490.99200000000002</v>
      </c>
      <c r="M650" s="1">
        <f>mock[[#This Row],[COGS]]/mock[[#This Row],[Quantity]]</f>
        <v>454.16760000000005</v>
      </c>
      <c r="N650" s="1">
        <f>mock[[#This Row],[Unit Price]]-mock[[#This Row],[Unit Cost]]</f>
        <v>36.824399999999969</v>
      </c>
      <c r="O650" s="1">
        <f>mock[[#This Row],[Profit]]*mock[[#This Row],[Quantity]]</f>
        <v>184.12199999999984</v>
      </c>
      <c r="P650" s="1">
        <f>mock[[#This Row],[Total Profit]]+mock[[#This Row],[Vat]]</f>
        <v>368.2439999999998</v>
      </c>
      <c r="Q650" s="1">
        <f>mock[[#This Row],[Invoiced Amount USD]]/mock[[#This Row],[Total Profit]]</f>
        <v>13.333333333333345</v>
      </c>
      <c r="R650" s="1">
        <f>mock[[#This Row],[Invoiced Amount USD]]/$T$23*100</f>
        <v>4.9079996960389193E-2</v>
      </c>
    </row>
    <row r="651" spans="1:18" x14ac:dyDescent="0.2">
      <c r="A651">
        <v>650</v>
      </c>
      <c r="B651" t="s">
        <v>10</v>
      </c>
      <c r="C651" t="s">
        <v>52</v>
      </c>
      <c r="D651" t="s">
        <v>614</v>
      </c>
      <c r="E651" s="2">
        <v>44277</v>
      </c>
      <c r="F651" s="3" t="s">
        <v>890</v>
      </c>
      <c r="G651" s="3">
        <v>2021</v>
      </c>
      <c r="H651" s="1">
        <v>4014.39</v>
      </c>
      <c r="I651">
        <v>1</v>
      </c>
      <c r="J651" s="1">
        <f>0.075*mock[[#This Row],[Invoiced Amount USD]]</f>
        <v>301.07925</v>
      </c>
      <c r="K651" s="1">
        <f>mock[[#This Row],[Invoiced Amount USD]]-mock[[#This Row],[Vat]]</f>
        <v>3713.3107499999996</v>
      </c>
      <c r="L651" s="1">
        <f>mock[[#This Row],[Invoiced Amount USD]]/mock[[#This Row],[Quantity]]</f>
        <v>4014.39</v>
      </c>
      <c r="M651" s="1">
        <f>mock[[#This Row],[COGS]]/mock[[#This Row],[Quantity]]</f>
        <v>3713.3107499999996</v>
      </c>
      <c r="N651" s="1">
        <f>mock[[#This Row],[Unit Price]]-mock[[#This Row],[Unit Cost]]</f>
        <v>301.07925000000023</v>
      </c>
      <c r="O651" s="1">
        <f>mock[[#This Row],[Profit]]*mock[[#This Row],[Quantity]]</f>
        <v>301.07925000000023</v>
      </c>
      <c r="P651" s="1">
        <f>mock[[#This Row],[Total Profit]]+mock[[#This Row],[Vat]]</f>
        <v>602.15850000000023</v>
      </c>
      <c r="Q651" s="1">
        <f>mock[[#This Row],[Invoiced Amount USD]]/mock[[#This Row],[Total Profit]]</f>
        <v>13.333333333333323</v>
      </c>
      <c r="R651" s="1">
        <f>mock[[#This Row],[Invoiced Amount USD]]/$T$23*100</f>
        <v>8.0256398881373536E-2</v>
      </c>
    </row>
    <row r="652" spans="1:18" x14ac:dyDescent="0.2">
      <c r="A652">
        <v>651</v>
      </c>
      <c r="B652" t="s">
        <v>16</v>
      </c>
      <c r="C652" t="s">
        <v>164</v>
      </c>
      <c r="D652" t="s">
        <v>615</v>
      </c>
      <c r="E652" s="2">
        <v>44558</v>
      </c>
      <c r="F652" s="3" t="s">
        <v>895</v>
      </c>
      <c r="G652" s="3">
        <v>2021</v>
      </c>
      <c r="H652" s="1">
        <v>5738.61</v>
      </c>
      <c r="I652">
        <v>4</v>
      </c>
      <c r="J652" s="1">
        <f>0.075*mock[[#This Row],[Invoiced Amount USD]]</f>
        <v>430.39574999999996</v>
      </c>
      <c r="K652" s="1">
        <f>mock[[#This Row],[Invoiced Amount USD]]-mock[[#This Row],[Vat]]</f>
        <v>5308.21425</v>
      </c>
      <c r="L652" s="1">
        <f>mock[[#This Row],[Invoiced Amount USD]]/mock[[#This Row],[Quantity]]</f>
        <v>1434.6524999999999</v>
      </c>
      <c r="M652" s="1">
        <f>mock[[#This Row],[COGS]]/mock[[#This Row],[Quantity]]</f>
        <v>1327.0535625</v>
      </c>
      <c r="N652" s="1">
        <f>mock[[#This Row],[Unit Price]]-mock[[#This Row],[Unit Cost]]</f>
        <v>107.59893749999992</v>
      </c>
      <c r="O652" s="1">
        <f>mock[[#This Row],[Profit]]*mock[[#This Row],[Quantity]]</f>
        <v>430.39574999999968</v>
      </c>
      <c r="P652" s="1">
        <f>mock[[#This Row],[Total Profit]]+mock[[#This Row],[Vat]]</f>
        <v>860.79149999999959</v>
      </c>
      <c r="Q652" s="1">
        <f>mock[[#This Row],[Invoiced Amount USD]]/mock[[#This Row],[Total Profit]]</f>
        <v>13.333333333333343</v>
      </c>
      <c r="R652" s="1">
        <f>mock[[#This Row],[Invoiced Amount USD]]/$T$23*100</f>
        <v>0.11472731179198807</v>
      </c>
    </row>
    <row r="653" spans="1:18" x14ac:dyDescent="0.2">
      <c r="A653">
        <v>652</v>
      </c>
      <c r="B653" t="s">
        <v>16</v>
      </c>
      <c r="C653" t="s">
        <v>63</v>
      </c>
      <c r="D653" t="s">
        <v>616</v>
      </c>
      <c r="E653" s="2">
        <v>44490</v>
      </c>
      <c r="F653" s="3" t="s">
        <v>889</v>
      </c>
      <c r="G653" s="3">
        <v>2021</v>
      </c>
      <c r="H653" s="1">
        <v>580.84</v>
      </c>
      <c r="I653">
        <v>10</v>
      </c>
      <c r="J653" s="1">
        <f>0.075*mock[[#This Row],[Invoiced Amount USD]]</f>
        <v>43.563000000000002</v>
      </c>
      <c r="K653" s="1">
        <f>mock[[#This Row],[Invoiced Amount USD]]-mock[[#This Row],[Vat]]</f>
        <v>537.27700000000004</v>
      </c>
      <c r="L653" s="1">
        <f>mock[[#This Row],[Invoiced Amount USD]]/mock[[#This Row],[Quantity]]</f>
        <v>58.084000000000003</v>
      </c>
      <c r="M653" s="1">
        <f>mock[[#This Row],[COGS]]/mock[[#This Row],[Quantity]]</f>
        <v>53.727700000000006</v>
      </c>
      <c r="N653" s="1">
        <f>mock[[#This Row],[Unit Price]]-mock[[#This Row],[Unit Cost]]</f>
        <v>4.3562999999999974</v>
      </c>
      <c r="O653" s="1">
        <f>mock[[#This Row],[Profit]]*mock[[#This Row],[Quantity]]</f>
        <v>43.562999999999974</v>
      </c>
      <c r="P653" s="1">
        <f>mock[[#This Row],[Total Profit]]+mock[[#This Row],[Vat]]</f>
        <v>87.125999999999976</v>
      </c>
      <c r="Q653" s="1">
        <f>mock[[#This Row],[Invoiced Amount USD]]/mock[[#This Row],[Total Profit]]</f>
        <v>13.333333333333343</v>
      </c>
      <c r="R653" s="1">
        <f>mock[[#This Row],[Invoiced Amount USD]]/$T$23*100</f>
        <v>1.161225658848717E-2</v>
      </c>
    </row>
    <row r="654" spans="1:18" x14ac:dyDescent="0.2">
      <c r="A654">
        <v>653</v>
      </c>
      <c r="B654" t="s">
        <v>8</v>
      </c>
      <c r="C654" t="s">
        <v>14</v>
      </c>
      <c r="D654" t="s">
        <v>617</v>
      </c>
      <c r="E654" s="2">
        <v>44528</v>
      </c>
      <c r="F654" s="3" t="s">
        <v>898</v>
      </c>
      <c r="G654" s="3">
        <v>2021</v>
      </c>
      <c r="H654" s="1">
        <v>7202.91</v>
      </c>
      <c r="I654">
        <v>7</v>
      </c>
      <c r="J654" s="1">
        <f>0.075*mock[[#This Row],[Invoiced Amount USD]]</f>
        <v>540.21825000000001</v>
      </c>
      <c r="K654" s="1">
        <f>mock[[#This Row],[Invoiced Amount USD]]-mock[[#This Row],[Vat]]</f>
        <v>6662.69175</v>
      </c>
      <c r="L654" s="1">
        <f>mock[[#This Row],[Invoiced Amount USD]]/mock[[#This Row],[Quantity]]</f>
        <v>1028.9871428571428</v>
      </c>
      <c r="M654" s="1">
        <f>mock[[#This Row],[COGS]]/mock[[#This Row],[Quantity]]</f>
        <v>951.81310714285712</v>
      </c>
      <c r="N654" s="1">
        <f>mock[[#This Row],[Unit Price]]-mock[[#This Row],[Unit Cost]]</f>
        <v>77.174035714285651</v>
      </c>
      <c r="O654" s="1">
        <f>mock[[#This Row],[Profit]]*mock[[#This Row],[Quantity]]</f>
        <v>540.21824999999956</v>
      </c>
      <c r="P654" s="1">
        <f>mock[[#This Row],[Total Profit]]+mock[[#This Row],[Vat]]</f>
        <v>1080.4364999999996</v>
      </c>
      <c r="Q654" s="1">
        <f>mock[[#This Row],[Invoiced Amount USD]]/mock[[#This Row],[Total Profit]]</f>
        <v>13.333333333333345</v>
      </c>
      <c r="R654" s="1">
        <f>mock[[#This Row],[Invoiced Amount USD]]/$T$23*100</f>
        <v>0.14400185783310399</v>
      </c>
    </row>
    <row r="655" spans="1:18" x14ac:dyDescent="0.2">
      <c r="A655">
        <v>654</v>
      </c>
      <c r="B655" t="s">
        <v>13</v>
      </c>
      <c r="C655" t="s">
        <v>20</v>
      </c>
      <c r="D655" t="s">
        <v>618</v>
      </c>
      <c r="E655" s="2">
        <v>44418</v>
      </c>
      <c r="F655" s="3" t="s">
        <v>891</v>
      </c>
      <c r="G655" s="3">
        <v>2021</v>
      </c>
      <c r="H655" s="1">
        <v>8319.48</v>
      </c>
      <c r="I655">
        <v>9</v>
      </c>
      <c r="J655" s="1">
        <f>0.075*mock[[#This Row],[Invoiced Amount USD]]</f>
        <v>623.9609999999999</v>
      </c>
      <c r="K655" s="1">
        <f>mock[[#This Row],[Invoiced Amount USD]]-mock[[#This Row],[Vat]]</f>
        <v>7695.5189999999993</v>
      </c>
      <c r="L655" s="1">
        <f>mock[[#This Row],[Invoiced Amount USD]]/mock[[#This Row],[Quantity]]</f>
        <v>924.38666666666666</v>
      </c>
      <c r="M655" s="1">
        <f>mock[[#This Row],[COGS]]/mock[[#This Row],[Quantity]]</f>
        <v>855.05766666666659</v>
      </c>
      <c r="N655" s="1">
        <f>mock[[#This Row],[Unit Price]]-mock[[#This Row],[Unit Cost]]</f>
        <v>69.329000000000065</v>
      </c>
      <c r="O655" s="1">
        <f>mock[[#This Row],[Profit]]*mock[[#This Row],[Quantity]]</f>
        <v>623.96100000000058</v>
      </c>
      <c r="P655" s="1">
        <f>mock[[#This Row],[Total Profit]]+mock[[#This Row],[Vat]]</f>
        <v>1247.9220000000005</v>
      </c>
      <c r="Q655" s="1">
        <f>mock[[#This Row],[Invoiced Amount USD]]/mock[[#This Row],[Total Profit]]</f>
        <v>13.33333333333332</v>
      </c>
      <c r="R655" s="1">
        <f>mock[[#This Row],[Invoiced Amount USD]]/$T$23*100</f>
        <v>0.16632452386679158</v>
      </c>
    </row>
    <row r="656" spans="1:18" x14ac:dyDescent="0.2">
      <c r="A656">
        <v>655</v>
      </c>
      <c r="B656" t="s">
        <v>13</v>
      </c>
      <c r="C656" t="s">
        <v>41</v>
      </c>
      <c r="D656" t="s">
        <v>619</v>
      </c>
      <c r="E656" s="2">
        <v>44278</v>
      </c>
      <c r="F656" s="3" t="s">
        <v>890</v>
      </c>
      <c r="G656" s="3">
        <v>2021</v>
      </c>
      <c r="H656" s="1">
        <v>4414.1099999999997</v>
      </c>
      <c r="I656">
        <v>9</v>
      </c>
      <c r="J656" s="1">
        <f>0.075*mock[[#This Row],[Invoiced Amount USD]]</f>
        <v>331.05824999999999</v>
      </c>
      <c r="K656" s="1">
        <f>mock[[#This Row],[Invoiced Amount USD]]-mock[[#This Row],[Vat]]</f>
        <v>4083.0517499999996</v>
      </c>
      <c r="L656" s="1">
        <f>mock[[#This Row],[Invoiced Amount USD]]/mock[[#This Row],[Quantity]]</f>
        <v>490.45666666666665</v>
      </c>
      <c r="M656" s="1">
        <f>mock[[#This Row],[COGS]]/mock[[#This Row],[Quantity]]</f>
        <v>453.67241666666661</v>
      </c>
      <c r="N656" s="1">
        <f>mock[[#This Row],[Unit Price]]-mock[[#This Row],[Unit Cost]]</f>
        <v>36.784250000000043</v>
      </c>
      <c r="O656" s="1">
        <f>mock[[#This Row],[Profit]]*mock[[#This Row],[Quantity]]</f>
        <v>331.05825000000038</v>
      </c>
      <c r="P656" s="1">
        <f>mock[[#This Row],[Total Profit]]+mock[[#This Row],[Vat]]</f>
        <v>662.11650000000031</v>
      </c>
      <c r="Q656" s="1">
        <f>mock[[#This Row],[Invoiced Amount USD]]/mock[[#This Row],[Total Profit]]</f>
        <v>13.333333333333316</v>
      </c>
      <c r="R656" s="1">
        <f>mock[[#This Row],[Invoiced Amount USD]]/$T$23*100</f>
        <v>8.8247672215768708E-2</v>
      </c>
    </row>
    <row r="657" spans="1:18" x14ac:dyDescent="0.2">
      <c r="A657">
        <v>656</v>
      </c>
      <c r="B657" t="s">
        <v>8</v>
      </c>
      <c r="C657" t="s">
        <v>164</v>
      </c>
      <c r="D657" t="s">
        <v>452</v>
      </c>
      <c r="E657" s="2">
        <v>44315</v>
      </c>
      <c r="F657" s="3" t="s">
        <v>888</v>
      </c>
      <c r="G657" s="3">
        <v>2021</v>
      </c>
      <c r="H657" s="1">
        <v>4532.6899999999996</v>
      </c>
      <c r="I657">
        <v>9</v>
      </c>
      <c r="J657" s="1">
        <f>0.075*mock[[#This Row],[Invoiced Amount USD]]</f>
        <v>339.95174999999995</v>
      </c>
      <c r="K657" s="1">
        <f>mock[[#This Row],[Invoiced Amount USD]]-mock[[#This Row],[Vat]]</f>
        <v>4192.7382499999994</v>
      </c>
      <c r="L657" s="1">
        <f>mock[[#This Row],[Invoiced Amount USD]]/mock[[#This Row],[Quantity]]</f>
        <v>503.6322222222222</v>
      </c>
      <c r="M657" s="1">
        <f>mock[[#This Row],[COGS]]/mock[[#This Row],[Quantity]]</f>
        <v>465.85980555555551</v>
      </c>
      <c r="N657" s="1">
        <f>mock[[#This Row],[Unit Price]]-mock[[#This Row],[Unit Cost]]</f>
        <v>37.772416666666686</v>
      </c>
      <c r="O657" s="1">
        <f>mock[[#This Row],[Profit]]*mock[[#This Row],[Quantity]]</f>
        <v>339.95175000000017</v>
      </c>
      <c r="P657" s="1">
        <f>mock[[#This Row],[Total Profit]]+mock[[#This Row],[Vat]]</f>
        <v>679.90350000000012</v>
      </c>
      <c r="Q657" s="1">
        <f>mock[[#This Row],[Invoiced Amount USD]]/mock[[#This Row],[Total Profit]]</f>
        <v>13.333333333333325</v>
      </c>
      <c r="R657" s="1">
        <f>mock[[#This Row],[Invoiced Amount USD]]/$T$23*100</f>
        <v>9.0618344666465636E-2</v>
      </c>
    </row>
    <row r="658" spans="1:18" x14ac:dyDescent="0.2">
      <c r="A658">
        <v>657</v>
      </c>
      <c r="B658" t="s">
        <v>8</v>
      </c>
      <c r="C658" t="s">
        <v>31</v>
      </c>
      <c r="D658" t="s">
        <v>620</v>
      </c>
      <c r="E658" s="2">
        <v>44389</v>
      </c>
      <c r="F658" s="3" t="s">
        <v>892</v>
      </c>
      <c r="G658" s="3">
        <v>2021</v>
      </c>
      <c r="H658" s="1">
        <v>8919</v>
      </c>
      <c r="I658">
        <v>7</v>
      </c>
      <c r="J658" s="1">
        <f>0.075*mock[[#This Row],[Invoiced Amount USD]]</f>
        <v>668.92499999999995</v>
      </c>
      <c r="K658" s="1">
        <f>mock[[#This Row],[Invoiced Amount USD]]-mock[[#This Row],[Vat]]</f>
        <v>8250.0750000000007</v>
      </c>
      <c r="L658" s="1">
        <f>mock[[#This Row],[Invoiced Amount USD]]/mock[[#This Row],[Quantity]]</f>
        <v>1274.1428571428571</v>
      </c>
      <c r="M658" s="1">
        <f>mock[[#This Row],[COGS]]/mock[[#This Row],[Quantity]]</f>
        <v>1178.582142857143</v>
      </c>
      <c r="N658" s="1">
        <f>mock[[#This Row],[Unit Price]]-mock[[#This Row],[Unit Cost]]</f>
        <v>95.560714285714084</v>
      </c>
      <c r="O658" s="1">
        <f>mock[[#This Row],[Profit]]*mock[[#This Row],[Quantity]]</f>
        <v>668.92499999999859</v>
      </c>
      <c r="P658" s="1">
        <f>mock[[#This Row],[Total Profit]]+mock[[#This Row],[Vat]]</f>
        <v>1337.8499999999985</v>
      </c>
      <c r="Q658" s="1">
        <f>mock[[#This Row],[Invoiced Amount USD]]/mock[[#This Row],[Total Profit]]</f>
        <v>13.333333333333361</v>
      </c>
      <c r="R658" s="1">
        <f>mock[[#This Row],[Invoiced Amount USD]]/$T$23*100</f>
        <v>0.17831023433771273</v>
      </c>
    </row>
    <row r="659" spans="1:18" x14ac:dyDescent="0.2">
      <c r="A659">
        <v>658</v>
      </c>
      <c r="B659" t="s">
        <v>10</v>
      </c>
      <c r="C659" t="s">
        <v>29</v>
      </c>
      <c r="D659" t="s">
        <v>621</v>
      </c>
      <c r="E659" s="2">
        <v>44318</v>
      </c>
      <c r="F659" s="3" t="s">
        <v>897</v>
      </c>
      <c r="G659" s="3">
        <v>2021</v>
      </c>
      <c r="H659" s="1">
        <v>9709.99</v>
      </c>
      <c r="I659">
        <v>4</v>
      </c>
      <c r="J659" s="1">
        <f>0.075*mock[[#This Row],[Invoiced Amount USD]]</f>
        <v>728.24924999999996</v>
      </c>
      <c r="K659" s="1">
        <f>mock[[#This Row],[Invoiced Amount USD]]-mock[[#This Row],[Vat]]</f>
        <v>8981.740749999999</v>
      </c>
      <c r="L659" s="1">
        <f>mock[[#This Row],[Invoiced Amount USD]]/mock[[#This Row],[Quantity]]</f>
        <v>2427.4974999999999</v>
      </c>
      <c r="M659" s="1">
        <f>mock[[#This Row],[COGS]]/mock[[#This Row],[Quantity]]</f>
        <v>2245.4351874999998</v>
      </c>
      <c r="N659" s="1">
        <f>mock[[#This Row],[Unit Price]]-mock[[#This Row],[Unit Cost]]</f>
        <v>182.06231250000019</v>
      </c>
      <c r="O659" s="1">
        <f>mock[[#This Row],[Profit]]*mock[[#This Row],[Quantity]]</f>
        <v>728.24925000000076</v>
      </c>
      <c r="P659" s="1">
        <f>mock[[#This Row],[Total Profit]]+mock[[#This Row],[Vat]]</f>
        <v>1456.4985000000006</v>
      </c>
      <c r="Q659" s="1">
        <f>mock[[#This Row],[Invoiced Amount USD]]/mock[[#This Row],[Total Profit]]</f>
        <v>13.33333333333332</v>
      </c>
      <c r="R659" s="1">
        <f>mock[[#This Row],[Invoiced Amount USD]]/$T$23*100</f>
        <v>0.19412384710358194</v>
      </c>
    </row>
    <row r="660" spans="1:18" x14ac:dyDescent="0.2">
      <c r="A660">
        <v>659</v>
      </c>
      <c r="B660" t="s">
        <v>8</v>
      </c>
      <c r="C660" t="s">
        <v>35</v>
      </c>
      <c r="D660" t="s">
        <v>472</v>
      </c>
      <c r="E660" s="2">
        <v>44402</v>
      </c>
      <c r="F660" s="3" t="s">
        <v>892</v>
      </c>
      <c r="G660" s="3">
        <v>2021</v>
      </c>
      <c r="H660" s="1">
        <v>4063.48</v>
      </c>
      <c r="I660">
        <v>3</v>
      </c>
      <c r="J660" s="1">
        <f>0.075*mock[[#This Row],[Invoiced Amount USD]]</f>
        <v>304.76099999999997</v>
      </c>
      <c r="K660" s="1">
        <f>mock[[#This Row],[Invoiced Amount USD]]-mock[[#This Row],[Vat]]</f>
        <v>3758.7190000000001</v>
      </c>
      <c r="L660" s="1">
        <f>mock[[#This Row],[Invoiced Amount USD]]/mock[[#This Row],[Quantity]]</f>
        <v>1354.4933333333333</v>
      </c>
      <c r="M660" s="1">
        <f>mock[[#This Row],[COGS]]/mock[[#This Row],[Quantity]]</f>
        <v>1252.9063333333334</v>
      </c>
      <c r="N660" s="1">
        <f>mock[[#This Row],[Unit Price]]-mock[[#This Row],[Unit Cost]]</f>
        <v>101.58699999999999</v>
      </c>
      <c r="O660" s="1">
        <f>mock[[#This Row],[Profit]]*mock[[#This Row],[Quantity]]</f>
        <v>304.76099999999997</v>
      </c>
      <c r="P660" s="1">
        <f>mock[[#This Row],[Total Profit]]+mock[[#This Row],[Vat]]</f>
        <v>609.52199999999993</v>
      </c>
      <c r="Q660" s="1">
        <f>mock[[#This Row],[Invoiced Amount USD]]/mock[[#This Row],[Total Profit]]</f>
        <v>13.333333333333336</v>
      </c>
      <c r="R660" s="1">
        <f>mock[[#This Row],[Invoiced Amount USD]]/$T$23*100</f>
        <v>8.1237814892545016E-2</v>
      </c>
    </row>
    <row r="661" spans="1:18" x14ac:dyDescent="0.2">
      <c r="A661">
        <v>660</v>
      </c>
      <c r="B661" t="s">
        <v>16</v>
      </c>
      <c r="C661" t="s">
        <v>91</v>
      </c>
      <c r="D661" t="s">
        <v>622</v>
      </c>
      <c r="E661" s="2">
        <v>44276</v>
      </c>
      <c r="F661" s="3" t="s">
        <v>890</v>
      </c>
      <c r="G661" s="3">
        <v>2021</v>
      </c>
      <c r="H661" s="1">
        <v>8579.73</v>
      </c>
      <c r="I661">
        <v>2</v>
      </c>
      <c r="J661" s="1">
        <f>0.075*mock[[#This Row],[Invoiced Amount USD]]</f>
        <v>643.47974999999997</v>
      </c>
      <c r="K661" s="1">
        <f>mock[[#This Row],[Invoiced Amount USD]]-mock[[#This Row],[Vat]]</f>
        <v>7936.2502499999991</v>
      </c>
      <c r="L661" s="1">
        <f>mock[[#This Row],[Invoiced Amount USD]]/mock[[#This Row],[Quantity]]</f>
        <v>4289.8649999999998</v>
      </c>
      <c r="M661" s="1">
        <f>mock[[#This Row],[COGS]]/mock[[#This Row],[Quantity]]</f>
        <v>3968.1251249999996</v>
      </c>
      <c r="N661" s="1">
        <f>mock[[#This Row],[Unit Price]]-mock[[#This Row],[Unit Cost]]</f>
        <v>321.73987500000021</v>
      </c>
      <c r="O661" s="1">
        <f>mock[[#This Row],[Profit]]*mock[[#This Row],[Quantity]]</f>
        <v>643.47975000000042</v>
      </c>
      <c r="P661" s="1">
        <f>mock[[#This Row],[Total Profit]]+mock[[#This Row],[Vat]]</f>
        <v>1286.9595000000004</v>
      </c>
      <c r="Q661" s="1">
        <f>mock[[#This Row],[Invoiced Amount USD]]/mock[[#This Row],[Total Profit]]</f>
        <v>13.333333333333323</v>
      </c>
      <c r="R661" s="1">
        <f>mock[[#This Row],[Invoiced Amount USD]]/$T$23*100</f>
        <v>0.1715274881549842</v>
      </c>
    </row>
    <row r="662" spans="1:18" x14ac:dyDescent="0.2">
      <c r="A662">
        <v>661</v>
      </c>
      <c r="B662" t="s">
        <v>16</v>
      </c>
      <c r="C662" t="s">
        <v>52</v>
      </c>
      <c r="D662" t="s">
        <v>623</v>
      </c>
      <c r="E662" s="2">
        <v>44250</v>
      </c>
      <c r="F662" s="3" t="s">
        <v>896</v>
      </c>
      <c r="G662" s="3">
        <v>2021</v>
      </c>
      <c r="H662" s="1">
        <v>6444.69</v>
      </c>
      <c r="I662">
        <v>2</v>
      </c>
      <c r="J662" s="1">
        <f>0.075*mock[[#This Row],[Invoiced Amount USD]]</f>
        <v>483.35174999999992</v>
      </c>
      <c r="K662" s="1">
        <f>mock[[#This Row],[Invoiced Amount USD]]-mock[[#This Row],[Vat]]</f>
        <v>5961.3382499999998</v>
      </c>
      <c r="L662" s="1">
        <f>mock[[#This Row],[Invoiced Amount USD]]/mock[[#This Row],[Quantity]]</f>
        <v>3222.3449999999998</v>
      </c>
      <c r="M662" s="1">
        <f>mock[[#This Row],[COGS]]/mock[[#This Row],[Quantity]]</f>
        <v>2980.6691249999999</v>
      </c>
      <c r="N662" s="1">
        <f>mock[[#This Row],[Unit Price]]-mock[[#This Row],[Unit Cost]]</f>
        <v>241.67587499999991</v>
      </c>
      <c r="O662" s="1">
        <f>mock[[#This Row],[Profit]]*mock[[#This Row],[Quantity]]</f>
        <v>483.35174999999981</v>
      </c>
      <c r="P662" s="1">
        <f>mock[[#This Row],[Total Profit]]+mock[[#This Row],[Vat]]</f>
        <v>966.70349999999974</v>
      </c>
      <c r="Q662" s="1">
        <f>mock[[#This Row],[Invoiced Amount USD]]/mock[[#This Row],[Total Profit]]</f>
        <v>13.333333333333337</v>
      </c>
      <c r="R662" s="1">
        <f>mock[[#This Row],[Invoiced Amount USD]]/$T$23*100</f>
        <v>0.12884338873572304</v>
      </c>
    </row>
    <row r="663" spans="1:18" x14ac:dyDescent="0.2">
      <c r="A663">
        <v>662</v>
      </c>
      <c r="B663" t="s">
        <v>13</v>
      </c>
      <c r="C663" t="s">
        <v>18</v>
      </c>
      <c r="D663" t="s">
        <v>203</v>
      </c>
      <c r="E663" s="2">
        <v>44369</v>
      </c>
      <c r="F663" s="3" t="s">
        <v>887</v>
      </c>
      <c r="G663" s="3">
        <v>2021</v>
      </c>
      <c r="H663" s="1">
        <v>5455.87</v>
      </c>
      <c r="I663">
        <v>9</v>
      </c>
      <c r="J663" s="1">
        <f>0.075*mock[[#This Row],[Invoiced Amount USD]]</f>
        <v>409.19024999999999</v>
      </c>
      <c r="K663" s="1">
        <f>mock[[#This Row],[Invoiced Amount USD]]-mock[[#This Row],[Vat]]</f>
        <v>5046.6797500000002</v>
      </c>
      <c r="L663" s="1">
        <f>mock[[#This Row],[Invoiced Amount USD]]/mock[[#This Row],[Quantity]]</f>
        <v>606.20777777777778</v>
      </c>
      <c r="M663" s="1">
        <f>mock[[#This Row],[COGS]]/mock[[#This Row],[Quantity]]</f>
        <v>560.74219444444452</v>
      </c>
      <c r="N663" s="1">
        <f>mock[[#This Row],[Unit Price]]-mock[[#This Row],[Unit Cost]]</f>
        <v>45.465583333333257</v>
      </c>
      <c r="O663" s="1">
        <f>mock[[#This Row],[Profit]]*mock[[#This Row],[Quantity]]</f>
        <v>409.19024999999931</v>
      </c>
      <c r="P663" s="1">
        <f>mock[[#This Row],[Total Profit]]+mock[[#This Row],[Vat]]</f>
        <v>818.3804999999993</v>
      </c>
      <c r="Q663" s="1">
        <f>mock[[#This Row],[Invoiced Amount USD]]/mock[[#This Row],[Total Profit]]</f>
        <v>13.333333333333355</v>
      </c>
      <c r="R663" s="1">
        <f>mock[[#This Row],[Invoiced Amount USD]]/$T$23*100</f>
        <v>0.10907472342371305</v>
      </c>
    </row>
    <row r="664" spans="1:18" x14ac:dyDescent="0.2">
      <c r="A664">
        <v>663</v>
      </c>
      <c r="B664" t="s">
        <v>16</v>
      </c>
      <c r="C664" t="s">
        <v>11</v>
      </c>
      <c r="D664" t="s">
        <v>392</v>
      </c>
      <c r="E664" s="2">
        <v>44289</v>
      </c>
      <c r="F664" s="3" t="s">
        <v>888</v>
      </c>
      <c r="G664" s="3">
        <v>2021</v>
      </c>
      <c r="H664" s="1">
        <v>7959.85</v>
      </c>
      <c r="I664">
        <v>9</v>
      </c>
      <c r="J664" s="1">
        <f>0.075*mock[[#This Row],[Invoiced Amount USD]]</f>
        <v>596.98874999999998</v>
      </c>
      <c r="K664" s="1">
        <f>mock[[#This Row],[Invoiced Amount USD]]-mock[[#This Row],[Vat]]</f>
        <v>7362.8612499999999</v>
      </c>
      <c r="L664" s="1">
        <f>mock[[#This Row],[Invoiced Amount USD]]/mock[[#This Row],[Quantity]]</f>
        <v>884.42777777777781</v>
      </c>
      <c r="M664" s="1">
        <f>mock[[#This Row],[COGS]]/mock[[#This Row],[Quantity]]</f>
        <v>818.09569444444446</v>
      </c>
      <c r="N664" s="1">
        <f>mock[[#This Row],[Unit Price]]-mock[[#This Row],[Unit Cost]]</f>
        <v>66.332083333333344</v>
      </c>
      <c r="O664" s="1">
        <f>mock[[#This Row],[Profit]]*mock[[#This Row],[Quantity]]</f>
        <v>596.9887500000001</v>
      </c>
      <c r="P664" s="1">
        <f>mock[[#This Row],[Total Profit]]+mock[[#This Row],[Vat]]</f>
        <v>1193.9775</v>
      </c>
      <c r="Q664" s="1">
        <f>mock[[#This Row],[Invoiced Amount USD]]/mock[[#This Row],[Total Profit]]</f>
        <v>13.333333333333332</v>
      </c>
      <c r="R664" s="1">
        <f>mock[[#This Row],[Invoiced Amount USD]]/$T$23*100</f>
        <v>0.15913473694282348</v>
      </c>
    </row>
    <row r="665" spans="1:18" x14ac:dyDescent="0.2">
      <c r="A665">
        <v>664</v>
      </c>
      <c r="B665" t="s">
        <v>8</v>
      </c>
      <c r="C665" t="s">
        <v>6</v>
      </c>
      <c r="D665" t="s">
        <v>94</v>
      </c>
      <c r="E665" s="2">
        <v>44395</v>
      </c>
      <c r="F665" s="3" t="s">
        <v>892</v>
      </c>
      <c r="G665" s="3">
        <v>2021</v>
      </c>
      <c r="H665" s="1">
        <v>3434.94</v>
      </c>
      <c r="I665">
        <v>4</v>
      </c>
      <c r="J665" s="1">
        <f>0.075*mock[[#This Row],[Invoiced Amount USD]]</f>
        <v>257.62049999999999</v>
      </c>
      <c r="K665" s="1">
        <f>mock[[#This Row],[Invoiced Amount USD]]-mock[[#This Row],[Vat]]</f>
        <v>3177.3195000000001</v>
      </c>
      <c r="L665" s="1">
        <f>mock[[#This Row],[Invoiced Amount USD]]/mock[[#This Row],[Quantity]]</f>
        <v>858.73500000000001</v>
      </c>
      <c r="M665" s="1">
        <f>mock[[#This Row],[COGS]]/mock[[#This Row],[Quantity]]</f>
        <v>794.32987500000002</v>
      </c>
      <c r="N665" s="1">
        <f>mock[[#This Row],[Unit Price]]-mock[[#This Row],[Unit Cost]]</f>
        <v>64.405124999999998</v>
      </c>
      <c r="O665" s="1">
        <f>mock[[#This Row],[Profit]]*mock[[#This Row],[Quantity]]</f>
        <v>257.62049999999999</v>
      </c>
      <c r="P665" s="1">
        <f>mock[[#This Row],[Total Profit]]+mock[[#This Row],[Vat]]</f>
        <v>515.24099999999999</v>
      </c>
      <c r="Q665" s="1">
        <f>mock[[#This Row],[Invoiced Amount USD]]/mock[[#This Row],[Total Profit]]</f>
        <v>13.333333333333334</v>
      </c>
      <c r="R665" s="1">
        <f>mock[[#This Row],[Invoiced Amount USD]]/$T$23*100</f>
        <v>6.867193142011245E-2</v>
      </c>
    </row>
    <row r="666" spans="1:18" x14ac:dyDescent="0.2">
      <c r="A666">
        <v>665</v>
      </c>
      <c r="B666" t="s">
        <v>13</v>
      </c>
      <c r="C666" t="s">
        <v>18</v>
      </c>
      <c r="D666" t="s">
        <v>624</v>
      </c>
      <c r="E666" s="2">
        <v>44433</v>
      </c>
      <c r="F666" s="3" t="s">
        <v>891</v>
      </c>
      <c r="G666" s="3">
        <v>2021</v>
      </c>
      <c r="H666" s="1">
        <v>7503.14</v>
      </c>
      <c r="I666">
        <v>10</v>
      </c>
      <c r="J666" s="1">
        <f>0.075*mock[[#This Row],[Invoiced Amount USD]]</f>
        <v>562.7355</v>
      </c>
      <c r="K666" s="1">
        <f>mock[[#This Row],[Invoiced Amount USD]]-mock[[#This Row],[Vat]]</f>
        <v>6940.4045000000006</v>
      </c>
      <c r="L666" s="1">
        <f>mock[[#This Row],[Invoiced Amount USD]]/mock[[#This Row],[Quantity]]</f>
        <v>750.31400000000008</v>
      </c>
      <c r="M666" s="1">
        <f>mock[[#This Row],[COGS]]/mock[[#This Row],[Quantity]]</f>
        <v>694.04045000000008</v>
      </c>
      <c r="N666" s="1">
        <f>mock[[#This Row],[Unit Price]]-mock[[#This Row],[Unit Cost]]</f>
        <v>56.27355</v>
      </c>
      <c r="O666" s="1">
        <f>mock[[#This Row],[Profit]]*mock[[#This Row],[Quantity]]</f>
        <v>562.7355</v>
      </c>
      <c r="P666" s="1">
        <f>mock[[#This Row],[Total Profit]]+mock[[#This Row],[Vat]]</f>
        <v>1125.471</v>
      </c>
      <c r="Q666" s="1">
        <f>mock[[#This Row],[Invoiced Amount USD]]/mock[[#This Row],[Total Profit]]</f>
        <v>13.333333333333334</v>
      </c>
      <c r="R666" s="1">
        <f>mock[[#This Row],[Invoiced Amount USD]]/$T$23*100</f>
        <v>0.15000410939215897</v>
      </c>
    </row>
    <row r="667" spans="1:18" x14ac:dyDescent="0.2">
      <c r="A667">
        <v>666</v>
      </c>
      <c r="B667" t="s">
        <v>16</v>
      </c>
      <c r="C667" t="s">
        <v>31</v>
      </c>
      <c r="D667" t="s">
        <v>625</v>
      </c>
      <c r="E667" s="2">
        <v>44289</v>
      </c>
      <c r="F667" s="3" t="s">
        <v>888</v>
      </c>
      <c r="G667" s="3">
        <v>2021</v>
      </c>
      <c r="H667" s="1">
        <v>5298.66</v>
      </c>
      <c r="I667">
        <v>8</v>
      </c>
      <c r="J667" s="1">
        <f>0.075*mock[[#This Row],[Invoiced Amount USD]]</f>
        <v>397.39949999999999</v>
      </c>
      <c r="K667" s="1">
        <f>mock[[#This Row],[Invoiced Amount USD]]-mock[[#This Row],[Vat]]</f>
        <v>4901.2605000000003</v>
      </c>
      <c r="L667" s="1">
        <f>mock[[#This Row],[Invoiced Amount USD]]/mock[[#This Row],[Quantity]]</f>
        <v>662.33249999999998</v>
      </c>
      <c r="M667" s="1">
        <f>mock[[#This Row],[COGS]]/mock[[#This Row],[Quantity]]</f>
        <v>612.65756250000004</v>
      </c>
      <c r="N667" s="1">
        <f>mock[[#This Row],[Unit Price]]-mock[[#This Row],[Unit Cost]]</f>
        <v>49.674937499999942</v>
      </c>
      <c r="O667" s="1">
        <f>mock[[#This Row],[Profit]]*mock[[#This Row],[Quantity]]</f>
        <v>397.39949999999953</v>
      </c>
      <c r="P667" s="1">
        <f>mock[[#This Row],[Total Profit]]+mock[[#This Row],[Vat]]</f>
        <v>794.79899999999952</v>
      </c>
      <c r="Q667" s="1">
        <f>mock[[#This Row],[Invoiced Amount USD]]/mock[[#This Row],[Total Profit]]</f>
        <v>13.333333333333348</v>
      </c>
      <c r="R667" s="1">
        <f>mock[[#This Row],[Invoiced Amount USD]]/$T$23*100</f>
        <v>0.10593175314226538</v>
      </c>
    </row>
    <row r="668" spans="1:18" x14ac:dyDescent="0.2">
      <c r="A668">
        <v>667</v>
      </c>
      <c r="B668" t="s">
        <v>13</v>
      </c>
      <c r="C668" t="s">
        <v>25</v>
      </c>
      <c r="D668" t="s">
        <v>626</v>
      </c>
      <c r="E668" s="2">
        <v>44371</v>
      </c>
      <c r="F668" s="3" t="s">
        <v>887</v>
      </c>
      <c r="G668" s="3">
        <v>2021</v>
      </c>
      <c r="H668" s="1">
        <v>6042.26</v>
      </c>
      <c r="I668">
        <v>10</v>
      </c>
      <c r="J668" s="1">
        <f>0.075*mock[[#This Row],[Invoiced Amount USD]]</f>
        <v>453.16950000000003</v>
      </c>
      <c r="K668" s="1">
        <f>mock[[#This Row],[Invoiced Amount USD]]-mock[[#This Row],[Vat]]</f>
        <v>5589.0905000000002</v>
      </c>
      <c r="L668" s="1">
        <f>mock[[#This Row],[Invoiced Amount USD]]/mock[[#This Row],[Quantity]]</f>
        <v>604.226</v>
      </c>
      <c r="M668" s="1">
        <f>mock[[#This Row],[COGS]]/mock[[#This Row],[Quantity]]</f>
        <v>558.90904999999998</v>
      </c>
      <c r="N668" s="1">
        <f>mock[[#This Row],[Unit Price]]-mock[[#This Row],[Unit Cost]]</f>
        <v>45.31695000000002</v>
      </c>
      <c r="O668" s="1">
        <f>mock[[#This Row],[Profit]]*mock[[#This Row],[Quantity]]</f>
        <v>453.1695000000002</v>
      </c>
      <c r="P668" s="1">
        <f>mock[[#This Row],[Total Profit]]+mock[[#This Row],[Vat]]</f>
        <v>906.33900000000017</v>
      </c>
      <c r="Q668" s="1">
        <f>mock[[#This Row],[Invoiced Amount USD]]/mock[[#This Row],[Total Profit]]</f>
        <v>13.333333333333329</v>
      </c>
      <c r="R668" s="1">
        <f>mock[[#This Row],[Invoiced Amount USD]]/$T$23*100</f>
        <v>0.12079793659932594</v>
      </c>
    </row>
    <row r="669" spans="1:18" x14ac:dyDescent="0.2">
      <c r="A669">
        <v>668</v>
      </c>
      <c r="B669" t="s">
        <v>5</v>
      </c>
      <c r="C669" t="s">
        <v>47</v>
      </c>
      <c r="D669" t="s">
        <v>627</v>
      </c>
      <c r="E669" s="2">
        <v>44454</v>
      </c>
      <c r="F669" s="3" t="s">
        <v>893</v>
      </c>
      <c r="G669" s="3">
        <v>2021</v>
      </c>
      <c r="H669" s="1">
        <v>626.29999999999995</v>
      </c>
      <c r="I669">
        <v>9</v>
      </c>
      <c r="J669" s="1">
        <f>0.075*mock[[#This Row],[Invoiced Amount USD]]</f>
        <v>46.972499999999997</v>
      </c>
      <c r="K669" s="1">
        <f>mock[[#This Row],[Invoiced Amount USD]]-mock[[#This Row],[Vat]]</f>
        <v>579.32749999999999</v>
      </c>
      <c r="L669" s="1">
        <f>mock[[#This Row],[Invoiced Amount USD]]/mock[[#This Row],[Quantity]]</f>
        <v>69.588888888888889</v>
      </c>
      <c r="M669" s="1">
        <f>mock[[#This Row],[COGS]]/mock[[#This Row],[Quantity]]</f>
        <v>64.369722222222222</v>
      </c>
      <c r="N669" s="1">
        <f>mock[[#This Row],[Unit Price]]-mock[[#This Row],[Unit Cost]]</f>
        <v>5.2191666666666663</v>
      </c>
      <c r="O669" s="1">
        <f>mock[[#This Row],[Profit]]*mock[[#This Row],[Quantity]]</f>
        <v>46.972499999999997</v>
      </c>
      <c r="P669" s="1">
        <f>mock[[#This Row],[Total Profit]]+mock[[#This Row],[Vat]]</f>
        <v>93.944999999999993</v>
      </c>
      <c r="Q669" s="1">
        <f>mock[[#This Row],[Invoiced Amount USD]]/mock[[#This Row],[Total Profit]]</f>
        <v>13.333333333333334</v>
      </c>
      <c r="R669" s="1">
        <f>mock[[#This Row],[Invoiced Amount USD]]/$T$23*100</f>
        <v>1.2521100994025057E-2</v>
      </c>
    </row>
    <row r="670" spans="1:18" x14ac:dyDescent="0.2">
      <c r="A670">
        <v>669</v>
      </c>
      <c r="B670" t="s">
        <v>10</v>
      </c>
      <c r="C670" t="s">
        <v>22</v>
      </c>
      <c r="D670" t="s">
        <v>628</v>
      </c>
      <c r="E670" s="2">
        <v>44262</v>
      </c>
      <c r="F670" s="3" t="s">
        <v>890</v>
      </c>
      <c r="G670" s="3">
        <v>2021</v>
      </c>
      <c r="H670" s="1">
        <v>1644.08</v>
      </c>
      <c r="I670">
        <v>7</v>
      </c>
      <c r="J670" s="1">
        <f>0.075*mock[[#This Row],[Invoiced Amount USD]]</f>
        <v>123.30599999999998</v>
      </c>
      <c r="K670" s="1">
        <f>mock[[#This Row],[Invoiced Amount USD]]-mock[[#This Row],[Vat]]</f>
        <v>1520.7739999999999</v>
      </c>
      <c r="L670" s="1">
        <f>mock[[#This Row],[Invoiced Amount USD]]/mock[[#This Row],[Quantity]]</f>
        <v>234.86857142857141</v>
      </c>
      <c r="M670" s="1">
        <f>mock[[#This Row],[COGS]]/mock[[#This Row],[Quantity]]</f>
        <v>217.25342857142854</v>
      </c>
      <c r="N670" s="1">
        <f>mock[[#This Row],[Unit Price]]-mock[[#This Row],[Unit Cost]]</f>
        <v>17.615142857142871</v>
      </c>
      <c r="O670" s="1">
        <f>mock[[#This Row],[Profit]]*mock[[#This Row],[Quantity]]</f>
        <v>123.3060000000001</v>
      </c>
      <c r="P670" s="1">
        <f>mock[[#This Row],[Total Profit]]+mock[[#This Row],[Vat]]</f>
        <v>246.61200000000008</v>
      </c>
      <c r="Q670" s="1">
        <f>mock[[#This Row],[Invoiced Amount USD]]/mock[[#This Row],[Total Profit]]</f>
        <v>13.333333333333321</v>
      </c>
      <c r="R670" s="1">
        <f>mock[[#This Row],[Invoiced Amount USD]]/$T$23*100</f>
        <v>3.2868739776874843E-2</v>
      </c>
    </row>
    <row r="671" spans="1:18" x14ac:dyDescent="0.2">
      <c r="A671">
        <v>670</v>
      </c>
      <c r="B671" t="s">
        <v>8</v>
      </c>
      <c r="C671" t="s">
        <v>41</v>
      </c>
      <c r="D671" t="s">
        <v>629</v>
      </c>
      <c r="E671" s="2">
        <v>44503</v>
      </c>
      <c r="F671" s="3" t="s">
        <v>898</v>
      </c>
      <c r="G671" s="3">
        <v>2021</v>
      </c>
      <c r="H671" s="1">
        <v>2837.55</v>
      </c>
      <c r="I671">
        <v>3</v>
      </c>
      <c r="J671" s="1">
        <f>0.075*mock[[#This Row],[Invoiced Amount USD]]</f>
        <v>212.81625</v>
      </c>
      <c r="K671" s="1">
        <f>mock[[#This Row],[Invoiced Amount USD]]-mock[[#This Row],[Vat]]</f>
        <v>2624.7337500000003</v>
      </c>
      <c r="L671" s="1">
        <f>mock[[#This Row],[Invoiced Amount USD]]/mock[[#This Row],[Quantity]]</f>
        <v>945.85</v>
      </c>
      <c r="M671" s="1">
        <f>mock[[#This Row],[COGS]]/mock[[#This Row],[Quantity]]</f>
        <v>874.91125000000011</v>
      </c>
      <c r="N671" s="1">
        <f>mock[[#This Row],[Unit Price]]-mock[[#This Row],[Unit Cost]]</f>
        <v>70.938749999999914</v>
      </c>
      <c r="O671" s="1">
        <f>mock[[#This Row],[Profit]]*mock[[#This Row],[Quantity]]</f>
        <v>212.81624999999974</v>
      </c>
      <c r="P671" s="1">
        <f>mock[[#This Row],[Total Profit]]+mock[[#This Row],[Vat]]</f>
        <v>425.63249999999971</v>
      </c>
      <c r="Q671" s="1">
        <f>mock[[#This Row],[Invoiced Amount USD]]/mock[[#This Row],[Total Profit]]</f>
        <v>13.33333333333335</v>
      </c>
      <c r="R671" s="1">
        <f>mock[[#This Row],[Invoiced Amount USD]]/$T$23*100</f>
        <v>5.6728804288034174E-2</v>
      </c>
    </row>
    <row r="672" spans="1:18" x14ac:dyDescent="0.2">
      <c r="A672">
        <v>671</v>
      </c>
      <c r="B672" t="s">
        <v>8</v>
      </c>
      <c r="C672" t="s">
        <v>20</v>
      </c>
      <c r="D672" t="s">
        <v>630</v>
      </c>
      <c r="E672" s="2">
        <v>44455</v>
      </c>
      <c r="F672" s="3" t="s">
        <v>893</v>
      </c>
      <c r="G672" s="3">
        <v>2021</v>
      </c>
      <c r="H672" s="1">
        <v>8181.11</v>
      </c>
      <c r="I672">
        <v>2</v>
      </c>
      <c r="J672" s="1">
        <f>0.075*mock[[#This Row],[Invoiced Amount USD]]</f>
        <v>613.58324999999991</v>
      </c>
      <c r="K672" s="1">
        <f>mock[[#This Row],[Invoiced Amount USD]]-mock[[#This Row],[Vat]]</f>
        <v>7567.52675</v>
      </c>
      <c r="L672" s="1">
        <f>mock[[#This Row],[Invoiced Amount USD]]/mock[[#This Row],[Quantity]]</f>
        <v>4090.5549999999998</v>
      </c>
      <c r="M672" s="1">
        <f>mock[[#This Row],[COGS]]/mock[[#This Row],[Quantity]]</f>
        <v>3783.763375</v>
      </c>
      <c r="N672" s="1">
        <f>mock[[#This Row],[Unit Price]]-mock[[#This Row],[Unit Cost]]</f>
        <v>306.79162499999984</v>
      </c>
      <c r="O672" s="1">
        <f>mock[[#This Row],[Profit]]*mock[[#This Row],[Quantity]]</f>
        <v>613.58324999999968</v>
      </c>
      <c r="P672" s="1">
        <f>mock[[#This Row],[Total Profit]]+mock[[#This Row],[Vat]]</f>
        <v>1227.1664999999996</v>
      </c>
      <c r="Q672" s="1">
        <f>mock[[#This Row],[Invoiced Amount USD]]/mock[[#This Row],[Total Profit]]</f>
        <v>13.333333333333339</v>
      </c>
      <c r="R672" s="1">
        <f>mock[[#This Row],[Invoiced Amount USD]]/$T$23*100</f>
        <v>0.16355820621623557</v>
      </c>
    </row>
    <row r="673" spans="1:18" x14ac:dyDescent="0.2">
      <c r="A673">
        <v>672</v>
      </c>
      <c r="B673" t="s">
        <v>10</v>
      </c>
      <c r="C673" t="s">
        <v>87</v>
      </c>
      <c r="D673" t="s">
        <v>631</v>
      </c>
      <c r="E673" s="2">
        <v>44386</v>
      </c>
      <c r="F673" s="3" t="s">
        <v>892</v>
      </c>
      <c r="G673" s="3">
        <v>2021</v>
      </c>
      <c r="H673" s="1">
        <v>7213.94</v>
      </c>
      <c r="I673">
        <v>3</v>
      </c>
      <c r="J673" s="1">
        <f>0.075*mock[[#This Row],[Invoiced Amount USD]]</f>
        <v>541.04549999999995</v>
      </c>
      <c r="K673" s="1">
        <f>mock[[#This Row],[Invoiced Amount USD]]-mock[[#This Row],[Vat]]</f>
        <v>6672.8944999999994</v>
      </c>
      <c r="L673" s="1">
        <f>mock[[#This Row],[Invoiced Amount USD]]/mock[[#This Row],[Quantity]]</f>
        <v>2404.6466666666665</v>
      </c>
      <c r="M673" s="1">
        <f>mock[[#This Row],[COGS]]/mock[[#This Row],[Quantity]]</f>
        <v>2224.2981666666665</v>
      </c>
      <c r="N673" s="1">
        <f>mock[[#This Row],[Unit Price]]-mock[[#This Row],[Unit Cost]]</f>
        <v>180.34850000000006</v>
      </c>
      <c r="O673" s="1">
        <f>mock[[#This Row],[Profit]]*mock[[#This Row],[Quantity]]</f>
        <v>541.04550000000017</v>
      </c>
      <c r="P673" s="1">
        <f>mock[[#This Row],[Total Profit]]+mock[[#This Row],[Vat]]</f>
        <v>1082.0910000000001</v>
      </c>
      <c r="Q673" s="1">
        <f>mock[[#This Row],[Invoiced Amount USD]]/mock[[#This Row],[Total Profit]]</f>
        <v>13.333333333333329</v>
      </c>
      <c r="R673" s="1">
        <f>mock[[#This Row],[Invoiced Amount USD]]/$T$23*100</f>
        <v>0.14422237155490519</v>
      </c>
    </row>
    <row r="674" spans="1:18" x14ac:dyDescent="0.2">
      <c r="A674">
        <v>673</v>
      </c>
      <c r="B674" t="s">
        <v>8</v>
      </c>
      <c r="C674" t="s">
        <v>14</v>
      </c>
      <c r="D674" t="s">
        <v>632</v>
      </c>
      <c r="E674" s="2">
        <v>44353</v>
      </c>
      <c r="F674" s="3" t="s">
        <v>887</v>
      </c>
      <c r="G674" s="3">
        <v>2021</v>
      </c>
      <c r="H674" s="1">
        <v>9546.7000000000007</v>
      </c>
      <c r="I674">
        <v>9</v>
      </c>
      <c r="J674" s="1">
        <f>0.075*mock[[#This Row],[Invoiced Amount USD]]</f>
        <v>716.00250000000005</v>
      </c>
      <c r="K674" s="1">
        <f>mock[[#This Row],[Invoiced Amount USD]]-mock[[#This Row],[Vat]]</f>
        <v>8830.6975000000002</v>
      </c>
      <c r="L674" s="1">
        <f>mock[[#This Row],[Invoiced Amount USD]]/mock[[#This Row],[Quantity]]</f>
        <v>1060.7444444444445</v>
      </c>
      <c r="M674" s="1">
        <f>mock[[#This Row],[COGS]]/mock[[#This Row],[Quantity]]</f>
        <v>981.18861111111119</v>
      </c>
      <c r="N674" s="1">
        <f>mock[[#This Row],[Unit Price]]-mock[[#This Row],[Unit Cost]]</f>
        <v>79.555833333333339</v>
      </c>
      <c r="O674" s="1">
        <f>mock[[#This Row],[Profit]]*mock[[#This Row],[Quantity]]</f>
        <v>716.00250000000005</v>
      </c>
      <c r="P674" s="1">
        <f>mock[[#This Row],[Total Profit]]+mock[[#This Row],[Vat]]</f>
        <v>1432.0050000000001</v>
      </c>
      <c r="Q674" s="1">
        <f>mock[[#This Row],[Invoiced Amount USD]]/mock[[#This Row],[Total Profit]]</f>
        <v>13.333333333333334</v>
      </c>
      <c r="R674" s="1">
        <f>mock[[#This Row],[Invoiced Amount USD]]/$T$23*100</f>
        <v>0.19085932438074249</v>
      </c>
    </row>
    <row r="675" spans="1:18" x14ac:dyDescent="0.2">
      <c r="A675">
        <v>674</v>
      </c>
      <c r="B675" t="s">
        <v>8</v>
      </c>
      <c r="C675" t="s">
        <v>29</v>
      </c>
      <c r="D675" t="s">
        <v>633</v>
      </c>
      <c r="E675" s="2">
        <v>44317</v>
      </c>
      <c r="F675" s="3" t="s">
        <v>897</v>
      </c>
      <c r="G675" s="3">
        <v>2021</v>
      </c>
      <c r="H675" s="1">
        <v>4252.59</v>
      </c>
      <c r="I675">
        <v>4</v>
      </c>
      <c r="J675" s="1">
        <f>0.075*mock[[#This Row],[Invoiced Amount USD]]</f>
        <v>318.94425000000001</v>
      </c>
      <c r="K675" s="1">
        <f>mock[[#This Row],[Invoiced Amount USD]]-mock[[#This Row],[Vat]]</f>
        <v>3933.6457500000001</v>
      </c>
      <c r="L675" s="1">
        <f>mock[[#This Row],[Invoiced Amount USD]]/mock[[#This Row],[Quantity]]</f>
        <v>1063.1475</v>
      </c>
      <c r="M675" s="1">
        <f>mock[[#This Row],[COGS]]/mock[[#This Row],[Quantity]]</f>
        <v>983.41143750000003</v>
      </c>
      <c r="N675" s="1">
        <f>mock[[#This Row],[Unit Price]]-mock[[#This Row],[Unit Cost]]</f>
        <v>79.736062500000003</v>
      </c>
      <c r="O675" s="1">
        <f>mock[[#This Row],[Profit]]*mock[[#This Row],[Quantity]]</f>
        <v>318.94425000000001</v>
      </c>
      <c r="P675" s="1">
        <f>mock[[#This Row],[Total Profit]]+mock[[#This Row],[Vat]]</f>
        <v>637.88850000000002</v>
      </c>
      <c r="Q675" s="1">
        <f>mock[[#This Row],[Invoiced Amount USD]]/mock[[#This Row],[Total Profit]]</f>
        <v>13.333333333333334</v>
      </c>
      <c r="R675" s="1">
        <f>mock[[#This Row],[Invoiced Amount USD]]/$T$23*100</f>
        <v>8.5018535647742324E-2</v>
      </c>
    </row>
    <row r="676" spans="1:18" x14ac:dyDescent="0.2">
      <c r="A676">
        <v>675</v>
      </c>
      <c r="B676" t="s">
        <v>10</v>
      </c>
      <c r="C676" t="s">
        <v>52</v>
      </c>
      <c r="D676" t="s">
        <v>634</v>
      </c>
      <c r="E676" s="2">
        <v>44482</v>
      </c>
      <c r="F676" s="3" t="s">
        <v>889</v>
      </c>
      <c r="G676" s="3">
        <v>2021</v>
      </c>
      <c r="H676" s="1">
        <v>9138.42</v>
      </c>
      <c r="I676">
        <v>9</v>
      </c>
      <c r="J676" s="1">
        <f>0.075*mock[[#This Row],[Invoiced Amount USD]]</f>
        <v>685.38149999999996</v>
      </c>
      <c r="K676" s="1">
        <f>mock[[#This Row],[Invoiced Amount USD]]-mock[[#This Row],[Vat]]</f>
        <v>8453.0385000000006</v>
      </c>
      <c r="L676" s="1">
        <f>mock[[#This Row],[Invoiced Amount USD]]/mock[[#This Row],[Quantity]]</f>
        <v>1015.38</v>
      </c>
      <c r="M676" s="1">
        <f>mock[[#This Row],[COGS]]/mock[[#This Row],[Quantity]]</f>
        <v>939.2265000000001</v>
      </c>
      <c r="N676" s="1">
        <f>mock[[#This Row],[Unit Price]]-mock[[#This Row],[Unit Cost]]</f>
        <v>76.153499999999894</v>
      </c>
      <c r="O676" s="1">
        <f>mock[[#This Row],[Profit]]*mock[[#This Row],[Quantity]]</f>
        <v>685.38149999999905</v>
      </c>
      <c r="P676" s="1">
        <f>mock[[#This Row],[Total Profit]]+mock[[#This Row],[Vat]]</f>
        <v>1370.762999999999</v>
      </c>
      <c r="Q676" s="1">
        <f>mock[[#This Row],[Invoiced Amount USD]]/mock[[#This Row],[Total Profit]]</f>
        <v>13.333333333333352</v>
      </c>
      <c r="R676" s="1">
        <f>mock[[#This Row],[Invoiced Amount USD]]/$T$23*100</f>
        <v>0.18269691800386151</v>
      </c>
    </row>
    <row r="677" spans="1:18" x14ac:dyDescent="0.2">
      <c r="A677">
        <v>676</v>
      </c>
      <c r="B677" t="s">
        <v>16</v>
      </c>
      <c r="C677" t="s">
        <v>47</v>
      </c>
      <c r="D677" t="s">
        <v>635</v>
      </c>
      <c r="E677" s="2">
        <v>44505</v>
      </c>
      <c r="F677" s="3" t="s">
        <v>898</v>
      </c>
      <c r="G677" s="3">
        <v>2021</v>
      </c>
      <c r="H677" s="1">
        <v>3843.69</v>
      </c>
      <c r="I677">
        <v>6</v>
      </c>
      <c r="J677" s="1">
        <f>0.075*mock[[#This Row],[Invoiced Amount USD]]</f>
        <v>288.27674999999999</v>
      </c>
      <c r="K677" s="1">
        <f>mock[[#This Row],[Invoiced Amount USD]]-mock[[#This Row],[Vat]]</f>
        <v>3555.4132500000001</v>
      </c>
      <c r="L677" s="1">
        <f>mock[[#This Row],[Invoiced Amount USD]]/mock[[#This Row],[Quantity]]</f>
        <v>640.61500000000001</v>
      </c>
      <c r="M677" s="1">
        <f>mock[[#This Row],[COGS]]/mock[[#This Row],[Quantity]]</f>
        <v>592.56887500000005</v>
      </c>
      <c r="N677" s="1">
        <f>mock[[#This Row],[Unit Price]]-mock[[#This Row],[Unit Cost]]</f>
        <v>48.046124999999961</v>
      </c>
      <c r="O677" s="1">
        <f>mock[[#This Row],[Profit]]*mock[[#This Row],[Quantity]]</f>
        <v>288.27674999999977</v>
      </c>
      <c r="P677" s="1">
        <f>mock[[#This Row],[Total Profit]]+mock[[#This Row],[Vat]]</f>
        <v>576.55349999999976</v>
      </c>
      <c r="Q677" s="1">
        <f>mock[[#This Row],[Invoiced Amount USD]]/mock[[#This Row],[Total Profit]]</f>
        <v>13.333333333333345</v>
      </c>
      <c r="R677" s="1">
        <f>mock[[#This Row],[Invoiced Amount USD]]/$T$23*100</f>
        <v>7.6843734120587856E-2</v>
      </c>
    </row>
    <row r="678" spans="1:18" x14ac:dyDescent="0.2">
      <c r="A678">
        <v>677</v>
      </c>
      <c r="B678" t="s">
        <v>13</v>
      </c>
      <c r="C678" t="s">
        <v>63</v>
      </c>
      <c r="D678" t="s">
        <v>249</v>
      </c>
      <c r="E678" s="2">
        <v>44449</v>
      </c>
      <c r="F678" s="3" t="s">
        <v>893</v>
      </c>
      <c r="G678" s="3">
        <v>2021</v>
      </c>
      <c r="H678" s="1">
        <v>3605.66</v>
      </c>
      <c r="I678">
        <v>8</v>
      </c>
      <c r="J678" s="1">
        <f>0.075*mock[[#This Row],[Invoiced Amount USD]]</f>
        <v>270.42449999999997</v>
      </c>
      <c r="K678" s="1">
        <f>mock[[#This Row],[Invoiced Amount USD]]-mock[[#This Row],[Vat]]</f>
        <v>3335.2354999999998</v>
      </c>
      <c r="L678" s="1">
        <f>mock[[#This Row],[Invoiced Amount USD]]/mock[[#This Row],[Quantity]]</f>
        <v>450.70749999999998</v>
      </c>
      <c r="M678" s="1">
        <f>mock[[#This Row],[COGS]]/mock[[#This Row],[Quantity]]</f>
        <v>416.90443749999997</v>
      </c>
      <c r="N678" s="1">
        <f>mock[[#This Row],[Unit Price]]-mock[[#This Row],[Unit Cost]]</f>
        <v>33.80306250000001</v>
      </c>
      <c r="O678" s="1">
        <f>mock[[#This Row],[Profit]]*mock[[#This Row],[Quantity]]</f>
        <v>270.42450000000008</v>
      </c>
      <c r="P678" s="1">
        <f>mock[[#This Row],[Total Profit]]+mock[[#This Row],[Vat]]</f>
        <v>540.84900000000005</v>
      </c>
      <c r="Q678" s="1">
        <f>mock[[#This Row],[Invoiced Amount USD]]/mock[[#This Row],[Total Profit]]</f>
        <v>13.333333333333329</v>
      </c>
      <c r="R678" s="1">
        <f>mock[[#This Row],[Invoiced Amount USD]]/$T$23*100</f>
        <v>7.2084996024455353E-2</v>
      </c>
    </row>
    <row r="679" spans="1:18" x14ac:dyDescent="0.2">
      <c r="A679">
        <v>678</v>
      </c>
      <c r="B679" t="s">
        <v>13</v>
      </c>
      <c r="C679" t="s">
        <v>14</v>
      </c>
      <c r="D679" t="s">
        <v>535</v>
      </c>
      <c r="E679" s="2">
        <v>44218</v>
      </c>
      <c r="F679" s="3" t="s">
        <v>894</v>
      </c>
      <c r="G679" s="3">
        <v>2021</v>
      </c>
      <c r="H679" s="1">
        <v>1215.8900000000001</v>
      </c>
      <c r="I679">
        <v>5</v>
      </c>
      <c r="J679" s="1">
        <f>0.075*mock[[#This Row],[Invoiced Amount USD]]</f>
        <v>91.191749999999999</v>
      </c>
      <c r="K679" s="1">
        <f>mock[[#This Row],[Invoiced Amount USD]]-mock[[#This Row],[Vat]]</f>
        <v>1124.6982500000001</v>
      </c>
      <c r="L679" s="1">
        <f>mock[[#This Row],[Invoiced Amount USD]]/mock[[#This Row],[Quantity]]</f>
        <v>243.17800000000003</v>
      </c>
      <c r="M679" s="1">
        <f>mock[[#This Row],[COGS]]/mock[[#This Row],[Quantity]]</f>
        <v>224.93965000000003</v>
      </c>
      <c r="N679" s="1">
        <f>mock[[#This Row],[Unit Price]]-mock[[#This Row],[Unit Cost]]</f>
        <v>18.238349999999997</v>
      </c>
      <c r="O679" s="1">
        <f>mock[[#This Row],[Profit]]*mock[[#This Row],[Quantity]]</f>
        <v>91.191749999999985</v>
      </c>
      <c r="P679" s="1">
        <f>mock[[#This Row],[Total Profit]]+mock[[#This Row],[Vat]]</f>
        <v>182.38349999999997</v>
      </c>
      <c r="Q679" s="1">
        <f>mock[[#This Row],[Invoiced Amount USD]]/mock[[#This Row],[Total Profit]]</f>
        <v>13.333333333333337</v>
      </c>
      <c r="R679" s="1">
        <f>mock[[#This Row],[Invoiced Amount USD]]/$T$23*100</f>
        <v>2.4308289138791517E-2</v>
      </c>
    </row>
    <row r="680" spans="1:18" x14ac:dyDescent="0.2">
      <c r="A680">
        <v>679</v>
      </c>
      <c r="B680" t="s">
        <v>5</v>
      </c>
      <c r="C680" t="s">
        <v>41</v>
      </c>
      <c r="D680" t="s">
        <v>636</v>
      </c>
      <c r="E680" s="2">
        <v>44204</v>
      </c>
      <c r="F680" s="3" t="s">
        <v>894</v>
      </c>
      <c r="G680" s="3">
        <v>2021</v>
      </c>
      <c r="H680" s="1">
        <v>5984.25</v>
      </c>
      <c r="I680">
        <v>8</v>
      </c>
      <c r="J680" s="1">
        <f>0.075*mock[[#This Row],[Invoiced Amount USD]]</f>
        <v>448.81874999999997</v>
      </c>
      <c r="K680" s="1">
        <f>mock[[#This Row],[Invoiced Amount USD]]-mock[[#This Row],[Vat]]</f>
        <v>5535.4312499999996</v>
      </c>
      <c r="L680" s="1">
        <f>mock[[#This Row],[Invoiced Amount USD]]/mock[[#This Row],[Quantity]]</f>
        <v>748.03125</v>
      </c>
      <c r="M680" s="1">
        <f>mock[[#This Row],[COGS]]/mock[[#This Row],[Quantity]]</f>
        <v>691.92890624999995</v>
      </c>
      <c r="N680" s="1">
        <f>mock[[#This Row],[Unit Price]]-mock[[#This Row],[Unit Cost]]</f>
        <v>56.102343750000045</v>
      </c>
      <c r="O680" s="1">
        <f>mock[[#This Row],[Profit]]*mock[[#This Row],[Quantity]]</f>
        <v>448.81875000000036</v>
      </c>
      <c r="P680" s="1">
        <f>mock[[#This Row],[Total Profit]]+mock[[#This Row],[Vat]]</f>
        <v>897.63750000000027</v>
      </c>
      <c r="Q680" s="1">
        <f>mock[[#This Row],[Invoiced Amount USD]]/mock[[#This Row],[Total Profit]]</f>
        <v>13.333333333333323</v>
      </c>
      <c r="R680" s="1">
        <f>mock[[#This Row],[Invoiced Amount USD]]/$T$23*100</f>
        <v>0.1196381903616389</v>
      </c>
    </row>
    <row r="681" spans="1:18" x14ac:dyDescent="0.2">
      <c r="A681">
        <v>680</v>
      </c>
      <c r="B681" t="s">
        <v>16</v>
      </c>
      <c r="C681" t="s">
        <v>20</v>
      </c>
      <c r="D681" t="s">
        <v>637</v>
      </c>
      <c r="E681" s="2">
        <v>44534</v>
      </c>
      <c r="F681" s="3" t="s">
        <v>895</v>
      </c>
      <c r="G681" s="3">
        <v>2021</v>
      </c>
      <c r="H681" s="1">
        <v>4586.29</v>
      </c>
      <c r="I681">
        <v>3</v>
      </c>
      <c r="J681" s="1">
        <f>0.075*mock[[#This Row],[Invoiced Amount USD]]</f>
        <v>343.97174999999999</v>
      </c>
      <c r="K681" s="1">
        <f>mock[[#This Row],[Invoiced Amount USD]]-mock[[#This Row],[Vat]]</f>
        <v>4242.3182500000003</v>
      </c>
      <c r="L681" s="1">
        <f>mock[[#This Row],[Invoiced Amount USD]]/mock[[#This Row],[Quantity]]</f>
        <v>1528.7633333333333</v>
      </c>
      <c r="M681" s="1">
        <f>mock[[#This Row],[COGS]]/mock[[#This Row],[Quantity]]</f>
        <v>1414.1060833333333</v>
      </c>
      <c r="N681" s="1">
        <f>mock[[#This Row],[Unit Price]]-mock[[#This Row],[Unit Cost]]</f>
        <v>114.65724999999998</v>
      </c>
      <c r="O681" s="1">
        <f>mock[[#This Row],[Profit]]*mock[[#This Row],[Quantity]]</f>
        <v>343.97174999999993</v>
      </c>
      <c r="P681" s="1">
        <f>mock[[#This Row],[Total Profit]]+mock[[#This Row],[Vat]]</f>
        <v>687.94349999999986</v>
      </c>
      <c r="Q681" s="1">
        <f>mock[[#This Row],[Invoiced Amount USD]]/mock[[#This Row],[Total Profit]]</f>
        <v>13.333333333333336</v>
      </c>
      <c r="R681" s="1">
        <f>mock[[#This Row],[Invoiced Amount USD]]/$T$23*100</f>
        <v>9.168992539978793E-2</v>
      </c>
    </row>
    <row r="682" spans="1:18" x14ac:dyDescent="0.2">
      <c r="A682">
        <v>681</v>
      </c>
      <c r="B682" t="s">
        <v>5</v>
      </c>
      <c r="C682" t="s">
        <v>47</v>
      </c>
      <c r="D682" t="s">
        <v>638</v>
      </c>
      <c r="E682" s="2">
        <v>44331</v>
      </c>
      <c r="F682" s="3" t="s">
        <v>897</v>
      </c>
      <c r="G682" s="3">
        <v>2021</v>
      </c>
      <c r="H682" s="1">
        <v>7277.95</v>
      </c>
      <c r="I682">
        <v>8</v>
      </c>
      <c r="J682" s="1">
        <f>0.075*mock[[#This Row],[Invoiced Amount USD]]</f>
        <v>545.84624999999994</v>
      </c>
      <c r="K682" s="1">
        <f>mock[[#This Row],[Invoiced Amount USD]]-mock[[#This Row],[Vat]]</f>
        <v>6732.1037500000002</v>
      </c>
      <c r="L682" s="1">
        <f>mock[[#This Row],[Invoiced Amount USD]]/mock[[#This Row],[Quantity]]</f>
        <v>909.74374999999998</v>
      </c>
      <c r="M682" s="1">
        <f>mock[[#This Row],[COGS]]/mock[[#This Row],[Quantity]]</f>
        <v>841.51296875000003</v>
      </c>
      <c r="N682" s="1">
        <f>mock[[#This Row],[Unit Price]]-mock[[#This Row],[Unit Cost]]</f>
        <v>68.23078124999995</v>
      </c>
      <c r="O682" s="1">
        <f>mock[[#This Row],[Profit]]*mock[[#This Row],[Quantity]]</f>
        <v>545.8462499999996</v>
      </c>
      <c r="P682" s="1">
        <f>mock[[#This Row],[Total Profit]]+mock[[#This Row],[Vat]]</f>
        <v>1091.6924999999997</v>
      </c>
      <c r="Q682" s="1">
        <f>mock[[#This Row],[Invoiced Amount USD]]/mock[[#This Row],[Total Profit]]</f>
        <v>13.333333333333343</v>
      </c>
      <c r="R682" s="1">
        <f>mock[[#This Row],[Invoiced Amount USD]]/$T$23*100</f>
        <v>0.14550207085975517</v>
      </c>
    </row>
    <row r="683" spans="1:18" x14ac:dyDescent="0.2">
      <c r="A683">
        <v>682</v>
      </c>
      <c r="B683" t="s">
        <v>13</v>
      </c>
      <c r="C683" t="s">
        <v>27</v>
      </c>
      <c r="D683" t="s">
        <v>639</v>
      </c>
      <c r="E683" s="2">
        <v>44372</v>
      </c>
      <c r="F683" s="3" t="s">
        <v>887</v>
      </c>
      <c r="G683" s="3">
        <v>2021</v>
      </c>
      <c r="H683" s="1">
        <v>3464.86</v>
      </c>
      <c r="I683">
        <v>3</v>
      </c>
      <c r="J683" s="1">
        <f>0.075*mock[[#This Row],[Invoiced Amount USD]]</f>
        <v>259.86450000000002</v>
      </c>
      <c r="K683" s="1">
        <f>mock[[#This Row],[Invoiced Amount USD]]-mock[[#This Row],[Vat]]</f>
        <v>3204.9955</v>
      </c>
      <c r="L683" s="1">
        <f>mock[[#This Row],[Invoiced Amount USD]]/mock[[#This Row],[Quantity]]</f>
        <v>1154.9533333333334</v>
      </c>
      <c r="M683" s="1">
        <f>mock[[#This Row],[COGS]]/mock[[#This Row],[Quantity]]</f>
        <v>1068.3318333333334</v>
      </c>
      <c r="N683" s="1">
        <f>mock[[#This Row],[Unit Price]]-mock[[#This Row],[Unit Cost]]</f>
        <v>86.621499999999969</v>
      </c>
      <c r="O683" s="1">
        <f>mock[[#This Row],[Profit]]*mock[[#This Row],[Quantity]]</f>
        <v>259.86449999999991</v>
      </c>
      <c r="P683" s="1">
        <f>mock[[#This Row],[Total Profit]]+mock[[#This Row],[Vat]]</f>
        <v>519.72899999999993</v>
      </c>
      <c r="Q683" s="1">
        <f>mock[[#This Row],[Invoiced Amount USD]]/mock[[#This Row],[Total Profit]]</f>
        <v>13.333333333333339</v>
      </c>
      <c r="R683" s="1">
        <f>mock[[#This Row],[Invoiced Amount USD]]/$T$23*100</f>
        <v>6.9270097381698328E-2</v>
      </c>
    </row>
    <row r="684" spans="1:18" x14ac:dyDescent="0.2">
      <c r="A684">
        <v>683</v>
      </c>
      <c r="B684" t="s">
        <v>16</v>
      </c>
      <c r="C684" t="s">
        <v>29</v>
      </c>
      <c r="D684" t="s">
        <v>640</v>
      </c>
      <c r="E684" s="2">
        <v>44457</v>
      </c>
      <c r="F684" s="3" t="s">
        <v>893</v>
      </c>
      <c r="G684" s="3">
        <v>2021</v>
      </c>
      <c r="H684" s="1">
        <v>1031.67</v>
      </c>
      <c r="I684">
        <v>10</v>
      </c>
      <c r="J684" s="1">
        <f>0.075*mock[[#This Row],[Invoiced Amount USD]]</f>
        <v>77.375250000000008</v>
      </c>
      <c r="K684" s="1">
        <f>mock[[#This Row],[Invoiced Amount USD]]-mock[[#This Row],[Vat]]</f>
        <v>954.29475000000002</v>
      </c>
      <c r="L684" s="1">
        <f>mock[[#This Row],[Invoiced Amount USD]]/mock[[#This Row],[Quantity]]</f>
        <v>103.167</v>
      </c>
      <c r="M684" s="1">
        <f>mock[[#This Row],[COGS]]/mock[[#This Row],[Quantity]]</f>
        <v>95.429474999999996</v>
      </c>
      <c r="N684" s="1">
        <f>mock[[#This Row],[Unit Price]]-mock[[#This Row],[Unit Cost]]</f>
        <v>7.7375250000000051</v>
      </c>
      <c r="O684" s="1">
        <f>mock[[#This Row],[Profit]]*mock[[#This Row],[Quantity]]</f>
        <v>77.375250000000051</v>
      </c>
      <c r="P684" s="1">
        <f>mock[[#This Row],[Total Profit]]+mock[[#This Row],[Vat]]</f>
        <v>154.75050000000005</v>
      </c>
      <c r="Q684" s="1">
        <f>mock[[#This Row],[Invoiced Amount USD]]/mock[[#This Row],[Total Profit]]</f>
        <v>13.333333333333325</v>
      </c>
      <c r="R684" s="1">
        <f>mock[[#This Row],[Invoiced Amount USD]]/$T$23*100</f>
        <v>2.0625330133331999E-2</v>
      </c>
    </row>
    <row r="685" spans="1:18" x14ac:dyDescent="0.2">
      <c r="A685">
        <v>684</v>
      </c>
      <c r="B685" t="s">
        <v>8</v>
      </c>
      <c r="C685" t="s">
        <v>91</v>
      </c>
      <c r="D685" t="s">
        <v>641</v>
      </c>
      <c r="E685" s="2">
        <v>44538</v>
      </c>
      <c r="F685" s="3" t="s">
        <v>895</v>
      </c>
      <c r="G685" s="3">
        <v>2021</v>
      </c>
      <c r="H685" s="1">
        <v>9657.5499999999993</v>
      </c>
      <c r="I685">
        <v>8</v>
      </c>
      <c r="J685" s="1">
        <f>0.075*mock[[#This Row],[Invoiced Amount USD]]</f>
        <v>724.31624999999997</v>
      </c>
      <c r="K685" s="1">
        <f>mock[[#This Row],[Invoiced Amount USD]]-mock[[#This Row],[Vat]]</f>
        <v>8933.2337499999994</v>
      </c>
      <c r="L685" s="1">
        <f>mock[[#This Row],[Invoiced Amount USD]]/mock[[#This Row],[Quantity]]</f>
        <v>1207.1937499999999</v>
      </c>
      <c r="M685" s="1">
        <f>mock[[#This Row],[COGS]]/mock[[#This Row],[Quantity]]</f>
        <v>1116.6542187499999</v>
      </c>
      <c r="N685" s="1">
        <f>mock[[#This Row],[Unit Price]]-mock[[#This Row],[Unit Cost]]</f>
        <v>90.539531249999982</v>
      </c>
      <c r="O685" s="1">
        <f>mock[[#This Row],[Profit]]*mock[[#This Row],[Quantity]]</f>
        <v>724.31624999999985</v>
      </c>
      <c r="P685" s="1">
        <f>mock[[#This Row],[Total Profit]]+mock[[#This Row],[Vat]]</f>
        <v>1448.6324999999997</v>
      </c>
      <c r="Q685" s="1">
        <f>mock[[#This Row],[Invoiced Amount USD]]/mock[[#This Row],[Total Profit]]</f>
        <v>13.333333333333336</v>
      </c>
      <c r="R685" s="1">
        <f>mock[[#This Row],[Invoiced Amount USD]]/$T$23*100</f>
        <v>0.19307545729657782</v>
      </c>
    </row>
    <row r="686" spans="1:18" x14ac:dyDescent="0.2">
      <c r="A686">
        <v>685</v>
      </c>
      <c r="B686" t="s">
        <v>8</v>
      </c>
      <c r="C686" t="s">
        <v>18</v>
      </c>
      <c r="D686" t="s">
        <v>518</v>
      </c>
      <c r="E686" s="2">
        <v>44486</v>
      </c>
      <c r="F686" s="3" t="s">
        <v>889</v>
      </c>
      <c r="G686" s="3">
        <v>2021</v>
      </c>
      <c r="H686" s="1">
        <v>7949.89</v>
      </c>
      <c r="I686">
        <v>10</v>
      </c>
      <c r="J686" s="1">
        <f>0.075*mock[[#This Row],[Invoiced Amount USD]]</f>
        <v>596.24175000000002</v>
      </c>
      <c r="K686" s="1">
        <f>mock[[#This Row],[Invoiced Amount USD]]-mock[[#This Row],[Vat]]</f>
        <v>7353.6482500000002</v>
      </c>
      <c r="L686" s="1">
        <f>mock[[#This Row],[Invoiced Amount USD]]/mock[[#This Row],[Quantity]]</f>
        <v>794.98900000000003</v>
      </c>
      <c r="M686" s="1">
        <f>mock[[#This Row],[COGS]]/mock[[#This Row],[Quantity]]</f>
        <v>735.364825</v>
      </c>
      <c r="N686" s="1">
        <f>mock[[#This Row],[Unit Price]]-mock[[#This Row],[Unit Cost]]</f>
        <v>59.624175000000037</v>
      </c>
      <c r="O686" s="1">
        <f>mock[[#This Row],[Profit]]*mock[[#This Row],[Quantity]]</f>
        <v>596.24175000000037</v>
      </c>
      <c r="P686" s="1">
        <f>mock[[#This Row],[Total Profit]]+mock[[#This Row],[Vat]]</f>
        <v>1192.4835000000003</v>
      </c>
      <c r="Q686" s="1">
        <f>mock[[#This Row],[Invoiced Amount USD]]/mock[[#This Row],[Total Profit]]</f>
        <v>13.333333333333325</v>
      </c>
      <c r="R686" s="1">
        <f>mock[[#This Row],[Invoiced Amount USD]]/$T$23*100</f>
        <v>0.15893561485133301</v>
      </c>
    </row>
    <row r="687" spans="1:18" x14ac:dyDescent="0.2">
      <c r="A687">
        <v>686</v>
      </c>
      <c r="B687" t="s">
        <v>13</v>
      </c>
      <c r="C687" t="s">
        <v>63</v>
      </c>
      <c r="D687" t="s">
        <v>642</v>
      </c>
      <c r="E687" s="2">
        <v>44375</v>
      </c>
      <c r="F687" s="3" t="s">
        <v>887</v>
      </c>
      <c r="G687" s="3">
        <v>2021</v>
      </c>
      <c r="H687" s="1">
        <v>2666.88</v>
      </c>
      <c r="I687">
        <v>1</v>
      </c>
      <c r="J687" s="1">
        <f>0.075*mock[[#This Row],[Invoiced Amount USD]]</f>
        <v>200.01599999999999</v>
      </c>
      <c r="K687" s="1">
        <f>mock[[#This Row],[Invoiced Amount USD]]-mock[[#This Row],[Vat]]</f>
        <v>2466.864</v>
      </c>
      <c r="L687" s="1">
        <f>mock[[#This Row],[Invoiced Amount USD]]/mock[[#This Row],[Quantity]]</f>
        <v>2666.88</v>
      </c>
      <c r="M687" s="1">
        <f>mock[[#This Row],[COGS]]/mock[[#This Row],[Quantity]]</f>
        <v>2466.864</v>
      </c>
      <c r="N687" s="1">
        <f>mock[[#This Row],[Unit Price]]-mock[[#This Row],[Unit Cost]]</f>
        <v>200.01600000000008</v>
      </c>
      <c r="O687" s="1">
        <f>mock[[#This Row],[Profit]]*mock[[#This Row],[Quantity]]</f>
        <v>200.01600000000008</v>
      </c>
      <c r="P687" s="1">
        <f>mock[[#This Row],[Total Profit]]+mock[[#This Row],[Vat]]</f>
        <v>400.03200000000004</v>
      </c>
      <c r="Q687" s="1">
        <f>mock[[#This Row],[Invoiced Amount USD]]/mock[[#This Row],[Total Profit]]</f>
        <v>13.333333333333329</v>
      </c>
      <c r="R687" s="1">
        <f>mock[[#This Row],[Invoiced Amount USD]]/$T$23*100</f>
        <v>5.3316739292584299E-2</v>
      </c>
    </row>
    <row r="688" spans="1:18" x14ac:dyDescent="0.2">
      <c r="A688">
        <v>687</v>
      </c>
      <c r="B688" t="s">
        <v>5</v>
      </c>
      <c r="C688" t="s">
        <v>164</v>
      </c>
      <c r="D688" t="s">
        <v>643</v>
      </c>
      <c r="E688" s="2">
        <v>44291</v>
      </c>
      <c r="F688" s="3" t="s">
        <v>888</v>
      </c>
      <c r="G688" s="3">
        <v>2021</v>
      </c>
      <c r="H688" s="1">
        <v>7024.14</v>
      </c>
      <c r="I688">
        <v>7</v>
      </c>
      <c r="J688" s="1">
        <f>0.075*mock[[#This Row],[Invoiced Amount USD]]</f>
        <v>526.81050000000005</v>
      </c>
      <c r="K688" s="1">
        <f>mock[[#This Row],[Invoiced Amount USD]]-mock[[#This Row],[Vat]]</f>
        <v>6497.3294999999998</v>
      </c>
      <c r="L688" s="1">
        <f>mock[[#This Row],[Invoiced Amount USD]]/mock[[#This Row],[Quantity]]</f>
        <v>1003.4485714285714</v>
      </c>
      <c r="M688" s="1">
        <f>mock[[#This Row],[COGS]]/mock[[#This Row],[Quantity]]</f>
        <v>928.1899285714286</v>
      </c>
      <c r="N688" s="1">
        <f>mock[[#This Row],[Unit Price]]-mock[[#This Row],[Unit Cost]]</f>
        <v>75.258642857142831</v>
      </c>
      <c r="O688" s="1">
        <f>mock[[#This Row],[Profit]]*mock[[#This Row],[Quantity]]</f>
        <v>526.81049999999982</v>
      </c>
      <c r="P688" s="1">
        <f>mock[[#This Row],[Total Profit]]+mock[[#This Row],[Vat]]</f>
        <v>1053.6209999999999</v>
      </c>
      <c r="Q688" s="1">
        <f>mock[[#This Row],[Invoiced Amount USD]]/mock[[#This Row],[Total Profit]]</f>
        <v>13.333333333333339</v>
      </c>
      <c r="R688" s="1">
        <f>mock[[#This Row],[Invoiced Amount USD]]/$T$23*100</f>
        <v>0.14042785619698414</v>
      </c>
    </row>
    <row r="689" spans="1:18" x14ac:dyDescent="0.2">
      <c r="A689">
        <v>688</v>
      </c>
      <c r="B689" t="s">
        <v>5</v>
      </c>
      <c r="C689" t="s">
        <v>58</v>
      </c>
      <c r="D689" t="s">
        <v>375</v>
      </c>
      <c r="E689" s="2">
        <v>44286</v>
      </c>
      <c r="F689" s="3" t="s">
        <v>890</v>
      </c>
      <c r="G689" s="3">
        <v>2021</v>
      </c>
      <c r="H689" s="1">
        <v>1612.22</v>
      </c>
      <c r="I689">
        <v>3</v>
      </c>
      <c r="J689" s="1">
        <f>0.075*mock[[#This Row],[Invoiced Amount USD]]</f>
        <v>120.9165</v>
      </c>
      <c r="K689" s="1">
        <f>mock[[#This Row],[Invoiced Amount USD]]-mock[[#This Row],[Vat]]</f>
        <v>1491.3035</v>
      </c>
      <c r="L689" s="1">
        <f>mock[[#This Row],[Invoiced Amount USD]]/mock[[#This Row],[Quantity]]</f>
        <v>537.40666666666664</v>
      </c>
      <c r="M689" s="1">
        <f>mock[[#This Row],[COGS]]/mock[[#This Row],[Quantity]]</f>
        <v>497.10116666666664</v>
      </c>
      <c r="N689" s="1">
        <f>mock[[#This Row],[Unit Price]]-mock[[#This Row],[Unit Cost]]</f>
        <v>40.305499999999995</v>
      </c>
      <c r="O689" s="1">
        <f>mock[[#This Row],[Profit]]*mock[[#This Row],[Quantity]]</f>
        <v>120.91649999999998</v>
      </c>
      <c r="P689" s="1">
        <f>mock[[#This Row],[Total Profit]]+mock[[#This Row],[Vat]]</f>
        <v>241.83299999999997</v>
      </c>
      <c r="Q689" s="1">
        <f>mock[[#This Row],[Invoiced Amount USD]]/mock[[#This Row],[Total Profit]]</f>
        <v>13.333333333333336</v>
      </c>
      <c r="R689" s="1">
        <f>mock[[#This Row],[Invoiced Amount USD]]/$T$23*100</f>
        <v>3.2231788990239624E-2</v>
      </c>
    </row>
    <row r="690" spans="1:18" x14ac:dyDescent="0.2">
      <c r="A690">
        <v>689</v>
      </c>
      <c r="B690" t="s">
        <v>5</v>
      </c>
      <c r="C690" t="s">
        <v>11</v>
      </c>
      <c r="D690" t="s">
        <v>644</v>
      </c>
      <c r="E690" s="2">
        <v>44551</v>
      </c>
      <c r="F690" s="3" t="s">
        <v>895</v>
      </c>
      <c r="G690" s="3">
        <v>2021</v>
      </c>
      <c r="H690" s="1">
        <v>5042.2299999999996</v>
      </c>
      <c r="I690">
        <v>9</v>
      </c>
      <c r="J690" s="1">
        <f>0.075*mock[[#This Row],[Invoiced Amount USD]]</f>
        <v>378.16724999999997</v>
      </c>
      <c r="K690" s="1">
        <f>mock[[#This Row],[Invoiced Amount USD]]-mock[[#This Row],[Vat]]</f>
        <v>4664.0627499999991</v>
      </c>
      <c r="L690" s="1">
        <f>mock[[#This Row],[Invoiced Amount USD]]/mock[[#This Row],[Quantity]]</f>
        <v>560.24777777777774</v>
      </c>
      <c r="M690" s="1">
        <f>mock[[#This Row],[COGS]]/mock[[#This Row],[Quantity]]</f>
        <v>518.22919444444437</v>
      </c>
      <c r="N690" s="1">
        <f>mock[[#This Row],[Unit Price]]-mock[[#This Row],[Unit Cost]]</f>
        <v>42.018583333333368</v>
      </c>
      <c r="O690" s="1">
        <f>mock[[#This Row],[Profit]]*mock[[#This Row],[Quantity]]</f>
        <v>378.16725000000031</v>
      </c>
      <c r="P690" s="1">
        <f>mock[[#This Row],[Total Profit]]+mock[[#This Row],[Vat]]</f>
        <v>756.33450000000028</v>
      </c>
      <c r="Q690" s="1">
        <f>mock[[#This Row],[Invoiced Amount USD]]/mock[[#This Row],[Total Profit]]</f>
        <v>13.333333333333321</v>
      </c>
      <c r="R690" s="1">
        <f>mock[[#This Row],[Invoiced Amount USD]]/$T$23*100</f>
        <v>0.10080515897349986</v>
      </c>
    </row>
    <row r="691" spans="1:18" x14ac:dyDescent="0.2">
      <c r="A691">
        <v>690</v>
      </c>
      <c r="B691" t="s">
        <v>8</v>
      </c>
      <c r="C691" t="s">
        <v>35</v>
      </c>
      <c r="D691" t="s">
        <v>645</v>
      </c>
      <c r="E691" s="2">
        <v>44386</v>
      </c>
      <c r="F691" s="3" t="s">
        <v>892</v>
      </c>
      <c r="G691" s="3">
        <v>2021</v>
      </c>
      <c r="H691" s="1">
        <v>4315.28</v>
      </c>
      <c r="I691">
        <v>5</v>
      </c>
      <c r="J691" s="1">
        <f>0.075*mock[[#This Row],[Invoiced Amount USD]]</f>
        <v>323.64599999999996</v>
      </c>
      <c r="K691" s="1">
        <f>mock[[#This Row],[Invoiced Amount USD]]-mock[[#This Row],[Vat]]</f>
        <v>3991.634</v>
      </c>
      <c r="L691" s="1">
        <f>mock[[#This Row],[Invoiced Amount USD]]/mock[[#This Row],[Quantity]]</f>
        <v>863.05599999999993</v>
      </c>
      <c r="M691" s="1">
        <f>mock[[#This Row],[COGS]]/mock[[#This Row],[Quantity]]</f>
        <v>798.32680000000005</v>
      </c>
      <c r="N691" s="1">
        <f>mock[[#This Row],[Unit Price]]-mock[[#This Row],[Unit Cost]]</f>
        <v>64.729199999999878</v>
      </c>
      <c r="O691" s="1">
        <f>mock[[#This Row],[Profit]]*mock[[#This Row],[Quantity]]</f>
        <v>323.64599999999939</v>
      </c>
      <c r="P691" s="1">
        <f>mock[[#This Row],[Total Profit]]+mock[[#This Row],[Vat]]</f>
        <v>647.29199999999935</v>
      </c>
      <c r="Q691" s="1">
        <f>mock[[#This Row],[Invoiced Amount USD]]/mock[[#This Row],[Total Profit]]</f>
        <v>13.333333333333357</v>
      </c>
      <c r="R691" s="1">
        <f>mock[[#This Row],[Invoiced Amount USD]]/$T$23*100</f>
        <v>8.627184527781645E-2</v>
      </c>
    </row>
    <row r="692" spans="1:18" x14ac:dyDescent="0.2">
      <c r="A692">
        <v>691</v>
      </c>
      <c r="B692" t="s">
        <v>8</v>
      </c>
      <c r="C692" t="s">
        <v>22</v>
      </c>
      <c r="D692" t="s">
        <v>646</v>
      </c>
      <c r="E692" s="2">
        <v>44204</v>
      </c>
      <c r="F692" s="3" t="s">
        <v>894</v>
      </c>
      <c r="G692" s="3">
        <v>2021</v>
      </c>
      <c r="H692" s="1">
        <v>779.58</v>
      </c>
      <c r="I692">
        <v>9</v>
      </c>
      <c r="J692" s="1">
        <f>0.075*mock[[#This Row],[Invoiced Amount USD]]</f>
        <v>58.468499999999999</v>
      </c>
      <c r="K692" s="1">
        <f>mock[[#This Row],[Invoiced Amount USD]]-mock[[#This Row],[Vat]]</f>
        <v>721.11150000000009</v>
      </c>
      <c r="L692" s="1">
        <f>mock[[#This Row],[Invoiced Amount USD]]/mock[[#This Row],[Quantity]]</f>
        <v>86.62</v>
      </c>
      <c r="M692" s="1">
        <f>mock[[#This Row],[COGS]]/mock[[#This Row],[Quantity]]</f>
        <v>80.123500000000007</v>
      </c>
      <c r="N692" s="1">
        <f>mock[[#This Row],[Unit Price]]-mock[[#This Row],[Unit Cost]]</f>
        <v>6.4964999999999975</v>
      </c>
      <c r="O692" s="1">
        <f>mock[[#This Row],[Profit]]*mock[[#This Row],[Quantity]]</f>
        <v>58.468499999999977</v>
      </c>
      <c r="P692" s="1">
        <f>mock[[#This Row],[Total Profit]]+mock[[#This Row],[Vat]]</f>
        <v>116.93699999999998</v>
      </c>
      <c r="Q692" s="1">
        <f>mock[[#This Row],[Invoiced Amount USD]]/mock[[#This Row],[Total Profit]]</f>
        <v>13.333333333333339</v>
      </c>
      <c r="R692" s="1">
        <f>mock[[#This Row],[Invoiced Amount USD]]/$T$23*100</f>
        <v>1.5585502016481009E-2</v>
      </c>
    </row>
    <row r="693" spans="1:18" x14ac:dyDescent="0.2">
      <c r="A693">
        <v>692</v>
      </c>
      <c r="B693" t="s">
        <v>10</v>
      </c>
      <c r="C693" t="s">
        <v>20</v>
      </c>
      <c r="D693" t="s">
        <v>647</v>
      </c>
      <c r="E693" s="2">
        <v>44205</v>
      </c>
      <c r="F693" s="3" t="s">
        <v>894</v>
      </c>
      <c r="G693" s="3">
        <v>2021</v>
      </c>
      <c r="H693" s="1">
        <v>3929.87</v>
      </c>
      <c r="I693">
        <v>6</v>
      </c>
      <c r="J693" s="1">
        <f>0.075*mock[[#This Row],[Invoiced Amount USD]]</f>
        <v>294.74025</v>
      </c>
      <c r="K693" s="1">
        <f>mock[[#This Row],[Invoiced Amount USD]]-mock[[#This Row],[Vat]]</f>
        <v>3635.1297500000001</v>
      </c>
      <c r="L693" s="1">
        <f>mock[[#This Row],[Invoiced Amount USD]]/mock[[#This Row],[Quantity]]</f>
        <v>654.97833333333335</v>
      </c>
      <c r="M693" s="1">
        <f>mock[[#This Row],[COGS]]/mock[[#This Row],[Quantity]]</f>
        <v>605.85495833333334</v>
      </c>
      <c r="N693" s="1">
        <f>mock[[#This Row],[Unit Price]]-mock[[#This Row],[Unit Cost]]</f>
        <v>49.12337500000001</v>
      </c>
      <c r="O693" s="1">
        <f>mock[[#This Row],[Profit]]*mock[[#This Row],[Quantity]]</f>
        <v>294.74025000000006</v>
      </c>
      <c r="P693" s="1">
        <f>mock[[#This Row],[Total Profit]]+mock[[#This Row],[Vat]]</f>
        <v>589.48050000000012</v>
      </c>
      <c r="Q693" s="1">
        <f>mock[[#This Row],[Invoiced Amount USD]]/mock[[#This Row],[Total Profit]]</f>
        <v>13.33333333333333</v>
      </c>
      <c r="R693" s="1">
        <f>mock[[#This Row],[Invoiced Amount USD]]/$T$23*100</f>
        <v>7.8566660008604905E-2</v>
      </c>
    </row>
    <row r="694" spans="1:18" x14ac:dyDescent="0.2">
      <c r="A694">
        <v>693</v>
      </c>
      <c r="B694" t="s">
        <v>5</v>
      </c>
      <c r="C694" t="s">
        <v>79</v>
      </c>
      <c r="D694" t="s">
        <v>648</v>
      </c>
      <c r="E694" s="2">
        <v>44291</v>
      </c>
      <c r="F694" s="3" t="s">
        <v>888</v>
      </c>
      <c r="G694" s="3">
        <v>2021</v>
      </c>
      <c r="H694" s="1">
        <v>4941.49</v>
      </c>
      <c r="I694">
        <v>6</v>
      </c>
      <c r="J694" s="1">
        <f>0.075*mock[[#This Row],[Invoiced Amount USD]]</f>
        <v>370.61174999999997</v>
      </c>
      <c r="K694" s="1">
        <f>mock[[#This Row],[Invoiced Amount USD]]-mock[[#This Row],[Vat]]</f>
        <v>4570.8782499999998</v>
      </c>
      <c r="L694" s="1">
        <f>mock[[#This Row],[Invoiced Amount USD]]/mock[[#This Row],[Quantity]]</f>
        <v>823.58166666666659</v>
      </c>
      <c r="M694" s="1">
        <f>mock[[#This Row],[COGS]]/mock[[#This Row],[Quantity]]</f>
        <v>761.81304166666666</v>
      </c>
      <c r="N694" s="1">
        <f>mock[[#This Row],[Unit Price]]-mock[[#This Row],[Unit Cost]]</f>
        <v>61.768624999999929</v>
      </c>
      <c r="O694" s="1">
        <f>mock[[#This Row],[Profit]]*mock[[#This Row],[Quantity]]</f>
        <v>370.61174999999957</v>
      </c>
      <c r="P694" s="1">
        <f>mock[[#This Row],[Total Profit]]+mock[[#This Row],[Vat]]</f>
        <v>741.2234999999996</v>
      </c>
      <c r="Q694" s="1">
        <f>mock[[#This Row],[Invoiced Amount USD]]/mock[[#This Row],[Total Profit]]</f>
        <v>13.333333333333348</v>
      </c>
      <c r="R694" s="1">
        <f>mock[[#This Row],[Invoiced Amount USD]]/$T$23*100</f>
        <v>9.8791146975834063E-2</v>
      </c>
    </row>
    <row r="695" spans="1:18" x14ac:dyDescent="0.2">
      <c r="A695">
        <v>694</v>
      </c>
      <c r="B695" t="s">
        <v>8</v>
      </c>
      <c r="C695" t="s">
        <v>79</v>
      </c>
      <c r="D695" t="s">
        <v>649</v>
      </c>
      <c r="E695" s="2">
        <v>44458</v>
      </c>
      <c r="F695" s="3" t="s">
        <v>893</v>
      </c>
      <c r="G695" s="3">
        <v>2021</v>
      </c>
      <c r="H695" s="1">
        <v>7399.66</v>
      </c>
      <c r="I695">
        <v>6</v>
      </c>
      <c r="J695" s="1">
        <f>0.075*mock[[#This Row],[Invoiced Amount USD]]</f>
        <v>554.97449999999992</v>
      </c>
      <c r="K695" s="1">
        <f>mock[[#This Row],[Invoiced Amount USD]]-mock[[#This Row],[Vat]]</f>
        <v>6844.6854999999996</v>
      </c>
      <c r="L695" s="1">
        <f>mock[[#This Row],[Invoiced Amount USD]]/mock[[#This Row],[Quantity]]</f>
        <v>1233.2766666666666</v>
      </c>
      <c r="M695" s="1">
        <f>mock[[#This Row],[COGS]]/mock[[#This Row],[Quantity]]</f>
        <v>1140.7809166666666</v>
      </c>
      <c r="N695" s="1">
        <f>mock[[#This Row],[Unit Price]]-mock[[#This Row],[Unit Cost]]</f>
        <v>92.495750000000044</v>
      </c>
      <c r="O695" s="1">
        <f>mock[[#This Row],[Profit]]*mock[[#This Row],[Quantity]]</f>
        <v>554.97450000000026</v>
      </c>
      <c r="P695" s="1">
        <f>mock[[#This Row],[Total Profit]]+mock[[#This Row],[Vat]]</f>
        <v>1109.9490000000001</v>
      </c>
      <c r="Q695" s="1">
        <f>mock[[#This Row],[Invoiced Amount USD]]/mock[[#This Row],[Total Profit]]</f>
        <v>13.333333333333327</v>
      </c>
      <c r="R695" s="1">
        <f>mock[[#This Row],[Invoiced Amount USD]]/$T$23*100</f>
        <v>0.14793531882715544</v>
      </c>
    </row>
    <row r="696" spans="1:18" x14ac:dyDescent="0.2">
      <c r="A696">
        <v>695</v>
      </c>
      <c r="B696" t="s">
        <v>10</v>
      </c>
      <c r="C696" t="s">
        <v>33</v>
      </c>
      <c r="D696" t="s">
        <v>100</v>
      </c>
      <c r="E696" s="2">
        <v>44291</v>
      </c>
      <c r="F696" s="3" t="s">
        <v>888</v>
      </c>
      <c r="G696" s="3">
        <v>2021</v>
      </c>
      <c r="H696" s="1">
        <v>7046.84</v>
      </c>
      <c r="I696">
        <v>5</v>
      </c>
      <c r="J696" s="1">
        <f>0.075*mock[[#This Row],[Invoiced Amount USD]]</f>
        <v>528.51300000000003</v>
      </c>
      <c r="K696" s="1">
        <f>mock[[#This Row],[Invoiced Amount USD]]-mock[[#This Row],[Vat]]</f>
        <v>6518.3270000000002</v>
      </c>
      <c r="L696" s="1">
        <f>mock[[#This Row],[Invoiced Amount USD]]/mock[[#This Row],[Quantity]]</f>
        <v>1409.3679999999999</v>
      </c>
      <c r="M696" s="1">
        <f>mock[[#This Row],[COGS]]/mock[[#This Row],[Quantity]]</f>
        <v>1303.6654000000001</v>
      </c>
      <c r="N696" s="1">
        <f>mock[[#This Row],[Unit Price]]-mock[[#This Row],[Unit Cost]]</f>
        <v>105.70259999999985</v>
      </c>
      <c r="O696" s="1">
        <f>mock[[#This Row],[Profit]]*mock[[#This Row],[Quantity]]</f>
        <v>528.51299999999924</v>
      </c>
      <c r="P696" s="1">
        <f>mock[[#This Row],[Total Profit]]+mock[[#This Row],[Vat]]</f>
        <v>1057.0259999999994</v>
      </c>
      <c r="Q696" s="1">
        <f>mock[[#This Row],[Invoiced Amount USD]]/mock[[#This Row],[Total Profit]]</f>
        <v>13.333333333333353</v>
      </c>
      <c r="R696" s="1">
        <f>mock[[#This Row],[Invoiced Amount USD]]/$T$23*100</f>
        <v>0.14088167863441728</v>
      </c>
    </row>
    <row r="697" spans="1:18" x14ac:dyDescent="0.2">
      <c r="A697">
        <v>696</v>
      </c>
      <c r="B697" t="s">
        <v>13</v>
      </c>
      <c r="C697" t="s">
        <v>47</v>
      </c>
      <c r="D697" t="s">
        <v>650</v>
      </c>
      <c r="E697" s="2">
        <v>44539</v>
      </c>
      <c r="F697" s="3" t="s">
        <v>895</v>
      </c>
      <c r="G697" s="3">
        <v>2021</v>
      </c>
      <c r="H697" s="1">
        <v>2310.59</v>
      </c>
      <c r="I697">
        <v>2</v>
      </c>
      <c r="J697" s="1">
        <f>0.075*mock[[#This Row],[Invoiced Amount USD]]</f>
        <v>173.29425000000001</v>
      </c>
      <c r="K697" s="1">
        <f>mock[[#This Row],[Invoiced Amount USD]]-mock[[#This Row],[Vat]]</f>
        <v>2137.2957500000002</v>
      </c>
      <c r="L697" s="1">
        <f>mock[[#This Row],[Invoiced Amount USD]]/mock[[#This Row],[Quantity]]</f>
        <v>1155.2950000000001</v>
      </c>
      <c r="M697" s="1">
        <f>mock[[#This Row],[COGS]]/mock[[#This Row],[Quantity]]</f>
        <v>1068.6478750000001</v>
      </c>
      <c r="N697" s="1">
        <f>mock[[#This Row],[Unit Price]]-mock[[#This Row],[Unit Cost]]</f>
        <v>86.64712499999996</v>
      </c>
      <c r="O697" s="1">
        <f>mock[[#This Row],[Profit]]*mock[[#This Row],[Quantity]]</f>
        <v>173.29424999999992</v>
      </c>
      <c r="P697" s="1">
        <f>mock[[#This Row],[Total Profit]]+mock[[#This Row],[Vat]]</f>
        <v>346.58849999999995</v>
      </c>
      <c r="Q697" s="1">
        <f>mock[[#This Row],[Invoiced Amount USD]]/mock[[#This Row],[Total Profit]]</f>
        <v>13.333333333333341</v>
      </c>
      <c r="R697" s="1">
        <f>mock[[#This Row],[Invoiced Amount USD]]/$T$23*100</f>
        <v>4.6193726242670222E-2</v>
      </c>
    </row>
    <row r="698" spans="1:18" x14ac:dyDescent="0.2">
      <c r="A698">
        <v>697</v>
      </c>
      <c r="B698" t="s">
        <v>16</v>
      </c>
      <c r="C698" t="s">
        <v>164</v>
      </c>
      <c r="D698" t="s">
        <v>651</v>
      </c>
      <c r="E698" s="2">
        <v>44524</v>
      </c>
      <c r="F698" s="3" t="s">
        <v>898</v>
      </c>
      <c r="G698" s="3">
        <v>2021</v>
      </c>
      <c r="H698" s="1">
        <v>255.07</v>
      </c>
      <c r="I698">
        <v>4</v>
      </c>
      <c r="J698" s="1">
        <f>0.075*mock[[#This Row],[Invoiced Amount USD]]</f>
        <v>19.13025</v>
      </c>
      <c r="K698" s="1">
        <f>mock[[#This Row],[Invoiced Amount USD]]-mock[[#This Row],[Vat]]</f>
        <v>235.93975</v>
      </c>
      <c r="L698" s="1">
        <f>mock[[#This Row],[Invoiced Amount USD]]/mock[[#This Row],[Quantity]]</f>
        <v>63.767499999999998</v>
      </c>
      <c r="M698" s="1">
        <f>mock[[#This Row],[COGS]]/mock[[#This Row],[Quantity]]</f>
        <v>58.984937500000001</v>
      </c>
      <c r="N698" s="1">
        <f>mock[[#This Row],[Unit Price]]-mock[[#This Row],[Unit Cost]]</f>
        <v>4.7825624999999974</v>
      </c>
      <c r="O698" s="1">
        <f>mock[[#This Row],[Profit]]*mock[[#This Row],[Quantity]]</f>
        <v>19.13024999999999</v>
      </c>
      <c r="P698" s="1">
        <f>mock[[#This Row],[Total Profit]]+mock[[#This Row],[Vat]]</f>
        <v>38.260499999999993</v>
      </c>
      <c r="Q698" s="1">
        <f>mock[[#This Row],[Invoiced Amount USD]]/mock[[#This Row],[Total Profit]]</f>
        <v>13.333333333333341</v>
      </c>
      <c r="R698" s="1">
        <f>mock[[#This Row],[Invoiced Amount USD]]/$T$23*100</f>
        <v>5.0994048068752533E-3</v>
      </c>
    </row>
    <row r="699" spans="1:18" x14ac:dyDescent="0.2">
      <c r="A699">
        <v>698</v>
      </c>
      <c r="B699" t="s">
        <v>13</v>
      </c>
      <c r="C699" t="s">
        <v>41</v>
      </c>
      <c r="D699" t="s">
        <v>652</v>
      </c>
      <c r="E699" s="2">
        <v>44444</v>
      </c>
      <c r="F699" s="3" t="s">
        <v>893</v>
      </c>
      <c r="G699" s="3">
        <v>2021</v>
      </c>
      <c r="H699" s="1">
        <v>3786.91</v>
      </c>
      <c r="I699">
        <v>9</v>
      </c>
      <c r="J699" s="1">
        <f>0.075*mock[[#This Row],[Invoiced Amount USD]]</f>
        <v>284.01824999999997</v>
      </c>
      <c r="K699" s="1">
        <f>mock[[#This Row],[Invoiced Amount USD]]-mock[[#This Row],[Vat]]</f>
        <v>3502.8917499999998</v>
      </c>
      <c r="L699" s="1">
        <f>mock[[#This Row],[Invoiced Amount USD]]/mock[[#This Row],[Quantity]]</f>
        <v>420.76777777777778</v>
      </c>
      <c r="M699" s="1">
        <f>mock[[#This Row],[COGS]]/mock[[#This Row],[Quantity]]</f>
        <v>389.21019444444443</v>
      </c>
      <c r="N699" s="1">
        <f>mock[[#This Row],[Unit Price]]-mock[[#This Row],[Unit Cost]]</f>
        <v>31.557583333333355</v>
      </c>
      <c r="O699" s="1">
        <f>mock[[#This Row],[Profit]]*mock[[#This Row],[Quantity]]</f>
        <v>284.01825000000019</v>
      </c>
      <c r="P699" s="1">
        <f>mock[[#This Row],[Total Profit]]+mock[[#This Row],[Vat]]</f>
        <v>568.03650000000016</v>
      </c>
      <c r="Q699" s="1">
        <f>mock[[#This Row],[Invoiced Amount USD]]/mock[[#This Row],[Total Profit]]</f>
        <v>13.333333333333323</v>
      </c>
      <c r="R699" s="1">
        <f>mock[[#This Row],[Invoiced Amount USD]]/$T$23*100</f>
        <v>7.5708578261669213E-2</v>
      </c>
    </row>
    <row r="700" spans="1:18" x14ac:dyDescent="0.2">
      <c r="A700">
        <v>699</v>
      </c>
      <c r="B700" t="s">
        <v>8</v>
      </c>
      <c r="C700" t="s">
        <v>14</v>
      </c>
      <c r="D700" t="s">
        <v>456</v>
      </c>
      <c r="E700" s="2">
        <v>44239</v>
      </c>
      <c r="F700" s="3" t="s">
        <v>896</v>
      </c>
      <c r="G700" s="3">
        <v>2021</v>
      </c>
      <c r="H700" s="1">
        <v>901.88</v>
      </c>
      <c r="I700">
        <v>2</v>
      </c>
      <c r="J700" s="1">
        <f>0.075*mock[[#This Row],[Invoiced Amount USD]]</f>
        <v>67.640999999999991</v>
      </c>
      <c r="K700" s="1">
        <f>mock[[#This Row],[Invoiced Amount USD]]-mock[[#This Row],[Vat]]</f>
        <v>834.23900000000003</v>
      </c>
      <c r="L700" s="1">
        <f>mock[[#This Row],[Invoiced Amount USD]]/mock[[#This Row],[Quantity]]</f>
        <v>450.94</v>
      </c>
      <c r="M700" s="1">
        <f>mock[[#This Row],[COGS]]/mock[[#This Row],[Quantity]]</f>
        <v>417.11950000000002</v>
      </c>
      <c r="N700" s="1">
        <f>mock[[#This Row],[Unit Price]]-mock[[#This Row],[Unit Cost]]</f>
        <v>33.820499999999981</v>
      </c>
      <c r="O700" s="1">
        <f>mock[[#This Row],[Profit]]*mock[[#This Row],[Quantity]]</f>
        <v>67.640999999999963</v>
      </c>
      <c r="P700" s="1">
        <f>mock[[#This Row],[Total Profit]]+mock[[#This Row],[Vat]]</f>
        <v>135.28199999999995</v>
      </c>
      <c r="Q700" s="1">
        <f>mock[[#This Row],[Invoiced Amount USD]]/mock[[#This Row],[Total Profit]]</f>
        <v>13.333333333333341</v>
      </c>
      <c r="R700" s="1">
        <f>mock[[#This Row],[Invoiced Amount USD]]/$T$23*100</f>
        <v>1.8030545368818967E-2</v>
      </c>
    </row>
    <row r="701" spans="1:18" x14ac:dyDescent="0.2">
      <c r="A701">
        <v>700</v>
      </c>
      <c r="B701" t="s">
        <v>16</v>
      </c>
      <c r="C701" t="s">
        <v>35</v>
      </c>
      <c r="D701" t="s">
        <v>653</v>
      </c>
      <c r="E701" s="2">
        <v>44270</v>
      </c>
      <c r="F701" s="3" t="s">
        <v>890</v>
      </c>
      <c r="G701" s="3">
        <v>2021</v>
      </c>
      <c r="H701" s="1">
        <v>5643.85</v>
      </c>
      <c r="I701">
        <v>9</v>
      </c>
      <c r="J701" s="1">
        <f>0.075*mock[[#This Row],[Invoiced Amount USD]]</f>
        <v>423.28874999999999</v>
      </c>
      <c r="K701" s="1">
        <f>mock[[#This Row],[Invoiced Amount USD]]-mock[[#This Row],[Vat]]</f>
        <v>5220.5612500000007</v>
      </c>
      <c r="L701" s="1">
        <f>mock[[#This Row],[Invoiced Amount USD]]/mock[[#This Row],[Quantity]]</f>
        <v>627.09444444444443</v>
      </c>
      <c r="M701" s="1">
        <f>mock[[#This Row],[COGS]]/mock[[#This Row],[Quantity]]</f>
        <v>580.06236111111116</v>
      </c>
      <c r="N701" s="1">
        <f>mock[[#This Row],[Unit Price]]-mock[[#This Row],[Unit Cost]]</f>
        <v>47.032083333333276</v>
      </c>
      <c r="O701" s="1">
        <f>mock[[#This Row],[Profit]]*mock[[#This Row],[Quantity]]</f>
        <v>423.28874999999948</v>
      </c>
      <c r="P701" s="1">
        <f>mock[[#This Row],[Total Profit]]+mock[[#This Row],[Vat]]</f>
        <v>846.57749999999942</v>
      </c>
      <c r="Q701" s="1">
        <f>mock[[#This Row],[Invoiced Amount USD]]/mock[[#This Row],[Total Profit]]</f>
        <v>13.33333333333335</v>
      </c>
      <c r="R701" s="1">
        <f>mock[[#This Row],[Invoiced Amount USD]]/$T$23*100</f>
        <v>0.11283285301792803</v>
      </c>
    </row>
    <row r="702" spans="1:18" x14ac:dyDescent="0.2">
      <c r="A702">
        <v>701</v>
      </c>
      <c r="B702" t="s">
        <v>16</v>
      </c>
      <c r="C702" t="s">
        <v>25</v>
      </c>
      <c r="D702" t="s">
        <v>343</v>
      </c>
      <c r="E702" s="2">
        <v>44205</v>
      </c>
      <c r="F702" s="3" t="s">
        <v>894</v>
      </c>
      <c r="G702" s="3">
        <v>2021</v>
      </c>
      <c r="H702" s="1">
        <v>8939.0300000000007</v>
      </c>
      <c r="I702">
        <v>1</v>
      </c>
      <c r="J702" s="1">
        <f>0.075*mock[[#This Row],[Invoiced Amount USD]]</f>
        <v>670.42725000000007</v>
      </c>
      <c r="K702" s="1">
        <f>mock[[#This Row],[Invoiced Amount USD]]-mock[[#This Row],[Vat]]</f>
        <v>8268.60275</v>
      </c>
      <c r="L702" s="1">
        <f>mock[[#This Row],[Invoiced Amount USD]]/mock[[#This Row],[Quantity]]</f>
        <v>8939.0300000000007</v>
      </c>
      <c r="M702" s="1">
        <f>mock[[#This Row],[COGS]]/mock[[#This Row],[Quantity]]</f>
        <v>8268.60275</v>
      </c>
      <c r="N702" s="1">
        <f>mock[[#This Row],[Unit Price]]-mock[[#This Row],[Unit Cost]]</f>
        <v>670.42725000000064</v>
      </c>
      <c r="O702" s="1">
        <f>mock[[#This Row],[Profit]]*mock[[#This Row],[Quantity]]</f>
        <v>670.42725000000064</v>
      </c>
      <c r="P702" s="1">
        <f>mock[[#This Row],[Total Profit]]+mock[[#This Row],[Vat]]</f>
        <v>1340.8545000000008</v>
      </c>
      <c r="Q702" s="1">
        <f>mock[[#This Row],[Invoiced Amount USD]]/mock[[#This Row],[Total Profit]]</f>
        <v>13.333333333333321</v>
      </c>
      <c r="R702" s="1">
        <f>mock[[#This Row],[Invoiced Amount USD]]/$T$23*100</f>
        <v>0.17871067766025836</v>
      </c>
    </row>
    <row r="703" spans="1:18" x14ac:dyDescent="0.2">
      <c r="A703">
        <v>702</v>
      </c>
      <c r="B703" t="s">
        <v>8</v>
      </c>
      <c r="C703" t="s">
        <v>25</v>
      </c>
      <c r="D703" t="s">
        <v>654</v>
      </c>
      <c r="E703" s="2">
        <v>44415</v>
      </c>
      <c r="F703" s="3" t="s">
        <v>891</v>
      </c>
      <c r="G703" s="3">
        <v>2021</v>
      </c>
      <c r="H703" s="1">
        <v>2789.99</v>
      </c>
      <c r="I703">
        <v>2</v>
      </c>
      <c r="J703" s="1">
        <f>0.075*mock[[#This Row],[Invoiced Amount USD]]</f>
        <v>209.24924999999999</v>
      </c>
      <c r="K703" s="1">
        <f>mock[[#This Row],[Invoiced Amount USD]]-mock[[#This Row],[Vat]]</f>
        <v>2580.7407499999999</v>
      </c>
      <c r="L703" s="1">
        <f>mock[[#This Row],[Invoiced Amount USD]]/mock[[#This Row],[Quantity]]</f>
        <v>1394.9949999999999</v>
      </c>
      <c r="M703" s="1">
        <f>mock[[#This Row],[COGS]]/mock[[#This Row],[Quantity]]</f>
        <v>1290.370375</v>
      </c>
      <c r="N703" s="1">
        <f>mock[[#This Row],[Unit Price]]-mock[[#This Row],[Unit Cost]]</f>
        <v>104.62462499999992</v>
      </c>
      <c r="O703" s="1">
        <f>mock[[#This Row],[Profit]]*mock[[#This Row],[Quantity]]</f>
        <v>209.24924999999985</v>
      </c>
      <c r="P703" s="1">
        <f>mock[[#This Row],[Total Profit]]+mock[[#This Row],[Vat]]</f>
        <v>418.49849999999981</v>
      </c>
      <c r="Q703" s="1">
        <f>mock[[#This Row],[Invoiced Amount USD]]/mock[[#This Row],[Total Profit]]</f>
        <v>13.333333333333343</v>
      </c>
      <c r="R703" s="1">
        <f>mock[[#This Row],[Invoiced Amount USD]]/$T$23*100</f>
        <v>5.5777976308989251E-2</v>
      </c>
    </row>
    <row r="704" spans="1:18" x14ac:dyDescent="0.2">
      <c r="A704">
        <v>703</v>
      </c>
      <c r="B704" t="s">
        <v>5</v>
      </c>
      <c r="C704" t="s">
        <v>35</v>
      </c>
      <c r="D704" t="s">
        <v>655</v>
      </c>
      <c r="E704" s="2">
        <v>44334</v>
      </c>
      <c r="F704" s="3" t="s">
        <v>897</v>
      </c>
      <c r="G704" s="3">
        <v>2021</v>
      </c>
      <c r="H704" s="1">
        <v>5866.9</v>
      </c>
      <c r="I704">
        <v>3</v>
      </c>
      <c r="J704" s="1">
        <f>0.075*mock[[#This Row],[Invoiced Amount USD]]</f>
        <v>440.01749999999998</v>
      </c>
      <c r="K704" s="1">
        <f>mock[[#This Row],[Invoiced Amount USD]]-mock[[#This Row],[Vat]]</f>
        <v>5426.8824999999997</v>
      </c>
      <c r="L704" s="1">
        <f>mock[[#This Row],[Invoiced Amount USD]]/mock[[#This Row],[Quantity]]</f>
        <v>1955.6333333333332</v>
      </c>
      <c r="M704" s="1">
        <f>mock[[#This Row],[COGS]]/mock[[#This Row],[Quantity]]</f>
        <v>1808.9608333333333</v>
      </c>
      <c r="N704" s="1">
        <f>mock[[#This Row],[Unit Price]]-mock[[#This Row],[Unit Cost]]</f>
        <v>146.6724999999999</v>
      </c>
      <c r="O704" s="1">
        <f>mock[[#This Row],[Profit]]*mock[[#This Row],[Quantity]]</f>
        <v>440.0174999999997</v>
      </c>
      <c r="P704" s="1">
        <f>mock[[#This Row],[Total Profit]]+mock[[#This Row],[Vat]]</f>
        <v>880.03499999999963</v>
      </c>
      <c r="Q704" s="1">
        <f>mock[[#This Row],[Invoiced Amount USD]]/mock[[#This Row],[Total Profit]]</f>
        <v>13.333333333333341</v>
      </c>
      <c r="R704" s="1">
        <f>mock[[#This Row],[Invoiced Amount USD]]/$T$23*100</f>
        <v>0.11729210828971036</v>
      </c>
    </row>
    <row r="705" spans="1:18" x14ac:dyDescent="0.2">
      <c r="A705">
        <v>704</v>
      </c>
      <c r="B705" t="s">
        <v>8</v>
      </c>
      <c r="C705" t="s">
        <v>60</v>
      </c>
      <c r="D705" t="s">
        <v>656</v>
      </c>
      <c r="E705" s="2">
        <v>44246</v>
      </c>
      <c r="F705" s="3" t="s">
        <v>896</v>
      </c>
      <c r="G705" s="3">
        <v>2021</v>
      </c>
      <c r="H705" s="1">
        <v>9918.35</v>
      </c>
      <c r="I705">
        <v>4</v>
      </c>
      <c r="J705" s="1">
        <f>0.075*mock[[#This Row],[Invoiced Amount USD]]</f>
        <v>743.87625000000003</v>
      </c>
      <c r="K705" s="1">
        <f>mock[[#This Row],[Invoiced Amount USD]]-mock[[#This Row],[Vat]]</f>
        <v>9174.473750000001</v>
      </c>
      <c r="L705" s="1">
        <f>mock[[#This Row],[Invoiced Amount USD]]/mock[[#This Row],[Quantity]]</f>
        <v>2479.5875000000001</v>
      </c>
      <c r="M705" s="1">
        <f>mock[[#This Row],[COGS]]/mock[[#This Row],[Quantity]]</f>
        <v>2293.6184375000003</v>
      </c>
      <c r="N705" s="1">
        <f>mock[[#This Row],[Unit Price]]-mock[[#This Row],[Unit Cost]]</f>
        <v>185.96906249999984</v>
      </c>
      <c r="O705" s="1">
        <f>mock[[#This Row],[Profit]]*mock[[#This Row],[Quantity]]</f>
        <v>743.87624999999935</v>
      </c>
      <c r="P705" s="1">
        <f>mock[[#This Row],[Total Profit]]+mock[[#This Row],[Vat]]</f>
        <v>1487.7524999999994</v>
      </c>
      <c r="Q705" s="1">
        <f>mock[[#This Row],[Invoiced Amount USD]]/mock[[#This Row],[Total Profit]]</f>
        <v>13.333333333333346</v>
      </c>
      <c r="R705" s="1">
        <f>mock[[#This Row],[Invoiced Amount USD]]/$T$23*100</f>
        <v>0.19828941728259369</v>
      </c>
    </row>
    <row r="706" spans="1:18" x14ac:dyDescent="0.2">
      <c r="A706">
        <v>705</v>
      </c>
      <c r="B706" t="s">
        <v>5</v>
      </c>
      <c r="C706" t="s">
        <v>79</v>
      </c>
      <c r="D706" t="s">
        <v>657</v>
      </c>
      <c r="E706" s="2">
        <v>44385</v>
      </c>
      <c r="F706" s="3" t="s">
        <v>892</v>
      </c>
      <c r="G706" s="3">
        <v>2021</v>
      </c>
      <c r="H706" s="1">
        <v>6598.73</v>
      </c>
      <c r="I706">
        <v>8</v>
      </c>
      <c r="J706" s="1">
        <f>0.075*mock[[#This Row],[Invoiced Amount USD]]</f>
        <v>494.90474999999992</v>
      </c>
      <c r="K706" s="1">
        <f>mock[[#This Row],[Invoiced Amount USD]]-mock[[#This Row],[Vat]]</f>
        <v>6103.8252499999999</v>
      </c>
      <c r="L706" s="1">
        <f>mock[[#This Row],[Invoiced Amount USD]]/mock[[#This Row],[Quantity]]</f>
        <v>824.84124999999995</v>
      </c>
      <c r="M706" s="1">
        <f>mock[[#This Row],[COGS]]/mock[[#This Row],[Quantity]]</f>
        <v>762.97815624999998</v>
      </c>
      <c r="N706" s="1">
        <f>mock[[#This Row],[Unit Price]]-mock[[#This Row],[Unit Cost]]</f>
        <v>61.863093749999962</v>
      </c>
      <c r="O706" s="1">
        <f>mock[[#This Row],[Profit]]*mock[[#This Row],[Quantity]]</f>
        <v>494.90474999999969</v>
      </c>
      <c r="P706" s="1">
        <f>mock[[#This Row],[Total Profit]]+mock[[#This Row],[Vat]]</f>
        <v>989.80949999999962</v>
      </c>
      <c r="Q706" s="1">
        <f>mock[[#This Row],[Invoiced Amount USD]]/mock[[#This Row],[Total Profit]]</f>
        <v>13.333333333333341</v>
      </c>
      <c r="R706" s="1">
        <f>mock[[#This Row],[Invoiced Amount USD]]/$T$23*100</f>
        <v>0.13192298381335296</v>
      </c>
    </row>
    <row r="707" spans="1:18" x14ac:dyDescent="0.2">
      <c r="A707">
        <v>706</v>
      </c>
      <c r="B707" t="s">
        <v>16</v>
      </c>
      <c r="C707" t="s">
        <v>47</v>
      </c>
      <c r="D707" t="s">
        <v>197</v>
      </c>
      <c r="E707" s="2">
        <v>44357</v>
      </c>
      <c r="F707" s="3" t="s">
        <v>887</v>
      </c>
      <c r="G707" s="3">
        <v>2021</v>
      </c>
      <c r="H707" s="1">
        <v>2609.7199999999998</v>
      </c>
      <c r="I707">
        <v>10</v>
      </c>
      <c r="J707" s="1">
        <f>0.075*mock[[#This Row],[Invoiced Amount USD]]</f>
        <v>195.72899999999998</v>
      </c>
      <c r="K707" s="1">
        <f>mock[[#This Row],[Invoiced Amount USD]]-mock[[#This Row],[Vat]]</f>
        <v>2413.991</v>
      </c>
      <c r="L707" s="1">
        <f>mock[[#This Row],[Invoiced Amount USD]]/mock[[#This Row],[Quantity]]</f>
        <v>260.97199999999998</v>
      </c>
      <c r="M707" s="1">
        <f>mock[[#This Row],[COGS]]/mock[[#This Row],[Quantity]]</f>
        <v>241.3991</v>
      </c>
      <c r="N707" s="1">
        <f>mock[[#This Row],[Unit Price]]-mock[[#This Row],[Unit Cost]]</f>
        <v>19.572899999999976</v>
      </c>
      <c r="O707" s="1">
        <f>mock[[#This Row],[Profit]]*mock[[#This Row],[Quantity]]</f>
        <v>195.72899999999976</v>
      </c>
      <c r="P707" s="1">
        <f>mock[[#This Row],[Total Profit]]+mock[[#This Row],[Vat]]</f>
        <v>391.45799999999974</v>
      </c>
      <c r="Q707" s="1">
        <f>mock[[#This Row],[Invoiced Amount USD]]/mock[[#This Row],[Total Profit]]</f>
        <v>13.333333333333348</v>
      </c>
      <c r="R707" s="1">
        <f>mock[[#This Row],[Invoiced Amount USD]]/$T$23*100</f>
        <v>5.2173986406078669E-2</v>
      </c>
    </row>
    <row r="708" spans="1:18" x14ac:dyDescent="0.2">
      <c r="A708">
        <v>707</v>
      </c>
      <c r="B708" t="s">
        <v>13</v>
      </c>
      <c r="C708" t="s">
        <v>164</v>
      </c>
      <c r="D708" t="s">
        <v>658</v>
      </c>
      <c r="E708" s="2">
        <v>44256</v>
      </c>
      <c r="F708" s="3" t="s">
        <v>890</v>
      </c>
      <c r="G708" s="3">
        <v>2021</v>
      </c>
      <c r="H708" s="1">
        <v>8491.89</v>
      </c>
      <c r="I708">
        <v>4</v>
      </c>
      <c r="J708" s="1">
        <f>0.075*mock[[#This Row],[Invoiced Amount USD]]</f>
        <v>636.89174999999989</v>
      </c>
      <c r="K708" s="1">
        <f>mock[[#This Row],[Invoiced Amount USD]]-mock[[#This Row],[Vat]]</f>
        <v>7854.9982499999996</v>
      </c>
      <c r="L708" s="1">
        <f>mock[[#This Row],[Invoiced Amount USD]]/mock[[#This Row],[Quantity]]</f>
        <v>2122.9724999999999</v>
      </c>
      <c r="M708" s="1">
        <f>mock[[#This Row],[COGS]]/mock[[#This Row],[Quantity]]</f>
        <v>1963.7495624999999</v>
      </c>
      <c r="N708" s="1">
        <f>mock[[#This Row],[Unit Price]]-mock[[#This Row],[Unit Cost]]</f>
        <v>159.22293749999994</v>
      </c>
      <c r="O708" s="1">
        <f>mock[[#This Row],[Profit]]*mock[[#This Row],[Quantity]]</f>
        <v>636.89174999999977</v>
      </c>
      <c r="P708" s="1">
        <f>mock[[#This Row],[Total Profit]]+mock[[#This Row],[Vat]]</f>
        <v>1273.7834999999995</v>
      </c>
      <c r="Q708" s="1">
        <f>mock[[#This Row],[Invoiced Amount USD]]/mock[[#This Row],[Total Profit]]</f>
        <v>13.333333333333337</v>
      </c>
      <c r="R708" s="1">
        <f>mock[[#This Row],[Invoiced Amount USD]]/$T$23*100</f>
        <v>0.16977137525171873</v>
      </c>
    </row>
    <row r="709" spans="1:18" x14ac:dyDescent="0.2">
      <c r="A709">
        <v>708</v>
      </c>
      <c r="B709" t="s">
        <v>10</v>
      </c>
      <c r="C709" t="s">
        <v>14</v>
      </c>
      <c r="D709" t="s">
        <v>659</v>
      </c>
      <c r="E709" s="2">
        <v>44446</v>
      </c>
      <c r="F709" s="3" t="s">
        <v>893</v>
      </c>
      <c r="G709" s="3">
        <v>2021</v>
      </c>
      <c r="H709" s="1">
        <v>4017.21</v>
      </c>
      <c r="I709">
        <v>2</v>
      </c>
      <c r="J709" s="1">
        <f>0.075*mock[[#This Row],[Invoiced Amount USD]]</f>
        <v>301.29075</v>
      </c>
      <c r="K709" s="1">
        <f>mock[[#This Row],[Invoiced Amount USD]]-mock[[#This Row],[Vat]]</f>
        <v>3715.9192499999999</v>
      </c>
      <c r="L709" s="1">
        <f>mock[[#This Row],[Invoiced Amount USD]]/mock[[#This Row],[Quantity]]</f>
        <v>2008.605</v>
      </c>
      <c r="M709" s="1">
        <f>mock[[#This Row],[COGS]]/mock[[#This Row],[Quantity]]</f>
        <v>1857.959625</v>
      </c>
      <c r="N709" s="1">
        <f>mock[[#This Row],[Unit Price]]-mock[[#This Row],[Unit Cost]]</f>
        <v>150.64537500000006</v>
      </c>
      <c r="O709" s="1">
        <f>mock[[#This Row],[Profit]]*mock[[#This Row],[Quantity]]</f>
        <v>301.29075000000012</v>
      </c>
      <c r="P709" s="1">
        <f>mock[[#This Row],[Total Profit]]+mock[[#This Row],[Vat]]</f>
        <v>602.58150000000012</v>
      </c>
      <c r="Q709" s="1">
        <f>mock[[#This Row],[Invoiced Amount USD]]/mock[[#This Row],[Total Profit]]</f>
        <v>13.333333333333329</v>
      </c>
      <c r="R709" s="1">
        <f>mock[[#This Row],[Invoiced Amount USD]]/$T$23*100</f>
        <v>8.0312776822940121E-2</v>
      </c>
    </row>
    <row r="710" spans="1:18" x14ac:dyDescent="0.2">
      <c r="A710">
        <v>709</v>
      </c>
      <c r="B710" t="s">
        <v>8</v>
      </c>
      <c r="C710" t="s">
        <v>33</v>
      </c>
      <c r="D710" t="s">
        <v>302</v>
      </c>
      <c r="E710" s="2">
        <v>44322</v>
      </c>
      <c r="F710" s="3" t="s">
        <v>897</v>
      </c>
      <c r="G710" s="3">
        <v>2021</v>
      </c>
      <c r="H710" s="1">
        <v>9321.42</v>
      </c>
      <c r="I710">
        <v>3</v>
      </c>
      <c r="J710" s="1">
        <f>0.075*mock[[#This Row],[Invoiced Amount USD]]</f>
        <v>699.10649999999998</v>
      </c>
      <c r="K710" s="1">
        <f>mock[[#This Row],[Invoiced Amount USD]]-mock[[#This Row],[Vat]]</f>
        <v>8622.3135000000002</v>
      </c>
      <c r="L710" s="1">
        <f>mock[[#This Row],[Invoiced Amount USD]]/mock[[#This Row],[Quantity]]</f>
        <v>3107.14</v>
      </c>
      <c r="M710" s="1">
        <f>mock[[#This Row],[COGS]]/mock[[#This Row],[Quantity]]</f>
        <v>2874.1044999999999</v>
      </c>
      <c r="N710" s="1">
        <f>mock[[#This Row],[Unit Price]]-mock[[#This Row],[Unit Cost]]</f>
        <v>233.03549999999996</v>
      </c>
      <c r="O710" s="1">
        <f>mock[[#This Row],[Profit]]*mock[[#This Row],[Quantity]]</f>
        <v>699.10649999999987</v>
      </c>
      <c r="P710" s="1">
        <f>mock[[#This Row],[Total Profit]]+mock[[#This Row],[Vat]]</f>
        <v>1398.2129999999997</v>
      </c>
      <c r="Q710" s="1">
        <f>mock[[#This Row],[Invoiced Amount USD]]/mock[[#This Row],[Total Profit]]</f>
        <v>13.333333333333336</v>
      </c>
      <c r="R710" s="1">
        <f>mock[[#This Row],[Invoiced Amount USD]]/$T$23*100</f>
        <v>0.18635548655233122</v>
      </c>
    </row>
    <row r="711" spans="1:18" x14ac:dyDescent="0.2">
      <c r="A711">
        <v>710</v>
      </c>
      <c r="B711" t="s">
        <v>5</v>
      </c>
      <c r="C711" t="s">
        <v>27</v>
      </c>
      <c r="D711" t="s">
        <v>660</v>
      </c>
      <c r="E711" s="2">
        <v>44209</v>
      </c>
      <c r="F711" s="3" t="s">
        <v>894</v>
      </c>
      <c r="G711" s="3">
        <v>2021</v>
      </c>
      <c r="H711" s="1">
        <v>3481.75</v>
      </c>
      <c r="I711">
        <v>5</v>
      </c>
      <c r="J711" s="1">
        <f>0.075*mock[[#This Row],[Invoiced Amount USD]]</f>
        <v>261.13124999999997</v>
      </c>
      <c r="K711" s="1">
        <f>mock[[#This Row],[Invoiced Amount USD]]-mock[[#This Row],[Vat]]</f>
        <v>3220.6187500000001</v>
      </c>
      <c r="L711" s="1">
        <f>mock[[#This Row],[Invoiced Amount USD]]/mock[[#This Row],[Quantity]]</f>
        <v>696.35</v>
      </c>
      <c r="M711" s="1">
        <f>mock[[#This Row],[COGS]]/mock[[#This Row],[Quantity]]</f>
        <v>644.12374999999997</v>
      </c>
      <c r="N711" s="1">
        <f>mock[[#This Row],[Unit Price]]-mock[[#This Row],[Unit Cost]]</f>
        <v>52.22625000000005</v>
      </c>
      <c r="O711" s="1">
        <f>mock[[#This Row],[Profit]]*mock[[#This Row],[Quantity]]</f>
        <v>261.13125000000025</v>
      </c>
      <c r="P711" s="1">
        <f>mock[[#This Row],[Total Profit]]+mock[[#This Row],[Vat]]</f>
        <v>522.26250000000027</v>
      </c>
      <c r="Q711" s="1">
        <f>mock[[#This Row],[Invoiced Amount USD]]/mock[[#This Row],[Total Profit]]</f>
        <v>13.33333333333332</v>
      </c>
      <c r="R711" s="1">
        <f>mock[[#This Row],[Invoiced Amount USD]]/$T$23*100</f>
        <v>6.9607765265761998E-2</v>
      </c>
    </row>
    <row r="712" spans="1:18" x14ac:dyDescent="0.2">
      <c r="A712">
        <v>711</v>
      </c>
      <c r="B712" t="s">
        <v>13</v>
      </c>
      <c r="C712" t="s">
        <v>91</v>
      </c>
      <c r="D712" t="s">
        <v>661</v>
      </c>
      <c r="E712" s="2">
        <v>44262</v>
      </c>
      <c r="F712" s="3" t="s">
        <v>890</v>
      </c>
      <c r="G712" s="3">
        <v>2021</v>
      </c>
      <c r="H712" s="1">
        <v>2110.84</v>
      </c>
      <c r="I712">
        <v>3</v>
      </c>
      <c r="J712" s="1">
        <f>0.075*mock[[#This Row],[Invoiced Amount USD]]</f>
        <v>158.31300000000002</v>
      </c>
      <c r="K712" s="1">
        <f>mock[[#This Row],[Invoiced Amount USD]]-mock[[#This Row],[Vat]]</f>
        <v>1952.527</v>
      </c>
      <c r="L712" s="1">
        <f>mock[[#This Row],[Invoiced Amount USD]]/mock[[#This Row],[Quantity]]</f>
        <v>703.61333333333334</v>
      </c>
      <c r="M712" s="1">
        <f>mock[[#This Row],[COGS]]/mock[[#This Row],[Quantity]]</f>
        <v>650.84233333333339</v>
      </c>
      <c r="N712" s="1">
        <f>mock[[#This Row],[Unit Price]]-mock[[#This Row],[Unit Cost]]</f>
        <v>52.770999999999958</v>
      </c>
      <c r="O712" s="1">
        <f>mock[[#This Row],[Profit]]*mock[[#This Row],[Quantity]]</f>
        <v>158.31299999999987</v>
      </c>
      <c r="P712" s="1">
        <f>mock[[#This Row],[Total Profit]]+mock[[#This Row],[Vat]]</f>
        <v>316.62599999999986</v>
      </c>
      <c r="Q712" s="1">
        <f>mock[[#This Row],[Invoiced Amount USD]]/mock[[#This Row],[Total Profit]]</f>
        <v>13.333333333333345</v>
      </c>
      <c r="R712" s="1">
        <f>mock[[#This Row],[Invoiced Amount USD]]/$T$23*100</f>
        <v>4.2200288715037289E-2</v>
      </c>
    </row>
    <row r="713" spans="1:18" x14ac:dyDescent="0.2">
      <c r="A713">
        <v>712</v>
      </c>
      <c r="B713" t="s">
        <v>13</v>
      </c>
      <c r="C713" t="s">
        <v>25</v>
      </c>
      <c r="D713" t="s">
        <v>662</v>
      </c>
      <c r="E713" s="2">
        <v>44523</v>
      </c>
      <c r="F713" s="3" t="s">
        <v>898</v>
      </c>
      <c r="G713" s="3">
        <v>2021</v>
      </c>
      <c r="H713" s="1">
        <v>97.53</v>
      </c>
      <c r="I713">
        <v>5</v>
      </c>
      <c r="J713" s="1">
        <f>0.075*mock[[#This Row],[Invoiced Amount USD]]</f>
        <v>7.3147500000000001</v>
      </c>
      <c r="K713" s="1">
        <f>mock[[#This Row],[Invoiced Amount USD]]-mock[[#This Row],[Vat]]</f>
        <v>90.215249999999997</v>
      </c>
      <c r="L713" s="1">
        <f>mock[[#This Row],[Invoiced Amount USD]]/mock[[#This Row],[Quantity]]</f>
        <v>19.506</v>
      </c>
      <c r="M713" s="1">
        <f>mock[[#This Row],[COGS]]/mock[[#This Row],[Quantity]]</f>
        <v>18.043050000000001</v>
      </c>
      <c r="N713" s="1">
        <f>mock[[#This Row],[Unit Price]]-mock[[#This Row],[Unit Cost]]</f>
        <v>1.4629499999999993</v>
      </c>
      <c r="O713" s="1">
        <f>mock[[#This Row],[Profit]]*mock[[#This Row],[Quantity]]</f>
        <v>7.3147499999999965</v>
      </c>
      <c r="P713" s="1">
        <f>mock[[#This Row],[Total Profit]]+mock[[#This Row],[Vat]]</f>
        <v>14.629499999999997</v>
      </c>
      <c r="Q713" s="1">
        <f>mock[[#This Row],[Invoiced Amount USD]]/mock[[#This Row],[Total Profit]]</f>
        <v>13.333333333333339</v>
      </c>
      <c r="R713" s="1">
        <f>mock[[#This Row],[Invoiced Amount USD]]/$T$23*100</f>
        <v>1.9498371067336161E-3</v>
      </c>
    </row>
    <row r="714" spans="1:18" x14ac:dyDescent="0.2">
      <c r="A714">
        <v>713</v>
      </c>
      <c r="B714" t="s">
        <v>13</v>
      </c>
      <c r="C714" t="s">
        <v>22</v>
      </c>
      <c r="D714" t="s">
        <v>663</v>
      </c>
      <c r="E714" s="2">
        <v>44444</v>
      </c>
      <c r="F714" s="3" t="s">
        <v>893</v>
      </c>
      <c r="G714" s="3">
        <v>2021</v>
      </c>
      <c r="H714" s="1">
        <v>241.12</v>
      </c>
      <c r="I714">
        <v>10</v>
      </c>
      <c r="J714" s="1">
        <f>0.075*mock[[#This Row],[Invoiced Amount USD]]</f>
        <v>18.084</v>
      </c>
      <c r="K714" s="1">
        <f>mock[[#This Row],[Invoiced Amount USD]]-mock[[#This Row],[Vat]]</f>
        <v>223.036</v>
      </c>
      <c r="L714" s="1">
        <f>mock[[#This Row],[Invoiced Amount USD]]/mock[[#This Row],[Quantity]]</f>
        <v>24.112000000000002</v>
      </c>
      <c r="M714" s="1">
        <f>mock[[#This Row],[COGS]]/mock[[#This Row],[Quantity]]</f>
        <v>22.303599999999999</v>
      </c>
      <c r="N714" s="1">
        <f>mock[[#This Row],[Unit Price]]-mock[[#This Row],[Unit Cost]]</f>
        <v>1.8084000000000024</v>
      </c>
      <c r="O714" s="1">
        <f>mock[[#This Row],[Profit]]*mock[[#This Row],[Quantity]]</f>
        <v>18.084000000000024</v>
      </c>
      <c r="P714" s="1">
        <f>mock[[#This Row],[Total Profit]]+mock[[#This Row],[Vat]]</f>
        <v>36.168000000000021</v>
      </c>
      <c r="Q714" s="1">
        <f>mock[[#This Row],[Invoiced Amount USD]]/mock[[#This Row],[Total Profit]]</f>
        <v>13.333333333333316</v>
      </c>
      <c r="R714" s="1">
        <f>mock[[#This Row],[Invoiced Amount USD]]/$T$23*100</f>
        <v>4.8205139257214138E-3</v>
      </c>
    </row>
    <row r="715" spans="1:18" x14ac:dyDescent="0.2">
      <c r="A715">
        <v>714</v>
      </c>
      <c r="B715" t="s">
        <v>16</v>
      </c>
      <c r="C715" t="s">
        <v>58</v>
      </c>
      <c r="D715" t="s">
        <v>664</v>
      </c>
      <c r="E715" s="2">
        <v>44276</v>
      </c>
      <c r="F715" s="3" t="s">
        <v>890</v>
      </c>
      <c r="G715" s="3">
        <v>2021</v>
      </c>
      <c r="H715" s="1">
        <v>543.95000000000005</v>
      </c>
      <c r="I715">
        <v>6</v>
      </c>
      <c r="J715" s="1">
        <f>0.075*mock[[#This Row],[Invoiced Amount USD]]</f>
        <v>40.796250000000001</v>
      </c>
      <c r="K715" s="1">
        <f>mock[[#This Row],[Invoiced Amount USD]]-mock[[#This Row],[Vat]]</f>
        <v>503.15375000000006</v>
      </c>
      <c r="L715" s="1">
        <f>mock[[#This Row],[Invoiced Amount USD]]/mock[[#This Row],[Quantity]]</f>
        <v>90.658333333333346</v>
      </c>
      <c r="M715" s="1">
        <f>mock[[#This Row],[COGS]]/mock[[#This Row],[Quantity]]</f>
        <v>83.858958333333348</v>
      </c>
      <c r="N715" s="1">
        <f>mock[[#This Row],[Unit Price]]-mock[[#This Row],[Unit Cost]]</f>
        <v>6.7993749999999977</v>
      </c>
      <c r="O715" s="1">
        <f>mock[[#This Row],[Profit]]*mock[[#This Row],[Quantity]]</f>
        <v>40.796249999999986</v>
      </c>
      <c r="P715" s="1">
        <f>mock[[#This Row],[Total Profit]]+mock[[#This Row],[Vat]]</f>
        <v>81.592499999999987</v>
      </c>
      <c r="Q715" s="1">
        <f>mock[[#This Row],[Invoiced Amount USD]]/mock[[#This Row],[Total Profit]]</f>
        <v>13.333333333333339</v>
      </c>
      <c r="R715" s="1">
        <f>mock[[#This Row],[Invoiced Amount USD]]/$T$23*100</f>
        <v>1.0874745147213684E-2</v>
      </c>
    </row>
    <row r="716" spans="1:18" x14ac:dyDescent="0.2">
      <c r="A716">
        <v>715</v>
      </c>
      <c r="B716" t="s">
        <v>5</v>
      </c>
      <c r="C716" t="s">
        <v>87</v>
      </c>
      <c r="D716" t="s">
        <v>70</v>
      </c>
      <c r="E716" s="2">
        <v>44337</v>
      </c>
      <c r="F716" s="3" t="s">
        <v>897</v>
      </c>
      <c r="G716" s="3">
        <v>2021</v>
      </c>
      <c r="H716" s="1">
        <v>3852.55</v>
      </c>
      <c r="I716">
        <v>9</v>
      </c>
      <c r="J716" s="1">
        <f>0.075*mock[[#This Row],[Invoiced Amount USD]]</f>
        <v>288.94125000000003</v>
      </c>
      <c r="K716" s="1">
        <f>mock[[#This Row],[Invoiced Amount USD]]-mock[[#This Row],[Vat]]</f>
        <v>3563.6087500000003</v>
      </c>
      <c r="L716" s="1">
        <f>mock[[#This Row],[Invoiced Amount USD]]/mock[[#This Row],[Quantity]]</f>
        <v>428.06111111111113</v>
      </c>
      <c r="M716" s="1">
        <f>mock[[#This Row],[COGS]]/mock[[#This Row],[Quantity]]</f>
        <v>395.95652777777781</v>
      </c>
      <c r="N716" s="1">
        <f>mock[[#This Row],[Unit Price]]-mock[[#This Row],[Unit Cost]]</f>
        <v>32.104583333333323</v>
      </c>
      <c r="O716" s="1">
        <f>mock[[#This Row],[Profit]]*mock[[#This Row],[Quantity]]</f>
        <v>288.94124999999991</v>
      </c>
      <c r="P716" s="1">
        <f>mock[[#This Row],[Total Profit]]+mock[[#This Row],[Vat]]</f>
        <v>577.88249999999994</v>
      </c>
      <c r="Q716" s="1">
        <f>mock[[#This Row],[Invoiced Amount USD]]/mock[[#This Row],[Total Profit]]</f>
        <v>13.333333333333337</v>
      </c>
      <c r="R716" s="1">
        <f>mock[[#This Row],[Invoiced Amount USD]]/$T$23*100</f>
        <v>7.7020864816431805E-2</v>
      </c>
    </row>
    <row r="717" spans="1:18" x14ac:dyDescent="0.2">
      <c r="A717">
        <v>716</v>
      </c>
      <c r="B717" t="s">
        <v>13</v>
      </c>
      <c r="C717" t="s">
        <v>87</v>
      </c>
      <c r="D717" t="s">
        <v>665</v>
      </c>
      <c r="E717" s="2">
        <v>44473</v>
      </c>
      <c r="F717" s="3" t="s">
        <v>889</v>
      </c>
      <c r="G717" s="3">
        <v>2021</v>
      </c>
      <c r="H717" s="1">
        <v>3188.85</v>
      </c>
      <c r="I717">
        <v>10</v>
      </c>
      <c r="J717" s="1">
        <f>0.075*mock[[#This Row],[Invoiced Amount USD]]</f>
        <v>239.16374999999999</v>
      </c>
      <c r="K717" s="1">
        <f>mock[[#This Row],[Invoiced Amount USD]]-mock[[#This Row],[Vat]]</f>
        <v>2949.6862499999997</v>
      </c>
      <c r="L717" s="1">
        <f>mock[[#This Row],[Invoiced Amount USD]]/mock[[#This Row],[Quantity]]</f>
        <v>318.88499999999999</v>
      </c>
      <c r="M717" s="1">
        <f>mock[[#This Row],[COGS]]/mock[[#This Row],[Quantity]]</f>
        <v>294.96862499999997</v>
      </c>
      <c r="N717" s="1">
        <f>mock[[#This Row],[Unit Price]]-mock[[#This Row],[Unit Cost]]</f>
        <v>23.916375000000016</v>
      </c>
      <c r="O717" s="1">
        <f>mock[[#This Row],[Profit]]*mock[[#This Row],[Quantity]]</f>
        <v>239.16375000000016</v>
      </c>
      <c r="P717" s="1">
        <f>mock[[#This Row],[Total Profit]]+mock[[#This Row],[Vat]]</f>
        <v>478.32750000000016</v>
      </c>
      <c r="Q717" s="1">
        <f>mock[[#This Row],[Invoiced Amount USD]]/mock[[#This Row],[Total Profit]]</f>
        <v>13.333333333333323</v>
      </c>
      <c r="R717" s="1">
        <f>mock[[#This Row],[Invoiced Amount USD]]/$T$23*100</f>
        <v>6.3752056370424401E-2</v>
      </c>
    </row>
    <row r="718" spans="1:18" x14ac:dyDescent="0.2">
      <c r="A718">
        <v>717</v>
      </c>
      <c r="B718" t="s">
        <v>8</v>
      </c>
      <c r="C718" t="s">
        <v>58</v>
      </c>
      <c r="D718" t="s">
        <v>666</v>
      </c>
      <c r="E718" s="2">
        <v>44247</v>
      </c>
      <c r="F718" s="3" t="s">
        <v>896</v>
      </c>
      <c r="G718" s="3">
        <v>2021</v>
      </c>
      <c r="H718" s="1">
        <v>4930.21</v>
      </c>
      <c r="I718">
        <v>6</v>
      </c>
      <c r="J718" s="1">
        <f>0.075*mock[[#This Row],[Invoiced Amount USD]]</f>
        <v>369.76574999999997</v>
      </c>
      <c r="K718" s="1">
        <f>mock[[#This Row],[Invoiced Amount USD]]-mock[[#This Row],[Vat]]</f>
        <v>4560.4442500000005</v>
      </c>
      <c r="L718" s="1">
        <f>mock[[#This Row],[Invoiced Amount USD]]/mock[[#This Row],[Quantity]]</f>
        <v>821.70166666666671</v>
      </c>
      <c r="M718" s="1">
        <f>mock[[#This Row],[COGS]]/mock[[#This Row],[Quantity]]</f>
        <v>760.07404166666674</v>
      </c>
      <c r="N718" s="1">
        <f>mock[[#This Row],[Unit Price]]-mock[[#This Row],[Unit Cost]]</f>
        <v>61.627624999999966</v>
      </c>
      <c r="O718" s="1">
        <f>mock[[#This Row],[Profit]]*mock[[#This Row],[Quantity]]</f>
        <v>369.7657499999998</v>
      </c>
      <c r="P718" s="1">
        <f>mock[[#This Row],[Total Profit]]+mock[[#This Row],[Vat]]</f>
        <v>739.53149999999982</v>
      </c>
      <c r="Q718" s="1">
        <f>mock[[#This Row],[Invoiced Amount USD]]/mock[[#This Row],[Total Profit]]</f>
        <v>13.333333333333341</v>
      </c>
      <c r="R718" s="1">
        <f>mock[[#This Row],[Invoiced Amount USD]]/$T$23*100</f>
        <v>9.8565635209567737E-2</v>
      </c>
    </row>
    <row r="719" spans="1:18" x14ac:dyDescent="0.2">
      <c r="A719">
        <v>718</v>
      </c>
      <c r="B719" t="s">
        <v>10</v>
      </c>
      <c r="C719" t="s">
        <v>87</v>
      </c>
      <c r="D719" t="s">
        <v>667</v>
      </c>
      <c r="E719" s="2">
        <v>44395</v>
      </c>
      <c r="F719" s="3" t="s">
        <v>892</v>
      </c>
      <c r="G719" s="3">
        <v>2021</v>
      </c>
      <c r="H719" s="1">
        <v>3678.78</v>
      </c>
      <c r="I719">
        <v>10</v>
      </c>
      <c r="J719" s="1">
        <f>0.075*mock[[#This Row],[Invoiced Amount USD]]</f>
        <v>275.9085</v>
      </c>
      <c r="K719" s="1">
        <f>mock[[#This Row],[Invoiced Amount USD]]-mock[[#This Row],[Vat]]</f>
        <v>3402.8715000000002</v>
      </c>
      <c r="L719" s="1">
        <f>mock[[#This Row],[Invoiced Amount USD]]/mock[[#This Row],[Quantity]]</f>
        <v>367.87800000000004</v>
      </c>
      <c r="M719" s="1">
        <f>mock[[#This Row],[COGS]]/mock[[#This Row],[Quantity]]</f>
        <v>340.28715</v>
      </c>
      <c r="N719" s="1">
        <f>mock[[#This Row],[Unit Price]]-mock[[#This Row],[Unit Cost]]</f>
        <v>27.590850000000046</v>
      </c>
      <c r="O719" s="1">
        <f>mock[[#This Row],[Profit]]*mock[[#This Row],[Quantity]]</f>
        <v>275.90850000000046</v>
      </c>
      <c r="P719" s="1">
        <f>mock[[#This Row],[Total Profit]]+mock[[#This Row],[Vat]]</f>
        <v>551.81700000000046</v>
      </c>
      <c r="Q719" s="1">
        <f>mock[[#This Row],[Invoiced Amount USD]]/mock[[#This Row],[Total Profit]]</f>
        <v>13.333333333333313</v>
      </c>
      <c r="R719" s="1">
        <f>mock[[#This Row],[Invoiced Amount USD]]/$T$23*100</f>
        <v>7.3546824069614408E-2</v>
      </c>
    </row>
    <row r="720" spans="1:18" x14ac:dyDescent="0.2">
      <c r="A720">
        <v>719</v>
      </c>
      <c r="B720" t="s">
        <v>5</v>
      </c>
      <c r="C720" t="s">
        <v>11</v>
      </c>
      <c r="D720" t="s">
        <v>82</v>
      </c>
      <c r="E720" s="2">
        <v>44376</v>
      </c>
      <c r="F720" s="3" t="s">
        <v>887</v>
      </c>
      <c r="G720" s="3">
        <v>2021</v>
      </c>
      <c r="H720" s="1">
        <v>4656.6099999999997</v>
      </c>
      <c r="I720">
        <v>5</v>
      </c>
      <c r="J720" s="1">
        <f>0.075*mock[[#This Row],[Invoiced Amount USD]]</f>
        <v>349.24574999999999</v>
      </c>
      <c r="K720" s="1">
        <f>mock[[#This Row],[Invoiced Amount USD]]-mock[[#This Row],[Vat]]</f>
        <v>4307.3642499999996</v>
      </c>
      <c r="L720" s="1">
        <f>mock[[#This Row],[Invoiced Amount USD]]/mock[[#This Row],[Quantity]]</f>
        <v>931.32199999999989</v>
      </c>
      <c r="M720" s="1">
        <f>mock[[#This Row],[COGS]]/mock[[#This Row],[Quantity]]</f>
        <v>861.47284999999988</v>
      </c>
      <c r="N720" s="1">
        <f>mock[[#This Row],[Unit Price]]-mock[[#This Row],[Unit Cost]]</f>
        <v>69.849150000000009</v>
      </c>
      <c r="O720" s="1">
        <f>mock[[#This Row],[Profit]]*mock[[#This Row],[Quantity]]</f>
        <v>349.24575000000004</v>
      </c>
      <c r="P720" s="1">
        <f>mock[[#This Row],[Total Profit]]+mock[[#This Row],[Vat]]</f>
        <v>698.49150000000009</v>
      </c>
      <c r="Q720" s="1">
        <f>mock[[#This Row],[Invoiced Amount USD]]/mock[[#This Row],[Total Profit]]</f>
        <v>13.33333333333333</v>
      </c>
      <c r="R720" s="1">
        <f>mock[[#This Row],[Invoiced Amount USD]]/$T$23*100</f>
        <v>9.3095775346937609E-2</v>
      </c>
    </row>
    <row r="721" spans="1:18" x14ac:dyDescent="0.2">
      <c r="A721">
        <v>720</v>
      </c>
      <c r="B721" t="s">
        <v>13</v>
      </c>
      <c r="C721" t="s">
        <v>33</v>
      </c>
      <c r="D721" t="s">
        <v>668</v>
      </c>
      <c r="E721" s="2">
        <v>44298</v>
      </c>
      <c r="F721" s="3" t="s">
        <v>888</v>
      </c>
      <c r="G721" s="3">
        <v>2021</v>
      </c>
      <c r="H721" s="1">
        <v>9375.31</v>
      </c>
      <c r="I721">
        <v>3</v>
      </c>
      <c r="J721" s="1">
        <f>0.075*mock[[#This Row],[Invoiced Amount USD]]</f>
        <v>703.14824999999996</v>
      </c>
      <c r="K721" s="1">
        <f>mock[[#This Row],[Invoiced Amount USD]]-mock[[#This Row],[Vat]]</f>
        <v>8672.1617499999993</v>
      </c>
      <c r="L721" s="1">
        <f>mock[[#This Row],[Invoiced Amount USD]]/mock[[#This Row],[Quantity]]</f>
        <v>3125.103333333333</v>
      </c>
      <c r="M721" s="1">
        <f>mock[[#This Row],[COGS]]/mock[[#This Row],[Quantity]]</f>
        <v>2890.7205833333333</v>
      </c>
      <c r="N721" s="1">
        <f>mock[[#This Row],[Unit Price]]-mock[[#This Row],[Unit Cost]]</f>
        <v>234.38274999999976</v>
      </c>
      <c r="O721" s="1">
        <f>mock[[#This Row],[Profit]]*mock[[#This Row],[Quantity]]</f>
        <v>703.14824999999928</v>
      </c>
      <c r="P721" s="1">
        <f>mock[[#This Row],[Total Profit]]+mock[[#This Row],[Vat]]</f>
        <v>1406.2964999999992</v>
      </c>
      <c r="Q721" s="1">
        <f>mock[[#This Row],[Invoiced Amount USD]]/mock[[#This Row],[Total Profit]]</f>
        <v>13.333333333333346</v>
      </c>
      <c r="R721" s="1">
        <f>mock[[#This Row],[Invoiced Amount USD]]/$T$23*100</f>
        <v>0.18743286501723305</v>
      </c>
    </row>
    <row r="722" spans="1:18" x14ac:dyDescent="0.2">
      <c r="A722">
        <v>721</v>
      </c>
      <c r="B722" t="s">
        <v>16</v>
      </c>
      <c r="C722" t="s">
        <v>52</v>
      </c>
      <c r="D722" t="s">
        <v>669</v>
      </c>
      <c r="E722" s="2">
        <v>44343</v>
      </c>
      <c r="F722" s="3" t="s">
        <v>897</v>
      </c>
      <c r="G722" s="3">
        <v>2021</v>
      </c>
      <c r="H722" s="1">
        <v>2316.92</v>
      </c>
      <c r="I722">
        <v>7</v>
      </c>
      <c r="J722" s="1">
        <f>0.075*mock[[#This Row],[Invoiced Amount USD]]</f>
        <v>173.76900000000001</v>
      </c>
      <c r="K722" s="1">
        <f>mock[[#This Row],[Invoiced Amount USD]]-mock[[#This Row],[Vat]]</f>
        <v>2143.1509999999998</v>
      </c>
      <c r="L722" s="1">
        <f>mock[[#This Row],[Invoiced Amount USD]]/mock[[#This Row],[Quantity]]</f>
        <v>330.98857142857145</v>
      </c>
      <c r="M722" s="1">
        <f>mock[[#This Row],[COGS]]/mock[[#This Row],[Quantity]]</f>
        <v>306.16442857142857</v>
      </c>
      <c r="N722" s="1">
        <f>mock[[#This Row],[Unit Price]]-mock[[#This Row],[Unit Cost]]</f>
        <v>24.824142857142874</v>
      </c>
      <c r="O722" s="1">
        <f>mock[[#This Row],[Profit]]*mock[[#This Row],[Quantity]]</f>
        <v>173.76900000000012</v>
      </c>
      <c r="P722" s="1">
        <f>mock[[#This Row],[Total Profit]]+mock[[#This Row],[Vat]]</f>
        <v>347.53800000000012</v>
      </c>
      <c r="Q722" s="1">
        <f>mock[[#This Row],[Invoiced Amount USD]]/mock[[#This Row],[Total Profit]]</f>
        <v>13.333333333333325</v>
      </c>
      <c r="R722" s="1">
        <f>mock[[#This Row],[Invoiced Amount USD]]/$T$23*100</f>
        <v>4.6320276728527121E-2</v>
      </c>
    </row>
    <row r="723" spans="1:18" x14ac:dyDescent="0.2">
      <c r="A723">
        <v>722</v>
      </c>
      <c r="B723" t="s">
        <v>5</v>
      </c>
      <c r="C723" t="s">
        <v>35</v>
      </c>
      <c r="D723" t="s">
        <v>670</v>
      </c>
      <c r="E723" s="2">
        <v>44255</v>
      </c>
      <c r="F723" s="3" t="s">
        <v>896</v>
      </c>
      <c r="G723" s="3">
        <v>2021</v>
      </c>
      <c r="H723" s="1">
        <v>3767.73</v>
      </c>
      <c r="I723">
        <v>9</v>
      </c>
      <c r="J723" s="1">
        <f>0.075*mock[[#This Row],[Invoiced Amount USD]]</f>
        <v>282.57974999999999</v>
      </c>
      <c r="K723" s="1">
        <f>mock[[#This Row],[Invoiced Amount USD]]-mock[[#This Row],[Vat]]</f>
        <v>3485.1502500000001</v>
      </c>
      <c r="L723" s="1">
        <f>mock[[#This Row],[Invoiced Amount USD]]/mock[[#This Row],[Quantity]]</f>
        <v>418.63666666666666</v>
      </c>
      <c r="M723" s="1">
        <f>mock[[#This Row],[COGS]]/mock[[#This Row],[Quantity]]</f>
        <v>387.23891666666668</v>
      </c>
      <c r="N723" s="1">
        <f>mock[[#This Row],[Unit Price]]-mock[[#This Row],[Unit Cost]]</f>
        <v>31.397749999999974</v>
      </c>
      <c r="O723" s="1">
        <f>mock[[#This Row],[Profit]]*mock[[#This Row],[Quantity]]</f>
        <v>282.57974999999976</v>
      </c>
      <c r="P723" s="1">
        <f>mock[[#This Row],[Total Profit]]+mock[[#This Row],[Vat]]</f>
        <v>565.15949999999975</v>
      </c>
      <c r="Q723" s="1">
        <f>mock[[#This Row],[Invoiced Amount USD]]/mock[[#This Row],[Total Profit]]</f>
        <v>13.333333333333345</v>
      </c>
      <c r="R723" s="1">
        <f>mock[[#This Row],[Invoiced Amount USD]]/$T$23*100</f>
        <v>7.5325128290305007E-2</v>
      </c>
    </row>
    <row r="724" spans="1:18" x14ac:dyDescent="0.2">
      <c r="A724">
        <v>723</v>
      </c>
      <c r="B724" t="s">
        <v>13</v>
      </c>
      <c r="C724" t="s">
        <v>58</v>
      </c>
      <c r="D724" t="s">
        <v>671</v>
      </c>
      <c r="E724" s="2">
        <v>44273</v>
      </c>
      <c r="F724" s="3" t="s">
        <v>890</v>
      </c>
      <c r="G724" s="3">
        <v>2021</v>
      </c>
      <c r="H724" s="1">
        <v>3647.18</v>
      </c>
      <c r="I724">
        <v>10</v>
      </c>
      <c r="J724" s="1">
        <f>0.075*mock[[#This Row],[Invoiced Amount USD]]</f>
        <v>273.5385</v>
      </c>
      <c r="K724" s="1">
        <f>mock[[#This Row],[Invoiced Amount USD]]-mock[[#This Row],[Vat]]</f>
        <v>3373.6414999999997</v>
      </c>
      <c r="L724" s="1">
        <f>mock[[#This Row],[Invoiced Amount USD]]/mock[[#This Row],[Quantity]]</f>
        <v>364.71799999999996</v>
      </c>
      <c r="M724" s="1">
        <f>mock[[#This Row],[COGS]]/mock[[#This Row],[Quantity]]</f>
        <v>337.36415</v>
      </c>
      <c r="N724" s="1">
        <f>mock[[#This Row],[Unit Price]]-mock[[#This Row],[Unit Cost]]</f>
        <v>27.353849999999966</v>
      </c>
      <c r="O724" s="1">
        <f>mock[[#This Row],[Profit]]*mock[[#This Row],[Quantity]]</f>
        <v>273.53849999999966</v>
      </c>
      <c r="P724" s="1">
        <f>mock[[#This Row],[Total Profit]]+mock[[#This Row],[Vat]]</f>
        <v>547.07699999999966</v>
      </c>
      <c r="Q724" s="1">
        <f>mock[[#This Row],[Invoiced Amount USD]]/mock[[#This Row],[Total Profit]]</f>
        <v>13.33333333333335</v>
      </c>
      <c r="R724" s="1">
        <f>mock[[#This Row],[Invoiced Amount USD]]/$T$23*100</f>
        <v>7.2915071249222904E-2</v>
      </c>
    </row>
    <row r="725" spans="1:18" x14ac:dyDescent="0.2">
      <c r="A725">
        <v>724</v>
      </c>
      <c r="B725" t="s">
        <v>8</v>
      </c>
      <c r="C725" t="s">
        <v>58</v>
      </c>
      <c r="D725" t="s">
        <v>277</v>
      </c>
      <c r="E725" s="2">
        <v>44467</v>
      </c>
      <c r="F725" s="3" t="s">
        <v>893</v>
      </c>
      <c r="G725" s="3">
        <v>2021</v>
      </c>
      <c r="H725" s="1">
        <v>8569.84</v>
      </c>
      <c r="I725">
        <v>2</v>
      </c>
      <c r="J725" s="1">
        <f>0.075*mock[[#This Row],[Invoiced Amount USD]]</f>
        <v>642.73799999999994</v>
      </c>
      <c r="K725" s="1">
        <f>mock[[#This Row],[Invoiced Amount USD]]-mock[[#This Row],[Vat]]</f>
        <v>7927.1019999999999</v>
      </c>
      <c r="L725" s="1">
        <f>mock[[#This Row],[Invoiced Amount USD]]/mock[[#This Row],[Quantity]]</f>
        <v>4284.92</v>
      </c>
      <c r="M725" s="1">
        <f>mock[[#This Row],[COGS]]/mock[[#This Row],[Quantity]]</f>
        <v>3963.5509999999999</v>
      </c>
      <c r="N725" s="1">
        <f>mock[[#This Row],[Unit Price]]-mock[[#This Row],[Unit Cost]]</f>
        <v>321.36900000000014</v>
      </c>
      <c r="O725" s="1">
        <f>mock[[#This Row],[Profit]]*mock[[#This Row],[Quantity]]</f>
        <v>642.73800000000028</v>
      </c>
      <c r="P725" s="1">
        <f>mock[[#This Row],[Total Profit]]+mock[[#This Row],[Vat]]</f>
        <v>1285.4760000000001</v>
      </c>
      <c r="Q725" s="1">
        <f>mock[[#This Row],[Invoiced Amount USD]]/mock[[#This Row],[Total Profit]]</f>
        <v>13.333333333333327</v>
      </c>
      <c r="R725" s="1">
        <f>mock[[#This Row],[Invoiced Amount USD]]/$T$23*100</f>
        <v>0.17132976551594398</v>
      </c>
    </row>
    <row r="726" spans="1:18" x14ac:dyDescent="0.2">
      <c r="A726">
        <v>725</v>
      </c>
      <c r="B726" t="s">
        <v>16</v>
      </c>
      <c r="C726" t="s">
        <v>91</v>
      </c>
      <c r="D726" t="s">
        <v>672</v>
      </c>
      <c r="E726" s="2">
        <v>44433</v>
      </c>
      <c r="F726" s="3" t="s">
        <v>891</v>
      </c>
      <c r="G726" s="3">
        <v>2021</v>
      </c>
      <c r="H726" s="1">
        <v>4627.58</v>
      </c>
      <c r="I726">
        <v>10</v>
      </c>
      <c r="J726" s="1">
        <f>0.075*mock[[#This Row],[Invoiced Amount USD]]</f>
        <v>347.06849999999997</v>
      </c>
      <c r="K726" s="1">
        <f>mock[[#This Row],[Invoiced Amount USD]]-mock[[#This Row],[Vat]]</f>
        <v>4280.5114999999996</v>
      </c>
      <c r="L726" s="1">
        <f>mock[[#This Row],[Invoiced Amount USD]]/mock[[#This Row],[Quantity]]</f>
        <v>462.75799999999998</v>
      </c>
      <c r="M726" s="1">
        <f>mock[[#This Row],[COGS]]/mock[[#This Row],[Quantity]]</f>
        <v>428.05114999999995</v>
      </c>
      <c r="N726" s="1">
        <f>mock[[#This Row],[Unit Price]]-mock[[#This Row],[Unit Cost]]</f>
        <v>34.706850000000031</v>
      </c>
      <c r="O726" s="1">
        <f>mock[[#This Row],[Profit]]*mock[[#This Row],[Quantity]]</f>
        <v>347.06850000000031</v>
      </c>
      <c r="P726" s="1">
        <f>mock[[#This Row],[Total Profit]]+mock[[#This Row],[Vat]]</f>
        <v>694.13700000000028</v>
      </c>
      <c r="Q726" s="1">
        <f>mock[[#This Row],[Invoiced Amount USD]]/mock[[#This Row],[Total Profit]]</f>
        <v>13.333333333333321</v>
      </c>
      <c r="R726" s="1">
        <f>mock[[#This Row],[Invoiced Amount USD]]/$T$23*100</f>
        <v>9.2515402423647572E-2</v>
      </c>
    </row>
    <row r="727" spans="1:18" x14ac:dyDescent="0.2">
      <c r="A727">
        <v>726</v>
      </c>
      <c r="B727" t="s">
        <v>13</v>
      </c>
      <c r="C727" t="s">
        <v>6</v>
      </c>
      <c r="D727" t="s">
        <v>673</v>
      </c>
      <c r="E727" s="2">
        <v>44233</v>
      </c>
      <c r="F727" s="3" t="s">
        <v>896</v>
      </c>
      <c r="G727" s="3">
        <v>2021</v>
      </c>
      <c r="H727" s="1">
        <v>7738.43</v>
      </c>
      <c r="I727">
        <v>7</v>
      </c>
      <c r="J727" s="1">
        <f>0.075*mock[[#This Row],[Invoiced Amount USD]]</f>
        <v>580.38225</v>
      </c>
      <c r="K727" s="1">
        <f>mock[[#This Row],[Invoiced Amount USD]]-mock[[#This Row],[Vat]]</f>
        <v>7158.0477500000006</v>
      </c>
      <c r="L727" s="1">
        <f>mock[[#This Row],[Invoiced Amount USD]]/mock[[#This Row],[Quantity]]</f>
        <v>1105.49</v>
      </c>
      <c r="M727" s="1">
        <f>mock[[#This Row],[COGS]]/mock[[#This Row],[Quantity]]</f>
        <v>1022.5782500000001</v>
      </c>
      <c r="N727" s="1">
        <f>mock[[#This Row],[Unit Price]]-mock[[#This Row],[Unit Cost]]</f>
        <v>82.91174999999987</v>
      </c>
      <c r="O727" s="1">
        <f>mock[[#This Row],[Profit]]*mock[[#This Row],[Quantity]]</f>
        <v>580.38224999999909</v>
      </c>
      <c r="P727" s="1">
        <f>mock[[#This Row],[Total Profit]]+mock[[#This Row],[Vat]]</f>
        <v>1160.7644999999991</v>
      </c>
      <c r="Q727" s="1">
        <f>mock[[#This Row],[Invoiced Amount USD]]/mock[[#This Row],[Total Profit]]</f>
        <v>13.333333333333355</v>
      </c>
      <c r="R727" s="1">
        <f>mock[[#This Row],[Invoiced Amount USD]]/$T$23*100</f>
        <v>0.15470806892095373</v>
      </c>
    </row>
    <row r="728" spans="1:18" x14ac:dyDescent="0.2">
      <c r="A728">
        <v>727</v>
      </c>
      <c r="B728" t="s">
        <v>5</v>
      </c>
      <c r="C728" t="s">
        <v>35</v>
      </c>
      <c r="D728" t="s">
        <v>674</v>
      </c>
      <c r="E728" s="2">
        <v>44423</v>
      </c>
      <c r="F728" s="3" t="s">
        <v>891</v>
      </c>
      <c r="G728" s="3">
        <v>2021</v>
      </c>
      <c r="H728" s="1">
        <v>9055.39</v>
      </c>
      <c r="I728">
        <v>1</v>
      </c>
      <c r="J728" s="1">
        <f>0.075*mock[[#This Row],[Invoiced Amount USD]]</f>
        <v>679.15424999999993</v>
      </c>
      <c r="K728" s="1">
        <f>mock[[#This Row],[Invoiced Amount USD]]-mock[[#This Row],[Vat]]</f>
        <v>8376.2357499999998</v>
      </c>
      <c r="L728" s="1">
        <f>mock[[#This Row],[Invoiced Amount USD]]/mock[[#This Row],[Quantity]]</f>
        <v>9055.39</v>
      </c>
      <c r="M728" s="1">
        <f>mock[[#This Row],[COGS]]/mock[[#This Row],[Quantity]]</f>
        <v>8376.2357499999998</v>
      </c>
      <c r="N728" s="1">
        <f>mock[[#This Row],[Unit Price]]-mock[[#This Row],[Unit Cost]]</f>
        <v>679.15424999999959</v>
      </c>
      <c r="O728" s="1">
        <f>mock[[#This Row],[Profit]]*mock[[#This Row],[Quantity]]</f>
        <v>679.15424999999959</v>
      </c>
      <c r="P728" s="1">
        <f>mock[[#This Row],[Total Profit]]+mock[[#This Row],[Vat]]</f>
        <v>1358.3084999999996</v>
      </c>
      <c r="Q728" s="1">
        <f>mock[[#This Row],[Invoiced Amount USD]]/mock[[#This Row],[Total Profit]]</f>
        <v>13.333333333333341</v>
      </c>
      <c r="R728" s="1">
        <f>mock[[#This Row],[Invoiced Amount USD]]/$T$23*100</f>
        <v>0.18103696747610498</v>
      </c>
    </row>
    <row r="729" spans="1:18" x14ac:dyDescent="0.2">
      <c r="A729">
        <v>728</v>
      </c>
      <c r="B729" t="s">
        <v>10</v>
      </c>
      <c r="C729" t="s">
        <v>22</v>
      </c>
      <c r="D729" t="s">
        <v>675</v>
      </c>
      <c r="E729" s="2">
        <v>44536</v>
      </c>
      <c r="F729" s="3" t="s">
        <v>895</v>
      </c>
      <c r="G729" s="3">
        <v>2021</v>
      </c>
      <c r="H729" s="1">
        <v>9010.52</v>
      </c>
      <c r="I729">
        <v>6</v>
      </c>
      <c r="J729" s="1">
        <f>0.075*mock[[#This Row],[Invoiced Amount USD]]</f>
        <v>675.78899999999999</v>
      </c>
      <c r="K729" s="1">
        <f>mock[[#This Row],[Invoiced Amount USD]]-mock[[#This Row],[Vat]]</f>
        <v>8334.7309999999998</v>
      </c>
      <c r="L729" s="1">
        <f>mock[[#This Row],[Invoiced Amount USD]]/mock[[#This Row],[Quantity]]</f>
        <v>1501.7533333333333</v>
      </c>
      <c r="M729" s="1">
        <f>mock[[#This Row],[COGS]]/mock[[#This Row],[Quantity]]</f>
        <v>1389.1218333333334</v>
      </c>
      <c r="N729" s="1">
        <f>mock[[#This Row],[Unit Price]]-mock[[#This Row],[Unit Cost]]</f>
        <v>112.63149999999996</v>
      </c>
      <c r="O729" s="1">
        <f>mock[[#This Row],[Profit]]*mock[[#This Row],[Quantity]]</f>
        <v>675.78899999999976</v>
      </c>
      <c r="P729" s="1">
        <f>mock[[#This Row],[Total Profit]]+mock[[#This Row],[Vat]]</f>
        <v>1351.5779999999997</v>
      </c>
      <c r="Q729" s="1">
        <f>mock[[#This Row],[Invoiced Amount USD]]/mock[[#This Row],[Total Profit]]</f>
        <v>13.333333333333339</v>
      </c>
      <c r="R729" s="1">
        <f>mock[[#This Row],[Invoiced Amount USD]]/$T$23*100</f>
        <v>0.18013991845550481</v>
      </c>
    </row>
    <row r="730" spans="1:18" x14ac:dyDescent="0.2">
      <c r="A730">
        <v>729</v>
      </c>
      <c r="B730" t="s">
        <v>8</v>
      </c>
      <c r="C730" t="s">
        <v>164</v>
      </c>
      <c r="D730" t="s">
        <v>676</v>
      </c>
      <c r="E730" s="2">
        <v>44276</v>
      </c>
      <c r="F730" s="3" t="s">
        <v>890</v>
      </c>
      <c r="G730" s="3">
        <v>2021</v>
      </c>
      <c r="H730" s="1">
        <v>3695.72</v>
      </c>
      <c r="I730">
        <v>3</v>
      </c>
      <c r="J730" s="1">
        <f>0.075*mock[[#This Row],[Invoiced Amount USD]]</f>
        <v>277.17899999999997</v>
      </c>
      <c r="K730" s="1">
        <f>mock[[#This Row],[Invoiced Amount USD]]-mock[[#This Row],[Vat]]</f>
        <v>3418.5409999999997</v>
      </c>
      <c r="L730" s="1">
        <f>mock[[#This Row],[Invoiced Amount USD]]/mock[[#This Row],[Quantity]]</f>
        <v>1231.9066666666665</v>
      </c>
      <c r="M730" s="1">
        <f>mock[[#This Row],[COGS]]/mock[[#This Row],[Quantity]]</f>
        <v>1139.5136666666665</v>
      </c>
      <c r="N730" s="1">
        <f>mock[[#This Row],[Unit Price]]-mock[[#This Row],[Unit Cost]]</f>
        <v>92.393000000000029</v>
      </c>
      <c r="O730" s="1">
        <f>mock[[#This Row],[Profit]]*mock[[#This Row],[Quantity]]</f>
        <v>277.17900000000009</v>
      </c>
      <c r="P730" s="1">
        <f>mock[[#This Row],[Total Profit]]+mock[[#This Row],[Vat]]</f>
        <v>554.35800000000006</v>
      </c>
      <c r="Q730" s="1">
        <f>mock[[#This Row],[Invoiced Amount USD]]/mock[[#This Row],[Total Profit]]</f>
        <v>13.333333333333329</v>
      </c>
      <c r="R730" s="1">
        <f>mock[[#This Row],[Invoiced Amount USD]]/$T$23*100</f>
        <v>7.3885491562571098E-2</v>
      </c>
    </row>
    <row r="731" spans="1:18" x14ac:dyDescent="0.2">
      <c r="A731">
        <v>730</v>
      </c>
      <c r="B731" t="s">
        <v>5</v>
      </c>
      <c r="C731" t="s">
        <v>35</v>
      </c>
      <c r="D731" t="s">
        <v>677</v>
      </c>
      <c r="E731" s="2">
        <v>44258</v>
      </c>
      <c r="F731" s="3" t="s">
        <v>890</v>
      </c>
      <c r="G731" s="3">
        <v>2021</v>
      </c>
      <c r="H731" s="1">
        <v>9270.08</v>
      </c>
      <c r="I731">
        <v>3</v>
      </c>
      <c r="J731" s="1">
        <f>0.075*mock[[#This Row],[Invoiced Amount USD]]</f>
        <v>695.25599999999997</v>
      </c>
      <c r="K731" s="1">
        <f>mock[[#This Row],[Invoiced Amount USD]]-mock[[#This Row],[Vat]]</f>
        <v>8574.8240000000005</v>
      </c>
      <c r="L731" s="1">
        <f>mock[[#This Row],[Invoiced Amount USD]]/mock[[#This Row],[Quantity]]</f>
        <v>3090.0266666666666</v>
      </c>
      <c r="M731" s="1">
        <f>mock[[#This Row],[COGS]]/mock[[#This Row],[Quantity]]</f>
        <v>2858.2746666666667</v>
      </c>
      <c r="N731" s="1">
        <f>mock[[#This Row],[Unit Price]]-mock[[#This Row],[Unit Cost]]</f>
        <v>231.75199999999995</v>
      </c>
      <c r="O731" s="1">
        <f>mock[[#This Row],[Profit]]*mock[[#This Row],[Quantity]]</f>
        <v>695.25599999999986</v>
      </c>
      <c r="P731" s="1">
        <f>mock[[#This Row],[Total Profit]]+mock[[#This Row],[Vat]]</f>
        <v>1390.5119999999997</v>
      </c>
      <c r="Q731" s="1">
        <f>mock[[#This Row],[Invoiced Amount USD]]/mock[[#This Row],[Total Profit]]</f>
        <v>13.333333333333336</v>
      </c>
      <c r="R731" s="1">
        <f>mock[[#This Row],[Invoiced Amount USD]]/$T$23*100</f>
        <v>0.18532908814097365</v>
      </c>
    </row>
    <row r="732" spans="1:18" x14ac:dyDescent="0.2">
      <c r="A732">
        <v>731</v>
      </c>
      <c r="B732" t="s">
        <v>8</v>
      </c>
      <c r="C732" t="s">
        <v>29</v>
      </c>
      <c r="D732" t="s">
        <v>678</v>
      </c>
      <c r="E732" s="2">
        <v>44532</v>
      </c>
      <c r="F732" s="3" t="s">
        <v>895</v>
      </c>
      <c r="G732" s="3">
        <v>2021</v>
      </c>
      <c r="H732" s="1">
        <v>9801.83</v>
      </c>
      <c r="I732">
        <v>2</v>
      </c>
      <c r="J732" s="1">
        <f>0.075*mock[[#This Row],[Invoiced Amount USD]]</f>
        <v>735.13724999999999</v>
      </c>
      <c r="K732" s="1">
        <f>mock[[#This Row],[Invoiced Amount USD]]-mock[[#This Row],[Vat]]</f>
        <v>9066.6927500000002</v>
      </c>
      <c r="L732" s="1">
        <f>mock[[#This Row],[Invoiced Amount USD]]/mock[[#This Row],[Quantity]]</f>
        <v>4900.915</v>
      </c>
      <c r="M732" s="1">
        <f>mock[[#This Row],[COGS]]/mock[[#This Row],[Quantity]]</f>
        <v>4533.3463750000001</v>
      </c>
      <c r="N732" s="1">
        <f>mock[[#This Row],[Unit Price]]-mock[[#This Row],[Unit Cost]]</f>
        <v>367.56862499999988</v>
      </c>
      <c r="O732" s="1">
        <f>mock[[#This Row],[Profit]]*mock[[#This Row],[Quantity]]</f>
        <v>735.13724999999977</v>
      </c>
      <c r="P732" s="1">
        <f>mock[[#This Row],[Total Profit]]+mock[[#This Row],[Vat]]</f>
        <v>1470.2744999999998</v>
      </c>
      <c r="Q732" s="1">
        <f>mock[[#This Row],[Invoiced Amount USD]]/mock[[#This Row],[Total Profit]]</f>
        <v>13.333333333333337</v>
      </c>
      <c r="R732" s="1">
        <f>mock[[#This Row],[Invoiced Amount USD]]/$T$23*100</f>
        <v>0.19595992871828935</v>
      </c>
    </row>
    <row r="733" spans="1:18" x14ac:dyDescent="0.2">
      <c r="A733">
        <v>732</v>
      </c>
      <c r="B733" t="s">
        <v>13</v>
      </c>
      <c r="C733" t="s">
        <v>18</v>
      </c>
      <c r="D733" t="s">
        <v>156</v>
      </c>
      <c r="E733" s="2">
        <v>44405</v>
      </c>
      <c r="F733" s="3" t="s">
        <v>892</v>
      </c>
      <c r="G733" s="3">
        <v>2021</v>
      </c>
      <c r="H733" s="1">
        <v>3421.29</v>
      </c>
      <c r="I733">
        <v>8</v>
      </c>
      <c r="J733" s="1">
        <f>0.075*mock[[#This Row],[Invoiced Amount USD]]</f>
        <v>256.59674999999999</v>
      </c>
      <c r="K733" s="1">
        <f>mock[[#This Row],[Invoiced Amount USD]]-mock[[#This Row],[Vat]]</f>
        <v>3164.6932499999998</v>
      </c>
      <c r="L733" s="1">
        <f>mock[[#This Row],[Invoiced Amount USD]]/mock[[#This Row],[Quantity]]</f>
        <v>427.66125</v>
      </c>
      <c r="M733" s="1">
        <f>mock[[#This Row],[COGS]]/mock[[#This Row],[Quantity]]</f>
        <v>395.58665624999998</v>
      </c>
      <c r="N733" s="1">
        <f>mock[[#This Row],[Unit Price]]-mock[[#This Row],[Unit Cost]]</f>
        <v>32.07459375000002</v>
      </c>
      <c r="O733" s="1">
        <f>mock[[#This Row],[Profit]]*mock[[#This Row],[Quantity]]</f>
        <v>256.59675000000016</v>
      </c>
      <c r="P733" s="1">
        <f>mock[[#This Row],[Total Profit]]+mock[[#This Row],[Vat]]</f>
        <v>513.19350000000009</v>
      </c>
      <c r="Q733" s="1">
        <f>mock[[#This Row],[Invoiced Amount USD]]/mock[[#This Row],[Total Profit]]</f>
        <v>13.333333333333325</v>
      </c>
      <c r="R733" s="1">
        <f>mock[[#This Row],[Invoiced Amount USD]]/$T$23*100</f>
        <v>6.8399038192316755E-2</v>
      </c>
    </row>
    <row r="734" spans="1:18" x14ac:dyDescent="0.2">
      <c r="A734">
        <v>733</v>
      </c>
      <c r="B734" t="s">
        <v>5</v>
      </c>
      <c r="C734" t="s">
        <v>29</v>
      </c>
      <c r="D734" t="s">
        <v>637</v>
      </c>
      <c r="E734" s="2">
        <v>44389</v>
      </c>
      <c r="F734" s="3" t="s">
        <v>892</v>
      </c>
      <c r="G734" s="3">
        <v>2021</v>
      </c>
      <c r="H734" s="1">
        <v>7944.56</v>
      </c>
      <c r="I734">
        <v>3</v>
      </c>
      <c r="J734" s="1">
        <f>0.075*mock[[#This Row],[Invoiced Amount USD]]</f>
        <v>595.84199999999998</v>
      </c>
      <c r="K734" s="1">
        <f>mock[[#This Row],[Invoiced Amount USD]]-mock[[#This Row],[Vat]]</f>
        <v>7348.7180000000008</v>
      </c>
      <c r="L734" s="1">
        <f>mock[[#This Row],[Invoiced Amount USD]]/mock[[#This Row],[Quantity]]</f>
        <v>2648.186666666667</v>
      </c>
      <c r="M734" s="1">
        <f>mock[[#This Row],[COGS]]/mock[[#This Row],[Quantity]]</f>
        <v>2449.5726666666669</v>
      </c>
      <c r="N734" s="1">
        <f>mock[[#This Row],[Unit Price]]-mock[[#This Row],[Unit Cost]]</f>
        <v>198.61400000000003</v>
      </c>
      <c r="O734" s="1">
        <f>mock[[#This Row],[Profit]]*mock[[#This Row],[Quantity]]</f>
        <v>595.8420000000001</v>
      </c>
      <c r="P734" s="1">
        <f>mock[[#This Row],[Total Profit]]+mock[[#This Row],[Vat]]</f>
        <v>1191.6840000000002</v>
      </c>
      <c r="Q734" s="1">
        <f>mock[[#This Row],[Invoiced Amount USD]]/mock[[#This Row],[Total Profit]]</f>
        <v>13.333333333333332</v>
      </c>
      <c r="R734" s="1">
        <f>mock[[#This Row],[Invoiced Amount USD]]/$T$23*100</f>
        <v>0.15882905654333659</v>
      </c>
    </row>
    <row r="735" spans="1:18" x14ac:dyDescent="0.2">
      <c r="A735">
        <v>734</v>
      </c>
      <c r="B735" t="s">
        <v>10</v>
      </c>
      <c r="C735" t="s">
        <v>29</v>
      </c>
      <c r="D735" t="s">
        <v>679</v>
      </c>
      <c r="E735" s="2">
        <v>44278</v>
      </c>
      <c r="F735" s="3" t="s">
        <v>890</v>
      </c>
      <c r="G735" s="3">
        <v>2021</v>
      </c>
      <c r="H735" s="1">
        <v>6356.57</v>
      </c>
      <c r="I735">
        <v>10</v>
      </c>
      <c r="J735" s="1">
        <f>0.075*mock[[#This Row],[Invoiced Amount USD]]</f>
        <v>476.74274999999994</v>
      </c>
      <c r="K735" s="1">
        <f>mock[[#This Row],[Invoiced Amount USD]]-mock[[#This Row],[Vat]]</f>
        <v>5879.8272499999994</v>
      </c>
      <c r="L735" s="1">
        <f>mock[[#This Row],[Invoiced Amount USD]]/mock[[#This Row],[Quantity]]</f>
        <v>635.65699999999993</v>
      </c>
      <c r="M735" s="1">
        <f>mock[[#This Row],[COGS]]/mock[[#This Row],[Quantity]]</f>
        <v>587.98272499999996</v>
      </c>
      <c r="N735" s="1">
        <f>mock[[#This Row],[Unit Price]]-mock[[#This Row],[Unit Cost]]</f>
        <v>47.674274999999966</v>
      </c>
      <c r="O735" s="1">
        <f>mock[[#This Row],[Profit]]*mock[[#This Row],[Quantity]]</f>
        <v>476.74274999999966</v>
      </c>
      <c r="P735" s="1">
        <f>mock[[#This Row],[Total Profit]]+mock[[#This Row],[Vat]]</f>
        <v>953.48549999999955</v>
      </c>
      <c r="Q735" s="1">
        <f>mock[[#This Row],[Invoiced Amount USD]]/mock[[#This Row],[Total Profit]]</f>
        <v>13.333333333333343</v>
      </c>
      <c r="R735" s="1">
        <f>mock[[#This Row],[Invoiced Amount USD]]/$T$23*100</f>
        <v>0.12708167802265663</v>
      </c>
    </row>
    <row r="736" spans="1:18" x14ac:dyDescent="0.2">
      <c r="A736">
        <v>735</v>
      </c>
      <c r="B736" t="s">
        <v>5</v>
      </c>
      <c r="C736" t="s">
        <v>22</v>
      </c>
      <c r="D736" t="s">
        <v>680</v>
      </c>
      <c r="E736" s="2">
        <v>44225</v>
      </c>
      <c r="F736" s="3" t="s">
        <v>894</v>
      </c>
      <c r="G736" s="3">
        <v>2021</v>
      </c>
      <c r="H736" s="1">
        <v>158.01</v>
      </c>
      <c r="I736">
        <v>5</v>
      </c>
      <c r="J736" s="1">
        <f>0.075*mock[[#This Row],[Invoiced Amount USD]]</f>
        <v>11.85075</v>
      </c>
      <c r="K736" s="1">
        <f>mock[[#This Row],[Invoiced Amount USD]]-mock[[#This Row],[Vat]]</f>
        <v>146.15924999999999</v>
      </c>
      <c r="L736" s="1">
        <f>mock[[#This Row],[Invoiced Amount USD]]/mock[[#This Row],[Quantity]]</f>
        <v>31.601999999999997</v>
      </c>
      <c r="M736" s="1">
        <f>mock[[#This Row],[COGS]]/mock[[#This Row],[Quantity]]</f>
        <v>29.231849999999998</v>
      </c>
      <c r="N736" s="1">
        <f>mock[[#This Row],[Unit Price]]-mock[[#This Row],[Unit Cost]]</f>
        <v>2.3701499999999989</v>
      </c>
      <c r="O736" s="1">
        <f>mock[[#This Row],[Profit]]*mock[[#This Row],[Quantity]]</f>
        <v>11.850749999999994</v>
      </c>
      <c r="P736" s="1">
        <f>mock[[#This Row],[Total Profit]]+mock[[#This Row],[Vat]]</f>
        <v>23.701499999999996</v>
      </c>
      <c r="Q736" s="1">
        <f>mock[[#This Row],[Invoiced Amount USD]]/mock[[#This Row],[Total Profit]]</f>
        <v>13.333333333333339</v>
      </c>
      <c r="R736" s="1">
        <f>mock[[#This Row],[Invoiced Amount USD]]/$T$23*100</f>
        <v>3.1589640237360676E-3</v>
      </c>
    </row>
    <row r="737" spans="1:18" x14ac:dyDescent="0.2">
      <c r="A737">
        <v>736</v>
      </c>
      <c r="B737" t="s">
        <v>5</v>
      </c>
      <c r="C737" t="s">
        <v>22</v>
      </c>
      <c r="D737" t="s">
        <v>447</v>
      </c>
      <c r="E737" s="2">
        <v>44521</v>
      </c>
      <c r="F737" s="3" t="s">
        <v>898</v>
      </c>
      <c r="G737" s="3">
        <v>2021</v>
      </c>
      <c r="H737" s="1">
        <v>2047.62</v>
      </c>
      <c r="I737">
        <v>4</v>
      </c>
      <c r="J737" s="1">
        <f>0.075*mock[[#This Row],[Invoiced Amount USD]]</f>
        <v>153.57149999999999</v>
      </c>
      <c r="K737" s="1">
        <f>mock[[#This Row],[Invoiced Amount USD]]-mock[[#This Row],[Vat]]</f>
        <v>1894.0484999999999</v>
      </c>
      <c r="L737" s="1">
        <f>mock[[#This Row],[Invoiced Amount USD]]/mock[[#This Row],[Quantity]]</f>
        <v>511.90499999999997</v>
      </c>
      <c r="M737" s="1">
        <f>mock[[#This Row],[COGS]]/mock[[#This Row],[Quantity]]</f>
        <v>473.51212499999997</v>
      </c>
      <c r="N737" s="1">
        <f>mock[[#This Row],[Unit Price]]-mock[[#This Row],[Unit Cost]]</f>
        <v>38.392875000000004</v>
      </c>
      <c r="O737" s="1">
        <f>mock[[#This Row],[Profit]]*mock[[#This Row],[Quantity]]</f>
        <v>153.57150000000001</v>
      </c>
      <c r="P737" s="1">
        <f>mock[[#This Row],[Total Profit]]+mock[[#This Row],[Vat]]</f>
        <v>307.14300000000003</v>
      </c>
      <c r="Q737" s="1">
        <f>mock[[#This Row],[Invoiced Amount USD]]/mock[[#This Row],[Total Profit]]</f>
        <v>13.333333333333332</v>
      </c>
      <c r="R737" s="1">
        <f>mock[[#This Row],[Invoiced Amount USD]]/$T$23*100</f>
        <v>4.0936383230697086E-2</v>
      </c>
    </row>
    <row r="738" spans="1:18" x14ac:dyDescent="0.2">
      <c r="A738">
        <v>737</v>
      </c>
      <c r="B738" t="s">
        <v>10</v>
      </c>
      <c r="C738" t="s">
        <v>20</v>
      </c>
      <c r="D738" t="s">
        <v>681</v>
      </c>
      <c r="E738" s="2">
        <v>44390</v>
      </c>
      <c r="F738" s="3" t="s">
        <v>892</v>
      </c>
      <c r="G738" s="3">
        <v>2021</v>
      </c>
      <c r="H738" s="1">
        <v>2666.86</v>
      </c>
      <c r="I738">
        <v>1</v>
      </c>
      <c r="J738" s="1">
        <f>0.075*mock[[#This Row],[Invoiced Amount USD]]</f>
        <v>200.0145</v>
      </c>
      <c r="K738" s="1">
        <f>mock[[#This Row],[Invoiced Amount USD]]-mock[[#This Row],[Vat]]</f>
        <v>2466.8455000000004</v>
      </c>
      <c r="L738" s="1">
        <f>mock[[#This Row],[Invoiced Amount USD]]/mock[[#This Row],[Quantity]]</f>
        <v>2666.86</v>
      </c>
      <c r="M738" s="1">
        <f>mock[[#This Row],[COGS]]/mock[[#This Row],[Quantity]]</f>
        <v>2466.8455000000004</v>
      </c>
      <c r="N738" s="1">
        <f>mock[[#This Row],[Unit Price]]-mock[[#This Row],[Unit Cost]]</f>
        <v>200.01449999999977</v>
      </c>
      <c r="O738" s="1">
        <f>mock[[#This Row],[Profit]]*mock[[#This Row],[Quantity]]</f>
        <v>200.01449999999977</v>
      </c>
      <c r="P738" s="1">
        <f>mock[[#This Row],[Total Profit]]+mock[[#This Row],[Vat]]</f>
        <v>400.02899999999977</v>
      </c>
      <c r="Q738" s="1">
        <f>mock[[#This Row],[Invoiced Amount USD]]/mock[[#This Row],[Total Profit]]</f>
        <v>13.33333333333335</v>
      </c>
      <c r="R738" s="1">
        <f>mock[[#This Row],[Invoiced Amount USD]]/$T$23*100</f>
        <v>5.3316339449027084E-2</v>
      </c>
    </row>
    <row r="739" spans="1:18" x14ac:dyDescent="0.2">
      <c r="A739">
        <v>738</v>
      </c>
      <c r="B739" t="s">
        <v>16</v>
      </c>
      <c r="C739" t="s">
        <v>91</v>
      </c>
      <c r="D739" t="s">
        <v>310</v>
      </c>
      <c r="E739" s="2">
        <v>44433</v>
      </c>
      <c r="F739" s="3" t="s">
        <v>891</v>
      </c>
      <c r="G739" s="3">
        <v>2021</v>
      </c>
      <c r="H739" s="1">
        <v>6444.32</v>
      </c>
      <c r="I739">
        <v>4</v>
      </c>
      <c r="J739" s="1">
        <f>0.075*mock[[#This Row],[Invoiced Amount USD]]</f>
        <v>483.32399999999996</v>
      </c>
      <c r="K739" s="1">
        <f>mock[[#This Row],[Invoiced Amount USD]]-mock[[#This Row],[Vat]]</f>
        <v>5960.9960000000001</v>
      </c>
      <c r="L739" s="1">
        <f>mock[[#This Row],[Invoiced Amount USD]]/mock[[#This Row],[Quantity]]</f>
        <v>1611.08</v>
      </c>
      <c r="M739" s="1">
        <f>mock[[#This Row],[COGS]]/mock[[#This Row],[Quantity]]</f>
        <v>1490.249</v>
      </c>
      <c r="N739" s="1">
        <f>mock[[#This Row],[Unit Price]]-mock[[#This Row],[Unit Cost]]</f>
        <v>120.8309999999999</v>
      </c>
      <c r="O739" s="1">
        <f>mock[[#This Row],[Profit]]*mock[[#This Row],[Quantity]]</f>
        <v>483.32399999999961</v>
      </c>
      <c r="P739" s="1">
        <f>mock[[#This Row],[Total Profit]]+mock[[#This Row],[Vat]]</f>
        <v>966.64799999999957</v>
      </c>
      <c r="Q739" s="1">
        <f>mock[[#This Row],[Invoiced Amount USD]]/mock[[#This Row],[Total Profit]]</f>
        <v>13.333333333333343</v>
      </c>
      <c r="R739" s="1">
        <f>mock[[#This Row],[Invoiced Amount USD]]/$T$23*100</f>
        <v>0.12883599162991466</v>
      </c>
    </row>
    <row r="740" spans="1:18" x14ac:dyDescent="0.2">
      <c r="A740">
        <v>739</v>
      </c>
      <c r="B740" t="s">
        <v>5</v>
      </c>
      <c r="C740" t="s">
        <v>52</v>
      </c>
      <c r="D740" t="s">
        <v>682</v>
      </c>
      <c r="E740" s="2">
        <v>44490</v>
      </c>
      <c r="F740" s="3" t="s">
        <v>889</v>
      </c>
      <c r="G740" s="3">
        <v>2021</v>
      </c>
      <c r="H740" s="1">
        <v>4004.52</v>
      </c>
      <c r="I740">
        <v>5</v>
      </c>
      <c r="J740" s="1">
        <f>0.075*mock[[#This Row],[Invoiced Amount USD]]</f>
        <v>300.339</v>
      </c>
      <c r="K740" s="1">
        <f>mock[[#This Row],[Invoiced Amount USD]]-mock[[#This Row],[Vat]]</f>
        <v>3704.181</v>
      </c>
      <c r="L740" s="1">
        <f>mock[[#This Row],[Invoiced Amount USD]]/mock[[#This Row],[Quantity]]</f>
        <v>800.904</v>
      </c>
      <c r="M740" s="1">
        <f>mock[[#This Row],[COGS]]/mock[[#This Row],[Quantity]]</f>
        <v>740.83619999999996</v>
      </c>
      <c r="N740" s="1">
        <f>mock[[#This Row],[Unit Price]]-mock[[#This Row],[Unit Cost]]</f>
        <v>60.067800000000034</v>
      </c>
      <c r="O740" s="1">
        <f>mock[[#This Row],[Profit]]*mock[[#This Row],[Quantity]]</f>
        <v>300.33900000000017</v>
      </c>
      <c r="P740" s="1">
        <f>mock[[#This Row],[Total Profit]]+mock[[#This Row],[Vat]]</f>
        <v>600.67800000000011</v>
      </c>
      <c r="Q740" s="1">
        <f>mock[[#This Row],[Invoiced Amount USD]]/mock[[#This Row],[Total Profit]]</f>
        <v>13.333333333333325</v>
      </c>
      <c r="R740" s="1">
        <f>mock[[#This Row],[Invoiced Amount USD]]/$T$23*100</f>
        <v>8.005907608589051E-2</v>
      </c>
    </row>
    <row r="741" spans="1:18" x14ac:dyDescent="0.2">
      <c r="A741">
        <v>740</v>
      </c>
      <c r="B741" t="s">
        <v>16</v>
      </c>
      <c r="C741" t="s">
        <v>33</v>
      </c>
      <c r="D741" t="s">
        <v>520</v>
      </c>
      <c r="E741" s="2">
        <v>44546</v>
      </c>
      <c r="F741" s="3" t="s">
        <v>895</v>
      </c>
      <c r="G741" s="3">
        <v>2021</v>
      </c>
      <c r="H741" s="1">
        <v>6432.35</v>
      </c>
      <c r="I741">
        <v>4</v>
      </c>
      <c r="J741" s="1">
        <f>0.075*mock[[#This Row],[Invoiced Amount USD]]</f>
        <v>482.42624999999998</v>
      </c>
      <c r="K741" s="1">
        <f>mock[[#This Row],[Invoiced Amount USD]]-mock[[#This Row],[Vat]]</f>
        <v>5949.9237499999999</v>
      </c>
      <c r="L741" s="1">
        <f>mock[[#This Row],[Invoiced Amount USD]]/mock[[#This Row],[Quantity]]</f>
        <v>1608.0875000000001</v>
      </c>
      <c r="M741" s="1">
        <f>mock[[#This Row],[COGS]]/mock[[#This Row],[Quantity]]</f>
        <v>1487.4809375</v>
      </c>
      <c r="N741" s="1">
        <f>mock[[#This Row],[Unit Price]]-mock[[#This Row],[Unit Cost]]</f>
        <v>120.60656250000011</v>
      </c>
      <c r="O741" s="1">
        <f>mock[[#This Row],[Profit]]*mock[[#This Row],[Quantity]]</f>
        <v>482.42625000000044</v>
      </c>
      <c r="P741" s="1">
        <f>mock[[#This Row],[Total Profit]]+mock[[#This Row],[Vat]]</f>
        <v>964.85250000000042</v>
      </c>
      <c r="Q741" s="1">
        <f>mock[[#This Row],[Invoiced Amount USD]]/mock[[#This Row],[Total Profit]]</f>
        <v>13.333333333333321</v>
      </c>
      <c r="R741" s="1">
        <f>mock[[#This Row],[Invoiced Amount USD]]/$T$23*100</f>
        <v>0.1285966852609246</v>
      </c>
    </row>
    <row r="742" spans="1:18" x14ac:dyDescent="0.2">
      <c r="A742">
        <v>741</v>
      </c>
      <c r="B742" t="s">
        <v>5</v>
      </c>
      <c r="C742" t="s">
        <v>14</v>
      </c>
      <c r="D742" t="s">
        <v>683</v>
      </c>
      <c r="E742" s="2">
        <v>44338</v>
      </c>
      <c r="F742" s="3" t="s">
        <v>897</v>
      </c>
      <c r="G742" s="3">
        <v>2021</v>
      </c>
      <c r="H742" s="1">
        <v>787.99</v>
      </c>
      <c r="I742">
        <v>3</v>
      </c>
      <c r="J742" s="1">
        <f>0.075*mock[[#This Row],[Invoiced Amount USD]]</f>
        <v>59.099249999999998</v>
      </c>
      <c r="K742" s="1">
        <f>mock[[#This Row],[Invoiced Amount USD]]-mock[[#This Row],[Vat]]</f>
        <v>728.89075000000003</v>
      </c>
      <c r="L742" s="1">
        <f>mock[[#This Row],[Invoiced Amount USD]]/mock[[#This Row],[Quantity]]</f>
        <v>262.66333333333336</v>
      </c>
      <c r="M742" s="1">
        <f>mock[[#This Row],[COGS]]/mock[[#This Row],[Quantity]]</f>
        <v>242.96358333333333</v>
      </c>
      <c r="N742" s="1">
        <f>mock[[#This Row],[Unit Price]]-mock[[#This Row],[Unit Cost]]</f>
        <v>19.699750000000023</v>
      </c>
      <c r="O742" s="1">
        <f>mock[[#This Row],[Profit]]*mock[[#This Row],[Quantity]]</f>
        <v>59.099250000000069</v>
      </c>
      <c r="P742" s="1">
        <f>mock[[#This Row],[Total Profit]]+mock[[#This Row],[Vat]]</f>
        <v>118.19850000000007</v>
      </c>
      <c r="Q742" s="1">
        <f>mock[[#This Row],[Invoiced Amount USD]]/mock[[#This Row],[Total Profit]]</f>
        <v>13.333333333333318</v>
      </c>
      <c r="R742" s="1">
        <f>mock[[#This Row],[Invoiced Amount USD]]/$T$23*100</f>
        <v>1.5753636232287729E-2</v>
      </c>
    </row>
    <row r="743" spans="1:18" x14ac:dyDescent="0.2">
      <c r="A743">
        <v>742</v>
      </c>
      <c r="B743" t="s">
        <v>5</v>
      </c>
      <c r="C743" t="s">
        <v>18</v>
      </c>
      <c r="D743" t="s">
        <v>684</v>
      </c>
      <c r="E743" s="2">
        <v>44489</v>
      </c>
      <c r="F743" s="3" t="s">
        <v>889</v>
      </c>
      <c r="G743" s="3">
        <v>2021</v>
      </c>
      <c r="H743" s="1">
        <v>9914.6200000000008</v>
      </c>
      <c r="I743">
        <v>6</v>
      </c>
      <c r="J743" s="1">
        <f>0.075*mock[[#This Row],[Invoiced Amount USD]]</f>
        <v>743.59649999999999</v>
      </c>
      <c r="K743" s="1">
        <f>mock[[#This Row],[Invoiced Amount USD]]-mock[[#This Row],[Vat]]</f>
        <v>9171.0235000000011</v>
      </c>
      <c r="L743" s="1">
        <f>mock[[#This Row],[Invoiced Amount USD]]/mock[[#This Row],[Quantity]]</f>
        <v>1652.4366666666667</v>
      </c>
      <c r="M743" s="1">
        <f>mock[[#This Row],[COGS]]/mock[[#This Row],[Quantity]]</f>
        <v>1528.5039166666668</v>
      </c>
      <c r="N743" s="1">
        <f>mock[[#This Row],[Unit Price]]-mock[[#This Row],[Unit Cost]]</f>
        <v>123.93274999999994</v>
      </c>
      <c r="O743" s="1">
        <f>mock[[#This Row],[Profit]]*mock[[#This Row],[Quantity]]</f>
        <v>743.59649999999965</v>
      </c>
      <c r="P743" s="1">
        <f>mock[[#This Row],[Total Profit]]+mock[[#This Row],[Vat]]</f>
        <v>1487.1929999999998</v>
      </c>
      <c r="Q743" s="1">
        <f>mock[[#This Row],[Invoiced Amount USD]]/mock[[#This Row],[Total Profit]]</f>
        <v>13.333333333333341</v>
      </c>
      <c r="R743" s="1">
        <f>mock[[#This Row],[Invoiced Amount USD]]/$T$23*100</f>
        <v>0.19821484645917409</v>
      </c>
    </row>
    <row r="744" spans="1:18" x14ac:dyDescent="0.2">
      <c r="A744">
        <v>743</v>
      </c>
      <c r="B744" t="s">
        <v>16</v>
      </c>
      <c r="C744" t="s">
        <v>91</v>
      </c>
      <c r="D744" t="s">
        <v>685</v>
      </c>
      <c r="E744" s="2">
        <v>44549</v>
      </c>
      <c r="F744" s="3" t="s">
        <v>895</v>
      </c>
      <c r="G744" s="3">
        <v>2021</v>
      </c>
      <c r="H744" s="1">
        <v>8694.91</v>
      </c>
      <c r="I744">
        <v>9</v>
      </c>
      <c r="J744" s="1">
        <f>0.075*mock[[#This Row],[Invoiced Amount USD]]</f>
        <v>652.11824999999999</v>
      </c>
      <c r="K744" s="1">
        <f>mock[[#This Row],[Invoiced Amount USD]]-mock[[#This Row],[Vat]]</f>
        <v>8042.7917500000003</v>
      </c>
      <c r="L744" s="1">
        <f>mock[[#This Row],[Invoiced Amount USD]]/mock[[#This Row],[Quantity]]</f>
        <v>966.10111111111109</v>
      </c>
      <c r="M744" s="1">
        <f>mock[[#This Row],[COGS]]/mock[[#This Row],[Quantity]]</f>
        <v>893.64352777777776</v>
      </c>
      <c r="N744" s="1">
        <f>mock[[#This Row],[Unit Price]]-mock[[#This Row],[Unit Cost]]</f>
        <v>72.457583333333332</v>
      </c>
      <c r="O744" s="1">
        <f>mock[[#This Row],[Profit]]*mock[[#This Row],[Quantity]]</f>
        <v>652.11824999999999</v>
      </c>
      <c r="P744" s="1">
        <f>mock[[#This Row],[Total Profit]]+mock[[#This Row],[Vat]]</f>
        <v>1304.2365</v>
      </c>
      <c r="Q744" s="1">
        <f>mock[[#This Row],[Invoiced Amount USD]]/mock[[#This Row],[Total Profit]]</f>
        <v>13.333333333333334</v>
      </c>
      <c r="R744" s="1">
        <f>mock[[#This Row],[Invoiced Amount USD]]/$T$23*100</f>
        <v>0.17383018720095547</v>
      </c>
    </row>
    <row r="745" spans="1:18" x14ac:dyDescent="0.2">
      <c r="A745">
        <v>744</v>
      </c>
      <c r="B745" t="s">
        <v>8</v>
      </c>
      <c r="C745" t="s">
        <v>20</v>
      </c>
      <c r="D745" t="s">
        <v>686</v>
      </c>
      <c r="E745" s="2">
        <v>44532</v>
      </c>
      <c r="F745" s="3" t="s">
        <v>895</v>
      </c>
      <c r="G745" s="3">
        <v>2021</v>
      </c>
      <c r="H745" s="1">
        <v>4353.22</v>
      </c>
      <c r="I745">
        <v>9</v>
      </c>
      <c r="J745" s="1">
        <f>0.075*mock[[#This Row],[Invoiced Amount USD]]</f>
        <v>326.49150000000003</v>
      </c>
      <c r="K745" s="1">
        <f>mock[[#This Row],[Invoiced Amount USD]]-mock[[#This Row],[Vat]]</f>
        <v>4026.7285000000002</v>
      </c>
      <c r="L745" s="1">
        <f>mock[[#This Row],[Invoiced Amount USD]]/mock[[#This Row],[Quantity]]</f>
        <v>483.69111111111113</v>
      </c>
      <c r="M745" s="1">
        <f>mock[[#This Row],[COGS]]/mock[[#This Row],[Quantity]]</f>
        <v>447.41427777777778</v>
      </c>
      <c r="N745" s="1">
        <f>mock[[#This Row],[Unit Price]]-mock[[#This Row],[Unit Cost]]</f>
        <v>36.276833333333343</v>
      </c>
      <c r="O745" s="1">
        <f>mock[[#This Row],[Profit]]*mock[[#This Row],[Quantity]]</f>
        <v>326.49150000000009</v>
      </c>
      <c r="P745" s="1">
        <f>mock[[#This Row],[Total Profit]]+mock[[#This Row],[Vat]]</f>
        <v>652.98300000000017</v>
      </c>
      <c r="Q745" s="1">
        <f>mock[[#This Row],[Invoiced Amount USD]]/mock[[#This Row],[Total Profit]]</f>
        <v>13.33333333333333</v>
      </c>
      <c r="R745" s="1">
        <f>mock[[#This Row],[Invoiced Amount USD]]/$T$23*100</f>
        <v>8.7030348505843458E-2</v>
      </c>
    </row>
    <row r="746" spans="1:18" x14ac:dyDescent="0.2">
      <c r="A746">
        <v>745</v>
      </c>
      <c r="B746" t="s">
        <v>13</v>
      </c>
      <c r="C746" t="s">
        <v>11</v>
      </c>
      <c r="D746" t="s">
        <v>180</v>
      </c>
      <c r="E746" s="2">
        <v>44268</v>
      </c>
      <c r="F746" s="3" t="s">
        <v>890</v>
      </c>
      <c r="G746" s="3">
        <v>2021</v>
      </c>
      <c r="H746" s="1">
        <v>4596.62</v>
      </c>
      <c r="I746">
        <v>4</v>
      </c>
      <c r="J746" s="1">
        <f>0.075*mock[[#This Row],[Invoiced Amount USD]]</f>
        <v>344.74649999999997</v>
      </c>
      <c r="K746" s="1">
        <f>mock[[#This Row],[Invoiced Amount USD]]-mock[[#This Row],[Vat]]</f>
        <v>4251.8734999999997</v>
      </c>
      <c r="L746" s="1">
        <f>mock[[#This Row],[Invoiced Amount USD]]/mock[[#This Row],[Quantity]]</f>
        <v>1149.155</v>
      </c>
      <c r="M746" s="1">
        <f>mock[[#This Row],[COGS]]/mock[[#This Row],[Quantity]]</f>
        <v>1062.9683749999999</v>
      </c>
      <c r="N746" s="1">
        <f>mock[[#This Row],[Unit Price]]-mock[[#This Row],[Unit Cost]]</f>
        <v>86.186625000000049</v>
      </c>
      <c r="O746" s="1">
        <f>mock[[#This Row],[Profit]]*mock[[#This Row],[Quantity]]</f>
        <v>344.7465000000002</v>
      </c>
      <c r="P746" s="1">
        <f>mock[[#This Row],[Total Profit]]+mock[[#This Row],[Vat]]</f>
        <v>689.49300000000017</v>
      </c>
      <c r="Q746" s="1">
        <f>mock[[#This Row],[Invoiced Amount USD]]/mock[[#This Row],[Total Profit]]</f>
        <v>13.333333333333325</v>
      </c>
      <c r="R746" s="1">
        <f>mock[[#This Row],[Invoiced Amount USD]]/$T$23*100</f>
        <v>9.189644459708679E-2</v>
      </c>
    </row>
    <row r="747" spans="1:18" x14ac:dyDescent="0.2">
      <c r="A747">
        <v>746</v>
      </c>
      <c r="B747" t="s">
        <v>16</v>
      </c>
      <c r="C747" t="s">
        <v>58</v>
      </c>
      <c r="D747" t="s">
        <v>687</v>
      </c>
      <c r="E747" s="2">
        <v>44489</v>
      </c>
      <c r="F747" s="3" t="s">
        <v>889</v>
      </c>
      <c r="G747" s="3">
        <v>2021</v>
      </c>
      <c r="H747" s="1">
        <v>6170.22</v>
      </c>
      <c r="I747">
        <v>10</v>
      </c>
      <c r="J747" s="1">
        <f>0.075*mock[[#This Row],[Invoiced Amount USD]]</f>
        <v>462.76650000000001</v>
      </c>
      <c r="K747" s="1">
        <f>mock[[#This Row],[Invoiced Amount USD]]-mock[[#This Row],[Vat]]</f>
        <v>5707.4535000000005</v>
      </c>
      <c r="L747" s="1">
        <f>mock[[#This Row],[Invoiced Amount USD]]/mock[[#This Row],[Quantity]]</f>
        <v>617.02200000000005</v>
      </c>
      <c r="M747" s="1">
        <f>mock[[#This Row],[COGS]]/mock[[#This Row],[Quantity]]</f>
        <v>570.74535000000003</v>
      </c>
      <c r="N747" s="1">
        <f>mock[[#This Row],[Unit Price]]-mock[[#This Row],[Unit Cost]]</f>
        <v>46.276650000000018</v>
      </c>
      <c r="O747" s="1">
        <f>mock[[#This Row],[Profit]]*mock[[#This Row],[Quantity]]</f>
        <v>462.76650000000018</v>
      </c>
      <c r="P747" s="1">
        <f>mock[[#This Row],[Total Profit]]+mock[[#This Row],[Vat]]</f>
        <v>925.53300000000013</v>
      </c>
      <c r="Q747" s="1">
        <f>mock[[#This Row],[Invoiced Amount USD]]/mock[[#This Row],[Total Profit]]</f>
        <v>13.333333333333329</v>
      </c>
      <c r="R747" s="1">
        <f>mock[[#This Row],[Invoiced Amount USD]]/$T$23*100</f>
        <v>0.12335613567835428</v>
      </c>
    </row>
    <row r="748" spans="1:18" x14ac:dyDescent="0.2">
      <c r="A748">
        <v>747</v>
      </c>
      <c r="B748" t="s">
        <v>10</v>
      </c>
      <c r="C748" t="s">
        <v>41</v>
      </c>
      <c r="D748" t="s">
        <v>331</v>
      </c>
      <c r="E748" s="2">
        <v>44310</v>
      </c>
      <c r="F748" s="3" t="s">
        <v>888</v>
      </c>
      <c r="G748" s="3">
        <v>2021</v>
      </c>
      <c r="H748" s="1">
        <v>3478.3</v>
      </c>
      <c r="I748">
        <v>2</v>
      </c>
      <c r="J748" s="1">
        <f>0.075*mock[[#This Row],[Invoiced Amount USD]]</f>
        <v>260.8725</v>
      </c>
      <c r="K748" s="1">
        <f>mock[[#This Row],[Invoiced Amount USD]]-mock[[#This Row],[Vat]]</f>
        <v>3217.4275000000002</v>
      </c>
      <c r="L748" s="1">
        <f>mock[[#This Row],[Invoiced Amount USD]]/mock[[#This Row],[Quantity]]</f>
        <v>1739.15</v>
      </c>
      <c r="M748" s="1">
        <f>mock[[#This Row],[COGS]]/mock[[#This Row],[Quantity]]</f>
        <v>1608.7137500000001</v>
      </c>
      <c r="N748" s="1">
        <f>mock[[#This Row],[Unit Price]]-mock[[#This Row],[Unit Cost]]</f>
        <v>130.43624999999997</v>
      </c>
      <c r="O748" s="1">
        <f>mock[[#This Row],[Profit]]*mock[[#This Row],[Quantity]]</f>
        <v>260.87249999999995</v>
      </c>
      <c r="P748" s="1">
        <f>mock[[#This Row],[Total Profit]]+mock[[#This Row],[Vat]]</f>
        <v>521.74499999999989</v>
      </c>
      <c r="Q748" s="1">
        <f>mock[[#This Row],[Invoiced Amount USD]]/mock[[#This Row],[Total Profit]]</f>
        <v>13.333333333333337</v>
      </c>
      <c r="R748" s="1">
        <f>mock[[#This Row],[Invoiced Amount USD]]/$T$23*100</f>
        <v>6.9538792252143322E-2</v>
      </c>
    </row>
    <row r="749" spans="1:18" x14ac:dyDescent="0.2">
      <c r="A749">
        <v>748</v>
      </c>
      <c r="B749" t="s">
        <v>13</v>
      </c>
      <c r="C749" t="s">
        <v>47</v>
      </c>
      <c r="D749" t="s">
        <v>688</v>
      </c>
      <c r="E749" s="2">
        <v>44208</v>
      </c>
      <c r="F749" s="3" t="s">
        <v>894</v>
      </c>
      <c r="G749" s="3">
        <v>2021</v>
      </c>
      <c r="H749" s="1">
        <v>4882.3</v>
      </c>
      <c r="I749">
        <v>6</v>
      </c>
      <c r="J749" s="1">
        <f>0.075*mock[[#This Row],[Invoiced Amount USD]]</f>
        <v>366.17250000000001</v>
      </c>
      <c r="K749" s="1">
        <f>mock[[#This Row],[Invoiced Amount USD]]-mock[[#This Row],[Vat]]</f>
        <v>4516.1275000000005</v>
      </c>
      <c r="L749" s="1">
        <f>mock[[#This Row],[Invoiced Amount USD]]/mock[[#This Row],[Quantity]]</f>
        <v>813.7166666666667</v>
      </c>
      <c r="M749" s="1">
        <f>mock[[#This Row],[COGS]]/mock[[#This Row],[Quantity]]</f>
        <v>752.68791666666675</v>
      </c>
      <c r="N749" s="1">
        <f>mock[[#This Row],[Unit Price]]-mock[[#This Row],[Unit Cost]]</f>
        <v>61.028749999999945</v>
      </c>
      <c r="O749" s="1">
        <f>mock[[#This Row],[Profit]]*mock[[#This Row],[Quantity]]</f>
        <v>366.17249999999967</v>
      </c>
      <c r="P749" s="1">
        <f>mock[[#This Row],[Total Profit]]+mock[[#This Row],[Vat]]</f>
        <v>732.34499999999969</v>
      </c>
      <c r="Q749" s="1">
        <f>mock[[#This Row],[Invoiced Amount USD]]/mock[[#This Row],[Total Profit]]</f>
        <v>13.333333333333346</v>
      </c>
      <c r="R749" s="1">
        <f>mock[[#This Row],[Invoiced Amount USD]]/$T$23*100</f>
        <v>9.7607809968271647E-2</v>
      </c>
    </row>
    <row r="750" spans="1:18" x14ac:dyDescent="0.2">
      <c r="A750">
        <v>749</v>
      </c>
      <c r="B750" t="s">
        <v>16</v>
      </c>
      <c r="C750" t="s">
        <v>33</v>
      </c>
      <c r="D750" t="s">
        <v>689</v>
      </c>
      <c r="E750" s="2">
        <v>44316</v>
      </c>
      <c r="F750" s="3" t="s">
        <v>888</v>
      </c>
      <c r="G750" s="3">
        <v>2021</v>
      </c>
      <c r="H750" s="1">
        <v>9865.7900000000009</v>
      </c>
      <c r="I750">
        <v>6</v>
      </c>
      <c r="J750" s="1">
        <f>0.075*mock[[#This Row],[Invoiced Amount USD]]</f>
        <v>739.93425000000002</v>
      </c>
      <c r="K750" s="1">
        <f>mock[[#This Row],[Invoiced Amount USD]]-mock[[#This Row],[Vat]]</f>
        <v>9125.8557500000006</v>
      </c>
      <c r="L750" s="1">
        <f>mock[[#This Row],[Invoiced Amount USD]]/mock[[#This Row],[Quantity]]</f>
        <v>1644.2983333333334</v>
      </c>
      <c r="M750" s="1">
        <f>mock[[#This Row],[COGS]]/mock[[#This Row],[Quantity]]</f>
        <v>1520.9759583333334</v>
      </c>
      <c r="N750" s="1">
        <f>mock[[#This Row],[Unit Price]]-mock[[#This Row],[Unit Cost]]</f>
        <v>123.32237499999997</v>
      </c>
      <c r="O750" s="1">
        <f>mock[[#This Row],[Profit]]*mock[[#This Row],[Quantity]]</f>
        <v>739.93424999999979</v>
      </c>
      <c r="P750" s="1">
        <f>mock[[#This Row],[Total Profit]]+mock[[#This Row],[Vat]]</f>
        <v>1479.8684999999998</v>
      </c>
      <c r="Q750" s="1">
        <f>mock[[#This Row],[Invoiced Amount USD]]/mock[[#This Row],[Total Profit]]</f>
        <v>13.333333333333337</v>
      </c>
      <c r="R750" s="1">
        <f>mock[[#This Row],[Invoiced Amount USD]]/$T$23*100</f>
        <v>0.19723862841424636</v>
      </c>
    </row>
    <row r="751" spans="1:18" x14ac:dyDescent="0.2">
      <c r="A751">
        <v>750</v>
      </c>
      <c r="B751" t="s">
        <v>8</v>
      </c>
      <c r="C751" t="s">
        <v>87</v>
      </c>
      <c r="D751" t="s">
        <v>690</v>
      </c>
      <c r="E751" s="2">
        <v>44407</v>
      </c>
      <c r="F751" s="3" t="s">
        <v>892</v>
      </c>
      <c r="G751" s="3">
        <v>2021</v>
      </c>
      <c r="H751" s="1">
        <v>8722.94</v>
      </c>
      <c r="I751">
        <v>8</v>
      </c>
      <c r="J751" s="1">
        <f>0.075*mock[[#This Row],[Invoiced Amount USD]]</f>
        <v>654.22050000000002</v>
      </c>
      <c r="K751" s="1">
        <f>mock[[#This Row],[Invoiced Amount USD]]-mock[[#This Row],[Vat]]</f>
        <v>8068.7195000000002</v>
      </c>
      <c r="L751" s="1">
        <f>mock[[#This Row],[Invoiced Amount USD]]/mock[[#This Row],[Quantity]]</f>
        <v>1090.3675000000001</v>
      </c>
      <c r="M751" s="1">
        <f>mock[[#This Row],[COGS]]/mock[[#This Row],[Quantity]]</f>
        <v>1008.5899375</v>
      </c>
      <c r="N751" s="1">
        <f>mock[[#This Row],[Unit Price]]-mock[[#This Row],[Unit Cost]]</f>
        <v>81.777562500000045</v>
      </c>
      <c r="O751" s="1">
        <f>mock[[#This Row],[Profit]]*mock[[#This Row],[Quantity]]</f>
        <v>654.22050000000036</v>
      </c>
      <c r="P751" s="1">
        <f>mock[[#This Row],[Total Profit]]+mock[[#This Row],[Vat]]</f>
        <v>1308.4410000000003</v>
      </c>
      <c r="Q751" s="1">
        <f>mock[[#This Row],[Invoiced Amount USD]]/mock[[#This Row],[Total Profit]]</f>
        <v>13.333333333333327</v>
      </c>
      <c r="R751" s="1">
        <f>mock[[#This Row],[Invoiced Amount USD]]/$T$23*100</f>
        <v>0.17439056794638502</v>
      </c>
    </row>
    <row r="752" spans="1:18" x14ac:dyDescent="0.2">
      <c r="A752">
        <v>751</v>
      </c>
      <c r="B752" t="s">
        <v>5</v>
      </c>
      <c r="C752" t="s">
        <v>18</v>
      </c>
      <c r="D752" t="s">
        <v>691</v>
      </c>
      <c r="E752" s="2">
        <v>44248</v>
      </c>
      <c r="F752" s="3" t="s">
        <v>896</v>
      </c>
      <c r="G752" s="3">
        <v>2021</v>
      </c>
      <c r="H752" s="1">
        <v>9210.2800000000007</v>
      </c>
      <c r="I752">
        <v>10</v>
      </c>
      <c r="J752" s="1">
        <f>0.075*mock[[#This Row],[Invoiced Amount USD]]</f>
        <v>690.77100000000007</v>
      </c>
      <c r="K752" s="1">
        <f>mock[[#This Row],[Invoiced Amount USD]]-mock[[#This Row],[Vat]]</f>
        <v>8519.509</v>
      </c>
      <c r="L752" s="1">
        <f>mock[[#This Row],[Invoiced Amount USD]]/mock[[#This Row],[Quantity]]</f>
        <v>921.02800000000002</v>
      </c>
      <c r="M752" s="1">
        <f>mock[[#This Row],[COGS]]/mock[[#This Row],[Quantity]]</f>
        <v>851.95090000000005</v>
      </c>
      <c r="N752" s="1">
        <f>mock[[#This Row],[Unit Price]]-mock[[#This Row],[Unit Cost]]</f>
        <v>69.077099999999973</v>
      </c>
      <c r="O752" s="1">
        <f>mock[[#This Row],[Profit]]*mock[[#This Row],[Quantity]]</f>
        <v>690.77099999999973</v>
      </c>
      <c r="P752" s="1">
        <f>mock[[#This Row],[Total Profit]]+mock[[#This Row],[Vat]]</f>
        <v>1381.5419999999999</v>
      </c>
      <c r="Q752" s="1">
        <f>mock[[#This Row],[Invoiced Amount USD]]/mock[[#This Row],[Total Profit]]</f>
        <v>13.333333333333339</v>
      </c>
      <c r="R752" s="1">
        <f>mock[[#This Row],[Invoiced Amount USD]]/$T$23*100</f>
        <v>0.18413355590491634</v>
      </c>
    </row>
    <row r="753" spans="1:18" x14ac:dyDescent="0.2">
      <c r="A753">
        <v>752</v>
      </c>
      <c r="B753" t="s">
        <v>13</v>
      </c>
      <c r="C753" t="s">
        <v>27</v>
      </c>
      <c r="D753" t="s">
        <v>657</v>
      </c>
      <c r="E753" s="2">
        <v>44261</v>
      </c>
      <c r="F753" s="3" t="s">
        <v>890</v>
      </c>
      <c r="G753" s="3">
        <v>2021</v>
      </c>
      <c r="H753" s="1">
        <v>8494.2099999999991</v>
      </c>
      <c r="I753">
        <v>5</v>
      </c>
      <c r="J753" s="1">
        <f>0.075*mock[[#This Row],[Invoiced Amount USD]]</f>
        <v>637.06574999999987</v>
      </c>
      <c r="K753" s="1">
        <f>mock[[#This Row],[Invoiced Amount USD]]-mock[[#This Row],[Vat]]</f>
        <v>7857.1442499999994</v>
      </c>
      <c r="L753" s="1">
        <f>mock[[#This Row],[Invoiced Amount USD]]/mock[[#This Row],[Quantity]]</f>
        <v>1698.8419999999999</v>
      </c>
      <c r="M753" s="1">
        <f>mock[[#This Row],[COGS]]/mock[[#This Row],[Quantity]]</f>
        <v>1571.4288499999998</v>
      </c>
      <c r="N753" s="1">
        <f>mock[[#This Row],[Unit Price]]-mock[[#This Row],[Unit Cost]]</f>
        <v>127.41315000000009</v>
      </c>
      <c r="O753" s="1">
        <f>mock[[#This Row],[Profit]]*mock[[#This Row],[Quantity]]</f>
        <v>637.06575000000043</v>
      </c>
      <c r="P753" s="1">
        <f>mock[[#This Row],[Total Profit]]+mock[[#This Row],[Vat]]</f>
        <v>1274.1315000000004</v>
      </c>
      <c r="Q753" s="1">
        <f>mock[[#This Row],[Invoiced Amount USD]]/mock[[#This Row],[Total Profit]]</f>
        <v>13.333333333333323</v>
      </c>
      <c r="R753" s="1">
        <f>mock[[#This Row],[Invoiced Amount USD]]/$T$23*100</f>
        <v>0.16981775710435504</v>
      </c>
    </row>
    <row r="754" spans="1:18" x14ac:dyDescent="0.2">
      <c r="A754">
        <v>753</v>
      </c>
      <c r="B754" t="s">
        <v>16</v>
      </c>
      <c r="C754" t="s">
        <v>87</v>
      </c>
      <c r="D754" t="s">
        <v>692</v>
      </c>
      <c r="E754" s="2">
        <v>44516</v>
      </c>
      <c r="F754" s="3" t="s">
        <v>898</v>
      </c>
      <c r="G754" s="3">
        <v>2021</v>
      </c>
      <c r="H754" s="1">
        <v>8455.7800000000007</v>
      </c>
      <c r="I754">
        <v>7</v>
      </c>
      <c r="J754" s="1">
        <f>0.075*mock[[#This Row],[Invoiced Amount USD]]</f>
        <v>634.18349999999998</v>
      </c>
      <c r="K754" s="1">
        <f>mock[[#This Row],[Invoiced Amount USD]]-mock[[#This Row],[Vat]]</f>
        <v>7821.5965000000006</v>
      </c>
      <c r="L754" s="1">
        <f>mock[[#This Row],[Invoiced Amount USD]]/mock[[#This Row],[Quantity]]</f>
        <v>1207.9685714285715</v>
      </c>
      <c r="M754" s="1">
        <f>mock[[#This Row],[COGS]]/mock[[#This Row],[Quantity]]</f>
        <v>1117.3709285714287</v>
      </c>
      <c r="N754" s="1">
        <f>mock[[#This Row],[Unit Price]]-mock[[#This Row],[Unit Cost]]</f>
        <v>90.597642857142773</v>
      </c>
      <c r="O754" s="1">
        <f>mock[[#This Row],[Profit]]*mock[[#This Row],[Quantity]]</f>
        <v>634.18349999999941</v>
      </c>
      <c r="P754" s="1">
        <f>mock[[#This Row],[Total Profit]]+mock[[#This Row],[Vat]]</f>
        <v>1268.3669999999993</v>
      </c>
      <c r="Q754" s="1">
        <f>mock[[#This Row],[Invoiced Amount USD]]/mock[[#This Row],[Total Profit]]</f>
        <v>13.333333333333346</v>
      </c>
      <c r="R754" s="1">
        <f>mock[[#This Row],[Invoiced Amount USD]]/$T$23*100</f>
        <v>0.16904945770917645</v>
      </c>
    </row>
    <row r="755" spans="1:18" x14ac:dyDescent="0.2">
      <c r="A755">
        <v>754</v>
      </c>
      <c r="B755" t="s">
        <v>16</v>
      </c>
      <c r="C755" t="s">
        <v>29</v>
      </c>
      <c r="D755" t="s">
        <v>40</v>
      </c>
      <c r="E755" s="2">
        <v>44473</v>
      </c>
      <c r="F755" s="3" t="s">
        <v>889</v>
      </c>
      <c r="G755" s="3">
        <v>2021</v>
      </c>
      <c r="H755" s="1">
        <v>7478.28</v>
      </c>
      <c r="I755">
        <v>3</v>
      </c>
      <c r="J755" s="1">
        <f>0.075*mock[[#This Row],[Invoiced Amount USD]]</f>
        <v>560.87099999999998</v>
      </c>
      <c r="K755" s="1">
        <f>mock[[#This Row],[Invoiced Amount USD]]-mock[[#This Row],[Vat]]</f>
        <v>6917.4089999999997</v>
      </c>
      <c r="L755" s="1">
        <f>mock[[#This Row],[Invoiced Amount USD]]/mock[[#This Row],[Quantity]]</f>
        <v>2492.7599999999998</v>
      </c>
      <c r="M755" s="1">
        <f>mock[[#This Row],[COGS]]/mock[[#This Row],[Quantity]]</f>
        <v>2305.8029999999999</v>
      </c>
      <c r="N755" s="1">
        <f>mock[[#This Row],[Unit Price]]-mock[[#This Row],[Unit Cost]]</f>
        <v>186.95699999999988</v>
      </c>
      <c r="O755" s="1">
        <f>mock[[#This Row],[Profit]]*mock[[#This Row],[Quantity]]</f>
        <v>560.87099999999964</v>
      </c>
      <c r="P755" s="1">
        <f>mock[[#This Row],[Total Profit]]+mock[[#This Row],[Vat]]</f>
        <v>1121.7419999999997</v>
      </c>
      <c r="Q755" s="1">
        <f>mock[[#This Row],[Invoiced Amount USD]]/mock[[#This Row],[Total Profit]]</f>
        <v>13.333333333333341</v>
      </c>
      <c r="R755" s="1">
        <f>mock[[#This Row],[Invoiced Amount USD]]/$T$23*100</f>
        <v>0.14950710385054716</v>
      </c>
    </row>
    <row r="756" spans="1:18" x14ac:dyDescent="0.2">
      <c r="A756">
        <v>755</v>
      </c>
      <c r="B756" t="s">
        <v>16</v>
      </c>
      <c r="C756" t="s">
        <v>87</v>
      </c>
      <c r="D756" t="s">
        <v>693</v>
      </c>
      <c r="E756" s="2">
        <v>44342</v>
      </c>
      <c r="F756" s="3" t="s">
        <v>897</v>
      </c>
      <c r="G756" s="3">
        <v>2021</v>
      </c>
      <c r="H756" s="1">
        <v>7868.49</v>
      </c>
      <c r="I756">
        <v>5</v>
      </c>
      <c r="J756" s="1">
        <f>0.075*mock[[#This Row],[Invoiced Amount USD]]</f>
        <v>590.13675000000001</v>
      </c>
      <c r="K756" s="1">
        <f>mock[[#This Row],[Invoiced Amount USD]]-mock[[#This Row],[Vat]]</f>
        <v>7278.3532500000001</v>
      </c>
      <c r="L756" s="1">
        <f>mock[[#This Row],[Invoiced Amount USD]]/mock[[#This Row],[Quantity]]</f>
        <v>1573.6979999999999</v>
      </c>
      <c r="M756" s="1">
        <f>mock[[#This Row],[COGS]]/mock[[#This Row],[Quantity]]</f>
        <v>1455.67065</v>
      </c>
      <c r="N756" s="1">
        <f>mock[[#This Row],[Unit Price]]-mock[[#This Row],[Unit Cost]]</f>
        <v>118.02734999999984</v>
      </c>
      <c r="O756" s="1">
        <f>mock[[#This Row],[Profit]]*mock[[#This Row],[Quantity]]</f>
        <v>590.13674999999921</v>
      </c>
      <c r="P756" s="1">
        <f>mock[[#This Row],[Total Profit]]+mock[[#This Row],[Vat]]</f>
        <v>1180.2734999999993</v>
      </c>
      <c r="Q756" s="1">
        <f>mock[[#This Row],[Invoiced Amount USD]]/mock[[#This Row],[Total Profit]]</f>
        <v>13.33333333333335</v>
      </c>
      <c r="R756" s="1">
        <f>mock[[#This Row],[Invoiced Amount USD]]/$T$23*100</f>
        <v>0.1573082515734891</v>
      </c>
    </row>
    <row r="757" spans="1:18" x14ac:dyDescent="0.2">
      <c r="A757">
        <v>756</v>
      </c>
      <c r="B757" t="s">
        <v>16</v>
      </c>
      <c r="C757" t="s">
        <v>33</v>
      </c>
      <c r="D757" t="s">
        <v>65</v>
      </c>
      <c r="E757" s="2">
        <v>44443</v>
      </c>
      <c r="F757" s="3" t="s">
        <v>893</v>
      </c>
      <c r="G757" s="3">
        <v>2021</v>
      </c>
      <c r="H757" s="1">
        <v>7553.25</v>
      </c>
      <c r="I757">
        <v>10</v>
      </c>
      <c r="J757" s="1">
        <f>0.075*mock[[#This Row],[Invoiced Amount USD]]</f>
        <v>566.49374999999998</v>
      </c>
      <c r="K757" s="1">
        <f>mock[[#This Row],[Invoiced Amount USD]]-mock[[#This Row],[Vat]]</f>
        <v>6986.7562500000004</v>
      </c>
      <c r="L757" s="1">
        <f>mock[[#This Row],[Invoiced Amount USD]]/mock[[#This Row],[Quantity]]</f>
        <v>755.32500000000005</v>
      </c>
      <c r="M757" s="1">
        <f>mock[[#This Row],[COGS]]/mock[[#This Row],[Quantity]]</f>
        <v>698.67562500000008</v>
      </c>
      <c r="N757" s="1">
        <f>mock[[#This Row],[Unit Price]]-mock[[#This Row],[Unit Cost]]</f>
        <v>56.649374999999964</v>
      </c>
      <c r="O757" s="1">
        <f>mock[[#This Row],[Profit]]*mock[[#This Row],[Quantity]]</f>
        <v>566.49374999999964</v>
      </c>
      <c r="P757" s="1">
        <f>mock[[#This Row],[Total Profit]]+mock[[#This Row],[Vat]]</f>
        <v>1132.9874999999997</v>
      </c>
      <c r="Q757" s="1">
        <f>mock[[#This Row],[Invoiced Amount USD]]/mock[[#This Row],[Total Profit]]</f>
        <v>13.333333333333341</v>
      </c>
      <c r="R757" s="1">
        <f>mock[[#This Row],[Invoiced Amount USD]]/$T$23*100</f>
        <v>0.15100591742474814</v>
      </c>
    </row>
    <row r="758" spans="1:18" x14ac:dyDescent="0.2">
      <c r="A758">
        <v>757</v>
      </c>
      <c r="B758" t="s">
        <v>13</v>
      </c>
      <c r="C758" t="s">
        <v>18</v>
      </c>
      <c r="D758" t="s">
        <v>694</v>
      </c>
      <c r="E758" s="2">
        <v>44559</v>
      </c>
      <c r="F758" s="3" t="s">
        <v>895</v>
      </c>
      <c r="G758" s="3">
        <v>2021</v>
      </c>
      <c r="H758" s="1">
        <v>4217.01</v>
      </c>
      <c r="I758">
        <v>3</v>
      </c>
      <c r="J758" s="1">
        <f>0.075*mock[[#This Row],[Invoiced Amount USD]]</f>
        <v>316.27575000000002</v>
      </c>
      <c r="K758" s="1">
        <f>mock[[#This Row],[Invoiced Amount USD]]-mock[[#This Row],[Vat]]</f>
        <v>3900.7342500000004</v>
      </c>
      <c r="L758" s="1">
        <f>mock[[#This Row],[Invoiced Amount USD]]/mock[[#This Row],[Quantity]]</f>
        <v>1405.67</v>
      </c>
      <c r="M758" s="1">
        <f>mock[[#This Row],[COGS]]/mock[[#This Row],[Quantity]]</f>
        <v>1300.2447500000001</v>
      </c>
      <c r="N758" s="1">
        <f>mock[[#This Row],[Unit Price]]-mock[[#This Row],[Unit Cost]]</f>
        <v>105.42525000000001</v>
      </c>
      <c r="O758" s="1">
        <f>mock[[#This Row],[Profit]]*mock[[#This Row],[Quantity]]</f>
        <v>316.27575000000002</v>
      </c>
      <c r="P758" s="1">
        <f>mock[[#This Row],[Total Profit]]+mock[[#This Row],[Vat]]</f>
        <v>632.55150000000003</v>
      </c>
      <c r="Q758" s="1">
        <f>mock[[#This Row],[Invoiced Amount USD]]/mock[[#This Row],[Total Profit]]</f>
        <v>13.333333333333334</v>
      </c>
      <c r="R758" s="1">
        <f>mock[[#This Row],[Invoiced Amount USD]]/$T$23*100</f>
        <v>8.4307213959466082E-2</v>
      </c>
    </row>
    <row r="759" spans="1:18" x14ac:dyDescent="0.2">
      <c r="A759">
        <v>758</v>
      </c>
      <c r="B759" t="s">
        <v>16</v>
      </c>
      <c r="C759" t="s">
        <v>47</v>
      </c>
      <c r="D759" t="s">
        <v>695</v>
      </c>
      <c r="E759" s="2">
        <v>44457</v>
      </c>
      <c r="F759" s="3" t="s">
        <v>893</v>
      </c>
      <c r="G759" s="3">
        <v>2021</v>
      </c>
      <c r="H759" s="1">
        <v>9840.7099999999991</v>
      </c>
      <c r="I759">
        <v>10</v>
      </c>
      <c r="J759" s="1">
        <f>0.075*mock[[#This Row],[Invoiced Amount USD]]</f>
        <v>738.05324999999993</v>
      </c>
      <c r="K759" s="1">
        <f>mock[[#This Row],[Invoiced Amount USD]]-mock[[#This Row],[Vat]]</f>
        <v>9102.6567499999983</v>
      </c>
      <c r="L759" s="1">
        <f>mock[[#This Row],[Invoiced Amount USD]]/mock[[#This Row],[Quantity]]</f>
        <v>984.07099999999991</v>
      </c>
      <c r="M759" s="1">
        <f>mock[[#This Row],[COGS]]/mock[[#This Row],[Quantity]]</f>
        <v>910.26567499999987</v>
      </c>
      <c r="N759" s="1">
        <f>mock[[#This Row],[Unit Price]]-mock[[#This Row],[Unit Cost]]</f>
        <v>73.805325000000039</v>
      </c>
      <c r="O759" s="1">
        <f>mock[[#This Row],[Profit]]*mock[[#This Row],[Quantity]]</f>
        <v>738.05325000000039</v>
      </c>
      <c r="P759" s="1">
        <f>mock[[#This Row],[Total Profit]]+mock[[#This Row],[Vat]]</f>
        <v>1476.1065000000003</v>
      </c>
      <c r="Q759" s="1">
        <f>mock[[#This Row],[Invoiced Amount USD]]/mock[[#This Row],[Total Profit]]</f>
        <v>13.333333333333325</v>
      </c>
      <c r="R759" s="1">
        <f>mock[[#This Row],[Invoiced Amount USD]]/$T$23*100</f>
        <v>0.19673722459350521</v>
      </c>
    </row>
    <row r="760" spans="1:18" x14ac:dyDescent="0.2">
      <c r="A760">
        <v>759</v>
      </c>
      <c r="B760" t="s">
        <v>5</v>
      </c>
      <c r="C760" t="s">
        <v>31</v>
      </c>
      <c r="D760" t="s">
        <v>202</v>
      </c>
      <c r="E760" s="2">
        <v>44308</v>
      </c>
      <c r="F760" s="3" t="s">
        <v>888</v>
      </c>
      <c r="G760" s="3">
        <v>2021</v>
      </c>
      <c r="H760" s="1">
        <v>3071.23</v>
      </c>
      <c r="I760">
        <v>9</v>
      </c>
      <c r="J760" s="1">
        <f>0.075*mock[[#This Row],[Invoiced Amount USD]]</f>
        <v>230.34224999999998</v>
      </c>
      <c r="K760" s="1">
        <f>mock[[#This Row],[Invoiced Amount USD]]-mock[[#This Row],[Vat]]</f>
        <v>2840.8877499999999</v>
      </c>
      <c r="L760" s="1">
        <f>mock[[#This Row],[Invoiced Amount USD]]/mock[[#This Row],[Quantity]]</f>
        <v>341.2477777777778</v>
      </c>
      <c r="M760" s="1">
        <f>mock[[#This Row],[COGS]]/mock[[#This Row],[Quantity]]</f>
        <v>315.65419444444444</v>
      </c>
      <c r="N760" s="1">
        <f>mock[[#This Row],[Unit Price]]-mock[[#This Row],[Unit Cost]]</f>
        <v>25.593583333333356</v>
      </c>
      <c r="O760" s="1">
        <f>mock[[#This Row],[Profit]]*mock[[#This Row],[Quantity]]</f>
        <v>230.34225000000021</v>
      </c>
      <c r="P760" s="1">
        <f>mock[[#This Row],[Total Profit]]+mock[[#This Row],[Vat]]</f>
        <v>460.68450000000018</v>
      </c>
      <c r="Q760" s="1">
        <f>mock[[#This Row],[Invoiced Amount USD]]/mock[[#This Row],[Total Profit]]</f>
        <v>13.333333333333321</v>
      </c>
      <c r="R760" s="1">
        <f>mock[[#This Row],[Invoiced Amount USD]]/$T$23*100</f>
        <v>6.1400576410473535E-2</v>
      </c>
    </row>
    <row r="761" spans="1:18" x14ac:dyDescent="0.2">
      <c r="A761">
        <v>760</v>
      </c>
      <c r="B761" t="s">
        <v>16</v>
      </c>
      <c r="C761" t="s">
        <v>6</v>
      </c>
      <c r="D761" t="s">
        <v>696</v>
      </c>
      <c r="E761" s="2">
        <v>44496</v>
      </c>
      <c r="F761" s="3" t="s">
        <v>889</v>
      </c>
      <c r="G761" s="3">
        <v>2021</v>
      </c>
      <c r="H761" s="1">
        <v>4477.8900000000003</v>
      </c>
      <c r="I761">
        <v>2</v>
      </c>
      <c r="J761" s="1">
        <f>0.075*mock[[#This Row],[Invoiced Amount USD]]</f>
        <v>335.84174999999999</v>
      </c>
      <c r="K761" s="1">
        <f>mock[[#This Row],[Invoiced Amount USD]]-mock[[#This Row],[Vat]]</f>
        <v>4142.0482500000007</v>
      </c>
      <c r="L761" s="1">
        <f>mock[[#This Row],[Invoiced Amount USD]]/mock[[#This Row],[Quantity]]</f>
        <v>2238.9450000000002</v>
      </c>
      <c r="M761" s="1">
        <f>mock[[#This Row],[COGS]]/mock[[#This Row],[Quantity]]</f>
        <v>2071.0241250000004</v>
      </c>
      <c r="N761" s="1">
        <f>mock[[#This Row],[Unit Price]]-mock[[#This Row],[Unit Cost]]</f>
        <v>167.9208749999998</v>
      </c>
      <c r="O761" s="1">
        <f>mock[[#This Row],[Profit]]*mock[[#This Row],[Quantity]]</f>
        <v>335.84174999999959</v>
      </c>
      <c r="P761" s="1">
        <f>mock[[#This Row],[Total Profit]]+mock[[#This Row],[Vat]]</f>
        <v>671.68349999999964</v>
      </c>
      <c r="Q761" s="1">
        <f>mock[[#This Row],[Invoiced Amount USD]]/mock[[#This Row],[Total Profit]]</f>
        <v>13.33333333333335</v>
      </c>
      <c r="R761" s="1">
        <f>mock[[#This Row],[Invoiced Amount USD]]/$T$23*100</f>
        <v>8.9522773319710786E-2</v>
      </c>
    </row>
    <row r="762" spans="1:18" x14ac:dyDescent="0.2">
      <c r="A762">
        <v>761</v>
      </c>
      <c r="B762" t="s">
        <v>5</v>
      </c>
      <c r="C762" t="s">
        <v>52</v>
      </c>
      <c r="D762" t="s">
        <v>697</v>
      </c>
      <c r="E762" s="2">
        <v>44314</v>
      </c>
      <c r="F762" s="3" t="s">
        <v>888</v>
      </c>
      <c r="G762" s="3">
        <v>2021</v>
      </c>
      <c r="H762" s="1">
        <v>7309.26</v>
      </c>
      <c r="I762">
        <v>10</v>
      </c>
      <c r="J762" s="1">
        <f>0.075*mock[[#This Row],[Invoiced Amount USD]]</f>
        <v>548.19449999999995</v>
      </c>
      <c r="K762" s="1">
        <f>mock[[#This Row],[Invoiced Amount USD]]-mock[[#This Row],[Vat]]</f>
        <v>6761.0655000000006</v>
      </c>
      <c r="L762" s="1">
        <f>mock[[#This Row],[Invoiced Amount USD]]/mock[[#This Row],[Quantity]]</f>
        <v>730.92600000000004</v>
      </c>
      <c r="M762" s="1">
        <f>mock[[#This Row],[COGS]]/mock[[#This Row],[Quantity]]</f>
        <v>676.10655000000008</v>
      </c>
      <c r="N762" s="1">
        <f>mock[[#This Row],[Unit Price]]-mock[[#This Row],[Unit Cost]]</f>
        <v>54.819449999999961</v>
      </c>
      <c r="O762" s="1">
        <f>mock[[#This Row],[Profit]]*mock[[#This Row],[Quantity]]</f>
        <v>548.19449999999961</v>
      </c>
      <c r="P762" s="1">
        <f>mock[[#This Row],[Total Profit]]+mock[[#This Row],[Vat]]</f>
        <v>1096.3889999999997</v>
      </c>
      <c r="Q762" s="1">
        <f>mock[[#This Row],[Invoiced Amount USD]]/mock[[#This Row],[Total Profit]]</f>
        <v>13.333333333333343</v>
      </c>
      <c r="R762" s="1">
        <f>mock[[#This Row],[Invoiced Amount USD]]/$T$23*100</f>
        <v>0.14612802594856714</v>
      </c>
    </row>
    <row r="763" spans="1:18" x14ac:dyDescent="0.2">
      <c r="A763">
        <v>762</v>
      </c>
      <c r="B763" t="s">
        <v>10</v>
      </c>
      <c r="C763" t="s">
        <v>31</v>
      </c>
      <c r="D763" t="s">
        <v>49</v>
      </c>
      <c r="E763" s="2">
        <v>44546</v>
      </c>
      <c r="F763" s="3" t="s">
        <v>895</v>
      </c>
      <c r="G763" s="3">
        <v>2021</v>
      </c>
      <c r="H763" s="1">
        <v>3006.13</v>
      </c>
      <c r="I763">
        <v>4</v>
      </c>
      <c r="J763" s="1">
        <f>0.075*mock[[#This Row],[Invoiced Amount USD]]</f>
        <v>225.45975000000001</v>
      </c>
      <c r="K763" s="1">
        <f>mock[[#This Row],[Invoiced Amount USD]]-mock[[#This Row],[Vat]]</f>
        <v>2780.6702500000001</v>
      </c>
      <c r="L763" s="1">
        <f>mock[[#This Row],[Invoiced Amount USD]]/mock[[#This Row],[Quantity]]</f>
        <v>751.53250000000003</v>
      </c>
      <c r="M763" s="1">
        <f>mock[[#This Row],[COGS]]/mock[[#This Row],[Quantity]]</f>
        <v>695.16756250000003</v>
      </c>
      <c r="N763" s="1">
        <f>mock[[#This Row],[Unit Price]]-mock[[#This Row],[Unit Cost]]</f>
        <v>56.364937499999996</v>
      </c>
      <c r="O763" s="1">
        <f>mock[[#This Row],[Profit]]*mock[[#This Row],[Quantity]]</f>
        <v>225.45974999999999</v>
      </c>
      <c r="P763" s="1">
        <f>mock[[#This Row],[Total Profit]]+mock[[#This Row],[Vat]]</f>
        <v>450.91949999999997</v>
      </c>
      <c r="Q763" s="1">
        <f>mock[[#This Row],[Invoiced Amount USD]]/mock[[#This Row],[Total Profit]]</f>
        <v>13.333333333333334</v>
      </c>
      <c r="R763" s="1">
        <f>mock[[#This Row],[Invoiced Amount USD]]/$T$23*100</f>
        <v>6.009908563175563E-2</v>
      </c>
    </row>
    <row r="764" spans="1:18" x14ac:dyDescent="0.2">
      <c r="A764">
        <v>763</v>
      </c>
      <c r="B764" t="s">
        <v>16</v>
      </c>
      <c r="C764" t="s">
        <v>41</v>
      </c>
      <c r="D764" t="s">
        <v>698</v>
      </c>
      <c r="E764" s="2">
        <v>44511</v>
      </c>
      <c r="F764" s="3" t="s">
        <v>898</v>
      </c>
      <c r="G764" s="3">
        <v>2021</v>
      </c>
      <c r="H764" s="1">
        <v>5041.3599999999997</v>
      </c>
      <c r="I764">
        <v>4</v>
      </c>
      <c r="J764" s="1">
        <f>0.075*mock[[#This Row],[Invoiced Amount USD]]</f>
        <v>378.10199999999998</v>
      </c>
      <c r="K764" s="1">
        <f>mock[[#This Row],[Invoiced Amount USD]]-mock[[#This Row],[Vat]]</f>
        <v>4663.2579999999998</v>
      </c>
      <c r="L764" s="1">
        <f>mock[[#This Row],[Invoiced Amount USD]]/mock[[#This Row],[Quantity]]</f>
        <v>1260.3399999999999</v>
      </c>
      <c r="M764" s="1">
        <f>mock[[#This Row],[COGS]]/mock[[#This Row],[Quantity]]</f>
        <v>1165.8145</v>
      </c>
      <c r="N764" s="1">
        <f>mock[[#This Row],[Unit Price]]-mock[[#This Row],[Unit Cost]]</f>
        <v>94.525499999999965</v>
      </c>
      <c r="O764" s="1">
        <f>mock[[#This Row],[Profit]]*mock[[#This Row],[Quantity]]</f>
        <v>378.10199999999986</v>
      </c>
      <c r="P764" s="1">
        <f>mock[[#This Row],[Total Profit]]+mock[[#This Row],[Vat]]</f>
        <v>756.20399999999984</v>
      </c>
      <c r="Q764" s="1">
        <f>mock[[#This Row],[Invoiced Amount USD]]/mock[[#This Row],[Total Profit]]</f>
        <v>13.333333333333337</v>
      </c>
      <c r="R764" s="1">
        <f>mock[[#This Row],[Invoiced Amount USD]]/$T$23*100</f>
        <v>0.10078776577876122</v>
      </c>
    </row>
    <row r="765" spans="1:18" x14ac:dyDescent="0.2">
      <c r="A765">
        <v>764</v>
      </c>
      <c r="B765" t="s">
        <v>8</v>
      </c>
      <c r="C765" t="s">
        <v>11</v>
      </c>
      <c r="D765" t="s">
        <v>699</v>
      </c>
      <c r="E765" s="2">
        <v>44338</v>
      </c>
      <c r="F765" s="3" t="s">
        <v>897</v>
      </c>
      <c r="G765" s="3">
        <v>2021</v>
      </c>
      <c r="H765" s="1">
        <v>3648.97</v>
      </c>
      <c r="I765">
        <v>2</v>
      </c>
      <c r="J765" s="1">
        <f>0.075*mock[[#This Row],[Invoiced Amount USD]]</f>
        <v>273.67274999999995</v>
      </c>
      <c r="K765" s="1">
        <f>mock[[#This Row],[Invoiced Amount USD]]-mock[[#This Row],[Vat]]</f>
        <v>3375.2972499999996</v>
      </c>
      <c r="L765" s="1">
        <f>mock[[#This Row],[Invoiced Amount USD]]/mock[[#This Row],[Quantity]]</f>
        <v>1824.4849999999999</v>
      </c>
      <c r="M765" s="1">
        <f>mock[[#This Row],[COGS]]/mock[[#This Row],[Quantity]]</f>
        <v>1687.6486249999998</v>
      </c>
      <c r="N765" s="1">
        <f>mock[[#This Row],[Unit Price]]-mock[[#This Row],[Unit Cost]]</f>
        <v>136.83637500000009</v>
      </c>
      <c r="O765" s="1">
        <f>mock[[#This Row],[Profit]]*mock[[#This Row],[Quantity]]</f>
        <v>273.67275000000018</v>
      </c>
      <c r="P765" s="1">
        <f>mock[[#This Row],[Total Profit]]+mock[[#This Row],[Vat]]</f>
        <v>547.34550000000013</v>
      </c>
      <c r="Q765" s="1">
        <f>mock[[#This Row],[Invoiced Amount USD]]/mock[[#This Row],[Total Profit]]</f>
        <v>13.333333333333323</v>
      </c>
      <c r="R765" s="1">
        <f>mock[[#This Row],[Invoiced Amount USD]]/$T$23*100</f>
        <v>7.2950857247593176E-2</v>
      </c>
    </row>
    <row r="766" spans="1:18" x14ac:dyDescent="0.2">
      <c r="A766">
        <v>765</v>
      </c>
      <c r="B766" t="s">
        <v>13</v>
      </c>
      <c r="C766" t="s">
        <v>79</v>
      </c>
      <c r="D766" t="s">
        <v>700</v>
      </c>
      <c r="E766" s="2">
        <v>44264</v>
      </c>
      <c r="F766" s="3" t="s">
        <v>890</v>
      </c>
      <c r="G766" s="3">
        <v>2021</v>
      </c>
      <c r="H766" s="1">
        <v>5807.5</v>
      </c>
      <c r="I766">
        <v>3</v>
      </c>
      <c r="J766" s="1">
        <f>0.075*mock[[#This Row],[Invoiced Amount USD]]</f>
        <v>435.5625</v>
      </c>
      <c r="K766" s="1">
        <f>mock[[#This Row],[Invoiced Amount USD]]-mock[[#This Row],[Vat]]</f>
        <v>5371.9375</v>
      </c>
      <c r="L766" s="1">
        <f>mock[[#This Row],[Invoiced Amount USD]]/mock[[#This Row],[Quantity]]</f>
        <v>1935.8333333333333</v>
      </c>
      <c r="M766" s="1">
        <f>mock[[#This Row],[COGS]]/mock[[#This Row],[Quantity]]</f>
        <v>1790.6458333333333</v>
      </c>
      <c r="N766" s="1">
        <f>mock[[#This Row],[Unit Price]]-mock[[#This Row],[Unit Cost]]</f>
        <v>145.1875</v>
      </c>
      <c r="O766" s="1">
        <f>mock[[#This Row],[Profit]]*mock[[#This Row],[Quantity]]</f>
        <v>435.5625</v>
      </c>
      <c r="P766" s="1">
        <f>mock[[#This Row],[Total Profit]]+mock[[#This Row],[Vat]]</f>
        <v>871.125</v>
      </c>
      <c r="Q766" s="1">
        <f>mock[[#This Row],[Invoiced Amount USD]]/mock[[#This Row],[Total Profit]]</f>
        <v>13.333333333333334</v>
      </c>
      <c r="R766" s="1">
        <f>mock[[#This Row],[Invoiced Amount USD]]/$T$23*100</f>
        <v>0.11610457292479724</v>
      </c>
    </row>
    <row r="767" spans="1:18" x14ac:dyDescent="0.2">
      <c r="A767">
        <v>766</v>
      </c>
      <c r="B767" t="s">
        <v>13</v>
      </c>
      <c r="C767" t="s">
        <v>91</v>
      </c>
      <c r="D767" t="s">
        <v>9</v>
      </c>
      <c r="E767" s="2">
        <v>44362</v>
      </c>
      <c r="F767" s="3" t="s">
        <v>887</v>
      </c>
      <c r="G767" s="3">
        <v>2021</v>
      </c>
      <c r="H767" s="1">
        <v>5677.9</v>
      </c>
      <c r="I767">
        <v>2</v>
      </c>
      <c r="J767" s="1">
        <f>0.075*mock[[#This Row],[Invoiced Amount USD]]</f>
        <v>425.84249999999997</v>
      </c>
      <c r="K767" s="1">
        <f>mock[[#This Row],[Invoiced Amount USD]]-mock[[#This Row],[Vat]]</f>
        <v>5252.0574999999999</v>
      </c>
      <c r="L767" s="1">
        <f>mock[[#This Row],[Invoiced Amount USD]]/mock[[#This Row],[Quantity]]</f>
        <v>2838.95</v>
      </c>
      <c r="M767" s="1">
        <f>mock[[#This Row],[COGS]]/mock[[#This Row],[Quantity]]</f>
        <v>2626.0287499999999</v>
      </c>
      <c r="N767" s="1">
        <f>mock[[#This Row],[Unit Price]]-mock[[#This Row],[Unit Cost]]</f>
        <v>212.92124999999987</v>
      </c>
      <c r="O767" s="1">
        <f>mock[[#This Row],[Profit]]*mock[[#This Row],[Quantity]]</f>
        <v>425.84249999999975</v>
      </c>
      <c r="P767" s="1">
        <f>mock[[#This Row],[Total Profit]]+mock[[#This Row],[Vat]]</f>
        <v>851.68499999999972</v>
      </c>
      <c r="Q767" s="1">
        <f>mock[[#This Row],[Invoiced Amount USD]]/mock[[#This Row],[Total Profit]]</f>
        <v>13.333333333333341</v>
      </c>
      <c r="R767" s="1">
        <f>mock[[#This Row],[Invoiced Amount USD]]/$T$23*100</f>
        <v>0.11351358667407771</v>
      </c>
    </row>
    <row r="768" spans="1:18" x14ac:dyDescent="0.2">
      <c r="A768">
        <v>767</v>
      </c>
      <c r="B768" t="s">
        <v>5</v>
      </c>
      <c r="C768" t="s">
        <v>14</v>
      </c>
      <c r="D768" t="s">
        <v>701</v>
      </c>
      <c r="E768" s="2">
        <v>44353</v>
      </c>
      <c r="F768" s="3" t="s">
        <v>887</v>
      </c>
      <c r="G768" s="3">
        <v>2021</v>
      </c>
      <c r="H768" s="1">
        <v>3957.15</v>
      </c>
      <c r="I768">
        <v>4</v>
      </c>
      <c r="J768" s="1">
        <f>0.075*mock[[#This Row],[Invoiced Amount USD]]</f>
        <v>296.78625</v>
      </c>
      <c r="K768" s="1">
        <f>mock[[#This Row],[Invoiced Amount USD]]-mock[[#This Row],[Vat]]</f>
        <v>3660.36375</v>
      </c>
      <c r="L768" s="1">
        <f>mock[[#This Row],[Invoiced Amount USD]]/mock[[#This Row],[Quantity]]</f>
        <v>989.28750000000002</v>
      </c>
      <c r="M768" s="1">
        <f>mock[[#This Row],[COGS]]/mock[[#This Row],[Quantity]]</f>
        <v>915.0909375</v>
      </c>
      <c r="N768" s="1">
        <f>mock[[#This Row],[Unit Price]]-mock[[#This Row],[Unit Cost]]</f>
        <v>74.196562500000027</v>
      </c>
      <c r="O768" s="1">
        <f>mock[[#This Row],[Profit]]*mock[[#This Row],[Quantity]]</f>
        <v>296.78625000000011</v>
      </c>
      <c r="P768" s="1">
        <f>mock[[#This Row],[Total Profit]]+mock[[#This Row],[Vat]]</f>
        <v>593.5725000000001</v>
      </c>
      <c r="Q768" s="1">
        <f>mock[[#This Row],[Invoiced Amount USD]]/mock[[#This Row],[Total Profit]]</f>
        <v>13.333333333333329</v>
      </c>
      <c r="R768" s="1">
        <f>mock[[#This Row],[Invoiced Amount USD]]/$T$23*100</f>
        <v>7.9112046620639087E-2</v>
      </c>
    </row>
    <row r="769" spans="1:18" x14ac:dyDescent="0.2">
      <c r="A769">
        <v>768</v>
      </c>
      <c r="B769" t="s">
        <v>5</v>
      </c>
      <c r="C769" t="s">
        <v>60</v>
      </c>
      <c r="D769" t="s">
        <v>702</v>
      </c>
      <c r="E769" s="2">
        <v>44553</v>
      </c>
      <c r="F769" s="3" t="s">
        <v>895</v>
      </c>
      <c r="G769" s="3">
        <v>2021</v>
      </c>
      <c r="H769" s="1">
        <v>593.99</v>
      </c>
      <c r="I769">
        <v>5</v>
      </c>
      <c r="J769" s="1">
        <f>0.075*mock[[#This Row],[Invoiced Amount USD]]</f>
        <v>44.549250000000001</v>
      </c>
      <c r="K769" s="1">
        <f>mock[[#This Row],[Invoiced Amount USD]]-mock[[#This Row],[Vat]]</f>
        <v>549.44074999999998</v>
      </c>
      <c r="L769" s="1">
        <f>mock[[#This Row],[Invoiced Amount USD]]/mock[[#This Row],[Quantity]]</f>
        <v>118.798</v>
      </c>
      <c r="M769" s="1">
        <f>mock[[#This Row],[COGS]]/mock[[#This Row],[Quantity]]</f>
        <v>109.88815</v>
      </c>
      <c r="N769" s="1">
        <f>mock[[#This Row],[Unit Price]]-mock[[#This Row],[Unit Cost]]</f>
        <v>8.9098500000000058</v>
      </c>
      <c r="O769" s="1">
        <f>mock[[#This Row],[Profit]]*mock[[#This Row],[Quantity]]</f>
        <v>44.549250000000029</v>
      </c>
      <c r="P769" s="1">
        <f>mock[[#This Row],[Total Profit]]+mock[[#This Row],[Vat]]</f>
        <v>89.09850000000003</v>
      </c>
      <c r="Q769" s="1">
        <f>mock[[#This Row],[Invoiced Amount USD]]/mock[[#This Row],[Total Profit]]</f>
        <v>13.333333333333325</v>
      </c>
      <c r="R769" s="1">
        <f>mock[[#This Row],[Invoiced Amount USD]]/$T$23*100</f>
        <v>1.1875153727352617E-2</v>
      </c>
    </row>
    <row r="770" spans="1:18" x14ac:dyDescent="0.2">
      <c r="A770">
        <v>769</v>
      </c>
      <c r="B770" t="s">
        <v>5</v>
      </c>
      <c r="C770" t="s">
        <v>91</v>
      </c>
      <c r="D770" t="s">
        <v>539</v>
      </c>
      <c r="E770" s="2">
        <v>44457</v>
      </c>
      <c r="F770" s="3" t="s">
        <v>893</v>
      </c>
      <c r="G770" s="3">
        <v>2021</v>
      </c>
      <c r="H770" s="1">
        <v>5973.71</v>
      </c>
      <c r="I770">
        <v>7</v>
      </c>
      <c r="J770" s="1">
        <f>0.075*mock[[#This Row],[Invoiced Amount USD]]</f>
        <v>448.02825000000001</v>
      </c>
      <c r="K770" s="1">
        <f>mock[[#This Row],[Invoiced Amount USD]]-mock[[#This Row],[Vat]]</f>
        <v>5525.6817499999997</v>
      </c>
      <c r="L770" s="1">
        <f>mock[[#This Row],[Invoiced Amount USD]]/mock[[#This Row],[Quantity]]</f>
        <v>853.38714285714286</v>
      </c>
      <c r="M770" s="1">
        <f>mock[[#This Row],[COGS]]/mock[[#This Row],[Quantity]]</f>
        <v>789.38310714285706</v>
      </c>
      <c r="N770" s="1">
        <f>mock[[#This Row],[Unit Price]]-mock[[#This Row],[Unit Cost]]</f>
        <v>64.004035714285806</v>
      </c>
      <c r="O770" s="1">
        <f>mock[[#This Row],[Profit]]*mock[[#This Row],[Quantity]]</f>
        <v>448.02825000000064</v>
      </c>
      <c r="P770" s="1">
        <f>mock[[#This Row],[Total Profit]]+mock[[#This Row],[Vat]]</f>
        <v>896.0565000000006</v>
      </c>
      <c r="Q770" s="1">
        <f>mock[[#This Row],[Invoiced Amount USD]]/mock[[#This Row],[Total Profit]]</f>
        <v>13.333333333333314</v>
      </c>
      <c r="R770" s="1">
        <f>mock[[#This Row],[Invoiced Amount USD]]/$T$23*100</f>
        <v>0.11942747280698934</v>
      </c>
    </row>
    <row r="771" spans="1:18" x14ac:dyDescent="0.2">
      <c r="A771">
        <v>770</v>
      </c>
      <c r="B771" t="s">
        <v>10</v>
      </c>
      <c r="C771" t="s">
        <v>11</v>
      </c>
      <c r="D771" t="s">
        <v>395</v>
      </c>
      <c r="E771" s="2">
        <v>44515</v>
      </c>
      <c r="F771" s="3" t="s">
        <v>898</v>
      </c>
      <c r="G771" s="3">
        <v>2021</v>
      </c>
      <c r="H771" s="1">
        <v>9287.39</v>
      </c>
      <c r="I771">
        <v>4</v>
      </c>
      <c r="J771" s="1">
        <f>0.075*mock[[#This Row],[Invoiced Amount USD]]</f>
        <v>696.55424999999991</v>
      </c>
      <c r="K771" s="1">
        <f>mock[[#This Row],[Invoiced Amount USD]]-mock[[#This Row],[Vat]]</f>
        <v>8590.8357500000002</v>
      </c>
      <c r="L771" s="1">
        <f>mock[[#This Row],[Invoiced Amount USD]]/mock[[#This Row],[Quantity]]</f>
        <v>2321.8474999999999</v>
      </c>
      <c r="M771" s="1">
        <f>mock[[#This Row],[COGS]]/mock[[#This Row],[Quantity]]</f>
        <v>2147.7089375</v>
      </c>
      <c r="N771" s="1">
        <f>mock[[#This Row],[Unit Price]]-mock[[#This Row],[Unit Cost]]</f>
        <v>174.13856249999981</v>
      </c>
      <c r="O771" s="1">
        <f>mock[[#This Row],[Profit]]*mock[[#This Row],[Quantity]]</f>
        <v>696.55424999999923</v>
      </c>
      <c r="P771" s="1">
        <f>mock[[#This Row],[Total Profit]]+mock[[#This Row],[Vat]]</f>
        <v>1393.1084999999991</v>
      </c>
      <c r="Q771" s="1">
        <f>mock[[#This Row],[Invoiced Amount USD]]/mock[[#This Row],[Total Profit]]</f>
        <v>13.333333333333348</v>
      </c>
      <c r="R771" s="1">
        <f>mock[[#This Row],[Invoiced Amount USD]]/$T$23*100</f>
        <v>0.18567515273973872</v>
      </c>
    </row>
    <row r="772" spans="1:18" x14ac:dyDescent="0.2">
      <c r="A772">
        <v>771</v>
      </c>
      <c r="B772" t="s">
        <v>13</v>
      </c>
      <c r="C772" t="s">
        <v>164</v>
      </c>
      <c r="D772" t="s">
        <v>703</v>
      </c>
      <c r="E772" s="2">
        <v>44415</v>
      </c>
      <c r="F772" s="3" t="s">
        <v>891</v>
      </c>
      <c r="G772" s="3">
        <v>2021</v>
      </c>
      <c r="H772" s="1">
        <v>7163.76</v>
      </c>
      <c r="I772">
        <v>4</v>
      </c>
      <c r="J772" s="1">
        <f>0.075*mock[[#This Row],[Invoiced Amount USD]]</f>
        <v>537.28200000000004</v>
      </c>
      <c r="K772" s="1">
        <f>mock[[#This Row],[Invoiced Amount USD]]-mock[[#This Row],[Vat]]</f>
        <v>6626.4780000000001</v>
      </c>
      <c r="L772" s="1">
        <f>mock[[#This Row],[Invoiced Amount USD]]/mock[[#This Row],[Quantity]]</f>
        <v>1790.94</v>
      </c>
      <c r="M772" s="1">
        <f>mock[[#This Row],[COGS]]/mock[[#This Row],[Quantity]]</f>
        <v>1656.6195</v>
      </c>
      <c r="N772" s="1">
        <f>mock[[#This Row],[Unit Price]]-mock[[#This Row],[Unit Cost]]</f>
        <v>134.32050000000004</v>
      </c>
      <c r="O772" s="1">
        <f>mock[[#This Row],[Profit]]*mock[[#This Row],[Quantity]]</f>
        <v>537.28200000000015</v>
      </c>
      <c r="P772" s="1">
        <f>mock[[#This Row],[Total Profit]]+mock[[#This Row],[Vat]]</f>
        <v>1074.5640000000003</v>
      </c>
      <c r="Q772" s="1">
        <f>mock[[#This Row],[Invoiced Amount USD]]/mock[[#This Row],[Total Profit]]</f>
        <v>13.33333333333333</v>
      </c>
      <c r="R772" s="1">
        <f>mock[[#This Row],[Invoiced Amount USD]]/$T$23*100</f>
        <v>0.14321916406986579</v>
      </c>
    </row>
    <row r="773" spans="1:18" x14ac:dyDescent="0.2">
      <c r="A773">
        <v>772</v>
      </c>
      <c r="B773" t="s">
        <v>13</v>
      </c>
      <c r="C773" t="s">
        <v>29</v>
      </c>
      <c r="D773" t="s">
        <v>704</v>
      </c>
      <c r="E773" s="2">
        <v>44383</v>
      </c>
      <c r="F773" s="3" t="s">
        <v>892</v>
      </c>
      <c r="G773" s="3">
        <v>2021</v>
      </c>
      <c r="H773" s="1">
        <v>6493.13</v>
      </c>
      <c r="I773">
        <v>2</v>
      </c>
      <c r="J773" s="1">
        <f>0.075*mock[[#This Row],[Invoiced Amount USD]]</f>
        <v>486.98474999999996</v>
      </c>
      <c r="K773" s="1">
        <f>mock[[#This Row],[Invoiced Amount USD]]-mock[[#This Row],[Vat]]</f>
        <v>6006.1452500000005</v>
      </c>
      <c r="L773" s="1">
        <f>mock[[#This Row],[Invoiced Amount USD]]/mock[[#This Row],[Quantity]]</f>
        <v>3246.5650000000001</v>
      </c>
      <c r="M773" s="1">
        <f>mock[[#This Row],[COGS]]/mock[[#This Row],[Quantity]]</f>
        <v>3003.0726250000002</v>
      </c>
      <c r="N773" s="1">
        <f>mock[[#This Row],[Unit Price]]-mock[[#This Row],[Unit Cost]]</f>
        <v>243.49237499999981</v>
      </c>
      <c r="O773" s="1">
        <f>mock[[#This Row],[Profit]]*mock[[#This Row],[Quantity]]</f>
        <v>486.98474999999962</v>
      </c>
      <c r="P773" s="1">
        <f>mock[[#This Row],[Total Profit]]+mock[[#This Row],[Vat]]</f>
        <v>973.96949999999958</v>
      </c>
      <c r="Q773" s="1">
        <f>mock[[#This Row],[Invoiced Amount USD]]/mock[[#This Row],[Total Profit]]</f>
        <v>13.333333333333345</v>
      </c>
      <c r="R773" s="1">
        <f>mock[[#This Row],[Invoiced Amount USD]]/$T$23*100</f>
        <v>0.12981180983128521</v>
      </c>
    </row>
    <row r="774" spans="1:18" x14ac:dyDescent="0.2">
      <c r="A774">
        <v>773</v>
      </c>
      <c r="B774" t="s">
        <v>5</v>
      </c>
      <c r="C774" t="s">
        <v>14</v>
      </c>
      <c r="D774" t="s">
        <v>705</v>
      </c>
      <c r="E774" s="2">
        <v>44363</v>
      </c>
      <c r="F774" s="3" t="s">
        <v>887</v>
      </c>
      <c r="G774" s="3">
        <v>2021</v>
      </c>
      <c r="H774" s="1">
        <v>4814.1099999999997</v>
      </c>
      <c r="I774">
        <v>10</v>
      </c>
      <c r="J774" s="1">
        <f>0.075*mock[[#This Row],[Invoiced Amount USD]]</f>
        <v>361.05824999999999</v>
      </c>
      <c r="K774" s="1">
        <f>mock[[#This Row],[Invoiced Amount USD]]-mock[[#This Row],[Vat]]</f>
        <v>4453.0517499999996</v>
      </c>
      <c r="L774" s="1">
        <f>mock[[#This Row],[Invoiced Amount USD]]/mock[[#This Row],[Quantity]]</f>
        <v>481.41099999999994</v>
      </c>
      <c r="M774" s="1">
        <f>mock[[#This Row],[COGS]]/mock[[#This Row],[Quantity]]</f>
        <v>445.30517499999996</v>
      </c>
      <c r="N774" s="1">
        <f>mock[[#This Row],[Unit Price]]-mock[[#This Row],[Unit Cost]]</f>
        <v>36.105824999999982</v>
      </c>
      <c r="O774" s="1">
        <f>mock[[#This Row],[Profit]]*mock[[#This Row],[Quantity]]</f>
        <v>361.05824999999982</v>
      </c>
      <c r="P774" s="1">
        <f>mock[[#This Row],[Total Profit]]+mock[[#This Row],[Vat]]</f>
        <v>722.11649999999986</v>
      </c>
      <c r="Q774" s="1">
        <f>mock[[#This Row],[Invoiced Amount USD]]/mock[[#This Row],[Total Profit]]</f>
        <v>13.333333333333339</v>
      </c>
      <c r="R774" s="1">
        <f>mock[[#This Row],[Invoiced Amount USD]]/$T$23*100</f>
        <v>9.6244543359964824E-2</v>
      </c>
    </row>
    <row r="775" spans="1:18" x14ac:dyDescent="0.2">
      <c r="A775">
        <v>774</v>
      </c>
      <c r="B775" t="s">
        <v>13</v>
      </c>
      <c r="C775" t="s">
        <v>14</v>
      </c>
      <c r="D775" t="s">
        <v>706</v>
      </c>
      <c r="E775" s="2">
        <v>44456</v>
      </c>
      <c r="F775" s="3" t="s">
        <v>893</v>
      </c>
      <c r="G775" s="3">
        <v>2021</v>
      </c>
      <c r="H775" s="1">
        <v>7761.45</v>
      </c>
      <c r="I775">
        <v>6</v>
      </c>
      <c r="J775" s="1">
        <f>0.075*mock[[#This Row],[Invoiced Amount USD]]</f>
        <v>582.10874999999999</v>
      </c>
      <c r="K775" s="1">
        <f>mock[[#This Row],[Invoiced Amount USD]]-mock[[#This Row],[Vat]]</f>
        <v>7179.3412499999995</v>
      </c>
      <c r="L775" s="1">
        <f>mock[[#This Row],[Invoiced Amount USD]]/mock[[#This Row],[Quantity]]</f>
        <v>1293.575</v>
      </c>
      <c r="M775" s="1">
        <f>mock[[#This Row],[COGS]]/mock[[#This Row],[Quantity]]</f>
        <v>1196.556875</v>
      </c>
      <c r="N775" s="1">
        <f>mock[[#This Row],[Unit Price]]-mock[[#This Row],[Unit Cost]]</f>
        <v>97.018125000000055</v>
      </c>
      <c r="O775" s="1">
        <f>mock[[#This Row],[Profit]]*mock[[#This Row],[Quantity]]</f>
        <v>582.10875000000033</v>
      </c>
      <c r="P775" s="1">
        <f>mock[[#This Row],[Total Profit]]+mock[[#This Row],[Vat]]</f>
        <v>1164.2175000000002</v>
      </c>
      <c r="Q775" s="1">
        <f>mock[[#This Row],[Invoiced Amount USD]]/mock[[#This Row],[Total Profit]]</f>
        <v>13.333333333333325</v>
      </c>
      <c r="R775" s="1">
        <f>mock[[#This Row],[Invoiced Amount USD]]/$T$23*100</f>
        <v>0.15516828885530221</v>
      </c>
    </row>
    <row r="776" spans="1:18" x14ac:dyDescent="0.2">
      <c r="A776">
        <v>775</v>
      </c>
      <c r="B776" t="s">
        <v>13</v>
      </c>
      <c r="C776" t="s">
        <v>52</v>
      </c>
      <c r="D776" t="s">
        <v>707</v>
      </c>
      <c r="E776" s="2">
        <v>44213</v>
      </c>
      <c r="F776" s="3" t="s">
        <v>894</v>
      </c>
      <c r="G776" s="3">
        <v>2021</v>
      </c>
      <c r="H776" s="1">
        <v>1034.9000000000001</v>
      </c>
      <c r="I776">
        <v>6</v>
      </c>
      <c r="J776" s="1">
        <f>0.075*mock[[#This Row],[Invoiced Amount USD]]</f>
        <v>77.617500000000007</v>
      </c>
      <c r="K776" s="1">
        <f>mock[[#This Row],[Invoiced Amount USD]]-mock[[#This Row],[Vat]]</f>
        <v>957.28250000000003</v>
      </c>
      <c r="L776" s="1">
        <f>mock[[#This Row],[Invoiced Amount USD]]/mock[[#This Row],[Quantity]]</f>
        <v>172.48333333333335</v>
      </c>
      <c r="M776" s="1">
        <f>mock[[#This Row],[COGS]]/mock[[#This Row],[Quantity]]</f>
        <v>159.54708333333335</v>
      </c>
      <c r="N776" s="1">
        <f>mock[[#This Row],[Unit Price]]-mock[[#This Row],[Unit Cost]]</f>
        <v>12.936250000000001</v>
      </c>
      <c r="O776" s="1">
        <f>mock[[#This Row],[Profit]]*mock[[#This Row],[Quantity]]</f>
        <v>77.617500000000007</v>
      </c>
      <c r="P776" s="1">
        <f>mock[[#This Row],[Total Profit]]+mock[[#This Row],[Vat]]</f>
        <v>155.23500000000001</v>
      </c>
      <c r="Q776" s="1">
        <f>mock[[#This Row],[Invoiced Amount USD]]/mock[[#This Row],[Total Profit]]</f>
        <v>13.333333333333334</v>
      </c>
      <c r="R776" s="1">
        <f>mock[[#This Row],[Invoiced Amount USD]]/$T$23*100</f>
        <v>2.0689904867821383E-2</v>
      </c>
    </row>
    <row r="777" spans="1:18" x14ac:dyDescent="0.2">
      <c r="A777">
        <v>776</v>
      </c>
      <c r="B777" t="s">
        <v>16</v>
      </c>
      <c r="C777" t="s">
        <v>60</v>
      </c>
      <c r="D777" t="s">
        <v>708</v>
      </c>
      <c r="E777" s="2">
        <v>44214</v>
      </c>
      <c r="F777" s="3" t="s">
        <v>894</v>
      </c>
      <c r="G777" s="3">
        <v>2021</v>
      </c>
      <c r="H777" s="1">
        <v>6679.99</v>
      </c>
      <c r="I777">
        <v>1</v>
      </c>
      <c r="J777" s="1">
        <f>0.075*mock[[#This Row],[Invoiced Amount USD]]</f>
        <v>500.99924999999996</v>
      </c>
      <c r="K777" s="1">
        <f>mock[[#This Row],[Invoiced Amount USD]]-mock[[#This Row],[Vat]]</f>
        <v>6178.9907499999999</v>
      </c>
      <c r="L777" s="1">
        <f>mock[[#This Row],[Invoiced Amount USD]]/mock[[#This Row],[Quantity]]</f>
        <v>6679.99</v>
      </c>
      <c r="M777" s="1">
        <f>mock[[#This Row],[COGS]]/mock[[#This Row],[Quantity]]</f>
        <v>6178.9907499999999</v>
      </c>
      <c r="N777" s="1">
        <f>mock[[#This Row],[Unit Price]]-mock[[#This Row],[Unit Cost]]</f>
        <v>500.99924999999985</v>
      </c>
      <c r="O777" s="1">
        <f>mock[[#This Row],[Profit]]*mock[[#This Row],[Quantity]]</f>
        <v>500.99924999999985</v>
      </c>
      <c r="P777" s="1">
        <f>mock[[#This Row],[Total Profit]]+mock[[#This Row],[Vat]]</f>
        <v>1001.9984999999998</v>
      </c>
      <c r="Q777" s="1">
        <f>mock[[#This Row],[Invoiced Amount USD]]/mock[[#This Row],[Total Profit]]</f>
        <v>13.333333333333337</v>
      </c>
      <c r="R777" s="1">
        <f>mock[[#This Row],[Invoiced Amount USD]]/$T$23*100</f>
        <v>0.13354754818629641</v>
      </c>
    </row>
    <row r="778" spans="1:18" x14ac:dyDescent="0.2">
      <c r="A778">
        <v>777</v>
      </c>
      <c r="B778" t="s">
        <v>16</v>
      </c>
      <c r="C778" t="s">
        <v>14</v>
      </c>
      <c r="D778" t="s">
        <v>709</v>
      </c>
      <c r="E778" s="2">
        <v>44554</v>
      </c>
      <c r="F778" s="3" t="s">
        <v>895</v>
      </c>
      <c r="G778" s="3">
        <v>2021</v>
      </c>
      <c r="H778" s="1">
        <v>8657.0400000000009</v>
      </c>
      <c r="I778">
        <v>2</v>
      </c>
      <c r="J778" s="1">
        <f>0.075*mock[[#This Row],[Invoiced Amount USD]]</f>
        <v>649.27800000000002</v>
      </c>
      <c r="K778" s="1">
        <f>mock[[#This Row],[Invoiced Amount USD]]-mock[[#This Row],[Vat]]</f>
        <v>8007.7620000000006</v>
      </c>
      <c r="L778" s="1">
        <f>mock[[#This Row],[Invoiced Amount USD]]/mock[[#This Row],[Quantity]]</f>
        <v>4328.5200000000004</v>
      </c>
      <c r="M778" s="1">
        <f>mock[[#This Row],[COGS]]/mock[[#This Row],[Quantity]]</f>
        <v>4003.8810000000003</v>
      </c>
      <c r="N778" s="1">
        <f>mock[[#This Row],[Unit Price]]-mock[[#This Row],[Unit Cost]]</f>
        <v>324.63900000000012</v>
      </c>
      <c r="O778" s="1">
        <f>mock[[#This Row],[Profit]]*mock[[#This Row],[Quantity]]</f>
        <v>649.27800000000025</v>
      </c>
      <c r="P778" s="1">
        <f>mock[[#This Row],[Total Profit]]+mock[[#This Row],[Vat]]</f>
        <v>1298.5560000000003</v>
      </c>
      <c r="Q778" s="1">
        <f>mock[[#This Row],[Invoiced Amount USD]]/mock[[#This Row],[Total Profit]]</f>
        <v>13.33333333333333</v>
      </c>
      <c r="R778" s="1">
        <f>mock[[#This Row],[Invoiced Amount USD]]/$T$23*100</f>
        <v>0.17307308342537872</v>
      </c>
    </row>
    <row r="779" spans="1:18" x14ac:dyDescent="0.2">
      <c r="A779">
        <v>778</v>
      </c>
      <c r="B779" t="s">
        <v>5</v>
      </c>
      <c r="C779" t="s">
        <v>29</v>
      </c>
      <c r="D779" t="s">
        <v>710</v>
      </c>
      <c r="E779" s="2">
        <v>44309</v>
      </c>
      <c r="F779" s="3" t="s">
        <v>888</v>
      </c>
      <c r="G779" s="3">
        <v>2021</v>
      </c>
      <c r="H779" s="1">
        <v>4270.1899999999996</v>
      </c>
      <c r="I779">
        <v>9</v>
      </c>
      <c r="J779" s="1">
        <f>0.075*mock[[#This Row],[Invoiced Amount USD]]</f>
        <v>320.26424999999995</v>
      </c>
      <c r="K779" s="1">
        <f>mock[[#This Row],[Invoiced Amount USD]]-mock[[#This Row],[Vat]]</f>
        <v>3949.9257499999994</v>
      </c>
      <c r="L779" s="1">
        <f>mock[[#This Row],[Invoiced Amount USD]]/mock[[#This Row],[Quantity]]</f>
        <v>474.46555555555551</v>
      </c>
      <c r="M779" s="1">
        <f>mock[[#This Row],[COGS]]/mock[[#This Row],[Quantity]]</f>
        <v>438.88063888888883</v>
      </c>
      <c r="N779" s="1">
        <f>mock[[#This Row],[Unit Price]]-mock[[#This Row],[Unit Cost]]</f>
        <v>35.584916666666686</v>
      </c>
      <c r="O779" s="1">
        <f>mock[[#This Row],[Profit]]*mock[[#This Row],[Quantity]]</f>
        <v>320.26425000000017</v>
      </c>
      <c r="P779" s="1">
        <f>mock[[#This Row],[Total Profit]]+mock[[#This Row],[Vat]]</f>
        <v>640.52850000000012</v>
      </c>
      <c r="Q779" s="1">
        <f>mock[[#This Row],[Invoiced Amount USD]]/mock[[#This Row],[Total Profit]]</f>
        <v>13.333333333333325</v>
      </c>
      <c r="R779" s="1">
        <f>mock[[#This Row],[Invoiced Amount USD]]/$T$23*100</f>
        <v>8.5370397978086945E-2</v>
      </c>
    </row>
    <row r="780" spans="1:18" x14ac:dyDescent="0.2">
      <c r="A780">
        <v>779</v>
      </c>
      <c r="B780" t="s">
        <v>5</v>
      </c>
      <c r="C780" t="s">
        <v>6</v>
      </c>
      <c r="D780" t="s">
        <v>711</v>
      </c>
      <c r="E780" s="2">
        <v>44347</v>
      </c>
      <c r="F780" s="3" t="s">
        <v>897</v>
      </c>
      <c r="G780" s="3">
        <v>2021</v>
      </c>
      <c r="H780" s="1">
        <v>6060.56</v>
      </c>
      <c r="I780">
        <v>7</v>
      </c>
      <c r="J780" s="1">
        <f>0.075*mock[[#This Row],[Invoiced Amount USD]]</f>
        <v>454.54200000000003</v>
      </c>
      <c r="K780" s="1">
        <f>mock[[#This Row],[Invoiced Amount USD]]-mock[[#This Row],[Vat]]</f>
        <v>5606.018</v>
      </c>
      <c r="L780" s="1">
        <f>mock[[#This Row],[Invoiced Amount USD]]/mock[[#This Row],[Quantity]]</f>
        <v>865.79428571428582</v>
      </c>
      <c r="M780" s="1">
        <f>mock[[#This Row],[COGS]]/mock[[#This Row],[Quantity]]</f>
        <v>800.85971428571429</v>
      </c>
      <c r="N780" s="1">
        <f>mock[[#This Row],[Unit Price]]-mock[[#This Row],[Unit Cost]]</f>
        <v>64.93457142857153</v>
      </c>
      <c r="O780" s="1">
        <f>mock[[#This Row],[Profit]]*mock[[#This Row],[Quantity]]</f>
        <v>454.54200000000071</v>
      </c>
      <c r="P780" s="1">
        <f>mock[[#This Row],[Total Profit]]+mock[[#This Row],[Vat]]</f>
        <v>909.08400000000074</v>
      </c>
      <c r="Q780" s="1">
        <f>mock[[#This Row],[Invoiced Amount USD]]/mock[[#This Row],[Total Profit]]</f>
        <v>13.333333333333313</v>
      </c>
      <c r="R780" s="1">
        <f>mock[[#This Row],[Invoiced Amount USD]]/$T$23*100</f>
        <v>0.12116379345417294</v>
      </c>
    </row>
    <row r="781" spans="1:18" x14ac:dyDescent="0.2">
      <c r="A781">
        <v>780</v>
      </c>
      <c r="B781" t="s">
        <v>13</v>
      </c>
      <c r="C781" t="s">
        <v>79</v>
      </c>
      <c r="D781" t="s">
        <v>712</v>
      </c>
      <c r="E781" s="2">
        <v>44332</v>
      </c>
      <c r="F781" s="3" t="s">
        <v>897</v>
      </c>
      <c r="G781" s="3">
        <v>2021</v>
      </c>
      <c r="H781" s="1">
        <v>3295.74</v>
      </c>
      <c r="I781">
        <v>1</v>
      </c>
      <c r="J781" s="1">
        <f>0.075*mock[[#This Row],[Invoiced Amount USD]]</f>
        <v>247.18049999999997</v>
      </c>
      <c r="K781" s="1">
        <f>mock[[#This Row],[Invoiced Amount USD]]-mock[[#This Row],[Vat]]</f>
        <v>3048.5594999999998</v>
      </c>
      <c r="L781" s="1">
        <f>mock[[#This Row],[Invoiced Amount USD]]/mock[[#This Row],[Quantity]]</f>
        <v>3295.74</v>
      </c>
      <c r="M781" s="1">
        <f>mock[[#This Row],[COGS]]/mock[[#This Row],[Quantity]]</f>
        <v>3048.5594999999998</v>
      </c>
      <c r="N781" s="1">
        <f>mock[[#This Row],[Unit Price]]-mock[[#This Row],[Unit Cost]]</f>
        <v>247.18049999999994</v>
      </c>
      <c r="O781" s="1">
        <f>mock[[#This Row],[Profit]]*mock[[#This Row],[Quantity]]</f>
        <v>247.18049999999994</v>
      </c>
      <c r="P781" s="1">
        <f>mock[[#This Row],[Total Profit]]+mock[[#This Row],[Vat]]</f>
        <v>494.36099999999988</v>
      </c>
      <c r="Q781" s="1">
        <f>mock[[#This Row],[Invoiced Amount USD]]/mock[[#This Row],[Total Profit]]</f>
        <v>13.333333333333336</v>
      </c>
      <c r="R781" s="1">
        <f>mock[[#This Row],[Invoiced Amount USD]]/$T$23*100</f>
        <v>6.5889020261932205E-2</v>
      </c>
    </row>
    <row r="782" spans="1:18" x14ac:dyDescent="0.2">
      <c r="A782">
        <v>781</v>
      </c>
      <c r="B782" t="s">
        <v>5</v>
      </c>
      <c r="C782" t="s">
        <v>22</v>
      </c>
      <c r="D782" t="s">
        <v>713</v>
      </c>
      <c r="E782" s="2">
        <v>44264</v>
      </c>
      <c r="F782" s="3" t="s">
        <v>890</v>
      </c>
      <c r="G782" s="3">
        <v>2021</v>
      </c>
      <c r="H782" s="1">
        <v>9485.5</v>
      </c>
      <c r="I782">
        <v>9</v>
      </c>
      <c r="J782" s="1">
        <f>0.075*mock[[#This Row],[Invoiced Amount USD]]</f>
        <v>711.41250000000002</v>
      </c>
      <c r="K782" s="1">
        <f>mock[[#This Row],[Invoiced Amount USD]]-mock[[#This Row],[Vat]]</f>
        <v>8774.0874999999996</v>
      </c>
      <c r="L782" s="1">
        <f>mock[[#This Row],[Invoiced Amount USD]]/mock[[#This Row],[Quantity]]</f>
        <v>1053.9444444444443</v>
      </c>
      <c r="M782" s="1">
        <f>mock[[#This Row],[COGS]]/mock[[#This Row],[Quantity]]</f>
        <v>974.89861111111111</v>
      </c>
      <c r="N782" s="1">
        <f>mock[[#This Row],[Unit Price]]-mock[[#This Row],[Unit Cost]]</f>
        <v>79.045833333333235</v>
      </c>
      <c r="O782" s="1">
        <f>mock[[#This Row],[Profit]]*mock[[#This Row],[Quantity]]</f>
        <v>711.41249999999911</v>
      </c>
      <c r="P782" s="1">
        <f>mock[[#This Row],[Total Profit]]+mock[[#This Row],[Vat]]</f>
        <v>1422.8249999999991</v>
      </c>
      <c r="Q782" s="1">
        <f>mock[[#This Row],[Invoiced Amount USD]]/mock[[#This Row],[Total Profit]]</f>
        <v>13.33333333333335</v>
      </c>
      <c r="R782" s="1">
        <f>mock[[#This Row],[Invoiced Amount USD]]/$T$23*100</f>
        <v>0.18963580309568048</v>
      </c>
    </row>
    <row r="783" spans="1:18" x14ac:dyDescent="0.2">
      <c r="A783">
        <v>782</v>
      </c>
      <c r="B783" t="s">
        <v>8</v>
      </c>
      <c r="C783" t="s">
        <v>27</v>
      </c>
      <c r="D783" t="s">
        <v>714</v>
      </c>
      <c r="E783" s="2">
        <v>44256</v>
      </c>
      <c r="F783" s="3" t="s">
        <v>890</v>
      </c>
      <c r="G783" s="3">
        <v>2021</v>
      </c>
      <c r="H783" s="1">
        <v>5501.59</v>
      </c>
      <c r="I783">
        <v>9</v>
      </c>
      <c r="J783" s="1">
        <f>0.075*mock[[#This Row],[Invoiced Amount USD]]</f>
        <v>412.61925000000002</v>
      </c>
      <c r="K783" s="1">
        <f>mock[[#This Row],[Invoiced Amount USD]]-mock[[#This Row],[Vat]]</f>
        <v>5088.9707500000004</v>
      </c>
      <c r="L783" s="1">
        <f>mock[[#This Row],[Invoiced Amount USD]]/mock[[#This Row],[Quantity]]</f>
        <v>611.28777777777782</v>
      </c>
      <c r="M783" s="1">
        <f>mock[[#This Row],[COGS]]/mock[[#This Row],[Quantity]]</f>
        <v>565.44119444444448</v>
      </c>
      <c r="N783" s="1">
        <f>mock[[#This Row],[Unit Price]]-mock[[#This Row],[Unit Cost]]</f>
        <v>45.846583333333342</v>
      </c>
      <c r="O783" s="1">
        <f>mock[[#This Row],[Profit]]*mock[[#This Row],[Quantity]]</f>
        <v>412.61925000000008</v>
      </c>
      <c r="P783" s="1">
        <f>mock[[#This Row],[Total Profit]]+mock[[#This Row],[Vat]]</f>
        <v>825.23850000000016</v>
      </c>
      <c r="Q783" s="1">
        <f>mock[[#This Row],[Invoiced Amount USD]]/mock[[#This Row],[Total Profit]]</f>
        <v>13.33333333333333</v>
      </c>
      <c r="R783" s="1">
        <f>mock[[#This Row],[Invoiced Amount USD]]/$T$23*100</f>
        <v>0.10998876579549467</v>
      </c>
    </row>
    <row r="784" spans="1:18" x14ac:dyDescent="0.2">
      <c r="A784">
        <v>783</v>
      </c>
      <c r="B784" t="s">
        <v>5</v>
      </c>
      <c r="C784" t="s">
        <v>22</v>
      </c>
      <c r="D784" t="s">
        <v>715</v>
      </c>
      <c r="E784" s="2">
        <v>44203</v>
      </c>
      <c r="F784" s="3" t="s">
        <v>894</v>
      </c>
      <c r="G784" s="3">
        <v>2021</v>
      </c>
      <c r="H784" s="1">
        <v>4855.9399999999996</v>
      </c>
      <c r="I784">
        <v>9</v>
      </c>
      <c r="J784" s="1">
        <f>0.075*mock[[#This Row],[Invoiced Amount USD]]</f>
        <v>364.19549999999998</v>
      </c>
      <c r="K784" s="1">
        <f>mock[[#This Row],[Invoiced Amount USD]]-mock[[#This Row],[Vat]]</f>
        <v>4491.7444999999998</v>
      </c>
      <c r="L784" s="1">
        <f>mock[[#This Row],[Invoiced Amount USD]]/mock[[#This Row],[Quantity]]</f>
        <v>539.54888888888888</v>
      </c>
      <c r="M784" s="1">
        <f>mock[[#This Row],[COGS]]/mock[[#This Row],[Quantity]]</f>
        <v>499.08272222222217</v>
      </c>
      <c r="N784" s="1">
        <f>mock[[#This Row],[Unit Price]]-mock[[#This Row],[Unit Cost]]</f>
        <v>40.466166666666709</v>
      </c>
      <c r="O784" s="1">
        <f>mock[[#This Row],[Profit]]*mock[[#This Row],[Quantity]]</f>
        <v>364.19550000000038</v>
      </c>
      <c r="P784" s="1">
        <f>mock[[#This Row],[Total Profit]]+mock[[#This Row],[Vat]]</f>
        <v>728.3910000000003</v>
      </c>
      <c r="Q784" s="1">
        <f>mock[[#This Row],[Invoiced Amount USD]]/mock[[#This Row],[Total Profit]]</f>
        <v>13.333333333333318</v>
      </c>
      <c r="R784" s="1">
        <f>mock[[#This Row],[Invoiced Amount USD]]/$T$23*100</f>
        <v>9.7080816159869118E-2</v>
      </c>
    </row>
    <row r="785" spans="1:18" x14ac:dyDescent="0.2">
      <c r="A785">
        <v>784</v>
      </c>
      <c r="B785" t="s">
        <v>16</v>
      </c>
      <c r="C785" t="s">
        <v>47</v>
      </c>
      <c r="D785" t="s">
        <v>716</v>
      </c>
      <c r="E785" s="2">
        <v>44440</v>
      </c>
      <c r="F785" s="3" t="s">
        <v>893</v>
      </c>
      <c r="G785" s="3">
        <v>2021</v>
      </c>
      <c r="H785" s="1">
        <v>3878.75</v>
      </c>
      <c r="I785">
        <v>5</v>
      </c>
      <c r="J785" s="1">
        <f>0.075*mock[[#This Row],[Invoiced Amount USD]]</f>
        <v>290.90625</v>
      </c>
      <c r="K785" s="1">
        <f>mock[[#This Row],[Invoiced Amount USD]]-mock[[#This Row],[Vat]]</f>
        <v>3587.84375</v>
      </c>
      <c r="L785" s="1">
        <f>mock[[#This Row],[Invoiced Amount USD]]/mock[[#This Row],[Quantity]]</f>
        <v>775.75</v>
      </c>
      <c r="M785" s="1">
        <f>mock[[#This Row],[COGS]]/mock[[#This Row],[Quantity]]</f>
        <v>717.56875000000002</v>
      </c>
      <c r="N785" s="1">
        <f>mock[[#This Row],[Unit Price]]-mock[[#This Row],[Unit Cost]]</f>
        <v>58.181249999999977</v>
      </c>
      <c r="O785" s="1">
        <f>mock[[#This Row],[Profit]]*mock[[#This Row],[Quantity]]</f>
        <v>290.90624999999989</v>
      </c>
      <c r="P785" s="1">
        <f>mock[[#This Row],[Total Profit]]+mock[[#This Row],[Vat]]</f>
        <v>581.81249999999989</v>
      </c>
      <c r="Q785" s="1">
        <f>mock[[#This Row],[Invoiced Amount USD]]/mock[[#This Row],[Total Profit]]</f>
        <v>13.333333333333339</v>
      </c>
      <c r="R785" s="1">
        <f>mock[[#This Row],[Invoiced Amount USD]]/$T$23*100</f>
        <v>7.754465987637664E-2</v>
      </c>
    </row>
    <row r="786" spans="1:18" x14ac:dyDescent="0.2">
      <c r="A786">
        <v>785</v>
      </c>
      <c r="B786" t="s">
        <v>8</v>
      </c>
      <c r="C786" t="s">
        <v>25</v>
      </c>
      <c r="D786" t="s">
        <v>322</v>
      </c>
      <c r="E786" s="2">
        <v>44279</v>
      </c>
      <c r="F786" s="3" t="s">
        <v>890</v>
      </c>
      <c r="G786" s="3">
        <v>2021</v>
      </c>
      <c r="H786" s="1">
        <v>9776.68</v>
      </c>
      <c r="I786">
        <v>2</v>
      </c>
      <c r="J786" s="1">
        <f>0.075*mock[[#This Row],[Invoiced Amount USD]]</f>
        <v>733.25099999999998</v>
      </c>
      <c r="K786" s="1">
        <f>mock[[#This Row],[Invoiced Amount USD]]-mock[[#This Row],[Vat]]</f>
        <v>9043.4290000000001</v>
      </c>
      <c r="L786" s="1">
        <f>mock[[#This Row],[Invoiced Amount USD]]/mock[[#This Row],[Quantity]]</f>
        <v>4888.34</v>
      </c>
      <c r="M786" s="1">
        <f>mock[[#This Row],[COGS]]/mock[[#This Row],[Quantity]]</f>
        <v>4521.7145</v>
      </c>
      <c r="N786" s="1">
        <f>mock[[#This Row],[Unit Price]]-mock[[#This Row],[Unit Cost]]</f>
        <v>366.6255000000001</v>
      </c>
      <c r="O786" s="1">
        <f>mock[[#This Row],[Profit]]*mock[[#This Row],[Quantity]]</f>
        <v>733.2510000000002</v>
      </c>
      <c r="P786" s="1">
        <f>mock[[#This Row],[Total Profit]]+mock[[#This Row],[Vat]]</f>
        <v>1466.5020000000002</v>
      </c>
      <c r="Q786" s="1">
        <f>mock[[#This Row],[Invoiced Amount USD]]/mock[[#This Row],[Total Profit]]</f>
        <v>13.33333333333333</v>
      </c>
      <c r="R786" s="1">
        <f>mock[[#This Row],[Invoiced Amount USD]]/$T$23*100</f>
        <v>0.19545712544509802</v>
      </c>
    </row>
    <row r="787" spans="1:18" x14ac:dyDescent="0.2">
      <c r="A787">
        <v>786</v>
      </c>
      <c r="B787" t="s">
        <v>13</v>
      </c>
      <c r="C787" t="s">
        <v>31</v>
      </c>
      <c r="D787" t="s">
        <v>717</v>
      </c>
      <c r="E787" s="2">
        <v>44204</v>
      </c>
      <c r="F787" s="3" t="s">
        <v>894</v>
      </c>
      <c r="G787" s="3">
        <v>2021</v>
      </c>
      <c r="H787" s="1">
        <v>5583.17</v>
      </c>
      <c r="I787">
        <v>6</v>
      </c>
      <c r="J787" s="1">
        <f>0.075*mock[[#This Row],[Invoiced Amount USD]]</f>
        <v>418.73775000000001</v>
      </c>
      <c r="K787" s="1">
        <f>mock[[#This Row],[Invoiced Amount USD]]-mock[[#This Row],[Vat]]</f>
        <v>5164.4322499999998</v>
      </c>
      <c r="L787" s="1">
        <f>mock[[#This Row],[Invoiced Amount USD]]/mock[[#This Row],[Quantity]]</f>
        <v>930.52833333333331</v>
      </c>
      <c r="M787" s="1">
        <f>mock[[#This Row],[COGS]]/mock[[#This Row],[Quantity]]</f>
        <v>860.73870833333331</v>
      </c>
      <c r="N787" s="1">
        <f>mock[[#This Row],[Unit Price]]-mock[[#This Row],[Unit Cost]]</f>
        <v>69.789625000000001</v>
      </c>
      <c r="O787" s="1">
        <f>mock[[#This Row],[Profit]]*mock[[#This Row],[Quantity]]</f>
        <v>418.73775000000001</v>
      </c>
      <c r="P787" s="1">
        <f>mock[[#This Row],[Total Profit]]+mock[[#This Row],[Vat]]</f>
        <v>837.47550000000001</v>
      </c>
      <c r="Q787" s="1">
        <f>mock[[#This Row],[Invoiced Amount USD]]/mock[[#This Row],[Total Profit]]</f>
        <v>13.333333333333334</v>
      </c>
      <c r="R787" s="1">
        <f>mock[[#This Row],[Invoiced Amount USD]]/$T$23*100</f>
        <v>0.11161972766535347</v>
      </c>
    </row>
    <row r="788" spans="1:18" x14ac:dyDescent="0.2">
      <c r="A788">
        <v>787</v>
      </c>
      <c r="B788" t="s">
        <v>8</v>
      </c>
      <c r="C788" t="s">
        <v>14</v>
      </c>
      <c r="D788" t="s">
        <v>718</v>
      </c>
      <c r="E788" s="2">
        <v>44273</v>
      </c>
      <c r="F788" s="3" t="s">
        <v>890</v>
      </c>
      <c r="G788" s="3">
        <v>2021</v>
      </c>
      <c r="H788" s="1">
        <v>6377.37</v>
      </c>
      <c r="I788">
        <v>10</v>
      </c>
      <c r="J788" s="1">
        <f>0.075*mock[[#This Row],[Invoiced Amount USD]]</f>
        <v>478.30274999999995</v>
      </c>
      <c r="K788" s="1">
        <f>mock[[#This Row],[Invoiced Amount USD]]-mock[[#This Row],[Vat]]</f>
        <v>5899.0672500000001</v>
      </c>
      <c r="L788" s="1">
        <f>mock[[#This Row],[Invoiced Amount USD]]/mock[[#This Row],[Quantity]]</f>
        <v>637.73699999999997</v>
      </c>
      <c r="M788" s="1">
        <f>mock[[#This Row],[COGS]]/mock[[#This Row],[Quantity]]</f>
        <v>589.90672500000005</v>
      </c>
      <c r="N788" s="1">
        <f>mock[[#This Row],[Unit Price]]-mock[[#This Row],[Unit Cost]]</f>
        <v>47.830274999999915</v>
      </c>
      <c r="O788" s="1">
        <f>mock[[#This Row],[Profit]]*mock[[#This Row],[Quantity]]</f>
        <v>478.30274999999915</v>
      </c>
      <c r="P788" s="1">
        <f>mock[[#This Row],[Total Profit]]+mock[[#This Row],[Vat]]</f>
        <v>956.6054999999991</v>
      </c>
      <c r="Q788" s="1">
        <f>mock[[#This Row],[Invoiced Amount USD]]/mock[[#This Row],[Total Profit]]</f>
        <v>13.333333333333357</v>
      </c>
      <c r="R788" s="1">
        <f>mock[[#This Row],[Invoiced Amount USD]]/$T$23*100</f>
        <v>0.12749751532215484</v>
      </c>
    </row>
    <row r="789" spans="1:18" x14ac:dyDescent="0.2">
      <c r="A789">
        <v>788</v>
      </c>
      <c r="B789" t="s">
        <v>8</v>
      </c>
      <c r="C789" t="s">
        <v>91</v>
      </c>
      <c r="D789" t="s">
        <v>719</v>
      </c>
      <c r="E789" s="2">
        <v>44547</v>
      </c>
      <c r="F789" s="3" t="s">
        <v>895</v>
      </c>
      <c r="G789" s="3">
        <v>2021</v>
      </c>
      <c r="H789" s="1">
        <v>224.1</v>
      </c>
      <c r="I789">
        <v>4</v>
      </c>
      <c r="J789" s="1">
        <f>0.075*mock[[#This Row],[Invoiced Amount USD]]</f>
        <v>16.807499999999997</v>
      </c>
      <c r="K789" s="1">
        <f>mock[[#This Row],[Invoiced Amount USD]]-mock[[#This Row],[Vat]]</f>
        <v>207.29249999999999</v>
      </c>
      <c r="L789" s="1">
        <f>mock[[#This Row],[Invoiced Amount USD]]/mock[[#This Row],[Quantity]]</f>
        <v>56.024999999999999</v>
      </c>
      <c r="M789" s="1">
        <f>mock[[#This Row],[COGS]]/mock[[#This Row],[Quantity]]</f>
        <v>51.823124999999997</v>
      </c>
      <c r="N789" s="1">
        <f>mock[[#This Row],[Unit Price]]-mock[[#This Row],[Unit Cost]]</f>
        <v>4.2018750000000011</v>
      </c>
      <c r="O789" s="1">
        <f>mock[[#This Row],[Profit]]*mock[[#This Row],[Quantity]]</f>
        <v>16.807500000000005</v>
      </c>
      <c r="P789" s="1">
        <f>mock[[#This Row],[Total Profit]]+mock[[#This Row],[Vat]]</f>
        <v>33.615000000000002</v>
      </c>
      <c r="Q789" s="1">
        <f>mock[[#This Row],[Invoiced Amount USD]]/mock[[#This Row],[Total Profit]]</f>
        <v>13.333333333333329</v>
      </c>
      <c r="R789" s="1">
        <f>mock[[#This Row],[Invoiced Amount USD]]/$T$23*100</f>
        <v>4.4802470585358703E-3</v>
      </c>
    </row>
    <row r="790" spans="1:18" x14ac:dyDescent="0.2">
      <c r="A790">
        <v>789</v>
      </c>
      <c r="B790" t="s">
        <v>16</v>
      </c>
      <c r="C790" t="s">
        <v>164</v>
      </c>
      <c r="D790" t="s">
        <v>720</v>
      </c>
      <c r="E790" s="2">
        <v>44505</v>
      </c>
      <c r="F790" s="3" t="s">
        <v>898</v>
      </c>
      <c r="G790" s="3">
        <v>2021</v>
      </c>
      <c r="H790" s="1">
        <v>8899.31</v>
      </c>
      <c r="I790">
        <v>8</v>
      </c>
      <c r="J790" s="1">
        <f>0.075*mock[[#This Row],[Invoiced Amount USD]]</f>
        <v>667.44824999999992</v>
      </c>
      <c r="K790" s="1">
        <f>mock[[#This Row],[Invoiced Amount USD]]-mock[[#This Row],[Vat]]</f>
        <v>8231.86175</v>
      </c>
      <c r="L790" s="1">
        <f>mock[[#This Row],[Invoiced Amount USD]]/mock[[#This Row],[Quantity]]</f>
        <v>1112.4137499999999</v>
      </c>
      <c r="M790" s="1">
        <f>mock[[#This Row],[COGS]]/mock[[#This Row],[Quantity]]</f>
        <v>1028.98271875</v>
      </c>
      <c r="N790" s="1">
        <f>mock[[#This Row],[Unit Price]]-mock[[#This Row],[Unit Cost]]</f>
        <v>83.431031249999933</v>
      </c>
      <c r="O790" s="1">
        <f>mock[[#This Row],[Profit]]*mock[[#This Row],[Quantity]]</f>
        <v>667.44824999999946</v>
      </c>
      <c r="P790" s="1">
        <f>mock[[#This Row],[Total Profit]]+mock[[#This Row],[Vat]]</f>
        <v>1334.8964999999994</v>
      </c>
      <c r="Q790" s="1">
        <f>mock[[#This Row],[Invoiced Amount USD]]/mock[[#This Row],[Total Profit]]</f>
        <v>13.333333333333343</v>
      </c>
      <c r="R790" s="1">
        <f>mock[[#This Row],[Invoiced Amount USD]]/$T$23*100</f>
        <v>0.17791658835563967</v>
      </c>
    </row>
    <row r="791" spans="1:18" x14ac:dyDescent="0.2">
      <c r="A791">
        <v>790</v>
      </c>
      <c r="B791" t="s">
        <v>13</v>
      </c>
      <c r="C791" t="s">
        <v>60</v>
      </c>
      <c r="D791" t="s">
        <v>269</v>
      </c>
      <c r="E791" s="2">
        <v>44297</v>
      </c>
      <c r="F791" s="3" t="s">
        <v>888</v>
      </c>
      <c r="G791" s="3">
        <v>2021</v>
      </c>
      <c r="H791" s="1">
        <v>6002.39</v>
      </c>
      <c r="I791">
        <v>5</v>
      </c>
      <c r="J791" s="1">
        <f>0.075*mock[[#This Row],[Invoiced Amount USD]]</f>
        <v>450.17925000000002</v>
      </c>
      <c r="K791" s="1">
        <f>mock[[#This Row],[Invoiced Amount USD]]-mock[[#This Row],[Vat]]</f>
        <v>5552.2107500000002</v>
      </c>
      <c r="L791" s="1">
        <f>mock[[#This Row],[Invoiced Amount USD]]/mock[[#This Row],[Quantity]]</f>
        <v>1200.4780000000001</v>
      </c>
      <c r="M791" s="1">
        <f>mock[[#This Row],[COGS]]/mock[[#This Row],[Quantity]]</f>
        <v>1110.4421500000001</v>
      </c>
      <c r="N791" s="1">
        <f>mock[[#This Row],[Unit Price]]-mock[[#This Row],[Unit Cost]]</f>
        <v>90.035849999999982</v>
      </c>
      <c r="O791" s="1">
        <f>mock[[#This Row],[Profit]]*mock[[#This Row],[Quantity]]</f>
        <v>450.17924999999991</v>
      </c>
      <c r="P791" s="1">
        <f>mock[[#This Row],[Total Profit]]+mock[[#This Row],[Vat]]</f>
        <v>900.35849999999994</v>
      </c>
      <c r="Q791" s="1">
        <f>mock[[#This Row],[Invoiced Amount USD]]/mock[[#This Row],[Total Profit]]</f>
        <v>13.333333333333337</v>
      </c>
      <c r="R791" s="1">
        <f>mock[[#This Row],[Invoiced Amount USD]]/$T$23*100</f>
        <v>0.12000084846802821</v>
      </c>
    </row>
    <row r="792" spans="1:18" x14ac:dyDescent="0.2">
      <c r="A792">
        <v>791</v>
      </c>
      <c r="B792" t="s">
        <v>5</v>
      </c>
      <c r="C792" t="s">
        <v>63</v>
      </c>
      <c r="D792" t="s">
        <v>721</v>
      </c>
      <c r="E792" s="2">
        <v>44467</v>
      </c>
      <c r="F792" s="3" t="s">
        <v>893</v>
      </c>
      <c r="G792" s="3">
        <v>2021</v>
      </c>
      <c r="H792" s="1">
        <v>8890.1200000000008</v>
      </c>
      <c r="I792">
        <v>5</v>
      </c>
      <c r="J792" s="1">
        <f>0.075*mock[[#This Row],[Invoiced Amount USD]]</f>
        <v>666.75900000000001</v>
      </c>
      <c r="K792" s="1">
        <f>mock[[#This Row],[Invoiced Amount USD]]-mock[[#This Row],[Vat]]</f>
        <v>8223.3610000000008</v>
      </c>
      <c r="L792" s="1">
        <f>mock[[#This Row],[Invoiced Amount USD]]/mock[[#This Row],[Quantity]]</f>
        <v>1778.0240000000001</v>
      </c>
      <c r="M792" s="1">
        <f>mock[[#This Row],[COGS]]/mock[[#This Row],[Quantity]]</f>
        <v>1644.6722000000002</v>
      </c>
      <c r="N792" s="1">
        <f>mock[[#This Row],[Unit Price]]-mock[[#This Row],[Unit Cost]]</f>
        <v>133.35179999999991</v>
      </c>
      <c r="O792" s="1">
        <f>mock[[#This Row],[Profit]]*mock[[#This Row],[Quantity]]</f>
        <v>666.75899999999956</v>
      </c>
      <c r="P792" s="1">
        <f>mock[[#This Row],[Total Profit]]+mock[[#This Row],[Vat]]</f>
        <v>1333.5179999999996</v>
      </c>
      <c r="Q792" s="1">
        <f>mock[[#This Row],[Invoiced Amount USD]]/mock[[#This Row],[Total Profit]]</f>
        <v>13.333333333333343</v>
      </c>
      <c r="R792" s="1">
        <f>mock[[#This Row],[Invoiced Amount USD]]/$T$23*100</f>
        <v>0.1777328602411018</v>
      </c>
    </row>
    <row r="793" spans="1:18" x14ac:dyDescent="0.2">
      <c r="A793">
        <v>792</v>
      </c>
      <c r="B793" t="s">
        <v>5</v>
      </c>
      <c r="C793" t="s">
        <v>29</v>
      </c>
      <c r="D793" t="s">
        <v>722</v>
      </c>
      <c r="E793" s="2">
        <v>44396</v>
      </c>
      <c r="F793" s="3" t="s">
        <v>892</v>
      </c>
      <c r="G793" s="3">
        <v>2021</v>
      </c>
      <c r="H793" s="1">
        <v>258.5</v>
      </c>
      <c r="I793">
        <v>5</v>
      </c>
      <c r="J793" s="1">
        <f>0.075*mock[[#This Row],[Invoiced Amount USD]]</f>
        <v>19.387499999999999</v>
      </c>
      <c r="K793" s="1">
        <f>mock[[#This Row],[Invoiced Amount USD]]-mock[[#This Row],[Vat]]</f>
        <v>239.11250000000001</v>
      </c>
      <c r="L793" s="1">
        <f>mock[[#This Row],[Invoiced Amount USD]]/mock[[#This Row],[Quantity]]</f>
        <v>51.7</v>
      </c>
      <c r="M793" s="1">
        <f>mock[[#This Row],[COGS]]/mock[[#This Row],[Quantity]]</f>
        <v>47.822500000000005</v>
      </c>
      <c r="N793" s="1">
        <f>mock[[#This Row],[Unit Price]]-mock[[#This Row],[Unit Cost]]</f>
        <v>3.8774999999999977</v>
      </c>
      <c r="O793" s="1">
        <f>mock[[#This Row],[Profit]]*mock[[#This Row],[Quantity]]</f>
        <v>19.387499999999989</v>
      </c>
      <c r="P793" s="1">
        <f>mock[[#This Row],[Total Profit]]+mock[[#This Row],[Vat]]</f>
        <v>38.774999999999991</v>
      </c>
      <c r="Q793" s="1">
        <f>mock[[#This Row],[Invoiced Amount USD]]/mock[[#This Row],[Total Profit]]</f>
        <v>13.333333333333341</v>
      </c>
      <c r="R793" s="1">
        <f>mock[[#This Row],[Invoiced Amount USD]]/$T$23*100</f>
        <v>5.1679779769367353E-3</v>
      </c>
    </row>
    <row r="794" spans="1:18" x14ac:dyDescent="0.2">
      <c r="A794">
        <v>793</v>
      </c>
      <c r="B794" t="s">
        <v>5</v>
      </c>
      <c r="C794" t="s">
        <v>20</v>
      </c>
      <c r="D794" t="s">
        <v>723</v>
      </c>
      <c r="E794" s="2">
        <v>44215</v>
      </c>
      <c r="F794" s="3" t="s">
        <v>894</v>
      </c>
      <c r="G794" s="3">
        <v>2021</v>
      </c>
      <c r="H794" s="1">
        <v>6197.72</v>
      </c>
      <c r="I794">
        <v>2</v>
      </c>
      <c r="J794" s="1">
        <f>0.075*mock[[#This Row],[Invoiced Amount USD]]</f>
        <v>464.82900000000001</v>
      </c>
      <c r="K794" s="1">
        <f>mock[[#This Row],[Invoiced Amount USD]]-mock[[#This Row],[Vat]]</f>
        <v>5732.8910000000005</v>
      </c>
      <c r="L794" s="1">
        <f>mock[[#This Row],[Invoiced Amount USD]]/mock[[#This Row],[Quantity]]</f>
        <v>3098.86</v>
      </c>
      <c r="M794" s="1">
        <f>mock[[#This Row],[COGS]]/mock[[#This Row],[Quantity]]</f>
        <v>2866.4455000000003</v>
      </c>
      <c r="N794" s="1">
        <f>mock[[#This Row],[Unit Price]]-mock[[#This Row],[Unit Cost]]</f>
        <v>232.41449999999986</v>
      </c>
      <c r="O794" s="1">
        <f>mock[[#This Row],[Profit]]*mock[[#This Row],[Quantity]]</f>
        <v>464.82899999999972</v>
      </c>
      <c r="P794" s="1">
        <f>mock[[#This Row],[Total Profit]]+mock[[#This Row],[Vat]]</f>
        <v>929.65799999999967</v>
      </c>
      <c r="Q794" s="1">
        <f>mock[[#This Row],[Invoiced Amount USD]]/mock[[#This Row],[Total Profit]]</f>
        <v>13.333333333333341</v>
      </c>
      <c r="R794" s="1">
        <f>mock[[#This Row],[Invoiced Amount USD]]/$T$23*100</f>
        <v>0.12390592056951777</v>
      </c>
    </row>
    <row r="795" spans="1:18" x14ac:dyDescent="0.2">
      <c r="A795">
        <v>794</v>
      </c>
      <c r="B795" t="s">
        <v>13</v>
      </c>
      <c r="C795" t="s">
        <v>25</v>
      </c>
      <c r="D795" t="s">
        <v>69</v>
      </c>
      <c r="E795" s="2">
        <v>44521</v>
      </c>
      <c r="F795" s="3" t="s">
        <v>898</v>
      </c>
      <c r="G795" s="3">
        <v>2021</v>
      </c>
      <c r="H795" s="1">
        <v>5663.48</v>
      </c>
      <c r="I795">
        <v>2</v>
      </c>
      <c r="J795" s="1">
        <f>0.075*mock[[#This Row],[Invoiced Amount USD]]</f>
        <v>424.76099999999997</v>
      </c>
      <c r="K795" s="1">
        <f>mock[[#This Row],[Invoiced Amount USD]]-mock[[#This Row],[Vat]]</f>
        <v>5238.7189999999991</v>
      </c>
      <c r="L795" s="1">
        <f>mock[[#This Row],[Invoiced Amount USD]]/mock[[#This Row],[Quantity]]</f>
        <v>2831.74</v>
      </c>
      <c r="M795" s="1">
        <f>mock[[#This Row],[COGS]]/mock[[#This Row],[Quantity]]</f>
        <v>2619.3594999999996</v>
      </c>
      <c r="N795" s="1">
        <f>mock[[#This Row],[Unit Price]]-mock[[#This Row],[Unit Cost]]</f>
        <v>212.38050000000021</v>
      </c>
      <c r="O795" s="1">
        <f>mock[[#This Row],[Profit]]*mock[[#This Row],[Quantity]]</f>
        <v>424.76100000000042</v>
      </c>
      <c r="P795" s="1">
        <f>mock[[#This Row],[Total Profit]]+mock[[#This Row],[Vat]]</f>
        <v>849.52200000000039</v>
      </c>
      <c r="Q795" s="1">
        <f>mock[[#This Row],[Invoiced Amount USD]]/mock[[#This Row],[Total Profit]]</f>
        <v>13.33333333333332</v>
      </c>
      <c r="R795" s="1">
        <f>mock[[#This Row],[Invoiced Amount USD]]/$T$23*100</f>
        <v>0.11322529946932944</v>
      </c>
    </row>
    <row r="796" spans="1:18" x14ac:dyDescent="0.2">
      <c r="A796">
        <v>795</v>
      </c>
      <c r="B796" t="s">
        <v>13</v>
      </c>
      <c r="C796" t="s">
        <v>47</v>
      </c>
      <c r="D796" t="s">
        <v>235</v>
      </c>
      <c r="E796" s="2">
        <v>44280</v>
      </c>
      <c r="F796" s="3" t="s">
        <v>890</v>
      </c>
      <c r="G796" s="3">
        <v>2021</v>
      </c>
      <c r="H796" s="1">
        <v>8970.59</v>
      </c>
      <c r="I796">
        <v>10</v>
      </c>
      <c r="J796" s="1">
        <f>0.075*mock[[#This Row],[Invoiced Amount USD]]</f>
        <v>672.79425000000003</v>
      </c>
      <c r="K796" s="1">
        <f>mock[[#This Row],[Invoiced Amount USD]]-mock[[#This Row],[Vat]]</f>
        <v>8297.7957499999993</v>
      </c>
      <c r="L796" s="1">
        <f>mock[[#This Row],[Invoiced Amount USD]]/mock[[#This Row],[Quantity]]</f>
        <v>897.05899999999997</v>
      </c>
      <c r="M796" s="1">
        <f>mock[[#This Row],[COGS]]/mock[[#This Row],[Quantity]]</f>
        <v>829.77957499999991</v>
      </c>
      <c r="N796" s="1">
        <f>mock[[#This Row],[Unit Price]]-mock[[#This Row],[Unit Cost]]</f>
        <v>67.27942500000006</v>
      </c>
      <c r="O796" s="1">
        <f>mock[[#This Row],[Profit]]*mock[[#This Row],[Quantity]]</f>
        <v>672.7942500000006</v>
      </c>
      <c r="P796" s="1">
        <f>mock[[#This Row],[Total Profit]]+mock[[#This Row],[Vat]]</f>
        <v>1345.5885000000007</v>
      </c>
      <c r="Q796" s="1">
        <f>mock[[#This Row],[Invoiced Amount USD]]/mock[[#This Row],[Total Profit]]</f>
        <v>13.333333333333321</v>
      </c>
      <c r="R796" s="1">
        <f>mock[[#This Row],[Invoiced Amount USD]]/$T$23*100</f>
        <v>0.17934163079353543</v>
      </c>
    </row>
    <row r="797" spans="1:18" x14ac:dyDescent="0.2">
      <c r="A797">
        <v>796</v>
      </c>
      <c r="B797" t="s">
        <v>16</v>
      </c>
      <c r="C797" t="s">
        <v>11</v>
      </c>
      <c r="D797" t="s">
        <v>724</v>
      </c>
      <c r="E797" s="2">
        <v>44517</v>
      </c>
      <c r="F797" s="3" t="s">
        <v>898</v>
      </c>
      <c r="G797" s="3">
        <v>2021</v>
      </c>
      <c r="H797" s="1">
        <v>8963.61</v>
      </c>
      <c r="I797">
        <v>6</v>
      </c>
      <c r="J797" s="1">
        <f>0.075*mock[[#This Row],[Invoiced Amount USD]]</f>
        <v>672.27075000000002</v>
      </c>
      <c r="K797" s="1">
        <f>mock[[#This Row],[Invoiced Amount USD]]-mock[[#This Row],[Vat]]</f>
        <v>8291.3392500000009</v>
      </c>
      <c r="L797" s="1">
        <f>mock[[#This Row],[Invoiced Amount USD]]/mock[[#This Row],[Quantity]]</f>
        <v>1493.9350000000002</v>
      </c>
      <c r="M797" s="1">
        <f>mock[[#This Row],[COGS]]/mock[[#This Row],[Quantity]]</f>
        <v>1381.8898750000001</v>
      </c>
      <c r="N797" s="1">
        <f>mock[[#This Row],[Unit Price]]-mock[[#This Row],[Unit Cost]]</f>
        <v>112.0451250000001</v>
      </c>
      <c r="O797" s="1">
        <f>mock[[#This Row],[Profit]]*mock[[#This Row],[Quantity]]</f>
        <v>672.27075000000059</v>
      </c>
      <c r="P797" s="1">
        <f>mock[[#This Row],[Total Profit]]+mock[[#This Row],[Vat]]</f>
        <v>1344.5415000000007</v>
      </c>
      <c r="Q797" s="1">
        <f>mock[[#This Row],[Invoiced Amount USD]]/mock[[#This Row],[Total Profit]]</f>
        <v>13.333333333333323</v>
      </c>
      <c r="R797" s="1">
        <f>mock[[#This Row],[Invoiced Amount USD]]/$T$23*100</f>
        <v>0.17920208539206922</v>
      </c>
    </row>
    <row r="798" spans="1:18" x14ac:dyDescent="0.2">
      <c r="A798">
        <v>797</v>
      </c>
      <c r="B798" t="s">
        <v>8</v>
      </c>
      <c r="C798" t="s">
        <v>29</v>
      </c>
      <c r="D798" t="s">
        <v>725</v>
      </c>
      <c r="E798" s="2">
        <v>44364</v>
      </c>
      <c r="F798" s="3" t="s">
        <v>887</v>
      </c>
      <c r="G798" s="3">
        <v>2021</v>
      </c>
      <c r="H798" s="1">
        <v>108.6</v>
      </c>
      <c r="I798">
        <v>6</v>
      </c>
      <c r="J798" s="1">
        <f>0.075*mock[[#This Row],[Invoiced Amount USD]]</f>
        <v>8.1449999999999996</v>
      </c>
      <c r="K798" s="1">
        <f>mock[[#This Row],[Invoiced Amount USD]]-mock[[#This Row],[Vat]]</f>
        <v>100.455</v>
      </c>
      <c r="L798" s="1">
        <f>mock[[#This Row],[Invoiced Amount USD]]/mock[[#This Row],[Quantity]]</f>
        <v>18.099999999999998</v>
      </c>
      <c r="M798" s="1">
        <f>mock[[#This Row],[COGS]]/mock[[#This Row],[Quantity]]</f>
        <v>16.7425</v>
      </c>
      <c r="N798" s="1">
        <f>mock[[#This Row],[Unit Price]]-mock[[#This Row],[Unit Cost]]</f>
        <v>1.3574999999999982</v>
      </c>
      <c r="O798" s="1">
        <f>mock[[#This Row],[Profit]]*mock[[#This Row],[Quantity]]</f>
        <v>8.1449999999999889</v>
      </c>
      <c r="P798" s="1">
        <f>mock[[#This Row],[Total Profit]]+mock[[#This Row],[Vat]]</f>
        <v>16.289999999999988</v>
      </c>
      <c r="Q798" s="1">
        <f>mock[[#This Row],[Invoiced Amount USD]]/mock[[#This Row],[Total Profit]]</f>
        <v>13.33333333333335</v>
      </c>
      <c r="R798" s="1">
        <f>mock[[#This Row],[Invoiced Amount USD]]/$T$23*100</f>
        <v>2.1711505156492435E-3</v>
      </c>
    </row>
    <row r="799" spans="1:18" x14ac:dyDescent="0.2">
      <c r="A799">
        <v>798</v>
      </c>
      <c r="B799" t="s">
        <v>16</v>
      </c>
      <c r="C799" t="s">
        <v>60</v>
      </c>
      <c r="D799" t="s">
        <v>726</v>
      </c>
      <c r="E799" s="2">
        <v>44494</v>
      </c>
      <c r="F799" s="3" t="s">
        <v>889</v>
      </c>
      <c r="G799" s="3">
        <v>2021</v>
      </c>
      <c r="H799" s="1">
        <v>6274.96</v>
      </c>
      <c r="I799">
        <v>4</v>
      </c>
      <c r="J799" s="1">
        <f>0.075*mock[[#This Row],[Invoiced Amount USD]]</f>
        <v>470.62199999999996</v>
      </c>
      <c r="K799" s="1">
        <f>mock[[#This Row],[Invoiced Amount USD]]-mock[[#This Row],[Vat]]</f>
        <v>5804.3379999999997</v>
      </c>
      <c r="L799" s="1">
        <f>mock[[#This Row],[Invoiced Amount USD]]/mock[[#This Row],[Quantity]]</f>
        <v>1568.74</v>
      </c>
      <c r="M799" s="1">
        <f>mock[[#This Row],[COGS]]/mock[[#This Row],[Quantity]]</f>
        <v>1451.0844999999999</v>
      </c>
      <c r="N799" s="1">
        <f>mock[[#This Row],[Unit Price]]-mock[[#This Row],[Unit Cost]]</f>
        <v>117.65550000000007</v>
      </c>
      <c r="O799" s="1">
        <f>mock[[#This Row],[Profit]]*mock[[#This Row],[Quantity]]</f>
        <v>470.6220000000003</v>
      </c>
      <c r="P799" s="1">
        <f>mock[[#This Row],[Total Profit]]+mock[[#This Row],[Vat]]</f>
        <v>941.24400000000026</v>
      </c>
      <c r="Q799" s="1">
        <f>mock[[#This Row],[Invoiced Amount USD]]/mock[[#This Row],[Total Profit]]</f>
        <v>13.333333333333325</v>
      </c>
      <c r="R799" s="1">
        <f>mock[[#This Row],[Invoiced Amount USD]]/$T$23*100</f>
        <v>0.12545011638746204</v>
      </c>
    </row>
    <row r="800" spans="1:18" x14ac:dyDescent="0.2">
      <c r="A800">
        <v>799</v>
      </c>
      <c r="B800" t="s">
        <v>8</v>
      </c>
      <c r="C800" t="s">
        <v>79</v>
      </c>
      <c r="D800" t="s">
        <v>727</v>
      </c>
      <c r="E800" s="2">
        <v>44526</v>
      </c>
      <c r="F800" s="3" t="s">
        <v>898</v>
      </c>
      <c r="G800" s="3">
        <v>2021</v>
      </c>
      <c r="H800" s="1">
        <v>2783.71</v>
      </c>
      <c r="I800">
        <v>2</v>
      </c>
      <c r="J800" s="1">
        <f>0.075*mock[[#This Row],[Invoiced Amount USD]]</f>
        <v>208.77824999999999</v>
      </c>
      <c r="K800" s="1">
        <f>mock[[#This Row],[Invoiced Amount USD]]-mock[[#This Row],[Vat]]</f>
        <v>2574.9317500000002</v>
      </c>
      <c r="L800" s="1">
        <f>mock[[#This Row],[Invoiced Amount USD]]/mock[[#This Row],[Quantity]]</f>
        <v>1391.855</v>
      </c>
      <c r="M800" s="1">
        <f>mock[[#This Row],[COGS]]/mock[[#This Row],[Quantity]]</f>
        <v>1287.4658750000001</v>
      </c>
      <c r="N800" s="1">
        <f>mock[[#This Row],[Unit Price]]-mock[[#This Row],[Unit Cost]]</f>
        <v>104.38912499999992</v>
      </c>
      <c r="O800" s="1">
        <f>mock[[#This Row],[Profit]]*mock[[#This Row],[Quantity]]</f>
        <v>208.77824999999984</v>
      </c>
      <c r="P800" s="1">
        <f>mock[[#This Row],[Total Profit]]+mock[[#This Row],[Vat]]</f>
        <v>417.5564999999998</v>
      </c>
      <c r="Q800" s="1">
        <f>mock[[#This Row],[Invoiced Amount USD]]/mock[[#This Row],[Total Profit]]</f>
        <v>13.333333333333343</v>
      </c>
      <c r="R800" s="1">
        <f>mock[[#This Row],[Invoiced Amount USD]]/$T$23*100</f>
        <v>5.5652425432025372E-2</v>
      </c>
    </row>
    <row r="801" spans="1:18" x14ac:dyDescent="0.2">
      <c r="A801">
        <v>800</v>
      </c>
      <c r="B801" t="s">
        <v>5</v>
      </c>
      <c r="C801" t="s">
        <v>60</v>
      </c>
      <c r="D801" t="s">
        <v>635</v>
      </c>
      <c r="E801" s="2">
        <v>44455</v>
      </c>
      <c r="F801" s="3" t="s">
        <v>893</v>
      </c>
      <c r="G801" s="3">
        <v>2021</v>
      </c>
      <c r="H801" s="1">
        <v>9094.23</v>
      </c>
      <c r="I801">
        <v>3</v>
      </c>
      <c r="J801" s="1">
        <f>0.075*mock[[#This Row],[Invoiced Amount USD]]</f>
        <v>682.06724999999994</v>
      </c>
      <c r="K801" s="1">
        <f>mock[[#This Row],[Invoiced Amount USD]]-mock[[#This Row],[Vat]]</f>
        <v>8412.1627499999995</v>
      </c>
      <c r="L801" s="1">
        <f>mock[[#This Row],[Invoiced Amount USD]]/mock[[#This Row],[Quantity]]</f>
        <v>3031.41</v>
      </c>
      <c r="M801" s="1">
        <f>mock[[#This Row],[COGS]]/mock[[#This Row],[Quantity]]</f>
        <v>2804.0542499999997</v>
      </c>
      <c r="N801" s="1">
        <f>mock[[#This Row],[Unit Price]]-mock[[#This Row],[Unit Cost]]</f>
        <v>227.35575000000017</v>
      </c>
      <c r="O801" s="1">
        <f>mock[[#This Row],[Profit]]*mock[[#This Row],[Quantity]]</f>
        <v>682.06725000000051</v>
      </c>
      <c r="P801" s="1">
        <f>mock[[#This Row],[Total Profit]]+mock[[#This Row],[Vat]]</f>
        <v>1364.1345000000006</v>
      </c>
      <c r="Q801" s="1">
        <f>mock[[#This Row],[Invoiced Amount USD]]/mock[[#This Row],[Total Profit]]</f>
        <v>13.333333333333323</v>
      </c>
      <c r="R801" s="1">
        <f>mock[[#This Row],[Invoiced Amount USD]]/$T$23*100</f>
        <v>0.18181346366420642</v>
      </c>
    </row>
    <row r="802" spans="1:18" x14ac:dyDescent="0.2">
      <c r="A802">
        <v>801</v>
      </c>
      <c r="B802" t="s">
        <v>5</v>
      </c>
      <c r="C802" t="s">
        <v>18</v>
      </c>
      <c r="D802" t="s">
        <v>728</v>
      </c>
      <c r="E802" s="2">
        <v>44469</v>
      </c>
      <c r="F802" s="3" t="s">
        <v>893</v>
      </c>
      <c r="G802" s="3">
        <v>2021</v>
      </c>
      <c r="H802" s="1">
        <v>2860.29</v>
      </c>
      <c r="I802">
        <v>4</v>
      </c>
      <c r="J802" s="1">
        <f>0.075*mock[[#This Row],[Invoiced Amount USD]]</f>
        <v>214.52175</v>
      </c>
      <c r="K802" s="1">
        <f>mock[[#This Row],[Invoiced Amount USD]]-mock[[#This Row],[Vat]]</f>
        <v>2645.7682500000001</v>
      </c>
      <c r="L802" s="1">
        <f>mock[[#This Row],[Invoiced Amount USD]]/mock[[#This Row],[Quantity]]</f>
        <v>715.07249999999999</v>
      </c>
      <c r="M802" s="1">
        <f>mock[[#This Row],[COGS]]/mock[[#This Row],[Quantity]]</f>
        <v>661.44206250000002</v>
      </c>
      <c r="N802" s="1">
        <f>mock[[#This Row],[Unit Price]]-mock[[#This Row],[Unit Cost]]</f>
        <v>53.630437499999971</v>
      </c>
      <c r="O802" s="1">
        <f>mock[[#This Row],[Profit]]*mock[[#This Row],[Quantity]]</f>
        <v>214.52174999999988</v>
      </c>
      <c r="P802" s="1">
        <f>mock[[#This Row],[Total Profit]]+mock[[#This Row],[Vat]]</f>
        <v>429.04349999999988</v>
      </c>
      <c r="Q802" s="1">
        <f>mock[[#This Row],[Invoiced Amount USD]]/mock[[#This Row],[Total Profit]]</f>
        <v>13.333333333333341</v>
      </c>
      <c r="R802" s="1">
        <f>mock[[#This Row],[Invoiced Amount USD]]/$T$23*100</f>
        <v>5.7183426412581714E-2</v>
      </c>
    </row>
    <row r="803" spans="1:18" x14ac:dyDescent="0.2">
      <c r="A803">
        <v>802</v>
      </c>
      <c r="B803" t="s">
        <v>8</v>
      </c>
      <c r="C803" t="s">
        <v>14</v>
      </c>
      <c r="D803" t="s">
        <v>729</v>
      </c>
      <c r="E803" s="2">
        <v>44449</v>
      </c>
      <c r="F803" s="3" t="s">
        <v>893</v>
      </c>
      <c r="G803" s="3">
        <v>2021</v>
      </c>
      <c r="H803" s="1">
        <v>7103.29</v>
      </c>
      <c r="I803">
        <v>2</v>
      </c>
      <c r="J803" s="1">
        <f>0.075*mock[[#This Row],[Invoiced Amount USD]]</f>
        <v>532.74675000000002</v>
      </c>
      <c r="K803" s="1">
        <f>mock[[#This Row],[Invoiced Amount USD]]-mock[[#This Row],[Vat]]</f>
        <v>6570.5432499999997</v>
      </c>
      <c r="L803" s="1">
        <f>mock[[#This Row],[Invoiced Amount USD]]/mock[[#This Row],[Quantity]]</f>
        <v>3551.645</v>
      </c>
      <c r="M803" s="1">
        <f>mock[[#This Row],[COGS]]/mock[[#This Row],[Quantity]]</f>
        <v>3285.2716249999999</v>
      </c>
      <c r="N803" s="1">
        <f>mock[[#This Row],[Unit Price]]-mock[[#This Row],[Unit Cost]]</f>
        <v>266.37337500000012</v>
      </c>
      <c r="O803" s="1">
        <f>mock[[#This Row],[Profit]]*mock[[#This Row],[Quantity]]</f>
        <v>532.74675000000025</v>
      </c>
      <c r="P803" s="1">
        <f>mock[[#This Row],[Total Profit]]+mock[[#This Row],[Vat]]</f>
        <v>1065.4935000000003</v>
      </c>
      <c r="Q803" s="1">
        <f>mock[[#This Row],[Invoiced Amount USD]]/mock[[#This Row],[Total Profit]]</f>
        <v>13.333333333333327</v>
      </c>
      <c r="R803" s="1">
        <f>mock[[#This Row],[Invoiced Amount USD]]/$T$23*100</f>
        <v>0.14201023707464194</v>
      </c>
    </row>
    <row r="804" spans="1:18" x14ac:dyDescent="0.2">
      <c r="A804">
        <v>803</v>
      </c>
      <c r="B804" t="s">
        <v>13</v>
      </c>
      <c r="C804" t="s">
        <v>41</v>
      </c>
      <c r="D804" t="s">
        <v>730</v>
      </c>
      <c r="E804" s="2">
        <v>44324</v>
      </c>
      <c r="F804" s="3" t="s">
        <v>897</v>
      </c>
      <c r="G804" s="3">
        <v>2021</v>
      </c>
      <c r="H804" s="1">
        <v>5394.52</v>
      </c>
      <c r="I804">
        <v>5</v>
      </c>
      <c r="J804" s="1">
        <f>0.075*mock[[#This Row],[Invoiced Amount USD]]</f>
        <v>404.589</v>
      </c>
      <c r="K804" s="1">
        <f>mock[[#This Row],[Invoiced Amount USD]]-mock[[#This Row],[Vat]]</f>
        <v>4989.9310000000005</v>
      </c>
      <c r="L804" s="1">
        <f>mock[[#This Row],[Invoiced Amount USD]]/mock[[#This Row],[Quantity]]</f>
        <v>1078.904</v>
      </c>
      <c r="M804" s="1">
        <f>mock[[#This Row],[COGS]]/mock[[#This Row],[Quantity]]</f>
        <v>997.98620000000005</v>
      </c>
      <c r="N804" s="1">
        <f>mock[[#This Row],[Unit Price]]-mock[[#This Row],[Unit Cost]]</f>
        <v>80.917799999999943</v>
      </c>
      <c r="O804" s="1">
        <f>mock[[#This Row],[Profit]]*mock[[#This Row],[Quantity]]</f>
        <v>404.58899999999971</v>
      </c>
      <c r="P804" s="1">
        <f>mock[[#This Row],[Total Profit]]+mock[[#This Row],[Vat]]</f>
        <v>809.17799999999966</v>
      </c>
      <c r="Q804" s="1">
        <f>mock[[#This Row],[Invoiced Amount USD]]/mock[[#This Row],[Total Profit]]</f>
        <v>13.333333333333345</v>
      </c>
      <c r="R804" s="1">
        <f>mock[[#This Row],[Invoiced Amount USD]]/$T$23*100</f>
        <v>0.10784820331197198</v>
      </c>
    </row>
    <row r="805" spans="1:18" x14ac:dyDescent="0.2">
      <c r="A805">
        <v>804</v>
      </c>
      <c r="B805" t="s">
        <v>8</v>
      </c>
      <c r="C805" t="s">
        <v>29</v>
      </c>
      <c r="D805" t="s">
        <v>731</v>
      </c>
      <c r="E805" s="2">
        <v>44409</v>
      </c>
      <c r="F805" s="3" t="s">
        <v>891</v>
      </c>
      <c r="G805" s="3">
        <v>2021</v>
      </c>
      <c r="H805" s="1">
        <v>2122.4</v>
      </c>
      <c r="I805">
        <v>3</v>
      </c>
      <c r="J805" s="1">
        <f>0.075*mock[[#This Row],[Invoiced Amount USD]]</f>
        <v>159.18</v>
      </c>
      <c r="K805" s="1">
        <f>mock[[#This Row],[Invoiced Amount USD]]-mock[[#This Row],[Vat]]</f>
        <v>1963.22</v>
      </c>
      <c r="L805" s="1">
        <f>mock[[#This Row],[Invoiced Amount USD]]/mock[[#This Row],[Quantity]]</f>
        <v>707.4666666666667</v>
      </c>
      <c r="M805" s="1">
        <f>mock[[#This Row],[COGS]]/mock[[#This Row],[Quantity]]</f>
        <v>654.40666666666664</v>
      </c>
      <c r="N805" s="1">
        <f>mock[[#This Row],[Unit Price]]-mock[[#This Row],[Unit Cost]]</f>
        <v>53.060000000000059</v>
      </c>
      <c r="O805" s="1">
        <f>mock[[#This Row],[Profit]]*mock[[#This Row],[Quantity]]</f>
        <v>159.18000000000018</v>
      </c>
      <c r="P805" s="1">
        <f>mock[[#This Row],[Total Profit]]+mock[[#This Row],[Vat]]</f>
        <v>318.36000000000018</v>
      </c>
      <c r="Q805" s="1">
        <f>mock[[#This Row],[Invoiced Amount USD]]/mock[[#This Row],[Total Profit]]</f>
        <v>13.33333333333332</v>
      </c>
      <c r="R805" s="1">
        <f>mock[[#This Row],[Invoiced Amount USD]]/$T$23*100</f>
        <v>4.2431398291104552E-2</v>
      </c>
    </row>
    <row r="806" spans="1:18" x14ac:dyDescent="0.2">
      <c r="A806">
        <v>805</v>
      </c>
      <c r="B806" t="s">
        <v>5</v>
      </c>
      <c r="C806" t="s">
        <v>58</v>
      </c>
      <c r="D806" t="s">
        <v>732</v>
      </c>
      <c r="E806" s="2">
        <v>44511</v>
      </c>
      <c r="F806" s="3" t="s">
        <v>898</v>
      </c>
      <c r="G806" s="3">
        <v>2021</v>
      </c>
      <c r="H806" s="1">
        <v>7682.87</v>
      </c>
      <c r="I806">
        <v>2</v>
      </c>
      <c r="J806" s="1">
        <f>0.075*mock[[#This Row],[Invoiced Amount USD]]</f>
        <v>576.21524999999997</v>
      </c>
      <c r="K806" s="1">
        <f>mock[[#This Row],[Invoiced Amount USD]]-mock[[#This Row],[Vat]]</f>
        <v>7106.6547499999997</v>
      </c>
      <c r="L806" s="1">
        <f>mock[[#This Row],[Invoiced Amount USD]]/mock[[#This Row],[Quantity]]</f>
        <v>3841.4349999999999</v>
      </c>
      <c r="M806" s="1">
        <f>mock[[#This Row],[COGS]]/mock[[#This Row],[Quantity]]</f>
        <v>3553.3273749999998</v>
      </c>
      <c r="N806" s="1">
        <f>mock[[#This Row],[Unit Price]]-mock[[#This Row],[Unit Cost]]</f>
        <v>288.1076250000001</v>
      </c>
      <c r="O806" s="1">
        <f>mock[[#This Row],[Profit]]*mock[[#This Row],[Quantity]]</f>
        <v>576.2152500000002</v>
      </c>
      <c r="P806" s="1">
        <f>mock[[#This Row],[Total Profit]]+mock[[#This Row],[Vat]]</f>
        <v>1152.4305000000002</v>
      </c>
      <c r="Q806" s="1">
        <f>mock[[#This Row],[Invoiced Amount USD]]/mock[[#This Row],[Total Profit]]</f>
        <v>13.333333333333329</v>
      </c>
      <c r="R806" s="1">
        <f>mock[[#This Row],[Invoiced Amount USD]]/$T$23*100</f>
        <v>0.1535973035190249</v>
      </c>
    </row>
    <row r="807" spans="1:18" x14ac:dyDescent="0.2">
      <c r="A807">
        <v>806</v>
      </c>
      <c r="B807" t="s">
        <v>13</v>
      </c>
      <c r="C807" t="s">
        <v>35</v>
      </c>
      <c r="D807" t="s">
        <v>733</v>
      </c>
      <c r="E807" s="2">
        <v>44216</v>
      </c>
      <c r="F807" s="3" t="s">
        <v>894</v>
      </c>
      <c r="G807" s="3">
        <v>2021</v>
      </c>
      <c r="H807" s="1">
        <v>9632.19</v>
      </c>
      <c r="I807">
        <v>1</v>
      </c>
      <c r="J807" s="1">
        <f>0.075*mock[[#This Row],[Invoiced Amount USD]]</f>
        <v>722.41425000000004</v>
      </c>
      <c r="K807" s="1">
        <f>mock[[#This Row],[Invoiced Amount USD]]-mock[[#This Row],[Vat]]</f>
        <v>8909.7757500000007</v>
      </c>
      <c r="L807" s="1">
        <f>mock[[#This Row],[Invoiced Amount USD]]/mock[[#This Row],[Quantity]]</f>
        <v>9632.19</v>
      </c>
      <c r="M807" s="1">
        <f>mock[[#This Row],[COGS]]/mock[[#This Row],[Quantity]]</f>
        <v>8909.7757500000007</v>
      </c>
      <c r="N807" s="1">
        <f>mock[[#This Row],[Unit Price]]-mock[[#This Row],[Unit Cost]]</f>
        <v>722.41424999999981</v>
      </c>
      <c r="O807" s="1">
        <f>mock[[#This Row],[Profit]]*mock[[#This Row],[Quantity]]</f>
        <v>722.41424999999981</v>
      </c>
      <c r="P807" s="1">
        <f>mock[[#This Row],[Total Profit]]+mock[[#This Row],[Vat]]</f>
        <v>1444.8284999999998</v>
      </c>
      <c r="Q807" s="1">
        <f>mock[[#This Row],[Invoiced Amount USD]]/mock[[#This Row],[Total Profit]]</f>
        <v>13.333333333333337</v>
      </c>
      <c r="R807" s="1">
        <f>mock[[#This Row],[Invoiced Amount USD]]/$T$23*100</f>
        <v>0.19256845566603581</v>
      </c>
    </row>
    <row r="808" spans="1:18" x14ac:dyDescent="0.2">
      <c r="A808">
        <v>807</v>
      </c>
      <c r="B808" t="s">
        <v>10</v>
      </c>
      <c r="C808" t="s">
        <v>58</v>
      </c>
      <c r="D808" t="s">
        <v>447</v>
      </c>
      <c r="E808" s="2">
        <v>44221</v>
      </c>
      <c r="F808" s="3" t="s">
        <v>894</v>
      </c>
      <c r="G808" s="3">
        <v>2021</v>
      </c>
      <c r="H808" s="1">
        <v>647.62</v>
      </c>
      <c r="I808">
        <v>9</v>
      </c>
      <c r="J808" s="1">
        <f>0.075*mock[[#This Row],[Invoiced Amount USD]]</f>
        <v>48.5715</v>
      </c>
      <c r="K808" s="1">
        <f>mock[[#This Row],[Invoiced Amount USD]]-mock[[#This Row],[Vat]]</f>
        <v>599.04849999999999</v>
      </c>
      <c r="L808" s="1">
        <f>mock[[#This Row],[Invoiced Amount USD]]/mock[[#This Row],[Quantity]]</f>
        <v>71.957777777777778</v>
      </c>
      <c r="M808" s="1">
        <f>mock[[#This Row],[COGS]]/mock[[#This Row],[Quantity]]</f>
        <v>66.560944444444445</v>
      </c>
      <c r="N808" s="1">
        <f>mock[[#This Row],[Unit Price]]-mock[[#This Row],[Unit Cost]]</f>
        <v>5.3968333333333334</v>
      </c>
      <c r="O808" s="1">
        <f>mock[[#This Row],[Profit]]*mock[[#This Row],[Quantity]]</f>
        <v>48.5715</v>
      </c>
      <c r="P808" s="1">
        <f>mock[[#This Row],[Total Profit]]+mock[[#This Row],[Vat]]</f>
        <v>97.143000000000001</v>
      </c>
      <c r="Q808" s="1">
        <f>mock[[#This Row],[Invoiced Amount USD]]/mock[[#This Row],[Total Profit]]</f>
        <v>13.333333333333334</v>
      </c>
      <c r="R808" s="1">
        <f>mock[[#This Row],[Invoiced Amount USD]]/$T$23*100</f>
        <v>1.294733422601071E-2</v>
      </c>
    </row>
    <row r="809" spans="1:18" x14ac:dyDescent="0.2">
      <c r="A809">
        <v>808</v>
      </c>
      <c r="B809" t="s">
        <v>16</v>
      </c>
      <c r="C809" t="s">
        <v>87</v>
      </c>
      <c r="D809" t="s">
        <v>498</v>
      </c>
      <c r="E809" s="2">
        <v>44223</v>
      </c>
      <c r="F809" s="3" t="s">
        <v>894</v>
      </c>
      <c r="G809" s="3">
        <v>2021</v>
      </c>
      <c r="H809" s="1">
        <v>1587.9</v>
      </c>
      <c r="I809">
        <v>8</v>
      </c>
      <c r="J809" s="1">
        <f>0.075*mock[[#This Row],[Invoiced Amount USD]]</f>
        <v>119.0925</v>
      </c>
      <c r="K809" s="1">
        <f>mock[[#This Row],[Invoiced Amount USD]]-mock[[#This Row],[Vat]]</f>
        <v>1468.8075000000001</v>
      </c>
      <c r="L809" s="1">
        <f>mock[[#This Row],[Invoiced Amount USD]]/mock[[#This Row],[Quantity]]</f>
        <v>198.48750000000001</v>
      </c>
      <c r="M809" s="1">
        <f>mock[[#This Row],[COGS]]/mock[[#This Row],[Quantity]]</f>
        <v>183.60093750000001</v>
      </c>
      <c r="N809" s="1">
        <f>mock[[#This Row],[Unit Price]]-mock[[#This Row],[Unit Cost]]</f>
        <v>14.886562499999997</v>
      </c>
      <c r="O809" s="1">
        <f>mock[[#This Row],[Profit]]*mock[[#This Row],[Quantity]]</f>
        <v>119.09249999999997</v>
      </c>
      <c r="P809" s="1">
        <f>mock[[#This Row],[Total Profit]]+mock[[#This Row],[Vat]]</f>
        <v>238.18499999999997</v>
      </c>
      <c r="Q809" s="1">
        <f>mock[[#This Row],[Invoiced Amount USD]]/mock[[#This Row],[Total Profit]]</f>
        <v>13.333333333333337</v>
      </c>
      <c r="R809" s="1">
        <f>mock[[#This Row],[Invoiced Amount USD]]/$T$23*100</f>
        <v>3.1745579224672506E-2</v>
      </c>
    </row>
    <row r="810" spans="1:18" x14ac:dyDescent="0.2">
      <c r="A810">
        <v>809</v>
      </c>
      <c r="B810" t="s">
        <v>16</v>
      </c>
      <c r="C810" t="s">
        <v>27</v>
      </c>
      <c r="D810" t="s">
        <v>734</v>
      </c>
      <c r="E810" s="2">
        <v>44385</v>
      </c>
      <c r="F810" s="3" t="s">
        <v>892</v>
      </c>
      <c r="G810" s="3">
        <v>2021</v>
      </c>
      <c r="H810" s="1">
        <v>1403.07</v>
      </c>
      <c r="I810">
        <v>4</v>
      </c>
      <c r="J810" s="1">
        <f>0.075*mock[[#This Row],[Invoiced Amount USD]]</f>
        <v>105.23025</v>
      </c>
      <c r="K810" s="1">
        <f>mock[[#This Row],[Invoiced Amount USD]]-mock[[#This Row],[Vat]]</f>
        <v>1297.8397499999999</v>
      </c>
      <c r="L810" s="1">
        <f>mock[[#This Row],[Invoiced Amount USD]]/mock[[#This Row],[Quantity]]</f>
        <v>350.76749999999998</v>
      </c>
      <c r="M810" s="1">
        <f>mock[[#This Row],[COGS]]/mock[[#This Row],[Quantity]]</f>
        <v>324.45993749999997</v>
      </c>
      <c r="N810" s="1">
        <f>mock[[#This Row],[Unit Price]]-mock[[#This Row],[Unit Cost]]</f>
        <v>26.307562500000017</v>
      </c>
      <c r="O810" s="1">
        <f>mock[[#This Row],[Profit]]*mock[[#This Row],[Quantity]]</f>
        <v>105.23025000000007</v>
      </c>
      <c r="P810" s="1">
        <f>mock[[#This Row],[Total Profit]]+mock[[#This Row],[Vat]]</f>
        <v>210.46050000000008</v>
      </c>
      <c r="Q810" s="1">
        <f>mock[[#This Row],[Invoiced Amount USD]]/mock[[#This Row],[Total Profit]]</f>
        <v>13.333333333333323</v>
      </c>
      <c r="R810" s="1">
        <f>mock[[#This Row],[Invoiced Amount USD]]/$T$23*100</f>
        <v>2.8050424990718081E-2</v>
      </c>
    </row>
    <row r="811" spans="1:18" x14ac:dyDescent="0.2">
      <c r="A811">
        <v>810</v>
      </c>
      <c r="B811" t="s">
        <v>16</v>
      </c>
      <c r="C811" t="s">
        <v>6</v>
      </c>
      <c r="D811" t="s">
        <v>735</v>
      </c>
      <c r="E811" s="2">
        <v>44472</v>
      </c>
      <c r="F811" s="3" t="s">
        <v>889</v>
      </c>
      <c r="G811" s="3">
        <v>2021</v>
      </c>
      <c r="H811" s="1">
        <v>1602.54</v>
      </c>
      <c r="I811">
        <v>9</v>
      </c>
      <c r="J811" s="1">
        <f>0.075*mock[[#This Row],[Invoiced Amount USD]]</f>
        <v>120.19049999999999</v>
      </c>
      <c r="K811" s="1">
        <f>mock[[#This Row],[Invoiced Amount USD]]-mock[[#This Row],[Vat]]</f>
        <v>1482.3495</v>
      </c>
      <c r="L811" s="1">
        <f>mock[[#This Row],[Invoiced Amount USD]]/mock[[#This Row],[Quantity]]</f>
        <v>178.06</v>
      </c>
      <c r="M811" s="1">
        <f>mock[[#This Row],[COGS]]/mock[[#This Row],[Quantity]]</f>
        <v>164.7055</v>
      </c>
      <c r="N811" s="1">
        <f>mock[[#This Row],[Unit Price]]-mock[[#This Row],[Unit Cost]]</f>
        <v>13.354500000000002</v>
      </c>
      <c r="O811" s="1">
        <f>mock[[#This Row],[Profit]]*mock[[#This Row],[Quantity]]</f>
        <v>120.19050000000001</v>
      </c>
      <c r="P811" s="1">
        <f>mock[[#This Row],[Total Profit]]+mock[[#This Row],[Vat]]</f>
        <v>240.381</v>
      </c>
      <c r="Q811" s="1">
        <f>mock[[#This Row],[Invoiced Amount USD]]/mock[[#This Row],[Total Profit]]</f>
        <v>13.333333333333332</v>
      </c>
      <c r="R811" s="1">
        <f>mock[[#This Row],[Invoiced Amount USD]]/$T$23*100</f>
        <v>3.2038264708550084E-2</v>
      </c>
    </row>
    <row r="812" spans="1:18" x14ac:dyDescent="0.2">
      <c r="A812">
        <v>811</v>
      </c>
      <c r="B812" t="s">
        <v>16</v>
      </c>
      <c r="C812" t="s">
        <v>33</v>
      </c>
      <c r="D812" t="s">
        <v>736</v>
      </c>
      <c r="E812" s="2">
        <v>44221</v>
      </c>
      <c r="F812" s="3" t="s">
        <v>894</v>
      </c>
      <c r="G812" s="3">
        <v>2021</v>
      </c>
      <c r="H812" s="1">
        <v>6744.96</v>
      </c>
      <c r="I812">
        <v>7</v>
      </c>
      <c r="J812" s="1">
        <f>0.075*mock[[#This Row],[Invoiced Amount USD]]</f>
        <v>505.87199999999996</v>
      </c>
      <c r="K812" s="1">
        <f>mock[[#This Row],[Invoiced Amount USD]]-mock[[#This Row],[Vat]]</f>
        <v>6239.0879999999997</v>
      </c>
      <c r="L812" s="1">
        <f>mock[[#This Row],[Invoiced Amount USD]]/mock[[#This Row],[Quantity]]</f>
        <v>963.56571428571431</v>
      </c>
      <c r="M812" s="1">
        <f>mock[[#This Row],[COGS]]/mock[[#This Row],[Quantity]]</f>
        <v>891.29828571428573</v>
      </c>
      <c r="N812" s="1">
        <f>mock[[#This Row],[Unit Price]]-mock[[#This Row],[Unit Cost]]</f>
        <v>72.267428571428582</v>
      </c>
      <c r="O812" s="1">
        <f>mock[[#This Row],[Profit]]*mock[[#This Row],[Quantity]]</f>
        <v>505.87200000000007</v>
      </c>
      <c r="P812" s="1">
        <f>mock[[#This Row],[Total Profit]]+mock[[#This Row],[Vat]]</f>
        <v>1011.744</v>
      </c>
      <c r="Q812" s="1">
        <f>mock[[#This Row],[Invoiced Amount USD]]/mock[[#This Row],[Total Profit]]</f>
        <v>13.333333333333332</v>
      </c>
      <c r="R812" s="1">
        <f>mock[[#This Row],[Invoiced Amount USD]]/$T$23*100</f>
        <v>0.13484643998189247</v>
      </c>
    </row>
    <row r="813" spans="1:18" x14ac:dyDescent="0.2">
      <c r="A813">
        <v>812</v>
      </c>
      <c r="B813" t="s">
        <v>13</v>
      </c>
      <c r="C813" t="s">
        <v>18</v>
      </c>
      <c r="D813" t="s">
        <v>737</v>
      </c>
      <c r="E813" s="2">
        <v>44223</v>
      </c>
      <c r="F813" s="3" t="s">
        <v>894</v>
      </c>
      <c r="G813" s="3">
        <v>2021</v>
      </c>
      <c r="H813" s="1">
        <v>7917.65</v>
      </c>
      <c r="I813">
        <v>2</v>
      </c>
      <c r="J813" s="1">
        <f>0.075*mock[[#This Row],[Invoiced Amount USD]]</f>
        <v>593.8237499999999</v>
      </c>
      <c r="K813" s="1">
        <f>mock[[#This Row],[Invoiced Amount USD]]-mock[[#This Row],[Vat]]</f>
        <v>7323.8262500000001</v>
      </c>
      <c r="L813" s="1">
        <f>mock[[#This Row],[Invoiced Amount USD]]/mock[[#This Row],[Quantity]]</f>
        <v>3958.8249999999998</v>
      </c>
      <c r="M813" s="1">
        <f>mock[[#This Row],[COGS]]/mock[[#This Row],[Quantity]]</f>
        <v>3661.913125</v>
      </c>
      <c r="N813" s="1">
        <f>mock[[#This Row],[Unit Price]]-mock[[#This Row],[Unit Cost]]</f>
        <v>296.91187499999978</v>
      </c>
      <c r="O813" s="1">
        <f>mock[[#This Row],[Profit]]*mock[[#This Row],[Quantity]]</f>
        <v>593.82374999999956</v>
      </c>
      <c r="P813" s="1">
        <f>mock[[#This Row],[Total Profit]]+mock[[#This Row],[Vat]]</f>
        <v>1187.6474999999996</v>
      </c>
      <c r="Q813" s="1">
        <f>mock[[#This Row],[Invoiced Amount USD]]/mock[[#This Row],[Total Profit]]</f>
        <v>13.333333333333343</v>
      </c>
      <c r="R813" s="1">
        <f>mock[[#This Row],[Invoiced Amount USD]]/$T$23*100</f>
        <v>0.15829106703711079</v>
      </c>
    </row>
    <row r="814" spans="1:18" x14ac:dyDescent="0.2">
      <c r="A814">
        <v>813</v>
      </c>
      <c r="B814" t="s">
        <v>5</v>
      </c>
      <c r="C814" t="s">
        <v>63</v>
      </c>
      <c r="D814" t="s">
        <v>738</v>
      </c>
      <c r="E814" s="2">
        <v>44278</v>
      </c>
      <c r="F814" s="3" t="s">
        <v>890</v>
      </c>
      <c r="G814" s="3">
        <v>2021</v>
      </c>
      <c r="H814" s="1">
        <v>439.07</v>
      </c>
      <c r="I814">
        <v>4</v>
      </c>
      <c r="J814" s="1">
        <f>0.075*mock[[#This Row],[Invoiced Amount USD]]</f>
        <v>32.930250000000001</v>
      </c>
      <c r="K814" s="1">
        <f>mock[[#This Row],[Invoiced Amount USD]]-mock[[#This Row],[Vat]]</f>
        <v>406.13974999999999</v>
      </c>
      <c r="L814" s="1">
        <f>mock[[#This Row],[Invoiced Amount USD]]/mock[[#This Row],[Quantity]]</f>
        <v>109.7675</v>
      </c>
      <c r="M814" s="1">
        <f>mock[[#This Row],[COGS]]/mock[[#This Row],[Quantity]]</f>
        <v>101.5349375</v>
      </c>
      <c r="N814" s="1">
        <f>mock[[#This Row],[Unit Price]]-mock[[#This Row],[Unit Cost]]</f>
        <v>8.2325625000000002</v>
      </c>
      <c r="O814" s="1">
        <f>mock[[#This Row],[Profit]]*mock[[#This Row],[Quantity]]</f>
        <v>32.930250000000001</v>
      </c>
      <c r="P814" s="1">
        <f>mock[[#This Row],[Total Profit]]+mock[[#This Row],[Vat]]</f>
        <v>65.860500000000002</v>
      </c>
      <c r="Q814" s="1">
        <f>mock[[#This Row],[Invoiced Amount USD]]/mock[[#This Row],[Total Profit]]</f>
        <v>13.333333333333332</v>
      </c>
      <c r="R814" s="1">
        <f>mock[[#This Row],[Invoiced Amount USD]]/$T$23*100</f>
        <v>8.7779655332054646E-3</v>
      </c>
    </row>
    <row r="815" spans="1:18" x14ac:dyDescent="0.2">
      <c r="A815">
        <v>814</v>
      </c>
      <c r="B815" t="s">
        <v>5</v>
      </c>
      <c r="C815" t="s">
        <v>87</v>
      </c>
      <c r="D815" t="s">
        <v>739</v>
      </c>
      <c r="E815" s="2">
        <v>44444</v>
      </c>
      <c r="F815" s="3" t="s">
        <v>893</v>
      </c>
      <c r="G815" s="3">
        <v>2021</v>
      </c>
      <c r="H815" s="1">
        <v>1152.3900000000001</v>
      </c>
      <c r="I815">
        <v>6</v>
      </c>
      <c r="J815" s="1">
        <f>0.075*mock[[#This Row],[Invoiced Amount USD]]</f>
        <v>86.42925000000001</v>
      </c>
      <c r="K815" s="1">
        <f>mock[[#This Row],[Invoiced Amount USD]]-mock[[#This Row],[Vat]]</f>
        <v>1065.9607500000002</v>
      </c>
      <c r="L815" s="1">
        <f>mock[[#This Row],[Invoiced Amount USD]]/mock[[#This Row],[Quantity]]</f>
        <v>192.06500000000003</v>
      </c>
      <c r="M815" s="1">
        <f>mock[[#This Row],[COGS]]/mock[[#This Row],[Quantity]]</f>
        <v>177.66012500000002</v>
      </c>
      <c r="N815" s="1">
        <f>mock[[#This Row],[Unit Price]]-mock[[#This Row],[Unit Cost]]</f>
        <v>14.404875000000004</v>
      </c>
      <c r="O815" s="1">
        <f>mock[[#This Row],[Profit]]*mock[[#This Row],[Quantity]]</f>
        <v>86.429250000000025</v>
      </c>
      <c r="P815" s="1">
        <f>mock[[#This Row],[Total Profit]]+mock[[#This Row],[Vat]]</f>
        <v>172.85850000000005</v>
      </c>
      <c r="Q815" s="1">
        <f>mock[[#This Row],[Invoiced Amount USD]]/mock[[#This Row],[Total Profit]]</f>
        <v>13.33333333333333</v>
      </c>
      <c r="R815" s="1">
        <f>mock[[#This Row],[Invoiced Amount USD]]/$T$23*100</f>
        <v>2.3038785844650383E-2</v>
      </c>
    </row>
    <row r="816" spans="1:18" x14ac:dyDescent="0.2">
      <c r="A816">
        <v>815</v>
      </c>
      <c r="B816" t="s">
        <v>16</v>
      </c>
      <c r="C816" t="s">
        <v>87</v>
      </c>
      <c r="D816" t="s">
        <v>740</v>
      </c>
      <c r="E816" s="2">
        <v>44397</v>
      </c>
      <c r="F816" s="3" t="s">
        <v>892</v>
      </c>
      <c r="G816" s="3">
        <v>2021</v>
      </c>
      <c r="H816" s="1">
        <v>5177.08</v>
      </c>
      <c r="I816">
        <v>9</v>
      </c>
      <c r="J816" s="1">
        <f>0.075*mock[[#This Row],[Invoiced Amount USD]]</f>
        <v>388.28100000000001</v>
      </c>
      <c r="K816" s="1">
        <f>mock[[#This Row],[Invoiced Amount USD]]-mock[[#This Row],[Vat]]</f>
        <v>4788.799</v>
      </c>
      <c r="L816" s="1">
        <f>mock[[#This Row],[Invoiced Amount USD]]/mock[[#This Row],[Quantity]]</f>
        <v>575.23111111111109</v>
      </c>
      <c r="M816" s="1">
        <f>mock[[#This Row],[COGS]]/mock[[#This Row],[Quantity]]</f>
        <v>532.08877777777775</v>
      </c>
      <c r="N816" s="1">
        <f>mock[[#This Row],[Unit Price]]-mock[[#This Row],[Unit Cost]]</f>
        <v>43.14233333333334</v>
      </c>
      <c r="O816" s="1">
        <f>mock[[#This Row],[Profit]]*mock[[#This Row],[Quantity]]</f>
        <v>388.28100000000006</v>
      </c>
      <c r="P816" s="1">
        <f>mock[[#This Row],[Total Profit]]+mock[[#This Row],[Vat]]</f>
        <v>776.56200000000013</v>
      </c>
      <c r="Q816" s="1">
        <f>mock[[#This Row],[Invoiced Amount USD]]/mock[[#This Row],[Total Profit]]</f>
        <v>13.33333333333333</v>
      </c>
      <c r="R816" s="1">
        <f>mock[[#This Row],[Invoiced Amount USD]]/$T$23*100</f>
        <v>0.10350110415798697</v>
      </c>
    </row>
    <row r="817" spans="1:18" x14ac:dyDescent="0.2">
      <c r="A817">
        <v>816</v>
      </c>
      <c r="B817" t="s">
        <v>13</v>
      </c>
      <c r="C817" t="s">
        <v>91</v>
      </c>
      <c r="D817" t="s">
        <v>253</v>
      </c>
      <c r="E817" s="2">
        <v>44440</v>
      </c>
      <c r="F817" s="3" t="s">
        <v>893</v>
      </c>
      <c r="G817" s="3">
        <v>2021</v>
      </c>
      <c r="H817" s="1">
        <v>8987.86</v>
      </c>
      <c r="I817">
        <v>4</v>
      </c>
      <c r="J817" s="1">
        <f>0.075*mock[[#This Row],[Invoiced Amount USD]]</f>
        <v>674.08950000000004</v>
      </c>
      <c r="K817" s="1">
        <f>mock[[#This Row],[Invoiced Amount USD]]-mock[[#This Row],[Vat]]</f>
        <v>8313.7705000000005</v>
      </c>
      <c r="L817" s="1">
        <f>mock[[#This Row],[Invoiced Amount USD]]/mock[[#This Row],[Quantity]]</f>
        <v>2246.9650000000001</v>
      </c>
      <c r="M817" s="1">
        <f>mock[[#This Row],[COGS]]/mock[[#This Row],[Quantity]]</f>
        <v>2078.4426250000001</v>
      </c>
      <c r="N817" s="1">
        <f>mock[[#This Row],[Unit Price]]-mock[[#This Row],[Unit Cost]]</f>
        <v>168.52237500000001</v>
      </c>
      <c r="O817" s="1">
        <f>mock[[#This Row],[Profit]]*mock[[#This Row],[Quantity]]</f>
        <v>674.08950000000004</v>
      </c>
      <c r="P817" s="1">
        <f>mock[[#This Row],[Total Profit]]+mock[[#This Row],[Vat]]</f>
        <v>1348.1790000000001</v>
      </c>
      <c r="Q817" s="1">
        <f>mock[[#This Row],[Invoiced Amount USD]]/mock[[#This Row],[Total Profit]]</f>
        <v>13.333333333333334</v>
      </c>
      <c r="R817" s="1">
        <f>mock[[#This Row],[Invoiced Amount USD]]/$T$23*100</f>
        <v>0.17968689570518609</v>
      </c>
    </row>
    <row r="818" spans="1:18" x14ac:dyDescent="0.2">
      <c r="A818">
        <v>817</v>
      </c>
      <c r="B818" t="s">
        <v>13</v>
      </c>
      <c r="C818" t="s">
        <v>52</v>
      </c>
      <c r="D818" t="s">
        <v>312</v>
      </c>
      <c r="E818" s="2">
        <v>44199</v>
      </c>
      <c r="F818" s="3" t="s">
        <v>894</v>
      </c>
      <c r="G818" s="3">
        <v>2021</v>
      </c>
      <c r="H818" s="1">
        <v>5791.63</v>
      </c>
      <c r="I818">
        <v>3</v>
      </c>
      <c r="J818" s="1">
        <f>0.075*mock[[#This Row],[Invoiced Amount USD]]</f>
        <v>434.37225000000001</v>
      </c>
      <c r="K818" s="1">
        <f>mock[[#This Row],[Invoiced Amount USD]]-mock[[#This Row],[Vat]]</f>
        <v>5357.2577499999998</v>
      </c>
      <c r="L818" s="1">
        <f>mock[[#This Row],[Invoiced Amount USD]]/mock[[#This Row],[Quantity]]</f>
        <v>1930.5433333333333</v>
      </c>
      <c r="M818" s="1">
        <f>mock[[#This Row],[COGS]]/mock[[#This Row],[Quantity]]</f>
        <v>1785.7525833333332</v>
      </c>
      <c r="N818" s="1">
        <f>mock[[#This Row],[Unit Price]]-mock[[#This Row],[Unit Cost]]</f>
        <v>144.79075000000012</v>
      </c>
      <c r="O818" s="1">
        <f>mock[[#This Row],[Profit]]*mock[[#This Row],[Quantity]]</f>
        <v>434.37225000000035</v>
      </c>
      <c r="P818" s="1">
        <f>mock[[#This Row],[Total Profit]]+mock[[#This Row],[Vat]]</f>
        <v>868.74450000000036</v>
      </c>
      <c r="Q818" s="1">
        <f>mock[[#This Row],[Invoiced Amount USD]]/mock[[#This Row],[Total Profit]]</f>
        <v>13.333333333333323</v>
      </c>
      <c r="R818" s="1">
        <f>mock[[#This Row],[Invoiced Amount USD]]/$T$23*100</f>
        <v>0.11578729706215127</v>
      </c>
    </row>
    <row r="819" spans="1:18" x14ac:dyDescent="0.2">
      <c r="A819">
        <v>818</v>
      </c>
      <c r="B819" t="s">
        <v>5</v>
      </c>
      <c r="C819" t="s">
        <v>20</v>
      </c>
      <c r="D819" t="s">
        <v>40</v>
      </c>
      <c r="E819" s="2">
        <v>44330</v>
      </c>
      <c r="F819" s="3" t="s">
        <v>897</v>
      </c>
      <c r="G819" s="3">
        <v>2021</v>
      </c>
      <c r="H819" s="1">
        <v>2152.21</v>
      </c>
      <c r="I819">
        <v>3</v>
      </c>
      <c r="J819" s="1">
        <f>0.075*mock[[#This Row],[Invoiced Amount USD]]</f>
        <v>161.41575</v>
      </c>
      <c r="K819" s="1">
        <f>mock[[#This Row],[Invoiced Amount USD]]-mock[[#This Row],[Vat]]</f>
        <v>1990.7942499999999</v>
      </c>
      <c r="L819" s="1">
        <f>mock[[#This Row],[Invoiced Amount USD]]/mock[[#This Row],[Quantity]]</f>
        <v>717.40333333333331</v>
      </c>
      <c r="M819" s="1">
        <f>mock[[#This Row],[COGS]]/mock[[#This Row],[Quantity]]</f>
        <v>663.59808333333331</v>
      </c>
      <c r="N819" s="1">
        <f>mock[[#This Row],[Unit Price]]-mock[[#This Row],[Unit Cost]]</f>
        <v>53.805250000000001</v>
      </c>
      <c r="O819" s="1">
        <f>mock[[#This Row],[Profit]]*mock[[#This Row],[Quantity]]</f>
        <v>161.41575</v>
      </c>
      <c r="P819" s="1">
        <f>mock[[#This Row],[Total Profit]]+mock[[#This Row],[Vat]]</f>
        <v>322.83150000000001</v>
      </c>
      <c r="Q819" s="1">
        <f>mock[[#This Row],[Invoiced Amount USD]]/mock[[#This Row],[Total Profit]]</f>
        <v>13.333333333333334</v>
      </c>
      <c r="R819" s="1">
        <f>mock[[#This Row],[Invoiced Amount USD]]/$T$23*100</f>
        <v>4.3027365113125771E-2</v>
      </c>
    </row>
    <row r="820" spans="1:18" x14ac:dyDescent="0.2">
      <c r="A820">
        <v>819</v>
      </c>
      <c r="B820" t="s">
        <v>10</v>
      </c>
      <c r="C820" t="s">
        <v>87</v>
      </c>
      <c r="D820" t="s">
        <v>741</v>
      </c>
      <c r="E820" s="2">
        <v>44472</v>
      </c>
      <c r="F820" s="3" t="s">
        <v>889</v>
      </c>
      <c r="G820" s="3">
        <v>2021</v>
      </c>
      <c r="H820" s="1">
        <v>1631.51</v>
      </c>
      <c r="I820">
        <v>6</v>
      </c>
      <c r="J820" s="1">
        <f>0.075*mock[[#This Row],[Invoiced Amount USD]]</f>
        <v>122.36324999999999</v>
      </c>
      <c r="K820" s="1">
        <f>mock[[#This Row],[Invoiced Amount USD]]-mock[[#This Row],[Vat]]</f>
        <v>1509.1467499999999</v>
      </c>
      <c r="L820" s="1">
        <f>mock[[#This Row],[Invoiced Amount USD]]/mock[[#This Row],[Quantity]]</f>
        <v>271.91833333333335</v>
      </c>
      <c r="M820" s="1">
        <f>mock[[#This Row],[COGS]]/mock[[#This Row],[Quantity]]</f>
        <v>251.52445833333331</v>
      </c>
      <c r="N820" s="1">
        <f>mock[[#This Row],[Unit Price]]-mock[[#This Row],[Unit Cost]]</f>
        <v>20.393875000000037</v>
      </c>
      <c r="O820" s="1">
        <f>mock[[#This Row],[Profit]]*mock[[#This Row],[Quantity]]</f>
        <v>122.36325000000022</v>
      </c>
      <c r="P820" s="1">
        <f>mock[[#This Row],[Total Profit]]+mock[[#This Row],[Vat]]</f>
        <v>244.72650000000021</v>
      </c>
      <c r="Q820" s="1">
        <f>mock[[#This Row],[Invoiced Amount USD]]/mock[[#This Row],[Total Profit]]</f>
        <v>13.333333333333309</v>
      </c>
      <c r="R820" s="1">
        <f>mock[[#This Row],[Invoiced Amount USD]]/$T$23*100</f>
        <v>3.2617438101168482E-2</v>
      </c>
    </row>
    <row r="821" spans="1:18" x14ac:dyDescent="0.2">
      <c r="A821">
        <v>820</v>
      </c>
      <c r="B821" t="s">
        <v>5</v>
      </c>
      <c r="C821" t="s">
        <v>60</v>
      </c>
      <c r="D821" t="s">
        <v>742</v>
      </c>
      <c r="E821" s="2">
        <v>44432</v>
      </c>
      <c r="F821" s="3" t="s">
        <v>891</v>
      </c>
      <c r="G821" s="3">
        <v>2021</v>
      </c>
      <c r="H821" s="1">
        <v>8999.74</v>
      </c>
      <c r="I821">
        <v>9</v>
      </c>
      <c r="J821" s="1">
        <f>0.075*mock[[#This Row],[Invoiced Amount USD]]</f>
        <v>674.98050000000001</v>
      </c>
      <c r="K821" s="1">
        <f>mock[[#This Row],[Invoiced Amount USD]]-mock[[#This Row],[Vat]]</f>
        <v>8324.7595000000001</v>
      </c>
      <c r="L821" s="1">
        <f>mock[[#This Row],[Invoiced Amount USD]]/mock[[#This Row],[Quantity]]</f>
        <v>999.9711111111111</v>
      </c>
      <c r="M821" s="1">
        <f>mock[[#This Row],[COGS]]/mock[[#This Row],[Quantity]]</f>
        <v>924.97327777777775</v>
      </c>
      <c r="N821" s="1">
        <f>mock[[#This Row],[Unit Price]]-mock[[#This Row],[Unit Cost]]</f>
        <v>74.997833333333347</v>
      </c>
      <c r="O821" s="1">
        <f>mock[[#This Row],[Profit]]*mock[[#This Row],[Quantity]]</f>
        <v>674.98050000000012</v>
      </c>
      <c r="P821" s="1">
        <f>mock[[#This Row],[Total Profit]]+mock[[#This Row],[Vat]]</f>
        <v>1349.9610000000002</v>
      </c>
      <c r="Q821" s="1">
        <f>mock[[#This Row],[Invoiced Amount USD]]/mock[[#This Row],[Total Profit]]</f>
        <v>13.33333333333333</v>
      </c>
      <c r="R821" s="1">
        <f>mock[[#This Row],[Invoiced Amount USD]]/$T$23*100</f>
        <v>0.17992440277816871</v>
      </c>
    </row>
    <row r="822" spans="1:18" x14ac:dyDescent="0.2">
      <c r="A822">
        <v>821</v>
      </c>
      <c r="B822" t="s">
        <v>5</v>
      </c>
      <c r="C822" t="s">
        <v>52</v>
      </c>
      <c r="D822" t="s">
        <v>652</v>
      </c>
      <c r="E822" s="2">
        <v>44298</v>
      </c>
      <c r="F822" s="3" t="s">
        <v>888</v>
      </c>
      <c r="G822" s="3">
        <v>2021</v>
      </c>
      <c r="H822" s="1">
        <v>3947.61</v>
      </c>
      <c r="I822">
        <v>5</v>
      </c>
      <c r="J822" s="1">
        <f>0.075*mock[[#This Row],[Invoiced Amount USD]]</f>
        <v>296.07074999999998</v>
      </c>
      <c r="K822" s="1">
        <f>mock[[#This Row],[Invoiced Amount USD]]-mock[[#This Row],[Vat]]</f>
        <v>3651.5392500000003</v>
      </c>
      <c r="L822" s="1">
        <f>mock[[#This Row],[Invoiced Amount USD]]/mock[[#This Row],[Quantity]]</f>
        <v>789.52200000000005</v>
      </c>
      <c r="M822" s="1">
        <f>mock[[#This Row],[COGS]]/mock[[#This Row],[Quantity]]</f>
        <v>730.30785000000003</v>
      </c>
      <c r="N822" s="1">
        <f>mock[[#This Row],[Unit Price]]-mock[[#This Row],[Unit Cost]]</f>
        <v>59.214150000000018</v>
      </c>
      <c r="O822" s="1">
        <f>mock[[#This Row],[Profit]]*mock[[#This Row],[Quantity]]</f>
        <v>296.07075000000009</v>
      </c>
      <c r="P822" s="1">
        <f>mock[[#This Row],[Total Profit]]+mock[[#This Row],[Vat]]</f>
        <v>592.14150000000006</v>
      </c>
      <c r="Q822" s="1">
        <f>mock[[#This Row],[Invoiced Amount USD]]/mock[[#This Row],[Total Profit]]</f>
        <v>13.33333333333333</v>
      </c>
      <c r="R822" s="1">
        <f>mock[[#This Row],[Invoiced Amount USD]]/$T$23*100</f>
        <v>7.8921321243849998E-2</v>
      </c>
    </row>
    <row r="823" spans="1:18" x14ac:dyDescent="0.2">
      <c r="A823">
        <v>822</v>
      </c>
      <c r="B823" t="s">
        <v>5</v>
      </c>
      <c r="C823" t="s">
        <v>14</v>
      </c>
      <c r="D823" t="s">
        <v>743</v>
      </c>
      <c r="E823" s="2">
        <v>44274</v>
      </c>
      <c r="F823" s="3" t="s">
        <v>890</v>
      </c>
      <c r="G823" s="3">
        <v>2021</v>
      </c>
      <c r="H823" s="1">
        <v>32.04</v>
      </c>
      <c r="I823">
        <v>10</v>
      </c>
      <c r="J823" s="1">
        <f>0.075*mock[[#This Row],[Invoiced Amount USD]]</f>
        <v>2.403</v>
      </c>
      <c r="K823" s="1">
        <f>mock[[#This Row],[Invoiced Amount USD]]-mock[[#This Row],[Vat]]</f>
        <v>29.637</v>
      </c>
      <c r="L823" s="1">
        <f>mock[[#This Row],[Invoiced Amount USD]]/mock[[#This Row],[Quantity]]</f>
        <v>3.2039999999999997</v>
      </c>
      <c r="M823" s="1">
        <f>mock[[#This Row],[COGS]]/mock[[#This Row],[Quantity]]</f>
        <v>2.9637000000000002</v>
      </c>
      <c r="N823" s="1">
        <f>mock[[#This Row],[Unit Price]]-mock[[#This Row],[Unit Cost]]</f>
        <v>0.24029999999999951</v>
      </c>
      <c r="O823" s="1">
        <f>mock[[#This Row],[Profit]]*mock[[#This Row],[Quantity]]</f>
        <v>2.4029999999999951</v>
      </c>
      <c r="P823" s="1">
        <f>mock[[#This Row],[Total Profit]]+mock[[#This Row],[Vat]]</f>
        <v>4.8059999999999956</v>
      </c>
      <c r="Q823" s="1">
        <f>mock[[#This Row],[Invoiced Amount USD]]/mock[[#This Row],[Total Profit]]</f>
        <v>13.333333333333361</v>
      </c>
      <c r="R823" s="1">
        <f>mock[[#This Row],[Invoiced Amount USD]]/$T$23*100</f>
        <v>6.4054937865010825E-4</v>
      </c>
    </row>
    <row r="824" spans="1:18" x14ac:dyDescent="0.2">
      <c r="A824">
        <v>823</v>
      </c>
      <c r="B824" t="s">
        <v>16</v>
      </c>
      <c r="C824" t="s">
        <v>27</v>
      </c>
      <c r="D824" t="s">
        <v>744</v>
      </c>
      <c r="E824" s="2">
        <v>44363</v>
      </c>
      <c r="F824" s="3" t="s">
        <v>887</v>
      </c>
      <c r="G824" s="3">
        <v>2021</v>
      </c>
      <c r="H824" s="1">
        <v>4252.49</v>
      </c>
      <c r="I824">
        <v>3</v>
      </c>
      <c r="J824" s="1">
        <f>0.075*mock[[#This Row],[Invoiced Amount USD]]</f>
        <v>318.93674999999996</v>
      </c>
      <c r="K824" s="1">
        <f>mock[[#This Row],[Invoiced Amount USD]]-mock[[#This Row],[Vat]]</f>
        <v>3933.5532499999999</v>
      </c>
      <c r="L824" s="1">
        <f>mock[[#This Row],[Invoiced Amount USD]]/mock[[#This Row],[Quantity]]</f>
        <v>1417.4966666666667</v>
      </c>
      <c r="M824" s="1">
        <f>mock[[#This Row],[COGS]]/mock[[#This Row],[Quantity]]</f>
        <v>1311.1844166666667</v>
      </c>
      <c r="N824" s="1">
        <f>mock[[#This Row],[Unit Price]]-mock[[#This Row],[Unit Cost]]</f>
        <v>106.31224999999995</v>
      </c>
      <c r="O824" s="1">
        <f>mock[[#This Row],[Profit]]*mock[[#This Row],[Quantity]]</f>
        <v>318.93674999999985</v>
      </c>
      <c r="P824" s="1">
        <f>mock[[#This Row],[Total Profit]]+mock[[#This Row],[Vat]]</f>
        <v>637.87349999999981</v>
      </c>
      <c r="Q824" s="1">
        <f>mock[[#This Row],[Invoiced Amount USD]]/mock[[#This Row],[Total Profit]]</f>
        <v>13.333333333333339</v>
      </c>
      <c r="R824" s="1">
        <f>mock[[#This Row],[Invoiced Amount USD]]/$T$23*100</f>
        <v>8.5016536429956269E-2</v>
      </c>
    </row>
    <row r="825" spans="1:18" x14ac:dyDescent="0.2">
      <c r="A825">
        <v>824</v>
      </c>
      <c r="B825" t="s">
        <v>5</v>
      </c>
      <c r="C825" t="s">
        <v>41</v>
      </c>
      <c r="D825" t="s">
        <v>745</v>
      </c>
      <c r="E825" s="2">
        <v>44484</v>
      </c>
      <c r="F825" s="3" t="s">
        <v>889</v>
      </c>
      <c r="G825" s="3">
        <v>2021</v>
      </c>
      <c r="H825" s="1">
        <v>5500.57</v>
      </c>
      <c r="I825">
        <v>10</v>
      </c>
      <c r="J825" s="1">
        <f>0.075*mock[[#This Row],[Invoiced Amount USD]]</f>
        <v>412.54274999999996</v>
      </c>
      <c r="K825" s="1">
        <f>mock[[#This Row],[Invoiced Amount USD]]-mock[[#This Row],[Vat]]</f>
        <v>5088.0272500000001</v>
      </c>
      <c r="L825" s="1">
        <f>mock[[#This Row],[Invoiced Amount USD]]/mock[[#This Row],[Quantity]]</f>
        <v>550.05700000000002</v>
      </c>
      <c r="M825" s="1">
        <f>mock[[#This Row],[COGS]]/mock[[#This Row],[Quantity]]</f>
        <v>508.80272500000001</v>
      </c>
      <c r="N825" s="1">
        <f>mock[[#This Row],[Unit Price]]-mock[[#This Row],[Unit Cost]]</f>
        <v>41.254275000000007</v>
      </c>
      <c r="O825" s="1">
        <f>mock[[#This Row],[Profit]]*mock[[#This Row],[Quantity]]</f>
        <v>412.54275000000007</v>
      </c>
      <c r="P825" s="1">
        <f>mock[[#This Row],[Total Profit]]+mock[[#This Row],[Vat]]</f>
        <v>825.08550000000002</v>
      </c>
      <c r="Q825" s="1">
        <f>mock[[#This Row],[Invoiced Amount USD]]/mock[[#This Row],[Total Profit]]</f>
        <v>13.33333333333333</v>
      </c>
      <c r="R825" s="1">
        <f>mock[[#This Row],[Invoiced Amount USD]]/$T$23*100</f>
        <v>0.10996837377407696</v>
      </c>
    </row>
    <row r="826" spans="1:18" x14ac:dyDescent="0.2">
      <c r="A826">
        <v>825</v>
      </c>
      <c r="B826" t="s">
        <v>5</v>
      </c>
      <c r="C826" t="s">
        <v>58</v>
      </c>
      <c r="D826" t="s">
        <v>746</v>
      </c>
      <c r="E826" s="2">
        <v>44430</v>
      </c>
      <c r="F826" s="3" t="s">
        <v>891</v>
      </c>
      <c r="G826" s="3">
        <v>2021</v>
      </c>
      <c r="H826" s="1">
        <v>2571.14</v>
      </c>
      <c r="I826">
        <v>8</v>
      </c>
      <c r="J826" s="1">
        <f>0.075*mock[[#This Row],[Invoiced Amount USD]]</f>
        <v>192.8355</v>
      </c>
      <c r="K826" s="1">
        <f>mock[[#This Row],[Invoiced Amount USD]]-mock[[#This Row],[Vat]]</f>
        <v>2378.3044999999997</v>
      </c>
      <c r="L826" s="1">
        <f>mock[[#This Row],[Invoiced Amount USD]]/mock[[#This Row],[Quantity]]</f>
        <v>321.39249999999998</v>
      </c>
      <c r="M826" s="1">
        <f>mock[[#This Row],[COGS]]/mock[[#This Row],[Quantity]]</f>
        <v>297.28806249999997</v>
      </c>
      <c r="N826" s="1">
        <f>mock[[#This Row],[Unit Price]]-mock[[#This Row],[Unit Cost]]</f>
        <v>24.104437500000017</v>
      </c>
      <c r="O826" s="1">
        <f>mock[[#This Row],[Profit]]*mock[[#This Row],[Quantity]]</f>
        <v>192.83550000000014</v>
      </c>
      <c r="P826" s="1">
        <f>mock[[#This Row],[Total Profit]]+mock[[#This Row],[Vat]]</f>
        <v>385.67100000000016</v>
      </c>
      <c r="Q826" s="1">
        <f>mock[[#This Row],[Invoiced Amount USD]]/mock[[#This Row],[Total Profit]]</f>
        <v>13.333333333333323</v>
      </c>
      <c r="R826" s="1">
        <f>mock[[#This Row],[Invoiced Amount USD]]/$T$23*100</f>
        <v>5.1402688184220953E-2</v>
      </c>
    </row>
    <row r="827" spans="1:18" x14ac:dyDescent="0.2">
      <c r="A827">
        <v>826</v>
      </c>
      <c r="B827" t="s">
        <v>8</v>
      </c>
      <c r="C827" t="s">
        <v>22</v>
      </c>
      <c r="D827" t="s">
        <v>747</v>
      </c>
      <c r="E827" s="2">
        <v>44425</v>
      </c>
      <c r="F827" s="3" t="s">
        <v>891</v>
      </c>
      <c r="G827" s="3">
        <v>2021</v>
      </c>
      <c r="H827" s="1">
        <v>9072.27</v>
      </c>
      <c r="I827">
        <v>3</v>
      </c>
      <c r="J827" s="1">
        <f>0.075*mock[[#This Row],[Invoiced Amount USD]]</f>
        <v>680.42025000000001</v>
      </c>
      <c r="K827" s="1">
        <f>mock[[#This Row],[Invoiced Amount USD]]-mock[[#This Row],[Vat]]</f>
        <v>8391.8497500000012</v>
      </c>
      <c r="L827" s="1">
        <f>mock[[#This Row],[Invoiced Amount USD]]/mock[[#This Row],[Quantity]]</f>
        <v>3024.09</v>
      </c>
      <c r="M827" s="1">
        <f>mock[[#This Row],[COGS]]/mock[[#This Row],[Quantity]]</f>
        <v>2797.2832500000004</v>
      </c>
      <c r="N827" s="1">
        <f>mock[[#This Row],[Unit Price]]-mock[[#This Row],[Unit Cost]]</f>
        <v>226.80674999999974</v>
      </c>
      <c r="O827" s="1">
        <f>mock[[#This Row],[Profit]]*mock[[#This Row],[Quantity]]</f>
        <v>680.42024999999921</v>
      </c>
      <c r="P827" s="1">
        <f>mock[[#This Row],[Total Profit]]+mock[[#This Row],[Vat]]</f>
        <v>1360.8404999999993</v>
      </c>
      <c r="Q827" s="1">
        <f>mock[[#This Row],[Invoiced Amount USD]]/mock[[#This Row],[Total Profit]]</f>
        <v>13.33333333333335</v>
      </c>
      <c r="R827" s="1">
        <f>mock[[#This Row],[Invoiced Amount USD]]/$T$23*100</f>
        <v>0.18137443543839007</v>
      </c>
    </row>
    <row r="828" spans="1:18" x14ac:dyDescent="0.2">
      <c r="A828">
        <v>827</v>
      </c>
      <c r="B828" t="s">
        <v>16</v>
      </c>
      <c r="C828" t="s">
        <v>87</v>
      </c>
      <c r="D828" t="s">
        <v>748</v>
      </c>
      <c r="E828" s="2">
        <v>44304</v>
      </c>
      <c r="F828" s="3" t="s">
        <v>888</v>
      </c>
      <c r="G828" s="3">
        <v>2021</v>
      </c>
      <c r="H828" s="1">
        <v>1005.04</v>
      </c>
      <c r="I828">
        <v>6</v>
      </c>
      <c r="J828" s="1">
        <f>0.075*mock[[#This Row],[Invoiced Amount USD]]</f>
        <v>75.378</v>
      </c>
      <c r="K828" s="1">
        <f>mock[[#This Row],[Invoiced Amount USD]]-mock[[#This Row],[Vat]]</f>
        <v>929.66199999999992</v>
      </c>
      <c r="L828" s="1">
        <f>mock[[#This Row],[Invoiced Amount USD]]/mock[[#This Row],[Quantity]]</f>
        <v>167.50666666666666</v>
      </c>
      <c r="M828" s="1">
        <f>mock[[#This Row],[COGS]]/mock[[#This Row],[Quantity]]</f>
        <v>154.94366666666664</v>
      </c>
      <c r="N828" s="1">
        <f>mock[[#This Row],[Unit Price]]-mock[[#This Row],[Unit Cost]]</f>
        <v>12.563000000000017</v>
      </c>
      <c r="O828" s="1">
        <f>mock[[#This Row],[Profit]]*mock[[#This Row],[Quantity]]</f>
        <v>75.3780000000001</v>
      </c>
      <c r="P828" s="1">
        <f>mock[[#This Row],[Total Profit]]+mock[[#This Row],[Vat]]</f>
        <v>150.75600000000009</v>
      </c>
      <c r="Q828" s="1">
        <f>mock[[#This Row],[Invoiced Amount USD]]/mock[[#This Row],[Total Profit]]</f>
        <v>13.333333333333314</v>
      </c>
      <c r="R828" s="1">
        <f>mock[[#This Row],[Invoiced Amount USD]]/$T$23*100</f>
        <v>2.0092938436907144E-2</v>
      </c>
    </row>
    <row r="829" spans="1:18" x14ac:dyDescent="0.2">
      <c r="A829">
        <v>828</v>
      </c>
      <c r="B829" t="s">
        <v>16</v>
      </c>
      <c r="C829" t="s">
        <v>41</v>
      </c>
      <c r="D829" t="s">
        <v>749</v>
      </c>
      <c r="E829" s="2">
        <v>44488</v>
      </c>
      <c r="F829" s="3" t="s">
        <v>889</v>
      </c>
      <c r="G829" s="3">
        <v>2021</v>
      </c>
      <c r="H829" s="1">
        <v>9847.27</v>
      </c>
      <c r="I829">
        <v>9</v>
      </c>
      <c r="J829" s="1">
        <f>0.075*mock[[#This Row],[Invoiced Amount USD]]</f>
        <v>738.54525000000001</v>
      </c>
      <c r="K829" s="1">
        <f>mock[[#This Row],[Invoiced Amount USD]]-mock[[#This Row],[Vat]]</f>
        <v>9108.7247500000012</v>
      </c>
      <c r="L829" s="1">
        <f>mock[[#This Row],[Invoiced Amount USD]]/mock[[#This Row],[Quantity]]</f>
        <v>1094.1411111111111</v>
      </c>
      <c r="M829" s="1">
        <f>mock[[#This Row],[COGS]]/mock[[#This Row],[Quantity]]</f>
        <v>1012.0805277777779</v>
      </c>
      <c r="N829" s="1">
        <f>mock[[#This Row],[Unit Price]]-mock[[#This Row],[Unit Cost]]</f>
        <v>82.06058333333317</v>
      </c>
      <c r="O829" s="1">
        <f>mock[[#This Row],[Profit]]*mock[[#This Row],[Quantity]]</f>
        <v>738.54524999999853</v>
      </c>
      <c r="P829" s="1">
        <f>mock[[#This Row],[Total Profit]]+mock[[#This Row],[Vat]]</f>
        <v>1477.0904999999984</v>
      </c>
      <c r="Q829" s="1">
        <f>mock[[#This Row],[Invoiced Amount USD]]/mock[[#This Row],[Total Profit]]</f>
        <v>13.333333333333361</v>
      </c>
      <c r="R829" s="1">
        <f>mock[[#This Row],[Invoiced Amount USD]]/$T$23*100</f>
        <v>0.19686837328027007</v>
      </c>
    </row>
    <row r="830" spans="1:18" x14ac:dyDescent="0.2">
      <c r="A830">
        <v>829</v>
      </c>
      <c r="B830" t="s">
        <v>13</v>
      </c>
      <c r="C830" t="s">
        <v>87</v>
      </c>
      <c r="D830" t="s">
        <v>750</v>
      </c>
      <c r="E830" s="2">
        <v>44379</v>
      </c>
      <c r="F830" s="3" t="s">
        <v>892</v>
      </c>
      <c r="G830" s="3">
        <v>2021</v>
      </c>
      <c r="H830" s="1">
        <v>511.65</v>
      </c>
      <c r="I830">
        <v>3</v>
      </c>
      <c r="J830" s="1">
        <f>0.075*mock[[#This Row],[Invoiced Amount USD]]</f>
        <v>38.373749999999994</v>
      </c>
      <c r="K830" s="1">
        <f>mock[[#This Row],[Invoiced Amount USD]]-mock[[#This Row],[Vat]]</f>
        <v>473.27625</v>
      </c>
      <c r="L830" s="1">
        <f>mock[[#This Row],[Invoiced Amount USD]]/mock[[#This Row],[Quantity]]</f>
        <v>170.54999999999998</v>
      </c>
      <c r="M830" s="1">
        <f>mock[[#This Row],[COGS]]/mock[[#This Row],[Quantity]]</f>
        <v>157.75874999999999</v>
      </c>
      <c r="N830" s="1">
        <f>mock[[#This Row],[Unit Price]]-mock[[#This Row],[Unit Cost]]</f>
        <v>12.791249999999991</v>
      </c>
      <c r="O830" s="1">
        <f>mock[[#This Row],[Profit]]*mock[[#This Row],[Quantity]]</f>
        <v>38.373749999999973</v>
      </c>
      <c r="P830" s="1">
        <f>mock[[#This Row],[Total Profit]]+mock[[#This Row],[Vat]]</f>
        <v>76.747499999999974</v>
      </c>
      <c r="Q830" s="1">
        <f>mock[[#This Row],[Invoiced Amount USD]]/mock[[#This Row],[Total Profit]]</f>
        <v>13.333333333333343</v>
      </c>
      <c r="R830" s="1">
        <f>mock[[#This Row],[Invoiced Amount USD]]/$T$23*100</f>
        <v>1.0228997802319848E-2</v>
      </c>
    </row>
    <row r="831" spans="1:18" x14ac:dyDescent="0.2">
      <c r="A831">
        <v>830</v>
      </c>
      <c r="B831" t="s">
        <v>13</v>
      </c>
      <c r="C831" t="s">
        <v>47</v>
      </c>
      <c r="D831" t="s">
        <v>320</v>
      </c>
      <c r="E831" s="2">
        <v>44423</v>
      </c>
      <c r="F831" s="3" t="s">
        <v>891</v>
      </c>
      <c r="G831" s="3">
        <v>2021</v>
      </c>
      <c r="H831" s="1">
        <v>7083</v>
      </c>
      <c r="I831">
        <v>4</v>
      </c>
      <c r="J831" s="1">
        <f>0.075*mock[[#This Row],[Invoiced Amount USD]]</f>
        <v>531.22500000000002</v>
      </c>
      <c r="K831" s="1">
        <f>mock[[#This Row],[Invoiced Amount USD]]-mock[[#This Row],[Vat]]</f>
        <v>6551.7749999999996</v>
      </c>
      <c r="L831" s="1">
        <f>mock[[#This Row],[Invoiced Amount USD]]/mock[[#This Row],[Quantity]]</f>
        <v>1770.75</v>
      </c>
      <c r="M831" s="1">
        <f>mock[[#This Row],[COGS]]/mock[[#This Row],[Quantity]]</f>
        <v>1637.9437499999999</v>
      </c>
      <c r="N831" s="1">
        <f>mock[[#This Row],[Unit Price]]-mock[[#This Row],[Unit Cost]]</f>
        <v>132.80625000000009</v>
      </c>
      <c r="O831" s="1">
        <f>mock[[#This Row],[Profit]]*mock[[#This Row],[Quantity]]</f>
        <v>531.22500000000036</v>
      </c>
      <c r="P831" s="1">
        <f>mock[[#This Row],[Total Profit]]+mock[[#This Row],[Vat]]</f>
        <v>1062.4500000000003</v>
      </c>
      <c r="Q831" s="1">
        <f>mock[[#This Row],[Invoiced Amount USD]]/mock[[#This Row],[Total Profit]]</f>
        <v>13.333333333333325</v>
      </c>
      <c r="R831" s="1">
        <f>mock[[#This Row],[Invoiced Amount USD]]/$T$23*100</f>
        <v>0.14160459578585258</v>
      </c>
    </row>
    <row r="832" spans="1:18" x14ac:dyDescent="0.2">
      <c r="A832">
        <v>831</v>
      </c>
      <c r="B832" t="s">
        <v>16</v>
      </c>
      <c r="C832" t="s">
        <v>14</v>
      </c>
      <c r="D832" t="s">
        <v>751</v>
      </c>
      <c r="E832" s="2">
        <v>44280</v>
      </c>
      <c r="F832" s="3" t="s">
        <v>890</v>
      </c>
      <c r="G832" s="3">
        <v>2021</v>
      </c>
      <c r="H832" s="1">
        <v>5352.21</v>
      </c>
      <c r="I832">
        <v>1</v>
      </c>
      <c r="J832" s="1">
        <f>0.075*mock[[#This Row],[Invoiced Amount USD]]</f>
        <v>401.41575</v>
      </c>
      <c r="K832" s="1">
        <f>mock[[#This Row],[Invoiced Amount USD]]-mock[[#This Row],[Vat]]</f>
        <v>4950.7942499999999</v>
      </c>
      <c r="L832" s="1">
        <f>mock[[#This Row],[Invoiced Amount USD]]/mock[[#This Row],[Quantity]]</f>
        <v>5352.21</v>
      </c>
      <c r="M832" s="1">
        <f>mock[[#This Row],[COGS]]/mock[[#This Row],[Quantity]]</f>
        <v>4950.7942499999999</v>
      </c>
      <c r="N832" s="1">
        <f>mock[[#This Row],[Unit Price]]-mock[[#This Row],[Unit Cost]]</f>
        <v>401.41575000000012</v>
      </c>
      <c r="O832" s="1">
        <f>mock[[#This Row],[Profit]]*mock[[#This Row],[Quantity]]</f>
        <v>401.41575000000012</v>
      </c>
      <c r="P832" s="1">
        <f>mock[[#This Row],[Total Profit]]+mock[[#This Row],[Vat]]</f>
        <v>802.83150000000012</v>
      </c>
      <c r="Q832" s="1">
        <f>mock[[#This Row],[Invoiced Amount USD]]/mock[[#This Row],[Total Profit]]</f>
        <v>13.33333333333333</v>
      </c>
      <c r="R832" s="1">
        <f>mock[[#This Row],[Invoiced Amount USD]]/$T$23*100</f>
        <v>0.10700233426669464</v>
      </c>
    </row>
    <row r="833" spans="1:18" x14ac:dyDescent="0.2">
      <c r="A833">
        <v>832</v>
      </c>
      <c r="B833" t="s">
        <v>10</v>
      </c>
      <c r="C833" t="s">
        <v>60</v>
      </c>
      <c r="D833" t="s">
        <v>567</v>
      </c>
      <c r="E833" s="2">
        <v>44214</v>
      </c>
      <c r="F833" s="3" t="s">
        <v>894</v>
      </c>
      <c r="G833" s="3">
        <v>2021</v>
      </c>
      <c r="H833" s="1">
        <v>6741.26</v>
      </c>
      <c r="I833">
        <v>10</v>
      </c>
      <c r="J833" s="1">
        <f>0.075*mock[[#This Row],[Invoiced Amount USD]]</f>
        <v>505.59449999999998</v>
      </c>
      <c r="K833" s="1">
        <f>mock[[#This Row],[Invoiced Amount USD]]-mock[[#This Row],[Vat]]</f>
        <v>6235.6655000000001</v>
      </c>
      <c r="L833" s="1">
        <f>mock[[#This Row],[Invoiced Amount USD]]/mock[[#This Row],[Quantity]]</f>
        <v>674.12599999999998</v>
      </c>
      <c r="M833" s="1">
        <f>mock[[#This Row],[COGS]]/mock[[#This Row],[Quantity]]</f>
        <v>623.56655000000001</v>
      </c>
      <c r="N833" s="1">
        <f>mock[[#This Row],[Unit Price]]-mock[[#This Row],[Unit Cost]]</f>
        <v>50.55944999999997</v>
      </c>
      <c r="O833" s="1">
        <f>mock[[#This Row],[Profit]]*mock[[#This Row],[Quantity]]</f>
        <v>505.5944999999997</v>
      </c>
      <c r="P833" s="1">
        <f>mock[[#This Row],[Total Profit]]+mock[[#This Row],[Vat]]</f>
        <v>1011.1889999999996</v>
      </c>
      <c r="Q833" s="1">
        <f>mock[[#This Row],[Invoiced Amount USD]]/mock[[#This Row],[Total Profit]]</f>
        <v>13.333333333333341</v>
      </c>
      <c r="R833" s="1">
        <f>mock[[#This Row],[Invoiced Amount USD]]/$T$23*100</f>
        <v>0.13477246892380865</v>
      </c>
    </row>
    <row r="834" spans="1:18" x14ac:dyDescent="0.2">
      <c r="A834">
        <v>833</v>
      </c>
      <c r="B834" t="s">
        <v>13</v>
      </c>
      <c r="C834" t="s">
        <v>14</v>
      </c>
      <c r="D834" t="s">
        <v>752</v>
      </c>
      <c r="E834" s="2">
        <v>44309</v>
      </c>
      <c r="F834" s="3" t="s">
        <v>888</v>
      </c>
      <c r="G834" s="3">
        <v>2021</v>
      </c>
      <c r="H834" s="1">
        <v>4793.3</v>
      </c>
      <c r="I834">
        <v>2</v>
      </c>
      <c r="J834" s="1">
        <f>0.075*mock[[#This Row],[Invoiced Amount USD]]</f>
        <v>359.4975</v>
      </c>
      <c r="K834" s="1">
        <f>mock[[#This Row],[Invoiced Amount USD]]-mock[[#This Row],[Vat]]</f>
        <v>4433.8024999999998</v>
      </c>
      <c r="L834" s="1">
        <f>mock[[#This Row],[Invoiced Amount USD]]/mock[[#This Row],[Quantity]]</f>
        <v>2396.65</v>
      </c>
      <c r="M834" s="1">
        <f>mock[[#This Row],[COGS]]/mock[[#This Row],[Quantity]]</f>
        <v>2216.9012499999999</v>
      </c>
      <c r="N834" s="1">
        <f>mock[[#This Row],[Unit Price]]-mock[[#This Row],[Unit Cost]]</f>
        <v>179.7487500000002</v>
      </c>
      <c r="O834" s="1">
        <f>mock[[#This Row],[Profit]]*mock[[#This Row],[Quantity]]</f>
        <v>359.4975000000004</v>
      </c>
      <c r="P834" s="1">
        <f>mock[[#This Row],[Total Profit]]+mock[[#This Row],[Vat]]</f>
        <v>718.99500000000035</v>
      </c>
      <c r="Q834" s="1">
        <f>mock[[#This Row],[Invoiced Amount USD]]/mock[[#This Row],[Total Profit]]</f>
        <v>13.33333333333332</v>
      </c>
      <c r="R834" s="1">
        <f>mock[[#This Row],[Invoiced Amount USD]]/$T$23*100</f>
        <v>9.5828506138688013E-2</v>
      </c>
    </row>
    <row r="835" spans="1:18" x14ac:dyDescent="0.2">
      <c r="A835">
        <v>834</v>
      </c>
      <c r="B835" t="s">
        <v>10</v>
      </c>
      <c r="C835" t="s">
        <v>31</v>
      </c>
      <c r="D835" t="s">
        <v>753</v>
      </c>
      <c r="E835" s="2">
        <v>44227</v>
      </c>
      <c r="F835" s="3" t="s">
        <v>894</v>
      </c>
      <c r="G835" s="3">
        <v>2021</v>
      </c>
      <c r="H835" s="1">
        <v>2071.4899999999998</v>
      </c>
      <c r="I835">
        <v>8</v>
      </c>
      <c r="J835" s="1">
        <f>0.075*mock[[#This Row],[Invoiced Amount USD]]</f>
        <v>155.36174999999997</v>
      </c>
      <c r="K835" s="1">
        <f>mock[[#This Row],[Invoiced Amount USD]]-mock[[#This Row],[Vat]]</f>
        <v>1916.1282499999998</v>
      </c>
      <c r="L835" s="1">
        <f>mock[[#This Row],[Invoiced Amount USD]]/mock[[#This Row],[Quantity]]</f>
        <v>258.93624999999997</v>
      </c>
      <c r="M835" s="1">
        <f>mock[[#This Row],[COGS]]/mock[[#This Row],[Quantity]]</f>
        <v>239.51603124999997</v>
      </c>
      <c r="N835" s="1">
        <f>mock[[#This Row],[Unit Price]]-mock[[#This Row],[Unit Cost]]</f>
        <v>19.420218750000004</v>
      </c>
      <c r="O835" s="1">
        <f>mock[[#This Row],[Profit]]*mock[[#This Row],[Quantity]]</f>
        <v>155.36175000000003</v>
      </c>
      <c r="P835" s="1">
        <f>mock[[#This Row],[Total Profit]]+mock[[#This Row],[Vat]]</f>
        <v>310.7235</v>
      </c>
      <c r="Q835" s="1">
        <f>mock[[#This Row],[Invoiced Amount USD]]/mock[[#This Row],[Total Profit]]</f>
        <v>13.333333333333329</v>
      </c>
      <c r="R835" s="1">
        <f>mock[[#This Row],[Invoiced Amount USD]]/$T$23*100</f>
        <v>4.1413596516226989E-2</v>
      </c>
    </row>
    <row r="836" spans="1:18" x14ac:dyDescent="0.2">
      <c r="A836">
        <v>835</v>
      </c>
      <c r="B836" t="s">
        <v>13</v>
      </c>
      <c r="C836" t="s">
        <v>20</v>
      </c>
      <c r="D836" t="s">
        <v>754</v>
      </c>
      <c r="E836" s="2">
        <v>44373</v>
      </c>
      <c r="F836" s="3" t="s">
        <v>887</v>
      </c>
      <c r="G836" s="3">
        <v>2021</v>
      </c>
      <c r="H836" s="1">
        <v>1301.69</v>
      </c>
      <c r="I836">
        <v>4</v>
      </c>
      <c r="J836" s="1">
        <f>0.075*mock[[#This Row],[Invoiced Amount USD]]</f>
        <v>97.626750000000001</v>
      </c>
      <c r="K836" s="1">
        <f>mock[[#This Row],[Invoiced Amount USD]]-mock[[#This Row],[Vat]]</f>
        <v>1204.0632500000002</v>
      </c>
      <c r="L836" s="1">
        <f>mock[[#This Row],[Invoiced Amount USD]]/mock[[#This Row],[Quantity]]</f>
        <v>325.42250000000001</v>
      </c>
      <c r="M836" s="1">
        <f>mock[[#This Row],[COGS]]/mock[[#This Row],[Quantity]]</f>
        <v>301.01581250000004</v>
      </c>
      <c r="N836" s="1">
        <f>mock[[#This Row],[Unit Price]]-mock[[#This Row],[Unit Cost]]</f>
        <v>24.406687499999975</v>
      </c>
      <c r="O836" s="1">
        <f>mock[[#This Row],[Profit]]*mock[[#This Row],[Quantity]]</f>
        <v>97.626749999999902</v>
      </c>
      <c r="P836" s="1">
        <f>mock[[#This Row],[Total Profit]]+mock[[#This Row],[Vat]]</f>
        <v>195.25349999999992</v>
      </c>
      <c r="Q836" s="1">
        <f>mock[[#This Row],[Invoiced Amount USD]]/mock[[#This Row],[Total Profit]]</f>
        <v>13.333333333333348</v>
      </c>
      <c r="R836" s="1">
        <f>mock[[#This Row],[Invoiced Amount USD]]/$T$23*100</f>
        <v>2.6023617999221586E-2</v>
      </c>
    </row>
    <row r="837" spans="1:18" x14ac:dyDescent="0.2">
      <c r="A837">
        <v>836</v>
      </c>
      <c r="B837" t="s">
        <v>10</v>
      </c>
      <c r="C837" t="s">
        <v>33</v>
      </c>
      <c r="D837" t="s">
        <v>755</v>
      </c>
      <c r="E837" s="2">
        <v>44328</v>
      </c>
      <c r="F837" s="3" t="s">
        <v>897</v>
      </c>
      <c r="G837" s="3">
        <v>2021</v>
      </c>
      <c r="H837" s="1">
        <v>3731.78</v>
      </c>
      <c r="I837">
        <v>8</v>
      </c>
      <c r="J837" s="1">
        <f>0.075*mock[[#This Row],[Invoiced Amount USD]]</f>
        <v>279.88350000000003</v>
      </c>
      <c r="K837" s="1">
        <f>mock[[#This Row],[Invoiced Amount USD]]-mock[[#This Row],[Vat]]</f>
        <v>3451.8965000000003</v>
      </c>
      <c r="L837" s="1">
        <f>mock[[#This Row],[Invoiced Amount USD]]/mock[[#This Row],[Quantity]]</f>
        <v>466.47250000000003</v>
      </c>
      <c r="M837" s="1">
        <f>mock[[#This Row],[COGS]]/mock[[#This Row],[Quantity]]</f>
        <v>431.48706250000004</v>
      </c>
      <c r="N837" s="1">
        <f>mock[[#This Row],[Unit Price]]-mock[[#This Row],[Unit Cost]]</f>
        <v>34.985437499999989</v>
      </c>
      <c r="O837" s="1">
        <f>mock[[#This Row],[Profit]]*mock[[#This Row],[Quantity]]</f>
        <v>279.88349999999991</v>
      </c>
      <c r="P837" s="1">
        <f>mock[[#This Row],[Total Profit]]+mock[[#This Row],[Vat]]</f>
        <v>559.76699999999994</v>
      </c>
      <c r="Q837" s="1">
        <f>mock[[#This Row],[Invoiced Amount USD]]/mock[[#This Row],[Total Profit]]</f>
        <v>13.333333333333337</v>
      </c>
      <c r="R837" s="1">
        <f>mock[[#This Row],[Invoiced Amount USD]]/$T$23*100</f>
        <v>7.4606409496220397E-2</v>
      </c>
    </row>
    <row r="838" spans="1:18" x14ac:dyDescent="0.2">
      <c r="A838">
        <v>837</v>
      </c>
      <c r="B838" t="s">
        <v>10</v>
      </c>
      <c r="C838" t="s">
        <v>63</v>
      </c>
      <c r="D838" t="s">
        <v>756</v>
      </c>
      <c r="E838" s="2">
        <v>44263</v>
      </c>
      <c r="F838" s="3" t="s">
        <v>890</v>
      </c>
      <c r="G838" s="3">
        <v>2021</v>
      </c>
      <c r="H838" s="1">
        <v>9092.77</v>
      </c>
      <c r="I838">
        <v>1</v>
      </c>
      <c r="J838" s="1">
        <f>0.075*mock[[#This Row],[Invoiced Amount USD]]</f>
        <v>681.95775000000003</v>
      </c>
      <c r="K838" s="1">
        <f>mock[[#This Row],[Invoiced Amount USD]]-mock[[#This Row],[Vat]]</f>
        <v>8410.8122500000009</v>
      </c>
      <c r="L838" s="1">
        <f>mock[[#This Row],[Invoiced Amount USD]]/mock[[#This Row],[Quantity]]</f>
        <v>9092.77</v>
      </c>
      <c r="M838" s="1">
        <f>mock[[#This Row],[COGS]]/mock[[#This Row],[Quantity]]</f>
        <v>8410.8122500000009</v>
      </c>
      <c r="N838" s="1">
        <f>mock[[#This Row],[Unit Price]]-mock[[#This Row],[Unit Cost]]</f>
        <v>681.95774999999958</v>
      </c>
      <c r="O838" s="1">
        <f>mock[[#This Row],[Profit]]*mock[[#This Row],[Quantity]]</f>
        <v>681.95774999999958</v>
      </c>
      <c r="P838" s="1">
        <f>mock[[#This Row],[Total Profit]]+mock[[#This Row],[Vat]]</f>
        <v>1363.9154999999996</v>
      </c>
      <c r="Q838" s="1">
        <f>mock[[#This Row],[Invoiced Amount USD]]/mock[[#This Row],[Total Profit]]</f>
        <v>13.333333333333343</v>
      </c>
      <c r="R838" s="1">
        <f>mock[[#This Row],[Invoiced Amount USD]]/$T$23*100</f>
        <v>0.18178427508453013</v>
      </c>
    </row>
    <row r="839" spans="1:18" x14ac:dyDescent="0.2">
      <c r="A839">
        <v>838</v>
      </c>
      <c r="B839" t="s">
        <v>13</v>
      </c>
      <c r="C839" t="s">
        <v>164</v>
      </c>
      <c r="D839" t="s">
        <v>757</v>
      </c>
      <c r="E839" s="2">
        <v>44420</v>
      </c>
      <c r="F839" s="3" t="s">
        <v>891</v>
      </c>
      <c r="G839" s="3">
        <v>2021</v>
      </c>
      <c r="H839" s="1">
        <v>8216.43</v>
      </c>
      <c r="I839">
        <v>5</v>
      </c>
      <c r="J839" s="1">
        <f>0.075*mock[[#This Row],[Invoiced Amount USD]]</f>
        <v>616.23225000000002</v>
      </c>
      <c r="K839" s="1">
        <f>mock[[#This Row],[Invoiced Amount USD]]-mock[[#This Row],[Vat]]</f>
        <v>7600.1977500000003</v>
      </c>
      <c r="L839" s="1">
        <f>mock[[#This Row],[Invoiced Amount USD]]/mock[[#This Row],[Quantity]]</f>
        <v>1643.2860000000001</v>
      </c>
      <c r="M839" s="1">
        <f>mock[[#This Row],[COGS]]/mock[[#This Row],[Quantity]]</f>
        <v>1520.03955</v>
      </c>
      <c r="N839" s="1">
        <f>mock[[#This Row],[Unit Price]]-mock[[#This Row],[Unit Cost]]</f>
        <v>123.2464500000001</v>
      </c>
      <c r="O839" s="1">
        <f>mock[[#This Row],[Profit]]*mock[[#This Row],[Quantity]]</f>
        <v>616.23225000000048</v>
      </c>
      <c r="P839" s="1">
        <f>mock[[#This Row],[Total Profit]]+mock[[#This Row],[Vat]]</f>
        <v>1232.4645000000005</v>
      </c>
      <c r="Q839" s="1">
        <f>mock[[#This Row],[Invoiced Amount USD]]/mock[[#This Row],[Total Profit]]</f>
        <v>13.333333333333323</v>
      </c>
      <c r="R839" s="1">
        <f>mock[[#This Row],[Invoiced Amount USD]]/$T$23*100</f>
        <v>0.16426432993826809</v>
      </c>
    </row>
    <row r="840" spans="1:18" x14ac:dyDescent="0.2">
      <c r="A840">
        <v>839</v>
      </c>
      <c r="B840" t="s">
        <v>5</v>
      </c>
      <c r="C840" t="s">
        <v>33</v>
      </c>
      <c r="D840" t="s">
        <v>758</v>
      </c>
      <c r="E840" s="2">
        <v>44256</v>
      </c>
      <c r="F840" s="3" t="s">
        <v>890</v>
      </c>
      <c r="G840" s="3">
        <v>2021</v>
      </c>
      <c r="H840" s="1">
        <v>9648.2900000000009</v>
      </c>
      <c r="I840">
        <v>1</v>
      </c>
      <c r="J840" s="1">
        <f>0.075*mock[[#This Row],[Invoiced Amount USD]]</f>
        <v>723.62175000000002</v>
      </c>
      <c r="K840" s="1">
        <f>mock[[#This Row],[Invoiced Amount USD]]-mock[[#This Row],[Vat]]</f>
        <v>8924.6682500000006</v>
      </c>
      <c r="L840" s="1">
        <f>mock[[#This Row],[Invoiced Amount USD]]/mock[[#This Row],[Quantity]]</f>
        <v>9648.2900000000009</v>
      </c>
      <c r="M840" s="1">
        <f>mock[[#This Row],[COGS]]/mock[[#This Row],[Quantity]]</f>
        <v>8924.6682500000006</v>
      </c>
      <c r="N840" s="1">
        <f>mock[[#This Row],[Unit Price]]-mock[[#This Row],[Unit Cost]]</f>
        <v>723.62175000000025</v>
      </c>
      <c r="O840" s="1">
        <f>mock[[#This Row],[Profit]]*mock[[#This Row],[Quantity]]</f>
        <v>723.62175000000025</v>
      </c>
      <c r="P840" s="1">
        <f>mock[[#This Row],[Total Profit]]+mock[[#This Row],[Vat]]</f>
        <v>1447.2435000000003</v>
      </c>
      <c r="Q840" s="1">
        <f>mock[[#This Row],[Invoiced Amount USD]]/mock[[#This Row],[Total Profit]]</f>
        <v>13.33333333333333</v>
      </c>
      <c r="R840" s="1">
        <f>mock[[#This Row],[Invoiced Amount USD]]/$T$23*100</f>
        <v>0.19289032972958969</v>
      </c>
    </row>
    <row r="841" spans="1:18" x14ac:dyDescent="0.2">
      <c r="A841">
        <v>840</v>
      </c>
      <c r="B841" t="s">
        <v>5</v>
      </c>
      <c r="C841" t="s">
        <v>29</v>
      </c>
      <c r="D841" t="s">
        <v>759</v>
      </c>
      <c r="E841" s="2">
        <v>44386</v>
      </c>
      <c r="F841" s="3" t="s">
        <v>892</v>
      </c>
      <c r="G841" s="3">
        <v>2021</v>
      </c>
      <c r="H841" s="1">
        <v>670.47</v>
      </c>
      <c r="I841">
        <v>4</v>
      </c>
      <c r="J841" s="1">
        <f>0.075*mock[[#This Row],[Invoiced Amount USD]]</f>
        <v>50.285249999999998</v>
      </c>
      <c r="K841" s="1">
        <f>mock[[#This Row],[Invoiced Amount USD]]-mock[[#This Row],[Vat]]</f>
        <v>620.18475000000001</v>
      </c>
      <c r="L841" s="1">
        <f>mock[[#This Row],[Invoiced Amount USD]]/mock[[#This Row],[Quantity]]</f>
        <v>167.61750000000001</v>
      </c>
      <c r="M841" s="1">
        <f>mock[[#This Row],[COGS]]/mock[[#This Row],[Quantity]]</f>
        <v>155.0461875</v>
      </c>
      <c r="N841" s="1">
        <f>mock[[#This Row],[Unit Price]]-mock[[#This Row],[Unit Cost]]</f>
        <v>12.571312500000005</v>
      </c>
      <c r="O841" s="1">
        <f>mock[[#This Row],[Profit]]*mock[[#This Row],[Quantity]]</f>
        <v>50.285250000000019</v>
      </c>
      <c r="P841" s="1">
        <f>mock[[#This Row],[Total Profit]]+mock[[#This Row],[Vat]]</f>
        <v>100.57050000000001</v>
      </c>
      <c r="Q841" s="1">
        <f>mock[[#This Row],[Invoiced Amount USD]]/mock[[#This Row],[Total Profit]]</f>
        <v>13.333333333333329</v>
      </c>
      <c r="R841" s="1">
        <f>mock[[#This Row],[Invoiced Amount USD]]/$T$23*100</f>
        <v>1.3404155490122914E-2</v>
      </c>
    </row>
    <row r="842" spans="1:18" x14ac:dyDescent="0.2">
      <c r="A842">
        <v>841</v>
      </c>
      <c r="B842" t="s">
        <v>13</v>
      </c>
      <c r="C842" t="s">
        <v>27</v>
      </c>
      <c r="D842" t="s">
        <v>760</v>
      </c>
      <c r="E842" s="2">
        <v>44316</v>
      </c>
      <c r="F842" s="3" t="s">
        <v>888</v>
      </c>
      <c r="G842" s="3">
        <v>2021</v>
      </c>
      <c r="H842" s="1">
        <v>3172.17</v>
      </c>
      <c r="I842">
        <v>8</v>
      </c>
      <c r="J842" s="1">
        <f>0.075*mock[[#This Row],[Invoiced Amount USD]]</f>
        <v>237.91274999999999</v>
      </c>
      <c r="K842" s="1">
        <f>mock[[#This Row],[Invoiced Amount USD]]-mock[[#This Row],[Vat]]</f>
        <v>2934.2572500000001</v>
      </c>
      <c r="L842" s="1">
        <f>mock[[#This Row],[Invoiced Amount USD]]/mock[[#This Row],[Quantity]]</f>
        <v>396.52125000000001</v>
      </c>
      <c r="M842" s="1">
        <f>mock[[#This Row],[COGS]]/mock[[#This Row],[Quantity]]</f>
        <v>366.78215625000001</v>
      </c>
      <c r="N842" s="1">
        <f>mock[[#This Row],[Unit Price]]-mock[[#This Row],[Unit Cost]]</f>
        <v>29.739093749999995</v>
      </c>
      <c r="O842" s="1">
        <f>mock[[#This Row],[Profit]]*mock[[#This Row],[Quantity]]</f>
        <v>237.91274999999996</v>
      </c>
      <c r="P842" s="1">
        <f>mock[[#This Row],[Total Profit]]+mock[[#This Row],[Vat]]</f>
        <v>475.82549999999992</v>
      </c>
      <c r="Q842" s="1">
        <f>mock[[#This Row],[Invoiced Amount USD]]/mock[[#This Row],[Total Profit]]</f>
        <v>13.333333333333336</v>
      </c>
      <c r="R842" s="1">
        <f>mock[[#This Row],[Invoiced Amount USD]]/$T$23*100</f>
        <v>6.3418586843711433E-2</v>
      </c>
    </row>
    <row r="843" spans="1:18" x14ac:dyDescent="0.2">
      <c r="A843">
        <v>842</v>
      </c>
      <c r="B843" t="s">
        <v>13</v>
      </c>
      <c r="C843" t="s">
        <v>87</v>
      </c>
      <c r="D843" t="s">
        <v>761</v>
      </c>
      <c r="E843" s="2">
        <v>44518</v>
      </c>
      <c r="F843" s="3" t="s">
        <v>898</v>
      </c>
      <c r="G843" s="3">
        <v>2021</v>
      </c>
      <c r="H843" s="1">
        <v>6942.64</v>
      </c>
      <c r="I843">
        <v>7</v>
      </c>
      <c r="J843" s="1">
        <f>0.075*mock[[#This Row],[Invoiced Amount USD]]</f>
        <v>520.69799999999998</v>
      </c>
      <c r="K843" s="1">
        <f>mock[[#This Row],[Invoiced Amount USD]]-mock[[#This Row],[Vat]]</f>
        <v>6421.942</v>
      </c>
      <c r="L843" s="1">
        <f>mock[[#This Row],[Invoiced Amount USD]]/mock[[#This Row],[Quantity]]</f>
        <v>991.80571428571432</v>
      </c>
      <c r="M843" s="1">
        <f>mock[[#This Row],[COGS]]/mock[[#This Row],[Quantity]]</f>
        <v>917.42028571428568</v>
      </c>
      <c r="N843" s="1">
        <f>mock[[#This Row],[Unit Price]]-mock[[#This Row],[Unit Cost]]</f>
        <v>74.385428571428633</v>
      </c>
      <c r="O843" s="1">
        <f>mock[[#This Row],[Profit]]*mock[[#This Row],[Quantity]]</f>
        <v>520.69800000000043</v>
      </c>
      <c r="P843" s="1">
        <f>mock[[#This Row],[Total Profit]]+mock[[#This Row],[Vat]]</f>
        <v>1041.3960000000004</v>
      </c>
      <c r="Q843" s="1">
        <f>mock[[#This Row],[Invoiced Amount USD]]/mock[[#This Row],[Total Profit]]</f>
        <v>13.333333333333323</v>
      </c>
      <c r="R843" s="1">
        <f>mock[[#This Row],[Invoiced Amount USD]]/$T$23*100</f>
        <v>0.13879849370135419</v>
      </c>
    </row>
    <row r="844" spans="1:18" x14ac:dyDescent="0.2">
      <c r="A844">
        <v>843</v>
      </c>
      <c r="B844" t="s">
        <v>5</v>
      </c>
      <c r="C844" t="s">
        <v>79</v>
      </c>
      <c r="D844" t="s">
        <v>762</v>
      </c>
      <c r="E844" s="2">
        <v>44357</v>
      </c>
      <c r="F844" s="3" t="s">
        <v>887</v>
      </c>
      <c r="G844" s="3">
        <v>2021</v>
      </c>
      <c r="H844" s="1">
        <v>2903.1</v>
      </c>
      <c r="I844">
        <v>9</v>
      </c>
      <c r="J844" s="1">
        <f>0.075*mock[[#This Row],[Invoiced Amount USD]]</f>
        <v>217.73249999999999</v>
      </c>
      <c r="K844" s="1">
        <f>mock[[#This Row],[Invoiced Amount USD]]-mock[[#This Row],[Vat]]</f>
        <v>2685.3674999999998</v>
      </c>
      <c r="L844" s="1">
        <f>mock[[#This Row],[Invoiced Amount USD]]/mock[[#This Row],[Quantity]]</f>
        <v>322.56666666666666</v>
      </c>
      <c r="M844" s="1">
        <f>mock[[#This Row],[COGS]]/mock[[#This Row],[Quantity]]</f>
        <v>298.37416666666667</v>
      </c>
      <c r="N844" s="1">
        <f>mock[[#This Row],[Unit Price]]-mock[[#This Row],[Unit Cost]]</f>
        <v>24.192499999999995</v>
      </c>
      <c r="O844" s="1">
        <f>mock[[#This Row],[Profit]]*mock[[#This Row],[Quantity]]</f>
        <v>217.73249999999996</v>
      </c>
      <c r="P844" s="1">
        <f>mock[[#This Row],[Total Profit]]+mock[[#This Row],[Vat]]</f>
        <v>435.46499999999992</v>
      </c>
      <c r="Q844" s="1">
        <f>mock[[#This Row],[Invoiced Amount USD]]/mock[[#This Row],[Total Profit]]</f>
        <v>13.333333333333336</v>
      </c>
      <c r="R844" s="1">
        <f>mock[[#This Row],[Invoiced Amount USD]]/$T$23*100</f>
        <v>5.8039291546789308E-2</v>
      </c>
    </row>
    <row r="845" spans="1:18" x14ac:dyDescent="0.2">
      <c r="A845">
        <v>844</v>
      </c>
      <c r="B845" t="s">
        <v>16</v>
      </c>
      <c r="C845" t="s">
        <v>47</v>
      </c>
      <c r="D845" t="s">
        <v>506</v>
      </c>
      <c r="E845" s="2">
        <v>44293</v>
      </c>
      <c r="F845" s="3" t="s">
        <v>888</v>
      </c>
      <c r="G845" s="3">
        <v>2021</v>
      </c>
      <c r="H845" s="1">
        <v>3392.99</v>
      </c>
      <c r="I845">
        <v>10</v>
      </c>
      <c r="J845" s="1">
        <f>0.075*mock[[#This Row],[Invoiced Amount USD]]</f>
        <v>254.47424999999998</v>
      </c>
      <c r="K845" s="1">
        <f>mock[[#This Row],[Invoiced Amount USD]]-mock[[#This Row],[Vat]]</f>
        <v>3138.5157499999996</v>
      </c>
      <c r="L845" s="1">
        <f>mock[[#This Row],[Invoiced Amount USD]]/mock[[#This Row],[Quantity]]</f>
        <v>339.29899999999998</v>
      </c>
      <c r="M845" s="1">
        <f>mock[[#This Row],[COGS]]/mock[[#This Row],[Quantity]]</f>
        <v>313.85157499999997</v>
      </c>
      <c r="N845" s="1">
        <f>mock[[#This Row],[Unit Price]]-mock[[#This Row],[Unit Cost]]</f>
        <v>25.44742500000001</v>
      </c>
      <c r="O845" s="1">
        <f>mock[[#This Row],[Profit]]*mock[[#This Row],[Quantity]]</f>
        <v>254.4742500000001</v>
      </c>
      <c r="P845" s="1">
        <f>mock[[#This Row],[Total Profit]]+mock[[#This Row],[Vat]]</f>
        <v>508.94850000000008</v>
      </c>
      <c r="Q845" s="1">
        <f>mock[[#This Row],[Invoiced Amount USD]]/mock[[#This Row],[Total Profit]]</f>
        <v>13.333333333333327</v>
      </c>
      <c r="R845" s="1">
        <f>mock[[#This Row],[Invoiced Amount USD]]/$T$23*100</f>
        <v>6.7833259558864878E-2</v>
      </c>
    </row>
    <row r="846" spans="1:18" x14ac:dyDescent="0.2">
      <c r="A846">
        <v>845</v>
      </c>
      <c r="B846" t="s">
        <v>8</v>
      </c>
      <c r="C846" t="s">
        <v>79</v>
      </c>
      <c r="D846" t="s">
        <v>397</v>
      </c>
      <c r="E846" s="2">
        <v>44360</v>
      </c>
      <c r="F846" s="3" t="s">
        <v>887</v>
      </c>
      <c r="G846" s="3">
        <v>2021</v>
      </c>
      <c r="H846" s="1">
        <v>6230.88</v>
      </c>
      <c r="I846">
        <v>10</v>
      </c>
      <c r="J846" s="1">
        <f>0.075*mock[[#This Row],[Invoiced Amount USD]]</f>
        <v>467.31599999999997</v>
      </c>
      <c r="K846" s="1">
        <f>mock[[#This Row],[Invoiced Amount USD]]-mock[[#This Row],[Vat]]</f>
        <v>5763.5640000000003</v>
      </c>
      <c r="L846" s="1">
        <f>mock[[#This Row],[Invoiced Amount USD]]/mock[[#This Row],[Quantity]]</f>
        <v>623.08799999999997</v>
      </c>
      <c r="M846" s="1">
        <f>mock[[#This Row],[COGS]]/mock[[#This Row],[Quantity]]</f>
        <v>576.35640000000001</v>
      </c>
      <c r="N846" s="1">
        <f>mock[[#This Row],[Unit Price]]-mock[[#This Row],[Unit Cost]]</f>
        <v>46.731599999999958</v>
      </c>
      <c r="O846" s="1">
        <f>mock[[#This Row],[Profit]]*mock[[#This Row],[Quantity]]</f>
        <v>467.31599999999958</v>
      </c>
      <c r="P846" s="1">
        <f>mock[[#This Row],[Total Profit]]+mock[[#This Row],[Vat]]</f>
        <v>934.63199999999961</v>
      </c>
      <c r="Q846" s="1">
        <f>mock[[#This Row],[Invoiced Amount USD]]/mock[[#This Row],[Total Profit]]</f>
        <v>13.333333333333346</v>
      </c>
      <c r="R846" s="1">
        <f>mock[[#This Row],[Invoiced Amount USD]]/$T$23*100</f>
        <v>0.12456886118737162</v>
      </c>
    </row>
    <row r="847" spans="1:18" x14ac:dyDescent="0.2">
      <c r="A847">
        <v>846</v>
      </c>
      <c r="B847" t="s">
        <v>5</v>
      </c>
      <c r="C847" t="s">
        <v>60</v>
      </c>
      <c r="D847" t="s">
        <v>763</v>
      </c>
      <c r="E847" s="2">
        <v>44285</v>
      </c>
      <c r="F847" s="3" t="s">
        <v>890</v>
      </c>
      <c r="G847" s="3">
        <v>2021</v>
      </c>
      <c r="H847" s="1">
        <v>8670.89</v>
      </c>
      <c r="I847">
        <v>4</v>
      </c>
      <c r="J847" s="1">
        <f>0.075*mock[[#This Row],[Invoiced Amount USD]]</f>
        <v>650.31674999999996</v>
      </c>
      <c r="K847" s="1">
        <f>mock[[#This Row],[Invoiced Amount USD]]-mock[[#This Row],[Vat]]</f>
        <v>8020.5732499999995</v>
      </c>
      <c r="L847" s="1">
        <f>mock[[#This Row],[Invoiced Amount USD]]/mock[[#This Row],[Quantity]]</f>
        <v>2167.7224999999999</v>
      </c>
      <c r="M847" s="1">
        <f>mock[[#This Row],[COGS]]/mock[[#This Row],[Quantity]]</f>
        <v>2005.1433124999999</v>
      </c>
      <c r="N847" s="1">
        <f>mock[[#This Row],[Unit Price]]-mock[[#This Row],[Unit Cost]]</f>
        <v>162.57918749999999</v>
      </c>
      <c r="O847" s="1">
        <f>mock[[#This Row],[Profit]]*mock[[#This Row],[Quantity]]</f>
        <v>650.31674999999996</v>
      </c>
      <c r="P847" s="1">
        <f>mock[[#This Row],[Total Profit]]+mock[[#This Row],[Vat]]</f>
        <v>1300.6334999999999</v>
      </c>
      <c r="Q847" s="1">
        <f>mock[[#This Row],[Invoiced Amount USD]]/mock[[#This Row],[Total Profit]]</f>
        <v>13.333333333333334</v>
      </c>
      <c r="R847" s="1">
        <f>mock[[#This Row],[Invoiced Amount USD]]/$T$23*100</f>
        <v>0.17334997508874647</v>
      </c>
    </row>
    <row r="848" spans="1:18" x14ac:dyDescent="0.2">
      <c r="A848">
        <v>847</v>
      </c>
      <c r="B848" t="s">
        <v>5</v>
      </c>
      <c r="C848" t="s">
        <v>41</v>
      </c>
      <c r="D848" t="s">
        <v>764</v>
      </c>
      <c r="E848" s="2">
        <v>44306</v>
      </c>
      <c r="F848" s="3" t="s">
        <v>888</v>
      </c>
      <c r="G848" s="3">
        <v>2021</v>
      </c>
      <c r="H848" s="1">
        <v>6378.99</v>
      </c>
      <c r="I848">
        <v>10</v>
      </c>
      <c r="J848" s="1">
        <f>0.075*mock[[#This Row],[Invoiced Amount USD]]</f>
        <v>478.42424999999997</v>
      </c>
      <c r="K848" s="1">
        <f>mock[[#This Row],[Invoiced Amount USD]]-mock[[#This Row],[Vat]]</f>
        <v>5900.5657499999998</v>
      </c>
      <c r="L848" s="1">
        <f>mock[[#This Row],[Invoiced Amount USD]]/mock[[#This Row],[Quantity]]</f>
        <v>637.899</v>
      </c>
      <c r="M848" s="1">
        <f>mock[[#This Row],[COGS]]/mock[[#This Row],[Quantity]]</f>
        <v>590.05657499999995</v>
      </c>
      <c r="N848" s="1">
        <f>mock[[#This Row],[Unit Price]]-mock[[#This Row],[Unit Cost]]</f>
        <v>47.842425000000048</v>
      </c>
      <c r="O848" s="1">
        <f>mock[[#This Row],[Profit]]*mock[[#This Row],[Quantity]]</f>
        <v>478.42425000000048</v>
      </c>
      <c r="P848" s="1">
        <f>mock[[#This Row],[Total Profit]]+mock[[#This Row],[Vat]]</f>
        <v>956.84850000000051</v>
      </c>
      <c r="Q848" s="1">
        <f>mock[[#This Row],[Invoiced Amount USD]]/mock[[#This Row],[Total Profit]]</f>
        <v>13.33333333333332</v>
      </c>
      <c r="R848" s="1">
        <f>mock[[#This Row],[Invoiced Amount USD]]/$T$23*100</f>
        <v>0.12752990265028882</v>
      </c>
    </row>
    <row r="849" spans="1:18" x14ac:dyDescent="0.2">
      <c r="A849">
        <v>848</v>
      </c>
      <c r="B849" t="s">
        <v>5</v>
      </c>
      <c r="C849" t="s">
        <v>20</v>
      </c>
      <c r="D849" t="s">
        <v>765</v>
      </c>
      <c r="E849" s="2">
        <v>44234</v>
      </c>
      <c r="F849" s="3" t="s">
        <v>896</v>
      </c>
      <c r="G849" s="3">
        <v>2021</v>
      </c>
      <c r="H849" s="1">
        <v>7891.47</v>
      </c>
      <c r="I849">
        <v>1</v>
      </c>
      <c r="J849" s="1">
        <f>0.075*mock[[#This Row],[Invoiced Amount USD]]</f>
        <v>591.86024999999995</v>
      </c>
      <c r="K849" s="1">
        <f>mock[[#This Row],[Invoiced Amount USD]]-mock[[#This Row],[Vat]]</f>
        <v>7299.6097500000005</v>
      </c>
      <c r="L849" s="1">
        <f>mock[[#This Row],[Invoiced Amount USD]]/mock[[#This Row],[Quantity]]</f>
        <v>7891.47</v>
      </c>
      <c r="M849" s="1">
        <f>mock[[#This Row],[COGS]]/mock[[#This Row],[Quantity]]</f>
        <v>7299.6097500000005</v>
      </c>
      <c r="N849" s="1">
        <f>mock[[#This Row],[Unit Price]]-mock[[#This Row],[Unit Cost]]</f>
        <v>591.86024999999972</v>
      </c>
      <c r="O849" s="1">
        <f>mock[[#This Row],[Profit]]*mock[[#This Row],[Quantity]]</f>
        <v>591.86024999999972</v>
      </c>
      <c r="P849" s="1">
        <f>mock[[#This Row],[Total Profit]]+mock[[#This Row],[Vat]]</f>
        <v>1183.7204999999997</v>
      </c>
      <c r="Q849" s="1">
        <f>mock[[#This Row],[Invoiced Amount USD]]/mock[[#This Row],[Total Profit]]</f>
        <v>13.333333333333339</v>
      </c>
      <c r="R849" s="1">
        <f>mock[[#This Row],[Invoiced Amount USD]]/$T$23*100</f>
        <v>0.15776767182072315</v>
      </c>
    </row>
    <row r="850" spans="1:18" x14ac:dyDescent="0.2">
      <c r="A850">
        <v>849</v>
      </c>
      <c r="B850" t="s">
        <v>13</v>
      </c>
      <c r="C850" t="s">
        <v>79</v>
      </c>
      <c r="D850" t="s">
        <v>766</v>
      </c>
      <c r="E850" s="2">
        <v>44449</v>
      </c>
      <c r="F850" s="3" t="s">
        <v>893</v>
      </c>
      <c r="G850" s="3">
        <v>2021</v>
      </c>
      <c r="H850" s="1">
        <v>9355.6200000000008</v>
      </c>
      <c r="I850">
        <v>3</v>
      </c>
      <c r="J850" s="1">
        <f>0.075*mock[[#This Row],[Invoiced Amount USD]]</f>
        <v>701.67150000000004</v>
      </c>
      <c r="K850" s="1">
        <f>mock[[#This Row],[Invoiced Amount USD]]-mock[[#This Row],[Vat]]</f>
        <v>8653.9485000000004</v>
      </c>
      <c r="L850" s="1">
        <f>mock[[#This Row],[Invoiced Amount USD]]/mock[[#This Row],[Quantity]]</f>
        <v>3118.5400000000004</v>
      </c>
      <c r="M850" s="1">
        <f>mock[[#This Row],[COGS]]/mock[[#This Row],[Quantity]]</f>
        <v>2884.6495</v>
      </c>
      <c r="N850" s="1">
        <f>mock[[#This Row],[Unit Price]]-mock[[#This Row],[Unit Cost]]</f>
        <v>233.89050000000043</v>
      </c>
      <c r="O850" s="1">
        <f>mock[[#This Row],[Profit]]*mock[[#This Row],[Quantity]]</f>
        <v>701.67150000000129</v>
      </c>
      <c r="P850" s="1">
        <f>mock[[#This Row],[Total Profit]]+mock[[#This Row],[Vat]]</f>
        <v>1403.3430000000012</v>
      </c>
      <c r="Q850" s="1">
        <f>mock[[#This Row],[Invoiced Amount USD]]/mock[[#This Row],[Total Profit]]</f>
        <v>13.333333333333311</v>
      </c>
      <c r="R850" s="1">
        <f>mock[[#This Row],[Invoiced Amount USD]]/$T$23*100</f>
        <v>0.18703921903516002</v>
      </c>
    </row>
    <row r="851" spans="1:18" x14ac:dyDescent="0.2">
      <c r="A851">
        <v>850</v>
      </c>
      <c r="B851" t="s">
        <v>10</v>
      </c>
      <c r="C851" t="s">
        <v>6</v>
      </c>
      <c r="D851" t="s">
        <v>767</v>
      </c>
      <c r="E851" s="2">
        <v>44532</v>
      </c>
      <c r="F851" s="3" t="s">
        <v>895</v>
      </c>
      <c r="G851" s="3">
        <v>2021</v>
      </c>
      <c r="H851" s="1">
        <v>9967.68</v>
      </c>
      <c r="I851">
        <v>8</v>
      </c>
      <c r="J851" s="1">
        <f>0.075*mock[[#This Row],[Invoiced Amount USD]]</f>
        <v>747.57600000000002</v>
      </c>
      <c r="K851" s="1">
        <f>mock[[#This Row],[Invoiced Amount USD]]-mock[[#This Row],[Vat]]</f>
        <v>9220.1039999999994</v>
      </c>
      <c r="L851" s="1">
        <f>mock[[#This Row],[Invoiced Amount USD]]/mock[[#This Row],[Quantity]]</f>
        <v>1245.96</v>
      </c>
      <c r="M851" s="1">
        <f>mock[[#This Row],[COGS]]/mock[[#This Row],[Quantity]]</f>
        <v>1152.5129999999999</v>
      </c>
      <c r="N851" s="1">
        <f>mock[[#This Row],[Unit Price]]-mock[[#This Row],[Unit Cost]]</f>
        <v>93.447000000000116</v>
      </c>
      <c r="O851" s="1">
        <f>mock[[#This Row],[Profit]]*mock[[#This Row],[Quantity]]</f>
        <v>747.57600000000093</v>
      </c>
      <c r="P851" s="1">
        <f>mock[[#This Row],[Total Profit]]+mock[[#This Row],[Vat]]</f>
        <v>1495.152000000001</v>
      </c>
      <c r="Q851" s="1">
        <f>mock[[#This Row],[Invoiced Amount USD]]/mock[[#This Row],[Total Profit]]</f>
        <v>13.333333333333318</v>
      </c>
      <c r="R851" s="1">
        <f>mock[[#This Row],[Invoiced Amount USD]]/$T$23*100</f>
        <v>0.19927563141645169</v>
      </c>
    </row>
    <row r="852" spans="1:18" x14ac:dyDescent="0.2">
      <c r="A852">
        <v>851</v>
      </c>
      <c r="B852" t="s">
        <v>5</v>
      </c>
      <c r="C852" t="s">
        <v>41</v>
      </c>
      <c r="D852" t="s">
        <v>269</v>
      </c>
      <c r="E852" s="2">
        <v>44453</v>
      </c>
      <c r="F852" s="3" t="s">
        <v>893</v>
      </c>
      <c r="G852" s="3">
        <v>2021</v>
      </c>
      <c r="H852" s="1">
        <v>9080.82</v>
      </c>
      <c r="I852">
        <v>10</v>
      </c>
      <c r="J852" s="1">
        <f>0.075*mock[[#This Row],[Invoiced Amount USD]]</f>
        <v>681.06149999999991</v>
      </c>
      <c r="K852" s="1">
        <f>mock[[#This Row],[Invoiced Amount USD]]-mock[[#This Row],[Vat]]</f>
        <v>8399.7584999999999</v>
      </c>
      <c r="L852" s="1">
        <f>mock[[#This Row],[Invoiced Amount USD]]/mock[[#This Row],[Quantity]]</f>
        <v>908.08199999999999</v>
      </c>
      <c r="M852" s="1">
        <f>mock[[#This Row],[COGS]]/mock[[#This Row],[Quantity]]</f>
        <v>839.97585000000004</v>
      </c>
      <c r="N852" s="1">
        <f>mock[[#This Row],[Unit Price]]-mock[[#This Row],[Unit Cost]]</f>
        <v>68.106149999999957</v>
      </c>
      <c r="O852" s="1">
        <f>mock[[#This Row],[Profit]]*mock[[#This Row],[Quantity]]</f>
        <v>681.06149999999957</v>
      </c>
      <c r="P852" s="1">
        <f>mock[[#This Row],[Total Profit]]+mock[[#This Row],[Vat]]</f>
        <v>1362.1229999999996</v>
      </c>
      <c r="Q852" s="1">
        <f>mock[[#This Row],[Invoiced Amount USD]]/mock[[#This Row],[Total Profit]]</f>
        <v>13.333333333333341</v>
      </c>
      <c r="R852" s="1">
        <f>mock[[#This Row],[Invoiced Amount USD]]/$T$23*100</f>
        <v>0.18154536855909728</v>
      </c>
    </row>
    <row r="853" spans="1:18" x14ac:dyDescent="0.2">
      <c r="A853">
        <v>852</v>
      </c>
      <c r="B853" t="s">
        <v>8</v>
      </c>
      <c r="C853" t="s">
        <v>41</v>
      </c>
      <c r="D853" t="s">
        <v>768</v>
      </c>
      <c r="E853" s="2">
        <v>44482</v>
      </c>
      <c r="F853" s="3" t="s">
        <v>889</v>
      </c>
      <c r="G853" s="3">
        <v>2021</v>
      </c>
      <c r="H853" s="1">
        <v>5936.11</v>
      </c>
      <c r="I853">
        <v>4</v>
      </c>
      <c r="J853" s="1">
        <f>0.075*mock[[#This Row],[Invoiced Amount USD]]</f>
        <v>445.20824999999996</v>
      </c>
      <c r="K853" s="1">
        <f>mock[[#This Row],[Invoiced Amount USD]]-mock[[#This Row],[Vat]]</f>
        <v>5490.90175</v>
      </c>
      <c r="L853" s="1">
        <f>mock[[#This Row],[Invoiced Amount USD]]/mock[[#This Row],[Quantity]]</f>
        <v>1484.0274999999999</v>
      </c>
      <c r="M853" s="1">
        <f>mock[[#This Row],[COGS]]/mock[[#This Row],[Quantity]]</f>
        <v>1372.7254375</v>
      </c>
      <c r="N853" s="1">
        <f>mock[[#This Row],[Unit Price]]-mock[[#This Row],[Unit Cost]]</f>
        <v>111.30206249999992</v>
      </c>
      <c r="O853" s="1">
        <f>mock[[#This Row],[Profit]]*mock[[#This Row],[Quantity]]</f>
        <v>445.20824999999968</v>
      </c>
      <c r="P853" s="1">
        <f>mock[[#This Row],[Total Profit]]+mock[[#This Row],[Vat]]</f>
        <v>890.41649999999959</v>
      </c>
      <c r="Q853" s="1">
        <f>mock[[#This Row],[Invoiced Amount USD]]/mock[[#This Row],[Total Profit]]</f>
        <v>13.333333333333343</v>
      </c>
      <c r="R853" s="1">
        <f>mock[[#This Row],[Invoiced Amount USD]]/$T$23*100</f>
        <v>0.11867576691943491</v>
      </c>
    </row>
    <row r="854" spans="1:18" x14ac:dyDescent="0.2">
      <c r="A854">
        <v>853</v>
      </c>
      <c r="B854" t="s">
        <v>16</v>
      </c>
      <c r="C854" t="s">
        <v>18</v>
      </c>
      <c r="D854" t="s">
        <v>691</v>
      </c>
      <c r="E854" s="2">
        <v>44365</v>
      </c>
      <c r="F854" s="3" t="s">
        <v>887</v>
      </c>
      <c r="G854" s="3">
        <v>2021</v>
      </c>
      <c r="H854" s="1">
        <v>7073.17</v>
      </c>
      <c r="I854">
        <v>8</v>
      </c>
      <c r="J854" s="1">
        <f>0.075*mock[[#This Row],[Invoiced Amount USD]]</f>
        <v>530.48775000000001</v>
      </c>
      <c r="K854" s="1">
        <f>mock[[#This Row],[Invoiced Amount USD]]-mock[[#This Row],[Vat]]</f>
        <v>6542.6822499999998</v>
      </c>
      <c r="L854" s="1">
        <f>mock[[#This Row],[Invoiced Amount USD]]/mock[[#This Row],[Quantity]]</f>
        <v>884.14625000000001</v>
      </c>
      <c r="M854" s="1">
        <f>mock[[#This Row],[COGS]]/mock[[#This Row],[Quantity]]</f>
        <v>817.83528124999998</v>
      </c>
      <c r="N854" s="1">
        <f>mock[[#This Row],[Unit Price]]-mock[[#This Row],[Unit Cost]]</f>
        <v>66.310968750000029</v>
      </c>
      <c r="O854" s="1">
        <f>mock[[#This Row],[Profit]]*mock[[#This Row],[Quantity]]</f>
        <v>530.48775000000023</v>
      </c>
      <c r="P854" s="1">
        <f>mock[[#This Row],[Total Profit]]+mock[[#This Row],[Vat]]</f>
        <v>1060.9755000000002</v>
      </c>
      <c r="Q854" s="1">
        <f>mock[[#This Row],[Invoiced Amount USD]]/mock[[#This Row],[Total Profit]]</f>
        <v>13.333333333333327</v>
      </c>
      <c r="R854" s="1">
        <f>mock[[#This Row],[Invoiced Amount USD]]/$T$23*100</f>
        <v>0.14140807267748398</v>
      </c>
    </row>
    <row r="855" spans="1:18" x14ac:dyDescent="0.2">
      <c r="A855">
        <v>854</v>
      </c>
      <c r="B855" t="s">
        <v>16</v>
      </c>
      <c r="C855" t="s">
        <v>22</v>
      </c>
      <c r="D855" t="s">
        <v>769</v>
      </c>
      <c r="E855" s="2">
        <v>44302</v>
      </c>
      <c r="F855" s="3" t="s">
        <v>888</v>
      </c>
      <c r="G855" s="3">
        <v>2021</v>
      </c>
      <c r="H855" s="1">
        <v>5433.04</v>
      </c>
      <c r="I855">
        <v>7</v>
      </c>
      <c r="J855" s="1">
        <f>0.075*mock[[#This Row],[Invoiced Amount USD]]</f>
        <v>407.47800000000001</v>
      </c>
      <c r="K855" s="1">
        <f>mock[[#This Row],[Invoiced Amount USD]]-mock[[#This Row],[Vat]]</f>
        <v>5025.5619999999999</v>
      </c>
      <c r="L855" s="1">
        <f>mock[[#This Row],[Invoiced Amount USD]]/mock[[#This Row],[Quantity]]</f>
        <v>776.14857142857147</v>
      </c>
      <c r="M855" s="1">
        <f>mock[[#This Row],[COGS]]/mock[[#This Row],[Quantity]]</f>
        <v>717.93742857142854</v>
      </c>
      <c r="N855" s="1">
        <f>mock[[#This Row],[Unit Price]]-mock[[#This Row],[Unit Cost]]</f>
        <v>58.211142857142931</v>
      </c>
      <c r="O855" s="1">
        <f>mock[[#This Row],[Profit]]*mock[[#This Row],[Quantity]]</f>
        <v>407.47800000000052</v>
      </c>
      <c r="P855" s="1">
        <f>mock[[#This Row],[Total Profit]]+mock[[#This Row],[Vat]]</f>
        <v>814.95600000000059</v>
      </c>
      <c r="Q855" s="1">
        <f>mock[[#This Row],[Invoiced Amount USD]]/mock[[#This Row],[Total Profit]]</f>
        <v>13.333333333333316</v>
      </c>
      <c r="R855" s="1">
        <f>mock[[#This Row],[Invoiced Amount USD]]/$T$23*100</f>
        <v>0.10861830200315807</v>
      </c>
    </row>
    <row r="856" spans="1:18" x14ac:dyDescent="0.2">
      <c r="A856">
        <v>855</v>
      </c>
      <c r="B856" t="s">
        <v>8</v>
      </c>
      <c r="C856" t="s">
        <v>91</v>
      </c>
      <c r="D856" t="s">
        <v>770</v>
      </c>
      <c r="E856" s="2">
        <v>44550</v>
      </c>
      <c r="F856" s="3" t="s">
        <v>895</v>
      </c>
      <c r="G856" s="3">
        <v>2021</v>
      </c>
      <c r="H856" s="1">
        <v>3380.9</v>
      </c>
      <c r="I856">
        <v>7</v>
      </c>
      <c r="J856" s="1">
        <f>0.075*mock[[#This Row],[Invoiced Amount USD]]</f>
        <v>253.5675</v>
      </c>
      <c r="K856" s="1">
        <f>mock[[#This Row],[Invoiced Amount USD]]-mock[[#This Row],[Vat]]</f>
        <v>3127.3325</v>
      </c>
      <c r="L856" s="1">
        <f>mock[[#This Row],[Invoiced Amount USD]]/mock[[#This Row],[Quantity]]</f>
        <v>482.98571428571432</v>
      </c>
      <c r="M856" s="1">
        <f>mock[[#This Row],[COGS]]/mock[[#This Row],[Quantity]]</f>
        <v>446.76178571428574</v>
      </c>
      <c r="N856" s="1">
        <f>mock[[#This Row],[Unit Price]]-mock[[#This Row],[Unit Cost]]</f>
        <v>36.223928571428587</v>
      </c>
      <c r="O856" s="1">
        <f>mock[[#This Row],[Profit]]*mock[[#This Row],[Quantity]]</f>
        <v>253.56750000000011</v>
      </c>
      <c r="P856" s="1">
        <f>mock[[#This Row],[Total Profit]]+mock[[#This Row],[Vat]]</f>
        <v>507.1350000000001</v>
      </c>
      <c r="Q856" s="1">
        <f>mock[[#This Row],[Invoiced Amount USD]]/mock[[#This Row],[Total Profit]]</f>
        <v>13.333333333333329</v>
      </c>
      <c r="R856" s="1">
        <f>mock[[#This Row],[Invoiced Amount USD]]/$T$23*100</f>
        <v>6.7591554128531559E-2</v>
      </c>
    </row>
    <row r="857" spans="1:18" x14ac:dyDescent="0.2">
      <c r="A857">
        <v>856</v>
      </c>
      <c r="B857" t="s">
        <v>16</v>
      </c>
      <c r="C857" t="s">
        <v>14</v>
      </c>
      <c r="D857" t="s">
        <v>771</v>
      </c>
      <c r="E857" s="2">
        <v>44552</v>
      </c>
      <c r="F857" s="3" t="s">
        <v>895</v>
      </c>
      <c r="G857" s="3">
        <v>2021</v>
      </c>
      <c r="H857" s="1">
        <v>8221.36</v>
      </c>
      <c r="I857">
        <v>1</v>
      </c>
      <c r="J857" s="1">
        <f>0.075*mock[[#This Row],[Invoiced Amount USD]]</f>
        <v>616.60199999999998</v>
      </c>
      <c r="K857" s="1">
        <f>mock[[#This Row],[Invoiced Amount USD]]-mock[[#This Row],[Vat]]</f>
        <v>7604.7580000000007</v>
      </c>
      <c r="L857" s="1">
        <f>mock[[#This Row],[Invoiced Amount USD]]/mock[[#This Row],[Quantity]]</f>
        <v>8221.36</v>
      </c>
      <c r="M857" s="1">
        <f>mock[[#This Row],[COGS]]/mock[[#This Row],[Quantity]]</f>
        <v>7604.7580000000007</v>
      </c>
      <c r="N857" s="1">
        <f>mock[[#This Row],[Unit Price]]-mock[[#This Row],[Unit Cost]]</f>
        <v>616.60199999999986</v>
      </c>
      <c r="O857" s="1">
        <f>mock[[#This Row],[Profit]]*mock[[#This Row],[Quantity]]</f>
        <v>616.60199999999986</v>
      </c>
      <c r="P857" s="1">
        <f>mock[[#This Row],[Total Profit]]+mock[[#This Row],[Vat]]</f>
        <v>1233.2039999999997</v>
      </c>
      <c r="Q857" s="1">
        <f>mock[[#This Row],[Invoiced Amount USD]]/mock[[#This Row],[Total Profit]]</f>
        <v>13.333333333333337</v>
      </c>
      <c r="R857" s="1">
        <f>mock[[#This Row],[Invoiced Amount USD]]/$T$23*100</f>
        <v>0.16436289137512033</v>
      </c>
    </row>
    <row r="858" spans="1:18" x14ac:dyDescent="0.2">
      <c r="A858">
        <v>857</v>
      </c>
      <c r="B858" t="s">
        <v>8</v>
      </c>
      <c r="C858" t="s">
        <v>31</v>
      </c>
      <c r="D858" t="s">
        <v>378</v>
      </c>
      <c r="E858" s="2">
        <v>44268</v>
      </c>
      <c r="F858" s="3" t="s">
        <v>890</v>
      </c>
      <c r="G858" s="3">
        <v>2021</v>
      </c>
      <c r="H858" s="1">
        <v>1884.45</v>
      </c>
      <c r="I858">
        <v>7</v>
      </c>
      <c r="J858" s="1">
        <f>0.075*mock[[#This Row],[Invoiced Amount USD]]</f>
        <v>141.33375000000001</v>
      </c>
      <c r="K858" s="1">
        <f>mock[[#This Row],[Invoiced Amount USD]]-mock[[#This Row],[Vat]]</f>
        <v>1743.11625</v>
      </c>
      <c r="L858" s="1">
        <f>mock[[#This Row],[Invoiced Amount USD]]/mock[[#This Row],[Quantity]]</f>
        <v>269.20714285714286</v>
      </c>
      <c r="M858" s="1">
        <f>mock[[#This Row],[COGS]]/mock[[#This Row],[Quantity]]</f>
        <v>249.01660714285714</v>
      </c>
      <c r="N858" s="1">
        <f>mock[[#This Row],[Unit Price]]-mock[[#This Row],[Unit Cost]]</f>
        <v>20.190535714285716</v>
      </c>
      <c r="O858" s="1">
        <f>mock[[#This Row],[Profit]]*mock[[#This Row],[Quantity]]</f>
        <v>141.33375000000001</v>
      </c>
      <c r="P858" s="1">
        <f>mock[[#This Row],[Total Profit]]+mock[[#This Row],[Vat]]</f>
        <v>282.66750000000002</v>
      </c>
      <c r="Q858" s="1">
        <f>mock[[#This Row],[Invoiced Amount USD]]/mock[[#This Row],[Total Profit]]</f>
        <v>13.333333333333332</v>
      </c>
      <c r="R858" s="1">
        <f>mock[[#This Row],[Invoiced Amount USD]]/$T$23*100</f>
        <v>3.7674259569200889E-2</v>
      </c>
    </row>
    <row r="859" spans="1:18" x14ac:dyDescent="0.2">
      <c r="A859">
        <v>858</v>
      </c>
      <c r="B859" t="s">
        <v>5</v>
      </c>
      <c r="C859" t="s">
        <v>6</v>
      </c>
      <c r="D859" t="s">
        <v>772</v>
      </c>
      <c r="E859" s="2">
        <v>44324</v>
      </c>
      <c r="F859" s="3" t="s">
        <v>897</v>
      </c>
      <c r="G859" s="3">
        <v>2021</v>
      </c>
      <c r="H859" s="1">
        <v>7756.11</v>
      </c>
      <c r="I859">
        <v>9</v>
      </c>
      <c r="J859" s="1">
        <f>0.075*mock[[#This Row],[Invoiced Amount USD]]</f>
        <v>581.70824999999991</v>
      </c>
      <c r="K859" s="1">
        <f>mock[[#This Row],[Invoiced Amount USD]]-mock[[#This Row],[Vat]]</f>
        <v>7174.40175</v>
      </c>
      <c r="L859" s="1">
        <f>mock[[#This Row],[Invoiced Amount USD]]/mock[[#This Row],[Quantity]]</f>
        <v>861.79</v>
      </c>
      <c r="M859" s="1">
        <f>mock[[#This Row],[COGS]]/mock[[#This Row],[Quantity]]</f>
        <v>797.15575000000001</v>
      </c>
      <c r="N859" s="1">
        <f>mock[[#This Row],[Unit Price]]-mock[[#This Row],[Unit Cost]]</f>
        <v>64.634249999999952</v>
      </c>
      <c r="O859" s="1">
        <f>mock[[#This Row],[Profit]]*mock[[#This Row],[Quantity]]</f>
        <v>581.70824999999957</v>
      </c>
      <c r="P859" s="1">
        <f>mock[[#This Row],[Total Profit]]+mock[[#This Row],[Vat]]</f>
        <v>1163.4164999999994</v>
      </c>
      <c r="Q859" s="1">
        <f>mock[[#This Row],[Invoiced Amount USD]]/mock[[#This Row],[Total Profit]]</f>
        <v>13.333333333333343</v>
      </c>
      <c r="R859" s="1">
        <f>mock[[#This Row],[Invoiced Amount USD]]/$T$23*100</f>
        <v>0.15506153062552719</v>
      </c>
    </row>
    <row r="860" spans="1:18" x14ac:dyDescent="0.2">
      <c r="A860">
        <v>859</v>
      </c>
      <c r="B860" t="s">
        <v>5</v>
      </c>
      <c r="C860" t="s">
        <v>11</v>
      </c>
      <c r="D860" t="s">
        <v>773</v>
      </c>
      <c r="E860" s="2">
        <v>44407</v>
      </c>
      <c r="F860" s="3" t="s">
        <v>892</v>
      </c>
      <c r="G860" s="3">
        <v>2021</v>
      </c>
      <c r="H860" s="1">
        <v>358.36</v>
      </c>
      <c r="I860">
        <v>3</v>
      </c>
      <c r="J860" s="1">
        <f>0.075*mock[[#This Row],[Invoiced Amount USD]]</f>
        <v>26.876999999999999</v>
      </c>
      <c r="K860" s="1">
        <f>mock[[#This Row],[Invoiced Amount USD]]-mock[[#This Row],[Vat]]</f>
        <v>331.483</v>
      </c>
      <c r="L860" s="1">
        <f>mock[[#This Row],[Invoiced Amount USD]]/mock[[#This Row],[Quantity]]</f>
        <v>119.45333333333333</v>
      </c>
      <c r="M860" s="1">
        <f>mock[[#This Row],[COGS]]/mock[[#This Row],[Quantity]]</f>
        <v>110.49433333333333</v>
      </c>
      <c r="N860" s="1">
        <f>mock[[#This Row],[Unit Price]]-mock[[#This Row],[Unit Cost]]</f>
        <v>8.9590000000000032</v>
      </c>
      <c r="O860" s="1">
        <f>mock[[#This Row],[Profit]]*mock[[#This Row],[Quantity]]</f>
        <v>26.87700000000001</v>
      </c>
      <c r="P860" s="1">
        <f>mock[[#This Row],[Total Profit]]+mock[[#This Row],[Vat]]</f>
        <v>53.754000000000005</v>
      </c>
      <c r="Q860" s="1">
        <f>mock[[#This Row],[Invoiced Amount USD]]/mock[[#This Row],[Total Profit]]</f>
        <v>13.333333333333329</v>
      </c>
      <c r="R860" s="1">
        <f>mock[[#This Row],[Invoiced Amount USD]]/$T$23*100</f>
        <v>7.1643968580852938E-3</v>
      </c>
    </row>
    <row r="861" spans="1:18" x14ac:dyDescent="0.2">
      <c r="A861">
        <v>860</v>
      </c>
      <c r="B861" t="s">
        <v>16</v>
      </c>
      <c r="C861" t="s">
        <v>18</v>
      </c>
      <c r="D861" t="s">
        <v>774</v>
      </c>
      <c r="E861" s="2">
        <v>44207</v>
      </c>
      <c r="F861" s="3" t="s">
        <v>894</v>
      </c>
      <c r="G861" s="3">
        <v>2021</v>
      </c>
      <c r="H861" s="1">
        <v>3981.64</v>
      </c>
      <c r="I861">
        <v>1</v>
      </c>
      <c r="J861" s="1">
        <f>0.075*mock[[#This Row],[Invoiced Amount USD]]</f>
        <v>298.62299999999999</v>
      </c>
      <c r="K861" s="1">
        <f>mock[[#This Row],[Invoiced Amount USD]]-mock[[#This Row],[Vat]]</f>
        <v>3683.0169999999998</v>
      </c>
      <c r="L861" s="1">
        <f>mock[[#This Row],[Invoiced Amount USD]]/mock[[#This Row],[Quantity]]</f>
        <v>3981.64</v>
      </c>
      <c r="M861" s="1">
        <f>mock[[#This Row],[COGS]]/mock[[#This Row],[Quantity]]</f>
        <v>3683.0169999999998</v>
      </c>
      <c r="N861" s="1">
        <f>mock[[#This Row],[Unit Price]]-mock[[#This Row],[Unit Cost]]</f>
        <v>298.62300000000005</v>
      </c>
      <c r="O861" s="1">
        <f>mock[[#This Row],[Profit]]*mock[[#This Row],[Quantity]]</f>
        <v>298.62300000000005</v>
      </c>
      <c r="P861" s="1">
        <f>mock[[#This Row],[Total Profit]]+mock[[#This Row],[Vat]]</f>
        <v>597.24600000000009</v>
      </c>
      <c r="Q861" s="1">
        <f>mock[[#This Row],[Invoiced Amount USD]]/mock[[#This Row],[Total Profit]]</f>
        <v>13.33333333333333</v>
      </c>
      <c r="R861" s="1">
        <f>mock[[#This Row],[Invoiced Amount USD]]/$T$23*100</f>
        <v>7.9601655056442483E-2</v>
      </c>
    </row>
    <row r="862" spans="1:18" x14ac:dyDescent="0.2">
      <c r="A862">
        <v>861</v>
      </c>
      <c r="B862" t="s">
        <v>16</v>
      </c>
      <c r="C862" t="s">
        <v>31</v>
      </c>
      <c r="D862" t="s">
        <v>775</v>
      </c>
      <c r="E862" s="2">
        <v>44362</v>
      </c>
      <c r="F862" s="3" t="s">
        <v>887</v>
      </c>
      <c r="G862" s="3">
        <v>2021</v>
      </c>
      <c r="H862" s="1">
        <v>433.22</v>
      </c>
      <c r="I862">
        <v>1</v>
      </c>
      <c r="J862" s="1">
        <f>0.075*mock[[#This Row],[Invoiced Amount USD]]</f>
        <v>32.491500000000002</v>
      </c>
      <c r="K862" s="1">
        <f>mock[[#This Row],[Invoiced Amount USD]]-mock[[#This Row],[Vat]]</f>
        <v>400.72850000000005</v>
      </c>
      <c r="L862" s="1">
        <f>mock[[#This Row],[Invoiced Amount USD]]/mock[[#This Row],[Quantity]]</f>
        <v>433.22</v>
      </c>
      <c r="M862" s="1">
        <f>mock[[#This Row],[COGS]]/mock[[#This Row],[Quantity]]</f>
        <v>400.72850000000005</v>
      </c>
      <c r="N862" s="1">
        <f>mock[[#This Row],[Unit Price]]-mock[[#This Row],[Unit Cost]]</f>
        <v>32.491499999999974</v>
      </c>
      <c r="O862" s="1">
        <f>mock[[#This Row],[Profit]]*mock[[#This Row],[Quantity]]</f>
        <v>32.491499999999974</v>
      </c>
      <c r="P862" s="1">
        <f>mock[[#This Row],[Total Profit]]+mock[[#This Row],[Vat]]</f>
        <v>64.982999999999976</v>
      </c>
      <c r="Q862" s="1">
        <f>mock[[#This Row],[Invoiced Amount USD]]/mock[[#This Row],[Total Profit]]</f>
        <v>13.333333333333345</v>
      </c>
      <c r="R862" s="1">
        <f>mock[[#This Row],[Invoiced Amount USD]]/$T$23*100</f>
        <v>8.6610112927215967E-3</v>
      </c>
    </row>
    <row r="863" spans="1:18" x14ac:dyDescent="0.2">
      <c r="A863">
        <v>862</v>
      </c>
      <c r="B863" t="s">
        <v>8</v>
      </c>
      <c r="C863" t="s">
        <v>22</v>
      </c>
      <c r="D863" t="s">
        <v>776</v>
      </c>
      <c r="E863" s="2">
        <v>44524</v>
      </c>
      <c r="F863" s="3" t="s">
        <v>898</v>
      </c>
      <c r="G863" s="3">
        <v>2021</v>
      </c>
      <c r="H863" s="1">
        <v>6755.72</v>
      </c>
      <c r="I863">
        <v>8</v>
      </c>
      <c r="J863" s="1">
        <f>0.075*mock[[#This Row],[Invoiced Amount USD]]</f>
        <v>506.67899999999997</v>
      </c>
      <c r="K863" s="1">
        <f>mock[[#This Row],[Invoiced Amount USD]]-mock[[#This Row],[Vat]]</f>
        <v>6249.0410000000002</v>
      </c>
      <c r="L863" s="1">
        <f>mock[[#This Row],[Invoiced Amount USD]]/mock[[#This Row],[Quantity]]</f>
        <v>844.46500000000003</v>
      </c>
      <c r="M863" s="1">
        <f>mock[[#This Row],[COGS]]/mock[[#This Row],[Quantity]]</f>
        <v>781.13012500000002</v>
      </c>
      <c r="N863" s="1">
        <f>mock[[#This Row],[Unit Price]]-mock[[#This Row],[Unit Cost]]</f>
        <v>63.334875000000011</v>
      </c>
      <c r="O863" s="1">
        <f>mock[[#This Row],[Profit]]*mock[[#This Row],[Quantity]]</f>
        <v>506.67900000000009</v>
      </c>
      <c r="P863" s="1">
        <f>mock[[#This Row],[Total Profit]]+mock[[#This Row],[Vat]]</f>
        <v>1013.3580000000001</v>
      </c>
      <c r="Q863" s="1">
        <f>mock[[#This Row],[Invoiced Amount USD]]/mock[[#This Row],[Total Profit]]</f>
        <v>13.333333333333332</v>
      </c>
      <c r="R863" s="1">
        <f>mock[[#This Row],[Invoiced Amount USD]]/$T$23*100</f>
        <v>0.13506155581567134</v>
      </c>
    </row>
    <row r="864" spans="1:18" x14ac:dyDescent="0.2">
      <c r="A864">
        <v>863</v>
      </c>
      <c r="B864" t="s">
        <v>13</v>
      </c>
      <c r="C864" t="s">
        <v>29</v>
      </c>
      <c r="D864" t="s">
        <v>121</v>
      </c>
      <c r="E864" s="2">
        <v>44514</v>
      </c>
      <c r="F864" s="3" t="s">
        <v>898</v>
      </c>
      <c r="G864" s="3">
        <v>2021</v>
      </c>
      <c r="H864" s="1">
        <v>6019.52</v>
      </c>
      <c r="I864">
        <v>9</v>
      </c>
      <c r="J864" s="1">
        <f>0.075*mock[[#This Row],[Invoiced Amount USD]]</f>
        <v>451.464</v>
      </c>
      <c r="K864" s="1">
        <f>mock[[#This Row],[Invoiced Amount USD]]-mock[[#This Row],[Vat]]</f>
        <v>5568.0560000000005</v>
      </c>
      <c r="L864" s="1">
        <f>mock[[#This Row],[Invoiced Amount USD]]/mock[[#This Row],[Quantity]]</f>
        <v>668.83555555555563</v>
      </c>
      <c r="M864" s="1">
        <f>mock[[#This Row],[COGS]]/mock[[#This Row],[Quantity]]</f>
        <v>618.67288888888891</v>
      </c>
      <c r="N864" s="1">
        <f>mock[[#This Row],[Unit Price]]-mock[[#This Row],[Unit Cost]]</f>
        <v>50.162666666666723</v>
      </c>
      <c r="O864" s="1">
        <f>mock[[#This Row],[Profit]]*mock[[#This Row],[Quantity]]</f>
        <v>451.46400000000051</v>
      </c>
      <c r="P864" s="1">
        <f>mock[[#This Row],[Total Profit]]+mock[[#This Row],[Vat]]</f>
        <v>902.92800000000057</v>
      </c>
      <c r="Q864" s="1">
        <f>mock[[#This Row],[Invoiced Amount USD]]/mock[[#This Row],[Total Profit]]</f>
        <v>13.33333333333332</v>
      </c>
      <c r="R864" s="1">
        <f>mock[[#This Row],[Invoiced Amount USD]]/$T$23*100</f>
        <v>0.12034331447477842</v>
      </c>
    </row>
    <row r="865" spans="1:18" x14ac:dyDescent="0.2">
      <c r="A865">
        <v>864</v>
      </c>
      <c r="B865" t="s">
        <v>10</v>
      </c>
      <c r="C865" t="s">
        <v>29</v>
      </c>
      <c r="D865" t="s">
        <v>777</v>
      </c>
      <c r="E865" s="2">
        <v>44429</v>
      </c>
      <c r="F865" s="3" t="s">
        <v>891</v>
      </c>
      <c r="G865" s="3">
        <v>2021</v>
      </c>
      <c r="H865" s="1">
        <v>6347.52</v>
      </c>
      <c r="I865">
        <v>3</v>
      </c>
      <c r="J865" s="1">
        <f>0.075*mock[[#This Row],[Invoiced Amount USD]]</f>
        <v>476.06400000000002</v>
      </c>
      <c r="K865" s="1">
        <f>mock[[#This Row],[Invoiced Amount USD]]-mock[[#This Row],[Vat]]</f>
        <v>5871.4560000000001</v>
      </c>
      <c r="L865" s="1">
        <f>mock[[#This Row],[Invoiced Amount USD]]/mock[[#This Row],[Quantity]]</f>
        <v>2115.84</v>
      </c>
      <c r="M865" s="1">
        <f>mock[[#This Row],[COGS]]/mock[[#This Row],[Quantity]]</f>
        <v>1957.152</v>
      </c>
      <c r="N865" s="1">
        <f>mock[[#This Row],[Unit Price]]-mock[[#This Row],[Unit Cost]]</f>
        <v>158.6880000000001</v>
      </c>
      <c r="O865" s="1">
        <f>mock[[#This Row],[Profit]]*mock[[#This Row],[Quantity]]</f>
        <v>476.06400000000031</v>
      </c>
      <c r="P865" s="1">
        <f>mock[[#This Row],[Total Profit]]+mock[[#This Row],[Vat]]</f>
        <v>952.12800000000038</v>
      </c>
      <c r="Q865" s="1">
        <f>mock[[#This Row],[Invoiced Amount USD]]/mock[[#This Row],[Total Profit]]</f>
        <v>13.333333333333325</v>
      </c>
      <c r="R865" s="1">
        <f>mock[[#This Row],[Invoiced Amount USD]]/$T$23*100</f>
        <v>0.12690074881301922</v>
      </c>
    </row>
    <row r="866" spans="1:18" x14ac:dyDescent="0.2">
      <c r="A866">
        <v>865</v>
      </c>
      <c r="B866" t="s">
        <v>10</v>
      </c>
      <c r="C866" t="s">
        <v>33</v>
      </c>
      <c r="D866" t="s">
        <v>778</v>
      </c>
      <c r="E866" s="2">
        <v>44313</v>
      </c>
      <c r="F866" s="3" t="s">
        <v>888</v>
      </c>
      <c r="G866" s="3">
        <v>2021</v>
      </c>
      <c r="H866" s="1">
        <v>7241.91</v>
      </c>
      <c r="I866">
        <v>7</v>
      </c>
      <c r="J866" s="1">
        <f>0.075*mock[[#This Row],[Invoiced Amount USD]]</f>
        <v>543.14324999999997</v>
      </c>
      <c r="K866" s="1">
        <f>mock[[#This Row],[Invoiced Amount USD]]-mock[[#This Row],[Vat]]</f>
        <v>6698.7667499999998</v>
      </c>
      <c r="L866" s="1">
        <f>mock[[#This Row],[Invoiced Amount USD]]/mock[[#This Row],[Quantity]]</f>
        <v>1034.5585714285714</v>
      </c>
      <c r="M866" s="1">
        <f>mock[[#This Row],[COGS]]/mock[[#This Row],[Quantity]]</f>
        <v>956.96667857142859</v>
      </c>
      <c r="N866" s="1">
        <f>mock[[#This Row],[Unit Price]]-mock[[#This Row],[Unit Cost]]</f>
        <v>77.591892857142852</v>
      </c>
      <c r="O866" s="1">
        <f>mock[[#This Row],[Profit]]*mock[[#This Row],[Quantity]]</f>
        <v>543.14324999999997</v>
      </c>
      <c r="P866" s="1">
        <f>mock[[#This Row],[Total Profit]]+mock[[#This Row],[Vat]]</f>
        <v>1086.2864999999999</v>
      </c>
      <c r="Q866" s="1">
        <f>mock[[#This Row],[Invoiced Amount USD]]/mock[[#This Row],[Total Profit]]</f>
        <v>13.333333333333334</v>
      </c>
      <c r="R866" s="1">
        <f>mock[[#This Row],[Invoiced Amount USD]]/$T$23*100</f>
        <v>0.14478155276966309</v>
      </c>
    </row>
    <row r="867" spans="1:18" x14ac:dyDescent="0.2">
      <c r="A867">
        <v>866</v>
      </c>
      <c r="B867" t="s">
        <v>8</v>
      </c>
      <c r="C867" t="s">
        <v>25</v>
      </c>
      <c r="D867" t="s">
        <v>779</v>
      </c>
      <c r="E867" s="2">
        <v>44456</v>
      </c>
      <c r="F867" s="3" t="s">
        <v>893</v>
      </c>
      <c r="G867" s="3">
        <v>2021</v>
      </c>
      <c r="H867" s="1">
        <v>3957.44</v>
      </c>
      <c r="I867">
        <v>3</v>
      </c>
      <c r="J867" s="1">
        <f>0.075*mock[[#This Row],[Invoiced Amount USD]]</f>
        <v>296.80799999999999</v>
      </c>
      <c r="K867" s="1">
        <f>mock[[#This Row],[Invoiced Amount USD]]-mock[[#This Row],[Vat]]</f>
        <v>3660.6320000000001</v>
      </c>
      <c r="L867" s="1">
        <f>mock[[#This Row],[Invoiced Amount USD]]/mock[[#This Row],[Quantity]]</f>
        <v>1319.1466666666668</v>
      </c>
      <c r="M867" s="1">
        <f>mock[[#This Row],[COGS]]/mock[[#This Row],[Quantity]]</f>
        <v>1220.2106666666666</v>
      </c>
      <c r="N867" s="1">
        <f>mock[[#This Row],[Unit Price]]-mock[[#This Row],[Unit Cost]]</f>
        <v>98.936000000000149</v>
      </c>
      <c r="O867" s="1">
        <f>mock[[#This Row],[Profit]]*mock[[#This Row],[Quantity]]</f>
        <v>296.80800000000045</v>
      </c>
      <c r="P867" s="1">
        <f>mock[[#This Row],[Total Profit]]+mock[[#This Row],[Vat]]</f>
        <v>593.61600000000044</v>
      </c>
      <c r="Q867" s="1">
        <f>mock[[#This Row],[Invoiced Amount USD]]/mock[[#This Row],[Total Profit]]</f>
        <v>13.333333333333313</v>
      </c>
      <c r="R867" s="1">
        <f>mock[[#This Row],[Invoiced Amount USD]]/$T$23*100</f>
        <v>7.9117844352218622E-2</v>
      </c>
    </row>
    <row r="868" spans="1:18" x14ac:dyDescent="0.2">
      <c r="A868">
        <v>867</v>
      </c>
      <c r="B868" t="s">
        <v>8</v>
      </c>
      <c r="C868" t="s">
        <v>41</v>
      </c>
      <c r="D868" t="s">
        <v>257</v>
      </c>
      <c r="E868" s="2">
        <v>44422</v>
      </c>
      <c r="F868" s="3" t="s">
        <v>891</v>
      </c>
      <c r="G868" s="3">
        <v>2021</v>
      </c>
      <c r="H868" s="1">
        <v>6334.71</v>
      </c>
      <c r="I868">
        <v>8</v>
      </c>
      <c r="J868" s="1">
        <f>0.075*mock[[#This Row],[Invoiced Amount USD]]</f>
        <v>475.10325</v>
      </c>
      <c r="K868" s="1">
        <f>mock[[#This Row],[Invoiced Amount USD]]-mock[[#This Row],[Vat]]</f>
        <v>5859.6067499999999</v>
      </c>
      <c r="L868" s="1">
        <f>mock[[#This Row],[Invoiced Amount USD]]/mock[[#This Row],[Quantity]]</f>
        <v>791.83875</v>
      </c>
      <c r="M868" s="1">
        <f>mock[[#This Row],[COGS]]/mock[[#This Row],[Quantity]]</f>
        <v>732.45084374999999</v>
      </c>
      <c r="N868" s="1">
        <f>mock[[#This Row],[Unit Price]]-mock[[#This Row],[Unit Cost]]</f>
        <v>59.387906250000015</v>
      </c>
      <c r="O868" s="1">
        <f>mock[[#This Row],[Profit]]*mock[[#This Row],[Quantity]]</f>
        <v>475.10325000000012</v>
      </c>
      <c r="P868" s="1">
        <f>mock[[#This Row],[Total Profit]]+mock[[#This Row],[Vat]]</f>
        <v>950.20650000000012</v>
      </c>
      <c r="Q868" s="1">
        <f>mock[[#This Row],[Invoiced Amount USD]]/mock[[#This Row],[Total Profit]]</f>
        <v>13.33333333333333</v>
      </c>
      <c r="R868" s="1">
        <f>mock[[#This Row],[Invoiced Amount USD]]/$T$23*100</f>
        <v>0.12664464901462633</v>
      </c>
    </row>
    <row r="869" spans="1:18" x14ac:dyDescent="0.2">
      <c r="A869">
        <v>868</v>
      </c>
      <c r="B869" t="s">
        <v>13</v>
      </c>
      <c r="C869" t="s">
        <v>87</v>
      </c>
      <c r="D869" t="s">
        <v>690</v>
      </c>
      <c r="E869" s="2">
        <v>44521</v>
      </c>
      <c r="F869" s="3" t="s">
        <v>898</v>
      </c>
      <c r="G869" s="3">
        <v>2021</v>
      </c>
      <c r="H869" s="1">
        <v>2155.04</v>
      </c>
      <c r="I869">
        <v>3</v>
      </c>
      <c r="J869" s="1">
        <f>0.075*mock[[#This Row],[Invoiced Amount USD]]</f>
        <v>161.62799999999999</v>
      </c>
      <c r="K869" s="1">
        <f>mock[[#This Row],[Invoiced Amount USD]]-mock[[#This Row],[Vat]]</f>
        <v>1993.412</v>
      </c>
      <c r="L869" s="1">
        <f>mock[[#This Row],[Invoiced Amount USD]]/mock[[#This Row],[Quantity]]</f>
        <v>718.34666666666669</v>
      </c>
      <c r="M869" s="1">
        <f>mock[[#This Row],[COGS]]/mock[[#This Row],[Quantity]]</f>
        <v>664.47066666666672</v>
      </c>
      <c r="N869" s="1">
        <f>mock[[#This Row],[Unit Price]]-mock[[#This Row],[Unit Cost]]</f>
        <v>53.875999999999976</v>
      </c>
      <c r="O869" s="1">
        <f>mock[[#This Row],[Profit]]*mock[[#This Row],[Quantity]]</f>
        <v>161.62799999999993</v>
      </c>
      <c r="P869" s="1">
        <f>mock[[#This Row],[Total Profit]]+mock[[#This Row],[Vat]]</f>
        <v>323.25599999999991</v>
      </c>
      <c r="Q869" s="1">
        <f>mock[[#This Row],[Invoiced Amount USD]]/mock[[#This Row],[Total Profit]]</f>
        <v>13.333333333333339</v>
      </c>
      <c r="R869" s="1">
        <f>mock[[#This Row],[Invoiced Amount USD]]/$T$23*100</f>
        <v>4.3083942976470953E-2</v>
      </c>
    </row>
    <row r="870" spans="1:18" x14ac:dyDescent="0.2">
      <c r="A870">
        <v>869</v>
      </c>
      <c r="B870" t="s">
        <v>16</v>
      </c>
      <c r="C870" t="s">
        <v>60</v>
      </c>
      <c r="D870" t="s">
        <v>780</v>
      </c>
      <c r="E870" s="2">
        <v>44409</v>
      </c>
      <c r="F870" s="3" t="s">
        <v>891</v>
      </c>
      <c r="G870" s="3">
        <v>2021</v>
      </c>
      <c r="H870" s="1">
        <v>1429.96</v>
      </c>
      <c r="I870">
        <v>8</v>
      </c>
      <c r="J870" s="1">
        <f>0.075*mock[[#This Row],[Invoiced Amount USD]]</f>
        <v>107.247</v>
      </c>
      <c r="K870" s="1">
        <f>mock[[#This Row],[Invoiced Amount USD]]-mock[[#This Row],[Vat]]</f>
        <v>1322.713</v>
      </c>
      <c r="L870" s="1">
        <f>mock[[#This Row],[Invoiced Amount USD]]/mock[[#This Row],[Quantity]]</f>
        <v>178.745</v>
      </c>
      <c r="M870" s="1">
        <f>mock[[#This Row],[COGS]]/mock[[#This Row],[Quantity]]</f>
        <v>165.339125</v>
      </c>
      <c r="N870" s="1">
        <f>mock[[#This Row],[Unit Price]]-mock[[#This Row],[Unit Cost]]</f>
        <v>13.405875000000009</v>
      </c>
      <c r="O870" s="1">
        <f>mock[[#This Row],[Profit]]*mock[[#This Row],[Quantity]]</f>
        <v>107.24700000000007</v>
      </c>
      <c r="P870" s="1">
        <f>mock[[#This Row],[Total Profit]]+mock[[#This Row],[Vat]]</f>
        <v>214.49400000000009</v>
      </c>
      <c r="Q870" s="1">
        <f>mock[[#This Row],[Invoiced Amount USD]]/mock[[#This Row],[Total Profit]]</f>
        <v>13.333333333333325</v>
      </c>
      <c r="R870" s="1">
        <f>mock[[#This Row],[Invoiced Amount USD]]/$T$23*100</f>
        <v>2.8588014653386673E-2</v>
      </c>
    </row>
    <row r="871" spans="1:18" x14ac:dyDescent="0.2">
      <c r="A871">
        <v>870</v>
      </c>
      <c r="B871" t="s">
        <v>8</v>
      </c>
      <c r="C871" t="s">
        <v>79</v>
      </c>
      <c r="D871" t="s">
        <v>781</v>
      </c>
      <c r="E871" s="2">
        <v>44220</v>
      </c>
      <c r="F871" s="3" t="s">
        <v>894</v>
      </c>
      <c r="G871" s="3">
        <v>2021</v>
      </c>
      <c r="H871" s="1">
        <v>4191.38</v>
      </c>
      <c r="I871">
        <v>2</v>
      </c>
      <c r="J871" s="1">
        <f>0.075*mock[[#This Row],[Invoiced Amount USD]]</f>
        <v>314.3535</v>
      </c>
      <c r="K871" s="1">
        <f>mock[[#This Row],[Invoiced Amount USD]]-mock[[#This Row],[Vat]]</f>
        <v>3877.0264999999999</v>
      </c>
      <c r="L871" s="1">
        <f>mock[[#This Row],[Invoiced Amount USD]]/mock[[#This Row],[Quantity]]</f>
        <v>2095.69</v>
      </c>
      <c r="M871" s="1">
        <f>mock[[#This Row],[COGS]]/mock[[#This Row],[Quantity]]</f>
        <v>1938.51325</v>
      </c>
      <c r="N871" s="1">
        <f>mock[[#This Row],[Unit Price]]-mock[[#This Row],[Unit Cost]]</f>
        <v>157.17675000000008</v>
      </c>
      <c r="O871" s="1">
        <f>mock[[#This Row],[Profit]]*mock[[#This Row],[Quantity]]</f>
        <v>314.35350000000017</v>
      </c>
      <c r="P871" s="1">
        <f>mock[[#This Row],[Total Profit]]+mock[[#This Row],[Vat]]</f>
        <v>628.70700000000011</v>
      </c>
      <c r="Q871" s="1">
        <f>mock[[#This Row],[Invoiced Amount USD]]/mock[[#This Row],[Total Profit]]</f>
        <v>13.333333333333327</v>
      </c>
      <c r="R871" s="1">
        <f>mock[[#This Row],[Invoiced Amount USD]]/$T$23*100</f>
        <v>8.3794814440901727E-2</v>
      </c>
    </row>
    <row r="872" spans="1:18" x14ac:dyDescent="0.2">
      <c r="A872">
        <v>871</v>
      </c>
      <c r="B872" t="s">
        <v>13</v>
      </c>
      <c r="C872" t="s">
        <v>14</v>
      </c>
      <c r="D872" t="s">
        <v>782</v>
      </c>
      <c r="E872" s="2">
        <v>44362</v>
      </c>
      <c r="F872" s="3" t="s">
        <v>887</v>
      </c>
      <c r="G872" s="3">
        <v>2021</v>
      </c>
      <c r="H872" s="1">
        <v>4084.1</v>
      </c>
      <c r="I872">
        <v>6</v>
      </c>
      <c r="J872" s="1">
        <f>0.075*mock[[#This Row],[Invoiced Amount USD]]</f>
        <v>306.3075</v>
      </c>
      <c r="K872" s="1">
        <f>mock[[#This Row],[Invoiced Amount USD]]-mock[[#This Row],[Vat]]</f>
        <v>3777.7925</v>
      </c>
      <c r="L872" s="1">
        <f>mock[[#This Row],[Invoiced Amount USD]]/mock[[#This Row],[Quantity]]</f>
        <v>680.68333333333328</v>
      </c>
      <c r="M872" s="1">
        <f>mock[[#This Row],[COGS]]/mock[[#This Row],[Quantity]]</f>
        <v>629.6320833333333</v>
      </c>
      <c r="N872" s="1">
        <f>mock[[#This Row],[Unit Price]]-mock[[#This Row],[Unit Cost]]</f>
        <v>51.051249999999982</v>
      </c>
      <c r="O872" s="1">
        <f>mock[[#This Row],[Profit]]*mock[[#This Row],[Quantity]]</f>
        <v>306.30749999999989</v>
      </c>
      <c r="P872" s="1">
        <f>mock[[#This Row],[Total Profit]]+mock[[#This Row],[Vat]]</f>
        <v>612.6149999999999</v>
      </c>
      <c r="Q872" s="1">
        <f>mock[[#This Row],[Invoiced Amount USD]]/mock[[#This Row],[Total Profit]]</f>
        <v>13.333333333333337</v>
      </c>
      <c r="R872" s="1">
        <f>mock[[#This Row],[Invoiced Amount USD]]/$T$23*100</f>
        <v>8.1650053600028319E-2</v>
      </c>
    </row>
    <row r="873" spans="1:18" x14ac:dyDescent="0.2">
      <c r="A873">
        <v>872</v>
      </c>
      <c r="B873" t="s">
        <v>16</v>
      </c>
      <c r="C873" t="s">
        <v>41</v>
      </c>
      <c r="D873" t="s">
        <v>783</v>
      </c>
      <c r="E873" s="2">
        <v>44382</v>
      </c>
      <c r="F873" s="3" t="s">
        <v>892</v>
      </c>
      <c r="G873" s="3">
        <v>2021</v>
      </c>
      <c r="H873" s="1">
        <v>6338.76</v>
      </c>
      <c r="I873">
        <v>8</v>
      </c>
      <c r="J873" s="1">
        <f>0.075*mock[[#This Row],[Invoiced Amount USD]]</f>
        <v>475.40699999999998</v>
      </c>
      <c r="K873" s="1">
        <f>mock[[#This Row],[Invoiced Amount USD]]-mock[[#This Row],[Vat]]</f>
        <v>5863.3530000000001</v>
      </c>
      <c r="L873" s="1">
        <f>mock[[#This Row],[Invoiced Amount USD]]/mock[[#This Row],[Quantity]]</f>
        <v>792.34500000000003</v>
      </c>
      <c r="M873" s="1">
        <f>mock[[#This Row],[COGS]]/mock[[#This Row],[Quantity]]</f>
        <v>732.91912500000001</v>
      </c>
      <c r="N873" s="1">
        <f>mock[[#This Row],[Unit Price]]-mock[[#This Row],[Unit Cost]]</f>
        <v>59.425875000000019</v>
      </c>
      <c r="O873" s="1">
        <f>mock[[#This Row],[Profit]]*mock[[#This Row],[Quantity]]</f>
        <v>475.40700000000015</v>
      </c>
      <c r="P873" s="1">
        <f>mock[[#This Row],[Total Profit]]+mock[[#This Row],[Vat]]</f>
        <v>950.81400000000008</v>
      </c>
      <c r="Q873" s="1">
        <f>mock[[#This Row],[Invoiced Amount USD]]/mock[[#This Row],[Total Profit]]</f>
        <v>13.33333333333333</v>
      </c>
      <c r="R873" s="1">
        <f>mock[[#This Row],[Invoiced Amount USD]]/$T$23*100</f>
        <v>0.12672561733496132</v>
      </c>
    </row>
    <row r="874" spans="1:18" x14ac:dyDescent="0.2">
      <c r="A874">
        <v>873</v>
      </c>
      <c r="B874" t="s">
        <v>10</v>
      </c>
      <c r="C874" t="s">
        <v>33</v>
      </c>
      <c r="D874" t="s">
        <v>784</v>
      </c>
      <c r="E874" s="2">
        <v>44474</v>
      </c>
      <c r="F874" s="3" t="s">
        <v>889</v>
      </c>
      <c r="G874" s="3">
        <v>2021</v>
      </c>
      <c r="H874" s="1">
        <v>6654.73</v>
      </c>
      <c r="I874">
        <v>7</v>
      </c>
      <c r="J874" s="1">
        <f>0.075*mock[[#This Row],[Invoiced Amount USD]]</f>
        <v>499.10474999999997</v>
      </c>
      <c r="K874" s="1">
        <f>mock[[#This Row],[Invoiced Amount USD]]-mock[[#This Row],[Vat]]</f>
        <v>6155.6252499999991</v>
      </c>
      <c r="L874" s="1">
        <f>mock[[#This Row],[Invoiced Amount USD]]/mock[[#This Row],[Quantity]]</f>
        <v>950.67571428571421</v>
      </c>
      <c r="M874" s="1">
        <f>mock[[#This Row],[COGS]]/mock[[#This Row],[Quantity]]</f>
        <v>879.37503571428556</v>
      </c>
      <c r="N874" s="1">
        <f>mock[[#This Row],[Unit Price]]-mock[[#This Row],[Unit Cost]]</f>
        <v>71.300678571428648</v>
      </c>
      <c r="O874" s="1">
        <f>mock[[#This Row],[Profit]]*mock[[#This Row],[Quantity]]</f>
        <v>499.10475000000054</v>
      </c>
      <c r="P874" s="1">
        <f>mock[[#This Row],[Total Profit]]+mock[[#This Row],[Vat]]</f>
        <v>998.2095000000005</v>
      </c>
      <c r="Q874" s="1">
        <f>mock[[#This Row],[Invoiced Amount USD]]/mock[[#This Row],[Total Profit]]</f>
        <v>13.333333333333318</v>
      </c>
      <c r="R874" s="1">
        <f>mock[[#This Row],[Invoiced Amount USD]]/$T$23*100</f>
        <v>0.13304254577354041</v>
      </c>
    </row>
    <row r="875" spans="1:18" x14ac:dyDescent="0.2">
      <c r="A875">
        <v>874</v>
      </c>
      <c r="B875" t="s">
        <v>10</v>
      </c>
      <c r="C875" t="s">
        <v>47</v>
      </c>
      <c r="D875" t="s">
        <v>785</v>
      </c>
      <c r="E875" s="2">
        <v>44230</v>
      </c>
      <c r="F875" s="3" t="s">
        <v>896</v>
      </c>
      <c r="G875" s="3">
        <v>2021</v>
      </c>
      <c r="H875" s="1">
        <v>4498.43</v>
      </c>
      <c r="I875">
        <v>10</v>
      </c>
      <c r="J875" s="1">
        <f>0.075*mock[[#This Row],[Invoiced Amount USD]]</f>
        <v>337.38225</v>
      </c>
      <c r="K875" s="1">
        <f>mock[[#This Row],[Invoiced Amount USD]]-mock[[#This Row],[Vat]]</f>
        <v>4161.0477500000006</v>
      </c>
      <c r="L875" s="1">
        <f>mock[[#This Row],[Invoiced Amount USD]]/mock[[#This Row],[Quantity]]</f>
        <v>449.84300000000002</v>
      </c>
      <c r="M875" s="1">
        <f>mock[[#This Row],[COGS]]/mock[[#This Row],[Quantity]]</f>
        <v>416.10477500000007</v>
      </c>
      <c r="N875" s="1">
        <f>mock[[#This Row],[Unit Price]]-mock[[#This Row],[Unit Cost]]</f>
        <v>33.738224999999943</v>
      </c>
      <c r="O875" s="1">
        <f>mock[[#This Row],[Profit]]*mock[[#This Row],[Quantity]]</f>
        <v>337.38224999999943</v>
      </c>
      <c r="P875" s="1">
        <f>mock[[#This Row],[Total Profit]]+mock[[#This Row],[Vat]]</f>
        <v>674.76449999999943</v>
      </c>
      <c r="Q875" s="1">
        <f>mock[[#This Row],[Invoiced Amount USD]]/mock[[#This Row],[Total Profit]]</f>
        <v>13.333333333333357</v>
      </c>
      <c r="R875" s="1">
        <f>mock[[#This Row],[Invoiced Amount USD]]/$T$23*100</f>
        <v>8.9933412652965256E-2</v>
      </c>
    </row>
    <row r="876" spans="1:18" x14ac:dyDescent="0.2">
      <c r="A876">
        <v>875</v>
      </c>
      <c r="B876" t="s">
        <v>16</v>
      </c>
      <c r="C876" t="s">
        <v>52</v>
      </c>
      <c r="D876" t="s">
        <v>786</v>
      </c>
      <c r="E876" s="2">
        <v>44512</v>
      </c>
      <c r="F876" s="3" t="s">
        <v>898</v>
      </c>
      <c r="G876" s="3">
        <v>2021</v>
      </c>
      <c r="H876" s="1">
        <v>8903.9</v>
      </c>
      <c r="I876">
        <v>3</v>
      </c>
      <c r="J876" s="1">
        <f>0.075*mock[[#This Row],[Invoiced Amount USD]]</f>
        <v>667.7924999999999</v>
      </c>
      <c r="K876" s="1">
        <f>mock[[#This Row],[Invoiced Amount USD]]-mock[[#This Row],[Vat]]</f>
        <v>8236.1075000000001</v>
      </c>
      <c r="L876" s="1">
        <f>mock[[#This Row],[Invoiced Amount USD]]/mock[[#This Row],[Quantity]]</f>
        <v>2967.9666666666667</v>
      </c>
      <c r="M876" s="1">
        <f>mock[[#This Row],[COGS]]/mock[[#This Row],[Quantity]]</f>
        <v>2745.3691666666668</v>
      </c>
      <c r="N876" s="1">
        <f>mock[[#This Row],[Unit Price]]-mock[[#This Row],[Unit Cost]]</f>
        <v>222.59749999999985</v>
      </c>
      <c r="O876" s="1">
        <f>mock[[#This Row],[Profit]]*mock[[#This Row],[Quantity]]</f>
        <v>667.79249999999956</v>
      </c>
      <c r="P876" s="1">
        <f>mock[[#This Row],[Total Profit]]+mock[[#This Row],[Vat]]</f>
        <v>1335.5849999999996</v>
      </c>
      <c r="Q876" s="1">
        <f>mock[[#This Row],[Invoiced Amount USD]]/mock[[#This Row],[Total Profit]]</f>
        <v>13.333333333333341</v>
      </c>
      <c r="R876" s="1">
        <f>mock[[#This Row],[Invoiced Amount USD]]/$T$23*100</f>
        <v>0.17800835245201932</v>
      </c>
    </row>
    <row r="877" spans="1:18" x14ac:dyDescent="0.2">
      <c r="A877">
        <v>876</v>
      </c>
      <c r="B877" t="s">
        <v>8</v>
      </c>
      <c r="C877" t="s">
        <v>33</v>
      </c>
      <c r="D877" t="s">
        <v>787</v>
      </c>
      <c r="E877" s="2">
        <v>44353</v>
      </c>
      <c r="F877" s="3" t="s">
        <v>887</v>
      </c>
      <c r="G877" s="3">
        <v>2021</v>
      </c>
      <c r="H877" s="1">
        <v>5669.7</v>
      </c>
      <c r="I877">
        <v>10</v>
      </c>
      <c r="J877" s="1">
        <f>0.075*mock[[#This Row],[Invoiced Amount USD]]</f>
        <v>425.22749999999996</v>
      </c>
      <c r="K877" s="1">
        <f>mock[[#This Row],[Invoiced Amount USD]]-mock[[#This Row],[Vat]]</f>
        <v>5244.4724999999999</v>
      </c>
      <c r="L877" s="1">
        <f>mock[[#This Row],[Invoiced Amount USD]]/mock[[#This Row],[Quantity]]</f>
        <v>566.97</v>
      </c>
      <c r="M877" s="1">
        <f>mock[[#This Row],[COGS]]/mock[[#This Row],[Quantity]]</f>
        <v>524.44724999999994</v>
      </c>
      <c r="N877" s="1">
        <f>mock[[#This Row],[Unit Price]]-mock[[#This Row],[Unit Cost]]</f>
        <v>42.522750000000087</v>
      </c>
      <c r="O877" s="1">
        <f>mock[[#This Row],[Profit]]*mock[[#This Row],[Quantity]]</f>
        <v>425.22750000000087</v>
      </c>
      <c r="P877" s="1">
        <f>mock[[#This Row],[Total Profit]]+mock[[#This Row],[Vat]]</f>
        <v>850.45500000000084</v>
      </c>
      <c r="Q877" s="1">
        <f>mock[[#This Row],[Invoiced Amount USD]]/mock[[#This Row],[Total Profit]]</f>
        <v>13.333333333333306</v>
      </c>
      <c r="R877" s="1">
        <f>mock[[#This Row],[Invoiced Amount USD]]/$T$23*100</f>
        <v>0.11334965081562169</v>
      </c>
    </row>
    <row r="878" spans="1:18" x14ac:dyDescent="0.2">
      <c r="A878">
        <v>877</v>
      </c>
      <c r="B878" t="s">
        <v>10</v>
      </c>
      <c r="C878" t="s">
        <v>27</v>
      </c>
      <c r="D878" t="s">
        <v>788</v>
      </c>
      <c r="E878" s="2">
        <v>44243</v>
      </c>
      <c r="F878" s="3" t="s">
        <v>896</v>
      </c>
      <c r="G878" s="3">
        <v>2021</v>
      </c>
      <c r="H878" s="1">
        <v>768.61</v>
      </c>
      <c r="I878">
        <v>7</v>
      </c>
      <c r="J878" s="1">
        <f>0.075*mock[[#This Row],[Invoiced Amount USD]]</f>
        <v>57.64575</v>
      </c>
      <c r="K878" s="1">
        <f>mock[[#This Row],[Invoiced Amount USD]]-mock[[#This Row],[Vat]]</f>
        <v>710.96424999999999</v>
      </c>
      <c r="L878" s="1">
        <f>mock[[#This Row],[Invoiced Amount USD]]/mock[[#This Row],[Quantity]]</f>
        <v>109.80142857142857</v>
      </c>
      <c r="M878" s="1">
        <f>mock[[#This Row],[COGS]]/mock[[#This Row],[Quantity]]</f>
        <v>101.56632142857143</v>
      </c>
      <c r="N878" s="1">
        <f>mock[[#This Row],[Unit Price]]-mock[[#This Row],[Unit Cost]]</f>
        <v>8.2351071428571458</v>
      </c>
      <c r="O878" s="1">
        <f>mock[[#This Row],[Profit]]*mock[[#This Row],[Quantity]]</f>
        <v>57.645750000000021</v>
      </c>
      <c r="P878" s="1">
        <f>mock[[#This Row],[Total Profit]]+mock[[#This Row],[Vat]]</f>
        <v>115.29150000000001</v>
      </c>
      <c r="Q878" s="1">
        <f>mock[[#This Row],[Invoiced Amount USD]]/mock[[#This Row],[Total Profit]]</f>
        <v>13.333333333333329</v>
      </c>
      <c r="R878" s="1">
        <f>mock[[#This Row],[Invoiced Amount USD]]/$T$23*100</f>
        <v>1.5366187825351428E-2</v>
      </c>
    </row>
    <row r="879" spans="1:18" x14ac:dyDescent="0.2">
      <c r="A879">
        <v>878</v>
      </c>
      <c r="B879" t="s">
        <v>5</v>
      </c>
      <c r="C879" t="s">
        <v>27</v>
      </c>
      <c r="D879" t="s">
        <v>789</v>
      </c>
      <c r="E879" s="2">
        <v>44359</v>
      </c>
      <c r="F879" s="3" t="s">
        <v>887</v>
      </c>
      <c r="G879" s="3">
        <v>2021</v>
      </c>
      <c r="H879" s="1">
        <v>4474.8</v>
      </c>
      <c r="I879">
        <v>7</v>
      </c>
      <c r="J879" s="1">
        <f>0.075*mock[[#This Row],[Invoiced Amount USD]]</f>
        <v>335.61</v>
      </c>
      <c r="K879" s="1">
        <f>mock[[#This Row],[Invoiced Amount USD]]-mock[[#This Row],[Vat]]</f>
        <v>4139.1900000000005</v>
      </c>
      <c r="L879" s="1">
        <f>mock[[#This Row],[Invoiced Amount USD]]/mock[[#This Row],[Quantity]]</f>
        <v>639.25714285714287</v>
      </c>
      <c r="M879" s="1">
        <f>mock[[#This Row],[COGS]]/mock[[#This Row],[Quantity]]</f>
        <v>591.31285714285718</v>
      </c>
      <c r="N879" s="1">
        <f>mock[[#This Row],[Unit Price]]-mock[[#This Row],[Unit Cost]]</f>
        <v>47.944285714285684</v>
      </c>
      <c r="O879" s="1">
        <f>mock[[#This Row],[Profit]]*mock[[#This Row],[Quantity]]</f>
        <v>335.60999999999979</v>
      </c>
      <c r="P879" s="1">
        <f>mock[[#This Row],[Total Profit]]+mock[[#This Row],[Vat]]</f>
        <v>671.2199999999998</v>
      </c>
      <c r="Q879" s="1">
        <f>mock[[#This Row],[Invoiced Amount USD]]/mock[[#This Row],[Total Profit]]</f>
        <v>13.333333333333343</v>
      </c>
      <c r="R879" s="1">
        <f>mock[[#This Row],[Invoiced Amount USD]]/$T$23*100</f>
        <v>8.9460997490121874E-2</v>
      </c>
    </row>
    <row r="880" spans="1:18" x14ac:dyDescent="0.2">
      <c r="A880">
        <v>879</v>
      </c>
      <c r="B880" t="s">
        <v>8</v>
      </c>
      <c r="C880" t="s">
        <v>6</v>
      </c>
      <c r="D880" t="s">
        <v>305</v>
      </c>
      <c r="E880" s="2">
        <v>44419</v>
      </c>
      <c r="F880" s="3" t="s">
        <v>891</v>
      </c>
      <c r="G880" s="3">
        <v>2021</v>
      </c>
      <c r="H880" s="1">
        <v>3245.34</v>
      </c>
      <c r="I880">
        <v>10</v>
      </c>
      <c r="J880" s="1">
        <f>0.075*mock[[#This Row],[Invoiced Amount USD]]</f>
        <v>243.40049999999999</v>
      </c>
      <c r="K880" s="1">
        <f>mock[[#This Row],[Invoiced Amount USD]]-mock[[#This Row],[Vat]]</f>
        <v>3001.9395</v>
      </c>
      <c r="L880" s="1">
        <f>mock[[#This Row],[Invoiced Amount USD]]/mock[[#This Row],[Quantity]]</f>
        <v>324.53399999999999</v>
      </c>
      <c r="M880" s="1">
        <f>mock[[#This Row],[COGS]]/mock[[#This Row],[Quantity]]</f>
        <v>300.19394999999997</v>
      </c>
      <c r="N880" s="1">
        <f>mock[[#This Row],[Unit Price]]-mock[[#This Row],[Unit Cost]]</f>
        <v>24.340050000000019</v>
      </c>
      <c r="O880" s="1">
        <f>mock[[#This Row],[Profit]]*mock[[#This Row],[Quantity]]</f>
        <v>243.40050000000019</v>
      </c>
      <c r="P880" s="1">
        <f>mock[[#This Row],[Total Profit]]+mock[[#This Row],[Vat]]</f>
        <v>486.80100000000016</v>
      </c>
      <c r="Q880" s="1">
        <f>mock[[#This Row],[Invoiced Amount USD]]/mock[[#This Row],[Total Profit]]</f>
        <v>13.333333333333323</v>
      </c>
      <c r="R880" s="1">
        <f>mock[[#This Row],[Invoiced Amount USD]]/$T$23*100</f>
        <v>6.4881414497763495E-2</v>
      </c>
    </row>
    <row r="881" spans="1:18" x14ac:dyDescent="0.2">
      <c r="A881">
        <v>880</v>
      </c>
      <c r="B881" t="s">
        <v>13</v>
      </c>
      <c r="C881" t="s">
        <v>79</v>
      </c>
      <c r="D881" t="s">
        <v>790</v>
      </c>
      <c r="E881" s="2">
        <v>44357</v>
      </c>
      <c r="F881" s="3" t="s">
        <v>887</v>
      </c>
      <c r="G881" s="3">
        <v>2021</v>
      </c>
      <c r="H881" s="1">
        <v>6370.88</v>
      </c>
      <c r="I881">
        <v>4</v>
      </c>
      <c r="J881" s="1">
        <f>0.075*mock[[#This Row],[Invoiced Amount USD]]</f>
        <v>477.81599999999997</v>
      </c>
      <c r="K881" s="1">
        <f>mock[[#This Row],[Invoiced Amount USD]]-mock[[#This Row],[Vat]]</f>
        <v>5893.0640000000003</v>
      </c>
      <c r="L881" s="1">
        <f>mock[[#This Row],[Invoiced Amount USD]]/mock[[#This Row],[Quantity]]</f>
        <v>1592.72</v>
      </c>
      <c r="M881" s="1">
        <f>mock[[#This Row],[COGS]]/mock[[#This Row],[Quantity]]</f>
        <v>1473.2660000000001</v>
      </c>
      <c r="N881" s="1">
        <f>mock[[#This Row],[Unit Price]]-mock[[#This Row],[Unit Cost]]</f>
        <v>119.45399999999995</v>
      </c>
      <c r="O881" s="1">
        <f>mock[[#This Row],[Profit]]*mock[[#This Row],[Quantity]]</f>
        <v>477.8159999999998</v>
      </c>
      <c r="P881" s="1">
        <f>mock[[#This Row],[Total Profit]]+mock[[#This Row],[Vat]]</f>
        <v>955.63199999999983</v>
      </c>
      <c r="Q881" s="1">
        <f>mock[[#This Row],[Invoiced Amount USD]]/mock[[#This Row],[Total Profit]]</f>
        <v>13.333333333333339</v>
      </c>
      <c r="R881" s="1">
        <f>mock[[#This Row],[Invoiced Amount USD]]/$T$23*100</f>
        <v>0.12736776608784028</v>
      </c>
    </row>
    <row r="882" spans="1:18" x14ac:dyDescent="0.2">
      <c r="A882">
        <v>881</v>
      </c>
      <c r="B882" t="s">
        <v>5</v>
      </c>
      <c r="C882" t="s">
        <v>52</v>
      </c>
      <c r="D882" t="s">
        <v>336</v>
      </c>
      <c r="E882" s="2">
        <v>44520</v>
      </c>
      <c r="F882" s="3" t="s">
        <v>898</v>
      </c>
      <c r="G882" s="3">
        <v>2021</v>
      </c>
      <c r="H882" s="1">
        <v>6650</v>
      </c>
      <c r="I882">
        <v>1</v>
      </c>
      <c r="J882" s="1">
        <f>0.075*mock[[#This Row],[Invoiced Amount USD]]</f>
        <v>498.75</v>
      </c>
      <c r="K882" s="1">
        <f>mock[[#This Row],[Invoiced Amount USD]]-mock[[#This Row],[Vat]]</f>
        <v>6151.25</v>
      </c>
      <c r="L882" s="1">
        <f>mock[[#This Row],[Invoiced Amount USD]]/mock[[#This Row],[Quantity]]</f>
        <v>6650</v>
      </c>
      <c r="M882" s="1">
        <f>mock[[#This Row],[COGS]]/mock[[#This Row],[Quantity]]</f>
        <v>6151.25</v>
      </c>
      <c r="N882" s="1">
        <f>mock[[#This Row],[Unit Price]]-mock[[#This Row],[Unit Cost]]</f>
        <v>498.75</v>
      </c>
      <c r="O882" s="1">
        <f>mock[[#This Row],[Profit]]*mock[[#This Row],[Quantity]]</f>
        <v>498.75</v>
      </c>
      <c r="P882" s="1">
        <f>mock[[#This Row],[Total Profit]]+mock[[#This Row],[Vat]]</f>
        <v>997.5</v>
      </c>
      <c r="Q882" s="1">
        <f>mock[[#This Row],[Invoiced Amount USD]]/mock[[#This Row],[Total Profit]]</f>
        <v>13.333333333333334</v>
      </c>
      <c r="R882" s="1">
        <f>mock[[#This Row],[Invoiced Amount USD]]/$T$23*100</f>
        <v>0.1329479827722603</v>
      </c>
    </row>
    <row r="883" spans="1:18" x14ac:dyDescent="0.2">
      <c r="A883">
        <v>882</v>
      </c>
      <c r="B883" t="s">
        <v>8</v>
      </c>
      <c r="C883" t="s">
        <v>60</v>
      </c>
      <c r="D883" t="s">
        <v>791</v>
      </c>
      <c r="E883" s="2">
        <v>44315</v>
      </c>
      <c r="F883" s="3" t="s">
        <v>888</v>
      </c>
      <c r="G883" s="3">
        <v>2021</v>
      </c>
      <c r="H883" s="1">
        <v>3151.88</v>
      </c>
      <c r="I883">
        <v>4</v>
      </c>
      <c r="J883" s="1">
        <f>0.075*mock[[#This Row],[Invoiced Amount USD]]</f>
        <v>236.39099999999999</v>
      </c>
      <c r="K883" s="1">
        <f>mock[[#This Row],[Invoiced Amount USD]]-mock[[#This Row],[Vat]]</f>
        <v>2915.489</v>
      </c>
      <c r="L883" s="1">
        <f>mock[[#This Row],[Invoiced Amount USD]]/mock[[#This Row],[Quantity]]</f>
        <v>787.97</v>
      </c>
      <c r="M883" s="1">
        <f>mock[[#This Row],[COGS]]/mock[[#This Row],[Quantity]]</f>
        <v>728.87225000000001</v>
      </c>
      <c r="N883" s="1">
        <f>mock[[#This Row],[Unit Price]]-mock[[#This Row],[Unit Cost]]</f>
        <v>59.097750000000019</v>
      </c>
      <c r="O883" s="1">
        <f>mock[[#This Row],[Profit]]*mock[[#This Row],[Quantity]]</f>
        <v>236.39100000000008</v>
      </c>
      <c r="P883" s="1">
        <f>mock[[#This Row],[Total Profit]]+mock[[#This Row],[Vat]]</f>
        <v>472.78200000000004</v>
      </c>
      <c r="Q883" s="1">
        <f>mock[[#This Row],[Invoiced Amount USD]]/mock[[#This Row],[Total Profit]]</f>
        <v>13.33333333333333</v>
      </c>
      <c r="R883" s="1">
        <f>mock[[#This Row],[Invoiced Amount USD]]/$T$23*100</f>
        <v>6.3012945554922081E-2</v>
      </c>
    </row>
    <row r="884" spans="1:18" x14ac:dyDescent="0.2">
      <c r="A884">
        <v>883</v>
      </c>
      <c r="B884" t="s">
        <v>10</v>
      </c>
      <c r="C884" t="s">
        <v>58</v>
      </c>
      <c r="D884" t="s">
        <v>684</v>
      </c>
      <c r="E884" s="2">
        <v>44558</v>
      </c>
      <c r="F884" s="3" t="s">
        <v>895</v>
      </c>
      <c r="G884" s="3">
        <v>2021</v>
      </c>
      <c r="H884" s="1">
        <v>5235.8999999999996</v>
      </c>
      <c r="I884">
        <v>10</v>
      </c>
      <c r="J884" s="1">
        <f>0.075*mock[[#This Row],[Invoiced Amount USD]]</f>
        <v>392.69249999999994</v>
      </c>
      <c r="K884" s="1">
        <f>mock[[#This Row],[Invoiced Amount USD]]-mock[[#This Row],[Vat]]</f>
        <v>4843.2074999999995</v>
      </c>
      <c r="L884" s="1">
        <f>mock[[#This Row],[Invoiced Amount USD]]/mock[[#This Row],[Quantity]]</f>
        <v>523.58999999999992</v>
      </c>
      <c r="M884" s="1">
        <f>mock[[#This Row],[COGS]]/mock[[#This Row],[Quantity]]</f>
        <v>484.32074999999998</v>
      </c>
      <c r="N884" s="1">
        <f>mock[[#This Row],[Unit Price]]-mock[[#This Row],[Unit Cost]]</f>
        <v>39.269249999999943</v>
      </c>
      <c r="O884" s="1">
        <f>mock[[#This Row],[Profit]]*mock[[#This Row],[Quantity]]</f>
        <v>392.69249999999943</v>
      </c>
      <c r="P884" s="1">
        <f>mock[[#This Row],[Total Profit]]+mock[[#This Row],[Vat]]</f>
        <v>785.38499999999931</v>
      </c>
      <c r="Q884" s="1">
        <f>mock[[#This Row],[Invoiced Amount USD]]/mock[[#This Row],[Total Profit]]</f>
        <v>13.333333333333352</v>
      </c>
      <c r="R884" s="1">
        <f>mock[[#This Row],[Invoiced Amount USD]]/$T$23*100</f>
        <v>0.10467704405974101</v>
      </c>
    </row>
    <row r="885" spans="1:18" x14ac:dyDescent="0.2">
      <c r="A885">
        <v>884</v>
      </c>
      <c r="B885" t="s">
        <v>13</v>
      </c>
      <c r="C885" t="s">
        <v>41</v>
      </c>
      <c r="D885" t="s">
        <v>792</v>
      </c>
      <c r="E885" s="2">
        <v>44499</v>
      </c>
      <c r="F885" s="3" t="s">
        <v>889</v>
      </c>
      <c r="G885" s="3">
        <v>2021</v>
      </c>
      <c r="H885" s="1">
        <v>6843.01</v>
      </c>
      <c r="I885">
        <v>2</v>
      </c>
      <c r="J885" s="1">
        <f>0.075*mock[[#This Row],[Invoiced Amount USD]]</f>
        <v>513.22574999999995</v>
      </c>
      <c r="K885" s="1">
        <f>mock[[#This Row],[Invoiced Amount USD]]-mock[[#This Row],[Vat]]</f>
        <v>6329.7842500000006</v>
      </c>
      <c r="L885" s="1">
        <f>mock[[#This Row],[Invoiced Amount USD]]/mock[[#This Row],[Quantity]]</f>
        <v>3421.5050000000001</v>
      </c>
      <c r="M885" s="1">
        <f>mock[[#This Row],[COGS]]/mock[[#This Row],[Quantity]]</f>
        <v>3164.8921250000003</v>
      </c>
      <c r="N885" s="1">
        <f>mock[[#This Row],[Unit Price]]-mock[[#This Row],[Unit Cost]]</f>
        <v>256.6128749999998</v>
      </c>
      <c r="O885" s="1">
        <f>mock[[#This Row],[Profit]]*mock[[#This Row],[Quantity]]</f>
        <v>513.22574999999961</v>
      </c>
      <c r="P885" s="1">
        <f>mock[[#This Row],[Total Profit]]+mock[[#This Row],[Vat]]</f>
        <v>1026.4514999999997</v>
      </c>
      <c r="Q885" s="1">
        <f>mock[[#This Row],[Invoiced Amount USD]]/mock[[#This Row],[Total Profit]]</f>
        <v>13.333333333333345</v>
      </c>
      <c r="R885" s="1">
        <f>mock[[#This Row],[Invoiced Amount USD]]/$T$23*100</f>
        <v>0.13680667302111352</v>
      </c>
    </row>
    <row r="886" spans="1:18" x14ac:dyDescent="0.2">
      <c r="A886">
        <v>885</v>
      </c>
      <c r="B886" t="s">
        <v>13</v>
      </c>
      <c r="C886" t="s">
        <v>20</v>
      </c>
      <c r="D886" t="s">
        <v>793</v>
      </c>
      <c r="E886" s="2">
        <v>44214</v>
      </c>
      <c r="F886" s="3" t="s">
        <v>894</v>
      </c>
      <c r="G886" s="3">
        <v>2021</v>
      </c>
      <c r="H886" s="1">
        <v>1945.75</v>
      </c>
      <c r="I886">
        <v>3</v>
      </c>
      <c r="J886" s="1">
        <f>0.075*mock[[#This Row],[Invoiced Amount USD]]</f>
        <v>145.93125000000001</v>
      </c>
      <c r="K886" s="1">
        <f>mock[[#This Row],[Invoiced Amount USD]]-mock[[#This Row],[Vat]]</f>
        <v>1799.8187499999999</v>
      </c>
      <c r="L886" s="1">
        <f>mock[[#This Row],[Invoiced Amount USD]]/mock[[#This Row],[Quantity]]</f>
        <v>648.58333333333337</v>
      </c>
      <c r="M886" s="1">
        <f>mock[[#This Row],[COGS]]/mock[[#This Row],[Quantity]]</f>
        <v>599.9395833333333</v>
      </c>
      <c r="N886" s="1">
        <f>mock[[#This Row],[Unit Price]]-mock[[#This Row],[Unit Cost]]</f>
        <v>48.643750000000068</v>
      </c>
      <c r="O886" s="1">
        <f>mock[[#This Row],[Profit]]*mock[[#This Row],[Quantity]]</f>
        <v>145.9312500000002</v>
      </c>
      <c r="P886" s="1">
        <f>mock[[#This Row],[Total Profit]]+mock[[#This Row],[Vat]]</f>
        <v>291.86250000000018</v>
      </c>
      <c r="Q886" s="1">
        <f>mock[[#This Row],[Invoiced Amount USD]]/mock[[#This Row],[Total Profit]]</f>
        <v>13.333333333333314</v>
      </c>
      <c r="R886" s="1">
        <f>mock[[#This Row],[Invoiced Amount USD]]/$T$23*100</f>
        <v>3.8899780072048945E-2</v>
      </c>
    </row>
    <row r="887" spans="1:18" x14ac:dyDescent="0.2">
      <c r="A887">
        <v>886</v>
      </c>
      <c r="B887" t="s">
        <v>13</v>
      </c>
      <c r="C887" t="s">
        <v>63</v>
      </c>
      <c r="D887" t="s">
        <v>794</v>
      </c>
      <c r="E887" s="2">
        <v>44388</v>
      </c>
      <c r="F887" s="3" t="s">
        <v>892</v>
      </c>
      <c r="G887" s="3">
        <v>2021</v>
      </c>
      <c r="H887" s="1">
        <v>4784.12</v>
      </c>
      <c r="I887">
        <v>8</v>
      </c>
      <c r="J887" s="1">
        <f>0.075*mock[[#This Row],[Invoiced Amount USD]]</f>
        <v>358.80899999999997</v>
      </c>
      <c r="K887" s="1">
        <f>mock[[#This Row],[Invoiced Amount USD]]-mock[[#This Row],[Vat]]</f>
        <v>4425.3109999999997</v>
      </c>
      <c r="L887" s="1">
        <f>mock[[#This Row],[Invoiced Amount USD]]/mock[[#This Row],[Quantity]]</f>
        <v>598.01499999999999</v>
      </c>
      <c r="M887" s="1">
        <f>mock[[#This Row],[COGS]]/mock[[#This Row],[Quantity]]</f>
        <v>553.16387499999996</v>
      </c>
      <c r="N887" s="1">
        <f>mock[[#This Row],[Unit Price]]-mock[[#This Row],[Unit Cost]]</f>
        <v>44.851125000000025</v>
      </c>
      <c r="O887" s="1">
        <f>mock[[#This Row],[Profit]]*mock[[#This Row],[Quantity]]</f>
        <v>358.8090000000002</v>
      </c>
      <c r="P887" s="1">
        <f>mock[[#This Row],[Total Profit]]+mock[[#This Row],[Vat]]</f>
        <v>717.61800000000017</v>
      </c>
      <c r="Q887" s="1">
        <f>mock[[#This Row],[Invoiced Amount USD]]/mock[[#This Row],[Total Profit]]</f>
        <v>13.333333333333325</v>
      </c>
      <c r="R887" s="1">
        <f>mock[[#This Row],[Invoiced Amount USD]]/$T$23*100</f>
        <v>9.5644977945928716E-2</v>
      </c>
    </row>
    <row r="888" spans="1:18" x14ac:dyDescent="0.2">
      <c r="A888">
        <v>887</v>
      </c>
      <c r="B888" t="s">
        <v>8</v>
      </c>
      <c r="C888" t="s">
        <v>60</v>
      </c>
      <c r="D888" t="s">
        <v>795</v>
      </c>
      <c r="E888" s="2">
        <v>44201</v>
      </c>
      <c r="F888" s="3" t="s">
        <v>894</v>
      </c>
      <c r="G888" s="3">
        <v>2021</v>
      </c>
      <c r="H888" s="1">
        <v>9403.26</v>
      </c>
      <c r="I888">
        <v>7</v>
      </c>
      <c r="J888" s="1">
        <f>0.075*mock[[#This Row],[Invoiced Amount USD]]</f>
        <v>705.24450000000002</v>
      </c>
      <c r="K888" s="1">
        <f>mock[[#This Row],[Invoiced Amount USD]]-mock[[#This Row],[Vat]]</f>
        <v>8698.0154999999995</v>
      </c>
      <c r="L888" s="1">
        <f>mock[[#This Row],[Invoiced Amount USD]]/mock[[#This Row],[Quantity]]</f>
        <v>1343.3228571428572</v>
      </c>
      <c r="M888" s="1">
        <f>mock[[#This Row],[COGS]]/mock[[#This Row],[Quantity]]</f>
        <v>1242.5736428571429</v>
      </c>
      <c r="N888" s="1">
        <f>mock[[#This Row],[Unit Price]]-mock[[#This Row],[Unit Cost]]</f>
        <v>100.74921428571429</v>
      </c>
      <c r="O888" s="1">
        <f>mock[[#This Row],[Profit]]*mock[[#This Row],[Quantity]]</f>
        <v>705.24450000000002</v>
      </c>
      <c r="P888" s="1">
        <f>mock[[#This Row],[Total Profit]]+mock[[#This Row],[Vat]]</f>
        <v>1410.489</v>
      </c>
      <c r="Q888" s="1">
        <f>mock[[#This Row],[Invoiced Amount USD]]/mock[[#This Row],[Total Profit]]</f>
        <v>13.333333333333334</v>
      </c>
      <c r="R888" s="1">
        <f>mock[[#This Row],[Invoiced Amount USD]]/$T$23*100</f>
        <v>0.18799164638843374</v>
      </c>
    </row>
    <row r="889" spans="1:18" x14ac:dyDescent="0.2">
      <c r="A889">
        <v>888</v>
      </c>
      <c r="B889" t="s">
        <v>10</v>
      </c>
      <c r="C889" t="s">
        <v>35</v>
      </c>
      <c r="D889" t="s">
        <v>796</v>
      </c>
      <c r="E889" s="2">
        <v>44270</v>
      </c>
      <c r="F889" s="3" t="s">
        <v>890</v>
      </c>
      <c r="G889" s="3">
        <v>2021</v>
      </c>
      <c r="H889" s="1">
        <v>5336.85</v>
      </c>
      <c r="I889">
        <v>9</v>
      </c>
      <c r="J889" s="1">
        <f>0.075*mock[[#This Row],[Invoiced Amount USD]]</f>
        <v>400.26375000000002</v>
      </c>
      <c r="K889" s="1">
        <f>mock[[#This Row],[Invoiced Amount USD]]-mock[[#This Row],[Vat]]</f>
        <v>4936.5862500000003</v>
      </c>
      <c r="L889" s="1">
        <f>mock[[#This Row],[Invoiced Amount USD]]/mock[[#This Row],[Quantity]]</f>
        <v>592.98333333333335</v>
      </c>
      <c r="M889" s="1">
        <f>mock[[#This Row],[COGS]]/mock[[#This Row],[Quantity]]</f>
        <v>548.50958333333335</v>
      </c>
      <c r="N889" s="1">
        <f>mock[[#This Row],[Unit Price]]-mock[[#This Row],[Unit Cost]]</f>
        <v>44.473749999999995</v>
      </c>
      <c r="O889" s="1">
        <f>mock[[#This Row],[Profit]]*mock[[#This Row],[Quantity]]</f>
        <v>400.26374999999996</v>
      </c>
      <c r="P889" s="1">
        <f>mock[[#This Row],[Total Profit]]+mock[[#This Row],[Vat]]</f>
        <v>800.52749999999992</v>
      </c>
      <c r="Q889" s="1">
        <f>mock[[#This Row],[Invoiced Amount USD]]/mock[[#This Row],[Total Profit]]</f>
        <v>13.333333333333336</v>
      </c>
      <c r="R889" s="1">
        <f>mock[[#This Row],[Invoiced Amount USD]]/$T$23*100</f>
        <v>0.10669525441475752</v>
      </c>
    </row>
    <row r="890" spans="1:18" x14ac:dyDescent="0.2">
      <c r="A890">
        <v>889</v>
      </c>
      <c r="B890" t="s">
        <v>13</v>
      </c>
      <c r="C890" t="s">
        <v>91</v>
      </c>
      <c r="D890" t="s">
        <v>797</v>
      </c>
      <c r="E890" s="2">
        <v>44335</v>
      </c>
      <c r="F890" s="3" t="s">
        <v>897</v>
      </c>
      <c r="G890" s="3">
        <v>2021</v>
      </c>
      <c r="H890" s="1">
        <v>7959.19</v>
      </c>
      <c r="I890">
        <v>4</v>
      </c>
      <c r="J890" s="1">
        <f>0.075*mock[[#This Row],[Invoiced Amount USD]]</f>
        <v>596.9392499999999</v>
      </c>
      <c r="K890" s="1">
        <f>mock[[#This Row],[Invoiced Amount USD]]-mock[[#This Row],[Vat]]</f>
        <v>7362.2507499999992</v>
      </c>
      <c r="L890" s="1">
        <f>mock[[#This Row],[Invoiced Amount USD]]/mock[[#This Row],[Quantity]]</f>
        <v>1989.7974999999999</v>
      </c>
      <c r="M890" s="1">
        <f>mock[[#This Row],[COGS]]/mock[[#This Row],[Quantity]]</f>
        <v>1840.5626874999998</v>
      </c>
      <c r="N890" s="1">
        <f>mock[[#This Row],[Unit Price]]-mock[[#This Row],[Unit Cost]]</f>
        <v>149.23481250000009</v>
      </c>
      <c r="O890" s="1">
        <f>mock[[#This Row],[Profit]]*mock[[#This Row],[Quantity]]</f>
        <v>596.93925000000036</v>
      </c>
      <c r="P890" s="1">
        <f>mock[[#This Row],[Total Profit]]+mock[[#This Row],[Vat]]</f>
        <v>1193.8785000000003</v>
      </c>
      <c r="Q890" s="1">
        <f>mock[[#This Row],[Invoiced Amount USD]]/mock[[#This Row],[Total Profit]]</f>
        <v>13.333333333333325</v>
      </c>
      <c r="R890" s="1">
        <f>mock[[#This Row],[Invoiced Amount USD]]/$T$23*100</f>
        <v>0.15912154210543555</v>
      </c>
    </row>
    <row r="891" spans="1:18" x14ac:dyDescent="0.2">
      <c r="A891">
        <v>890</v>
      </c>
      <c r="B891" t="s">
        <v>16</v>
      </c>
      <c r="C891" t="s">
        <v>14</v>
      </c>
      <c r="D891" t="s">
        <v>798</v>
      </c>
      <c r="E891" s="2">
        <v>44458</v>
      </c>
      <c r="F891" s="3" t="s">
        <v>893</v>
      </c>
      <c r="G891" s="3">
        <v>2021</v>
      </c>
      <c r="H891" s="1">
        <v>9499.11</v>
      </c>
      <c r="I891">
        <v>5</v>
      </c>
      <c r="J891" s="1">
        <f>0.075*mock[[#This Row],[Invoiced Amount USD]]</f>
        <v>712.43325000000004</v>
      </c>
      <c r="K891" s="1">
        <f>mock[[#This Row],[Invoiced Amount USD]]-mock[[#This Row],[Vat]]</f>
        <v>8786.6767500000005</v>
      </c>
      <c r="L891" s="1">
        <f>mock[[#This Row],[Invoiced Amount USD]]/mock[[#This Row],[Quantity]]</f>
        <v>1899.8220000000001</v>
      </c>
      <c r="M891" s="1">
        <f>mock[[#This Row],[COGS]]/mock[[#This Row],[Quantity]]</f>
        <v>1757.3353500000001</v>
      </c>
      <c r="N891" s="1">
        <f>mock[[#This Row],[Unit Price]]-mock[[#This Row],[Unit Cost]]</f>
        <v>142.48665000000005</v>
      </c>
      <c r="O891" s="1">
        <f>mock[[#This Row],[Profit]]*mock[[#This Row],[Quantity]]</f>
        <v>712.43325000000027</v>
      </c>
      <c r="P891" s="1">
        <f>mock[[#This Row],[Total Profit]]+mock[[#This Row],[Vat]]</f>
        <v>1424.8665000000003</v>
      </c>
      <c r="Q891" s="1">
        <f>mock[[#This Row],[Invoiced Amount USD]]/mock[[#This Row],[Total Profit]]</f>
        <v>13.333333333333329</v>
      </c>
      <c r="R891" s="1">
        <f>mock[[#This Row],[Invoiced Amount USD]]/$T$23*100</f>
        <v>0.18990789663636176</v>
      </c>
    </row>
    <row r="892" spans="1:18" x14ac:dyDescent="0.2">
      <c r="A892">
        <v>891</v>
      </c>
      <c r="B892" t="s">
        <v>13</v>
      </c>
      <c r="C892" t="s">
        <v>20</v>
      </c>
      <c r="D892" t="s">
        <v>799</v>
      </c>
      <c r="E892" s="2">
        <v>44247</v>
      </c>
      <c r="F892" s="3" t="s">
        <v>896</v>
      </c>
      <c r="G892" s="3">
        <v>2021</v>
      </c>
      <c r="H892" s="1">
        <v>1566.17</v>
      </c>
      <c r="I892">
        <v>2</v>
      </c>
      <c r="J892" s="1">
        <f>0.075*mock[[#This Row],[Invoiced Amount USD]]</f>
        <v>117.46275</v>
      </c>
      <c r="K892" s="1">
        <f>mock[[#This Row],[Invoiced Amount USD]]-mock[[#This Row],[Vat]]</f>
        <v>1448.7072500000002</v>
      </c>
      <c r="L892" s="1">
        <f>mock[[#This Row],[Invoiced Amount USD]]/mock[[#This Row],[Quantity]]</f>
        <v>783.08500000000004</v>
      </c>
      <c r="M892" s="1">
        <f>mock[[#This Row],[COGS]]/mock[[#This Row],[Quantity]]</f>
        <v>724.35362500000008</v>
      </c>
      <c r="N892" s="1">
        <f>mock[[#This Row],[Unit Price]]-mock[[#This Row],[Unit Cost]]</f>
        <v>58.731374999999957</v>
      </c>
      <c r="O892" s="1">
        <f>mock[[#This Row],[Profit]]*mock[[#This Row],[Quantity]]</f>
        <v>117.46274999999991</v>
      </c>
      <c r="P892" s="1">
        <f>mock[[#This Row],[Total Profit]]+mock[[#This Row],[Vat]]</f>
        <v>234.92549999999991</v>
      </c>
      <c r="Q892" s="1">
        <f>mock[[#This Row],[Invoiced Amount USD]]/mock[[#This Row],[Total Profit]]</f>
        <v>13.333333333333343</v>
      </c>
      <c r="R892" s="1">
        <f>mock[[#This Row],[Invoiced Amount USD]]/$T$23*100</f>
        <v>3.1311149199764049E-2</v>
      </c>
    </row>
    <row r="893" spans="1:18" x14ac:dyDescent="0.2">
      <c r="A893">
        <v>892</v>
      </c>
      <c r="B893" t="s">
        <v>10</v>
      </c>
      <c r="C893" t="s">
        <v>18</v>
      </c>
      <c r="D893" t="s">
        <v>94</v>
      </c>
      <c r="E893" s="2">
        <v>44355</v>
      </c>
      <c r="F893" s="3" t="s">
        <v>887</v>
      </c>
      <c r="G893" s="3">
        <v>2021</v>
      </c>
      <c r="H893" s="1">
        <v>7364.32</v>
      </c>
      <c r="I893">
        <v>2</v>
      </c>
      <c r="J893" s="1">
        <f>0.075*mock[[#This Row],[Invoiced Amount USD]]</f>
        <v>552.32399999999996</v>
      </c>
      <c r="K893" s="1">
        <f>mock[[#This Row],[Invoiced Amount USD]]-mock[[#This Row],[Vat]]</f>
        <v>6811.9960000000001</v>
      </c>
      <c r="L893" s="1">
        <f>mock[[#This Row],[Invoiced Amount USD]]/mock[[#This Row],[Quantity]]</f>
        <v>3682.16</v>
      </c>
      <c r="M893" s="1">
        <f>mock[[#This Row],[COGS]]/mock[[#This Row],[Quantity]]</f>
        <v>3405.998</v>
      </c>
      <c r="N893" s="1">
        <f>mock[[#This Row],[Unit Price]]-mock[[#This Row],[Unit Cost]]</f>
        <v>276.16199999999981</v>
      </c>
      <c r="O893" s="1">
        <f>mock[[#This Row],[Profit]]*mock[[#This Row],[Quantity]]</f>
        <v>552.32399999999961</v>
      </c>
      <c r="P893" s="1">
        <f>mock[[#This Row],[Total Profit]]+mock[[#This Row],[Vat]]</f>
        <v>1104.6479999999997</v>
      </c>
      <c r="Q893" s="1">
        <f>mock[[#This Row],[Invoiced Amount USD]]/mock[[#This Row],[Total Profit]]</f>
        <v>13.333333333333343</v>
      </c>
      <c r="R893" s="1">
        <f>mock[[#This Row],[Invoiced Amount USD]]/$T$23*100</f>
        <v>0.14722879526156571</v>
      </c>
    </row>
    <row r="894" spans="1:18" x14ac:dyDescent="0.2">
      <c r="A894">
        <v>893</v>
      </c>
      <c r="B894" t="s">
        <v>5</v>
      </c>
      <c r="C894" t="s">
        <v>6</v>
      </c>
      <c r="D894" t="s">
        <v>589</v>
      </c>
      <c r="E894" s="2">
        <v>44306</v>
      </c>
      <c r="F894" s="3" t="s">
        <v>888</v>
      </c>
      <c r="G894" s="3">
        <v>2021</v>
      </c>
      <c r="H894" s="1">
        <v>4103.95</v>
      </c>
      <c r="I894">
        <v>7</v>
      </c>
      <c r="J894" s="1">
        <f>0.075*mock[[#This Row],[Invoiced Amount USD]]</f>
        <v>307.79624999999999</v>
      </c>
      <c r="K894" s="1">
        <f>mock[[#This Row],[Invoiced Amount USD]]-mock[[#This Row],[Vat]]</f>
        <v>3796.1537499999999</v>
      </c>
      <c r="L894" s="1">
        <f>mock[[#This Row],[Invoiced Amount USD]]/mock[[#This Row],[Quantity]]</f>
        <v>586.27857142857135</v>
      </c>
      <c r="M894" s="1">
        <f>mock[[#This Row],[COGS]]/mock[[#This Row],[Quantity]]</f>
        <v>542.3076785714286</v>
      </c>
      <c r="N894" s="1">
        <f>mock[[#This Row],[Unit Price]]-mock[[#This Row],[Unit Cost]]</f>
        <v>43.970892857142758</v>
      </c>
      <c r="O894" s="1">
        <f>mock[[#This Row],[Profit]]*mock[[#This Row],[Quantity]]</f>
        <v>307.7962499999993</v>
      </c>
      <c r="P894" s="1">
        <f>mock[[#This Row],[Total Profit]]+mock[[#This Row],[Vat]]</f>
        <v>615.59249999999929</v>
      </c>
      <c r="Q894" s="1">
        <f>mock[[#This Row],[Invoiced Amount USD]]/mock[[#This Row],[Total Profit]]</f>
        <v>13.333333333333362</v>
      </c>
      <c r="R894" s="1">
        <f>mock[[#This Row],[Invoiced Amount USD]]/$T$23*100</f>
        <v>8.2046898330559045E-2</v>
      </c>
    </row>
    <row r="895" spans="1:18" x14ac:dyDescent="0.2">
      <c r="A895">
        <v>894</v>
      </c>
      <c r="B895" t="s">
        <v>10</v>
      </c>
      <c r="C895" t="s">
        <v>22</v>
      </c>
      <c r="D895" t="s">
        <v>237</v>
      </c>
      <c r="E895" s="2">
        <v>44502</v>
      </c>
      <c r="F895" s="3" t="s">
        <v>898</v>
      </c>
      <c r="G895" s="3">
        <v>2021</v>
      </c>
      <c r="H895" s="1">
        <v>5781.59</v>
      </c>
      <c r="I895">
        <v>4</v>
      </c>
      <c r="J895" s="1">
        <f>0.075*mock[[#This Row],[Invoiced Amount USD]]</f>
        <v>433.61925000000002</v>
      </c>
      <c r="K895" s="1">
        <f>mock[[#This Row],[Invoiced Amount USD]]-mock[[#This Row],[Vat]]</f>
        <v>5347.9707500000004</v>
      </c>
      <c r="L895" s="1">
        <f>mock[[#This Row],[Invoiced Amount USD]]/mock[[#This Row],[Quantity]]</f>
        <v>1445.3975</v>
      </c>
      <c r="M895" s="1">
        <f>mock[[#This Row],[COGS]]/mock[[#This Row],[Quantity]]</f>
        <v>1336.9926875000001</v>
      </c>
      <c r="N895" s="1">
        <f>mock[[#This Row],[Unit Price]]-mock[[#This Row],[Unit Cost]]</f>
        <v>108.40481249999993</v>
      </c>
      <c r="O895" s="1">
        <f>mock[[#This Row],[Profit]]*mock[[#This Row],[Quantity]]</f>
        <v>433.61924999999974</v>
      </c>
      <c r="P895" s="1">
        <f>mock[[#This Row],[Total Profit]]+mock[[#This Row],[Vat]]</f>
        <v>867.2384999999997</v>
      </c>
      <c r="Q895" s="1">
        <f>mock[[#This Row],[Invoiced Amount USD]]/mock[[#This Row],[Total Profit]]</f>
        <v>13.333333333333341</v>
      </c>
      <c r="R895" s="1">
        <f>mock[[#This Row],[Invoiced Amount USD]]/$T$23*100</f>
        <v>0.11558657559643196</v>
      </c>
    </row>
    <row r="896" spans="1:18" x14ac:dyDescent="0.2">
      <c r="A896">
        <v>895</v>
      </c>
      <c r="B896" t="s">
        <v>5</v>
      </c>
      <c r="C896" t="s">
        <v>20</v>
      </c>
      <c r="D896" t="s">
        <v>800</v>
      </c>
      <c r="E896" s="2">
        <v>44321</v>
      </c>
      <c r="F896" s="3" t="s">
        <v>897</v>
      </c>
      <c r="G896" s="3">
        <v>2021</v>
      </c>
      <c r="H896" s="1">
        <v>7522.01</v>
      </c>
      <c r="I896">
        <v>10</v>
      </c>
      <c r="J896" s="1">
        <f>0.075*mock[[#This Row],[Invoiced Amount USD]]</f>
        <v>564.15075000000002</v>
      </c>
      <c r="K896" s="1">
        <f>mock[[#This Row],[Invoiced Amount USD]]-mock[[#This Row],[Vat]]</f>
        <v>6957.8592500000004</v>
      </c>
      <c r="L896" s="1">
        <f>mock[[#This Row],[Invoiced Amount USD]]/mock[[#This Row],[Quantity]]</f>
        <v>752.20100000000002</v>
      </c>
      <c r="M896" s="1">
        <f>mock[[#This Row],[COGS]]/mock[[#This Row],[Quantity]]</f>
        <v>695.78592500000002</v>
      </c>
      <c r="N896" s="1">
        <f>mock[[#This Row],[Unit Price]]-mock[[#This Row],[Unit Cost]]</f>
        <v>56.415075000000002</v>
      </c>
      <c r="O896" s="1">
        <f>mock[[#This Row],[Profit]]*mock[[#This Row],[Quantity]]</f>
        <v>564.15075000000002</v>
      </c>
      <c r="P896" s="1">
        <f>mock[[#This Row],[Total Profit]]+mock[[#This Row],[Vat]]</f>
        <v>1128.3015</v>
      </c>
      <c r="Q896" s="1">
        <f>mock[[#This Row],[Invoiced Amount USD]]/mock[[#This Row],[Total Profit]]</f>
        <v>13.333333333333334</v>
      </c>
      <c r="R896" s="1">
        <f>mock[[#This Row],[Invoiced Amount USD]]/$T$23*100</f>
        <v>0.15038136178838643</v>
      </c>
    </row>
    <row r="897" spans="1:18" x14ac:dyDescent="0.2">
      <c r="A897">
        <v>896</v>
      </c>
      <c r="B897" t="s">
        <v>8</v>
      </c>
      <c r="C897" t="s">
        <v>6</v>
      </c>
      <c r="D897" t="s">
        <v>801</v>
      </c>
      <c r="E897" s="2">
        <v>44263</v>
      </c>
      <c r="F897" s="3" t="s">
        <v>890</v>
      </c>
      <c r="G897" s="3">
        <v>2021</v>
      </c>
      <c r="H897" s="1">
        <v>7721.39</v>
      </c>
      <c r="I897">
        <v>1</v>
      </c>
      <c r="J897" s="1">
        <f>0.075*mock[[#This Row],[Invoiced Amount USD]]</f>
        <v>579.10424999999998</v>
      </c>
      <c r="K897" s="1">
        <f>mock[[#This Row],[Invoiced Amount USD]]-mock[[#This Row],[Vat]]</f>
        <v>7142.28575</v>
      </c>
      <c r="L897" s="1">
        <f>mock[[#This Row],[Invoiced Amount USD]]/mock[[#This Row],[Quantity]]</f>
        <v>7721.39</v>
      </c>
      <c r="M897" s="1">
        <f>mock[[#This Row],[COGS]]/mock[[#This Row],[Quantity]]</f>
        <v>7142.28575</v>
      </c>
      <c r="N897" s="1">
        <f>mock[[#This Row],[Unit Price]]-mock[[#This Row],[Unit Cost]]</f>
        <v>579.10425000000032</v>
      </c>
      <c r="O897" s="1">
        <f>mock[[#This Row],[Profit]]*mock[[#This Row],[Quantity]]</f>
        <v>579.10425000000032</v>
      </c>
      <c r="P897" s="1">
        <f>mock[[#This Row],[Total Profit]]+mock[[#This Row],[Vat]]</f>
        <v>1158.2085000000002</v>
      </c>
      <c r="Q897" s="1">
        <f>mock[[#This Row],[Invoiced Amount USD]]/mock[[#This Row],[Total Profit]]</f>
        <v>13.333333333333327</v>
      </c>
      <c r="R897" s="1">
        <f>mock[[#This Row],[Invoiced Amount USD]]/$T$23*100</f>
        <v>0.154367402210211</v>
      </c>
    </row>
    <row r="898" spans="1:18" x14ac:dyDescent="0.2">
      <c r="A898">
        <v>897</v>
      </c>
      <c r="B898" t="s">
        <v>13</v>
      </c>
      <c r="C898" t="s">
        <v>11</v>
      </c>
      <c r="D898" t="s">
        <v>802</v>
      </c>
      <c r="E898" s="2">
        <v>44424</v>
      </c>
      <c r="F898" s="3" t="s">
        <v>891</v>
      </c>
      <c r="G898" s="3">
        <v>2021</v>
      </c>
      <c r="H898" s="1">
        <v>8389.82</v>
      </c>
      <c r="I898">
        <v>7</v>
      </c>
      <c r="J898" s="1">
        <f>0.075*mock[[#This Row],[Invoiced Amount USD]]</f>
        <v>629.23649999999998</v>
      </c>
      <c r="K898" s="1">
        <f>mock[[#This Row],[Invoiced Amount USD]]-mock[[#This Row],[Vat]]</f>
        <v>7760.5834999999997</v>
      </c>
      <c r="L898" s="1">
        <f>mock[[#This Row],[Invoiced Amount USD]]/mock[[#This Row],[Quantity]]</f>
        <v>1198.5457142857142</v>
      </c>
      <c r="M898" s="1">
        <f>mock[[#This Row],[COGS]]/mock[[#This Row],[Quantity]]</f>
        <v>1108.6547857142857</v>
      </c>
      <c r="N898" s="1">
        <f>mock[[#This Row],[Unit Price]]-mock[[#This Row],[Unit Cost]]</f>
        <v>89.890928571428503</v>
      </c>
      <c r="O898" s="1">
        <f>mock[[#This Row],[Profit]]*mock[[#This Row],[Quantity]]</f>
        <v>629.23649999999952</v>
      </c>
      <c r="P898" s="1">
        <f>mock[[#This Row],[Total Profit]]+mock[[#This Row],[Vat]]</f>
        <v>1258.4729999999995</v>
      </c>
      <c r="Q898" s="1">
        <f>mock[[#This Row],[Invoiced Amount USD]]/mock[[#This Row],[Total Profit]]</f>
        <v>13.333333333333343</v>
      </c>
      <c r="R898" s="1">
        <f>mock[[#This Row],[Invoiced Amount USD]]/$T$23*100</f>
        <v>0.1677307736574985</v>
      </c>
    </row>
    <row r="899" spans="1:18" x14ac:dyDescent="0.2">
      <c r="A899">
        <v>898</v>
      </c>
      <c r="B899" t="s">
        <v>5</v>
      </c>
      <c r="C899" t="s">
        <v>79</v>
      </c>
      <c r="D899" t="s">
        <v>803</v>
      </c>
      <c r="E899" s="2">
        <v>44413</v>
      </c>
      <c r="F899" s="3" t="s">
        <v>891</v>
      </c>
      <c r="G899" s="3">
        <v>2021</v>
      </c>
      <c r="H899" s="1">
        <v>2245.65</v>
      </c>
      <c r="I899">
        <v>8</v>
      </c>
      <c r="J899" s="1">
        <f>0.075*mock[[#This Row],[Invoiced Amount USD]]</f>
        <v>168.42375000000001</v>
      </c>
      <c r="K899" s="1">
        <f>mock[[#This Row],[Invoiced Amount USD]]-mock[[#This Row],[Vat]]</f>
        <v>2077.2262500000002</v>
      </c>
      <c r="L899" s="1">
        <f>mock[[#This Row],[Invoiced Amount USD]]/mock[[#This Row],[Quantity]]</f>
        <v>280.70625000000001</v>
      </c>
      <c r="M899" s="1">
        <f>mock[[#This Row],[COGS]]/mock[[#This Row],[Quantity]]</f>
        <v>259.65328125000002</v>
      </c>
      <c r="N899" s="1">
        <f>mock[[#This Row],[Unit Price]]-mock[[#This Row],[Unit Cost]]</f>
        <v>21.052968749999991</v>
      </c>
      <c r="O899" s="1">
        <f>mock[[#This Row],[Profit]]*mock[[#This Row],[Quantity]]</f>
        <v>168.42374999999993</v>
      </c>
      <c r="P899" s="1">
        <f>mock[[#This Row],[Total Profit]]+mock[[#This Row],[Vat]]</f>
        <v>336.84749999999997</v>
      </c>
      <c r="Q899" s="1">
        <f>mock[[#This Row],[Invoiced Amount USD]]/mock[[#This Row],[Total Profit]]</f>
        <v>13.333333333333339</v>
      </c>
      <c r="R899" s="1">
        <f>mock[[#This Row],[Invoiced Amount USD]]/$T$23*100</f>
        <v>4.4895434212409983E-2</v>
      </c>
    </row>
    <row r="900" spans="1:18" x14ac:dyDescent="0.2">
      <c r="A900">
        <v>899</v>
      </c>
      <c r="B900" t="s">
        <v>5</v>
      </c>
      <c r="C900" t="s">
        <v>47</v>
      </c>
      <c r="D900" t="s">
        <v>804</v>
      </c>
      <c r="E900" s="2">
        <v>44224</v>
      </c>
      <c r="F900" s="3" t="s">
        <v>894</v>
      </c>
      <c r="G900" s="3">
        <v>2021</v>
      </c>
      <c r="H900" s="1">
        <v>6778.12</v>
      </c>
      <c r="I900">
        <v>2</v>
      </c>
      <c r="J900" s="1">
        <f>0.075*mock[[#This Row],[Invoiced Amount USD]]</f>
        <v>508.35899999999998</v>
      </c>
      <c r="K900" s="1">
        <f>mock[[#This Row],[Invoiced Amount USD]]-mock[[#This Row],[Vat]]</f>
        <v>6269.7609999999995</v>
      </c>
      <c r="L900" s="1">
        <f>mock[[#This Row],[Invoiced Amount USD]]/mock[[#This Row],[Quantity]]</f>
        <v>3389.06</v>
      </c>
      <c r="M900" s="1">
        <f>mock[[#This Row],[COGS]]/mock[[#This Row],[Quantity]]</f>
        <v>3134.8804999999998</v>
      </c>
      <c r="N900" s="1">
        <f>mock[[#This Row],[Unit Price]]-mock[[#This Row],[Unit Cost]]</f>
        <v>254.17950000000019</v>
      </c>
      <c r="O900" s="1">
        <f>mock[[#This Row],[Profit]]*mock[[#This Row],[Quantity]]</f>
        <v>508.35900000000038</v>
      </c>
      <c r="P900" s="1">
        <f>mock[[#This Row],[Total Profit]]+mock[[#This Row],[Vat]]</f>
        <v>1016.7180000000003</v>
      </c>
      <c r="Q900" s="1">
        <f>mock[[#This Row],[Invoiced Amount USD]]/mock[[#This Row],[Total Profit]]</f>
        <v>13.333333333333323</v>
      </c>
      <c r="R900" s="1">
        <f>mock[[#This Row],[Invoiced Amount USD]]/$T$23*100</f>
        <v>0.13550938059974632</v>
      </c>
    </row>
    <row r="901" spans="1:18" x14ac:dyDescent="0.2">
      <c r="A901">
        <v>900</v>
      </c>
      <c r="B901" t="s">
        <v>10</v>
      </c>
      <c r="C901" t="s">
        <v>87</v>
      </c>
      <c r="D901" t="s">
        <v>142</v>
      </c>
      <c r="E901" s="2">
        <v>44280</v>
      </c>
      <c r="F901" s="3" t="s">
        <v>890</v>
      </c>
      <c r="G901" s="3">
        <v>2021</v>
      </c>
      <c r="H901" s="1">
        <v>9473.4500000000007</v>
      </c>
      <c r="I901">
        <v>7</v>
      </c>
      <c r="J901" s="1">
        <f>0.075*mock[[#This Row],[Invoiced Amount USD]]</f>
        <v>710.50875000000008</v>
      </c>
      <c r="K901" s="1">
        <f>mock[[#This Row],[Invoiced Amount USD]]-mock[[#This Row],[Vat]]</f>
        <v>8762.9412499999999</v>
      </c>
      <c r="L901" s="1">
        <f>mock[[#This Row],[Invoiced Amount USD]]/mock[[#This Row],[Quantity]]</f>
        <v>1353.3500000000001</v>
      </c>
      <c r="M901" s="1">
        <f>mock[[#This Row],[COGS]]/mock[[#This Row],[Quantity]]</f>
        <v>1251.8487499999999</v>
      </c>
      <c r="N901" s="1">
        <f>mock[[#This Row],[Unit Price]]-mock[[#This Row],[Unit Cost]]</f>
        <v>101.50125000000025</v>
      </c>
      <c r="O901" s="1">
        <f>mock[[#This Row],[Profit]]*mock[[#This Row],[Quantity]]</f>
        <v>710.50875000000178</v>
      </c>
      <c r="P901" s="1">
        <f>mock[[#This Row],[Total Profit]]+mock[[#This Row],[Vat]]</f>
        <v>1421.0175000000017</v>
      </c>
      <c r="Q901" s="1">
        <f>mock[[#This Row],[Invoiced Amount USD]]/mock[[#This Row],[Total Profit]]</f>
        <v>13.3333333333333</v>
      </c>
      <c r="R901" s="1">
        <f>mock[[#This Row],[Invoiced Amount USD]]/$T$23*100</f>
        <v>0.18939489735246159</v>
      </c>
    </row>
    <row r="902" spans="1:18" x14ac:dyDescent="0.2">
      <c r="A902">
        <v>901</v>
      </c>
      <c r="B902" t="s">
        <v>16</v>
      </c>
      <c r="C902" t="s">
        <v>63</v>
      </c>
      <c r="D902" t="s">
        <v>805</v>
      </c>
      <c r="E902" s="2">
        <v>44283</v>
      </c>
      <c r="F902" s="3" t="s">
        <v>890</v>
      </c>
      <c r="G902" s="3">
        <v>2021</v>
      </c>
      <c r="H902" s="1">
        <v>9743.18</v>
      </c>
      <c r="I902">
        <v>2</v>
      </c>
      <c r="J902" s="1">
        <f>0.075*mock[[#This Row],[Invoiced Amount USD]]</f>
        <v>730.73850000000004</v>
      </c>
      <c r="K902" s="1">
        <f>mock[[#This Row],[Invoiced Amount USD]]-mock[[#This Row],[Vat]]</f>
        <v>9012.4415000000008</v>
      </c>
      <c r="L902" s="1">
        <f>mock[[#This Row],[Invoiced Amount USD]]/mock[[#This Row],[Quantity]]</f>
        <v>4871.59</v>
      </c>
      <c r="M902" s="1">
        <f>mock[[#This Row],[COGS]]/mock[[#This Row],[Quantity]]</f>
        <v>4506.2207500000004</v>
      </c>
      <c r="N902" s="1">
        <f>mock[[#This Row],[Unit Price]]-mock[[#This Row],[Unit Cost]]</f>
        <v>365.36924999999974</v>
      </c>
      <c r="O902" s="1">
        <f>mock[[#This Row],[Profit]]*mock[[#This Row],[Quantity]]</f>
        <v>730.73849999999948</v>
      </c>
      <c r="P902" s="1">
        <f>mock[[#This Row],[Total Profit]]+mock[[#This Row],[Vat]]</f>
        <v>1461.4769999999994</v>
      </c>
      <c r="Q902" s="1">
        <f>mock[[#This Row],[Invoiced Amount USD]]/mock[[#This Row],[Total Profit]]</f>
        <v>13.333333333333343</v>
      </c>
      <c r="R902" s="1">
        <f>mock[[#This Row],[Invoiced Amount USD]]/$T$23*100</f>
        <v>0.19478738748677163</v>
      </c>
    </row>
    <row r="903" spans="1:18" x14ac:dyDescent="0.2">
      <c r="A903">
        <v>902</v>
      </c>
      <c r="B903" t="s">
        <v>8</v>
      </c>
      <c r="C903" t="s">
        <v>31</v>
      </c>
      <c r="D903" t="s">
        <v>806</v>
      </c>
      <c r="E903" s="2">
        <v>44503</v>
      </c>
      <c r="F903" s="3" t="s">
        <v>898</v>
      </c>
      <c r="G903" s="3">
        <v>2021</v>
      </c>
      <c r="H903" s="1">
        <v>9563.09</v>
      </c>
      <c r="I903">
        <v>2</v>
      </c>
      <c r="J903" s="1">
        <f>0.075*mock[[#This Row],[Invoiced Amount USD]]</f>
        <v>717.23175000000003</v>
      </c>
      <c r="K903" s="1">
        <f>mock[[#This Row],[Invoiced Amount USD]]-mock[[#This Row],[Vat]]</f>
        <v>8845.8582499999993</v>
      </c>
      <c r="L903" s="1">
        <f>mock[[#This Row],[Invoiced Amount USD]]/mock[[#This Row],[Quantity]]</f>
        <v>4781.5450000000001</v>
      </c>
      <c r="M903" s="1">
        <f>mock[[#This Row],[COGS]]/mock[[#This Row],[Quantity]]</f>
        <v>4422.9291249999997</v>
      </c>
      <c r="N903" s="1">
        <f>mock[[#This Row],[Unit Price]]-mock[[#This Row],[Unit Cost]]</f>
        <v>358.61587500000041</v>
      </c>
      <c r="O903" s="1">
        <f>mock[[#This Row],[Profit]]*mock[[#This Row],[Quantity]]</f>
        <v>717.23175000000083</v>
      </c>
      <c r="P903" s="1">
        <f>mock[[#This Row],[Total Profit]]+mock[[#This Row],[Vat]]</f>
        <v>1434.4635000000007</v>
      </c>
      <c r="Q903" s="1">
        <f>mock[[#This Row],[Invoiced Amount USD]]/mock[[#This Row],[Total Profit]]</f>
        <v>13.333333333333318</v>
      </c>
      <c r="R903" s="1">
        <f>mock[[#This Row],[Invoiced Amount USD]]/$T$23*100</f>
        <v>0.1911869961758759</v>
      </c>
    </row>
    <row r="904" spans="1:18" x14ac:dyDescent="0.2">
      <c r="A904">
        <v>903</v>
      </c>
      <c r="B904" t="s">
        <v>8</v>
      </c>
      <c r="C904" t="s">
        <v>164</v>
      </c>
      <c r="D904" t="s">
        <v>807</v>
      </c>
      <c r="E904" s="2">
        <v>44506</v>
      </c>
      <c r="F904" s="3" t="s">
        <v>898</v>
      </c>
      <c r="G904" s="3">
        <v>2021</v>
      </c>
      <c r="H904" s="1">
        <v>5196.37</v>
      </c>
      <c r="I904">
        <v>6</v>
      </c>
      <c r="J904" s="1">
        <f>0.075*mock[[#This Row],[Invoiced Amount USD]]</f>
        <v>389.72774999999996</v>
      </c>
      <c r="K904" s="1">
        <f>mock[[#This Row],[Invoiced Amount USD]]-mock[[#This Row],[Vat]]</f>
        <v>4806.6422499999999</v>
      </c>
      <c r="L904" s="1">
        <f>mock[[#This Row],[Invoiced Amount USD]]/mock[[#This Row],[Quantity]]</f>
        <v>866.06166666666661</v>
      </c>
      <c r="M904" s="1">
        <f>mock[[#This Row],[COGS]]/mock[[#This Row],[Quantity]]</f>
        <v>801.10704166666665</v>
      </c>
      <c r="N904" s="1">
        <f>mock[[#This Row],[Unit Price]]-mock[[#This Row],[Unit Cost]]</f>
        <v>64.954624999999965</v>
      </c>
      <c r="O904" s="1">
        <f>mock[[#This Row],[Profit]]*mock[[#This Row],[Quantity]]</f>
        <v>389.72774999999979</v>
      </c>
      <c r="P904" s="1">
        <f>mock[[#This Row],[Total Profit]]+mock[[#This Row],[Vat]]</f>
        <v>779.4554999999998</v>
      </c>
      <c r="Q904" s="1">
        <f>mock[[#This Row],[Invoiced Amount USD]]/mock[[#This Row],[Total Profit]]</f>
        <v>13.333333333333341</v>
      </c>
      <c r="R904" s="1">
        <f>mock[[#This Row],[Invoiced Amount USD]]/$T$23*100</f>
        <v>0.10388675326891583</v>
      </c>
    </row>
    <row r="905" spans="1:18" x14ac:dyDescent="0.2">
      <c r="A905">
        <v>904</v>
      </c>
      <c r="B905" t="s">
        <v>10</v>
      </c>
      <c r="C905" t="s">
        <v>58</v>
      </c>
      <c r="D905" t="s">
        <v>361</v>
      </c>
      <c r="E905" s="2">
        <v>44260</v>
      </c>
      <c r="F905" s="3" t="s">
        <v>890</v>
      </c>
      <c r="G905" s="3">
        <v>2021</v>
      </c>
      <c r="H905" s="1">
        <v>5584.66</v>
      </c>
      <c r="I905">
        <v>8</v>
      </c>
      <c r="J905" s="1">
        <f>0.075*mock[[#This Row],[Invoiced Amount USD]]</f>
        <v>418.84949999999998</v>
      </c>
      <c r="K905" s="1">
        <f>mock[[#This Row],[Invoiced Amount USD]]-mock[[#This Row],[Vat]]</f>
        <v>5165.8104999999996</v>
      </c>
      <c r="L905" s="1">
        <f>mock[[#This Row],[Invoiced Amount USD]]/mock[[#This Row],[Quantity]]</f>
        <v>698.08249999999998</v>
      </c>
      <c r="M905" s="1">
        <f>mock[[#This Row],[COGS]]/mock[[#This Row],[Quantity]]</f>
        <v>645.72631249999995</v>
      </c>
      <c r="N905" s="1">
        <f>mock[[#This Row],[Unit Price]]-mock[[#This Row],[Unit Cost]]</f>
        <v>52.356187500000033</v>
      </c>
      <c r="O905" s="1">
        <f>mock[[#This Row],[Profit]]*mock[[#This Row],[Quantity]]</f>
        <v>418.84950000000026</v>
      </c>
      <c r="P905" s="1">
        <f>mock[[#This Row],[Total Profit]]+mock[[#This Row],[Vat]]</f>
        <v>837.6990000000003</v>
      </c>
      <c r="Q905" s="1">
        <f>mock[[#This Row],[Invoiced Amount USD]]/mock[[#This Row],[Total Profit]]</f>
        <v>13.333333333333325</v>
      </c>
      <c r="R905" s="1">
        <f>mock[[#This Row],[Invoiced Amount USD]]/$T$23*100</f>
        <v>0.11164951601036559</v>
      </c>
    </row>
    <row r="906" spans="1:18" x14ac:dyDescent="0.2">
      <c r="A906">
        <v>905</v>
      </c>
      <c r="B906" t="s">
        <v>13</v>
      </c>
      <c r="C906" t="s">
        <v>79</v>
      </c>
      <c r="D906" t="s">
        <v>808</v>
      </c>
      <c r="E906" s="2">
        <v>44483</v>
      </c>
      <c r="F906" s="3" t="s">
        <v>889</v>
      </c>
      <c r="G906" s="3">
        <v>2021</v>
      </c>
      <c r="H906" s="1">
        <v>4469.72</v>
      </c>
      <c r="I906">
        <v>2</v>
      </c>
      <c r="J906" s="1">
        <f>0.075*mock[[#This Row],[Invoiced Amount USD]]</f>
        <v>335.22899999999998</v>
      </c>
      <c r="K906" s="1">
        <f>mock[[#This Row],[Invoiced Amount USD]]-mock[[#This Row],[Vat]]</f>
        <v>4134.491</v>
      </c>
      <c r="L906" s="1">
        <f>mock[[#This Row],[Invoiced Amount USD]]/mock[[#This Row],[Quantity]]</f>
        <v>2234.86</v>
      </c>
      <c r="M906" s="1">
        <f>mock[[#This Row],[COGS]]/mock[[#This Row],[Quantity]]</f>
        <v>2067.2455</v>
      </c>
      <c r="N906" s="1">
        <f>mock[[#This Row],[Unit Price]]-mock[[#This Row],[Unit Cost]]</f>
        <v>167.61450000000013</v>
      </c>
      <c r="O906" s="1">
        <f>mock[[#This Row],[Profit]]*mock[[#This Row],[Quantity]]</f>
        <v>335.22900000000027</v>
      </c>
      <c r="P906" s="1">
        <f>mock[[#This Row],[Total Profit]]+mock[[#This Row],[Vat]]</f>
        <v>670.45800000000031</v>
      </c>
      <c r="Q906" s="1">
        <f>mock[[#This Row],[Invoiced Amount USD]]/mock[[#This Row],[Total Profit]]</f>
        <v>13.333333333333323</v>
      </c>
      <c r="R906" s="1">
        <f>mock[[#This Row],[Invoiced Amount USD]]/$T$23*100</f>
        <v>8.9359437226590593E-2</v>
      </c>
    </row>
    <row r="907" spans="1:18" x14ac:dyDescent="0.2">
      <c r="A907">
        <v>906</v>
      </c>
      <c r="B907" t="s">
        <v>16</v>
      </c>
      <c r="C907" t="s">
        <v>31</v>
      </c>
      <c r="D907" t="s">
        <v>809</v>
      </c>
      <c r="E907" s="2">
        <v>44442</v>
      </c>
      <c r="F907" s="3" t="s">
        <v>893</v>
      </c>
      <c r="G907" s="3">
        <v>2021</v>
      </c>
      <c r="H907" s="1">
        <v>4652.1099999999997</v>
      </c>
      <c r="I907">
        <v>5</v>
      </c>
      <c r="J907" s="1">
        <f>0.075*mock[[#This Row],[Invoiced Amount USD]]</f>
        <v>348.90824999999995</v>
      </c>
      <c r="K907" s="1">
        <f>mock[[#This Row],[Invoiced Amount USD]]-mock[[#This Row],[Vat]]</f>
        <v>4303.2017500000002</v>
      </c>
      <c r="L907" s="1">
        <f>mock[[#This Row],[Invoiced Amount USD]]/mock[[#This Row],[Quantity]]</f>
        <v>930.42199999999991</v>
      </c>
      <c r="M907" s="1">
        <f>mock[[#This Row],[COGS]]/mock[[#This Row],[Quantity]]</f>
        <v>860.64035000000001</v>
      </c>
      <c r="N907" s="1">
        <f>mock[[#This Row],[Unit Price]]-mock[[#This Row],[Unit Cost]]</f>
        <v>69.7816499999999</v>
      </c>
      <c r="O907" s="1">
        <f>mock[[#This Row],[Profit]]*mock[[#This Row],[Quantity]]</f>
        <v>348.9082499999995</v>
      </c>
      <c r="P907" s="1">
        <f>mock[[#This Row],[Total Profit]]+mock[[#This Row],[Vat]]</f>
        <v>697.81649999999945</v>
      </c>
      <c r="Q907" s="1">
        <f>mock[[#This Row],[Invoiced Amount USD]]/mock[[#This Row],[Total Profit]]</f>
        <v>13.333333333333352</v>
      </c>
      <c r="R907" s="1">
        <f>mock[[#This Row],[Invoiced Amount USD]]/$T$23*100</f>
        <v>9.3005810546565384E-2</v>
      </c>
    </row>
    <row r="908" spans="1:18" x14ac:dyDescent="0.2">
      <c r="A908">
        <v>907</v>
      </c>
      <c r="B908" t="s">
        <v>16</v>
      </c>
      <c r="C908" t="s">
        <v>27</v>
      </c>
      <c r="D908" t="s">
        <v>231</v>
      </c>
      <c r="E908" s="2">
        <v>44396</v>
      </c>
      <c r="F908" s="3" t="s">
        <v>892</v>
      </c>
      <c r="G908" s="3">
        <v>2021</v>
      </c>
      <c r="H908" s="1">
        <v>5470.15</v>
      </c>
      <c r="I908">
        <v>2</v>
      </c>
      <c r="J908" s="1">
        <f>0.075*mock[[#This Row],[Invoiced Amount USD]]</f>
        <v>410.26124999999996</v>
      </c>
      <c r="K908" s="1">
        <f>mock[[#This Row],[Invoiced Amount USD]]-mock[[#This Row],[Vat]]</f>
        <v>5059.8887500000001</v>
      </c>
      <c r="L908" s="1">
        <f>mock[[#This Row],[Invoiced Amount USD]]/mock[[#This Row],[Quantity]]</f>
        <v>2735.0749999999998</v>
      </c>
      <c r="M908" s="1">
        <f>mock[[#This Row],[COGS]]/mock[[#This Row],[Quantity]]</f>
        <v>2529.944375</v>
      </c>
      <c r="N908" s="1">
        <f>mock[[#This Row],[Unit Price]]-mock[[#This Row],[Unit Cost]]</f>
        <v>205.13062499999978</v>
      </c>
      <c r="O908" s="1">
        <f>mock[[#This Row],[Profit]]*mock[[#This Row],[Quantity]]</f>
        <v>410.26124999999956</v>
      </c>
      <c r="P908" s="1">
        <f>mock[[#This Row],[Total Profit]]+mock[[#This Row],[Vat]]</f>
        <v>820.52249999999958</v>
      </c>
      <c r="Q908" s="1">
        <f>mock[[#This Row],[Invoiced Amount USD]]/mock[[#This Row],[Total Profit]]</f>
        <v>13.333333333333346</v>
      </c>
      <c r="R908" s="1">
        <f>mock[[#This Row],[Invoiced Amount USD]]/$T$23*100</f>
        <v>0.10936021172356085</v>
      </c>
    </row>
    <row r="909" spans="1:18" x14ac:dyDescent="0.2">
      <c r="A909">
        <v>908</v>
      </c>
      <c r="B909" t="s">
        <v>8</v>
      </c>
      <c r="C909" t="s">
        <v>63</v>
      </c>
      <c r="D909" t="s">
        <v>810</v>
      </c>
      <c r="E909" s="2">
        <v>44213</v>
      </c>
      <c r="F909" s="3" t="s">
        <v>894</v>
      </c>
      <c r="G909" s="3">
        <v>2021</v>
      </c>
      <c r="H909" s="1">
        <v>6779.38</v>
      </c>
      <c r="I909">
        <v>6</v>
      </c>
      <c r="J909" s="1">
        <f>0.075*mock[[#This Row],[Invoiced Amount USD]]</f>
        <v>508.45349999999996</v>
      </c>
      <c r="K909" s="1">
        <f>mock[[#This Row],[Invoiced Amount USD]]-mock[[#This Row],[Vat]]</f>
        <v>6270.9265000000005</v>
      </c>
      <c r="L909" s="1">
        <f>mock[[#This Row],[Invoiced Amount USD]]/mock[[#This Row],[Quantity]]</f>
        <v>1129.8966666666668</v>
      </c>
      <c r="M909" s="1">
        <f>mock[[#This Row],[COGS]]/mock[[#This Row],[Quantity]]</f>
        <v>1045.1544166666667</v>
      </c>
      <c r="N909" s="1">
        <f>mock[[#This Row],[Unit Price]]-mock[[#This Row],[Unit Cost]]</f>
        <v>84.742250000000013</v>
      </c>
      <c r="O909" s="1">
        <f>mock[[#This Row],[Profit]]*mock[[#This Row],[Quantity]]</f>
        <v>508.45350000000008</v>
      </c>
      <c r="P909" s="1">
        <f>mock[[#This Row],[Total Profit]]+mock[[#This Row],[Vat]]</f>
        <v>1016.907</v>
      </c>
      <c r="Q909" s="1">
        <f>mock[[#This Row],[Invoiced Amount USD]]/mock[[#This Row],[Total Profit]]</f>
        <v>13.333333333333332</v>
      </c>
      <c r="R909" s="1">
        <f>mock[[#This Row],[Invoiced Amount USD]]/$T$23*100</f>
        <v>0.13553457074385053</v>
      </c>
    </row>
    <row r="910" spans="1:18" x14ac:dyDescent="0.2">
      <c r="A910">
        <v>909</v>
      </c>
      <c r="B910" t="s">
        <v>5</v>
      </c>
      <c r="C910" t="s">
        <v>87</v>
      </c>
      <c r="D910" t="s">
        <v>811</v>
      </c>
      <c r="E910" s="2">
        <v>44303</v>
      </c>
      <c r="F910" s="3" t="s">
        <v>888</v>
      </c>
      <c r="G910" s="3">
        <v>2021</v>
      </c>
      <c r="H910" s="1">
        <v>6568.02</v>
      </c>
      <c r="I910">
        <v>1</v>
      </c>
      <c r="J910" s="1">
        <f>0.075*mock[[#This Row],[Invoiced Amount USD]]</f>
        <v>492.60149999999999</v>
      </c>
      <c r="K910" s="1">
        <f>mock[[#This Row],[Invoiced Amount USD]]-mock[[#This Row],[Vat]]</f>
        <v>6075.4185000000007</v>
      </c>
      <c r="L910" s="1">
        <f>mock[[#This Row],[Invoiced Amount USD]]/mock[[#This Row],[Quantity]]</f>
        <v>6568.02</v>
      </c>
      <c r="M910" s="1">
        <f>mock[[#This Row],[COGS]]/mock[[#This Row],[Quantity]]</f>
        <v>6075.4185000000007</v>
      </c>
      <c r="N910" s="1">
        <f>mock[[#This Row],[Unit Price]]-mock[[#This Row],[Unit Cost]]</f>
        <v>492.60149999999976</v>
      </c>
      <c r="O910" s="1">
        <f>mock[[#This Row],[Profit]]*mock[[#This Row],[Quantity]]</f>
        <v>492.60149999999976</v>
      </c>
      <c r="P910" s="1">
        <f>mock[[#This Row],[Total Profit]]+mock[[#This Row],[Vat]]</f>
        <v>985.20299999999975</v>
      </c>
      <c r="Q910" s="1">
        <f>mock[[#This Row],[Invoiced Amount USD]]/mock[[#This Row],[Total Profit]]</f>
        <v>13.333333333333341</v>
      </c>
      <c r="R910" s="1">
        <f>mock[[#This Row],[Invoiced Amount USD]]/$T$23*100</f>
        <v>0.13130902403125733</v>
      </c>
    </row>
    <row r="911" spans="1:18" x14ac:dyDescent="0.2">
      <c r="A911">
        <v>910</v>
      </c>
      <c r="B911" t="s">
        <v>10</v>
      </c>
      <c r="C911" t="s">
        <v>41</v>
      </c>
      <c r="D911" t="s">
        <v>812</v>
      </c>
      <c r="E911" s="2">
        <v>44556</v>
      </c>
      <c r="F911" s="3" t="s">
        <v>895</v>
      </c>
      <c r="G911" s="3">
        <v>2021</v>
      </c>
      <c r="H911" s="1">
        <v>2311.66</v>
      </c>
      <c r="I911">
        <v>8</v>
      </c>
      <c r="J911" s="1">
        <f>0.075*mock[[#This Row],[Invoiced Amount USD]]</f>
        <v>173.37449999999998</v>
      </c>
      <c r="K911" s="1">
        <f>mock[[#This Row],[Invoiced Amount USD]]-mock[[#This Row],[Vat]]</f>
        <v>2138.2855</v>
      </c>
      <c r="L911" s="1">
        <f>mock[[#This Row],[Invoiced Amount USD]]/mock[[#This Row],[Quantity]]</f>
        <v>288.95749999999998</v>
      </c>
      <c r="M911" s="1">
        <f>mock[[#This Row],[COGS]]/mock[[#This Row],[Quantity]]</f>
        <v>267.28568749999999</v>
      </c>
      <c r="N911" s="1">
        <f>mock[[#This Row],[Unit Price]]-mock[[#This Row],[Unit Cost]]</f>
        <v>21.671812499999987</v>
      </c>
      <c r="O911" s="1">
        <f>mock[[#This Row],[Profit]]*mock[[#This Row],[Quantity]]</f>
        <v>173.3744999999999</v>
      </c>
      <c r="P911" s="1">
        <f>mock[[#This Row],[Total Profit]]+mock[[#This Row],[Vat]]</f>
        <v>346.74899999999991</v>
      </c>
      <c r="Q911" s="1">
        <f>mock[[#This Row],[Invoiced Amount USD]]/mock[[#This Row],[Total Profit]]</f>
        <v>13.333333333333341</v>
      </c>
      <c r="R911" s="1">
        <f>mock[[#This Row],[Invoiced Amount USD]]/$T$23*100</f>
        <v>4.6215117872980938E-2</v>
      </c>
    </row>
    <row r="912" spans="1:18" x14ac:dyDescent="0.2">
      <c r="A912">
        <v>911</v>
      </c>
      <c r="B912" t="s">
        <v>10</v>
      </c>
      <c r="C912" t="s">
        <v>63</v>
      </c>
      <c r="D912" t="s">
        <v>813</v>
      </c>
      <c r="E912" s="2">
        <v>44477</v>
      </c>
      <c r="F912" s="3" t="s">
        <v>889</v>
      </c>
      <c r="G912" s="3">
        <v>2021</v>
      </c>
      <c r="H912" s="1">
        <v>9152.4500000000007</v>
      </c>
      <c r="I912">
        <v>2</v>
      </c>
      <c r="J912" s="1">
        <f>0.075*mock[[#This Row],[Invoiced Amount USD]]</f>
        <v>686.43375000000003</v>
      </c>
      <c r="K912" s="1">
        <f>mock[[#This Row],[Invoiced Amount USD]]-mock[[#This Row],[Vat]]</f>
        <v>8466.0162500000006</v>
      </c>
      <c r="L912" s="1">
        <f>mock[[#This Row],[Invoiced Amount USD]]/mock[[#This Row],[Quantity]]</f>
        <v>4576.2250000000004</v>
      </c>
      <c r="M912" s="1">
        <f>mock[[#This Row],[COGS]]/mock[[#This Row],[Quantity]]</f>
        <v>4233.0081250000003</v>
      </c>
      <c r="N912" s="1">
        <f>mock[[#This Row],[Unit Price]]-mock[[#This Row],[Unit Cost]]</f>
        <v>343.21687500000007</v>
      </c>
      <c r="O912" s="1">
        <f>mock[[#This Row],[Profit]]*mock[[#This Row],[Quantity]]</f>
        <v>686.43375000000015</v>
      </c>
      <c r="P912" s="1">
        <f>mock[[#This Row],[Total Profit]]+mock[[#This Row],[Vat]]</f>
        <v>1372.8675000000003</v>
      </c>
      <c r="Q912" s="1">
        <f>mock[[#This Row],[Invoiced Amount USD]]/mock[[#This Row],[Total Profit]]</f>
        <v>13.333333333333332</v>
      </c>
      <c r="R912" s="1">
        <f>mock[[#This Row],[Invoiced Amount USD]]/$T$23*100</f>
        <v>0.18297740825924419</v>
      </c>
    </row>
    <row r="913" spans="1:18" x14ac:dyDescent="0.2">
      <c r="A913">
        <v>912</v>
      </c>
      <c r="B913" t="s">
        <v>13</v>
      </c>
      <c r="C913" t="s">
        <v>164</v>
      </c>
      <c r="D913" t="s">
        <v>814</v>
      </c>
      <c r="E913" s="2">
        <v>44493</v>
      </c>
      <c r="F913" s="3" t="s">
        <v>889</v>
      </c>
      <c r="G913" s="3">
        <v>2021</v>
      </c>
      <c r="H913" s="1">
        <v>9762.67</v>
      </c>
      <c r="I913">
        <v>6</v>
      </c>
      <c r="J913" s="1">
        <f>0.075*mock[[#This Row],[Invoiced Amount USD]]</f>
        <v>732.20024999999998</v>
      </c>
      <c r="K913" s="1">
        <f>mock[[#This Row],[Invoiced Amount USD]]-mock[[#This Row],[Vat]]</f>
        <v>9030.4697500000002</v>
      </c>
      <c r="L913" s="1">
        <f>mock[[#This Row],[Invoiced Amount USD]]/mock[[#This Row],[Quantity]]</f>
        <v>1627.1116666666667</v>
      </c>
      <c r="M913" s="1">
        <f>mock[[#This Row],[COGS]]/mock[[#This Row],[Quantity]]</f>
        <v>1505.0782916666667</v>
      </c>
      <c r="N913" s="1">
        <f>mock[[#This Row],[Unit Price]]-mock[[#This Row],[Unit Cost]]</f>
        <v>122.03337499999998</v>
      </c>
      <c r="O913" s="1">
        <f>mock[[#This Row],[Profit]]*mock[[#This Row],[Quantity]]</f>
        <v>732.20024999999987</v>
      </c>
      <c r="P913" s="1">
        <f>mock[[#This Row],[Total Profit]]+mock[[#This Row],[Vat]]</f>
        <v>1464.4004999999997</v>
      </c>
      <c r="Q913" s="1">
        <f>mock[[#This Row],[Invoiced Amount USD]]/mock[[#This Row],[Total Profit]]</f>
        <v>13.333333333333336</v>
      </c>
      <c r="R913" s="1">
        <f>mock[[#This Row],[Invoiced Amount USD]]/$T$23*100</f>
        <v>0.19517703503327255</v>
      </c>
    </row>
    <row r="914" spans="1:18" x14ac:dyDescent="0.2">
      <c r="A914">
        <v>913</v>
      </c>
      <c r="B914" t="s">
        <v>13</v>
      </c>
      <c r="C914" t="s">
        <v>20</v>
      </c>
      <c r="D914" t="s">
        <v>815</v>
      </c>
      <c r="E914" s="2">
        <v>44446</v>
      </c>
      <c r="F914" s="3" t="s">
        <v>893</v>
      </c>
      <c r="G914" s="3">
        <v>2021</v>
      </c>
      <c r="H914" s="1">
        <v>9202.74</v>
      </c>
      <c r="I914">
        <v>10</v>
      </c>
      <c r="J914" s="1">
        <f>0.075*mock[[#This Row],[Invoiced Amount USD]]</f>
        <v>690.20549999999992</v>
      </c>
      <c r="K914" s="1">
        <f>mock[[#This Row],[Invoiced Amount USD]]-mock[[#This Row],[Vat]]</f>
        <v>8512.5344999999998</v>
      </c>
      <c r="L914" s="1">
        <f>mock[[#This Row],[Invoiced Amount USD]]/mock[[#This Row],[Quantity]]</f>
        <v>920.274</v>
      </c>
      <c r="M914" s="1">
        <f>mock[[#This Row],[COGS]]/mock[[#This Row],[Quantity]]</f>
        <v>851.25344999999993</v>
      </c>
      <c r="N914" s="1">
        <f>mock[[#This Row],[Unit Price]]-mock[[#This Row],[Unit Cost]]</f>
        <v>69.020550000000071</v>
      </c>
      <c r="O914" s="1">
        <f>mock[[#This Row],[Profit]]*mock[[#This Row],[Quantity]]</f>
        <v>690.20550000000071</v>
      </c>
      <c r="P914" s="1">
        <f>mock[[#This Row],[Total Profit]]+mock[[#This Row],[Vat]]</f>
        <v>1380.4110000000005</v>
      </c>
      <c r="Q914" s="1">
        <f>mock[[#This Row],[Invoiced Amount USD]]/mock[[#This Row],[Total Profit]]</f>
        <v>13.33333333333332</v>
      </c>
      <c r="R914" s="1">
        <f>mock[[#This Row],[Invoiced Amount USD]]/$T$23*100</f>
        <v>0.18398281488384824</v>
      </c>
    </row>
    <row r="915" spans="1:18" x14ac:dyDescent="0.2">
      <c r="A915">
        <v>914</v>
      </c>
      <c r="B915" t="s">
        <v>8</v>
      </c>
      <c r="C915" t="s">
        <v>25</v>
      </c>
      <c r="D915" t="s">
        <v>816</v>
      </c>
      <c r="E915" s="2">
        <v>44380</v>
      </c>
      <c r="F915" s="3" t="s">
        <v>892</v>
      </c>
      <c r="G915" s="3">
        <v>2021</v>
      </c>
      <c r="H915" s="1">
        <v>1847.29</v>
      </c>
      <c r="I915">
        <v>2</v>
      </c>
      <c r="J915" s="1">
        <f>0.075*mock[[#This Row],[Invoiced Amount USD]]</f>
        <v>138.54675</v>
      </c>
      <c r="K915" s="1">
        <f>mock[[#This Row],[Invoiced Amount USD]]-mock[[#This Row],[Vat]]</f>
        <v>1708.74325</v>
      </c>
      <c r="L915" s="1">
        <f>mock[[#This Row],[Invoiced Amount USD]]/mock[[#This Row],[Quantity]]</f>
        <v>923.64499999999998</v>
      </c>
      <c r="M915" s="1">
        <f>mock[[#This Row],[COGS]]/mock[[#This Row],[Quantity]]</f>
        <v>854.37162499999999</v>
      </c>
      <c r="N915" s="1">
        <f>mock[[#This Row],[Unit Price]]-mock[[#This Row],[Unit Cost]]</f>
        <v>69.273374999999987</v>
      </c>
      <c r="O915" s="1">
        <f>mock[[#This Row],[Profit]]*mock[[#This Row],[Quantity]]</f>
        <v>138.54674999999997</v>
      </c>
      <c r="P915" s="1">
        <f>mock[[#This Row],[Total Profit]]+mock[[#This Row],[Vat]]</f>
        <v>277.09349999999995</v>
      </c>
      <c r="Q915" s="1">
        <f>mock[[#This Row],[Invoiced Amount USD]]/mock[[#This Row],[Total Profit]]</f>
        <v>13.333333333333336</v>
      </c>
      <c r="R915" s="1">
        <f>mock[[#This Row],[Invoiced Amount USD]]/$T$23*100</f>
        <v>3.693135023990507E-2</v>
      </c>
    </row>
    <row r="916" spans="1:18" x14ac:dyDescent="0.2">
      <c r="A916">
        <v>915</v>
      </c>
      <c r="B916" t="s">
        <v>13</v>
      </c>
      <c r="C916" t="s">
        <v>22</v>
      </c>
      <c r="D916" t="s">
        <v>817</v>
      </c>
      <c r="E916" s="2">
        <v>44556</v>
      </c>
      <c r="F916" s="3" t="s">
        <v>895</v>
      </c>
      <c r="G916" s="3">
        <v>2021</v>
      </c>
      <c r="H916" s="1">
        <v>810.13</v>
      </c>
      <c r="I916">
        <v>2</v>
      </c>
      <c r="J916" s="1">
        <f>0.075*mock[[#This Row],[Invoiced Amount USD]]</f>
        <v>60.759749999999997</v>
      </c>
      <c r="K916" s="1">
        <f>mock[[#This Row],[Invoiced Amount USD]]-mock[[#This Row],[Vat]]</f>
        <v>749.37024999999994</v>
      </c>
      <c r="L916" s="1">
        <f>mock[[#This Row],[Invoiced Amount USD]]/mock[[#This Row],[Quantity]]</f>
        <v>405.065</v>
      </c>
      <c r="M916" s="1">
        <f>mock[[#This Row],[COGS]]/mock[[#This Row],[Quantity]]</f>
        <v>374.68512499999997</v>
      </c>
      <c r="N916" s="1">
        <f>mock[[#This Row],[Unit Price]]-mock[[#This Row],[Unit Cost]]</f>
        <v>30.379875000000027</v>
      </c>
      <c r="O916" s="1">
        <f>mock[[#This Row],[Profit]]*mock[[#This Row],[Quantity]]</f>
        <v>60.759750000000054</v>
      </c>
      <c r="P916" s="1">
        <f>mock[[#This Row],[Total Profit]]+mock[[#This Row],[Vat]]</f>
        <v>121.51950000000005</v>
      </c>
      <c r="Q916" s="1">
        <f>mock[[#This Row],[Invoiced Amount USD]]/mock[[#This Row],[Total Profit]]</f>
        <v>13.333333333333321</v>
      </c>
      <c r="R916" s="1">
        <f>mock[[#This Row],[Invoiced Amount USD]]/$T$23*100</f>
        <v>1.6196263050118984E-2</v>
      </c>
    </row>
    <row r="917" spans="1:18" x14ac:dyDescent="0.2">
      <c r="A917">
        <v>916</v>
      </c>
      <c r="B917" t="s">
        <v>8</v>
      </c>
      <c r="C917" t="s">
        <v>164</v>
      </c>
      <c r="D917" t="s">
        <v>818</v>
      </c>
      <c r="E917" s="2">
        <v>44479</v>
      </c>
      <c r="F917" s="3" t="s">
        <v>889</v>
      </c>
      <c r="G917" s="3">
        <v>2021</v>
      </c>
      <c r="H917" s="1">
        <v>4902.29</v>
      </c>
      <c r="I917">
        <v>2</v>
      </c>
      <c r="J917" s="1">
        <f>0.075*mock[[#This Row],[Invoiced Amount USD]]</f>
        <v>367.67174999999997</v>
      </c>
      <c r="K917" s="1">
        <f>mock[[#This Row],[Invoiced Amount USD]]-mock[[#This Row],[Vat]]</f>
        <v>4534.6182499999995</v>
      </c>
      <c r="L917" s="1">
        <f>mock[[#This Row],[Invoiced Amount USD]]/mock[[#This Row],[Quantity]]</f>
        <v>2451.145</v>
      </c>
      <c r="M917" s="1">
        <f>mock[[#This Row],[COGS]]/mock[[#This Row],[Quantity]]</f>
        <v>2267.3091249999998</v>
      </c>
      <c r="N917" s="1">
        <f>mock[[#This Row],[Unit Price]]-mock[[#This Row],[Unit Cost]]</f>
        <v>183.83587500000021</v>
      </c>
      <c r="O917" s="1">
        <f>mock[[#This Row],[Profit]]*mock[[#This Row],[Quantity]]</f>
        <v>367.67175000000043</v>
      </c>
      <c r="P917" s="1">
        <f>mock[[#This Row],[Total Profit]]+mock[[#This Row],[Vat]]</f>
        <v>735.3435000000004</v>
      </c>
      <c r="Q917" s="1">
        <f>mock[[#This Row],[Invoiced Amount USD]]/mock[[#This Row],[Total Profit]]</f>
        <v>13.333333333333318</v>
      </c>
      <c r="R917" s="1">
        <f>mock[[#This Row],[Invoiced Amount USD]]/$T$23*100</f>
        <v>9.800745360370286E-2</v>
      </c>
    </row>
    <row r="918" spans="1:18" x14ac:dyDescent="0.2">
      <c r="A918">
        <v>917</v>
      </c>
      <c r="B918" t="s">
        <v>8</v>
      </c>
      <c r="C918" t="s">
        <v>18</v>
      </c>
      <c r="D918" t="s">
        <v>351</v>
      </c>
      <c r="E918" s="2">
        <v>44365</v>
      </c>
      <c r="F918" s="3" t="s">
        <v>887</v>
      </c>
      <c r="G918" s="3">
        <v>2021</v>
      </c>
      <c r="H918" s="1">
        <v>34.17</v>
      </c>
      <c r="I918">
        <v>10</v>
      </c>
      <c r="J918" s="1">
        <f>0.075*mock[[#This Row],[Invoiced Amount USD]]</f>
        <v>2.5627499999999999</v>
      </c>
      <c r="K918" s="1">
        <f>mock[[#This Row],[Invoiced Amount USD]]-mock[[#This Row],[Vat]]</f>
        <v>31.607250000000001</v>
      </c>
      <c r="L918" s="1">
        <f>mock[[#This Row],[Invoiced Amount USD]]/mock[[#This Row],[Quantity]]</f>
        <v>3.4170000000000003</v>
      </c>
      <c r="M918" s="1">
        <f>mock[[#This Row],[COGS]]/mock[[#This Row],[Quantity]]</f>
        <v>3.1607250000000002</v>
      </c>
      <c r="N918" s="1">
        <f>mock[[#This Row],[Unit Price]]-mock[[#This Row],[Unit Cost]]</f>
        <v>0.25627500000000003</v>
      </c>
      <c r="O918" s="1">
        <f>mock[[#This Row],[Profit]]*mock[[#This Row],[Quantity]]</f>
        <v>2.5627500000000003</v>
      </c>
      <c r="P918" s="1">
        <f>mock[[#This Row],[Total Profit]]+mock[[#This Row],[Vat]]</f>
        <v>5.1255000000000006</v>
      </c>
      <c r="Q918" s="1">
        <f>mock[[#This Row],[Invoiced Amount USD]]/mock[[#This Row],[Total Profit]]</f>
        <v>13.333333333333332</v>
      </c>
      <c r="R918" s="1">
        <f>mock[[#This Row],[Invoiced Amount USD]]/$T$23*100</f>
        <v>6.8313271749295256E-4</v>
      </c>
    </row>
    <row r="919" spans="1:18" x14ac:dyDescent="0.2">
      <c r="A919">
        <v>918</v>
      </c>
      <c r="B919" t="s">
        <v>10</v>
      </c>
      <c r="C919" t="s">
        <v>63</v>
      </c>
      <c r="D919" t="s">
        <v>730</v>
      </c>
      <c r="E919" s="2">
        <v>44225</v>
      </c>
      <c r="F919" s="3" t="s">
        <v>894</v>
      </c>
      <c r="G919" s="3">
        <v>2021</v>
      </c>
      <c r="H919" s="1">
        <v>8534.81</v>
      </c>
      <c r="I919">
        <v>8</v>
      </c>
      <c r="J919" s="1">
        <f>0.075*mock[[#This Row],[Invoiced Amount USD]]</f>
        <v>640.11074999999994</v>
      </c>
      <c r="K919" s="1">
        <f>mock[[#This Row],[Invoiced Amount USD]]-mock[[#This Row],[Vat]]</f>
        <v>7894.6992499999997</v>
      </c>
      <c r="L919" s="1">
        <f>mock[[#This Row],[Invoiced Amount USD]]/mock[[#This Row],[Quantity]]</f>
        <v>1066.8512499999999</v>
      </c>
      <c r="M919" s="1">
        <f>mock[[#This Row],[COGS]]/mock[[#This Row],[Quantity]]</f>
        <v>986.83740624999996</v>
      </c>
      <c r="N919" s="1">
        <f>mock[[#This Row],[Unit Price]]-mock[[#This Row],[Unit Cost]]</f>
        <v>80.013843749999978</v>
      </c>
      <c r="O919" s="1">
        <f>mock[[#This Row],[Profit]]*mock[[#This Row],[Quantity]]</f>
        <v>640.11074999999983</v>
      </c>
      <c r="P919" s="1">
        <f>mock[[#This Row],[Total Profit]]+mock[[#This Row],[Vat]]</f>
        <v>1280.2214999999997</v>
      </c>
      <c r="Q919" s="1">
        <f>mock[[#This Row],[Invoiced Amount USD]]/mock[[#This Row],[Total Profit]]</f>
        <v>13.333333333333336</v>
      </c>
      <c r="R919" s="1">
        <f>mock[[#This Row],[Invoiced Amount USD]]/$T$23*100</f>
        <v>0.17062943952549098</v>
      </c>
    </row>
    <row r="920" spans="1:18" x14ac:dyDescent="0.2">
      <c r="A920">
        <v>919</v>
      </c>
      <c r="B920" t="s">
        <v>13</v>
      </c>
      <c r="C920" t="s">
        <v>31</v>
      </c>
      <c r="D920" t="s">
        <v>819</v>
      </c>
      <c r="E920" s="2">
        <v>44332</v>
      </c>
      <c r="F920" s="3" t="s">
        <v>897</v>
      </c>
      <c r="G920" s="3">
        <v>2021</v>
      </c>
      <c r="H920" s="1">
        <v>9367.94</v>
      </c>
      <c r="I920">
        <v>6</v>
      </c>
      <c r="J920" s="1">
        <f>0.075*mock[[#This Row],[Invoiced Amount USD]]</f>
        <v>702.59550000000002</v>
      </c>
      <c r="K920" s="1">
        <f>mock[[#This Row],[Invoiced Amount USD]]-mock[[#This Row],[Vat]]</f>
        <v>8665.3445000000011</v>
      </c>
      <c r="L920" s="1">
        <f>mock[[#This Row],[Invoiced Amount USD]]/mock[[#This Row],[Quantity]]</f>
        <v>1561.3233333333335</v>
      </c>
      <c r="M920" s="1">
        <f>mock[[#This Row],[COGS]]/mock[[#This Row],[Quantity]]</f>
        <v>1444.2240833333335</v>
      </c>
      <c r="N920" s="1">
        <f>mock[[#This Row],[Unit Price]]-mock[[#This Row],[Unit Cost]]</f>
        <v>117.09924999999998</v>
      </c>
      <c r="O920" s="1">
        <f>mock[[#This Row],[Profit]]*mock[[#This Row],[Quantity]]</f>
        <v>702.5954999999999</v>
      </c>
      <c r="P920" s="1">
        <f>mock[[#This Row],[Total Profit]]+mock[[#This Row],[Vat]]</f>
        <v>1405.1909999999998</v>
      </c>
      <c r="Q920" s="1">
        <f>mock[[#This Row],[Invoiced Amount USD]]/mock[[#This Row],[Total Profit]]</f>
        <v>13.333333333333336</v>
      </c>
      <c r="R920" s="1">
        <f>mock[[#This Row],[Invoiced Amount USD]]/$T$23*100</f>
        <v>0.18728552266640125</v>
      </c>
    </row>
    <row r="921" spans="1:18" x14ac:dyDescent="0.2">
      <c r="A921">
        <v>920</v>
      </c>
      <c r="B921" t="s">
        <v>13</v>
      </c>
      <c r="C921" t="s">
        <v>27</v>
      </c>
      <c r="D921" t="s">
        <v>820</v>
      </c>
      <c r="E921" s="2">
        <v>44328</v>
      </c>
      <c r="F921" s="3" t="s">
        <v>897</v>
      </c>
      <c r="G921" s="3">
        <v>2021</v>
      </c>
      <c r="H921" s="1">
        <v>5416.49</v>
      </c>
      <c r="I921">
        <v>10</v>
      </c>
      <c r="J921" s="1">
        <f>0.075*mock[[#This Row],[Invoiced Amount USD]]</f>
        <v>406.23674999999997</v>
      </c>
      <c r="K921" s="1">
        <f>mock[[#This Row],[Invoiced Amount USD]]-mock[[#This Row],[Vat]]</f>
        <v>5010.2532499999998</v>
      </c>
      <c r="L921" s="1">
        <f>mock[[#This Row],[Invoiced Amount USD]]/mock[[#This Row],[Quantity]]</f>
        <v>541.649</v>
      </c>
      <c r="M921" s="1">
        <f>mock[[#This Row],[COGS]]/mock[[#This Row],[Quantity]]</f>
        <v>501.02532499999995</v>
      </c>
      <c r="N921" s="1">
        <f>mock[[#This Row],[Unit Price]]-mock[[#This Row],[Unit Cost]]</f>
        <v>40.623675000000048</v>
      </c>
      <c r="O921" s="1">
        <f>mock[[#This Row],[Profit]]*mock[[#This Row],[Quantity]]</f>
        <v>406.23675000000048</v>
      </c>
      <c r="P921" s="1">
        <f>mock[[#This Row],[Total Profit]]+mock[[#This Row],[Vat]]</f>
        <v>812.47350000000051</v>
      </c>
      <c r="Q921" s="1">
        <f>mock[[#This Row],[Invoiced Amount USD]]/mock[[#This Row],[Total Profit]]</f>
        <v>13.333333333333316</v>
      </c>
      <c r="R921" s="1">
        <f>mock[[#This Row],[Invoiced Amount USD]]/$T$23*100</f>
        <v>0.10828743145956696</v>
      </c>
    </row>
    <row r="922" spans="1:18" x14ac:dyDescent="0.2">
      <c r="A922">
        <v>921</v>
      </c>
      <c r="B922" t="s">
        <v>13</v>
      </c>
      <c r="C922" t="s">
        <v>20</v>
      </c>
      <c r="D922" t="s">
        <v>821</v>
      </c>
      <c r="E922" s="2">
        <v>44551</v>
      </c>
      <c r="F922" s="3" t="s">
        <v>895</v>
      </c>
      <c r="G922" s="3">
        <v>2021</v>
      </c>
      <c r="H922" s="1">
        <v>707.15</v>
      </c>
      <c r="I922">
        <v>1</v>
      </c>
      <c r="J922" s="1">
        <f>0.075*mock[[#This Row],[Invoiced Amount USD]]</f>
        <v>53.036249999999995</v>
      </c>
      <c r="K922" s="1">
        <f>mock[[#This Row],[Invoiced Amount USD]]-mock[[#This Row],[Vat]]</f>
        <v>654.11374999999998</v>
      </c>
      <c r="L922" s="1">
        <f>mock[[#This Row],[Invoiced Amount USD]]/mock[[#This Row],[Quantity]]</f>
        <v>707.15</v>
      </c>
      <c r="M922" s="1">
        <f>mock[[#This Row],[COGS]]/mock[[#This Row],[Quantity]]</f>
        <v>654.11374999999998</v>
      </c>
      <c r="N922" s="1">
        <f>mock[[#This Row],[Unit Price]]-mock[[#This Row],[Unit Cost]]</f>
        <v>53.036249999999995</v>
      </c>
      <c r="O922" s="1">
        <f>mock[[#This Row],[Profit]]*mock[[#This Row],[Quantity]]</f>
        <v>53.036249999999995</v>
      </c>
      <c r="P922" s="1">
        <f>mock[[#This Row],[Total Profit]]+mock[[#This Row],[Vat]]</f>
        <v>106.07249999999999</v>
      </c>
      <c r="Q922" s="1">
        <f>mock[[#This Row],[Invoiced Amount USD]]/mock[[#This Row],[Total Profit]]</f>
        <v>13.333333333333334</v>
      </c>
      <c r="R922" s="1">
        <f>mock[[#This Row],[Invoiced Amount USD]]/$T$23*100</f>
        <v>1.4137468574045695E-2</v>
      </c>
    </row>
    <row r="923" spans="1:18" x14ac:dyDescent="0.2">
      <c r="A923">
        <v>922</v>
      </c>
      <c r="B923" t="s">
        <v>16</v>
      </c>
      <c r="C923" t="s">
        <v>35</v>
      </c>
      <c r="D923" t="s">
        <v>822</v>
      </c>
      <c r="E923" s="2">
        <v>44429</v>
      </c>
      <c r="F923" s="3" t="s">
        <v>891</v>
      </c>
      <c r="G923" s="3">
        <v>2021</v>
      </c>
      <c r="H923" s="1">
        <v>315.64999999999998</v>
      </c>
      <c r="I923">
        <v>2</v>
      </c>
      <c r="J923" s="1">
        <f>0.075*mock[[#This Row],[Invoiced Amount USD]]</f>
        <v>23.673749999999998</v>
      </c>
      <c r="K923" s="1">
        <f>mock[[#This Row],[Invoiced Amount USD]]-mock[[#This Row],[Vat]]</f>
        <v>291.97624999999999</v>
      </c>
      <c r="L923" s="1">
        <f>mock[[#This Row],[Invoiced Amount USD]]/mock[[#This Row],[Quantity]]</f>
        <v>157.82499999999999</v>
      </c>
      <c r="M923" s="1">
        <f>mock[[#This Row],[COGS]]/mock[[#This Row],[Quantity]]</f>
        <v>145.988125</v>
      </c>
      <c r="N923" s="1">
        <f>mock[[#This Row],[Unit Price]]-mock[[#This Row],[Unit Cost]]</f>
        <v>11.836874999999992</v>
      </c>
      <c r="O923" s="1">
        <f>mock[[#This Row],[Profit]]*mock[[#This Row],[Quantity]]</f>
        <v>23.673749999999984</v>
      </c>
      <c r="P923" s="1">
        <f>mock[[#This Row],[Total Profit]]+mock[[#This Row],[Vat]]</f>
        <v>47.347499999999982</v>
      </c>
      <c r="Q923" s="1">
        <f>mock[[#This Row],[Invoiced Amount USD]]/mock[[#This Row],[Total Profit]]</f>
        <v>13.333333333333341</v>
      </c>
      <c r="R923" s="1">
        <f>mock[[#This Row],[Invoiced Amount USD]]/$T$23*100</f>
        <v>6.3105309416637539E-3</v>
      </c>
    </row>
    <row r="924" spans="1:18" x14ac:dyDescent="0.2">
      <c r="A924">
        <v>923</v>
      </c>
      <c r="B924" t="s">
        <v>10</v>
      </c>
      <c r="C924" t="s">
        <v>63</v>
      </c>
      <c r="D924" t="s">
        <v>380</v>
      </c>
      <c r="E924" s="2">
        <v>44461</v>
      </c>
      <c r="F924" s="3" t="s">
        <v>893</v>
      </c>
      <c r="G924" s="3">
        <v>2021</v>
      </c>
      <c r="H924" s="1">
        <v>7693.96</v>
      </c>
      <c r="I924">
        <v>9</v>
      </c>
      <c r="J924" s="1">
        <f>0.075*mock[[#This Row],[Invoiced Amount USD]]</f>
        <v>577.04700000000003</v>
      </c>
      <c r="K924" s="1">
        <f>mock[[#This Row],[Invoiced Amount USD]]-mock[[#This Row],[Vat]]</f>
        <v>7116.9130000000005</v>
      </c>
      <c r="L924" s="1">
        <f>mock[[#This Row],[Invoiced Amount USD]]/mock[[#This Row],[Quantity]]</f>
        <v>854.8844444444444</v>
      </c>
      <c r="M924" s="1">
        <f>mock[[#This Row],[COGS]]/mock[[#This Row],[Quantity]]</f>
        <v>790.76811111111112</v>
      </c>
      <c r="N924" s="1">
        <f>mock[[#This Row],[Unit Price]]-mock[[#This Row],[Unit Cost]]</f>
        <v>64.116333333333273</v>
      </c>
      <c r="O924" s="1">
        <f>mock[[#This Row],[Profit]]*mock[[#This Row],[Quantity]]</f>
        <v>577.04699999999946</v>
      </c>
      <c r="P924" s="1">
        <f>mock[[#This Row],[Total Profit]]+mock[[#This Row],[Vat]]</f>
        <v>1154.0939999999996</v>
      </c>
      <c r="Q924" s="1">
        <f>mock[[#This Row],[Invoiced Amount USD]]/mock[[#This Row],[Total Profit]]</f>
        <v>13.333333333333346</v>
      </c>
      <c r="R924" s="1">
        <f>mock[[#This Row],[Invoiced Amount USD]]/$T$23*100</f>
        <v>0.15381901677149773</v>
      </c>
    </row>
    <row r="925" spans="1:18" x14ac:dyDescent="0.2">
      <c r="A925">
        <v>924</v>
      </c>
      <c r="B925" t="s">
        <v>10</v>
      </c>
      <c r="C925" t="s">
        <v>60</v>
      </c>
      <c r="D925" t="s">
        <v>823</v>
      </c>
      <c r="E925" s="2">
        <v>44208</v>
      </c>
      <c r="F925" s="3" t="s">
        <v>894</v>
      </c>
      <c r="G925" s="3">
        <v>2021</v>
      </c>
      <c r="H925" s="1">
        <v>7019.91</v>
      </c>
      <c r="I925">
        <v>1</v>
      </c>
      <c r="J925" s="1">
        <f>0.075*mock[[#This Row],[Invoiced Amount USD]]</f>
        <v>526.49324999999999</v>
      </c>
      <c r="K925" s="1">
        <f>mock[[#This Row],[Invoiced Amount USD]]-mock[[#This Row],[Vat]]</f>
        <v>6493.4167500000003</v>
      </c>
      <c r="L925" s="1">
        <f>mock[[#This Row],[Invoiced Amount USD]]/mock[[#This Row],[Quantity]]</f>
        <v>7019.91</v>
      </c>
      <c r="M925" s="1">
        <f>mock[[#This Row],[COGS]]/mock[[#This Row],[Quantity]]</f>
        <v>6493.4167500000003</v>
      </c>
      <c r="N925" s="1">
        <f>mock[[#This Row],[Unit Price]]-mock[[#This Row],[Unit Cost]]</f>
        <v>526.49324999999953</v>
      </c>
      <c r="O925" s="1">
        <f>mock[[#This Row],[Profit]]*mock[[#This Row],[Quantity]]</f>
        <v>526.49324999999953</v>
      </c>
      <c r="P925" s="1">
        <f>mock[[#This Row],[Total Profit]]+mock[[#This Row],[Vat]]</f>
        <v>1052.9864999999995</v>
      </c>
      <c r="Q925" s="1">
        <f>mock[[#This Row],[Invoiced Amount USD]]/mock[[#This Row],[Total Profit]]</f>
        <v>13.333333333333345</v>
      </c>
      <c r="R925" s="1">
        <f>mock[[#This Row],[Invoiced Amount USD]]/$T$23*100</f>
        <v>0.14034328928463427</v>
      </c>
    </row>
    <row r="926" spans="1:18" x14ac:dyDescent="0.2">
      <c r="A926">
        <v>925</v>
      </c>
      <c r="B926" t="s">
        <v>13</v>
      </c>
      <c r="C926" t="s">
        <v>41</v>
      </c>
      <c r="D926" t="s">
        <v>824</v>
      </c>
      <c r="E926" s="2">
        <v>44417</v>
      </c>
      <c r="F926" s="3" t="s">
        <v>891</v>
      </c>
      <c r="G926" s="3">
        <v>2021</v>
      </c>
      <c r="H926" s="1">
        <v>2903.36</v>
      </c>
      <c r="I926">
        <v>6</v>
      </c>
      <c r="J926" s="1">
        <f>0.075*mock[[#This Row],[Invoiced Amount USD]]</f>
        <v>217.75200000000001</v>
      </c>
      <c r="K926" s="1">
        <f>mock[[#This Row],[Invoiced Amount USD]]-mock[[#This Row],[Vat]]</f>
        <v>2685.6080000000002</v>
      </c>
      <c r="L926" s="1">
        <f>mock[[#This Row],[Invoiced Amount USD]]/mock[[#This Row],[Quantity]]</f>
        <v>483.89333333333337</v>
      </c>
      <c r="M926" s="1">
        <f>mock[[#This Row],[COGS]]/mock[[#This Row],[Quantity]]</f>
        <v>447.60133333333334</v>
      </c>
      <c r="N926" s="1">
        <f>mock[[#This Row],[Unit Price]]-mock[[#This Row],[Unit Cost]]</f>
        <v>36.29200000000003</v>
      </c>
      <c r="O926" s="1">
        <f>mock[[#This Row],[Profit]]*mock[[#This Row],[Quantity]]</f>
        <v>217.75200000000018</v>
      </c>
      <c r="P926" s="1">
        <f>mock[[#This Row],[Total Profit]]+mock[[#This Row],[Vat]]</f>
        <v>435.50400000000019</v>
      </c>
      <c r="Q926" s="1">
        <f>mock[[#This Row],[Invoiced Amount USD]]/mock[[#This Row],[Total Profit]]</f>
        <v>13.333333333333323</v>
      </c>
      <c r="R926" s="1">
        <f>mock[[#This Row],[Invoiced Amount USD]]/$T$23*100</f>
        <v>5.8044489513033037E-2</v>
      </c>
    </row>
    <row r="927" spans="1:18" x14ac:dyDescent="0.2">
      <c r="A927">
        <v>926</v>
      </c>
      <c r="B927" t="s">
        <v>8</v>
      </c>
      <c r="C927" t="s">
        <v>47</v>
      </c>
      <c r="D927" t="s">
        <v>34</v>
      </c>
      <c r="E927" s="2">
        <v>44560</v>
      </c>
      <c r="F927" s="3" t="s">
        <v>895</v>
      </c>
      <c r="G927" s="3">
        <v>2021</v>
      </c>
      <c r="H927" s="1">
        <v>1415.41</v>
      </c>
      <c r="I927">
        <v>5</v>
      </c>
      <c r="J927" s="1">
        <f>0.075*mock[[#This Row],[Invoiced Amount USD]]</f>
        <v>106.15575</v>
      </c>
      <c r="K927" s="1">
        <f>mock[[#This Row],[Invoiced Amount USD]]-mock[[#This Row],[Vat]]</f>
        <v>1309.2542500000002</v>
      </c>
      <c r="L927" s="1">
        <f>mock[[#This Row],[Invoiced Amount USD]]/mock[[#This Row],[Quantity]]</f>
        <v>283.08199999999999</v>
      </c>
      <c r="M927" s="1">
        <f>mock[[#This Row],[COGS]]/mock[[#This Row],[Quantity]]</f>
        <v>261.85085000000004</v>
      </c>
      <c r="N927" s="1">
        <f>mock[[#This Row],[Unit Price]]-mock[[#This Row],[Unit Cost]]</f>
        <v>21.231149999999957</v>
      </c>
      <c r="O927" s="1">
        <f>mock[[#This Row],[Profit]]*mock[[#This Row],[Quantity]]</f>
        <v>106.15574999999978</v>
      </c>
      <c r="P927" s="1">
        <f>mock[[#This Row],[Total Profit]]+mock[[#This Row],[Vat]]</f>
        <v>212.3114999999998</v>
      </c>
      <c r="Q927" s="1">
        <f>mock[[#This Row],[Invoiced Amount USD]]/mock[[#This Row],[Total Profit]]</f>
        <v>13.333333333333361</v>
      </c>
      <c r="R927" s="1">
        <f>mock[[#This Row],[Invoiced Amount USD]]/$T$23*100</f>
        <v>2.8297128465516536E-2</v>
      </c>
    </row>
    <row r="928" spans="1:18" x14ac:dyDescent="0.2">
      <c r="A928">
        <v>927</v>
      </c>
      <c r="B928" t="s">
        <v>13</v>
      </c>
      <c r="C928" t="s">
        <v>29</v>
      </c>
      <c r="D928" t="s">
        <v>825</v>
      </c>
      <c r="E928" s="2">
        <v>44259</v>
      </c>
      <c r="F928" s="3" t="s">
        <v>890</v>
      </c>
      <c r="G928" s="3">
        <v>2021</v>
      </c>
      <c r="H928" s="1">
        <v>4878.91</v>
      </c>
      <c r="I928">
        <v>10</v>
      </c>
      <c r="J928" s="1">
        <f>0.075*mock[[#This Row],[Invoiced Amount USD]]</f>
        <v>365.91825</v>
      </c>
      <c r="K928" s="1">
        <f>mock[[#This Row],[Invoiced Amount USD]]-mock[[#This Row],[Vat]]</f>
        <v>4512.9917500000001</v>
      </c>
      <c r="L928" s="1">
        <f>mock[[#This Row],[Invoiced Amount USD]]/mock[[#This Row],[Quantity]]</f>
        <v>487.89099999999996</v>
      </c>
      <c r="M928" s="1">
        <f>mock[[#This Row],[COGS]]/mock[[#This Row],[Quantity]]</f>
        <v>451.29917499999999</v>
      </c>
      <c r="N928" s="1">
        <f>mock[[#This Row],[Unit Price]]-mock[[#This Row],[Unit Cost]]</f>
        <v>36.591824999999972</v>
      </c>
      <c r="O928" s="1">
        <f>mock[[#This Row],[Profit]]*mock[[#This Row],[Quantity]]</f>
        <v>365.91824999999972</v>
      </c>
      <c r="P928" s="1">
        <f>mock[[#This Row],[Total Profit]]+mock[[#This Row],[Vat]]</f>
        <v>731.83649999999966</v>
      </c>
      <c r="Q928" s="1">
        <f>mock[[#This Row],[Invoiced Amount USD]]/mock[[#This Row],[Total Profit]]</f>
        <v>13.333333333333343</v>
      </c>
      <c r="R928" s="1">
        <f>mock[[#This Row],[Invoiced Amount USD]]/$T$23*100</f>
        <v>9.7540036485324583E-2</v>
      </c>
    </row>
    <row r="929" spans="1:18" x14ac:dyDescent="0.2">
      <c r="A929">
        <v>928</v>
      </c>
      <c r="B929" t="s">
        <v>16</v>
      </c>
      <c r="C929" t="s">
        <v>60</v>
      </c>
      <c r="D929" t="s">
        <v>509</v>
      </c>
      <c r="E929" s="2">
        <v>44249</v>
      </c>
      <c r="F929" s="3" t="s">
        <v>896</v>
      </c>
      <c r="G929" s="3">
        <v>2021</v>
      </c>
      <c r="H929" s="1">
        <v>5789.76</v>
      </c>
      <c r="I929">
        <v>7</v>
      </c>
      <c r="J929" s="1">
        <f>0.075*mock[[#This Row],[Invoiced Amount USD]]</f>
        <v>434.23200000000003</v>
      </c>
      <c r="K929" s="1">
        <f>mock[[#This Row],[Invoiced Amount USD]]-mock[[#This Row],[Vat]]</f>
        <v>5355.5280000000002</v>
      </c>
      <c r="L929" s="1">
        <f>mock[[#This Row],[Invoiced Amount USD]]/mock[[#This Row],[Quantity]]</f>
        <v>827.10857142857151</v>
      </c>
      <c r="M929" s="1">
        <f>mock[[#This Row],[COGS]]/mock[[#This Row],[Quantity]]</f>
        <v>765.07542857142857</v>
      </c>
      <c r="N929" s="1">
        <f>mock[[#This Row],[Unit Price]]-mock[[#This Row],[Unit Cost]]</f>
        <v>62.033142857142934</v>
      </c>
      <c r="O929" s="1">
        <f>mock[[#This Row],[Profit]]*mock[[#This Row],[Quantity]]</f>
        <v>434.23200000000054</v>
      </c>
      <c r="P929" s="1">
        <f>mock[[#This Row],[Total Profit]]+mock[[#This Row],[Vat]]</f>
        <v>868.46400000000062</v>
      </c>
      <c r="Q929" s="1">
        <f>mock[[#This Row],[Invoiced Amount USD]]/mock[[#This Row],[Total Profit]]</f>
        <v>13.333333333333318</v>
      </c>
      <c r="R929" s="1">
        <f>mock[[#This Row],[Invoiced Amount USD]]/$T$23*100</f>
        <v>0.11574991168955216</v>
      </c>
    </row>
    <row r="930" spans="1:18" x14ac:dyDescent="0.2">
      <c r="A930">
        <v>929</v>
      </c>
      <c r="B930" t="s">
        <v>10</v>
      </c>
      <c r="C930" t="s">
        <v>6</v>
      </c>
      <c r="D930" t="s">
        <v>826</v>
      </c>
      <c r="E930" s="2">
        <v>44228</v>
      </c>
      <c r="F930" s="3" t="s">
        <v>896</v>
      </c>
      <c r="G930" s="3">
        <v>2021</v>
      </c>
      <c r="H930" s="1">
        <v>2921.64</v>
      </c>
      <c r="I930">
        <v>7</v>
      </c>
      <c r="J930" s="1">
        <f>0.075*mock[[#This Row],[Invoiced Amount USD]]</f>
        <v>219.12299999999999</v>
      </c>
      <c r="K930" s="1">
        <f>mock[[#This Row],[Invoiced Amount USD]]-mock[[#This Row],[Vat]]</f>
        <v>2702.5169999999998</v>
      </c>
      <c r="L930" s="1">
        <f>mock[[#This Row],[Invoiced Amount USD]]/mock[[#This Row],[Quantity]]</f>
        <v>417.37714285714281</v>
      </c>
      <c r="M930" s="1">
        <f>mock[[#This Row],[COGS]]/mock[[#This Row],[Quantity]]</f>
        <v>386.07385714285709</v>
      </c>
      <c r="N930" s="1">
        <f>mock[[#This Row],[Unit Price]]-mock[[#This Row],[Unit Cost]]</f>
        <v>31.303285714285721</v>
      </c>
      <c r="O930" s="1">
        <f>mock[[#This Row],[Profit]]*mock[[#This Row],[Quantity]]</f>
        <v>219.12300000000005</v>
      </c>
      <c r="P930" s="1">
        <f>mock[[#This Row],[Total Profit]]+mock[[#This Row],[Vat]]</f>
        <v>438.24600000000004</v>
      </c>
      <c r="Q930" s="1">
        <f>mock[[#This Row],[Invoiced Amount USD]]/mock[[#This Row],[Total Profit]]</f>
        <v>13.33333333333333</v>
      </c>
      <c r="R930" s="1">
        <f>mock[[#This Row],[Invoiced Amount USD]]/$T$23*100</f>
        <v>5.8409946524322798E-2</v>
      </c>
    </row>
    <row r="931" spans="1:18" x14ac:dyDescent="0.2">
      <c r="A931">
        <v>930</v>
      </c>
      <c r="B931" t="s">
        <v>10</v>
      </c>
      <c r="C931" t="s">
        <v>164</v>
      </c>
      <c r="D931" t="s">
        <v>827</v>
      </c>
      <c r="E931" s="2">
        <v>44265</v>
      </c>
      <c r="F931" s="3" t="s">
        <v>890</v>
      </c>
      <c r="G931" s="3">
        <v>2021</v>
      </c>
      <c r="H931" s="1">
        <v>2692.74</v>
      </c>
      <c r="I931">
        <v>4</v>
      </c>
      <c r="J931" s="1">
        <f>0.075*mock[[#This Row],[Invoiced Amount USD]]</f>
        <v>201.95549999999997</v>
      </c>
      <c r="K931" s="1">
        <f>mock[[#This Row],[Invoiced Amount USD]]-mock[[#This Row],[Vat]]</f>
        <v>2490.7844999999998</v>
      </c>
      <c r="L931" s="1">
        <f>mock[[#This Row],[Invoiced Amount USD]]/mock[[#This Row],[Quantity]]</f>
        <v>673.18499999999995</v>
      </c>
      <c r="M931" s="1">
        <f>mock[[#This Row],[COGS]]/mock[[#This Row],[Quantity]]</f>
        <v>622.69612499999994</v>
      </c>
      <c r="N931" s="1">
        <f>mock[[#This Row],[Unit Price]]-mock[[#This Row],[Unit Cost]]</f>
        <v>50.488875000000007</v>
      </c>
      <c r="O931" s="1">
        <f>mock[[#This Row],[Profit]]*mock[[#This Row],[Quantity]]</f>
        <v>201.95550000000003</v>
      </c>
      <c r="P931" s="1">
        <f>mock[[#This Row],[Total Profit]]+mock[[#This Row],[Vat]]</f>
        <v>403.911</v>
      </c>
      <c r="Q931" s="1">
        <f>mock[[#This Row],[Invoiced Amount USD]]/mock[[#This Row],[Total Profit]]</f>
        <v>13.33333333333333</v>
      </c>
      <c r="R931" s="1">
        <f>mock[[#This Row],[Invoiced Amount USD]]/$T$23*100</f>
        <v>5.3833737012056564E-2</v>
      </c>
    </row>
    <row r="932" spans="1:18" x14ac:dyDescent="0.2">
      <c r="A932">
        <v>931</v>
      </c>
      <c r="B932" t="s">
        <v>8</v>
      </c>
      <c r="C932" t="s">
        <v>41</v>
      </c>
      <c r="D932" t="s">
        <v>828</v>
      </c>
      <c r="E932" s="2">
        <v>44538</v>
      </c>
      <c r="F932" s="3" t="s">
        <v>895</v>
      </c>
      <c r="G932" s="3">
        <v>2021</v>
      </c>
      <c r="H932" s="1">
        <v>3251.82</v>
      </c>
      <c r="I932">
        <v>7</v>
      </c>
      <c r="J932" s="1">
        <f>0.075*mock[[#This Row],[Invoiced Amount USD]]</f>
        <v>243.88650000000001</v>
      </c>
      <c r="K932" s="1">
        <f>mock[[#This Row],[Invoiced Amount USD]]-mock[[#This Row],[Vat]]</f>
        <v>3007.9335000000001</v>
      </c>
      <c r="L932" s="1">
        <f>mock[[#This Row],[Invoiced Amount USD]]/mock[[#This Row],[Quantity]]</f>
        <v>464.54571428571433</v>
      </c>
      <c r="M932" s="1">
        <f>mock[[#This Row],[COGS]]/mock[[#This Row],[Quantity]]</f>
        <v>429.70478571428572</v>
      </c>
      <c r="N932" s="1">
        <f>mock[[#This Row],[Unit Price]]-mock[[#This Row],[Unit Cost]]</f>
        <v>34.840928571428606</v>
      </c>
      <c r="O932" s="1">
        <f>mock[[#This Row],[Profit]]*mock[[#This Row],[Quantity]]</f>
        <v>243.88650000000024</v>
      </c>
      <c r="P932" s="1">
        <f>mock[[#This Row],[Total Profit]]+mock[[#This Row],[Vat]]</f>
        <v>487.77300000000025</v>
      </c>
      <c r="Q932" s="1">
        <f>mock[[#This Row],[Invoiced Amount USD]]/mock[[#This Row],[Total Profit]]</f>
        <v>13.333333333333321</v>
      </c>
      <c r="R932" s="1">
        <f>mock[[#This Row],[Invoiced Amount USD]]/$T$23*100</f>
        <v>6.5010963810299471E-2</v>
      </c>
    </row>
    <row r="933" spans="1:18" x14ac:dyDescent="0.2">
      <c r="A933">
        <v>932</v>
      </c>
      <c r="B933" t="s">
        <v>10</v>
      </c>
      <c r="C933" t="s">
        <v>33</v>
      </c>
      <c r="D933" t="s">
        <v>296</v>
      </c>
      <c r="E933" s="2">
        <v>44346</v>
      </c>
      <c r="F933" s="3" t="s">
        <v>897</v>
      </c>
      <c r="G933" s="3">
        <v>2021</v>
      </c>
      <c r="H933" s="1">
        <v>1169.4000000000001</v>
      </c>
      <c r="I933">
        <v>6</v>
      </c>
      <c r="J933" s="1">
        <f>0.075*mock[[#This Row],[Invoiced Amount USD]]</f>
        <v>87.704999999999998</v>
      </c>
      <c r="K933" s="1">
        <f>mock[[#This Row],[Invoiced Amount USD]]-mock[[#This Row],[Vat]]</f>
        <v>1081.6950000000002</v>
      </c>
      <c r="L933" s="1">
        <f>mock[[#This Row],[Invoiced Amount USD]]/mock[[#This Row],[Quantity]]</f>
        <v>194.9</v>
      </c>
      <c r="M933" s="1">
        <f>mock[[#This Row],[COGS]]/mock[[#This Row],[Quantity]]</f>
        <v>180.28250000000003</v>
      </c>
      <c r="N933" s="1">
        <f>mock[[#This Row],[Unit Price]]-mock[[#This Row],[Unit Cost]]</f>
        <v>14.617499999999978</v>
      </c>
      <c r="O933" s="1">
        <f>mock[[#This Row],[Profit]]*mock[[#This Row],[Quantity]]</f>
        <v>87.70499999999987</v>
      </c>
      <c r="P933" s="1">
        <f>mock[[#This Row],[Total Profit]]+mock[[#This Row],[Vat]]</f>
        <v>175.40999999999985</v>
      </c>
      <c r="Q933" s="1">
        <f>mock[[#This Row],[Invoiced Amount USD]]/mock[[#This Row],[Total Profit]]</f>
        <v>13.333333333333353</v>
      </c>
      <c r="R933" s="1">
        <f>mock[[#This Row],[Invoiced Amount USD]]/$T$23*100</f>
        <v>2.3378852790057327E-2</v>
      </c>
    </row>
    <row r="934" spans="1:18" x14ac:dyDescent="0.2">
      <c r="A934">
        <v>933</v>
      </c>
      <c r="B934" t="s">
        <v>8</v>
      </c>
      <c r="C934" t="s">
        <v>35</v>
      </c>
      <c r="D934" t="s">
        <v>319</v>
      </c>
      <c r="E934" s="2">
        <v>44544</v>
      </c>
      <c r="F934" s="3" t="s">
        <v>895</v>
      </c>
      <c r="G934" s="3">
        <v>2021</v>
      </c>
      <c r="H934" s="1">
        <v>727.96</v>
      </c>
      <c r="I934">
        <v>2</v>
      </c>
      <c r="J934" s="1">
        <f>0.075*mock[[#This Row],[Invoiced Amount USD]]</f>
        <v>54.597000000000001</v>
      </c>
      <c r="K934" s="1">
        <f>mock[[#This Row],[Invoiced Amount USD]]-mock[[#This Row],[Vat]]</f>
        <v>673.36300000000006</v>
      </c>
      <c r="L934" s="1">
        <f>mock[[#This Row],[Invoiced Amount USD]]/mock[[#This Row],[Quantity]]</f>
        <v>363.98</v>
      </c>
      <c r="M934" s="1">
        <f>mock[[#This Row],[COGS]]/mock[[#This Row],[Quantity]]</f>
        <v>336.68150000000003</v>
      </c>
      <c r="N934" s="1">
        <f>mock[[#This Row],[Unit Price]]-mock[[#This Row],[Unit Cost]]</f>
        <v>27.29849999999999</v>
      </c>
      <c r="O934" s="1">
        <f>mock[[#This Row],[Profit]]*mock[[#This Row],[Quantity]]</f>
        <v>54.59699999999998</v>
      </c>
      <c r="P934" s="1">
        <f>mock[[#This Row],[Total Profit]]+mock[[#This Row],[Vat]]</f>
        <v>109.19399999999999</v>
      </c>
      <c r="Q934" s="1">
        <f>mock[[#This Row],[Invoiced Amount USD]]/mock[[#This Row],[Total Profit]]</f>
        <v>13.333333333333339</v>
      </c>
      <c r="R934" s="1">
        <f>mock[[#This Row],[Invoiced Amount USD]]/$T$23*100</f>
        <v>1.4553505795322498E-2</v>
      </c>
    </row>
    <row r="935" spans="1:18" x14ac:dyDescent="0.2">
      <c r="A935">
        <v>934</v>
      </c>
      <c r="B935" t="s">
        <v>5</v>
      </c>
      <c r="C935" t="s">
        <v>52</v>
      </c>
      <c r="D935" t="s">
        <v>829</v>
      </c>
      <c r="E935" s="2">
        <v>44290</v>
      </c>
      <c r="F935" s="3" t="s">
        <v>888</v>
      </c>
      <c r="G935" s="3">
        <v>2021</v>
      </c>
      <c r="H935" s="1">
        <v>5554.53</v>
      </c>
      <c r="I935">
        <v>3</v>
      </c>
      <c r="J935" s="1">
        <f>0.075*mock[[#This Row],[Invoiced Amount USD]]</f>
        <v>416.58974999999998</v>
      </c>
      <c r="K935" s="1">
        <f>mock[[#This Row],[Invoiced Amount USD]]-mock[[#This Row],[Vat]]</f>
        <v>5137.9402499999997</v>
      </c>
      <c r="L935" s="1">
        <f>mock[[#This Row],[Invoiced Amount USD]]/mock[[#This Row],[Quantity]]</f>
        <v>1851.51</v>
      </c>
      <c r="M935" s="1">
        <f>mock[[#This Row],[COGS]]/mock[[#This Row],[Quantity]]</f>
        <v>1712.6467499999999</v>
      </c>
      <c r="N935" s="1">
        <f>mock[[#This Row],[Unit Price]]-mock[[#This Row],[Unit Cost]]</f>
        <v>138.86325000000011</v>
      </c>
      <c r="O935" s="1">
        <f>mock[[#This Row],[Profit]]*mock[[#This Row],[Quantity]]</f>
        <v>416.58975000000032</v>
      </c>
      <c r="P935" s="1">
        <f>mock[[#This Row],[Total Profit]]+mock[[#This Row],[Vat]]</f>
        <v>833.1795000000003</v>
      </c>
      <c r="Q935" s="1">
        <f>mock[[#This Row],[Invoiced Amount USD]]/mock[[#This Row],[Total Profit]]</f>
        <v>13.333333333333323</v>
      </c>
      <c r="R935" s="1">
        <f>mock[[#This Row],[Invoiced Amount USD]]/$T$23*100</f>
        <v>0.11104715169142902</v>
      </c>
    </row>
    <row r="936" spans="1:18" x14ac:dyDescent="0.2">
      <c r="A936">
        <v>935</v>
      </c>
      <c r="B936" t="s">
        <v>5</v>
      </c>
      <c r="C936" t="s">
        <v>87</v>
      </c>
      <c r="D936" t="s">
        <v>830</v>
      </c>
      <c r="E936" s="2">
        <v>44402</v>
      </c>
      <c r="F936" s="3" t="s">
        <v>892</v>
      </c>
      <c r="G936" s="3">
        <v>2021</v>
      </c>
      <c r="H936" s="1">
        <v>7955.03</v>
      </c>
      <c r="I936">
        <v>4</v>
      </c>
      <c r="J936" s="1">
        <f>0.075*mock[[#This Row],[Invoiced Amount USD]]</f>
        <v>596.62725</v>
      </c>
      <c r="K936" s="1">
        <f>mock[[#This Row],[Invoiced Amount USD]]-mock[[#This Row],[Vat]]</f>
        <v>7358.4027499999993</v>
      </c>
      <c r="L936" s="1">
        <f>mock[[#This Row],[Invoiced Amount USD]]/mock[[#This Row],[Quantity]]</f>
        <v>1988.7574999999999</v>
      </c>
      <c r="M936" s="1">
        <f>mock[[#This Row],[COGS]]/mock[[#This Row],[Quantity]]</f>
        <v>1839.6006874999998</v>
      </c>
      <c r="N936" s="1">
        <f>mock[[#This Row],[Unit Price]]-mock[[#This Row],[Unit Cost]]</f>
        <v>149.15681250000011</v>
      </c>
      <c r="O936" s="1">
        <f>mock[[#This Row],[Profit]]*mock[[#This Row],[Quantity]]</f>
        <v>596.62725000000046</v>
      </c>
      <c r="P936" s="1">
        <f>mock[[#This Row],[Total Profit]]+mock[[#This Row],[Vat]]</f>
        <v>1193.2545000000005</v>
      </c>
      <c r="Q936" s="1">
        <f>mock[[#This Row],[Invoiced Amount USD]]/mock[[#This Row],[Total Profit]]</f>
        <v>13.333333333333323</v>
      </c>
      <c r="R936" s="1">
        <f>mock[[#This Row],[Invoiced Amount USD]]/$T$23*100</f>
        <v>0.15903837464553591</v>
      </c>
    </row>
    <row r="937" spans="1:18" x14ac:dyDescent="0.2">
      <c r="A937">
        <v>936</v>
      </c>
      <c r="B937" t="s">
        <v>10</v>
      </c>
      <c r="C937" t="s">
        <v>52</v>
      </c>
      <c r="D937" t="s">
        <v>831</v>
      </c>
      <c r="E937" s="2">
        <v>44437</v>
      </c>
      <c r="F937" s="3" t="s">
        <v>891</v>
      </c>
      <c r="G937" s="3">
        <v>2021</v>
      </c>
      <c r="H937" s="1">
        <v>2812.94</v>
      </c>
      <c r="I937">
        <v>4</v>
      </c>
      <c r="J937" s="1">
        <f>0.075*mock[[#This Row],[Invoiced Amount USD]]</f>
        <v>210.97049999999999</v>
      </c>
      <c r="K937" s="1">
        <f>mock[[#This Row],[Invoiced Amount USD]]-mock[[#This Row],[Vat]]</f>
        <v>2601.9695000000002</v>
      </c>
      <c r="L937" s="1">
        <f>mock[[#This Row],[Invoiced Amount USD]]/mock[[#This Row],[Quantity]]</f>
        <v>703.23500000000001</v>
      </c>
      <c r="M937" s="1">
        <f>mock[[#This Row],[COGS]]/mock[[#This Row],[Quantity]]</f>
        <v>650.49237500000004</v>
      </c>
      <c r="N937" s="1">
        <f>mock[[#This Row],[Unit Price]]-mock[[#This Row],[Unit Cost]]</f>
        <v>52.742624999999975</v>
      </c>
      <c r="O937" s="1">
        <f>mock[[#This Row],[Profit]]*mock[[#This Row],[Quantity]]</f>
        <v>210.9704999999999</v>
      </c>
      <c r="P937" s="1">
        <f>mock[[#This Row],[Total Profit]]+mock[[#This Row],[Vat]]</f>
        <v>421.94099999999992</v>
      </c>
      <c r="Q937" s="1">
        <f>mock[[#This Row],[Invoiced Amount USD]]/mock[[#This Row],[Total Profit]]</f>
        <v>13.333333333333339</v>
      </c>
      <c r="R937" s="1">
        <f>mock[[#This Row],[Invoiced Amount USD]]/$T$23*100</f>
        <v>5.6236796790887507E-2</v>
      </c>
    </row>
    <row r="938" spans="1:18" x14ac:dyDescent="0.2">
      <c r="A938">
        <v>937</v>
      </c>
      <c r="B938" t="s">
        <v>16</v>
      </c>
      <c r="C938" t="s">
        <v>18</v>
      </c>
      <c r="D938" t="s">
        <v>832</v>
      </c>
      <c r="E938" s="2">
        <v>44305</v>
      </c>
      <c r="F938" s="3" t="s">
        <v>888</v>
      </c>
      <c r="G938" s="3">
        <v>2021</v>
      </c>
      <c r="H938" s="1">
        <v>4387.1499999999996</v>
      </c>
      <c r="I938">
        <v>4</v>
      </c>
      <c r="J938" s="1">
        <f>0.075*mock[[#This Row],[Invoiced Amount USD]]</f>
        <v>329.03624999999994</v>
      </c>
      <c r="K938" s="1">
        <f>mock[[#This Row],[Invoiced Amount USD]]-mock[[#This Row],[Vat]]</f>
        <v>4058.1137499999995</v>
      </c>
      <c r="L938" s="1">
        <f>mock[[#This Row],[Invoiced Amount USD]]/mock[[#This Row],[Quantity]]</f>
        <v>1096.7874999999999</v>
      </c>
      <c r="M938" s="1">
        <f>mock[[#This Row],[COGS]]/mock[[#This Row],[Quantity]]</f>
        <v>1014.5284374999999</v>
      </c>
      <c r="N938" s="1">
        <f>mock[[#This Row],[Unit Price]]-mock[[#This Row],[Unit Cost]]</f>
        <v>82.259062500000027</v>
      </c>
      <c r="O938" s="1">
        <f>mock[[#This Row],[Profit]]*mock[[#This Row],[Quantity]]</f>
        <v>329.03625000000011</v>
      </c>
      <c r="P938" s="1">
        <f>mock[[#This Row],[Total Profit]]+mock[[#This Row],[Vat]]</f>
        <v>658.07249999999999</v>
      </c>
      <c r="Q938" s="1">
        <f>mock[[#This Row],[Invoiced Amount USD]]/mock[[#This Row],[Total Profit]]</f>
        <v>13.333333333333329</v>
      </c>
      <c r="R938" s="1">
        <f>mock[[#This Row],[Invoiced Amount USD]]/$T$23*100</f>
        <v>8.7708683100649887E-2</v>
      </c>
    </row>
    <row r="939" spans="1:18" x14ac:dyDescent="0.2">
      <c r="A939">
        <v>938</v>
      </c>
      <c r="B939" t="s">
        <v>5</v>
      </c>
      <c r="C939" t="s">
        <v>14</v>
      </c>
      <c r="D939" t="s">
        <v>833</v>
      </c>
      <c r="E939" s="2">
        <v>44443</v>
      </c>
      <c r="F939" s="3" t="s">
        <v>893</v>
      </c>
      <c r="G939" s="3">
        <v>2021</v>
      </c>
      <c r="H939" s="1">
        <v>6178.65</v>
      </c>
      <c r="I939">
        <v>9</v>
      </c>
      <c r="J939" s="1">
        <f>0.075*mock[[#This Row],[Invoiced Amount USD]]</f>
        <v>463.39874999999995</v>
      </c>
      <c r="K939" s="1">
        <f>mock[[#This Row],[Invoiced Amount USD]]-mock[[#This Row],[Vat]]</f>
        <v>5715.2512499999993</v>
      </c>
      <c r="L939" s="1">
        <f>mock[[#This Row],[Invoiced Amount USD]]/mock[[#This Row],[Quantity]]</f>
        <v>686.51666666666665</v>
      </c>
      <c r="M939" s="1">
        <f>mock[[#This Row],[COGS]]/mock[[#This Row],[Quantity]]</f>
        <v>635.02791666666656</v>
      </c>
      <c r="N939" s="1">
        <f>mock[[#This Row],[Unit Price]]-mock[[#This Row],[Unit Cost]]</f>
        <v>51.488750000000095</v>
      </c>
      <c r="O939" s="1">
        <f>mock[[#This Row],[Profit]]*mock[[#This Row],[Quantity]]</f>
        <v>463.39875000000086</v>
      </c>
      <c r="P939" s="1">
        <f>mock[[#This Row],[Total Profit]]+mock[[#This Row],[Vat]]</f>
        <v>926.79750000000081</v>
      </c>
      <c r="Q939" s="1">
        <f>mock[[#This Row],[Invoiced Amount USD]]/mock[[#This Row],[Total Profit]]</f>
        <v>13.333333333333307</v>
      </c>
      <c r="R939" s="1">
        <f>mock[[#This Row],[Invoiced Amount USD]]/$T$23*100</f>
        <v>0.1235246697377182</v>
      </c>
    </row>
    <row r="940" spans="1:18" x14ac:dyDescent="0.2">
      <c r="A940">
        <v>939</v>
      </c>
      <c r="B940" t="s">
        <v>10</v>
      </c>
      <c r="C940" t="s">
        <v>27</v>
      </c>
      <c r="D940" t="s">
        <v>834</v>
      </c>
      <c r="E940" s="2">
        <v>44521</v>
      </c>
      <c r="F940" s="3" t="s">
        <v>898</v>
      </c>
      <c r="G940" s="3">
        <v>2021</v>
      </c>
      <c r="H940" s="1">
        <v>8144.44</v>
      </c>
      <c r="I940">
        <v>1</v>
      </c>
      <c r="J940" s="1">
        <f>0.075*mock[[#This Row],[Invoiced Amount USD]]</f>
        <v>610.83299999999997</v>
      </c>
      <c r="K940" s="1">
        <f>mock[[#This Row],[Invoiced Amount USD]]-mock[[#This Row],[Vat]]</f>
        <v>7533.607</v>
      </c>
      <c r="L940" s="1">
        <f>mock[[#This Row],[Invoiced Amount USD]]/mock[[#This Row],[Quantity]]</f>
        <v>8144.44</v>
      </c>
      <c r="M940" s="1">
        <f>mock[[#This Row],[COGS]]/mock[[#This Row],[Quantity]]</f>
        <v>7533.607</v>
      </c>
      <c r="N940" s="1">
        <f>mock[[#This Row],[Unit Price]]-mock[[#This Row],[Unit Cost]]</f>
        <v>610.83299999999963</v>
      </c>
      <c r="O940" s="1">
        <f>mock[[#This Row],[Profit]]*mock[[#This Row],[Quantity]]</f>
        <v>610.83299999999963</v>
      </c>
      <c r="P940" s="1">
        <f>mock[[#This Row],[Total Profit]]+mock[[#This Row],[Vat]]</f>
        <v>1221.6659999999997</v>
      </c>
      <c r="Q940" s="1">
        <f>mock[[#This Row],[Invoiced Amount USD]]/mock[[#This Row],[Total Profit]]</f>
        <v>13.333333333333341</v>
      </c>
      <c r="R940" s="1">
        <f>mock[[#This Row],[Invoiced Amount USD]]/$T$23*100</f>
        <v>0.16282509305409137</v>
      </c>
    </row>
    <row r="941" spans="1:18" x14ac:dyDescent="0.2">
      <c r="A941">
        <v>940</v>
      </c>
      <c r="B941" t="s">
        <v>8</v>
      </c>
      <c r="C941" t="s">
        <v>18</v>
      </c>
      <c r="D941" t="s">
        <v>835</v>
      </c>
      <c r="E941" s="2">
        <v>44231</v>
      </c>
      <c r="F941" s="3" t="s">
        <v>896</v>
      </c>
      <c r="G941" s="3">
        <v>2021</v>
      </c>
      <c r="H941" s="1">
        <v>5126.4399999999996</v>
      </c>
      <c r="I941">
        <v>6</v>
      </c>
      <c r="J941" s="1">
        <f>0.075*mock[[#This Row],[Invoiced Amount USD]]</f>
        <v>384.48299999999995</v>
      </c>
      <c r="K941" s="1">
        <f>mock[[#This Row],[Invoiced Amount USD]]-mock[[#This Row],[Vat]]</f>
        <v>4741.9569999999994</v>
      </c>
      <c r="L941" s="1">
        <f>mock[[#This Row],[Invoiced Amount USD]]/mock[[#This Row],[Quantity]]</f>
        <v>854.40666666666664</v>
      </c>
      <c r="M941" s="1">
        <f>mock[[#This Row],[COGS]]/mock[[#This Row],[Quantity]]</f>
        <v>790.32616666666661</v>
      </c>
      <c r="N941" s="1">
        <f>mock[[#This Row],[Unit Price]]-mock[[#This Row],[Unit Cost]]</f>
        <v>64.080500000000029</v>
      </c>
      <c r="O941" s="1">
        <f>mock[[#This Row],[Profit]]*mock[[#This Row],[Quantity]]</f>
        <v>384.48300000000017</v>
      </c>
      <c r="P941" s="1">
        <f>mock[[#This Row],[Total Profit]]+mock[[#This Row],[Vat]]</f>
        <v>768.96600000000012</v>
      </c>
      <c r="Q941" s="1">
        <f>mock[[#This Row],[Invoiced Amount USD]]/mock[[#This Row],[Total Profit]]</f>
        <v>13.333333333333327</v>
      </c>
      <c r="R941" s="1">
        <f>mock[[#This Row],[Invoiced Amount USD]]/$T$23*100</f>
        <v>0.10248870027113174</v>
      </c>
    </row>
    <row r="942" spans="1:18" x14ac:dyDescent="0.2">
      <c r="A942">
        <v>941</v>
      </c>
      <c r="B942" t="s">
        <v>5</v>
      </c>
      <c r="C942" t="s">
        <v>31</v>
      </c>
      <c r="D942" t="s">
        <v>400</v>
      </c>
      <c r="E942" s="2">
        <v>44509</v>
      </c>
      <c r="F942" s="3" t="s">
        <v>898</v>
      </c>
      <c r="G942" s="3">
        <v>2021</v>
      </c>
      <c r="H942" s="1">
        <v>4503.47</v>
      </c>
      <c r="I942">
        <v>7</v>
      </c>
      <c r="J942" s="1">
        <f>0.075*mock[[#This Row],[Invoiced Amount USD]]</f>
        <v>337.76024999999998</v>
      </c>
      <c r="K942" s="1">
        <f>mock[[#This Row],[Invoiced Amount USD]]-mock[[#This Row],[Vat]]</f>
        <v>4165.70975</v>
      </c>
      <c r="L942" s="1">
        <f>mock[[#This Row],[Invoiced Amount USD]]/mock[[#This Row],[Quantity]]</f>
        <v>643.35285714285715</v>
      </c>
      <c r="M942" s="1">
        <f>mock[[#This Row],[COGS]]/mock[[#This Row],[Quantity]]</f>
        <v>595.10139285714286</v>
      </c>
      <c r="N942" s="1">
        <f>mock[[#This Row],[Unit Price]]-mock[[#This Row],[Unit Cost]]</f>
        <v>48.251464285714292</v>
      </c>
      <c r="O942" s="1">
        <f>mock[[#This Row],[Profit]]*mock[[#This Row],[Quantity]]</f>
        <v>337.76025000000004</v>
      </c>
      <c r="P942" s="1">
        <f>mock[[#This Row],[Total Profit]]+mock[[#This Row],[Vat]]</f>
        <v>675.52050000000008</v>
      </c>
      <c r="Q942" s="1">
        <f>mock[[#This Row],[Invoiced Amount USD]]/mock[[#This Row],[Total Profit]]</f>
        <v>13.333333333333332</v>
      </c>
      <c r="R942" s="1">
        <f>mock[[#This Row],[Invoiced Amount USD]]/$T$23*100</f>
        <v>9.0034173229382133E-2</v>
      </c>
    </row>
    <row r="943" spans="1:18" x14ac:dyDescent="0.2">
      <c r="A943">
        <v>942</v>
      </c>
      <c r="B943" t="s">
        <v>10</v>
      </c>
      <c r="C943" t="s">
        <v>87</v>
      </c>
      <c r="D943" t="s">
        <v>836</v>
      </c>
      <c r="E943" s="2">
        <v>44332</v>
      </c>
      <c r="F943" s="3" t="s">
        <v>897</v>
      </c>
      <c r="G943" s="3">
        <v>2021</v>
      </c>
      <c r="H943" s="1">
        <v>5984.84</v>
      </c>
      <c r="I943">
        <v>4</v>
      </c>
      <c r="J943" s="1">
        <f>0.075*mock[[#This Row],[Invoiced Amount USD]]</f>
        <v>448.863</v>
      </c>
      <c r="K943" s="1">
        <f>mock[[#This Row],[Invoiced Amount USD]]-mock[[#This Row],[Vat]]</f>
        <v>5535.9769999999999</v>
      </c>
      <c r="L943" s="1">
        <f>mock[[#This Row],[Invoiced Amount USD]]/mock[[#This Row],[Quantity]]</f>
        <v>1496.21</v>
      </c>
      <c r="M943" s="1">
        <f>mock[[#This Row],[COGS]]/mock[[#This Row],[Quantity]]</f>
        <v>1383.99425</v>
      </c>
      <c r="N943" s="1">
        <f>mock[[#This Row],[Unit Price]]-mock[[#This Row],[Unit Cost]]</f>
        <v>112.21575000000007</v>
      </c>
      <c r="O943" s="1">
        <f>mock[[#This Row],[Profit]]*mock[[#This Row],[Quantity]]</f>
        <v>448.86300000000028</v>
      </c>
      <c r="P943" s="1">
        <f>mock[[#This Row],[Total Profit]]+mock[[#This Row],[Vat]]</f>
        <v>897.72600000000034</v>
      </c>
      <c r="Q943" s="1">
        <f>mock[[#This Row],[Invoiced Amount USD]]/mock[[#This Row],[Total Profit]]</f>
        <v>13.333333333333325</v>
      </c>
      <c r="R943" s="1">
        <f>mock[[#This Row],[Invoiced Amount USD]]/$T$23*100</f>
        <v>0.11964998574657661</v>
      </c>
    </row>
    <row r="944" spans="1:18" x14ac:dyDescent="0.2">
      <c r="A944">
        <v>943</v>
      </c>
      <c r="B944" t="s">
        <v>8</v>
      </c>
      <c r="C944" t="s">
        <v>79</v>
      </c>
      <c r="D944" t="s">
        <v>837</v>
      </c>
      <c r="E944" s="2">
        <v>44324</v>
      </c>
      <c r="F944" s="3" t="s">
        <v>897</v>
      </c>
      <c r="G944" s="3">
        <v>2021</v>
      </c>
      <c r="H944" s="1">
        <v>2355.33</v>
      </c>
      <c r="I944">
        <v>9</v>
      </c>
      <c r="J944" s="1">
        <f>0.075*mock[[#This Row],[Invoiced Amount USD]]</f>
        <v>176.64974999999998</v>
      </c>
      <c r="K944" s="1">
        <f>mock[[#This Row],[Invoiced Amount USD]]-mock[[#This Row],[Vat]]</f>
        <v>2178.6802499999999</v>
      </c>
      <c r="L944" s="1">
        <f>mock[[#This Row],[Invoiced Amount USD]]/mock[[#This Row],[Quantity]]</f>
        <v>261.70333333333332</v>
      </c>
      <c r="M944" s="1">
        <f>mock[[#This Row],[COGS]]/mock[[#This Row],[Quantity]]</f>
        <v>242.07558333333333</v>
      </c>
      <c r="N944" s="1">
        <f>mock[[#This Row],[Unit Price]]-mock[[#This Row],[Unit Cost]]</f>
        <v>19.627749999999992</v>
      </c>
      <c r="O944" s="1">
        <f>mock[[#This Row],[Profit]]*mock[[#This Row],[Quantity]]</f>
        <v>176.64974999999993</v>
      </c>
      <c r="P944" s="1">
        <f>mock[[#This Row],[Total Profit]]+mock[[#This Row],[Vat]]</f>
        <v>353.29949999999991</v>
      </c>
      <c r="Q944" s="1">
        <f>mock[[#This Row],[Invoiced Amount USD]]/mock[[#This Row],[Total Profit]]</f>
        <v>13.333333333333339</v>
      </c>
      <c r="R944" s="1">
        <f>mock[[#This Row],[Invoiced Amount USD]]/$T$23*100</f>
        <v>4.7088176280148553E-2</v>
      </c>
    </row>
    <row r="945" spans="1:18" x14ac:dyDescent="0.2">
      <c r="A945">
        <v>944</v>
      </c>
      <c r="B945" t="s">
        <v>16</v>
      </c>
      <c r="C945" t="s">
        <v>14</v>
      </c>
      <c r="D945" t="s">
        <v>831</v>
      </c>
      <c r="E945" s="2">
        <v>44427</v>
      </c>
      <c r="F945" s="3" t="s">
        <v>891</v>
      </c>
      <c r="G945" s="3">
        <v>2021</v>
      </c>
      <c r="H945" s="1">
        <v>5657.66</v>
      </c>
      <c r="I945">
        <v>6</v>
      </c>
      <c r="J945" s="1">
        <f>0.075*mock[[#This Row],[Invoiced Amount USD]]</f>
        <v>424.3245</v>
      </c>
      <c r="K945" s="1">
        <f>mock[[#This Row],[Invoiced Amount USD]]-mock[[#This Row],[Vat]]</f>
        <v>5233.3355000000001</v>
      </c>
      <c r="L945" s="1">
        <f>mock[[#This Row],[Invoiced Amount USD]]/mock[[#This Row],[Quantity]]</f>
        <v>942.94333333333327</v>
      </c>
      <c r="M945" s="1">
        <f>mock[[#This Row],[COGS]]/mock[[#This Row],[Quantity]]</f>
        <v>872.22258333333332</v>
      </c>
      <c r="N945" s="1">
        <f>mock[[#This Row],[Unit Price]]-mock[[#This Row],[Unit Cost]]</f>
        <v>70.720749999999953</v>
      </c>
      <c r="O945" s="1">
        <f>mock[[#This Row],[Profit]]*mock[[#This Row],[Quantity]]</f>
        <v>424.32449999999972</v>
      </c>
      <c r="P945" s="1">
        <f>mock[[#This Row],[Total Profit]]+mock[[#This Row],[Vat]]</f>
        <v>848.64899999999966</v>
      </c>
      <c r="Q945" s="1">
        <f>mock[[#This Row],[Invoiced Amount USD]]/mock[[#This Row],[Total Profit]]</f>
        <v>13.333333333333341</v>
      </c>
      <c r="R945" s="1">
        <f>mock[[#This Row],[Invoiced Amount USD]]/$T$23*100</f>
        <v>0.11310894499418139</v>
      </c>
    </row>
    <row r="946" spans="1:18" x14ac:dyDescent="0.2">
      <c r="A946">
        <v>945</v>
      </c>
      <c r="B946" t="s">
        <v>10</v>
      </c>
      <c r="C946" t="s">
        <v>29</v>
      </c>
      <c r="D946" t="s">
        <v>838</v>
      </c>
      <c r="E946" s="2">
        <v>44332</v>
      </c>
      <c r="F946" s="3" t="s">
        <v>897</v>
      </c>
      <c r="G946" s="3">
        <v>2021</v>
      </c>
      <c r="H946" s="1">
        <v>1502.53</v>
      </c>
      <c r="I946">
        <v>2</v>
      </c>
      <c r="J946" s="1">
        <f>0.075*mock[[#This Row],[Invoiced Amount USD]]</f>
        <v>112.68974999999999</v>
      </c>
      <c r="K946" s="1">
        <f>mock[[#This Row],[Invoiced Amount USD]]-mock[[#This Row],[Vat]]</f>
        <v>1389.84025</v>
      </c>
      <c r="L946" s="1">
        <f>mock[[#This Row],[Invoiced Amount USD]]/mock[[#This Row],[Quantity]]</f>
        <v>751.26499999999999</v>
      </c>
      <c r="M946" s="1">
        <f>mock[[#This Row],[COGS]]/mock[[#This Row],[Quantity]]</f>
        <v>694.92012499999998</v>
      </c>
      <c r="N946" s="1">
        <f>mock[[#This Row],[Unit Price]]-mock[[#This Row],[Unit Cost]]</f>
        <v>56.344875000000002</v>
      </c>
      <c r="O946" s="1">
        <f>mock[[#This Row],[Profit]]*mock[[#This Row],[Quantity]]</f>
        <v>112.68975</v>
      </c>
      <c r="P946" s="1">
        <f>mock[[#This Row],[Total Profit]]+mock[[#This Row],[Vat]]</f>
        <v>225.37950000000001</v>
      </c>
      <c r="Q946" s="1">
        <f>mock[[#This Row],[Invoiced Amount USD]]/mock[[#This Row],[Total Profit]]</f>
        <v>13.333333333333332</v>
      </c>
      <c r="R946" s="1">
        <f>mock[[#This Row],[Invoiced Amount USD]]/$T$23*100</f>
        <v>3.0038847000722443E-2</v>
      </c>
    </row>
    <row r="947" spans="1:18" x14ac:dyDescent="0.2">
      <c r="A947">
        <v>946</v>
      </c>
      <c r="B947" t="s">
        <v>8</v>
      </c>
      <c r="C947" t="s">
        <v>79</v>
      </c>
      <c r="D947" t="s">
        <v>68</v>
      </c>
      <c r="E947" s="2">
        <v>44427</v>
      </c>
      <c r="F947" s="3" t="s">
        <v>891</v>
      </c>
      <c r="G947" s="3">
        <v>2021</v>
      </c>
      <c r="H947" s="1">
        <v>8198.6200000000008</v>
      </c>
      <c r="I947">
        <v>6</v>
      </c>
      <c r="J947" s="1">
        <f>0.075*mock[[#This Row],[Invoiced Amount USD]]</f>
        <v>614.89650000000006</v>
      </c>
      <c r="K947" s="1">
        <f>mock[[#This Row],[Invoiced Amount USD]]-mock[[#This Row],[Vat]]</f>
        <v>7583.723500000001</v>
      </c>
      <c r="L947" s="1">
        <f>mock[[#This Row],[Invoiced Amount USD]]/mock[[#This Row],[Quantity]]</f>
        <v>1366.4366666666667</v>
      </c>
      <c r="M947" s="1">
        <f>mock[[#This Row],[COGS]]/mock[[#This Row],[Quantity]]</f>
        <v>1263.9539166666668</v>
      </c>
      <c r="N947" s="1">
        <f>mock[[#This Row],[Unit Price]]-mock[[#This Row],[Unit Cost]]</f>
        <v>102.4827499999999</v>
      </c>
      <c r="O947" s="1">
        <f>mock[[#This Row],[Profit]]*mock[[#This Row],[Quantity]]</f>
        <v>614.89649999999938</v>
      </c>
      <c r="P947" s="1">
        <f>mock[[#This Row],[Total Profit]]+mock[[#This Row],[Vat]]</f>
        <v>1229.7929999999994</v>
      </c>
      <c r="Q947" s="1">
        <f>mock[[#This Row],[Invoiced Amount USD]]/mock[[#This Row],[Total Profit]]</f>
        <v>13.333333333333348</v>
      </c>
      <c r="R947" s="1">
        <f>mock[[#This Row],[Invoiced Amount USD]]/$T$23*100</f>
        <v>0.16390826925057278</v>
      </c>
    </row>
    <row r="948" spans="1:18" x14ac:dyDescent="0.2">
      <c r="A948">
        <v>947</v>
      </c>
      <c r="B948" t="s">
        <v>5</v>
      </c>
      <c r="C948" t="s">
        <v>14</v>
      </c>
      <c r="D948" t="s">
        <v>839</v>
      </c>
      <c r="E948" s="2">
        <v>44457</v>
      </c>
      <c r="F948" s="3" t="s">
        <v>893</v>
      </c>
      <c r="G948" s="3">
        <v>2021</v>
      </c>
      <c r="H948" s="1">
        <v>4244.8599999999997</v>
      </c>
      <c r="I948">
        <v>9</v>
      </c>
      <c r="J948" s="1">
        <f>0.075*mock[[#This Row],[Invoiced Amount USD]]</f>
        <v>318.36449999999996</v>
      </c>
      <c r="K948" s="1">
        <f>mock[[#This Row],[Invoiced Amount USD]]-mock[[#This Row],[Vat]]</f>
        <v>3926.4954999999995</v>
      </c>
      <c r="L948" s="1">
        <f>mock[[#This Row],[Invoiced Amount USD]]/mock[[#This Row],[Quantity]]</f>
        <v>471.65111111111105</v>
      </c>
      <c r="M948" s="1">
        <f>mock[[#This Row],[COGS]]/mock[[#This Row],[Quantity]]</f>
        <v>436.27727777777773</v>
      </c>
      <c r="N948" s="1">
        <f>mock[[#This Row],[Unit Price]]-mock[[#This Row],[Unit Cost]]</f>
        <v>35.373833333333323</v>
      </c>
      <c r="O948" s="1">
        <f>mock[[#This Row],[Profit]]*mock[[#This Row],[Quantity]]</f>
        <v>318.36449999999991</v>
      </c>
      <c r="P948" s="1">
        <f>mock[[#This Row],[Total Profit]]+mock[[#This Row],[Vat]]</f>
        <v>636.72899999999981</v>
      </c>
      <c r="Q948" s="1">
        <f>mock[[#This Row],[Invoiced Amount USD]]/mock[[#This Row],[Total Profit]]</f>
        <v>13.333333333333336</v>
      </c>
      <c r="R948" s="1">
        <f>mock[[#This Row],[Invoiced Amount USD]]/$T$23*100</f>
        <v>8.486399611288073E-2</v>
      </c>
    </row>
    <row r="949" spans="1:18" x14ac:dyDescent="0.2">
      <c r="A949">
        <v>948</v>
      </c>
      <c r="B949" t="s">
        <v>13</v>
      </c>
      <c r="C949" t="s">
        <v>20</v>
      </c>
      <c r="D949" t="s">
        <v>840</v>
      </c>
      <c r="E949" s="2">
        <v>44200</v>
      </c>
      <c r="F949" s="3" t="s">
        <v>894</v>
      </c>
      <c r="G949" s="3">
        <v>2021</v>
      </c>
      <c r="H949" s="1">
        <v>3321.34</v>
      </c>
      <c r="I949">
        <v>10</v>
      </c>
      <c r="J949" s="1">
        <f>0.075*mock[[#This Row],[Invoiced Amount USD]]</f>
        <v>249.10050000000001</v>
      </c>
      <c r="K949" s="1">
        <f>mock[[#This Row],[Invoiced Amount USD]]-mock[[#This Row],[Vat]]</f>
        <v>3072.2395000000001</v>
      </c>
      <c r="L949" s="1">
        <f>mock[[#This Row],[Invoiced Amount USD]]/mock[[#This Row],[Quantity]]</f>
        <v>332.13400000000001</v>
      </c>
      <c r="M949" s="1">
        <f>mock[[#This Row],[COGS]]/mock[[#This Row],[Quantity]]</f>
        <v>307.22395</v>
      </c>
      <c r="N949" s="1">
        <f>mock[[#This Row],[Unit Price]]-mock[[#This Row],[Unit Cost]]</f>
        <v>24.910050000000012</v>
      </c>
      <c r="O949" s="1">
        <f>mock[[#This Row],[Profit]]*mock[[#This Row],[Quantity]]</f>
        <v>249.10050000000012</v>
      </c>
      <c r="P949" s="1">
        <f>mock[[#This Row],[Total Profit]]+mock[[#This Row],[Vat]]</f>
        <v>498.20100000000014</v>
      </c>
      <c r="Q949" s="1">
        <f>mock[[#This Row],[Invoiced Amount USD]]/mock[[#This Row],[Total Profit]]</f>
        <v>13.333333333333327</v>
      </c>
      <c r="R949" s="1">
        <f>mock[[#This Row],[Invoiced Amount USD]]/$T$23*100</f>
        <v>6.6400820015160761E-2</v>
      </c>
    </row>
    <row r="950" spans="1:18" x14ac:dyDescent="0.2">
      <c r="A950">
        <v>949</v>
      </c>
      <c r="B950" t="s">
        <v>13</v>
      </c>
      <c r="C950" t="s">
        <v>79</v>
      </c>
      <c r="D950" t="s">
        <v>841</v>
      </c>
      <c r="E950" s="2">
        <v>44531</v>
      </c>
      <c r="F950" s="3" t="s">
        <v>895</v>
      </c>
      <c r="G950" s="3">
        <v>2021</v>
      </c>
      <c r="H950" s="1">
        <v>8727.7199999999993</v>
      </c>
      <c r="I950">
        <v>5</v>
      </c>
      <c r="J950" s="1">
        <f>0.075*mock[[#This Row],[Invoiced Amount USD]]</f>
        <v>654.57899999999995</v>
      </c>
      <c r="K950" s="1">
        <f>mock[[#This Row],[Invoiced Amount USD]]-mock[[#This Row],[Vat]]</f>
        <v>8073.1409999999996</v>
      </c>
      <c r="L950" s="1">
        <f>mock[[#This Row],[Invoiced Amount USD]]/mock[[#This Row],[Quantity]]</f>
        <v>1745.5439999999999</v>
      </c>
      <c r="M950" s="1">
        <f>mock[[#This Row],[COGS]]/mock[[#This Row],[Quantity]]</f>
        <v>1614.6281999999999</v>
      </c>
      <c r="N950" s="1">
        <f>mock[[#This Row],[Unit Price]]-mock[[#This Row],[Unit Cost]]</f>
        <v>130.91579999999999</v>
      </c>
      <c r="O950" s="1">
        <f>mock[[#This Row],[Profit]]*mock[[#This Row],[Quantity]]</f>
        <v>654.57899999999995</v>
      </c>
      <c r="P950" s="1">
        <f>mock[[#This Row],[Total Profit]]+mock[[#This Row],[Vat]]</f>
        <v>1309.1579999999999</v>
      </c>
      <c r="Q950" s="1">
        <f>mock[[#This Row],[Invoiced Amount USD]]/mock[[#This Row],[Total Profit]]</f>
        <v>13.333333333333334</v>
      </c>
      <c r="R950" s="1">
        <f>mock[[#This Row],[Invoiced Amount USD]]/$T$23*100</f>
        <v>0.17448613055655815</v>
      </c>
    </row>
    <row r="951" spans="1:18" x14ac:dyDescent="0.2">
      <c r="A951">
        <v>950</v>
      </c>
      <c r="B951" t="s">
        <v>16</v>
      </c>
      <c r="C951" t="s">
        <v>29</v>
      </c>
      <c r="D951" t="s">
        <v>842</v>
      </c>
      <c r="E951" s="2">
        <v>44438</v>
      </c>
      <c r="F951" s="3" t="s">
        <v>891</v>
      </c>
      <c r="G951" s="3">
        <v>2021</v>
      </c>
      <c r="H951" s="1">
        <v>9784.6200000000008</v>
      </c>
      <c r="I951">
        <v>2</v>
      </c>
      <c r="J951" s="1">
        <f>0.075*mock[[#This Row],[Invoiced Amount USD]]</f>
        <v>733.84649999999999</v>
      </c>
      <c r="K951" s="1">
        <f>mock[[#This Row],[Invoiced Amount USD]]-mock[[#This Row],[Vat]]</f>
        <v>9050.7735000000011</v>
      </c>
      <c r="L951" s="1">
        <f>mock[[#This Row],[Invoiced Amount USD]]/mock[[#This Row],[Quantity]]</f>
        <v>4892.3100000000004</v>
      </c>
      <c r="M951" s="1">
        <f>mock[[#This Row],[COGS]]/mock[[#This Row],[Quantity]]</f>
        <v>4525.3867500000006</v>
      </c>
      <c r="N951" s="1">
        <f>mock[[#This Row],[Unit Price]]-mock[[#This Row],[Unit Cost]]</f>
        <v>366.92324999999983</v>
      </c>
      <c r="O951" s="1">
        <f>mock[[#This Row],[Profit]]*mock[[#This Row],[Quantity]]</f>
        <v>733.84649999999965</v>
      </c>
      <c r="P951" s="1">
        <f>mock[[#This Row],[Total Profit]]+mock[[#This Row],[Vat]]</f>
        <v>1467.6929999999998</v>
      </c>
      <c r="Q951" s="1">
        <f>mock[[#This Row],[Invoiced Amount USD]]/mock[[#This Row],[Total Profit]]</f>
        <v>13.333333333333341</v>
      </c>
      <c r="R951" s="1">
        <f>mock[[#This Row],[Invoiced Amount USD]]/$T$23*100</f>
        <v>0.19561586333731035</v>
      </c>
    </row>
    <row r="952" spans="1:18" x14ac:dyDescent="0.2">
      <c r="A952">
        <v>951</v>
      </c>
      <c r="B952" t="s">
        <v>8</v>
      </c>
      <c r="C952" t="s">
        <v>27</v>
      </c>
      <c r="D952" t="s">
        <v>735</v>
      </c>
      <c r="E952" s="2">
        <v>44273</v>
      </c>
      <c r="F952" s="3" t="s">
        <v>890</v>
      </c>
      <c r="G952" s="3">
        <v>2021</v>
      </c>
      <c r="H952" s="1">
        <v>2341.4499999999998</v>
      </c>
      <c r="I952">
        <v>10</v>
      </c>
      <c r="J952" s="1">
        <f>0.075*mock[[#This Row],[Invoiced Amount USD]]</f>
        <v>175.60874999999999</v>
      </c>
      <c r="K952" s="1">
        <f>mock[[#This Row],[Invoiced Amount USD]]-mock[[#This Row],[Vat]]</f>
        <v>2165.8412499999999</v>
      </c>
      <c r="L952" s="1">
        <f>mock[[#This Row],[Invoiced Amount USD]]/mock[[#This Row],[Quantity]]</f>
        <v>234.14499999999998</v>
      </c>
      <c r="M952" s="1">
        <f>mock[[#This Row],[COGS]]/mock[[#This Row],[Quantity]]</f>
        <v>216.584125</v>
      </c>
      <c r="N952" s="1">
        <f>mock[[#This Row],[Unit Price]]-mock[[#This Row],[Unit Cost]]</f>
        <v>17.560874999999982</v>
      </c>
      <c r="O952" s="1">
        <f>mock[[#This Row],[Profit]]*mock[[#This Row],[Quantity]]</f>
        <v>175.60874999999982</v>
      </c>
      <c r="P952" s="1">
        <f>mock[[#This Row],[Total Profit]]+mock[[#This Row],[Vat]]</f>
        <v>351.2174999999998</v>
      </c>
      <c r="Q952" s="1">
        <f>mock[[#This Row],[Invoiced Amount USD]]/mock[[#This Row],[Total Profit]]</f>
        <v>13.333333333333346</v>
      </c>
      <c r="R952" s="1">
        <f>mock[[#This Row],[Invoiced Amount USD]]/$T$23*100</f>
        <v>4.6810684851444941E-2</v>
      </c>
    </row>
    <row r="953" spans="1:18" x14ac:dyDescent="0.2">
      <c r="A953">
        <v>952</v>
      </c>
      <c r="B953" t="s">
        <v>16</v>
      </c>
      <c r="C953" t="s">
        <v>27</v>
      </c>
      <c r="D953" t="s">
        <v>843</v>
      </c>
      <c r="E953" s="2">
        <v>44310</v>
      </c>
      <c r="F953" s="3" t="s">
        <v>888</v>
      </c>
      <c r="G953" s="3">
        <v>2021</v>
      </c>
      <c r="H953" s="1">
        <v>7420.22</v>
      </c>
      <c r="I953">
        <v>4</v>
      </c>
      <c r="J953" s="1">
        <f>0.075*mock[[#This Row],[Invoiced Amount USD]]</f>
        <v>556.51649999999995</v>
      </c>
      <c r="K953" s="1">
        <f>mock[[#This Row],[Invoiced Amount USD]]-mock[[#This Row],[Vat]]</f>
        <v>6863.7035000000005</v>
      </c>
      <c r="L953" s="1">
        <f>mock[[#This Row],[Invoiced Amount USD]]/mock[[#This Row],[Quantity]]</f>
        <v>1855.0550000000001</v>
      </c>
      <c r="M953" s="1">
        <f>mock[[#This Row],[COGS]]/mock[[#This Row],[Quantity]]</f>
        <v>1715.9258750000001</v>
      </c>
      <c r="N953" s="1">
        <f>mock[[#This Row],[Unit Price]]-mock[[#This Row],[Unit Cost]]</f>
        <v>139.12912499999993</v>
      </c>
      <c r="O953" s="1">
        <f>mock[[#This Row],[Profit]]*mock[[#This Row],[Quantity]]</f>
        <v>556.51649999999972</v>
      </c>
      <c r="P953" s="1">
        <f>mock[[#This Row],[Total Profit]]+mock[[#This Row],[Vat]]</f>
        <v>1113.0329999999997</v>
      </c>
      <c r="Q953" s="1">
        <f>mock[[#This Row],[Invoiced Amount USD]]/mock[[#This Row],[Total Profit]]</f>
        <v>13.333333333333341</v>
      </c>
      <c r="R953" s="1">
        <f>mock[[#This Row],[Invoiced Amount USD]]/$T$23*100</f>
        <v>0.14834635800396712</v>
      </c>
    </row>
    <row r="954" spans="1:18" x14ac:dyDescent="0.2">
      <c r="A954">
        <v>953</v>
      </c>
      <c r="B954" t="s">
        <v>8</v>
      </c>
      <c r="C954" t="s">
        <v>60</v>
      </c>
      <c r="D954" t="s">
        <v>844</v>
      </c>
      <c r="E954" s="2">
        <v>44227</v>
      </c>
      <c r="F954" s="3" t="s">
        <v>894</v>
      </c>
      <c r="G954" s="3">
        <v>2021</v>
      </c>
      <c r="H954" s="1">
        <v>1583.37</v>
      </c>
      <c r="I954">
        <v>9</v>
      </c>
      <c r="J954" s="1">
        <f>0.075*mock[[#This Row],[Invoiced Amount USD]]</f>
        <v>118.75274999999999</v>
      </c>
      <c r="K954" s="1">
        <f>mock[[#This Row],[Invoiced Amount USD]]-mock[[#This Row],[Vat]]</f>
        <v>1464.6172499999998</v>
      </c>
      <c r="L954" s="1">
        <f>mock[[#This Row],[Invoiced Amount USD]]/mock[[#This Row],[Quantity]]</f>
        <v>175.92999999999998</v>
      </c>
      <c r="M954" s="1">
        <f>mock[[#This Row],[COGS]]/mock[[#This Row],[Quantity]]</f>
        <v>162.73524999999998</v>
      </c>
      <c r="N954" s="1">
        <f>mock[[#This Row],[Unit Price]]-mock[[#This Row],[Unit Cost]]</f>
        <v>13.194749999999999</v>
      </c>
      <c r="O954" s="1">
        <f>mock[[#This Row],[Profit]]*mock[[#This Row],[Quantity]]</f>
        <v>118.75274999999999</v>
      </c>
      <c r="P954" s="1">
        <f>mock[[#This Row],[Total Profit]]+mock[[#This Row],[Vat]]</f>
        <v>237.50549999999998</v>
      </c>
      <c r="Q954" s="1">
        <f>mock[[#This Row],[Invoiced Amount USD]]/mock[[#This Row],[Total Profit]]</f>
        <v>13.333333333333334</v>
      </c>
      <c r="R954" s="1">
        <f>mock[[#This Row],[Invoiced Amount USD]]/$T$23*100</f>
        <v>3.1655014658964482E-2</v>
      </c>
    </row>
    <row r="955" spans="1:18" x14ac:dyDescent="0.2">
      <c r="A955">
        <v>954</v>
      </c>
      <c r="B955" t="s">
        <v>5</v>
      </c>
      <c r="C955" t="s">
        <v>27</v>
      </c>
      <c r="D955" t="s">
        <v>845</v>
      </c>
      <c r="E955" s="2">
        <v>44296</v>
      </c>
      <c r="F955" s="3" t="s">
        <v>888</v>
      </c>
      <c r="G955" s="3">
        <v>2021</v>
      </c>
      <c r="H955" s="1">
        <v>3862.34</v>
      </c>
      <c r="I955">
        <v>10</v>
      </c>
      <c r="J955" s="1">
        <f>0.075*mock[[#This Row],[Invoiced Amount USD]]</f>
        <v>289.6755</v>
      </c>
      <c r="K955" s="1">
        <f>mock[[#This Row],[Invoiced Amount USD]]-mock[[#This Row],[Vat]]</f>
        <v>3572.6645000000003</v>
      </c>
      <c r="L955" s="1">
        <f>mock[[#This Row],[Invoiced Amount USD]]/mock[[#This Row],[Quantity]]</f>
        <v>386.23400000000004</v>
      </c>
      <c r="M955" s="1">
        <f>mock[[#This Row],[COGS]]/mock[[#This Row],[Quantity]]</f>
        <v>357.26645000000002</v>
      </c>
      <c r="N955" s="1">
        <f>mock[[#This Row],[Unit Price]]-mock[[#This Row],[Unit Cost]]</f>
        <v>28.967550000000017</v>
      </c>
      <c r="O955" s="1">
        <f>mock[[#This Row],[Profit]]*mock[[#This Row],[Quantity]]</f>
        <v>289.67550000000017</v>
      </c>
      <c r="P955" s="1">
        <f>mock[[#This Row],[Total Profit]]+mock[[#This Row],[Vat]]</f>
        <v>579.35100000000011</v>
      </c>
      <c r="Q955" s="1">
        <f>mock[[#This Row],[Invoiced Amount USD]]/mock[[#This Row],[Total Profit]]</f>
        <v>13.333333333333327</v>
      </c>
      <c r="R955" s="1">
        <f>mock[[#This Row],[Invoiced Amount USD]]/$T$23*100</f>
        <v>7.7216588237685999E-2</v>
      </c>
    </row>
    <row r="956" spans="1:18" x14ac:dyDescent="0.2">
      <c r="A956">
        <v>955</v>
      </c>
      <c r="B956" t="s">
        <v>5</v>
      </c>
      <c r="C956" t="s">
        <v>58</v>
      </c>
      <c r="D956" t="s">
        <v>846</v>
      </c>
      <c r="E956" s="2">
        <v>44420</v>
      </c>
      <c r="F956" s="3" t="s">
        <v>891</v>
      </c>
      <c r="G956" s="3">
        <v>2021</v>
      </c>
      <c r="H956" s="1">
        <v>9020.42</v>
      </c>
      <c r="I956">
        <v>5</v>
      </c>
      <c r="J956" s="1">
        <f>0.075*mock[[#This Row],[Invoiced Amount USD]]</f>
        <v>676.53149999999994</v>
      </c>
      <c r="K956" s="1">
        <f>mock[[#This Row],[Invoiced Amount USD]]-mock[[#This Row],[Vat]]</f>
        <v>8343.8885000000009</v>
      </c>
      <c r="L956" s="1">
        <f>mock[[#This Row],[Invoiced Amount USD]]/mock[[#This Row],[Quantity]]</f>
        <v>1804.0840000000001</v>
      </c>
      <c r="M956" s="1">
        <f>mock[[#This Row],[COGS]]/mock[[#This Row],[Quantity]]</f>
        <v>1668.7777000000001</v>
      </c>
      <c r="N956" s="1">
        <f>mock[[#This Row],[Unit Price]]-mock[[#This Row],[Unit Cost]]</f>
        <v>135.30629999999996</v>
      </c>
      <c r="O956" s="1">
        <f>mock[[#This Row],[Profit]]*mock[[#This Row],[Quantity]]</f>
        <v>676.53149999999982</v>
      </c>
      <c r="P956" s="1">
        <f>mock[[#This Row],[Total Profit]]+mock[[#This Row],[Vat]]</f>
        <v>1353.0629999999996</v>
      </c>
      <c r="Q956" s="1">
        <f>mock[[#This Row],[Invoiced Amount USD]]/mock[[#This Row],[Total Profit]]</f>
        <v>13.333333333333337</v>
      </c>
      <c r="R956" s="1">
        <f>mock[[#This Row],[Invoiced Amount USD]]/$T$23*100</f>
        <v>0.18033784101632366</v>
      </c>
    </row>
    <row r="957" spans="1:18" x14ac:dyDescent="0.2">
      <c r="A957">
        <v>956</v>
      </c>
      <c r="B957" t="s">
        <v>5</v>
      </c>
      <c r="C957" t="s">
        <v>6</v>
      </c>
      <c r="D957" t="s">
        <v>189</v>
      </c>
      <c r="E957" s="2">
        <v>44485</v>
      </c>
      <c r="F957" s="3" t="s">
        <v>889</v>
      </c>
      <c r="G957" s="3">
        <v>2021</v>
      </c>
      <c r="H957" s="1">
        <v>8499.77</v>
      </c>
      <c r="I957">
        <v>7</v>
      </c>
      <c r="J957" s="1">
        <f>0.075*mock[[#This Row],[Invoiced Amount USD]]</f>
        <v>637.48275000000001</v>
      </c>
      <c r="K957" s="1">
        <f>mock[[#This Row],[Invoiced Amount USD]]-mock[[#This Row],[Vat]]</f>
        <v>7862.2872500000003</v>
      </c>
      <c r="L957" s="1">
        <f>mock[[#This Row],[Invoiced Amount USD]]/mock[[#This Row],[Quantity]]</f>
        <v>1214.2528571428572</v>
      </c>
      <c r="M957" s="1">
        <f>mock[[#This Row],[COGS]]/mock[[#This Row],[Quantity]]</f>
        <v>1123.1838928571428</v>
      </c>
      <c r="N957" s="1">
        <f>mock[[#This Row],[Unit Price]]-mock[[#This Row],[Unit Cost]]</f>
        <v>91.068964285714401</v>
      </c>
      <c r="O957" s="1">
        <f>mock[[#This Row],[Profit]]*mock[[#This Row],[Quantity]]</f>
        <v>637.48275000000081</v>
      </c>
      <c r="P957" s="1">
        <f>mock[[#This Row],[Total Profit]]+mock[[#This Row],[Vat]]</f>
        <v>1274.9655000000007</v>
      </c>
      <c r="Q957" s="1">
        <f>mock[[#This Row],[Invoiced Amount USD]]/mock[[#This Row],[Total Profit]]</f>
        <v>13.333333333333318</v>
      </c>
      <c r="R957" s="1">
        <f>mock[[#This Row],[Invoiced Amount USD]]/$T$23*100</f>
        <v>0.1699289136132594</v>
      </c>
    </row>
    <row r="958" spans="1:18" x14ac:dyDescent="0.2">
      <c r="A958">
        <v>957</v>
      </c>
      <c r="B958" t="s">
        <v>13</v>
      </c>
      <c r="C958" t="s">
        <v>25</v>
      </c>
      <c r="D958" t="s">
        <v>313</v>
      </c>
      <c r="E958" s="2">
        <v>44238</v>
      </c>
      <c r="F958" s="3" t="s">
        <v>896</v>
      </c>
      <c r="G958" s="3">
        <v>2021</v>
      </c>
      <c r="H958" s="1">
        <v>5847.52</v>
      </c>
      <c r="I958">
        <v>5</v>
      </c>
      <c r="J958" s="1">
        <f>0.075*mock[[#This Row],[Invoiced Amount USD]]</f>
        <v>438.56400000000002</v>
      </c>
      <c r="K958" s="1">
        <f>mock[[#This Row],[Invoiced Amount USD]]-mock[[#This Row],[Vat]]</f>
        <v>5408.9560000000001</v>
      </c>
      <c r="L958" s="1">
        <f>mock[[#This Row],[Invoiced Amount USD]]/mock[[#This Row],[Quantity]]</f>
        <v>1169.5040000000001</v>
      </c>
      <c r="M958" s="1">
        <f>mock[[#This Row],[COGS]]/mock[[#This Row],[Quantity]]</f>
        <v>1081.7912000000001</v>
      </c>
      <c r="N958" s="1">
        <f>mock[[#This Row],[Unit Price]]-mock[[#This Row],[Unit Cost]]</f>
        <v>87.712800000000016</v>
      </c>
      <c r="O958" s="1">
        <f>mock[[#This Row],[Profit]]*mock[[#This Row],[Quantity]]</f>
        <v>438.56400000000008</v>
      </c>
      <c r="P958" s="1">
        <f>mock[[#This Row],[Total Profit]]+mock[[#This Row],[Vat]]</f>
        <v>877.12800000000016</v>
      </c>
      <c r="Q958" s="1">
        <f>mock[[#This Row],[Invoiced Amount USD]]/mock[[#This Row],[Total Profit]]</f>
        <v>13.333333333333332</v>
      </c>
      <c r="R958" s="1">
        <f>mock[[#This Row],[Invoiced Amount USD]]/$T$23*100</f>
        <v>0.11690465988277408</v>
      </c>
    </row>
    <row r="959" spans="1:18" x14ac:dyDescent="0.2">
      <c r="A959">
        <v>958</v>
      </c>
      <c r="B959" t="s">
        <v>16</v>
      </c>
      <c r="C959" t="s">
        <v>31</v>
      </c>
      <c r="D959" t="s">
        <v>847</v>
      </c>
      <c r="E959" s="2">
        <v>44222</v>
      </c>
      <c r="F959" s="3" t="s">
        <v>894</v>
      </c>
      <c r="G959" s="3">
        <v>2021</v>
      </c>
      <c r="H959" s="1">
        <v>4215.1499999999996</v>
      </c>
      <c r="I959">
        <v>7</v>
      </c>
      <c r="J959" s="1">
        <f>0.075*mock[[#This Row],[Invoiced Amount USD]]</f>
        <v>316.13624999999996</v>
      </c>
      <c r="K959" s="1">
        <f>mock[[#This Row],[Invoiced Amount USD]]-mock[[#This Row],[Vat]]</f>
        <v>3899.0137499999996</v>
      </c>
      <c r="L959" s="1">
        <f>mock[[#This Row],[Invoiced Amount USD]]/mock[[#This Row],[Quantity]]</f>
        <v>602.16428571428571</v>
      </c>
      <c r="M959" s="1">
        <f>mock[[#This Row],[COGS]]/mock[[#This Row],[Quantity]]</f>
        <v>557.00196428571428</v>
      </c>
      <c r="N959" s="1">
        <f>mock[[#This Row],[Unit Price]]-mock[[#This Row],[Unit Cost]]</f>
        <v>45.162321428571431</v>
      </c>
      <c r="O959" s="1">
        <f>mock[[#This Row],[Profit]]*mock[[#This Row],[Quantity]]</f>
        <v>316.13625000000002</v>
      </c>
      <c r="P959" s="1">
        <f>mock[[#This Row],[Total Profit]]+mock[[#This Row],[Vat]]</f>
        <v>632.27250000000004</v>
      </c>
      <c r="Q959" s="1">
        <f>mock[[#This Row],[Invoiced Amount USD]]/mock[[#This Row],[Total Profit]]</f>
        <v>13.333333333333332</v>
      </c>
      <c r="R959" s="1">
        <f>mock[[#This Row],[Invoiced Amount USD]]/$T$23*100</f>
        <v>8.4270028508645553E-2</v>
      </c>
    </row>
    <row r="960" spans="1:18" x14ac:dyDescent="0.2">
      <c r="A960">
        <v>959</v>
      </c>
      <c r="B960" t="s">
        <v>8</v>
      </c>
      <c r="C960" t="s">
        <v>91</v>
      </c>
      <c r="D960" t="s">
        <v>848</v>
      </c>
      <c r="E960" s="2">
        <v>44495</v>
      </c>
      <c r="F960" s="3" t="s">
        <v>889</v>
      </c>
      <c r="G960" s="3">
        <v>2021</v>
      </c>
      <c r="H960" s="1">
        <v>6919.33</v>
      </c>
      <c r="I960">
        <v>1</v>
      </c>
      <c r="J960" s="1">
        <f>0.075*mock[[#This Row],[Invoiced Amount USD]]</f>
        <v>518.94974999999999</v>
      </c>
      <c r="K960" s="1">
        <f>mock[[#This Row],[Invoiced Amount USD]]-mock[[#This Row],[Vat]]</f>
        <v>6400.3802500000002</v>
      </c>
      <c r="L960" s="1">
        <f>mock[[#This Row],[Invoiced Amount USD]]/mock[[#This Row],[Quantity]]</f>
        <v>6919.33</v>
      </c>
      <c r="M960" s="1">
        <f>mock[[#This Row],[COGS]]/mock[[#This Row],[Quantity]]</f>
        <v>6400.3802500000002</v>
      </c>
      <c r="N960" s="1">
        <f>mock[[#This Row],[Unit Price]]-mock[[#This Row],[Unit Cost]]</f>
        <v>518.94974999999977</v>
      </c>
      <c r="O960" s="1">
        <f>mock[[#This Row],[Profit]]*mock[[#This Row],[Quantity]]</f>
        <v>518.94974999999977</v>
      </c>
      <c r="P960" s="1">
        <f>mock[[#This Row],[Total Profit]]+mock[[#This Row],[Vat]]</f>
        <v>1037.8994999999998</v>
      </c>
      <c r="Q960" s="1">
        <f>mock[[#This Row],[Invoiced Amount USD]]/mock[[#This Row],[Total Profit]]</f>
        <v>13.333333333333339</v>
      </c>
      <c r="R960" s="1">
        <f>mock[[#This Row],[Invoiced Amount USD]]/$T$23*100</f>
        <v>0.13833247603542614</v>
      </c>
    </row>
    <row r="961" spans="1:18" x14ac:dyDescent="0.2">
      <c r="A961">
        <v>960</v>
      </c>
      <c r="B961" t="s">
        <v>8</v>
      </c>
      <c r="C961" t="s">
        <v>31</v>
      </c>
      <c r="D961" t="s">
        <v>441</v>
      </c>
      <c r="E961" s="2">
        <v>44550</v>
      </c>
      <c r="F961" s="3" t="s">
        <v>895</v>
      </c>
      <c r="G961" s="3">
        <v>2021</v>
      </c>
      <c r="H961" s="1">
        <v>1035.1199999999999</v>
      </c>
      <c r="I961">
        <v>2</v>
      </c>
      <c r="J961" s="1">
        <f>0.075*mock[[#This Row],[Invoiced Amount USD]]</f>
        <v>77.633999999999986</v>
      </c>
      <c r="K961" s="1">
        <f>mock[[#This Row],[Invoiced Amount USD]]-mock[[#This Row],[Vat]]</f>
        <v>957.48599999999988</v>
      </c>
      <c r="L961" s="1">
        <f>mock[[#This Row],[Invoiced Amount USD]]/mock[[#This Row],[Quantity]]</f>
        <v>517.55999999999995</v>
      </c>
      <c r="M961" s="1">
        <f>mock[[#This Row],[COGS]]/mock[[#This Row],[Quantity]]</f>
        <v>478.74299999999994</v>
      </c>
      <c r="N961" s="1">
        <f>mock[[#This Row],[Unit Price]]-mock[[#This Row],[Unit Cost]]</f>
        <v>38.817000000000007</v>
      </c>
      <c r="O961" s="1">
        <f>mock[[#This Row],[Profit]]*mock[[#This Row],[Quantity]]</f>
        <v>77.634000000000015</v>
      </c>
      <c r="P961" s="1">
        <f>mock[[#This Row],[Total Profit]]+mock[[#This Row],[Vat]]</f>
        <v>155.268</v>
      </c>
      <c r="Q961" s="1">
        <f>mock[[#This Row],[Invoiced Amount USD]]/mock[[#This Row],[Total Profit]]</f>
        <v>13.333333333333329</v>
      </c>
      <c r="R961" s="1">
        <f>mock[[#This Row],[Invoiced Amount USD]]/$T$23*100</f>
        <v>2.0694303146950688E-2</v>
      </c>
    </row>
    <row r="962" spans="1:18" x14ac:dyDescent="0.2">
      <c r="A962">
        <v>961</v>
      </c>
      <c r="B962" t="s">
        <v>16</v>
      </c>
      <c r="C962" t="s">
        <v>47</v>
      </c>
      <c r="D962" t="s">
        <v>849</v>
      </c>
      <c r="E962" s="2">
        <v>44218</v>
      </c>
      <c r="F962" s="3" t="s">
        <v>894</v>
      </c>
      <c r="G962" s="3">
        <v>2021</v>
      </c>
      <c r="H962" s="1">
        <v>323.69</v>
      </c>
      <c r="I962">
        <v>3</v>
      </c>
      <c r="J962" s="1">
        <f>0.075*mock[[#This Row],[Invoiced Amount USD]]</f>
        <v>24.27675</v>
      </c>
      <c r="K962" s="1">
        <f>mock[[#This Row],[Invoiced Amount USD]]-mock[[#This Row],[Vat]]</f>
        <v>299.41325000000001</v>
      </c>
      <c r="L962" s="1">
        <f>mock[[#This Row],[Invoiced Amount USD]]/mock[[#This Row],[Quantity]]</f>
        <v>107.89666666666666</v>
      </c>
      <c r="M962" s="1">
        <f>mock[[#This Row],[COGS]]/mock[[#This Row],[Quantity]]</f>
        <v>99.804416666666668</v>
      </c>
      <c r="N962" s="1">
        <f>mock[[#This Row],[Unit Price]]-mock[[#This Row],[Unit Cost]]</f>
        <v>8.0922499999999928</v>
      </c>
      <c r="O962" s="1">
        <f>mock[[#This Row],[Profit]]*mock[[#This Row],[Quantity]]</f>
        <v>24.276749999999979</v>
      </c>
      <c r="P962" s="1">
        <f>mock[[#This Row],[Total Profit]]+mock[[#This Row],[Vat]]</f>
        <v>48.553499999999978</v>
      </c>
      <c r="Q962" s="1">
        <f>mock[[#This Row],[Invoiced Amount USD]]/mock[[#This Row],[Total Profit]]</f>
        <v>13.333333333333345</v>
      </c>
      <c r="R962" s="1">
        <f>mock[[#This Row],[Invoiced Amount USD]]/$T$23*100</f>
        <v>6.4712680516620961E-3</v>
      </c>
    </row>
    <row r="963" spans="1:18" x14ac:dyDescent="0.2">
      <c r="A963">
        <v>962</v>
      </c>
      <c r="B963" t="s">
        <v>8</v>
      </c>
      <c r="C963" t="s">
        <v>20</v>
      </c>
      <c r="D963" t="s">
        <v>850</v>
      </c>
      <c r="E963" s="2">
        <v>44540</v>
      </c>
      <c r="F963" s="3" t="s">
        <v>895</v>
      </c>
      <c r="G963" s="3">
        <v>2021</v>
      </c>
      <c r="H963" s="1">
        <v>6494.09</v>
      </c>
      <c r="I963">
        <v>3</v>
      </c>
      <c r="J963" s="1">
        <f>0.075*mock[[#This Row],[Invoiced Amount USD]]</f>
        <v>487.05674999999997</v>
      </c>
      <c r="K963" s="1">
        <f>mock[[#This Row],[Invoiced Amount USD]]-mock[[#This Row],[Vat]]</f>
        <v>6007.0332500000004</v>
      </c>
      <c r="L963" s="1">
        <f>mock[[#This Row],[Invoiced Amount USD]]/mock[[#This Row],[Quantity]]</f>
        <v>2164.6966666666667</v>
      </c>
      <c r="M963" s="1">
        <f>mock[[#This Row],[COGS]]/mock[[#This Row],[Quantity]]</f>
        <v>2002.3444166666668</v>
      </c>
      <c r="N963" s="1">
        <f>mock[[#This Row],[Unit Price]]-mock[[#This Row],[Unit Cost]]</f>
        <v>162.35224999999991</v>
      </c>
      <c r="O963" s="1">
        <f>mock[[#This Row],[Profit]]*mock[[#This Row],[Quantity]]</f>
        <v>487.05674999999974</v>
      </c>
      <c r="P963" s="1">
        <f>mock[[#This Row],[Total Profit]]+mock[[#This Row],[Vat]]</f>
        <v>974.1134999999997</v>
      </c>
      <c r="Q963" s="1">
        <f>mock[[#This Row],[Invoiced Amount USD]]/mock[[#This Row],[Total Profit]]</f>
        <v>13.333333333333341</v>
      </c>
      <c r="R963" s="1">
        <f>mock[[#This Row],[Invoiced Amount USD]]/$T$23*100</f>
        <v>0.12983100232203129</v>
      </c>
    </row>
    <row r="964" spans="1:18" x14ac:dyDescent="0.2">
      <c r="A964">
        <v>963</v>
      </c>
      <c r="B964" t="s">
        <v>10</v>
      </c>
      <c r="C964" t="s">
        <v>47</v>
      </c>
      <c r="D964" t="s">
        <v>851</v>
      </c>
      <c r="E964" s="2">
        <v>44279</v>
      </c>
      <c r="F964" s="3" t="s">
        <v>890</v>
      </c>
      <c r="G964" s="3">
        <v>2021</v>
      </c>
      <c r="H964" s="1">
        <v>6777.97</v>
      </c>
      <c r="I964">
        <v>3</v>
      </c>
      <c r="J964" s="1">
        <f>0.075*mock[[#This Row],[Invoiced Amount USD]]</f>
        <v>508.34775000000002</v>
      </c>
      <c r="K964" s="1">
        <f>mock[[#This Row],[Invoiced Amount USD]]-mock[[#This Row],[Vat]]</f>
        <v>6269.6222500000003</v>
      </c>
      <c r="L964" s="1">
        <f>mock[[#This Row],[Invoiced Amount USD]]/mock[[#This Row],[Quantity]]</f>
        <v>2259.3233333333333</v>
      </c>
      <c r="M964" s="1">
        <f>mock[[#This Row],[COGS]]/mock[[#This Row],[Quantity]]</f>
        <v>2089.8740833333336</v>
      </c>
      <c r="N964" s="1">
        <f>mock[[#This Row],[Unit Price]]-mock[[#This Row],[Unit Cost]]</f>
        <v>169.44924999999967</v>
      </c>
      <c r="O964" s="1">
        <f>mock[[#This Row],[Profit]]*mock[[#This Row],[Quantity]]</f>
        <v>508.347749999999</v>
      </c>
      <c r="P964" s="1">
        <f>mock[[#This Row],[Total Profit]]+mock[[#This Row],[Vat]]</f>
        <v>1016.695499999999</v>
      </c>
      <c r="Q964" s="1">
        <f>mock[[#This Row],[Invoiced Amount USD]]/mock[[#This Row],[Total Profit]]</f>
        <v>13.333333333333361</v>
      </c>
      <c r="R964" s="1">
        <f>mock[[#This Row],[Invoiced Amount USD]]/$T$23*100</f>
        <v>0.13550638177306726</v>
      </c>
    </row>
    <row r="965" spans="1:18" x14ac:dyDescent="0.2">
      <c r="A965">
        <v>964</v>
      </c>
      <c r="B965" t="s">
        <v>13</v>
      </c>
      <c r="C965" t="s">
        <v>22</v>
      </c>
      <c r="D965" t="s">
        <v>852</v>
      </c>
      <c r="E965" s="2">
        <v>44285</v>
      </c>
      <c r="F965" s="3" t="s">
        <v>890</v>
      </c>
      <c r="G965" s="3">
        <v>2021</v>
      </c>
      <c r="H965" s="1">
        <v>4206.0200000000004</v>
      </c>
      <c r="I965">
        <v>6</v>
      </c>
      <c r="J965" s="1">
        <f>0.075*mock[[#This Row],[Invoiced Amount USD]]</f>
        <v>315.45150000000001</v>
      </c>
      <c r="K965" s="1">
        <f>mock[[#This Row],[Invoiced Amount USD]]-mock[[#This Row],[Vat]]</f>
        <v>3890.5685000000003</v>
      </c>
      <c r="L965" s="1">
        <f>mock[[#This Row],[Invoiced Amount USD]]/mock[[#This Row],[Quantity]]</f>
        <v>701.00333333333344</v>
      </c>
      <c r="M965" s="1">
        <f>mock[[#This Row],[COGS]]/mock[[#This Row],[Quantity]]</f>
        <v>648.42808333333335</v>
      </c>
      <c r="N965" s="1">
        <f>mock[[#This Row],[Unit Price]]-mock[[#This Row],[Unit Cost]]</f>
        <v>52.575250000000096</v>
      </c>
      <c r="O965" s="1">
        <f>mock[[#This Row],[Profit]]*mock[[#This Row],[Quantity]]</f>
        <v>315.45150000000058</v>
      </c>
      <c r="P965" s="1">
        <f>mock[[#This Row],[Total Profit]]+mock[[#This Row],[Vat]]</f>
        <v>630.90300000000059</v>
      </c>
      <c r="Q965" s="1">
        <f>mock[[#This Row],[Invoiced Amount USD]]/mock[[#This Row],[Total Profit]]</f>
        <v>13.333333333333311</v>
      </c>
      <c r="R965" s="1">
        <f>mock[[#This Row],[Invoiced Amount USD]]/$T$23*100</f>
        <v>8.4087499924779305E-2</v>
      </c>
    </row>
    <row r="966" spans="1:18" x14ac:dyDescent="0.2">
      <c r="A966">
        <v>965</v>
      </c>
      <c r="B966" t="s">
        <v>16</v>
      </c>
      <c r="C966" t="s">
        <v>33</v>
      </c>
      <c r="D966" t="s">
        <v>853</v>
      </c>
      <c r="E966" s="2">
        <v>44445</v>
      </c>
      <c r="F966" s="3" t="s">
        <v>893</v>
      </c>
      <c r="G966" s="3">
        <v>2021</v>
      </c>
      <c r="H966" s="1">
        <v>4063.62</v>
      </c>
      <c r="I966">
        <v>4</v>
      </c>
      <c r="J966" s="1">
        <f>0.075*mock[[#This Row],[Invoiced Amount USD]]</f>
        <v>304.7715</v>
      </c>
      <c r="K966" s="1">
        <f>mock[[#This Row],[Invoiced Amount USD]]-mock[[#This Row],[Vat]]</f>
        <v>3758.8485000000001</v>
      </c>
      <c r="L966" s="1">
        <f>mock[[#This Row],[Invoiced Amount USD]]/mock[[#This Row],[Quantity]]</f>
        <v>1015.905</v>
      </c>
      <c r="M966" s="1">
        <f>mock[[#This Row],[COGS]]/mock[[#This Row],[Quantity]]</f>
        <v>939.71212500000001</v>
      </c>
      <c r="N966" s="1">
        <f>mock[[#This Row],[Unit Price]]-mock[[#This Row],[Unit Cost]]</f>
        <v>76.192874999999958</v>
      </c>
      <c r="O966" s="1">
        <f>mock[[#This Row],[Profit]]*mock[[#This Row],[Quantity]]</f>
        <v>304.77149999999983</v>
      </c>
      <c r="P966" s="1">
        <f>mock[[#This Row],[Total Profit]]+mock[[#This Row],[Vat]]</f>
        <v>609.54299999999989</v>
      </c>
      <c r="Q966" s="1">
        <f>mock[[#This Row],[Invoiced Amount USD]]/mock[[#This Row],[Total Profit]]</f>
        <v>13.333333333333341</v>
      </c>
      <c r="R966" s="1">
        <f>mock[[#This Row],[Invoiced Amount USD]]/$T$23*100</f>
        <v>8.1240613797445474E-2</v>
      </c>
    </row>
    <row r="967" spans="1:18" x14ac:dyDescent="0.2">
      <c r="A967">
        <v>966</v>
      </c>
      <c r="B967" t="s">
        <v>8</v>
      </c>
      <c r="C967" t="s">
        <v>33</v>
      </c>
      <c r="D967" t="s">
        <v>854</v>
      </c>
      <c r="E967" s="2">
        <v>44463</v>
      </c>
      <c r="F967" s="3" t="s">
        <v>893</v>
      </c>
      <c r="G967" s="3">
        <v>2021</v>
      </c>
      <c r="H967" s="1">
        <v>6752.98</v>
      </c>
      <c r="I967">
        <v>8</v>
      </c>
      <c r="J967" s="1">
        <f>0.075*mock[[#This Row],[Invoiced Amount USD]]</f>
        <v>506.47349999999994</v>
      </c>
      <c r="K967" s="1">
        <f>mock[[#This Row],[Invoiced Amount USD]]-mock[[#This Row],[Vat]]</f>
        <v>6246.5064999999995</v>
      </c>
      <c r="L967" s="1">
        <f>mock[[#This Row],[Invoiced Amount USD]]/mock[[#This Row],[Quantity]]</f>
        <v>844.12249999999995</v>
      </c>
      <c r="M967" s="1">
        <f>mock[[#This Row],[COGS]]/mock[[#This Row],[Quantity]]</f>
        <v>780.81331249999994</v>
      </c>
      <c r="N967" s="1">
        <f>mock[[#This Row],[Unit Price]]-mock[[#This Row],[Unit Cost]]</f>
        <v>63.309187500000007</v>
      </c>
      <c r="O967" s="1">
        <f>mock[[#This Row],[Profit]]*mock[[#This Row],[Quantity]]</f>
        <v>506.47350000000006</v>
      </c>
      <c r="P967" s="1">
        <f>mock[[#This Row],[Total Profit]]+mock[[#This Row],[Vat]]</f>
        <v>1012.947</v>
      </c>
      <c r="Q967" s="1">
        <f>mock[[#This Row],[Invoiced Amount USD]]/mock[[#This Row],[Total Profit]]</f>
        <v>13.33333333333333</v>
      </c>
      <c r="R967" s="1">
        <f>mock[[#This Row],[Invoiced Amount USD]]/$T$23*100</f>
        <v>0.1350067772483336</v>
      </c>
    </row>
    <row r="968" spans="1:18" x14ac:dyDescent="0.2">
      <c r="A968">
        <v>967</v>
      </c>
      <c r="B968" t="s">
        <v>5</v>
      </c>
      <c r="C968" t="s">
        <v>47</v>
      </c>
      <c r="D968" t="s">
        <v>855</v>
      </c>
      <c r="E968" s="2">
        <v>44371</v>
      </c>
      <c r="F968" s="3" t="s">
        <v>887</v>
      </c>
      <c r="G968" s="3">
        <v>2021</v>
      </c>
      <c r="H968" s="1">
        <v>4481.3500000000004</v>
      </c>
      <c r="I968">
        <v>3</v>
      </c>
      <c r="J968" s="1">
        <f>0.075*mock[[#This Row],[Invoiced Amount USD]]</f>
        <v>336.10124999999999</v>
      </c>
      <c r="K968" s="1">
        <f>mock[[#This Row],[Invoiced Amount USD]]-mock[[#This Row],[Vat]]</f>
        <v>4145.2487500000007</v>
      </c>
      <c r="L968" s="1">
        <f>mock[[#This Row],[Invoiced Amount USD]]/mock[[#This Row],[Quantity]]</f>
        <v>1493.7833333333335</v>
      </c>
      <c r="M968" s="1">
        <f>mock[[#This Row],[COGS]]/mock[[#This Row],[Quantity]]</f>
        <v>1381.7495833333335</v>
      </c>
      <c r="N968" s="1">
        <f>mock[[#This Row],[Unit Price]]-mock[[#This Row],[Unit Cost]]</f>
        <v>112.03375000000005</v>
      </c>
      <c r="O968" s="1">
        <f>mock[[#This Row],[Profit]]*mock[[#This Row],[Quantity]]</f>
        <v>336.10125000000016</v>
      </c>
      <c r="P968" s="1">
        <f>mock[[#This Row],[Total Profit]]+mock[[#This Row],[Vat]]</f>
        <v>672.2025000000001</v>
      </c>
      <c r="Q968" s="1">
        <f>mock[[#This Row],[Invoiced Amount USD]]/mock[[#This Row],[Total Profit]]</f>
        <v>13.333333333333329</v>
      </c>
      <c r="R968" s="1">
        <f>mock[[#This Row],[Invoiced Amount USD]]/$T$23*100</f>
        <v>8.9591946255108093E-2</v>
      </c>
    </row>
    <row r="969" spans="1:18" x14ac:dyDescent="0.2">
      <c r="A969">
        <v>968</v>
      </c>
      <c r="B969" t="s">
        <v>16</v>
      </c>
      <c r="C969" t="s">
        <v>63</v>
      </c>
      <c r="D969" t="s">
        <v>856</v>
      </c>
      <c r="E969" s="2">
        <v>44215</v>
      </c>
      <c r="F969" s="3" t="s">
        <v>894</v>
      </c>
      <c r="G969" s="3">
        <v>2021</v>
      </c>
      <c r="H969" s="1">
        <v>2239.6999999999998</v>
      </c>
      <c r="I969">
        <v>1</v>
      </c>
      <c r="J969" s="1">
        <f>0.075*mock[[#This Row],[Invoiced Amount USD]]</f>
        <v>167.97749999999999</v>
      </c>
      <c r="K969" s="1">
        <f>mock[[#This Row],[Invoiced Amount USD]]-mock[[#This Row],[Vat]]</f>
        <v>2071.7224999999999</v>
      </c>
      <c r="L969" s="1">
        <f>mock[[#This Row],[Invoiced Amount USD]]/mock[[#This Row],[Quantity]]</f>
        <v>2239.6999999999998</v>
      </c>
      <c r="M969" s="1">
        <f>mock[[#This Row],[COGS]]/mock[[#This Row],[Quantity]]</f>
        <v>2071.7224999999999</v>
      </c>
      <c r="N969" s="1">
        <f>mock[[#This Row],[Unit Price]]-mock[[#This Row],[Unit Cost]]</f>
        <v>167.97749999999996</v>
      </c>
      <c r="O969" s="1">
        <f>mock[[#This Row],[Profit]]*mock[[#This Row],[Quantity]]</f>
        <v>167.97749999999996</v>
      </c>
      <c r="P969" s="1">
        <f>mock[[#This Row],[Total Profit]]+mock[[#This Row],[Vat]]</f>
        <v>335.95499999999993</v>
      </c>
      <c r="Q969" s="1">
        <f>mock[[#This Row],[Invoiced Amount USD]]/mock[[#This Row],[Total Profit]]</f>
        <v>13.333333333333336</v>
      </c>
      <c r="R969" s="1">
        <f>mock[[#This Row],[Invoiced Amount USD]]/$T$23*100</f>
        <v>4.4776480754140056E-2</v>
      </c>
    </row>
    <row r="970" spans="1:18" x14ac:dyDescent="0.2">
      <c r="A970">
        <v>969</v>
      </c>
      <c r="B970" t="s">
        <v>10</v>
      </c>
      <c r="C970" t="s">
        <v>63</v>
      </c>
      <c r="D970" t="s">
        <v>857</v>
      </c>
      <c r="E970" s="2">
        <v>44543</v>
      </c>
      <c r="F970" s="3" t="s">
        <v>895</v>
      </c>
      <c r="G970" s="3">
        <v>2021</v>
      </c>
      <c r="H970" s="1">
        <v>5553.79</v>
      </c>
      <c r="I970">
        <v>8</v>
      </c>
      <c r="J970" s="1">
        <f>0.075*mock[[#This Row],[Invoiced Amount USD]]</f>
        <v>416.53424999999999</v>
      </c>
      <c r="K970" s="1">
        <f>mock[[#This Row],[Invoiced Amount USD]]-mock[[#This Row],[Vat]]</f>
        <v>5137.2557500000003</v>
      </c>
      <c r="L970" s="1">
        <f>mock[[#This Row],[Invoiced Amount USD]]/mock[[#This Row],[Quantity]]</f>
        <v>694.22375</v>
      </c>
      <c r="M970" s="1">
        <f>mock[[#This Row],[COGS]]/mock[[#This Row],[Quantity]]</f>
        <v>642.15696875000003</v>
      </c>
      <c r="N970" s="1">
        <f>mock[[#This Row],[Unit Price]]-mock[[#This Row],[Unit Cost]]</f>
        <v>52.066781249999963</v>
      </c>
      <c r="O970" s="1">
        <f>mock[[#This Row],[Profit]]*mock[[#This Row],[Quantity]]</f>
        <v>416.5342499999997</v>
      </c>
      <c r="P970" s="1">
        <f>mock[[#This Row],[Total Profit]]+mock[[#This Row],[Vat]]</f>
        <v>833.06849999999963</v>
      </c>
      <c r="Q970" s="1">
        <f>mock[[#This Row],[Invoiced Amount USD]]/mock[[#This Row],[Total Profit]]</f>
        <v>13.333333333333343</v>
      </c>
      <c r="R970" s="1">
        <f>mock[[#This Row],[Invoiced Amount USD]]/$T$23*100</f>
        <v>0.11103235747981226</v>
      </c>
    </row>
    <row r="971" spans="1:18" x14ac:dyDescent="0.2">
      <c r="A971">
        <v>970</v>
      </c>
      <c r="B971" t="s">
        <v>8</v>
      </c>
      <c r="C971" t="s">
        <v>87</v>
      </c>
      <c r="D971" t="s">
        <v>621</v>
      </c>
      <c r="E971" s="2">
        <v>44415</v>
      </c>
      <c r="F971" s="3" t="s">
        <v>891</v>
      </c>
      <c r="G971" s="3">
        <v>2021</v>
      </c>
      <c r="H971" s="1">
        <v>5718.44</v>
      </c>
      <c r="I971">
        <v>3</v>
      </c>
      <c r="J971" s="1">
        <f>0.075*mock[[#This Row],[Invoiced Amount USD]]</f>
        <v>428.88299999999998</v>
      </c>
      <c r="K971" s="1">
        <f>mock[[#This Row],[Invoiced Amount USD]]-mock[[#This Row],[Vat]]</f>
        <v>5289.5569999999998</v>
      </c>
      <c r="L971" s="1">
        <f>mock[[#This Row],[Invoiced Amount USD]]/mock[[#This Row],[Quantity]]</f>
        <v>1906.1466666666665</v>
      </c>
      <c r="M971" s="1">
        <f>mock[[#This Row],[COGS]]/mock[[#This Row],[Quantity]]</f>
        <v>1763.1856666666665</v>
      </c>
      <c r="N971" s="1">
        <f>mock[[#This Row],[Unit Price]]-mock[[#This Row],[Unit Cost]]</f>
        <v>142.96100000000001</v>
      </c>
      <c r="O971" s="1">
        <f>mock[[#This Row],[Profit]]*mock[[#This Row],[Quantity]]</f>
        <v>428.88300000000004</v>
      </c>
      <c r="P971" s="1">
        <f>mock[[#This Row],[Total Profit]]+mock[[#This Row],[Vat]]</f>
        <v>857.76600000000008</v>
      </c>
      <c r="Q971" s="1">
        <f>mock[[#This Row],[Invoiced Amount USD]]/mock[[#This Row],[Total Profit]]</f>
        <v>13.33333333333333</v>
      </c>
      <c r="R971" s="1">
        <f>mock[[#This Row],[Invoiced Amount USD]]/$T$23*100</f>
        <v>0.11432406956454197</v>
      </c>
    </row>
    <row r="972" spans="1:18" x14ac:dyDescent="0.2">
      <c r="A972">
        <v>971</v>
      </c>
      <c r="B972" t="s">
        <v>5</v>
      </c>
      <c r="C972" t="s">
        <v>14</v>
      </c>
      <c r="D972" t="s">
        <v>858</v>
      </c>
      <c r="E972" s="2">
        <v>44383</v>
      </c>
      <c r="F972" s="3" t="s">
        <v>892</v>
      </c>
      <c r="G972" s="3">
        <v>2021</v>
      </c>
      <c r="H972" s="1">
        <v>8948.58</v>
      </c>
      <c r="I972">
        <v>10</v>
      </c>
      <c r="J972" s="1">
        <f>0.075*mock[[#This Row],[Invoiced Amount USD]]</f>
        <v>671.14350000000002</v>
      </c>
      <c r="K972" s="1">
        <f>mock[[#This Row],[Invoiced Amount USD]]-mock[[#This Row],[Vat]]</f>
        <v>8277.4364999999998</v>
      </c>
      <c r="L972" s="1">
        <f>mock[[#This Row],[Invoiced Amount USD]]/mock[[#This Row],[Quantity]]</f>
        <v>894.85799999999995</v>
      </c>
      <c r="M972" s="1">
        <f>mock[[#This Row],[COGS]]/mock[[#This Row],[Quantity]]</f>
        <v>827.74365</v>
      </c>
      <c r="N972" s="1">
        <f>mock[[#This Row],[Unit Price]]-mock[[#This Row],[Unit Cost]]</f>
        <v>67.114349999999945</v>
      </c>
      <c r="O972" s="1">
        <f>mock[[#This Row],[Profit]]*mock[[#This Row],[Quantity]]</f>
        <v>671.14349999999945</v>
      </c>
      <c r="P972" s="1">
        <f>mock[[#This Row],[Total Profit]]+mock[[#This Row],[Vat]]</f>
        <v>1342.2869999999994</v>
      </c>
      <c r="Q972" s="1">
        <f>mock[[#This Row],[Invoiced Amount USD]]/mock[[#This Row],[Total Profit]]</f>
        <v>13.333333333333345</v>
      </c>
      <c r="R972" s="1">
        <f>mock[[#This Row],[Invoiced Amount USD]]/$T$23*100</f>
        <v>0.17890160295882604</v>
      </c>
    </row>
    <row r="973" spans="1:18" x14ac:dyDescent="0.2">
      <c r="A973">
        <v>972</v>
      </c>
      <c r="B973" t="s">
        <v>10</v>
      </c>
      <c r="C973" t="s">
        <v>14</v>
      </c>
      <c r="D973" t="s">
        <v>23</v>
      </c>
      <c r="E973" s="2">
        <v>44301</v>
      </c>
      <c r="F973" s="3" t="s">
        <v>888</v>
      </c>
      <c r="G973" s="3">
        <v>2021</v>
      </c>
      <c r="H973" s="1">
        <v>2537.2800000000002</v>
      </c>
      <c r="I973">
        <v>8</v>
      </c>
      <c r="J973" s="1">
        <f>0.075*mock[[#This Row],[Invoiced Amount USD]]</f>
        <v>190.29600000000002</v>
      </c>
      <c r="K973" s="1">
        <f>mock[[#This Row],[Invoiced Amount USD]]-mock[[#This Row],[Vat]]</f>
        <v>2346.9840000000004</v>
      </c>
      <c r="L973" s="1">
        <f>mock[[#This Row],[Invoiced Amount USD]]/mock[[#This Row],[Quantity]]</f>
        <v>317.16000000000003</v>
      </c>
      <c r="M973" s="1">
        <f>mock[[#This Row],[COGS]]/mock[[#This Row],[Quantity]]</f>
        <v>293.37300000000005</v>
      </c>
      <c r="N973" s="1">
        <f>mock[[#This Row],[Unit Price]]-mock[[#This Row],[Unit Cost]]</f>
        <v>23.786999999999978</v>
      </c>
      <c r="O973" s="1">
        <f>mock[[#This Row],[Profit]]*mock[[#This Row],[Quantity]]</f>
        <v>190.29599999999982</v>
      </c>
      <c r="P973" s="1">
        <f>mock[[#This Row],[Total Profit]]+mock[[#This Row],[Vat]]</f>
        <v>380.59199999999987</v>
      </c>
      <c r="Q973" s="1">
        <f>mock[[#This Row],[Invoiced Amount USD]]/mock[[#This Row],[Total Profit]]</f>
        <v>13.333333333333346</v>
      </c>
      <c r="R973" s="1">
        <f>mock[[#This Row],[Invoiced Amount USD]]/$T$23*100</f>
        <v>5.072575304186476E-2</v>
      </c>
    </row>
    <row r="974" spans="1:18" x14ac:dyDescent="0.2">
      <c r="A974">
        <v>973</v>
      </c>
      <c r="B974" t="s">
        <v>8</v>
      </c>
      <c r="C974" t="s">
        <v>58</v>
      </c>
      <c r="D974" t="s">
        <v>423</v>
      </c>
      <c r="E974" s="2">
        <v>44542</v>
      </c>
      <c r="F974" s="3" t="s">
        <v>895</v>
      </c>
      <c r="G974" s="3">
        <v>2021</v>
      </c>
      <c r="H974" s="1">
        <v>9040.69</v>
      </c>
      <c r="I974">
        <v>8</v>
      </c>
      <c r="J974" s="1">
        <f>0.075*mock[[#This Row],[Invoiced Amount USD]]</f>
        <v>678.05174999999997</v>
      </c>
      <c r="K974" s="1">
        <f>mock[[#This Row],[Invoiced Amount USD]]-mock[[#This Row],[Vat]]</f>
        <v>8362.63825</v>
      </c>
      <c r="L974" s="1">
        <f>mock[[#This Row],[Invoiced Amount USD]]/mock[[#This Row],[Quantity]]</f>
        <v>1130.0862500000001</v>
      </c>
      <c r="M974" s="1">
        <f>mock[[#This Row],[COGS]]/mock[[#This Row],[Quantity]]</f>
        <v>1045.32978125</v>
      </c>
      <c r="N974" s="1">
        <f>mock[[#This Row],[Unit Price]]-mock[[#This Row],[Unit Cost]]</f>
        <v>84.756468750000067</v>
      </c>
      <c r="O974" s="1">
        <f>mock[[#This Row],[Profit]]*mock[[#This Row],[Quantity]]</f>
        <v>678.05175000000054</v>
      </c>
      <c r="P974" s="1">
        <f>mock[[#This Row],[Total Profit]]+mock[[#This Row],[Vat]]</f>
        <v>1356.1035000000006</v>
      </c>
      <c r="Q974" s="1">
        <f>mock[[#This Row],[Invoiced Amount USD]]/mock[[#This Row],[Total Profit]]</f>
        <v>13.333333333333323</v>
      </c>
      <c r="R974" s="1">
        <f>mock[[#This Row],[Invoiced Amount USD]]/$T$23*100</f>
        <v>0.18074308246155579</v>
      </c>
    </row>
    <row r="975" spans="1:18" x14ac:dyDescent="0.2">
      <c r="A975">
        <v>974</v>
      </c>
      <c r="B975" t="s">
        <v>5</v>
      </c>
      <c r="C975" t="s">
        <v>22</v>
      </c>
      <c r="D975" t="s">
        <v>359</v>
      </c>
      <c r="E975" s="2">
        <v>44496</v>
      </c>
      <c r="F975" s="3" t="s">
        <v>889</v>
      </c>
      <c r="G975" s="3">
        <v>2021</v>
      </c>
      <c r="H975" s="1">
        <v>9873.41</v>
      </c>
      <c r="I975">
        <v>6</v>
      </c>
      <c r="J975" s="1">
        <f>0.075*mock[[#This Row],[Invoiced Amount USD]]</f>
        <v>740.50574999999992</v>
      </c>
      <c r="K975" s="1">
        <f>mock[[#This Row],[Invoiced Amount USD]]-mock[[#This Row],[Vat]]</f>
        <v>9132.9042499999996</v>
      </c>
      <c r="L975" s="1">
        <f>mock[[#This Row],[Invoiced Amount USD]]/mock[[#This Row],[Quantity]]</f>
        <v>1645.5683333333334</v>
      </c>
      <c r="M975" s="1">
        <f>mock[[#This Row],[COGS]]/mock[[#This Row],[Quantity]]</f>
        <v>1522.1507083333333</v>
      </c>
      <c r="N975" s="1">
        <f>mock[[#This Row],[Unit Price]]-mock[[#This Row],[Unit Cost]]</f>
        <v>123.41762500000004</v>
      </c>
      <c r="O975" s="1">
        <f>mock[[#This Row],[Profit]]*mock[[#This Row],[Quantity]]</f>
        <v>740.50575000000026</v>
      </c>
      <c r="P975" s="1">
        <f>mock[[#This Row],[Total Profit]]+mock[[#This Row],[Vat]]</f>
        <v>1481.0115000000001</v>
      </c>
      <c r="Q975" s="1">
        <f>mock[[#This Row],[Invoiced Amount USD]]/mock[[#This Row],[Total Profit]]</f>
        <v>13.333333333333329</v>
      </c>
      <c r="R975" s="1">
        <f>mock[[#This Row],[Invoiced Amount USD]]/$T$23*100</f>
        <v>0.19739096880954324</v>
      </c>
    </row>
    <row r="976" spans="1:18" x14ac:dyDescent="0.2">
      <c r="A976">
        <v>975</v>
      </c>
      <c r="B976" t="s">
        <v>10</v>
      </c>
      <c r="C976" t="s">
        <v>27</v>
      </c>
      <c r="D976" t="s">
        <v>859</v>
      </c>
      <c r="E976" s="2">
        <v>44286</v>
      </c>
      <c r="F976" s="3" t="s">
        <v>890</v>
      </c>
      <c r="G976" s="3">
        <v>2021</v>
      </c>
      <c r="H976" s="1">
        <v>1778.94</v>
      </c>
      <c r="I976">
        <v>8</v>
      </c>
      <c r="J976" s="1">
        <f>0.075*mock[[#This Row],[Invoiced Amount USD]]</f>
        <v>133.4205</v>
      </c>
      <c r="K976" s="1">
        <f>mock[[#This Row],[Invoiced Amount USD]]-mock[[#This Row],[Vat]]</f>
        <v>1645.5195000000001</v>
      </c>
      <c r="L976" s="1">
        <f>mock[[#This Row],[Invoiced Amount USD]]/mock[[#This Row],[Quantity]]</f>
        <v>222.36750000000001</v>
      </c>
      <c r="M976" s="1">
        <f>mock[[#This Row],[COGS]]/mock[[#This Row],[Quantity]]</f>
        <v>205.68993750000001</v>
      </c>
      <c r="N976" s="1">
        <f>mock[[#This Row],[Unit Price]]-mock[[#This Row],[Unit Cost]]</f>
        <v>16.677562499999993</v>
      </c>
      <c r="O976" s="1">
        <f>mock[[#This Row],[Profit]]*mock[[#This Row],[Quantity]]</f>
        <v>133.42049999999995</v>
      </c>
      <c r="P976" s="1">
        <f>mock[[#This Row],[Total Profit]]+mock[[#This Row],[Vat]]</f>
        <v>266.84099999999995</v>
      </c>
      <c r="Q976" s="1">
        <f>mock[[#This Row],[Invoiced Amount USD]]/mock[[#This Row],[Total Profit]]</f>
        <v>13.333333333333339</v>
      </c>
      <c r="R976" s="1">
        <f>mock[[#This Row],[Invoiced Amount USD]]/$T$23*100</f>
        <v>3.5564884883140566E-2</v>
      </c>
    </row>
    <row r="977" spans="1:18" x14ac:dyDescent="0.2">
      <c r="A977">
        <v>976</v>
      </c>
      <c r="B977" t="s">
        <v>5</v>
      </c>
      <c r="C977" t="s">
        <v>91</v>
      </c>
      <c r="D977" t="s">
        <v>860</v>
      </c>
      <c r="E977" s="2">
        <v>44209</v>
      </c>
      <c r="F977" s="3" t="s">
        <v>894</v>
      </c>
      <c r="G977" s="3">
        <v>2021</v>
      </c>
      <c r="H977" s="1">
        <v>8591.39</v>
      </c>
      <c r="I977">
        <v>2</v>
      </c>
      <c r="J977" s="1">
        <f>0.075*mock[[#This Row],[Invoiced Amount USD]]</f>
        <v>644.35424999999998</v>
      </c>
      <c r="K977" s="1">
        <f>mock[[#This Row],[Invoiced Amount USD]]-mock[[#This Row],[Vat]]</f>
        <v>7947.0357499999991</v>
      </c>
      <c r="L977" s="1">
        <f>mock[[#This Row],[Invoiced Amount USD]]/mock[[#This Row],[Quantity]]</f>
        <v>4295.6949999999997</v>
      </c>
      <c r="M977" s="1">
        <f>mock[[#This Row],[COGS]]/mock[[#This Row],[Quantity]]</f>
        <v>3973.5178749999995</v>
      </c>
      <c r="N977" s="1">
        <f>mock[[#This Row],[Unit Price]]-mock[[#This Row],[Unit Cost]]</f>
        <v>322.17712500000016</v>
      </c>
      <c r="O977" s="1">
        <f>mock[[#This Row],[Profit]]*mock[[#This Row],[Quantity]]</f>
        <v>644.35425000000032</v>
      </c>
      <c r="P977" s="1">
        <f>mock[[#This Row],[Total Profit]]+mock[[#This Row],[Vat]]</f>
        <v>1288.7085000000002</v>
      </c>
      <c r="Q977" s="1">
        <f>mock[[#This Row],[Invoiced Amount USD]]/mock[[#This Row],[Total Profit]]</f>
        <v>13.333333333333325</v>
      </c>
      <c r="R977" s="1">
        <f>mock[[#This Row],[Invoiced Amount USD]]/$T$23*100</f>
        <v>0.1717605969488375</v>
      </c>
    </row>
    <row r="978" spans="1:18" x14ac:dyDescent="0.2">
      <c r="A978">
        <v>977</v>
      </c>
      <c r="B978" t="s">
        <v>5</v>
      </c>
      <c r="C978" t="s">
        <v>18</v>
      </c>
      <c r="D978" t="s">
        <v>747</v>
      </c>
      <c r="E978" s="2">
        <v>44443</v>
      </c>
      <c r="F978" s="3" t="s">
        <v>893</v>
      </c>
      <c r="G978" s="3">
        <v>2021</v>
      </c>
      <c r="H978" s="1">
        <v>592.37</v>
      </c>
      <c r="I978">
        <v>5</v>
      </c>
      <c r="J978" s="1">
        <f>0.075*mock[[#This Row],[Invoiced Amount USD]]</f>
        <v>44.427749999999996</v>
      </c>
      <c r="K978" s="1">
        <f>mock[[#This Row],[Invoiced Amount USD]]-mock[[#This Row],[Vat]]</f>
        <v>547.94225000000006</v>
      </c>
      <c r="L978" s="1">
        <f>mock[[#This Row],[Invoiced Amount USD]]/mock[[#This Row],[Quantity]]</f>
        <v>118.474</v>
      </c>
      <c r="M978" s="1">
        <f>mock[[#This Row],[COGS]]/mock[[#This Row],[Quantity]]</f>
        <v>109.58845000000001</v>
      </c>
      <c r="N978" s="1">
        <f>mock[[#This Row],[Unit Price]]-mock[[#This Row],[Unit Cost]]</f>
        <v>8.885549999999995</v>
      </c>
      <c r="O978" s="1">
        <f>mock[[#This Row],[Profit]]*mock[[#This Row],[Quantity]]</f>
        <v>44.427749999999975</v>
      </c>
      <c r="P978" s="1">
        <f>mock[[#This Row],[Total Profit]]+mock[[#This Row],[Vat]]</f>
        <v>88.855499999999978</v>
      </c>
      <c r="Q978" s="1">
        <f>mock[[#This Row],[Invoiced Amount USD]]/mock[[#This Row],[Total Profit]]</f>
        <v>13.333333333333341</v>
      </c>
      <c r="R978" s="1">
        <f>mock[[#This Row],[Invoiced Amount USD]]/$T$23*100</f>
        <v>1.1842766399218623E-2</v>
      </c>
    </row>
    <row r="979" spans="1:18" x14ac:dyDescent="0.2">
      <c r="A979">
        <v>978</v>
      </c>
      <c r="B979" t="s">
        <v>10</v>
      </c>
      <c r="C979" t="s">
        <v>27</v>
      </c>
      <c r="D979" t="s">
        <v>861</v>
      </c>
      <c r="E979" s="2">
        <v>44287</v>
      </c>
      <c r="F979" s="3" t="s">
        <v>888</v>
      </c>
      <c r="G979" s="3">
        <v>2021</v>
      </c>
      <c r="H979" s="1">
        <v>8178.12</v>
      </c>
      <c r="I979">
        <v>3</v>
      </c>
      <c r="J979" s="1">
        <f>0.075*mock[[#This Row],[Invoiced Amount USD]]</f>
        <v>613.35899999999992</v>
      </c>
      <c r="K979" s="1">
        <f>mock[[#This Row],[Invoiced Amount USD]]-mock[[#This Row],[Vat]]</f>
        <v>7564.7610000000004</v>
      </c>
      <c r="L979" s="1">
        <f>mock[[#This Row],[Invoiced Amount USD]]/mock[[#This Row],[Quantity]]</f>
        <v>2726.04</v>
      </c>
      <c r="M979" s="1">
        <f>mock[[#This Row],[COGS]]/mock[[#This Row],[Quantity]]</f>
        <v>2521.587</v>
      </c>
      <c r="N979" s="1">
        <f>mock[[#This Row],[Unit Price]]-mock[[#This Row],[Unit Cost]]</f>
        <v>204.45299999999997</v>
      </c>
      <c r="O979" s="1">
        <f>mock[[#This Row],[Profit]]*mock[[#This Row],[Quantity]]</f>
        <v>613.35899999999992</v>
      </c>
      <c r="P979" s="1">
        <f>mock[[#This Row],[Total Profit]]+mock[[#This Row],[Vat]]</f>
        <v>1226.7179999999998</v>
      </c>
      <c r="Q979" s="1">
        <f>mock[[#This Row],[Invoiced Amount USD]]/mock[[#This Row],[Total Profit]]</f>
        <v>13.333333333333336</v>
      </c>
      <c r="R979" s="1">
        <f>mock[[#This Row],[Invoiced Amount USD]]/$T$23*100</f>
        <v>0.1634984296044327</v>
      </c>
    </row>
    <row r="980" spans="1:18" x14ac:dyDescent="0.2">
      <c r="A980">
        <v>979</v>
      </c>
      <c r="B980" t="s">
        <v>16</v>
      </c>
      <c r="C980" t="s">
        <v>87</v>
      </c>
      <c r="D980" t="s">
        <v>687</v>
      </c>
      <c r="E980" s="2">
        <v>44254</v>
      </c>
      <c r="F980" s="3" t="s">
        <v>896</v>
      </c>
      <c r="G980" s="3">
        <v>2021</v>
      </c>
      <c r="H980" s="1">
        <v>193.33</v>
      </c>
      <c r="I980">
        <v>6</v>
      </c>
      <c r="J980" s="1">
        <f>0.075*mock[[#This Row],[Invoiced Amount USD]]</f>
        <v>14.499750000000001</v>
      </c>
      <c r="K980" s="1">
        <f>mock[[#This Row],[Invoiced Amount USD]]-mock[[#This Row],[Vat]]</f>
        <v>178.83025000000001</v>
      </c>
      <c r="L980" s="1">
        <f>mock[[#This Row],[Invoiced Amount USD]]/mock[[#This Row],[Quantity]]</f>
        <v>32.221666666666671</v>
      </c>
      <c r="M980" s="1">
        <f>mock[[#This Row],[COGS]]/mock[[#This Row],[Quantity]]</f>
        <v>29.805041666666668</v>
      </c>
      <c r="N980" s="1">
        <f>mock[[#This Row],[Unit Price]]-mock[[#This Row],[Unit Cost]]</f>
        <v>2.4166250000000034</v>
      </c>
      <c r="O980" s="1">
        <f>mock[[#This Row],[Profit]]*mock[[#This Row],[Quantity]]</f>
        <v>14.49975000000002</v>
      </c>
      <c r="P980" s="1">
        <f>mock[[#This Row],[Total Profit]]+mock[[#This Row],[Vat]]</f>
        <v>28.999500000000019</v>
      </c>
      <c r="Q980" s="1">
        <f>mock[[#This Row],[Invoiced Amount USD]]/mock[[#This Row],[Total Profit]]</f>
        <v>13.333333333333316</v>
      </c>
      <c r="R980" s="1">
        <f>mock[[#This Row],[Invoiced Amount USD]]/$T$23*100</f>
        <v>3.8650877457685846E-3</v>
      </c>
    </row>
    <row r="981" spans="1:18" x14ac:dyDescent="0.2">
      <c r="A981">
        <v>980</v>
      </c>
      <c r="B981" t="s">
        <v>13</v>
      </c>
      <c r="C981" t="s">
        <v>18</v>
      </c>
      <c r="D981" t="s">
        <v>862</v>
      </c>
      <c r="E981" s="2">
        <v>44418</v>
      </c>
      <c r="F981" s="3" t="s">
        <v>891</v>
      </c>
      <c r="G981" s="3">
        <v>2021</v>
      </c>
      <c r="H981" s="1">
        <v>9859.73</v>
      </c>
      <c r="I981">
        <v>9</v>
      </c>
      <c r="J981" s="1">
        <f>0.075*mock[[#This Row],[Invoiced Amount USD]]</f>
        <v>739.47974999999997</v>
      </c>
      <c r="K981" s="1">
        <f>mock[[#This Row],[Invoiced Amount USD]]-mock[[#This Row],[Vat]]</f>
        <v>9120.2502499999991</v>
      </c>
      <c r="L981" s="1">
        <f>mock[[#This Row],[Invoiced Amount USD]]/mock[[#This Row],[Quantity]]</f>
        <v>1095.5255555555555</v>
      </c>
      <c r="M981" s="1">
        <f>mock[[#This Row],[COGS]]/mock[[#This Row],[Quantity]]</f>
        <v>1013.3611388888888</v>
      </c>
      <c r="N981" s="1">
        <f>mock[[#This Row],[Unit Price]]-mock[[#This Row],[Unit Cost]]</f>
        <v>82.164416666666625</v>
      </c>
      <c r="O981" s="1">
        <f>mock[[#This Row],[Profit]]*mock[[#This Row],[Quantity]]</f>
        <v>739.47974999999963</v>
      </c>
      <c r="P981" s="1">
        <f>mock[[#This Row],[Total Profit]]+mock[[#This Row],[Vat]]</f>
        <v>1478.9594999999995</v>
      </c>
      <c r="Q981" s="1">
        <f>mock[[#This Row],[Invoiced Amount USD]]/mock[[#This Row],[Total Profit]]</f>
        <v>13.333333333333339</v>
      </c>
      <c r="R981" s="1">
        <f>mock[[#This Row],[Invoiced Amount USD]]/$T$23*100</f>
        <v>0.19711747581641176</v>
      </c>
    </row>
    <row r="982" spans="1:18" x14ac:dyDescent="0.2">
      <c r="A982">
        <v>981</v>
      </c>
      <c r="B982" t="s">
        <v>13</v>
      </c>
      <c r="C982" t="s">
        <v>25</v>
      </c>
      <c r="D982" t="s">
        <v>863</v>
      </c>
      <c r="E982" s="2">
        <v>44249</v>
      </c>
      <c r="F982" s="3" t="s">
        <v>896</v>
      </c>
      <c r="G982" s="3">
        <v>2021</v>
      </c>
      <c r="H982" s="1">
        <v>2427.09</v>
      </c>
      <c r="I982">
        <v>3</v>
      </c>
      <c r="J982" s="1">
        <f>0.075*mock[[#This Row],[Invoiced Amount USD]]</f>
        <v>182.03175000000002</v>
      </c>
      <c r="K982" s="1">
        <f>mock[[#This Row],[Invoiced Amount USD]]-mock[[#This Row],[Vat]]</f>
        <v>2245.05825</v>
      </c>
      <c r="L982" s="1">
        <f>mock[[#This Row],[Invoiced Amount USD]]/mock[[#This Row],[Quantity]]</f>
        <v>809.03000000000009</v>
      </c>
      <c r="M982" s="1">
        <f>mock[[#This Row],[COGS]]/mock[[#This Row],[Quantity]]</f>
        <v>748.35275000000001</v>
      </c>
      <c r="N982" s="1">
        <f>mock[[#This Row],[Unit Price]]-mock[[#This Row],[Unit Cost]]</f>
        <v>60.677250000000072</v>
      </c>
      <c r="O982" s="1">
        <f>mock[[#This Row],[Profit]]*mock[[#This Row],[Quantity]]</f>
        <v>182.03175000000022</v>
      </c>
      <c r="P982" s="1">
        <f>mock[[#This Row],[Total Profit]]+mock[[#This Row],[Vat]]</f>
        <v>364.0635000000002</v>
      </c>
      <c r="Q982" s="1">
        <f>mock[[#This Row],[Invoiced Amount USD]]/mock[[#This Row],[Total Profit]]</f>
        <v>13.333333333333318</v>
      </c>
      <c r="R982" s="1">
        <f>mock[[#This Row],[Invoiced Amount USD]]/$T$23*100</f>
        <v>4.8522814963417336E-2</v>
      </c>
    </row>
    <row r="983" spans="1:18" x14ac:dyDescent="0.2">
      <c r="A983">
        <v>982</v>
      </c>
      <c r="B983" t="s">
        <v>8</v>
      </c>
      <c r="C983" t="s">
        <v>14</v>
      </c>
      <c r="D983" t="s">
        <v>256</v>
      </c>
      <c r="E983" s="2">
        <v>44511</v>
      </c>
      <c r="F983" s="3" t="s">
        <v>898</v>
      </c>
      <c r="G983" s="3">
        <v>2021</v>
      </c>
      <c r="H983" s="1">
        <v>7958.81</v>
      </c>
      <c r="I983">
        <v>9</v>
      </c>
      <c r="J983" s="1">
        <f>0.075*mock[[#This Row],[Invoiced Amount USD]]</f>
        <v>596.91075000000001</v>
      </c>
      <c r="K983" s="1">
        <f>mock[[#This Row],[Invoiced Amount USD]]-mock[[#This Row],[Vat]]</f>
        <v>7361.8992500000004</v>
      </c>
      <c r="L983" s="1">
        <f>mock[[#This Row],[Invoiced Amount USD]]/mock[[#This Row],[Quantity]]</f>
        <v>884.31222222222232</v>
      </c>
      <c r="M983" s="1">
        <f>mock[[#This Row],[COGS]]/mock[[#This Row],[Quantity]]</f>
        <v>817.98880555555559</v>
      </c>
      <c r="N983" s="1">
        <f>mock[[#This Row],[Unit Price]]-mock[[#This Row],[Unit Cost]]</f>
        <v>66.323416666666731</v>
      </c>
      <c r="O983" s="1">
        <f>mock[[#This Row],[Profit]]*mock[[#This Row],[Quantity]]</f>
        <v>596.91075000000058</v>
      </c>
      <c r="P983" s="1">
        <f>mock[[#This Row],[Total Profit]]+mock[[#This Row],[Vat]]</f>
        <v>1193.8215000000005</v>
      </c>
      <c r="Q983" s="1">
        <f>mock[[#This Row],[Invoiced Amount USD]]/mock[[#This Row],[Total Profit]]</f>
        <v>13.333333333333321</v>
      </c>
      <c r="R983" s="1">
        <f>mock[[#This Row],[Invoiced Amount USD]]/$T$23*100</f>
        <v>0.1591139450778486</v>
      </c>
    </row>
    <row r="984" spans="1:18" x14ac:dyDescent="0.2">
      <c r="A984">
        <v>983</v>
      </c>
      <c r="B984" t="s">
        <v>13</v>
      </c>
      <c r="C984" t="s">
        <v>31</v>
      </c>
      <c r="D984" t="s">
        <v>728</v>
      </c>
      <c r="E984" s="2">
        <v>44533</v>
      </c>
      <c r="F984" s="3" t="s">
        <v>895</v>
      </c>
      <c r="G984" s="3">
        <v>2021</v>
      </c>
      <c r="H984" s="1">
        <v>7102.83</v>
      </c>
      <c r="I984">
        <v>3</v>
      </c>
      <c r="J984" s="1">
        <f>0.075*mock[[#This Row],[Invoiced Amount USD]]</f>
        <v>532.71224999999993</v>
      </c>
      <c r="K984" s="1">
        <f>mock[[#This Row],[Invoiced Amount USD]]-mock[[#This Row],[Vat]]</f>
        <v>6570.1177500000003</v>
      </c>
      <c r="L984" s="1">
        <f>mock[[#This Row],[Invoiced Amount USD]]/mock[[#This Row],[Quantity]]</f>
        <v>2367.61</v>
      </c>
      <c r="M984" s="1">
        <f>mock[[#This Row],[COGS]]/mock[[#This Row],[Quantity]]</f>
        <v>2190.0392500000003</v>
      </c>
      <c r="N984" s="1">
        <f>mock[[#This Row],[Unit Price]]-mock[[#This Row],[Unit Cost]]</f>
        <v>177.57074999999986</v>
      </c>
      <c r="O984" s="1">
        <f>mock[[#This Row],[Profit]]*mock[[#This Row],[Quantity]]</f>
        <v>532.71224999999959</v>
      </c>
      <c r="P984" s="1">
        <f>mock[[#This Row],[Total Profit]]+mock[[#This Row],[Vat]]</f>
        <v>1065.4244999999996</v>
      </c>
      <c r="Q984" s="1">
        <f>mock[[#This Row],[Invoiced Amount USD]]/mock[[#This Row],[Total Profit]]</f>
        <v>13.333333333333343</v>
      </c>
      <c r="R984" s="1">
        <f>mock[[#This Row],[Invoiced Amount USD]]/$T$23*100</f>
        <v>0.1420010406728261</v>
      </c>
    </row>
    <row r="985" spans="1:18" x14ac:dyDescent="0.2">
      <c r="A985">
        <v>984</v>
      </c>
      <c r="B985" t="s">
        <v>8</v>
      </c>
      <c r="C985" t="s">
        <v>6</v>
      </c>
      <c r="D985" t="s">
        <v>864</v>
      </c>
      <c r="E985" s="2">
        <v>44556</v>
      </c>
      <c r="F985" s="3" t="s">
        <v>895</v>
      </c>
      <c r="G985" s="3">
        <v>2021</v>
      </c>
      <c r="H985" s="1">
        <v>3590.93</v>
      </c>
      <c r="I985">
        <v>10</v>
      </c>
      <c r="J985" s="1">
        <f>0.075*mock[[#This Row],[Invoiced Amount USD]]</f>
        <v>269.31975</v>
      </c>
      <c r="K985" s="1">
        <f>mock[[#This Row],[Invoiced Amount USD]]-mock[[#This Row],[Vat]]</f>
        <v>3321.6102499999997</v>
      </c>
      <c r="L985" s="1">
        <f>mock[[#This Row],[Invoiced Amount USD]]/mock[[#This Row],[Quantity]]</f>
        <v>359.09299999999996</v>
      </c>
      <c r="M985" s="1">
        <f>mock[[#This Row],[COGS]]/mock[[#This Row],[Quantity]]</f>
        <v>332.161025</v>
      </c>
      <c r="N985" s="1">
        <f>mock[[#This Row],[Unit Price]]-mock[[#This Row],[Unit Cost]]</f>
        <v>26.931974999999966</v>
      </c>
      <c r="O985" s="1">
        <f>mock[[#This Row],[Profit]]*mock[[#This Row],[Quantity]]</f>
        <v>269.31974999999966</v>
      </c>
      <c r="P985" s="1">
        <f>mock[[#This Row],[Total Profit]]+mock[[#This Row],[Vat]]</f>
        <v>538.63949999999966</v>
      </c>
      <c r="Q985" s="1">
        <f>mock[[#This Row],[Invoiced Amount USD]]/mock[[#This Row],[Total Profit]]</f>
        <v>13.33333333333335</v>
      </c>
      <c r="R985" s="1">
        <f>mock[[#This Row],[Invoiced Amount USD]]/$T$23*100</f>
        <v>7.1790511244570324E-2</v>
      </c>
    </row>
    <row r="986" spans="1:18" x14ac:dyDescent="0.2">
      <c r="A986">
        <v>985</v>
      </c>
      <c r="B986" t="s">
        <v>10</v>
      </c>
      <c r="C986" t="s">
        <v>33</v>
      </c>
      <c r="D986" t="s">
        <v>865</v>
      </c>
      <c r="E986" s="2">
        <v>44491</v>
      </c>
      <c r="F986" s="3" t="s">
        <v>889</v>
      </c>
      <c r="G986" s="3">
        <v>2021</v>
      </c>
      <c r="H986" s="1">
        <v>5537.71</v>
      </c>
      <c r="I986">
        <v>4</v>
      </c>
      <c r="J986" s="1">
        <f>0.075*mock[[#This Row],[Invoiced Amount USD]]</f>
        <v>415.32824999999997</v>
      </c>
      <c r="K986" s="1">
        <f>mock[[#This Row],[Invoiced Amount USD]]-mock[[#This Row],[Vat]]</f>
        <v>5122.3817500000005</v>
      </c>
      <c r="L986" s="1">
        <f>mock[[#This Row],[Invoiced Amount USD]]/mock[[#This Row],[Quantity]]</f>
        <v>1384.4275</v>
      </c>
      <c r="M986" s="1">
        <f>mock[[#This Row],[COGS]]/mock[[#This Row],[Quantity]]</f>
        <v>1280.5954375000001</v>
      </c>
      <c r="N986" s="1">
        <f>mock[[#This Row],[Unit Price]]-mock[[#This Row],[Unit Cost]]</f>
        <v>103.83206249999989</v>
      </c>
      <c r="O986" s="1">
        <f>mock[[#This Row],[Profit]]*mock[[#This Row],[Quantity]]</f>
        <v>415.32824999999957</v>
      </c>
      <c r="P986" s="1">
        <f>mock[[#This Row],[Total Profit]]+mock[[#This Row],[Vat]]</f>
        <v>830.6564999999996</v>
      </c>
      <c r="Q986" s="1">
        <f>mock[[#This Row],[Invoiced Amount USD]]/mock[[#This Row],[Total Profit]]</f>
        <v>13.333333333333346</v>
      </c>
      <c r="R986" s="1">
        <f>mock[[#This Row],[Invoiced Amount USD]]/$T$23*100</f>
        <v>0.11071088325981558</v>
      </c>
    </row>
    <row r="987" spans="1:18" x14ac:dyDescent="0.2">
      <c r="A987">
        <v>986</v>
      </c>
      <c r="B987" t="s">
        <v>10</v>
      </c>
      <c r="C987" t="s">
        <v>11</v>
      </c>
      <c r="D987" t="s">
        <v>456</v>
      </c>
      <c r="E987" s="2">
        <v>44425</v>
      </c>
      <c r="F987" s="3" t="s">
        <v>891</v>
      </c>
      <c r="G987" s="3">
        <v>2021</v>
      </c>
      <c r="H987" s="1">
        <v>2538.9499999999998</v>
      </c>
      <c r="I987">
        <v>3</v>
      </c>
      <c r="J987" s="1">
        <f>0.075*mock[[#This Row],[Invoiced Amount USD]]</f>
        <v>190.42124999999999</v>
      </c>
      <c r="K987" s="1">
        <f>mock[[#This Row],[Invoiced Amount USD]]-mock[[#This Row],[Vat]]</f>
        <v>2348.5287499999999</v>
      </c>
      <c r="L987" s="1">
        <f>mock[[#This Row],[Invoiced Amount USD]]/mock[[#This Row],[Quantity]]</f>
        <v>846.31666666666661</v>
      </c>
      <c r="M987" s="1">
        <f>mock[[#This Row],[COGS]]/mock[[#This Row],[Quantity]]</f>
        <v>782.84291666666661</v>
      </c>
      <c r="N987" s="1">
        <f>mock[[#This Row],[Unit Price]]-mock[[#This Row],[Unit Cost]]</f>
        <v>63.473749999999995</v>
      </c>
      <c r="O987" s="1">
        <f>mock[[#This Row],[Profit]]*mock[[#This Row],[Quantity]]</f>
        <v>190.42124999999999</v>
      </c>
      <c r="P987" s="1">
        <f>mock[[#This Row],[Total Profit]]+mock[[#This Row],[Vat]]</f>
        <v>380.84249999999997</v>
      </c>
      <c r="Q987" s="1">
        <f>mock[[#This Row],[Invoiced Amount USD]]/mock[[#This Row],[Total Profit]]</f>
        <v>13.333333333333334</v>
      </c>
      <c r="R987" s="1">
        <f>mock[[#This Row],[Invoiced Amount USD]]/$T$23*100</f>
        <v>5.0759139978891775E-2</v>
      </c>
    </row>
    <row r="988" spans="1:18" x14ac:dyDescent="0.2">
      <c r="A988">
        <v>987</v>
      </c>
      <c r="B988" t="s">
        <v>5</v>
      </c>
      <c r="C988" t="s">
        <v>6</v>
      </c>
      <c r="D988" t="s">
        <v>425</v>
      </c>
      <c r="E988" s="2">
        <v>44282</v>
      </c>
      <c r="F988" s="3" t="s">
        <v>890</v>
      </c>
      <c r="G988" s="3">
        <v>2021</v>
      </c>
      <c r="H988" s="1">
        <v>2182.46</v>
      </c>
      <c r="I988">
        <v>5</v>
      </c>
      <c r="J988" s="1">
        <f>0.075*mock[[#This Row],[Invoiced Amount USD]]</f>
        <v>163.68449999999999</v>
      </c>
      <c r="K988" s="1">
        <f>mock[[#This Row],[Invoiced Amount USD]]-mock[[#This Row],[Vat]]</f>
        <v>2018.7755</v>
      </c>
      <c r="L988" s="1">
        <f>mock[[#This Row],[Invoiced Amount USD]]/mock[[#This Row],[Quantity]]</f>
        <v>436.49200000000002</v>
      </c>
      <c r="M988" s="1">
        <f>mock[[#This Row],[COGS]]/mock[[#This Row],[Quantity]]</f>
        <v>403.75509999999997</v>
      </c>
      <c r="N988" s="1">
        <f>mock[[#This Row],[Unit Price]]-mock[[#This Row],[Unit Cost]]</f>
        <v>32.736900000000048</v>
      </c>
      <c r="O988" s="1">
        <f>mock[[#This Row],[Profit]]*mock[[#This Row],[Quantity]]</f>
        <v>163.68450000000024</v>
      </c>
      <c r="P988" s="1">
        <f>mock[[#This Row],[Total Profit]]+mock[[#This Row],[Vat]]</f>
        <v>327.36900000000026</v>
      </c>
      <c r="Q988" s="1">
        <f>mock[[#This Row],[Invoiced Amount USD]]/mock[[#This Row],[Total Profit]]</f>
        <v>13.333333333333314</v>
      </c>
      <c r="R988" s="1">
        <f>mock[[#This Row],[Invoiced Amount USD]]/$T$23*100</f>
        <v>4.36321284934056E-2</v>
      </c>
    </row>
    <row r="989" spans="1:18" x14ac:dyDescent="0.2">
      <c r="A989">
        <v>988</v>
      </c>
      <c r="B989" t="s">
        <v>10</v>
      </c>
      <c r="C989" t="s">
        <v>31</v>
      </c>
      <c r="D989" t="s">
        <v>385</v>
      </c>
      <c r="E989" s="2">
        <v>44210</v>
      </c>
      <c r="F989" s="3" t="s">
        <v>894</v>
      </c>
      <c r="G989" s="3">
        <v>2021</v>
      </c>
      <c r="H989" s="1">
        <v>7578.94</v>
      </c>
      <c r="I989">
        <v>7</v>
      </c>
      <c r="J989" s="1">
        <f>0.075*mock[[#This Row],[Invoiced Amount USD]]</f>
        <v>568.42049999999995</v>
      </c>
      <c r="K989" s="1">
        <f>mock[[#This Row],[Invoiced Amount USD]]-mock[[#This Row],[Vat]]</f>
        <v>7010.5194999999994</v>
      </c>
      <c r="L989" s="1">
        <f>mock[[#This Row],[Invoiced Amount USD]]/mock[[#This Row],[Quantity]]</f>
        <v>1082.7057142857143</v>
      </c>
      <c r="M989" s="1">
        <f>mock[[#This Row],[COGS]]/mock[[#This Row],[Quantity]]</f>
        <v>1001.5027857142857</v>
      </c>
      <c r="N989" s="1">
        <f>mock[[#This Row],[Unit Price]]-mock[[#This Row],[Unit Cost]]</f>
        <v>81.202928571428629</v>
      </c>
      <c r="O989" s="1">
        <f>mock[[#This Row],[Profit]]*mock[[#This Row],[Quantity]]</f>
        <v>568.4205000000004</v>
      </c>
      <c r="P989" s="1">
        <f>mock[[#This Row],[Total Profit]]+mock[[#This Row],[Vat]]</f>
        <v>1136.8410000000003</v>
      </c>
      <c r="Q989" s="1">
        <f>mock[[#This Row],[Invoiced Amount USD]]/mock[[#This Row],[Total Profit]]</f>
        <v>13.333333333333323</v>
      </c>
      <c r="R989" s="1">
        <f>mock[[#This Row],[Invoiced Amount USD]]/$T$23*100</f>
        <v>0.15151951647398412</v>
      </c>
    </row>
    <row r="990" spans="1:18" x14ac:dyDescent="0.2">
      <c r="A990">
        <v>989</v>
      </c>
      <c r="B990" t="s">
        <v>8</v>
      </c>
      <c r="C990" t="s">
        <v>79</v>
      </c>
      <c r="D990" t="s">
        <v>762</v>
      </c>
      <c r="E990" s="2">
        <v>44519</v>
      </c>
      <c r="F990" s="3" t="s">
        <v>898</v>
      </c>
      <c r="G990" s="3">
        <v>2021</v>
      </c>
      <c r="H990" s="1">
        <v>317.77</v>
      </c>
      <c r="I990">
        <v>7</v>
      </c>
      <c r="J990" s="1">
        <f>0.075*mock[[#This Row],[Invoiced Amount USD]]</f>
        <v>23.832749999999997</v>
      </c>
      <c r="K990" s="1">
        <f>mock[[#This Row],[Invoiced Amount USD]]-mock[[#This Row],[Vat]]</f>
        <v>293.93725000000001</v>
      </c>
      <c r="L990" s="1">
        <f>mock[[#This Row],[Invoiced Amount USD]]/mock[[#This Row],[Quantity]]</f>
        <v>45.395714285714284</v>
      </c>
      <c r="M990" s="1">
        <f>mock[[#This Row],[COGS]]/mock[[#This Row],[Quantity]]</f>
        <v>41.991035714285715</v>
      </c>
      <c r="N990" s="1">
        <f>mock[[#This Row],[Unit Price]]-mock[[#This Row],[Unit Cost]]</f>
        <v>3.404678571428569</v>
      </c>
      <c r="O990" s="1">
        <f>mock[[#This Row],[Profit]]*mock[[#This Row],[Quantity]]</f>
        <v>23.832749999999983</v>
      </c>
      <c r="P990" s="1">
        <f>mock[[#This Row],[Total Profit]]+mock[[#This Row],[Vat]]</f>
        <v>47.66549999999998</v>
      </c>
      <c r="Q990" s="1">
        <f>mock[[#This Row],[Invoiced Amount USD]]/mock[[#This Row],[Total Profit]]</f>
        <v>13.333333333333343</v>
      </c>
      <c r="R990" s="1">
        <f>mock[[#This Row],[Invoiced Amount USD]]/$T$23*100</f>
        <v>6.3529143587279929E-3</v>
      </c>
    </row>
    <row r="991" spans="1:18" x14ac:dyDescent="0.2">
      <c r="A991">
        <v>990</v>
      </c>
      <c r="B991" t="s">
        <v>10</v>
      </c>
      <c r="C991" t="s">
        <v>25</v>
      </c>
      <c r="D991" t="s">
        <v>866</v>
      </c>
      <c r="E991" s="2">
        <v>44356</v>
      </c>
      <c r="F991" s="3" t="s">
        <v>887</v>
      </c>
      <c r="G991" s="3">
        <v>2021</v>
      </c>
      <c r="H991" s="1">
        <v>2567.63</v>
      </c>
      <c r="I991">
        <v>8</v>
      </c>
      <c r="J991" s="1">
        <f>0.075*mock[[#This Row],[Invoiced Amount USD]]</f>
        <v>192.57225</v>
      </c>
      <c r="K991" s="1">
        <f>mock[[#This Row],[Invoiced Amount USD]]-mock[[#This Row],[Vat]]</f>
        <v>2375.0577499999999</v>
      </c>
      <c r="L991" s="1">
        <f>mock[[#This Row],[Invoiced Amount USD]]/mock[[#This Row],[Quantity]]</f>
        <v>320.95375000000001</v>
      </c>
      <c r="M991" s="1">
        <f>mock[[#This Row],[COGS]]/mock[[#This Row],[Quantity]]</f>
        <v>296.88221874999999</v>
      </c>
      <c r="N991" s="1">
        <f>mock[[#This Row],[Unit Price]]-mock[[#This Row],[Unit Cost]]</f>
        <v>24.071531250000021</v>
      </c>
      <c r="O991" s="1">
        <f>mock[[#This Row],[Profit]]*mock[[#This Row],[Quantity]]</f>
        <v>192.57225000000017</v>
      </c>
      <c r="P991" s="1">
        <f>mock[[#This Row],[Total Profit]]+mock[[#This Row],[Vat]]</f>
        <v>385.14450000000016</v>
      </c>
      <c r="Q991" s="1">
        <f>mock[[#This Row],[Invoiced Amount USD]]/mock[[#This Row],[Total Profit]]</f>
        <v>13.333333333333321</v>
      </c>
      <c r="R991" s="1">
        <f>mock[[#This Row],[Invoiced Amount USD]]/$T$23*100</f>
        <v>5.1332515639930638E-2</v>
      </c>
    </row>
    <row r="992" spans="1:18" x14ac:dyDescent="0.2">
      <c r="A992">
        <v>991</v>
      </c>
      <c r="B992" t="s">
        <v>13</v>
      </c>
      <c r="C992" t="s">
        <v>29</v>
      </c>
      <c r="D992" t="s">
        <v>867</v>
      </c>
      <c r="E992" s="2">
        <v>44385</v>
      </c>
      <c r="F992" s="3" t="s">
        <v>892</v>
      </c>
      <c r="G992" s="3">
        <v>2021</v>
      </c>
      <c r="H992" s="1">
        <v>5870.08</v>
      </c>
      <c r="I992">
        <v>9</v>
      </c>
      <c r="J992" s="1">
        <f>0.075*mock[[#This Row],[Invoiced Amount USD]]</f>
        <v>440.25599999999997</v>
      </c>
      <c r="K992" s="1">
        <f>mock[[#This Row],[Invoiced Amount USD]]-mock[[#This Row],[Vat]]</f>
        <v>5429.8239999999996</v>
      </c>
      <c r="L992" s="1">
        <f>mock[[#This Row],[Invoiced Amount USD]]/mock[[#This Row],[Quantity]]</f>
        <v>652.23111111111109</v>
      </c>
      <c r="M992" s="1">
        <f>mock[[#This Row],[COGS]]/mock[[#This Row],[Quantity]]</f>
        <v>603.31377777777777</v>
      </c>
      <c r="N992" s="1">
        <f>mock[[#This Row],[Unit Price]]-mock[[#This Row],[Unit Cost]]</f>
        <v>48.917333333333318</v>
      </c>
      <c r="O992" s="1">
        <f>mock[[#This Row],[Profit]]*mock[[#This Row],[Quantity]]</f>
        <v>440.25599999999986</v>
      </c>
      <c r="P992" s="1">
        <f>mock[[#This Row],[Total Profit]]+mock[[#This Row],[Vat]]</f>
        <v>880.51199999999983</v>
      </c>
      <c r="Q992" s="1">
        <f>mock[[#This Row],[Invoiced Amount USD]]/mock[[#This Row],[Total Profit]]</f>
        <v>13.333333333333337</v>
      </c>
      <c r="R992" s="1">
        <f>mock[[#This Row],[Invoiced Amount USD]]/$T$23*100</f>
        <v>0.11735568341530672</v>
      </c>
    </row>
    <row r="993" spans="1:18" x14ac:dyDescent="0.2">
      <c r="A993">
        <v>992</v>
      </c>
      <c r="B993" t="s">
        <v>5</v>
      </c>
      <c r="C993" t="s">
        <v>41</v>
      </c>
      <c r="D993" t="s">
        <v>868</v>
      </c>
      <c r="E993" s="2">
        <v>44330</v>
      </c>
      <c r="F993" s="3" t="s">
        <v>897</v>
      </c>
      <c r="G993" s="3">
        <v>2021</v>
      </c>
      <c r="H993" s="1">
        <v>5265.39</v>
      </c>
      <c r="I993">
        <v>6</v>
      </c>
      <c r="J993" s="1">
        <f>0.075*mock[[#This Row],[Invoiced Amount USD]]</f>
        <v>394.90424999999999</v>
      </c>
      <c r="K993" s="1">
        <f>mock[[#This Row],[Invoiced Amount USD]]-mock[[#This Row],[Vat]]</f>
        <v>4870.4857500000007</v>
      </c>
      <c r="L993" s="1">
        <f>mock[[#This Row],[Invoiced Amount USD]]/mock[[#This Row],[Quantity]]</f>
        <v>877.56500000000005</v>
      </c>
      <c r="M993" s="1">
        <f>mock[[#This Row],[COGS]]/mock[[#This Row],[Quantity]]</f>
        <v>811.74762500000008</v>
      </c>
      <c r="N993" s="1">
        <f>mock[[#This Row],[Unit Price]]-mock[[#This Row],[Unit Cost]]</f>
        <v>65.81737499999997</v>
      </c>
      <c r="O993" s="1">
        <f>mock[[#This Row],[Profit]]*mock[[#This Row],[Quantity]]</f>
        <v>394.90424999999982</v>
      </c>
      <c r="P993" s="1">
        <f>mock[[#This Row],[Total Profit]]+mock[[#This Row],[Vat]]</f>
        <v>789.80849999999987</v>
      </c>
      <c r="Q993" s="1">
        <f>mock[[#This Row],[Invoiced Amount USD]]/mock[[#This Row],[Total Profit]]</f>
        <v>13.333333333333341</v>
      </c>
      <c r="R993" s="1">
        <f>mock[[#This Row],[Invoiced Amount USD]]/$T$23*100</f>
        <v>0.10526661338484689</v>
      </c>
    </row>
    <row r="994" spans="1:18" x14ac:dyDescent="0.2">
      <c r="A994">
        <v>993</v>
      </c>
      <c r="B994" t="s">
        <v>8</v>
      </c>
      <c r="C994" t="s">
        <v>29</v>
      </c>
      <c r="D994" t="s">
        <v>688</v>
      </c>
      <c r="E994" s="2">
        <v>44262</v>
      </c>
      <c r="F994" s="3" t="s">
        <v>890</v>
      </c>
      <c r="G994" s="3">
        <v>2021</v>
      </c>
      <c r="H994" s="1">
        <v>1994.86</v>
      </c>
      <c r="I994">
        <v>8</v>
      </c>
      <c r="J994" s="1">
        <f>0.075*mock[[#This Row],[Invoiced Amount USD]]</f>
        <v>149.61449999999999</v>
      </c>
      <c r="K994" s="1">
        <f>mock[[#This Row],[Invoiced Amount USD]]-mock[[#This Row],[Vat]]</f>
        <v>1845.2455</v>
      </c>
      <c r="L994" s="1">
        <f>mock[[#This Row],[Invoiced Amount USD]]/mock[[#This Row],[Quantity]]</f>
        <v>249.35749999999999</v>
      </c>
      <c r="M994" s="1">
        <f>mock[[#This Row],[COGS]]/mock[[#This Row],[Quantity]]</f>
        <v>230.6556875</v>
      </c>
      <c r="N994" s="1">
        <f>mock[[#This Row],[Unit Price]]-mock[[#This Row],[Unit Cost]]</f>
        <v>18.701812499999988</v>
      </c>
      <c r="O994" s="1">
        <f>mock[[#This Row],[Profit]]*mock[[#This Row],[Quantity]]</f>
        <v>149.61449999999991</v>
      </c>
      <c r="P994" s="1">
        <f>mock[[#This Row],[Total Profit]]+mock[[#This Row],[Vat]]</f>
        <v>299.22899999999993</v>
      </c>
      <c r="Q994" s="1">
        <f>mock[[#This Row],[Invoiced Amount USD]]/mock[[#This Row],[Total Profit]]</f>
        <v>13.333333333333341</v>
      </c>
      <c r="R994" s="1">
        <f>mock[[#This Row],[Invoiced Amount USD]]/$T$23*100</f>
        <v>3.9881595926777626E-2</v>
      </c>
    </row>
    <row r="995" spans="1:18" x14ac:dyDescent="0.2">
      <c r="A995">
        <v>994</v>
      </c>
      <c r="B995" t="s">
        <v>13</v>
      </c>
      <c r="C995" t="s">
        <v>41</v>
      </c>
      <c r="D995" t="s">
        <v>823</v>
      </c>
      <c r="E995" s="2">
        <v>44483</v>
      </c>
      <c r="F995" s="3" t="s">
        <v>889</v>
      </c>
      <c r="G995" s="3">
        <v>2021</v>
      </c>
      <c r="H995" s="1">
        <v>9920.0499999999993</v>
      </c>
      <c r="I995">
        <v>10</v>
      </c>
      <c r="J995" s="1">
        <f>0.075*mock[[#This Row],[Invoiced Amount USD]]</f>
        <v>744.00374999999997</v>
      </c>
      <c r="K995" s="1">
        <f>mock[[#This Row],[Invoiced Amount USD]]-mock[[#This Row],[Vat]]</f>
        <v>9176.0462499999994</v>
      </c>
      <c r="L995" s="1">
        <f>mock[[#This Row],[Invoiced Amount USD]]/mock[[#This Row],[Quantity]]</f>
        <v>992.00499999999988</v>
      </c>
      <c r="M995" s="1">
        <f>mock[[#This Row],[COGS]]/mock[[#This Row],[Quantity]]</f>
        <v>917.60462499999994</v>
      </c>
      <c r="N995" s="1">
        <f>mock[[#This Row],[Unit Price]]-mock[[#This Row],[Unit Cost]]</f>
        <v>74.40037499999994</v>
      </c>
      <c r="O995" s="1">
        <f>mock[[#This Row],[Profit]]*mock[[#This Row],[Quantity]]</f>
        <v>744.0037499999994</v>
      </c>
      <c r="P995" s="1">
        <f>mock[[#This Row],[Total Profit]]+mock[[#This Row],[Vat]]</f>
        <v>1488.0074999999993</v>
      </c>
      <c r="Q995" s="1">
        <f>mock[[#This Row],[Invoiced Amount USD]]/mock[[#This Row],[Total Profit]]</f>
        <v>13.333333333333343</v>
      </c>
      <c r="R995" s="1">
        <f>mock[[#This Row],[Invoiced Amount USD]]/$T$23*100</f>
        <v>0.19832340398495651</v>
      </c>
    </row>
    <row r="996" spans="1:18" x14ac:dyDescent="0.2">
      <c r="A996">
        <v>995</v>
      </c>
      <c r="B996" t="s">
        <v>8</v>
      </c>
      <c r="C996" t="s">
        <v>25</v>
      </c>
      <c r="D996" t="s">
        <v>869</v>
      </c>
      <c r="E996" s="2">
        <v>44447</v>
      </c>
      <c r="F996" s="3" t="s">
        <v>893</v>
      </c>
      <c r="G996" s="3">
        <v>2021</v>
      </c>
      <c r="H996" s="1">
        <v>2102.4299999999998</v>
      </c>
      <c r="I996">
        <v>5</v>
      </c>
      <c r="J996" s="1">
        <f>0.075*mock[[#This Row],[Invoiced Amount USD]]</f>
        <v>157.68224999999998</v>
      </c>
      <c r="K996" s="1">
        <f>mock[[#This Row],[Invoiced Amount USD]]-mock[[#This Row],[Vat]]</f>
        <v>1944.7477499999998</v>
      </c>
      <c r="L996" s="1">
        <f>mock[[#This Row],[Invoiced Amount USD]]/mock[[#This Row],[Quantity]]</f>
        <v>420.48599999999999</v>
      </c>
      <c r="M996" s="1">
        <f>mock[[#This Row],[COGS]]/mock[[#This Row],[Quantity]]</f>
        <v>388.94954999999993</v>
      </c>
      <c r="N996" s="1">
        <f>mock[[#This Row],[Unit Price]]-mock[[#This Row],[Unit Cost]]</f>
        <v>31.536450000000059</v>
      </c>
      <c r="O996" s="1">
        <f>mock[[#This Row],[Profit]]*mock[[#This Row],[Quantity]]</f>
        <v>157.68225000000029</v>
      </c>
      <c r="P996" s="1">
        <f>mock[[#This Row],[Total Profit]]+mock[[#This Row],[Vat]]</f>
        <v>315.36450000000025</v>
      </c>
      <c r="Q996" s="1">
        <f>mock[[#This Row],[Invoiced Amount USD]]/mock[[#This Row],[Total Profit]]</f>
        <v>13.333333333333307</v>
      </c>
      <c r="R996" s="1">
        <f>mock[[#This Row],[Invoiced Amount USD]]/$T$23*100</f>
        <v>4.2032154499230562E-2</v>
      </c>
    </row>
    <row r="997" spans="1:18" x14ac:dyDescent="0.2">
      <c r="A997">
        <v>996</v>
      </c>
      <c r="B997" t="s">
        <v>5</v>
      </c>
      <c r="C997" t="s">
        <v>164</v>
      </c>
      <c r="D997" t="s">
        <v>870</v>
      </c>
      <c r="E997" s="2">
        <v>44323</v>
      </c>
      <c r="F997" s="3" t="s">
        <v>897</v>
      </c>
      <c r="G997" s="3">
        <v>2021</v>
      </c>
      <c r="H997" s="1">
        <v>7219.95</v>
      </c>
      <c r="I997">
        <v>3</v>
      </c>
      <c r="J997" s="1">
        <f>0.075*mock[[#This Row],[Invoiced Amount USD]]</f>
        <v>541.49624999999992</v>
      </c>
      <c r="K997" s="1">
        <f>mock[[#This Row],[Invoiced Amount USD]]-mock[[#This Row],[Vat]]</f>
        <v>6678.4537499999997</v>
      </c>
      <c r="L997" s="1">
        <f>mock[[#This Row],[Invoiced Amount USD]]/mock[[#This Row],[Quantity]]</f>
        <v>2406.65</v>
      </c>
      <c r="M997" s="1">
        <f>mock[[#This Row],[COGS]]/mock[[#This Row],[Quantity]]</f>
        <v>2226.1512499999999</v>
      </c>
      <c r="N997" s="1">
        <f>mock[[#This Row],[Unit Price]]-mock[[#This Row],[Unit Cost]]</f>
        <v>180.4987500000002</v>
      </c>
      <c r="O997" s="1">
        <f>mock[[#This Row],[Profit]]*mock[[#This Row],[Quantity]]</f>
        <v>541.4962500000006</v>
      </c>
      <c r="P997" s="1">
        <f>mock[[#This Row],[Total Profit]]+mock[[#This Row],[Vat]]</f>
        <v>1082.9925000000005</v>
      </c>
      <c r="Q997" s="1">
        <f>mock[[#This Row],[Invoiced Amount USD]]/mock[[#This Row],[Total Profit]]</f>
        <v>13.333333333333318</v>
      </c>
      <c r="R997" s="1">
        <f>mock[[#This Row],[Invoiced Amount USD]]/$T$23*100</f>
        <v>0.14434252454384675</v>
      </c>
    </row>
    <row r="998" spans="1:18" x14ac:dyDescent="0.2">
      <c r="A998">
        <v>997</v>
      </c>
      <c r="B998" t="s">
        <v>16</v>
      </c>
      <c r="C998" t="s">
        <v>18</v>
      </c>
      <c r="D998" t="s">
        <v>871</v>
      </c>
      <c r="E998" s="2">
        <v>44456</v>
      </c>
      <c r="F998" s="3" t="s">
        <v>893</v>
      </c>
      <c r="G998" s="3">
        <v>2021</v>
      </c>
      <c r="H998" s="1">
        <v>1818.94</v>
      </c>
      <c r="I998">
        <v>2</v>
      </c>
      <c r="J998" s="1">
        <f>0.075*mock[[#This Row],[Invoiced Amount USD]]</f>
        <v>136.4205</v>
      </c>
      <c r="K998" s="1">
        <f>mock[[#This Row],[Invoiced Amount USD]]-mock[[#This Row],[Vat]]</f>
        <v>1682.5195000000001</v>
      </c>
      <c r="L998" s="1">
        <f>mock[[#This Row],[Invoiced Amount USD]]/mock[[#This Row],[Quantity]]</f>
        <v>909.47</v>
      </c>
      <c r="M998" s="1">
        <f>mock[[#This Row],[COGS]]/mock[[#This Row],[Quantity]]</f>
        <v>841.25975000000005</v>
      </c>
      <c r="N998" s="1">
        <f>mock[[#This Row],[Unit Price]]-mock[[#This Row],[Unit Cost]]</f>
        <v>68.210249999999974</v>
      </c>
      <c r="O998" s="1">
        <f>mock[[#This Row],[Profit]]*mock[[#This Row],[Quantity]]</f>
        <v>136.42049999999995</v>
      </c>
      <c r="P998" s="1">
        <f>mock[[#This Row],[Total Profit]]+mock[[#This Row],[Vat]]</f>
        <v>272.84099999999995</v>
      </c>
      <c r="Q998" s="1">
        <f>mock[[#This Row],[Invoiced Amount USD]]/mock[[#This Row],[Total Profit]]</f>
        <v>13.333333333333339</v>
      </c>
      <c r="R998" s="1">
        <f>mock[[#This Row],[Invoiced Amount USD]]/$T$23*100</f>
        <v>3.6364571997560179E-2</v>
      </c>
    </row>
    <row r="999" spans="1:18" x14ac:dyDescent="0.2">
      <c r="A999">
        <v>998</v>
      </c>
      <c r="B999" t="s">
        <v>5</v>
      </c>
      <c r="C999" t="s">
        <v>41</v>
      </c>
      <c r="D999" t="s">
        <v>872</v>
      </c>
      <c r="E999" s="2">
        <v>44432</v>
      </c>
      <c r="F999" s="3" t="s">
        <v>891</v>
      </c>
      <c r="G999" s="3">
        <v>2021</v>
      </c>
      <c r="H999" s="1">
        <v>5745.59</v>
      </c>
      <c r="I999">
        <v>2</v>
      </c>
      <c r="J999" s="1">
        <f>0.075*mock[[#This Row],[Invoiced Amount USD]]</f>
        <v>430.91924999999998</v>
      </c>
      <c r="K999" s="1">
        <f>mock[[#This Row],[Invoiced Amount USD]]-mock[[#This Row],[Vat]]</f>
        <v>5314.6707500000002</v>
      </c>
      <c r="L999" s="1">
        <f>mock[[#This Row],[Invoiced Amount USD]]/mock[[#This Row],[Quantity]]</f>
        <v>2872.7950000000001</v>
      </c>
      <c r="M999" s="1">
        <f>mock[[#This Row],[COGS]]/mock[[#This Row],[Quantity]]</f>
        <v>2657.3353750000001</v>
      </c>
      <c r="N999" s="1">
        <f>mock[[#This Row],[Unit Price]]-mock[[#This Row],[Unit Cost]]</f>
        <v>215.45962499999996</v>
      </c>
      <c r="O999" s="1">
        <f>mock[[#This Row],[Profit]]*mock[[#This Row],[Quantity]]</f>
        <v>430.91924999999992</v>
      </c>
      <c r="P999" s="1">
        <f>mock[[#This Row],[Total Profit]]+mock[[#This Row],[Vat]]</f>
        <v>861.83849999999984</v>
      </c>
      <c r="Q999" s="1">
        <f>mock[[#This Row],[Invoiced Amount USD]]/mock[[#This Row],[Total Profit]]</f>
        <v>13.333333333333336</v>
      </c>
      <c r="R999" s="1">
        <f>mock[[#This Row],[Invoiced Amount USD]]/$T$23*100</f>
        <v>0.1148668571934543</v>
      </c>
    </row>
    <row r="1000" spans="1:18" x14ac:dyDescent="0.2">
      <c r="A1000">
        <v>999</v>
      </c>
      <c r="B1000" t="s">
        <v>16</v>
      </c>
      <c r="C1000" t="s">
        <v>87</v>
      </c>
      <c r="D1000" t="s">
        <v>873</v>
      </c>
      <c r="E1000" s="2">
        <v>44326</v>
      </c>
      <c r="F1000" s="3" t="s">
        <v>897</v>
      </c>
      <c r="G1000" s="3">
        <v>2021</v>
      </c>
      <c r="H1000" s="1">
        <v>8661.2900000000009</v>
      </c>
      <c r="I1000">
        <v>7</v>
      </c>
      <c r="J1000" s="1">
        <f>0.075*mock[[#This Row],[Invoiced Amount USD]]</f>
        <v>649.59675000000004</v>
      </c>
      <c r="K1000" s="1">
        <f>mock[[#This Row],[Invoiced Amount USD]]-mock[[#This Row],[Vat]]</f>
        <v>8011.6932500000012</v>
      </c>
      <c r="L1000" s="1">
        <f>mock[[#This Row],[Invoiced Amount USD]]/mock[[#This Row],[Quantity]]</f>
        <v>1237.3271428571429</v>
      </c>
      <c r="M1000" s="1">
        <f>mock[[#This Row],[COGS]]/mock[[#This Row],[Quantity]]</f>
        <v>1144.5276071428573</v>
      </c>
      <c r="N1000" s="1">
        <f>mock[[#This Row],[Unit Price]]-mock[[#This Row],[Unit Cost]]</f>
        <v>92.799535714285639</v>
      </c>
      <c r="O1000" s="1">
        <f>mock[[#This Row],[Profit]]*mock[[#This Row],[Quantity]]</f>
        <v>649.59674999999947</v>
      </c>
      <c r="P1000" s="1">
        <f>mock[[#This Row],[Total Profit]]+mock[[#This Row],[Vat]]</f>
        <v>1299.1934999999994</v>
      </c>
      <c r="Q1000" s="1">
        <f>mock[[#This Row],[Invoiced Amount USD]]/mock[[#This Row],[Total Profit]]</f>
        <v>13.333333333333345</v>
      </c>
      <c r="R1000" s="1">
        <f>mock[[#This Row],[Invoiced Amount USD]]/$T$23*100</f>
        <v>0.1731580501812858</v>
      </c>
    </row>
    <row r="1001" spans="1:18" x14ac:dyDescent="0.2">
      <c r="A1001">
        <v>1000</v>
      </c>
      <c r="B1001" t="s">
        <v>13</v>
      </c>
      <c r="C1001" t="s">
        <v>29</v>
      </c>
      <c r="D1001" t="s">
        <v>874</v>
      </c>
      <c r="E1001" s="2">
        <v>44304</v>
      </c>
      <c r="F1001" s="3" t="s">
        <v>888</v>
      </c>
      <c r="G1001" s="3">
        <v>2021</v>
      </c>
      <c r="H1001" s="1">
        <v>4129.5600000000004</v>
      </c>
      <c r="I1001">
        <v>8</v>
      </c>
      <c r="J1001" s="1">
        <f>0.075*mock[[#This Row],[Invoiced Amount USD]]</f>
        <v>309.71700000000004</v>
      </c>
      <c r="K1001" s="1">
        <f>mock[[#This Row],[Invoiced Amount USD]]-mock[[#This Row],[Vat]]</f>
        <v>3819.8430000000003</v>
      </c>
      <c r="L1001" s="1">
        <f>mock[[#This Row],[Invoiced Amount USD]]/mock[[#This Row],[Quantity]]</f>
        <v>516.19500000000005</v>
      </c>
      <c r="M1001" s="1">
        <f>mock[[#This Row],[COGS]]/mock[[#This Row],[Quantity]]</f>
        <v>477.48037500000004</v>
      </c>
      <c r="N1001" s="1">
        <f>mock[[#This Row],[Unit Price]]-mock[[#This Row],[Unit Cost]]</f>
        <v>38.714625000000012</v>
      </c>
      <c r="O1001" s="1">
        <f>mock[[#This Row],[Profit]]*mock[[#This Row],[Quantity]]</f>
        <v>309.7170000000001</v>
      </c>
      <c r="P1001" s="1">
        <f>mock[[#This Row],[Total Profit]]+mock[[#This Row],[Vat]]</f>
        <v>619.4340000000002</v>
      </c>
      <c r="Q1001" s="1">
        <f>mock[[#This Row],[Invoiced Amount USD]]/mock[[#This Row],[Total Profit]]</f>
        <v>13.33333333333333</v>
      </c>
      <c r="R1001" s="1">
        <f>mock[[#This Row],[Invoiced Amount USD]]/$T$23*100</f>
        <v>8.2558898005566206E-2</v>
      </c>
    </row>
  </sheetData>
  <phoneticPr fontId="1"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E44A1-1AD7-4089-ADD1-7207EC7B2CEE}">
  <dimension ref="A1:I1001"/>
  <sheetViews>
    <sheetView workbookViewId="0">
      <selection activeCell="B30" sqref="B30"/>
    </sheetView>
  </sheetViews>
  <sheetFormatPr defaultRowHeight="14.25" x14ac:dyDescent="0.2"/>
  <cols>
    <col min="1" max="1" width="11.5" customWidth="1"/>
    <col min="3" max="3" width="11.125" customWidth="1"/>
    <col min="5" max="5" width="33.875" bestFit="1" customWidth="1"/>
    <col min="7" max="7" width="18.75" style="3" customWidth="1"/>
    <col min="9" max="9" width="18.375" style="3" customWidth="1"/>
  </cols>
  <sheetData>
    <row r="1" spans="1:9" x14ac:dyDescent="0.2">
      <c r="A1" t="s">
        <v>0</v>
      </c>
      <c r="C1" t="s">
        <v>1</v>
      </c>
      <c r="E1" t="s">
        <v>2</v>
      </c>
      <c r="G1" s="3" t="s">
        <v>884</v>
      </c>
      <c r="I1" s="3" t="s">
        <v>885</v>
      </c>
    </row>
    <row r="2" spans="1:9" x14ac:dyDescent="0.2">
      <c r="A2" t="s">
        <v>5</v>
      </c>
      <c r="C2" t="s">
        <v>6</v>
      </c>
      <c r="E2" t="s">
        <v>7</v>
      </c>
      <c r="G2" s="3" t="s">
        <v>886</v>
      </c>
      <c r="I2" s="3">
        <v>2021</v>
      </c>
    </row>
    <row r="3" spans="1:9" x14ac:dyDescent="0.2">
      <c r="A3" t="s">
        <v>8</v>
      </c>
      <c r="C3" t="s">
        <v>11</v>
      </c>
      <c r="E3" t="s">
        <v>9</v>
      </c>
      <c r="G3" s="3" t="s">
        <v>887</v>
      </c>
      <c r="I3"/>
    </row>
    <row r="4" spans="1:9" x14ac:dyDescent="0.2">
      <c r="A4" t="s">
        <v>10</v>
      </c>
      <c r="C4" t="s">
        <v>14</v>
      </c>
      <c r="E4" t="s">
        <v>12</v>
      </c>
      <c r="G4" s="3" t="s">
        <v>888</v>
      </c>
      <c r="I4"/>
    </row>
    <row r="5" spans="1:9" x14ac:dyDescent="0.2">
      <c r="A5" t="s">
        <v>13</v>
      </c>
      <c r="C5" t="s">
        <v>18</v>
      </c>
      <c r="E5" t="s">
        <v>15</v>
      </c>
      <c r="G5" s="3" t="s">
        <v>889</v>
      </c>
      <c r="I5"/>
    </row>
    <row r="6" spans="1:9" x14ac:dyDescent="0.2">
      <c r="A6" t="s">
        <v>16</v>
      </c>
      <c r="C6" t="s">
        <v>20</v>
      </c>
      <c r="E6" t="s">
        <v>17</v>
      </c>
      <c r="G6" s="3" t="s">
        <v>890</v>
      </c>
      <c r="I6"/>
    </row>
    <row r="7" spans="1:9" x14ac:dyDescent="0.2">
      <c r="C7" t="s">
        <v>22</v>
      </c>
      <c r="E7" t="s">
        <v>19</v>
      </c>
      <c r="G7" s="3" t="s">
        <v>891</v>
      </c>
      <c r="I7"/>
    </row>
    <row r="8" spans="1:9" x14ac:dyDescent="0.2">
      <c r="C8" t="s">
        <v>25</v>
      </c>
      <c r="E8" t="s">
        <v>21</v>
      </c>
      <c r="G8" s="3" t="s">
        <v>892</v>
      </c>
      <c r="I8"/>
    </row>
    <row r="9" spans="1:9" x14ac:dyDescent="0.2">
      <c r="C9" t="s">
        <v>27</v>
      </c>
      <c r="E9" t="s">
        <v>23</v>
      </c>
      <c r="G9" s="3" t="s">
        <v>893</v>
      </c>
      <c r="I9"/>
    </row>
    <row r="10" spans="1:9" x14ac:dyDescent="0.2">
      <c r="C10" t="s">
        <v>29</v>
      </c>
      <c r="E10" t="s">
        <v>24</v>
      </c>
      <c r="G10" s="3" t="s">
        <v>894</v>
      </c>
      <c r="I10"/>
    </row>
    <row r="11" spans="1:9" x14ac:dyDescent="0.2">
      <c r="C11" t="s">
        <v>31</v>
      </c>
      <c r="E11" t="s">
        <v>26</v>
      </c>
      <c r="G11" s="3" t="s">
        <v>895</v>
      </c>
      <c r="I11"/>
    </row>
    <row r="12" spans="1:9" x14ac:dyDescent="0.2">
      <c r="C12" t="s">
        <v>33</v>
      </c>
      <c r="E12" t="s">
        <v>28</v>
      </c>
      <c r="G12" s="3" t="s">
        <v>896</v>
      </c>
      <c r="I12"/>
    </row>
    <row r="13" spans="1:9" x14ac:dyDescent="0.2">
      <c r="C13" t="s">
        <v>35</v>
      </c>
      <c r="E13" t="s">
        <v>30</v>
      </c>
      <c r="G13" s="3" t="s">
        <v>897</v>
      </c>
      <c r="I13"/>
    </row>
    <row r="14" spans="1:9" x14ac:dyDescent="0.2">
      <c r="C14" t="s">
        <v>41</v>
      </c>
      <c r="E14" t="s">
        <v>32</v>
      </c>
      <c r="G14" s="3" t="s">
        <v>898</v>
      </c>
      <c r="I14"/>
    </row>
    <row r="15" spans="1:9" x14ac:dyDescent="0.2">
      <c r="C15" t="s">
        <v>47</v>
      </c>
      <c r="E15" t="s">
        <v>34</v>
      </c>
      <c r="G15"/>
      <c r="I15"/>
    </row>
    <row r="16" spans="1:9" x14ac:dyDescent="0.2">
      <c r="C16" t="s">
        <v>52</v>
      </c>
      <c r="E16" t="s">
        <v>36</v>
      </c>
      <c r="G16"/>
      <c r="I16"/>
    </row>
    <row r="17" spans="3:9" x14ac:dyDescent="0.2">
      <c r="C17" t="s">
        <v>58</v>
      </c>
      <c r="E17" t="s">
        <v>37</v>
      </c>
      <c r="G17"/>
      <c r="I17"/>
    </row>
    <row r="18" spans="3:9" x14ac:dyDescent="0.2">
      <c r="C18" t="s">
        <v>60</v>
      </c>
      <c r="E18" t="s">
        <v>38</v>
      </c>
      <c r="G18"/>
      <c r="I18"/>
    </row>
    <row r="19" spans="3:9" x14ac:dyDescent="0.2">
      <c r="C19" t="s">
        <v>63</v>
      </c>
      <c r="E19" t="s">
        <v>39</v>
      </c>
      <c r="G19"/>
      <c r="I19"/>
    </row>
    <row r="20" spans="3:9" x14ac:dyDescent="0.2">
      <c r="C20" t="s">
        <v>79</v>
      </c>
      <c r="E20" t="s">
        <v>40</v>
      </c>
      <c r="G20"/>
      <c r="I20"/>
    </row>
    <row r="21" spans="3:9" x14ac:dyDescent="0.2">
      <c r="C21" t="s">
        <v>87</v>
      </c>
      <c r="E21" t="s">
        <v>42</v>
      </c>
      <c r="G21"/>
      <c r="I21"/>
    </row>
    <row r="22" spans="3:9" x14ac:dyDescent="0.2">
      <c r="C22" t="s">
        <v>91</v>
      </c>
      <c r="E22" t="s">
        <v>43</v>
      </c>
      <c r="G22"/>
      <c r="I22"/>
    </row>
    <row r="23" spans="3:9" x14ac:dyDescent="0.2">
      <c r="C23" t="s">
        <v>164</v>
      </c>
      <c r="E23" t="s">
        <v>44</v>
      </c>
      <c r="G23"/>
      <c r="I23"/>
    </row>
    <row r="24" spans="3:9" x14ac:dyDescent="0.2">
      <c r="E24" t="s">
        <v>45</v>
      </c>
      <c r="G24"/>
      <c r="I24"/>
    </row>
    <row r="25" spans="3:9" x14ac:dyDescent="0.2">
      <c r="E25" t="s">
        <v>46</v>
      </c>
      <c r="G25"/>
      <c r="I25"/>
    </row>
    <row r="26" spans="3:9" x14ac:dyDescent="0.2">
      <c r="E26" t="s">
        <v>48</v>
      </c>
      <c r="G26"/>
      <c r="I26"/>
    </row>
    <row r="27" spans="3:9" x14ac:dyDescent="0.2">
      <c r="E27" t="s">
        <v>49</v>
      </c>
      <c r="G27"/>
      <c r="I27"/>
    </row>
    <row r="28" spans="3:9" x14ac:dyDescent="0.2">
      <c r="E28" t="s">
        <v>50</v>
      </c>
      <c r="G28"/>
      <c r="I28"/>
    </row>
    <row r="29" spans="3:9" x14ac:dyDescent="0.2">
      <c r="E29" t="s">
        <v>51</v>
      </c>
      <c r="G29"/>
      <c r="I29"/>
    </row>
    <row r="30" spans="3:9" x14ac:dyDescent="0.2">
      <c r="E30" t="s">
        <v>53</v>
      </c>
      <c r="G30"/>
      <c r="I30"/>
    </row>
    <row r="31" spans="3:9" x14ac:dyDescent="0.2">
      <c r="E31" t="s">
        <v>54</v>
      </c>
      <c r="G31"/>
      <c r="I31"/>
    </row>
    <row r="32" spans="3:9" x14ac:dyDescent="0.2">
      <c r="E32" t="s">
        <v>55</v>
      </c>
      <c r="G32"/>
      <c r="I32"/>
    </row>
    <row r="33" spans="5:9" x14ac:dyDescent="0.2">
      <c r="E33" t="s">
        <v>56</v>
      </c>
      <c r="G33"/>
      <c r="I33"/>
    </row>
    <row r="34" spans="5:9" x14ac:dyDescent="0.2">
      <c r="E34" t="s">
        <v>57</v>
      </c>
      <c r="G34"/>
      <c r="I34"/>
    </row>
    <row r="35" spans="5:9" x14ac:dyDescent="0.2">
      <c r="E35" t="s">
        <v>59</v>
      </c>
      <c r="G35"/>
      <c r="I35"/>
    </row>
    <row r="36" spans="5:9" x14ac:dyDescent="0.2">
      <c r="E36" t="s">
        <v>61</v>
      </c>
      <c r="G36"/>
      <c r="I36"/>
    </row>
    <row r="37" spans="5:9" x14ac:dyDescent="0.2">
      <c r="E37" t="s">
        <v>62</v>
      </c>
      <c r="G37"/>
      <c r="I37"/>
    </row>
    <row r="38" spans="5:9" x14ac:dyDescent="0.2">
      <c r="E38" t="s">
        <v>64</v>
      </c>
      <c r="G38"/>
      <c r="I38"/>
    </row>
    <row r="39" spans="5:9" x14ac:dyDescent="0.2">
      <c r="E39" t="s">
        <v>65</v>
      </c>
      <c r="G39"/>
      <c r="I39"/>
    </row>
    <row r="40" spans="5:9" x14ac:dyDescent="0.2">
      <c r="E40" t="s">
        <v>66</v>
      </c>
      <c r="G40"/>
      <c r="I40"/>
    </row>
    <row r="41" spans="5:9" x14ac:dyDescent="0.2">
      <c r="E41" t="s">
        <v>67</v>
      </c>
      <c r="G41"/>
      <c r="I41"/>
    </row>
    <row r="42" spans="5:9" x14ac:dyDescent="0.2">
      <c r="E42" t="s">
        <v>68</v>
      </c>
      <c r="G42"/>
      <c r="I42"/>
    </row>
    <row r="43" spans="5:9" x14ac:dyDescent="0.2">
      <c r="E43" t="s">
        <v>69</v>
      </c>
      <c r="G43"/>
      <c r="I43"/>
    </row>
    <row r="44" spans="5:9" x14ac:dyDescent="0.2">
      <c r="E44" t="s">
        <v>70</v>
      </c>
      <c r="G44"/>
      <c r="I44"/>
    </row>
    <row r="45" spans="5:9" x14ac:dyDescent="0.2">
      <c r="E45" t="s">
        <v>71</v>
      </c>
      <c r="G45"/>
      <c r="I45"/>
    </row>
    <row r="46" spans="5:9" x14ac:dyDescent="0.2">
      <c r="E46" t="s">
        <v>72</v>
      </c>
      <c r="G46"/>
      <c r="I46"/>
    </row>
    <row r="47" spans="5:9" x14ac:dyDescent="0.2">
      <c r="E47" t="s">
        <v>73</v>
      </c>
      <c r="G47"/>
      <c r="I47"/>
    </row>
    <row r="48" spans="5:9" x14ac:dyDescent="0.2">
      <c r="E48" t="s">
        <v>74</v>
      </c>
      <c r="G48"/>
      <c r="I48"/>
    </row>
    <row r="49" spans="5:9" x14ac:dyDescent="0.2">
      <c r="E49" t="s">
        <v>75</v>
      </c>
      <c r="G49"/>
      <c r="I49"/>
    </row>
    <row r="50" spans="5:9" x14ac:dyDescent="0.2">
      <c r="E50" t="s">
        <v>76</v>
      </c>
      <c r="G50"/>
      <c r="I50"/>
    </row>
    <row r="51" spans="5:9" x14ac:dyDescent="0.2">
      <c r="E51" t="s">
        <v>77</v>
      </c>
      <c r="G51"/>
      <c r="I51"/>
    </row>
    <row r="52" spans="5:9" x14ac:dyDescent="0.2">
      <c r="E52" t="s">
        <v>78</v>
      </c>
      <c r="G52"/>
      <c r="I52"/>
    </row>
    <row r="53" spans="5:9" x14ac:dyDescent="0.2">
      <c r="E53" t="s">
        <v>80</v>
      </c>
      <c r="G53"/>
      <c r="I53"/>
    </row>
    <row r="54" spans="5:9" x14ac:dyDescent="0.2">
      <c r="E54" t="s">
        <v>81</v>
      </c>
      <c r="G54"/>
      <c r="I54"/>
    </row>
    <row r="55" spans="5:9" x14ac:dyDescent="0.2">
      <c r="E55" t="s">
        <v>82</v>
      </c>
      <c r="G55"/>
      <c r="I55"/>
    </row>
    <row r="56" spans="5:9" x14ac:dyDescent="0.2">
      <c r="E56" t="s">
        <v>83</v>
      </c>
      <c r="G56"/>
      <c r="I56"/>
    </row>
    <row r="57" spans="5:9" x14ac:dyDescent="0.2">
      <c r="E57" t="s">
        <v>84</v>
      </c>
      <c r="G57"/>
      <c r="I57"/>
    </row>
    <row r="58" spans="5:9" x14ac:dyDescent="0.2">
      <c r="E58" t="s">
        <v>85</v>
      </c>
      <c r="G58"/>
      <c r="I58"/>
    </row>
    <row r="59" spans="5:9" x14ac:dyDescent="0.2">
      <c r="E59" t="s">
        <v>86</v>
      </c>
      <c r="G59"/>
      <c r="I59"/>
    </row>
    <row r="60" spans="5:9" x14ac:dyDescent="0.2">
      <c r="E60" t="s">
        <v>88</v>
      </c>
      <c r="G60"/>
      <c r="I60"/>
    </row>
    <row r="61" spans="5:9" x14ac:dyDescent="0.2">
      <c r="E61" t="s">
        <v>89</v>
      </c>
      <c r="G61"/>
      <c r="I61"/>
    </row>
    <row r="62" spans="5:9" x14ac:dyDescent="0.2">
      <c r="E62" t="s">
        <v>90</v>
      </c>
      <c r="G62"/>
      <c r="I62"/>
    </row>
    <row r="63" spans="5:9" x14ac:dyDescent="0.2">
      <c r="E63" t="s">
        <v>92</v>
      </c>
      <c r="G63"/>
      <c r="I63"/>
    </row>
    <row r="64" spans="5:9" x14ac:dyDescent="0.2">
      <c r="E64" t="s">
        <v>93</v>
      </c>
      <c r="G64"/>
      <c r="I64"/>
    </row>
    <row r="65" spans="5:9" x14ac:dyDescent="0.2">
      <c r="E65" t="s">
        <v>94</v>
      </c>
      <c r="G65"/>
      <c r="I65"/>
    </row>
    <row r="66" spans="5:9" x14ac:dyDescent="0.2">
      <c r="E66" t="s">
        <v>95</v>
      </c>
      <c r="G66"/>
      <c r="I66"/>
    </row>
    <row r="67" spans="5:9" x14ac:dyDescent="0.2">
      <c r="E67" t="s">
        <v>96</v>
      </c>
      <c r="G67"/>
      <c r="I67"/>
    </row>
    <row r="68" spans="5:9" x14ac:dyDescent="0.2">
      <c r="E68" t="s">
        <v>97</v>
      </c>
      <c r="G68"/>
      <c r="I68"/>
    </row>
    <row r="69" spans="5:9" x14ac:dyDescent="0.2">
      <c r="E69" t="s">
        <v>98</v>
      </c>
      <c r="G69"/>
      <c r="I69"/>
    </row>
    <row r="70" spans="5:9" x14ac:dyDescent="0.2">
      <c r="E70" t="s">
        <v>99</v>
      </c>
      <c r="G70"/>
      <c r="I70"/>
    </row>
    <row r="71" spans="5:9" x14ac:dyDescent="0.2">
      <c r="E71" t="s">
        <v>100</v>
      </c>
      <c r="G71"/>
      <c r="I71"/>
    </row>
    <row r="72" spans="5:9" x14ac:dyDescent="0.2">
      <c r="E72" t="s">
        <v>101</v>
      </c>
      <c r="G72"/>
      <c r="I72"/>
    </row>
    <row r="73" spans="5:9" x14ac:dyDescent="0.2">
      <c r="E73" t="s">
        <v>102</v>
      </c>
      <c r="G73"/>
      <c r="I73"/>
    </row>
    <row r="74" spans="5:9" x14ac:dyDescent="0.2">
      <c r="E74" t="s">
        <v>103</v>
      </c>
      <c r="G74"/>
      <c r="I74"/>
    </row>
    <row r="75" spans="5:9" x14ac:dyDescent="0.2">
      <c r="E75" t="s">
        <v>104</v>
      </c>
      <c r="G75"/>
      <c r="I75"/>
    </row>
    <row r="76" spans="5:9" x14ac:dyDescent="0.2">
      <c r="E76" t="s">
        <v>105</v>
      </c>
      <c r="G76"/>
      <c r="I76"/>
    </row>
    <row r="77" spans="5:9" x14ac:dyDescent="0.2">
      <c r="E77" t="s">
        <v>106</v>
      </c>
      <c r="G77"/>
      <c r="I77"/>
    </row>
    <row r="78" spans="5:9" x14ac:dyDescent="0.2">
      <c r="E78" t="s">
        <v>107</v>
      </c>
      <c r="G78"/>
      <c r="I78"/>
    </row>
    <row r="79" spans="5:9" x14ac:dyDescent="0.2">
      <c r="E79" t="s">
        <v>108</v>
      </c>
      <c r="G79"/>
      <c r="I79"/>
    </row>
    <row r="80" spans="5:9" x14ac:dyDescent="0.2">
      <c r="E80" t="s">
        <v>109</v>
      </c>
      <c r="G80"/>
      <c r="I80"/>
    </row>
    <row r="81" spans="5:9" x14ac:dyDescent="0.2">
      <c r="E81" t="s">
        <v>110</v>
      </c>
      <c r="G81"/>
      <c r="I81"/>
    </row>
    <row r="82" spans="5:9" x14ac:dyDescent="0.2">
      <c r="E82" t="s">
        <v>111</v>
      </c>
      <c r="G82"/>
      <c r="I82"/>
    </row>
    <row r="83" spans="5:9" x14ac:dyDescent="0.2">
      <c r="E83" t="s">
        <v>112</v>
      </c>
      <c r="G83"/>
      <c r="I83"/>
    </row>
    <row r="84" spans="5:9" x14ac:dyDescent="0.2">
      <c r="E84" t="s">
        <v>113</v>
      </c>
      <c r="G84"/>
      <c r="I84"/>
    </row>
    <row r="85" spans="5:9" x14ac:dyDescent="0.2">
      <c r="E85" t="s">
        <v>114</v>
      </c>
      <c r="G85"/>
      <c r="I85"/>
    </row>
    <row r="86" spans="5:9" x14ac:dyDescent="0.2">
      <c r="E86" t="s">
        <v>115</v>
      </c>
      <c r="G86"/>
      <c r="I86"/>
    </row>
    <row r="87" spans="5:9" x14ac:dyDescent="0.2">
      <c r="E87" t="s">
        <v>116</v>
      </c>
      <c r="G87"/>
      <c r="I87"/>
    </row>
    <row r="88" spans="5:9" x14ac:dyDescent="0.2">
      <c r="E88" t="s">
        <v>117</v>
      </c>
      <c r="G88"/>
      <c r="I88"/>
    </row>
    <row r="89" spans="5:9" x14ac:dyDescent="0.2">
      <c r="E89" t="s">
        <v>118</v>
      </c>
      <c r="G89"/>
      <c r="I89"/>
    </row>
    <row r="90" spans="5:9" x14ac:dyDescent="0.2">
      <c r="E90" t="s">
        <v>119</v>
      </c>
      <c r="G90"/>
      <c r="I90"/>
    </row>
    <row r="91" spans="5:9" x14ac:dyDescent="0.2">
      <c r="E91" t="s">
        <v>120</v>
      </c>
      <c r="G91"/>
      <c r="I91"/>
    </row>
    <row r="92" spans="5:9" x14ac:dyDescent="0.2">
      <c r="E92" t="s">
        <v>121</v>
      </c>
      <c r="G92"/>
      <c r="I92"/>
    </row>
    <row r="93" spans="5:9" x14ac:dyDescent="0.2">
      <c r="E93" t="s">
        <v>122</v>
      </c>
      <c r="G93"/>
      <c r="I93"/>
    </row>
    <row r="94" spans="5:9" x14ac:dyDescent="0.2">
      <c r="E94" t="s">
        <v>123</v>
      </c>
      <c r="G94"/>
      <c r="I94"/>
    </row>
    <row r="95" spans="5:9" x14ac:dyDescent="0.2">
      <c r="E95" t="s">
        <v>124</v>
      </c>
      <c r="G95"/>
      <c r="I95"/>
    </row>
    <row r="96" spans="5:9" x14ac:dyDescent="0.2">
      <c r="E96" t="s">
        <v>125</v>
      </c>
      <c r="G96"/>
      <c r="I96"/>
    </row>
    <row r="97" spans="5:9" x14ac:dyDescent="0.2">
      <c r="E97" t="s">
        <v>126</v>
      </c>
      <c r="G97"/>
      <c r="I97"/>
    </row>
    <row r="98" spans="5:9" x14ac:dyDescent="0.2">
      <c r="E98" t="s">
        <v>127</v>
      </c>
      <c r="G98"/>
      <c r="I98"/>
    </row>
    <row r="99" spans="5:9" x14ac:dyDescent="0.2">
      <c r="E99" t="s">
        <v>128</v>
      </c>
      <c r="G99"/>
      <c r="I99"/>
    </row>
    <row r="100" spans="5:9" x14ac:dyDescent="0.2">
      <c r="E100" t="s">
        <v>129</v>
      </c>
      <c r="G100"/>
      <c r="I100"/>
    </row>
    <row r="101" spans="5:9" x14ac:dyDescent="0.2">
      <c r="E101" t="s">
        <v>130</v>
      </c>
      <c r="G101"/>
      <c r="I101"/>
    </row>
    <row r="102" spans="5:9" x14ac:dyDescent="0.2">
      <c r="E102" t="s">
        <v>131</v>
      </c>
      <c r="G102"/>
      <c r="I102"/>
    </row>
    <row r="103" spans="5:9" x14ac:dyDescent="0.2">
      <c r="E103" t="s">
        <v>132</v>
      </c>
      <c r="G103"/>
      <c r="I103"/>
    </row>
    <row r="104" spans="5:9" x14ac:dyDescent="0.2">
      <c r="E104" t="s">
        <v>133</v>
      </c>
      <c r="G104"/>
      <c r="I104"/>
    </row>
    <row r="105" spans="5:9" x14ac:dyDescent="0.2">
      <c r="E105" t="s">
        <v>134</v>
      </c>
      <c r="G105"/>
      <c r="I105"/>
    </row>
    <row r="106" spans="5:9" x14ac:dyDescent="0.2">
      <c r="E106" t="s">
        <v>135</v>
      </c>
      <c r="G106"/>
      <c r="I106"/>
    </row>
    <row r="107" spans="5:9" x14ac:dyDescent="0.2">
      <c r="E107" t="s">
        <v>136</v>
      </c>
      <c r="G107"/>
      <c r="I107"/>
    </row>
    <row r="108" spans="5:9" x14ac:dyDescent="0.2">
      <c r="E108" t="s">
        <v>137</v>
      </c>
      <c r="G108"/>
      <c r="I108"/>
    </row>
    <row r="109" spans="5:9" x14ac:dyDescent="0.2">
      <c r="E109" t="s">
        <v>138</v>
      </c>
      <c r="G109"/>
      <c r="I109"/>
    </row>
    <row r="110" spans="5:9" x14ac:dyDescent="0.2">
      <c r="E110" t="s">
        <v>139</v>
      </c>
      <c r="G110"/>
      <c r="I110"/>
    </row>
    <row r="111" spans="5:9" x14ac:dyDescent="0.2">
      <c r="E111" t="s">
        <v>140</v>
      </c>
      <c r="G111"/>
      <c r="I111"/>
    </row>
    <row r="112" spans="5:9" x14ac:dyDescent="0.2">
      <c r="E112" t="s">
        <v>141</v>
      </c>
      <c r="G112"/>
      <c r="I112"/>
    </row>
    <row r="113" spans="5:9" x14ac:dyDescent="0.2">
      <c r="E113" t="s">
        <v>142</v>
      </c>
      <c r="G113"/>
      <c r="I113"/>
    </row>
    <row r="114" spans="5:9" x14ac:dyDescent="0.2">
      <c r="E114" t="s">
        <v>143</v>
      </c>
      <c r="G114"/>
      <c r="I114"/>
    </row>
    <row r="115" spans="5:9" x14ac:dyDescent="0.2">
      <c r="E115" t="s">
        <v>144</v>
      </c>
      <c r="G115"/>
      <c r="I115"/>
    </row>
    <row r="116" spans="5:9" x14ac:dyDescent="0.2">
      <c r="E116" t="s">
        <v>145</v>
      </c>
      <c r="G116"/>
      <c r="I116"/>
    </row>
    <row r="117" spans="5:9" x14ac:dyDescent="0.2">
      <c r="E117" t="s">
        <v>146</v>
      </c>
      <c r="G117"/>
      <c r="I117"/>
    </row>
    <row r="118" spans="5:9" x14ac:dyDescent="0.2">
      <c r="E118" t="s">
        <v>147</v>
      </c>
      <c r="G118"/>
      <c r="I118"/>
    </row>
    <row r="119" spans="5:9" x14ac:dyDescent="0.2">
      <c r="E119" t="s">
        <v>148</v>
      </c>
      <c r="G119"/>
      <c r="I119"/>
    </row>
    <row r="120" spans="5:9" x14ac:dyDescent="0.2">
      <c r="E120" t="s">
        <v>149</v>
      </c>
      <c r="G120"/>
      <c r="I120"/>
    </row>
    <row r="121" spans="5:9" x14ac:dyDescent="0.2">
      <c r="E121" t="s">
        <v>150</v>
      </c>
      <c r="G121"/>
      <c r="I121"/>
    </row>
    <row r="122" spans="5:9" x14ac:dyDescent="0.2">
      <c r="E122" t="s">
        <v>151</v>
      </c>
      <c r="G122"/>
      <c r="I122"/>
    </row>
    <row r="123" spans="5:9" x14ac:dyDescent="0.2">
      <c r="E123" t="s">
        <v>152</v>
      </c>
      <c r="G123"/>
      <c r="I123"/>
    </row>
    <row r="124" spans="5:9" x14ac:dyDescent="0.2">
      <c r="E124" t="s">
        <v>153</v>
      </c>
      <c r="G124"/>
      <c r="I124"/>
    </row>
    <row r="125" spans="5:9" x14ac:dyDescent="0.2">
      <c r="E125" t="s">
        <v>154</v>
      </c>
      <c r="G125"/>
      <c r="I125"/>
    </row>
    <row r="126" spans="5:9" x14ac:dyDescent="0.2">
      <c r="E126" t="s">
        <v>155</v>
      </c>
      <c r="G126"/>
      <c r="I126"/>
    </row>
    <row r="127" spans="5:9" x14ac:dyDescent="0.2">
      <c r="E127" t="s">
        <v>156</v>
      </c>
      <c r="G127"/>
      <c r="I127"/>
    </row>
    <row r="128" spans="5:9" x14ac:dyDescent="0.2">
      <c r="E128" t="s">
        <v>157</v>
      </c>
      <c r="G128"/>
      <c r="I128"/>
    </row>
    <row r="129" spans="5:9" x14ac:dyDescent="0.2">
      <c r="E129" t="s">
        <v>158</v>
      </c>
      <c r="G129"/>
      <c r="I129"/>
    </row>
    <row r="130" spans="5:9" x14ac:dyDescent="0.2">
      <c r="E130" t="s">
        <v>159</v>
      </c>
      <c r="G130"/>
      <c r="I130"/>
    </row>
    <row r="131" spans="5:9" x14ac:dyDescent="0.2">
      <c r="E131" t="s">
        <v>160</v>
      </c>
      <c r="G131"/>
      <c r="I131"/>
    </row>
    <row r="132" spans="5:9" x14ac:dyDescent="0.2">
      <c r="E132" t="s">
        <v>161</v>
      </c>
      <c r="G132"/>
      <c r="I132"/>
    </row>
    <row r="133" spans="5:9" x14ac:dyDescent="0.2">
      <c r="E133" t="s">
        <v>162</v>
      </c>
      <c r="G133"/>
      <c r="I133"/>
    </row>
    <row r="134" spans="5:9" x14ac:dyDescent="0.2">
      <c r="E134" t="s">
        <v>163</v>
      </c>
      <c r="G134"/>
      <c r="I134"/>
    </row>
    <row r="135" spans="5:9" x14ac:dyDescent="0.2">
      <c r="E135" t="s">
        <v>165</v>
      </c>
      <c r="G135"/>
      <c r="I135"/>
    </row>
    <row r="136" spans="5:9" x14ac:dyDescent="0.2">
      <c r="E136" t="s">
        <v>166</v>
      </c>
      <c r="G136"/>
      <c r="I136"/>
    </row>
    <row r="137" spans="5:9" x14ac:dyDescent="0.2">
      <c r="E137" t="s">
        <v>167</v>
      </c>
      <c r="G137"/>
      <c r="I137"/>
    </row>
    <row r="138" spans="5:9" x14ac:dyDescent="0.2">
      <c r="E138" t="s">
        <v>168</v>
      </c>
      <c r="G138"/>
      <c r="I138"/>
    </row>
    <row r="139" spans="5:9" x14ac:dyDescent="0.2">
      <c r="E139" t="s">
        <v>169</v>
      </c>
      <c r="G139"/>
      <c r="I139"/>
    </row>
    <row r="140" spans="5:9" x14ac:dyDescent="0.2">
      <c r="E140" t="s">
        <v>170</v>
      </c>
      <c r="G140"/>
      <c r="I140"/>
    </row>
    <row r="141" spans="5:9" x14ac:dyDescent="0.2">
      <c r="E141" t="s">
        <v>171</v>
      </c>
      <c r="G141"/>
      <c r="I141"/>
    </row>
    <row r="142" spans="5:9" x14ac:dyDescent="0.2">
      <c r="E142" t="s">
        <v>172</v>
      </c>
      <c r="G142"/>
      <c r="I142"/>
    </row>
    <row r="143" spans="5:9" x14ac:dyDescent="0.2">
      <c r="E143" t="s">
        <v>173</v>
      </c>
      <c r="G143"/>
      <c r="I143"/>
    </row>
    <row r="144" spans="5:9" x14ac:dyDescent="0.2">
      <c r="E144" t="s">
        <v>174</v>
      </c>
      <c r="G144"/>
      <c r="I144"/>
    </row>
    <row r="145" spans="5:9" x14ac:dyDescent="0.2">
      <c r="E145" t="s">
        <v>175</v>
      </c>
      <c r="G145"/>
      <c r="I145"/>
    </row>
    <row r="146" spans="5:9" x14ac:dyDescent="0.2">
      <c r="E146" t="s">
        <v>176</v>
      </c>
      <c r="G146"/>
      <c r="I146"/>
    </row>
    <row r="147" spans="5:9" x14ac:dyDescent="0.2">
      <c r="E147" t="s">
        <v>177</v>
      </c>
      <c r="G147"/>
      <c r="I147"/>
    </row>
    <row r="148" spans="5:9" x14ac:dyDescent="0.2">
      <c r="E148" t="s">
        <v>178</v>
      </c>
      <c r="G148"/>
      <c r="I148"/>
    </row>
    <row r="149" spans="5:9" x14ac:dyDescent="0.2">
      <c r="E149" t="s">
        <v>179</v>
      </c>
      <c r="G149"/>
      <c r="I149"/>
    </row>
    <row r="150" spans="5:9" x14ac:dyDescent="0.2">
      <c r="E150" t="s">
        <v>180</v>
      </c>
      <c r="G150"/>
      <c r="I150"/>
    </row>
    <row r="151" spans="5:9" x14ac:dyDescent="0.2">
      <c r="E151" t="s">
        <v>181</v>
      </c>
      <c r="G151"/>
      <c r="I151"/>
    </row>
    <row r="152" spans="5:9" x14ac:dyDescent="0.2">
      <c r="E152" t="s">
        <v>182</v>
      </c>
      <c r="G152"/>
      <c r="I152"/>
    </row>
    <row r="153" spans="5:9" x14ac:dyDescent="0.2">
      <c r="E153" t="s">
        <v>183</v>
      </c>
      <c r="G153"/>
      <c r="I153"/>
    </row>
    <row r="154" spans="5:9" x14ac:dyDescent="0.2">
      <c r="E154" t="s">
        <v>184</v>
      </c>
      <c r="G154"/>
      <c r="I154"/>
    </row>
    <row r="155" spans="5:9" x14ac:dyDescent="0.2">
      <c r="E155" t="s">
        <v>185</v>
      </c>
      <c r="G155"/>
      <c r="I155"/>
    </row>
    <row r="156" spans="5:9" x14ac:dyDescent="0.2">
      <c r="E156" t="s">
        <v>186</v>
      </c>
      <c r="G156"/>
      <c r="I156"/>
    </row>
    <row r="157" spans="5:9" x14ac:dyDescent="0.2">
      <c r="E157" t="s">
        <v>187</v>
      </c>
      <c r="G157"/>
      <c r="I157"/>
    </row>
    <row r="158" spans="5:9" x14ac:dyDescent="0.2">
      <c r="E158" t="s">
        <v>188</v>
      </c>
      <c r="G158"/>
      <c r="I158"/>
    </row>
    <row r="159" spans="5:9" x14ac:dyDescent="0.2">
      <c r="E159" t="s">
        <v>189</v>
      </c>
      <c r="G159"/>
      <c r="I159"/>
    </row>
    <row r="160" spans="5:9" x14ac:dyDescent="0.2">
      <c r="E160" t="s">
        <v>190</v>
      </c>
      <c r="G160"/>
      <c r="I160"/>
    </row>
    <row r="161" spans="5:9" x14ac:dyDescent="0.2">
      <c r="E161" t="s">
        <v>191</v>
      </c>
      <c r="G161"/>
      <c r="I161"/>
    </row>
    <row r="162" spans="5:9" x14ac:dyDescent="0.2">
      <c r="E162" t="s">
        <v>192</v>
      </c>
      <c r="G162"/>
      <c r="I162"/>
    </row>
    <row r="163" spans="5:9" x14ac:dyDescent="0.2">
      <c r="E163" t="s">
        <v>193</v>
      </c>
      <c r="G163"/>
      <c r="I163"/>
    </row>
    <row r="164" spans="5:9" x14ac:dyDescent="0.2">
      <c r="E164" t="s">
        <v>194</v>
      </c>
      <c r="G164"/>
      <c r="I164"/>
    </row>
    <row r="165" spans="5:9" x14ac:dyDescent="0.2">
      <c r="E165" t="s">
        <v>195</v>
      </c>
      <c r="G165"/>
      <c r="I165"/>
    </row>
    <row r="166" spans="5:9" x14ac:dyDescent="0.2">
      <c r="E166" t="s">
        <v>196</v>
      </c>
      <c r="G166"/>
      <c r="I166"/>
    </row>
    <row r="167" spans="5:9" x14ac:dyDescent="0.2">
      <c r="E167" t="s">
        <v>197</v>
      </c>
      <c r="G167"/>
      <c r="I167"/>
    </row>
    <row r="168" spans="5:9" x14ac:dyDescent="0.2">
      <c r="E168" t="s">
        <v>198</v>
      </c>
      <c r="G168"/>
      <c r="I168"/>
    </row>
    <row r="169" spans="5:9" x14ac:dyDescent="0.2">
      <c r="E169" t="s">
        <v>199</v>
      </c>
      <c r="G169"/>
      <c r="I169"/>
    </row>
    <row r="170" spans="5:9" x14ac:dyDescent="0.2">
      <c r="E170" t="s">
        <v>200</v>
      </c>
      <c r="G170"/>
      <c r="I170"/>
    </row>
    <row r="171" spans="5:9" x14ac:dyDescent="0.2">
      <c r="E171" t="s">
        <v>201</v>
      </c>
      <c r="G171"/>
      <c r="I171"/>
    </row>
    <row r="172" spans="5:9" x14ac:dyDescent="0.2">
      <c r="E172" t="s">
        <v>202</v>
      </c>
      <c r="G172"/>
      <c r="I172"/>
    </row>
    <row r="173" spans="5:9" x14ac:dyDescent="0.2">
      <c r="E173" t="s">
        <v>203</v>
      </c>
      <c r="G173"/>
      <c r="I173"/>
    </row>
    <row r="174" spans="5:9" x14ac:dyDescent="0.2">
      <c r="E174" t="s">
        <v>204</v>
      </c>
      <c r="G174"/>
      <c r="I174"/>
    </row>
    <row r="175" spans="5:9" x14ac:dyDescent="0.2">
      <c r="E175" t="s">
        <v>205</v>
      </c>
      <c r="G175"/>
      <c r="I175"/>
    </row>
    <row r="176" spans="5:9" x14ac:dyDescent="0.2">
      <c r="E176" t="s">
        <v>206</v>
      </c>
      <c r="G176"/>
      <c r="I176"/>
    </row>
    <row r="177" spans="5:9" x14ac:dyDescent="0.2">
      <c r="E177" t="s">
        <v>207</v>
      </c>
      <c r="G177"/>
      <c r="I177"/>
    </row>
    <row r="178" spans="5:9" x14ac:dyDescent="0.2">
      <c r="E178" t="s">
        <v>208</v>
      </c>
      <c r="G178"/>
      <c r="I178"/>
    </row>
    <row r="179" spans="5:9" x14ac:dyDescent="0.2">
      <c r="E179" t="s">
        <v>209</v>
      </c>
      <c r="G179"/>
      <c r="I179"/>
    </row>
    <row r="180" spans="5:9" x14ac:dyDescent="0.2">
      <c r="E180" t="s">
        <v>210</v>
      </c>
      <c r="G180"/>
      <c r="I180"/>
    </row>
    <row r="181" spans="5:9" x14ac:dyDescent="0.2">
      <c r="E181" t="s">
        <v>211</v>
      </c>
      <c r="G181"/>
      <c r="I181"/>
    </row>
    <row r="182" spans="5:9" x14ac:dyDescent="0.2">
      <c r="E182" t="s">
        <v>212</v>
      </c>
      <c r="G182"/>
      <c r="I182"/>
    </row>
    <row r="183" spans="5:9" x14ac:dyDescent="0.2">
      <c r="E183" t="s">
        <v>213</v>
      </c>
      <c r="G183"/>
      <c r="I183"/>
    </row>
    <row r="184" spans="5:9" x14ac:dyDescent="0.2">
      <c r="E184" t="s">
        <v>214</v>
      </c>
      <c r="G184"/>
      <c r="I184"/>
    </row>
    <row r="185" spans="5:9" x14ac:dyDescent="0.2">
      <c r="E185" t="s">
        <v>215</v>
      </c>
      <c r="G185"/>
      <c r="I185"/>
    </row>
    <row r="186" spans="5:9" x14ac:dyDescent="0.2">
      <c r="E186" t="s">
        <v>216</v>
      </c>
      <c r="G186"/>
      <c r="I186"/>
    </row>
    <row r="187" spans="5:9" x14ac:dyDescent="0.2">
      <c r="E187" t="s">
        <v>217</v>
      </c>
      <c r="G187"/>
      <c r="I187"/>
    </row>
    <row r="188" spans="5:9" x14ac:dyDescent="0.2">
      <c r="E188" t="s">
        <v>218</v>
      </c>
      <c r="G188"/>
      <c r="I188"/>
    </row>
    <row r="189" spans="5:9" x14ac:dyDescent="0.2">
      <c r="E189" t="s">
        <v>219</v>
      </c>
      <c r="G189"/>
      <c r="I189"/>
    </row>
    <row r="190" spans="5:9" x14ac:dyDescent="0.2">
      <c r="E190" t="s">
        <v>220</v>
      </c>
      <c r="G190"/>
      <c r="I190"/>
    </row>
    <row r="191" spans="5:9" x14ac:dyDescent="0.2">
      <c r="E191" t="s">
        <v>221</v>
      </c>
      <c r="G191"/>
      <c r="I191"/>
    </row>
    <row r="192" spans="5:9" x14ac:dyDescent="0.2">
      <c r="E192" t="s">
        <v>222</v>
      </c>
      <c r="G192"/>
      <c r="I192"/>
    </row>
    <row r="193" spans="5:9" x14ac:dyDescent="0.2">
      <c r="E193" t="s">
        <v>223</v>
      </c>
      <c r="G193"/>
      <c r="I193"/>
    </row>
    <row r="194" spans="5:9" x14ac:dyDescent="0.2">
      <c r="E194" t="s">
        <v>224</v>
      </c>
      <c r="G194"/>
      <c r="I194"/>
    </row>
    <row r="195" spans="5:9" x14ac:dyDescent="0.2">
      <c r="E195" t="s">
        <v>225</v>
      </c>
      <c r="G195"/>
      <c r="I195"/>
    </row>
    <row r="196" spans="5:9" x14ac:dyDescent="0.2">
      <c r="E196" t="s">
        <v>226</v>
      </c>
      <c r="G196"/>
      <c r="I196"/>
    </row>
    <row r="197" spans="5:9" x14ac:dyDescent="0.2">
      <c r="E197" t="s">
        <v>227</v>
      </c>
      <c r="G197"/>
      <c r="I197"/>
    </row>
    <row r="198" spans="5:9" x14ac:dyDescent="0.2">
      <c r="E198" t="s">
        <v>228</v>
      </c>
      <c r="G198"/>
      <c r="I198"/>
    </row>
    <row r="199" spans="5:9" x14ac:dyDescent="0.2">
      <c r="E199" t="s">
        <v>229</v>
      </c>
      <c r="G199"/>
      <c r="I199"/>
    </row>
    <row r="200" spans="5:9" x14ac:dyDescent="0.2">
      <c r="E200" t="s">
        <v>230</v>
      </c>
      <c r="G200"/>
      <c r="I200"/>
    </row>
    <row r="201" spans="5:9" x14ac:dyDescent="0.2">
      <c r="E201" t="s">
        <v>231</v>
      </c>
      <c r="G201"/>
      <c r="I201"/>
    </row>
    <row r="202" spans="5:9" x14ac:dyDescent="0.2">
      <c r="E202" t="s">
        <v>232</v>
      </c>
      <c r="G202"/>
      <c r="I202"/>
    </row>
    <row r="203" spans="5:9" x14ac:dyDescent="0.2">
      <c r="E203" t="s">
        <v>233</v>
      </c>
      <c r="G203"/>
      <c r="I203"/>
    </row>
    <row r="204" spans="5:9" x14ac:dyDescent="0.2">
      <c r="E204" t="s">
        <v>234</v>
      </c>
      <c r="G204"/>
      <c r="I204"/>
    </row>
    <row r="205" spans="5:9" x14ac:dyDescent="0.2">
      <c r="E205" t="s">
        <v>235</v>
      </c>
      <c r="G205"/>
      <c r="I205"/>
    </row>
    <row r="206" spans="5:9" x14ac:dyDescent="0.2">
      <c r="E206" t="s">
        <v>236</v>
      </c>
      <c r="G206"/>
      <c r="I206"/>
    </row>
    <row r="207" spans="5:9" x14ac:dyDescent="0.2">
      <c r="E207" t="s">
        <v>237</v>
      </c>
      <c r="G207"/>
      <c r="I207"/>
    </row>
    <row r="208" spans="5:9" x14ac:dyDescent="0.2">
      <c r="E208" t="s">
        <v>238</v>
      </c>
      <c r="G208"/>
      <c r="I208"/>
    </row>
    <row r="209" spans="5:9" x14ac:dyDescent="0.2">
      <c r="E209" t="s">
        <v>239</v>
      </c>
      <c r="G209"/>
      <c r="I209"/>
    </row>
    <row r="210" spans="5:9" x14ac:dyDescent="0.2">
      <c r="E210" t="s">
        <v>240</v>
      </c>
      <c r="G210"/>
      <c r="I210"/>
    </row>
    <row r="211" spans="5:9" x14ac:dyDescent="0.2">
      <c r="E211" t="s">
        <v>241</v>
      </c>
      <c r="G211"/>
      <c r="I211"/>
    </row>
    <row r="212" spans="5:9" x14ac:dyDescent="0.2">
      <c r="E212" t="s">
        <v>242</v>
      </c>
      <c r="G212"/>
      <c r="I212"/>
    </row>
    <row r="213" spans="5:9" x14ac:dyDescent="0.2">
      <c r="E213" t="s">
        <v>243</v>
      </c>
      <c r="G213"/>
      <c r="I213"/>
    </row>
    <row r="214" spans="5:9" x14ac:dyDescent="0.2">
      <c r="E214" t="s">
        <v>244</v>
      </c>
      <c r="G214"/>
      <c r="I214"/>
    </row>
    <row r="215" spans="5:9" x14ac:dyDescent="0.2">
      <c r="E215" t="s">
        <v>245</v>
      </c>
      <c r="G215"/>
      <c r="I215"/>
    </row>
    <row r="216" spans="5:9" x14ac:dyDescent="0.2">
      <c r="E216" t="s">
        <v>246</v>
      </c>
      <c r="G216"/>
      <c r="I216"/>
    </row>
    <row r="217" spans="5:9" x14ac:dyDescent="0.2">
      <c r="E217" t="s">
        <v>247</v>
      </c>
      <c r="G217"/>
      <c r="I217"/>
    </row>
    <row r="218" spans="5:9" x14ac:dyDescent="0.2">
      <c r="E218" t="s">
        <v>248</v>
      </c>
      <c r="G218"/>
      <c r="I218"/>
    </row>
    <row r="219" spans="5:9" x14ac:dyDescent="0.2">
      <c r="E219" t="s">
        <v>249</v>
      </c>
      <c r="G219"/>
      <c r="I219"/>
    </row>
    <row r="220" spans="5:9" x14ac:dyDescent="0.2">
      <c r="E220" t="s">
        <v>250</v>
      </c>
      <c r="G220"/>
      <c r="I220"/>
    </row>
    <row r="221" spans="5:9" x14ac:dyDescent="0.2">
      <c r="E221" t="s">
        <v>251</v>
      </c>
      <c r="G221"/>
      <c r="I221"/>
    </row>
    <row r="222" spans="5:9" x14ac:dyDescent="0.2">
      <c r="E222" t="s">
        <v>252</v>
      </c>
      <c r="G222"/>
      <c r="I222"/>
    </row>
    <row r="223" spans="5:9" x14ac:dyDescent="0.2">
      <c r="E223" t="s">
        <v>253</v>
      </c>
      <c r="G223"/>
      <c r="I223"/>
    </row>
    <row r="224" spans="5:9" x14ac:dyDescent="0.2">
      <c r="E224" t="s">
        <v>254</v>
      </c>
      <c r="G224"/>
      <c r="I224"/>
    </row>
    <row r="225" spans="5:9" x14ac:dyDescent="0.2">
      <c r="E225" t="s">
        <v>255</v>
      </c>
      <c r="G225"/>
      <c r="I225"/>
    </row>
    <row r="226" spans="5:9" x14ac:dyDescent="0.2">
      <c r="E226" t="s">
        <v>256</v>
      </c>
      <c r="G226"/>
      <c r="I226"/>
    </row>
    <row r="227" spans="5:9" x14ac:dyDescent="0.2">
      <c r="E227" t="s">
        <v>257</v>
      </c>
      <c r="G227"/>
      <c r="I227"/>
    </row>
    <row r="228" spans="5:9" x14ac:dyDescent="0.2">
      <c r="E228" t="s">
        <v>258</v>
      </c>
      <c r="G228"/>
      <c r="I228"/>
    </row>
    <row r="229" spans="5:9" x14ac:dyDescent="0.2">
      <c r="E229" t="s">
        <v>259</v>
      </c>
      <c r="G229"/>
      <c r="I229"/>
    </row>
    <row r="230" spans="5:9" x14ac:dyDescent="0.2">
      <c r="E230" t="s">
        <v>260</v>
      </c>
      <c r="G230"/>
      <c r="I230"/>
    </row>
    <row r="231" spans="5:9" x14ac:dyDescent="0.2">
      <c r="E231" t="s">
        <v>261</v>
      </c>
      <c r="G231"/>
      <c r="I231"/>
    </row>
    <row r="232" spans="5:9" x14ac:dyDescent="0.2">
      <c r="E232" t="s">
        <v>262</v>
      </c>
      <c r="G232"/>
      <c r="I232"/>
    </row>
    <row r="233" spans="5:9" x14ac:dyDescent="0.2">
      <c r="E233" t="s">
        <v>263</v>
      </c>
      <c r="G233"/>
      <c r="I233"/>
    </row>
    <row r="234" spans="5:9" x14ac:dyDescent="0.2">
      <c r="E234" t="s">
        <v>264</v>
      </c>
      <c r="G234"/>
      <c r="I234"/>
    </row>
    <row r="235" spans="5:9" x14ac:dyDescent="0.2">
      <c r="E235" t="s">
        <v>265</v>
      </c>
      <c r="G235"/>
      <c r="I235"/>
    </row>
    <row r="236" spans="5:9" x14ac:dyDescent="0.2">
      <c r="E236" t="s">
        <v>266</v>
      </c>
      <c r="G236"/>
      <c r="I236"/>
    </row>
    <row r="237" spans="5:9" x14ac:dyDescent="0.2">
      <c r="E237" t="s">
        <v>267</v>
      </c>
      <c r="G237"/>
      <c r="I237"/>
    </row>
    <row r="238" spans="5:9" x14ac:dyDescent="0.2">
      <c r="E238" t="s">
        <v>268</v>
      </c>
      <c r="G238"/>
      <c r="I238"/>
    </row>
    <row r="239" spans="5:9" x14ac:dyDescent="0.2">
      <c r="E239" t="s">
        <v>269</v>
      </c>
      <c r="G239"/>
      <c r="I239"/>
    </row>
    <row r="240" spans="5:9" x14ac:dyDescent="0.2">
      <c r="E240" t="s">
        <v>270</v>
      </c>
      <c r="G240"/>
      <c r="I240"/>
    </row>
    <row r="241" spans="5:9" x14ac:dyDescent="0.2">
      <c r="E241" t="s">
        <v>271</v>
      </c>
      <c r="G241"/>
      <c r="I241"/>
    </row>
    <row r="242" spans="5:9" x14ac:dyDescent="0.2">
      <c r="E242" t="s">
        <v>272</v>
      </c>
      <c r="G242"/>
      <c r="I242"/>
    </row>
    <row r="243" spans="5:9" x14ac:dyDescent="0.2">
      <c r="E243" t="s">
        <v>273</v>
      </c>
      <c r="G243"/>
      <c r="I243"/>
    </row>
    <row r="244" spans="5:9" x14ac:dyDescent="0.2">
      <c r="E244" t="s">
        <v>274</v>
      </c>
      <c r="G244"/>
      <c r="I244"/>
    </row>
    <row r="245" spans="5:9" x14ac:dyDescent="0.2">
      <c r="E245" t="s">
        <v>275</v>
      </c>
      <c r="G245"/>
      <c r="I245"/>
    </row>
    <row r="246" spans="5:9" x14ac:dyDescent="0.2">
      <c r="E246" t="s">
        <v>276</v>
      </c>
      <c r="G246"/>
      <c r="I246"/>
    </row>
    <row r="247" spans="5:9" x14ac:dyDescent="0.2">
      <c r="E247" t="s">
        <v>277</v>
      </c>
      <c r="G247"/>
      <c r="I247"/>
    </row>
    <row r="248" spans="5:9" x14ac:dyDescent="0.2">
      <c r="E248" t="s">
        <v>278</v>
      </c>
      <c r="G248"/>
      <c r="I248"/>
    </row>
    <row r="249" spans="5:9" x14ac:dyDescent="0.2">
      <c r="E249" t="s">
        <v>279</v>
      </c>
      <c r="G249"/>
      <c r="I249"/>
    </row>
    <row r="250" spans="5:9" x14ac:dyDescent="0.2">
      <c r="E250" t="s">
        <v>280</v>
      </c>
      <c r="G250"/>
      <c r="I250"/>
    </row>
    <row r="251" spans="5:9" x14ac:dyDescent="0.2">
      <c r="E251" t="s">
        <v>281</v>
      </c>
      <c r="G251"/>
      <c r="I251"/>
    </row>
    <row r="252" spans="5:9" x14ac:dyDescent="0.2">
      <c r="E252" t="s">
        <v>282</v>
      </c>
      <c r="G252"/>
      <c r="I252"/>
    </row>
    <row r="253" spans="5:9" x14ac:dyDescent="0.2">
      <c r="E253" t="s">
        <v>283</v>
      </c>
      <c r="G253"/>
      <c r="I253"/>
    </row>
    <row r="254" spans="5:9" x14ac:dyDescent="0.2">
      <c r="E254" t="s">
        <v>284</v>
      </c>
      <c r="G254"/>
      <c r="I254"/>
    </row>
    <row r="255" spans="5:9" x14ac:dyDescent="0.2">
      <c r="E255" t="s">
        <v>285</v>
      </c>
      <c r="G255"/>
      <c r="I255"/>
    </row>
    <row r="256" spans="5:9" x14ac:dyDescent="0.2">
      <c r="E256" t="s">
        <v>286</v>
      </c>
      <c r="G256"/>
      <c r="I256"/>
    </row>
    <row r="257" spans="5:9" x14ac:dyDescent="0.2">
      <c r="E257" t="s">
        <v>287</v>
      </c>
      <c r="G257"/>
      <c r="I257"/>
    </row>
    <row r="258" spans="5:9" x14ac:dyDescent="0.2">
      <c r="E258" t="s">
        <v>288</v>
      </c>
      <c r="G258"/>
      <c r="I258"/>
    </row>
    <row r="259" spans="5:9" x14ac:dyDescent="0.2">
      <c r="E259" t="s">
        <v>289</v>
      </c>
      <c r="G259"/>
      <c r="I259"/>
    </row>
    <row r="260" spans="5:9" x14ac:dyDescent="0.2">
      <c r="E260" t="s">
        <v>290</v>
      </c>
      <c r="G260"/>
      <c r="I260"/>
    </row>
    <row r="261" spans="5:9" x14ac:dyDescent="0.2">
      <c r="E261" t="s">
        <v>291</v>
      </c>
      <c r="G261"/>
      <c r="I261"/>
    </row>
    <row r="262" spans="5:9" x14ac:dyDescent="0.2">
      <c r="E262" t="s">
        <v>292</v>
      </c>
      <c r="G262"/>
      <c r="I262"/>
    </row>
    <row r="263" spans="5:9" x14ac:dyDescent="0.2">
      <c r="E263" t="s">
        <v>293</v>
      </c>
      <c r="G263"/>
      <c r="I263"/>
    </row>
    <row r="264" spans="5:9" x14ac:dyDescent="0.2">
      <c r="E264" t="s">
        <v>294</v>
      </c>
      <c r="G264"/>
      <c r="I264"/>
    </row>
    <row r="265" spans="5:9" x14ac:dyDescent="0.2">
      <c r="E265" t="s">
        <v>295</v>
      </c>
      <c r="G265"/>
      <c r="I265"/>
    </row>
    <row r="266" spans="5:9" x14ac:dyDescent="0.2">
      <c r="E266" t="s">
        <v>296</v>
      </c>
      <c r="G266"/>
      <c r="I266"/>
    </row>
    <row r="267" spans="5:9" x14ac:dyDescent="0.2">
      <c r="E267" t="s">
        <v>297</v>
      </c>
      <c r="G267"/>
      <c r="I267"/>
    </row>
    <row r="268" spans="5:9" x14ac:dyDescent="0.2">
      <c r="E268" t="s">
        <v>298</v>
      </c>
      <c r="G268"/>
      <c r="I268"/>
    </row>
    <row r="269" spans="5:9" x14ac:dyDescent="0.2">
      <c r="E269" t="s">
        <v>299</v>
      </c>
      <c r="G269"/>
      <c r="I269"/>
    </row>
    <row r="270" spans="5:9" x14ac:dyDescent="0.2">
      <c r="E270" t="s">
        <v>300</v>
      </c>
      <c r="G270"/>
      <c r="I270"/>
    </row>
    <row r="271" spans="5:9" x14ac:dyDescent="0.2">
      <c r="E271" t="s">
        <v>301</v>
      </c>
      <c r="G271"/>
      <c r="I271"/>
    </row>
    <row r="272" spans="5:9" x14ac:dyDescent="0.2">
      <c r="E272" t="s">
        <v>302</v>
      </c>
      <c r="G272"/>
      <c r="I272"/>
    </row>
    <row r="273" spans="5:9" x14ac:dyDescent="0.2">
      <c r="E273" t="s">
        <v>303</v>
      </c>
      <c r="G273"/>
      <c r="I273"/>
    </row>
    <row r="274" spans="5:9" x14ac:dyDescent="0.2">
      <c r="E274" t="s">
        <v>304</v>
      </c>
      <c r="G274"/>
      <c r="I274"/>
    </row>
    <row r="275" spans="5:9" x14ac:dyDescent="0.2">
      <c r="E275" t="s">
        <v>305</v>
      </c>
      <c r="G275"/>
      <c r="I275"/>
    </row>
    <row r="276" spans="5:9" x14ac:dyDescent="0.2">
      <c r="E276" t="s">
        <v>306</v>
      </c>
      <c r="G276"/>
      <c r="I276"/>
    </row>
    <row r="277" spans="5:9" x14ac:dyDescent="0.2">
      <c r="E277" t="s">
        <v>307</v>
      </c>
      <c r="G277"/>
      <c r="I277"/>
    </row>
    <row r="278" spans="5:9" x14ac:dyDescent="0.2">
      <c r="E278" t="s">
        <v>308</v>
      </c>
      <c r="G278"/>
      <c r="I278"/>
    </row>
    <row r="279" spans="5:9" x14ac:dyDescent="0.2">
      <c r="E279" t="s">
        <v>309</v>
      </c>
      <c r="G279"/>
      <c r="I279"/>
    </row>
    <row r="280" spans="5:9" x14ac:dyDescent="0.2">
      <c r="E280" t="s">
        <v>310</v>
      </c>
      <c r="G280"/>
      <c r="I280"/>
    </row>
    <row r="281" spans="5:9" x14ac:dyDescent="0.2">
      <c r="E281" t="s">
        <v>311</v>
      </c>
      <c r="G281"/>
      <c r="I281"/>
    </row>
    <row r="282" spans="5:9" x14ac:dyDescent="0.2">
      <c r="E282" t="s">
        <v>312</v>
      </c>
      <c r="G282"/>
      <c r="I282"/>
    </row>
    <row r="283" spans="5:9" x14ac:dyDescent="0.2">
      <c r="E283" t="s">
        <v>313</v>
      </c>
      <c r="G283"/>
      <c r="I283"/>
    </row>
    <row r="284" spans="5:9" x14ac:dyDescent="0.2">
      <c r="E284" t="s">
        <v>314</v>
      </c>
      <c r="G284"/>
      <c r="I284"/>
    </row>
    <row r="285" spans="5:9" x14ac:dyDescent="0.2">
      <c r="E285" t="s">
        <v>315</v>
      </c>
      <c r="G285"/>
      <c r="I285"/>
    </row>
    <row r="286" spans="5:9" x14ac:dyDescent="0.2">
      <c r="E286" t="s">
        <v>316</v>
      </c>
      <c r="G286"/>
      <c r="I286"/>
    </row>
    <row r="287" spans="5:9" x14ac:dyDescent="0.2">
      <c r="E287" t="s">
        <v>317</v>
      </c>
      <c r="G287"/>
      <c r="I287"/>
    </row>
    <row r="288" spans="5:9" x14ac:dyDescent="0.2">
      <c r="E288" t="s">
        <v>318</v>
      </c>
      <c r="G288"/>
      <c r="I288"/>
    </row>
    <row r="289" spans="5:9" x14ac:dyDescent="0.2">
      <c r="E289" t="s">
        <v>319</v>
      </c>
      <c r="G289"/>
      <c r="I289"/>
    </row>
    <row r="290" spans="5:9" x14ac:dyDescent="0.2">
      <c r="E290" t="s">
        <v>320</v>
      </c>
      <c r="G290"/>
      <c r="I290"/>
    </row>
    <row r="291" spans="5:9" x14ac:dyDescent="0.2">
      <c r="E291" t="s">
        <v>321</v>
      </c>
      <c r="G291"/>
      <c r="I291"/>
    </row>
    <row r="292" spans="5:9" x14ac:dyDescent="0.2">
      <c r="E292" t="s">
        <v>322</v>
      </c>
      <c r="G292"/>
      <c r="I292"/>
    </row>
    <row r="293" spans="5:9" x14ac:dyDescent="0.2">
      <c r="E293" t="s">
        <v>323</v>
      </c>
      <c r="G293"/>
      <c r="I293"/>
    </row>
    <row r="294" spans="5:9" x14ac:dyDescent="0.2">
      <c r="E294" t="s">
        <v>324</v>
      </c>
      <c r="G294"/>
      <c r="I294"/>
    </row>
    <row r="295" spans="5:9" x14ac:dyDescent="0.2">
      <c r="E295" t="s">
        <v>325</v>
      </c>
      <c r="G295"/>
      <c r="I295"/>
    </row>
    <row r="296" spans="5:9" x14ac:dyDescent="0.2">
      <c r="E296" t="s">
        <v>326</v>
      </c>
      <c r="G296"/>
      <c r="I296"/>
    </row>
    <row r="297" spans="5:9" x14ac:dyDescent="0.2">
      <c r="E297" t="s">
        <v>327</v>
      </c>
      <c r="G297"/>
      <c r="I297"/>
    </row>
    <row r="298" spans="5:9" x14ac:dyDescent="0.2">
      <c r="E298" t="s">
        <v>328</v>
      </c>
      <c r="G298"/>
      <c r="I298"/>
    </row>
    <row r="299" spans="5:9" x14ac:dyDescent="0.2">
      <c r="E299" t="s">
        <v>329</v>
      </c>
      <c r="G299"/>
      <c r="I299"/>
    </row>
    <row r="300" spans="5:9" x14ac:dyDescent="0.2">
      <c r="E300" t="s">
        <v>330</v>
      </c>
      <c r="G300"/>
      <c r="I300"/>
    </row>
    <row r="301" spans="5:9" x14ac:dyDescent="0.2">
      <c r="E301" t="s">
        <v>331</v>
      </c>
      <c r="G301"/>
      <c r="I301"/>
    </row>
    <row r="302" spans="5:9" x14ac:dyDescent="0.2">
      <c r="E302" t="s">
        <v>332</v>
      </c>
      <c r="G302"/>
      <c r="I302"/>
    </row>
    <row r="303" spans="5:9" x14ac:dyDescent="0.2">
      <c r="E303" t="s">
        <v>333</v>
      </c>
      <c r="G303"/>
      <c r="I303"/>
    </row>
    <row r="304" spans="5:9" x14ac:dyDescent="0.2">
      <c r="E304" t="s">
        <v>334</v>
      </c>
      <c r="G304"/>
      <c r="I304"/>
    </row>
    <row r="305" spans="5:9" x14ac:dyDescent="0.2">
      <c r="E305" t="s">
        <v>335</v>
      </c>
      <c r="G305"/>
      <c r="I305"/>
    </row>
    <row r="306" spans="5:9" x14ac:dyDescent="0.2">
      <c r="E306" t="s">
        <v>336</v>
      </c>
      <c r="G306"/>
      <c r="I306"/>
    </row>
    <row r="307" spans="5:9" x14ac:dyDescent="0.2">
      <c r="E307" t="s">
        <v>337</v>
      </c>
      <c r="G307"/>
      <c r="I307"/>
    </row>
    <row r="308" spans="5:9" x14ac:dyDescent="0.2">
      <c r="E308" t="s">
        <v>338</v>
      </c>
      <c r="G308"/>
      <c r="I308"/>
    </row>
    <row r="309" spans="5:9" x14ac:dyDescent="0.2">
      <c r="E309" t="s">
        <v>339</v>
      </c>
      <c r="G309"/>
      <c r="I309"/>
    </row>
    <row r="310" spans="5:9" x14ac:dyDescent="0.2">
      <c r="E310" t="s">
        <v>340</v>
      </c>
      <c r="G310"/>
      <c r="I310"/>
    </row>
    <row r="311" spans="5:9" x14ac:dyDescent="0.2">
      <c r="E311" t="s">
        <v>341</v>
      </c>
      <c r="G311"/>
      <c r="I311"/>
    </row>
    <row r="312" spans="5:9" x14ac:dyDescent="0.2">
      <c r="E312" t="s">
        <v>342</v>
      </c>
      <c r="G312"/>
      <c r="I312"/>
    </row>
    <row r="313" spans="5:9" x14ac:dyDescent="0.2">
      <c r="E313" t="s">
        <v>343</v>
      </c>
      <c r="G313"/>
      <c r="I313"/>
    </row>
    <row r="314" spans="5:9" x14ac:dyDescent="0.2">
      <c r="E314" t="s">
        <v>344</v>
      </c>
      <c r="G314"/>
      <c r="I314"/>
    </row>
    <row r="315" spans="5:9" x14ac:dyDescent="0.2">
      <c r="E315" t="s">
        <v>345</v>
      </c>
      <c r="G315"/>
      <c r="I315"/>
    </row>
    <row r="316" spans="5:9" x14ac:dyDescent="0.2">
      <c r="E316" t="s">
        <v>346</v>
      </c>
      <c r="G316"/>
      <c r="I316"/>
    </row>
    <row r="317" spans="5:9" x14ac:dyDescent="0.2">
      <c r="E317" t="s">
        <v>347</v>
      </c>
      <c r="G317"/>
      <c r="I317"/>
    </row>
    <row r="318" spans="5:9" x14ac:dyDescent="0.2">
      <c r="E318" t="s">
        <v>348</v>
      </c>
      <c r="G318"/>
      <c r="I318"/>
    </row>
    <row r="319" spans="5:9" x14ac:dyDescent="0.2">
      <c r="E319" t="s">
        <v>349</v>
      </c>
      <c r="G319"/>
      <c r="I319"/>
    </row>
    <row r="320" spans="5:9" x14ac:dyDescent="0.2">
      <c r="E320" t="s">
        <v>350</v>
      </c>
      <c r="G320"/>
      <c r="I320"/>
    </row>
    <row r="321" spans="5:9" x14ac:dyDescent="0.2">
      <c r="E321" t="s">
        <v>351</v>
      </c>
      <c r="G321"/>
      <c r="I321"/>
    </row>
    <row r="322" spans="5:9" x14ac:dyDescent="0.2">
      <c r="E322" t="s">
        <v>352</v>
      </c>
      <c r="G322"/>
      <c r="I322"/>
    </row>
    <row r="323" spans="5:9" x14ac:dyDescent="0.2">
      <c r="E323" t="s">
        <v>353</v>
      </c>
      <c r="G323"/>
      <c r="I323"/>
    </row>
    <row r="324" spans="5:9" x14ac:dyDescent="0.2">
      <c r="E324" t="s">
        <v>354</v>
      </c>
      <c r="G324"/>
      <c r="I324"/>
    </row>
    <row r="325" spans="5:9" x14ac:dyDescent="0.2">
      <c r="E325" t="s">
        <v>355</v>
      </c>
      <c r="G325"/>
      <c r="I325"/>
    </row>
    <row r="326" spans="5:9" x14ac:dyDescent="0.2">
      <c r="E326" t="s">
        <v>356</v>
      </c>
      <c r="G326"/>
      <c r="I326"/>
    </row>
    <row r="327" spans="5:9" x14ac:dyDescent="0.2">
      <c r="E327" t="s">
        <v>357</v>
      </c>
      <c r="G327"/>
      <c r="I327"/>
    </row>
    <row r="328" spans="5:9" x14ac:dyDescent="0.2">
      <c r="E328" t="s">
        <v>358</v>
      </c>
      <c r="G328"/>
      <c r="I328"/>
    </row>
    <row r="329" spans="5:9" x14ac:dyDescent="0.2">
      <c r="E329" t="s">
        <v>359</v>
      </c>
      <c r="G329"/>
      <c r="I329"/>
    </row>
    <row r="330" spans="5:9" x14ac:dyDescent="0.2">
      <c r="E330" t="s">
        <v>360</v>
      </c>
      <c r="G330"/>
      <c r="I330"/>
    </row>
    <row r="331" spans="5:9" x14ac:dyDescent="0.2">
      <c r="E331" t="s">
        <v>361</v>
      </c>
      <c r="G331"/>
      <c r="I331"/>
    </row>
    <row r="332" spans="5:9" x14ac:dyDescent="0.2">
      <c r="E332" t="s">
        <v>362</v>
      </c>
      <c r="G332"/>
      <c r="I332"/>
    </row>
    <row r="333" spans="5:9" x14ac:dyDescent="0.2">
      <c r="E333" t="s">
        <v>363</v>
      </c>
      <c r="G333"/>
      <c r="I333"/>
    </row>
    <row r="334" spans="5:9" x14ac:dyDescent="0.2">
      <c r="E334" t="s">
        <v>364</v>
      </c>
      <c r="G334"/>
      <c r="I334"/>
    </row>
    <row r="335" spans="5:9" x14ac:dyDescent="0.2">
      <c r="E335" t="s">
        <v>365</v>
      </c>
      <c r="G335"/>
      <c r="I335"/>
    </row>
    <row r="336" spans="5:9" x14ac:dyDescent="0.2">
      <c r="E336" t="s">
        <v>366</v>
      </c>
      <c r="G336"/>
      <c r="I336"/>
    </row>
    <row r="337" spans="5:9" x14ac:dyDescent="0.2">
      <c r="E337" t="s">
        <v>367</v>
      </c>
      <c r="G337"/>
      <c r="I337"/>
    </row>
    <row r="338" spans="5:9" x14ac:dyDescent="0.2">
      <c r="E338" t="s">
        <v>368</v>
      </c>
      <c r="G338"/>
      <c r="I338"/>
    </row>
    <row r="339" spans="5:9" x14ac:dyDescent="0.2">
      <c r="E339" t="s">
        <v>369</v>
      </c>
      <c r="G339"/>
      <c r="I339"/>
    </row>
    <row r="340" spans="5:9" x14ac:dyDescent="0.2">
      <c r="E340" t="s">
        <v>370</v>
      </c>
      <c r="G340"/>
      <c r="I340"/>
    </row>
    <row r="341" spans="5:9" x14ac:dyDescent="0.2">
      <c r="E341" t="s">
        <v>371</v>
      </c>
      <c r="G341"/>
      <c r="I341"/>
    </row>
    <row r="342" spans="5:9" x14ac:dyDescent="0.2">
      <c r="E342" t="s">
        <v>372</v>
      </c>
      <c r="G342"/>
      <c r="I342"/>
    </row>
    <row r="343" spans="5:9" x14ac:dyDescent="0.2">
      <c r="E343" t="s">
        <v>373</v>
      </c>
      <c r="G343"/>
      <c r="I343"/>
    </row>
    <row r="344" spans="5:9" x14ac:dyDescent="0.2">
      <c r="E344" t="s">
        <v>374</v>
      </c>
      <c r="G344"/>
      <c r="I344"/>
    </row>
    <row r="345" spans="5:9" x14ac:dyDescent="0.2">
      <c r="E345" t="s">
        <v>375</v>
      </c>
      <c r="G345"/>
      <c r="I345"/>
    </row>
    <row r="346" spans="5:9" x14ac:dyDescent="0.2">
      <c r="E346" t="s">
        <v>376</v>
      </c>
      <c r="G346"/>
      <c r="I346"/>
    </row>
    <row r="347" spans="5:9" x14ac:dyDescent="0.2">
      <c r="E347" t="s">
        <v>377</v>
      </c>
      <c r="G347"/>
      <c r="I347"/>
    </row>
    <row r="348" spans="5:9" x14ac:dyDescent="0.2">
      <c r="E348" t="s">
        <v>378</v>
      </c>
      <c r="G348"/>
      <c r="I348"/>
    </row>
    <row r="349" spans="5:9" x14ac:dyDescent="0.2">
      <c r="E349" t="s">
        <v>379</v>
      </c>
      <c r="G349"/>
      <c r="I349"/>
    </row>
    <row r="350" spans="5:9" x14ac:dyDescent="0.2">
      <c r="E350" t="s">
        <v>380</v>
      </c>
      <c r="G350"/>
      <c r="I350"/>
    </row>
    <row r="351" spans="5:9" x14ac:dyDescent="0.2">
      <c r="E351" t="s">
        <v>381</v>
      </c>
      <c r="G351"/>
      <c r="I351"/>
    </row>
    <row r="352" spans="5:9" x14ac:dyDescent="0.2">
      <c r="E352" t="s">
        <v>382</v>
      </c>
      <c r="G352"/>
      <c r="I352"/>
    </row>
    <row r="353" spans="5:9" x14ac:dyDescent="0.2">
      <c r="E353" t="s">
        <v>383</v>
      </c>
      <c r="G353"/>
      <c r="I353"/>
    </row>
    <row r="354" spans="5:9" x14ac:dyDescent="0.2">
      <c r="E354" t="s">
        <v>384</v>
      </c>
      <c r="G354"/>
      <c r="I354"/>
    </row>
    <row r="355" spans="5:9" x14ac:dyDescent="0.2">
      <c r="E355" t="s">
        <v>385</v>
      </c>
      <c r="G355"/>
      <c r="I355"/>
    </row>
    <row r="356" spans="5:9" x14ac:dyDescent="0.2">
      <c r="E356" t="s">
        <v>386</v>
      </c>
      <c r="G356"/>
      <c r="I356"/>
    </row>
    <row r="357" spans="5:9" x14ac:dyDescent="0.2">
      <c r="E357" t="s">
        <v>387</v>
      </c>
      <c r="G357"/>
      <c r="I357"/>
    </row>
    <row r="358" spans="5:9" x14ac:dyDescent="0.2">
      <c r="E358" t="s">
        <v>388</v>
      </c>
      <c r="G358"/>
      <c r="I358"/>
    </row>
    <row r="359" spans="5:9" x14ac:dyDescent="0.2">
      <c r="E359" t="s">
        <v>389</v>
      </c>
      <c r="G359"/>
      <c r="I359"/>
    </row>
    <row r="360" spans="5:9" x14ac:dyDescent="0.2">
      <c r="E360" t="s">
        <v>390</v>
      </c>
      <c r="G360"/>
      <c r="I360"/>
    </row>
    <row r="361" spans="5:9" x14ac:dyDescent="0.2">
      <c r="E361" t="s">
        <v>391</v>
      </c>
      <c r="G361"/>
      <c r="I361"/>
    </row>
    <row r="362" spans="5:9" x14ac:dyDescent="0.2">
      <c r="E362" t="s">
        <v>392</v>
      </c>
      <c r="G362"/>
      <c r="I362"/>
    </row>
    <row r="363" spans="5:9" x14ac:dyDescent="0.2">
      <c r="E363" t="s">
        <v>393</v>
      </c>
      <c r="G363"/>
      <c r="I363"/>
    </row>
    <row r="364" spans="5:9" x14ac:dyDescent="0.2">
      <c r="E364" t="s">
        <v>394</v>
      </c>
      <c r="G364"/>
      <c r="I364"/>
    </row>
    <row r="365" spans="5:9" x14ac:dyDescent="0.2">
      <c r="E365" t="s">
        <v>395</v>
      </c>
      <c r="G365"/>
      <c r="I365"/>
    </row>
    <row r="366" spans="5:9" x14ac:dyDescent="0.2">
      <c r="E366" t="s">
        <v>396</v>
      </c>
      <c r="G366"/>
      <c r="I366"/>
    </row>
    <row r="367" spans="5:9" x14ac:dyDescent="0.2">
      <c r="E367" t="s">
        <v>397</v>
      </c>
      <c r="G367"/>
      <c r="I367"/>
    </row>
    <row r="368" spans="5:9" x14ac:dyDescent="0.2">
      <c r="E368" t="s">
        <v>398</v>
      </c>
      <c r="G368"/>
      <c r="I368"/>
    </row>
    <row r="369" spans="5:9" x14ac:dyDescent="0.2">
      <c r="E369" t="s">
        <v>399</v>
      </c>
      <c r="G369"/>
      <c r="I369"/>
    </row>
    <row r="370" spans="5:9" x14ac:dyDescent="0.2">
      <c r="E370" t="s">
        <v>400</v>
      </c>
      <c r="G370"/>
      <c r="I370"/>
    </row>
    <row r="371" spans="5:9" x14ac:dyDescent="0.2">
      <c r="E371" t="s">
        <v>401</v>
      </c>
      <c r="G371"/>
      <c r="I371"/>
    </row>
    <row r="372" spans="5:9" x14ac:dyDescent="0.2">
      <c r="E372" t="s">
        <v>402</v>
      </c>
      <c r="G372"/>
      <c r="I372"/>
    </row>
    <row r="373" spans="5:9" x14ac:dyDescent="0.2">
      <c r="E373" t="s">
        <v>403</v>
      </c>
      <c r="G373"/>
      <c r="I373"/>
    </row>
    <row r="374" spans="5:9" x14ac:dyDescent="0.2">
      <c r="E374" t="s">
        <v>404</v>
      </c>
      <c r="G374"/>
      <c r="I374"/>
    </row>
    <row r="375" spans="5:9" x14ac:dyDescent="0.2">
      <c r="E375" t="s">
        <v>405</v>
      </c>
      <c r="G375"/>
      <c r="I375"/>
    </row>
    <row r="376" spans="5:9" x14ac:dyDescent="0.2">
      <c r="E376" t="s">
        <v>406</v>
      </c>
      <c r="G376"/>
      <c r="I376"/>
    </row>
    <row r="377" spans="5:9" x14ac:dyDescent="0.2">
      <c r="E377" t="s">
        <v>407</v>
      </c>
      <c r="G377"/>
      <c r="I377"/>
    </row>
    <row r="378" spans="5:9" x14ac:dyDescent="0.2">
      <c r="E378" t="s">
        <v>408</v>
      </c>
      <c r="G378"/>
      <c r="I378"/>
    </row>
    <row r="379" spans="5:9" x14ac:dyDescent="0.2">
      <c r="E379" t="s">
        <v>409</v>
      </c>
      <c r="G379"/>
      <c r="I379"/>
    </row>
    <row r="380" spans="5:9" x14ac:dyDescent="0.2">
      <c r="E380" t="s">
        <v>410</v>
      </c>
      <c r="G380"/>
      <c r="I380"/>
    </row>
    <row r="381" spans="5:9" x14ac:dyDescent="0.2">
      <c r="E381" t="s">
        <v>411</v>
      </c>
      <c r="G381"/>
      <c r="I381"/>
    </row>
    <row r="382" spans="5:9" x14ac:dyDescent="0.2">
      <c r="E382" t="s">
        <v>412</v>
      </c>
      <c r="G382"/>
      <c r="I382"/>
    </row>
    <row r="383" spans="5:9" x14ac:dyDescent="0.2">
      <c r="E383" t="s">
        <v>413</v>
      </c>
      <c r="G383"/>
      <c r="I383"/>
    </row>
    <row r="384" spans="5:9" x14ac:dyDescent="0.2">
      <c r="E384" t="s">
        <v>414</v>
      </c>
      <c r="G384"/>
      <c r="I384"/>
    </row>
    <row r="385" spans="5:9" x14ac:dyDescent="0.2">
      <c r="E385" t="s">
        <v>415</v>
      </c>
      <c r="G385"/>
      <c r="I385"/>
    </row>
    <row r="386" spans="5:9" x14ac:dyDescent="0.2">
      <c r="E386" t="s">
        <v>416</v>
      </c>
      <c r="G386"/>
      <c r="I386"/>
    </row>
    <row r="387" spans="5:9" x14ac:dyDescent="0.2">
      <c r="E387" t="s">
        <v>417</v>
      </c>
      <c r="G387"/>
      <c r="I387"/>
    </row>
    <row r="388" spans="5:9" x14ac:dyDescent="0.2">
      <c r="E388" t="s">
        <v>418</v>
      </c>
      <c r="G388"/>
      <c r="I388"/>
    </row>
    <row r="389" spans="5:9" x14ac:dyDescent="0.2">
      <c r="E389" t="s">
        <v>419</v>
      </c>
      <c r="G389"/>
      <c r="I389"/>
    </row>
    <row r="390" spans="5:9" x14ac:dyDescent="0.2">
      <c r="E390" t="s">
        <v>420</v>
      </c>
      <c r="G390"/>
      <c r="I390"/>
    </row>
    <row r="391" spans="5:9" x14ac:dyDescent="0.2">
      <c r="E391" t="s">
        <v>421</v>
      </c>
      <c r="G391"/>
      <c r="I391"/>
    </row>
    <row r="392" spans="5:9" x14ac:dyDescent="0.2">
      <c r="E392" t="s">
        <v>422</v>
      </c>
      <c r="G392"/>
      <c r="I392"/>
    </row>
    <row r="393" spans="5:9" x14ac:dyDescent="0.2">
      <c r="E393" t="s">
        <v>423</v>
      </c>
      <c r="G393"/>
      <c r="I393"/>
    </row>
    <row r="394" spans="5:9" x14ac:dyDescent="0.2">
      <c r="E394" t="s">
        <v>424</v>
      </c>
      <c r="G394"/>
      <c r="I394"/>
    </row>
    <row r="395" spans="5:9" x14ac:dyDescent="0.2">
      <c r="E395" t="s">
        <v>425</v>
      </c>
      <c r="G395"/>
      <c r="I395"/>
    </row>
    <row r="396" spans="5:9" x14ac:dyDescent="0.2">
      <c r="E396" t="s">
        <v>426</v>
      </c>
      <c r="G396"/>
      <c r="I396"/>
    </row>
    <row r="397" spans="5:9" x14ac:dyDescent="0.2">
      <c r="E397" t="s">
        <v>427</v>
      </c>
      <c r="G397"/>
      <c r="I397"/>
    </row>
    <row r="398" spans="5:9" x14ac:dyDescent="0.2">
      <c r="E398" t="s">
        <v>428</v>
      </c>
      <c r="G398"/>
      <c r="I398"/>
    </row>
    <row r="399" spans="5:9" x14ac:dyDescent="0.2">
      <c r="E399" t="s">
        <v>429</v>
      </c>
      <c r="G399"/>
      <c r="I399"/>
    </row>
    <row r="400" spans="5:9" x14ac:dyDescent="0.2">
      <c r="E400" t="s">
        <v>430</v>
      </c>
      <c r="G400"/>
      <c r="I400"/>
    </row>
    <row r="401" spans="5:9" x14ac:dyDescent="0.2">
      <c r="E401" t="s">
        <v>431</v>
      </c>
      <c r="G401"/>
      <c r="I401"/>
    </row>
    <row r="402" spans="5:9" x14ac:dyDescent="0.2">
      <c r="E402" t="s">
        <v>432</v>
      </c>
      <c r="G402"/>
      <c r="I402"/>
    </row>
    <row r="403" spans="5:9" x14ac:dyDescent="0.2">
      <c r="E403" t="s">
        <v>433</v>
      </c>
      <c r="G403"/>
      <c r="I403"/>
    </row>
    <row r="404" spans="5:9" x14ac:dyDescent="0.2">
      <c r="E404" t="s">
        <v>434</v>
      </c>
      <c r="G404"/>
      <c r="I404"/>
    </row>
    <row r="405" spans="5:9" x14ac:dyDescent="0.2">
      <c r="E405" t="s">
        <v>435</v>
      </c>
      <c r="G405"/>
      <c r="I405"/>
    </row>
    <row r="406" spans="5:9" x14ac:dyDescent="0.2">
      <c r="E406" t="s">
        <v>436</v>
      </c>
      <c r="G406"/>
      <c r="I406"/>
    </row>
    <row r="407" spans="5:9" x14ac:dyDescent="0.2">
      <c r="E407" t="s">
        <v>437</v>
      </c>
      <c r="G407"/>
      <c r="I407"/>
    </row>
    <row r="408" spans="5:9" x14ac:dyDescent="0.2">
      <c r="E408" t="s">
        <v>438</v>
      </c>
      <c r="G408"/>
      <c r="I408"/>
    </row>
    <row r="409" spans="5:9" x14ac:dyDescent="0.2">
      <c r="E409" t="s">
        <v>439</v>
      </c>
      <c r="G409"/>
      <c r="I409"/>
    </row>
    <row r="410" spans="5:9" x14ac:dyDescent="0.2">
      <c r="E410" t="s">
        <v>440</v>
      </c>
      <c r="G410"/>
      <c r="I410"/>
    </row>
    <row r="411" spans="5:9" x14ac:dyDescent="0.2">
      <c r="E411" t="s">
        <v>441</v>
      </c>
      <c r="G411"/>
      <c r="I411"/>
    </row>
    <row r="412" spans="5:9" x14ac:dyDescent="0.2">
      <c r="E412" t="s">
        <v>442</v>
      </c>
      <c r="G412"/>
      <c r="I412"/>
    </row>
    <row r="413" spans="5:9" x14ac:dyDescent="0.2">
      <c r="E413" t="s">
        <v>443</v>
      </c>
      <c r="G413"/>
      <c r="I413"/>
    </row>
    <row r="414" spans="5:9" x14ac:dyDescent="0.2">
      <c r="E414" t="s">
        <v>444</v>
      </c>
      <c r="G414"/>
      <c r="I414"/>
    </row>
    <row r="415" spans="5:9" x14ac:dyDescent="0.2">
      <c r="E415" t="s">
        <v>445</v>
      </c>
      <c r="G415"/>
      <c r="I415"/>
    </row>
    <row r="416" spans="5:9" x14ac:dyDescent="0.2">
      <c r="E416" t="s">
        <v>446</v>
      </c>
      <c r="G416"/>
      <c r="I416"/>
    </row>
    <row r="417" spans="5:9" x14ac:dyDescent="0.2">
      <c r="E417" t="s">
        <v>447</v>
      </c>
      <c r="G417"/>
      <c r="I417"/>
    </row>
    <row r="418" spans="5:9" x14ac:dyDescent="0.2">
      <c r="E418" t="s">
        <v>448</v>
      </c>
      <c r="G418"/>
      <c r="I418"/>
    </row>
    <row r="419" spans="5:9" x14ac:dyDescent="0.2">
      <c r="E419" t="s">
        <v>449</v>
      </c>
      <c r="G419"/>
      <c r="I419"/>
    </row>
    <row r="420" spans="5:9" x14ac:dyDescent="0.2">
      <c r="E420" t="s">
        <v>450</v>
      </c>
      <c r="G420"/>
      <c r="I420"/>
    </row>
    <row r="421" spans="5:9" x14ac:dyDescent="0.2">
      <c r="E421" t="s">
        <v>451</v>
      </c>
      <c r="G421"/>
      <c r="I421"/>
    </row>
    <row r="422" spans="5:9" x14ac:dyDescent="0.2">
      <c r="E422" t="s">
        <v>452</v>
      </c>
      <c r="G422"/>
      <c r="I422"/>
    </row>
    <row r="423" spans="5:9" x14ac:dyDescent="0.2">
      <c r="E423" t="s">
        <v>453</v>
      </c>
      <c r="G423"/>
      <c r="I423"/>
    </row>
    <row r="424" spans="5:9" x14ac:dyDescent="0.2">
      <c r="E424" t="s">
        <v>454</v>
      </c>
      <c r="G424"/>
      <c r="I424"/>
    </row>
    <row r="425" spans="5:9" x14ac:dyDescent="0.2">
      <c r="E425" t="s">
        <v>455</v>
      </c>
      <c r="G425"/>
      <c r="I425"/>
    </row>
    <row r="426" spans="5:9" x14ac:dyDescent="0.2">
      <c r="E426" t="s">
        <v>456</v>
      </c>
      <c r="G426"/>
      <c r="I426"/>
    </row>
    <row r="427" spans="5:9" x14ac:dyDescent="0.2">
      <c r="E427" t="s">
        <v>457</v>
      </c>
      <c r="G427"/>
      <c r="I427"/>
    </row>
    <row r="428" spans="5:9" x14ac:dyDescent="0.2">
      <c r="E428" t="s">
        <v>458</v>
      </c>
      <c r="G428"/>
      <c r="I428"/>
    </row>
    <row r="429" spans="5:9" x14ac:dyDescent="0.2">
      <c r="E429" t="s">
        <v>459</v>
      </c>
      <c r="G429"/>
      <c r="I429"/>
    </row>
    <row r="430" spans="5:9" x14ac:dyDescent="0.2">
      <c r="E430" t="s">
        <v>460</v>
      </c>
      <c r="G430"/>
      <c r="I430"/>
    </row>
    <row r="431" spans="5:9" x14ac:dyDescent="0.2">
      <c r="E431" t="s">
        <v>461</v>
      </c>
      <c r="G431"/>
      <c r="I431"/>
    </row>
    <row r="432" spans="5:9" x14ac:dyDescent="0.2">
      <c r="E432" t="s">
        <v>462</v>
      </c>
      <c r="G432"/>
      <c r="I432"/>
    </row>
    <row r="433" spans="5:9" x14ac:dyDescent="0.2">
      <c r="E433" t="s">
        <v>463</v>
      </c>
      <c r="G433"/>
      <c r="I433"/>
    </row>
    <row r="434" spans="5:9" x14ac:dyDescent="0.2">
      <c r="E434" t="s">
        <v>464</v>
      </c>
      <c r="G434"/>
      <c r="I434"/>
    </row>
    <row r="435" spans="5:9" x14ac:dyDescent="0.2">
      <c r="E435" t="s">
        <v>465</v>
      </c>
      <c r="G435"/>
      <c r="I435"/>
    </row>
    <row r="436" spans="5:9" x14ac:dyDescent="0.2">
      <c r="E436" t="s">
        <v>466</v>
      </c>
      <c r="G436"/>
      <c r="I436"/>
    </row>
    <row r="437" spans="5:9" x14ac:dyDescent="0.2">
      <c r="E437" t="s">
        <v>467</v>
      </c>
      <c r="G437"/>
      <c r="I437"/>
    </row>
    <row r="438" spans="5:9" x14ac:dyDescent="0.2">
      <c r="E438" t="s">
        <v>468</v>
      </c>
      <c r="G438"/>
      <c r="I438"/>
    </row>
    <row r="439" spans="5:9" x14ac:dyDescent="0.2">
      <c r="E439" t="s">
        <v>469</v>
      </c>
      <c r="G439"/>
      <c r="I439"/>
    </row>
    <row r="440" spans="5:9" x14ac:dyDescent="0.2">
      <c r="E440" t="s">
        <v>470</v>
      </c>
      <c r="G440"/>
      <c r="I440"/>
    </row>
    <row r="441" spans="5:9" x14ac:dyDescent="0.2">
      <c r="E441" t="s">
        <v>471</v>
      </c>
      <c r="G441"/>
      <c r="I441"/>
    </row>
    <row r="442" spans="5:9" x14ac:dyDescent="0.2">
      <c r="E442" t="s">
        <v>472</v>
      </c>
      <c r="G442"/>
      <c r="I442"/>
    </row>
    <row r="443" spans="5:9" x14ac:dyDescent="0.2">
      <c r="E443" t="s">
        <v>473</v>
      </c>
      <c r="G443"/>
      <c r="I443"/>
    </row>
    <row r="444" spans="5:9" x14ac:dyDescent="0.2">
      <c r="E444" t="s">
        <v>474</v>
      </c>
      <c r="G444"/>
      <c r="I444"/>
    </row>
    <row r="445" spans="5:9" x14ac:dyDescent="0.2">
      <c r="E445" t="s">
        <v>475</v>
      </c>
      <c r="G445"/>
      <c r="I445"/>
    </row>
    <row r="446" spans="5:9" x14ac:dyDescent="0.2">
      <c r="E446" t="s">
        <v>476</v>
      </c>
      <c r="G446"/>
      <c r="I446"/>
    </row>
    <row r="447" spans="5:9" x14ac:dyDescent="0.2">
      <c r="E447" t="s">
        <v>477</v>
      </c>
      <c r="G447"/>
      <c r="I447"/>
    </row>
    <row r="448" spans="5:9" x14ac:dyDescent="0.2">
      <c r="E448" t="s">
        <v>478</v>
      </c>
      <c r="G448"/>
      <c r="I448"/>
    </row>
    <row r="449" spans="5:9" x14ac:dyDescent="0.2">
      <c r="E449" t="s">
        <v>479</v>
      </c>
      <c r="G449"/>
      <c r="I449"/>
    </row>
    <row r="450" spans="5:9" x14ac:dyDescent="0.2">
      <c r="E450" t="s">
        <v>480</v>
      </c>
      <c r="G450"/>
      <c r="I450"/>
    </row>
    <row r="451" spans="5:9" x14ac:dyDescent="0.2">
      <c r="E451" t="s">
        <v>481</v>
      </c>
      <c r="G451"/>
      <c r="I451"/>
    </row>
    <row r="452" spans="5:9" x14ac:dyDescent="0.2">
      <c r="E452" t="s">
        <v>482</v>
      </c>
      <c r="G452"/>
      <c r="I452"/>
    </row>
    <row r="453" spans="5:9" x14ac:dyDescent="0.2">
      <c r="E453" t="s">
        <v>483</v>
      </c>
      <c r="G453"/>
      <c r="I453"/>
    </row>
    <row r="454" spans="5:9" x14ac:dyDescent="0.2">
      <c r="E454" t="s">
        <v>484</v>
      </c>
      <c r="G454"/>
      <c r="I454"/>
    </row>
    <row r="455" spans="5:9" x14ac:dyDescent="0.2">
      <c r="E455" t="s">
        <v>485</v>
      </c>
      <c r="G455"/>
      <c r="I455"/>
    </row>
    <row r="456" spans="5:9" x14ac:dyDescent="0.2">
      <c r="E456" t="s">
        <v>486</v>
      </c>
      <c r="G456"/>
      <c r="I456"/>
    </row>
    <row r="457" spans="5:9" x14ac:dyDescent="0.2">
      <c r="E457" t="s">
        <v>487</v>
      </c>
      <c r="G457"/>
      <c r="I457"/>
    </row>
    <row r="458" spans="5:9" x14ac:dyDescent="0.2">
      <c r="E458" t="s">
        <v>488</v>
      </c>
      <c r="G458"/>
      <c r="I458"/>
    </row>
    <row r="459" spans="5:9" x14ac:dyDescent="0.2">
      <c r="E459" t="s">
        <v>489</v>
      </c>
      <c r="G459"/>
      <c r="I459"/>
    </row>
    <row r="460" spans="5:9" x14ac:dyDescent="0.2">
      <c r="E460" t="s">
        <v>490</v>
      </c>
      <c r="G460"/>
      <c r="I460"/>
    </row>
    <row r="461" spans="5:9" x14ac:dyDescent="0.2">
      <c r="E461" t="s">
        <v>491</v>
      </c>
      <c r="G461"/>
      <c r="I461"/>
    </row>
    <row r="462" spans="5:9" x14ac:dyDescent="0.2">
      <c r="E462" t="s">
        <v>492</v>
      </c>
      <c r="G462"/>
      <c r="I462"/>
    </row>
    <row r="463" spans="5:9" x14ac:dyDescent="0.2">
      <c r="E463" t="s">
        <v>493</v>
      </c>
      <c r="G463"/>
      <c r="I463"/>
    </row>
    <row r="464" spans="5:9" x14ac:dyDescent="0.2">
      <c r="E464" t="s">
        <v>494</v>
      </c>
      <c r="G464"/>
      <c r="I464"/>
    </row>
    <row r="465" spans="5:9" x14ac:dyDescent="0.2">
      <c r="E465" t="s">
        <v>495</v>
      </c>
      <c r="G465"/>
      <c r="I465"/>
    </row>
    <row r="466" spans="5:9" x14ac:dyDescent="0.2">
      <c r="E466" t="s">
        <v>496</v>
      </c>
      <c r="G466"/>
      <c r="I466"/>
    </row>
    <row r="467" spans="5:9" x14ac:dyDescent="0.2">
      <c r="E467" t="s">
        <v>497</v>
      </c>
      <c r="G467"/>
      <c r="I467"/>
    </row>
    <row r="468" spans="5:9" x14ac:dyDescent="0.2">
      <c r="E468" t="s">
        <v>498</v>
      </c>
      <c r="G468"/>
      <c r="I468"/>
    </row>
    <row r="469" spans="5:9" x14ac:dyDescent="0.2">
      <c r="E469" t="s">
        <v>499</v>
      </c>
      <c r="G469"/>
      <c r="I469"/>
    </row>
    <row r="470" spans="5:9" x14ac:dyDescent="0.2">
      <c r="E470" t="s">
        <v>500</v>
      </c>
      <c r="G470"/>
      <c r="I470"/>
    </row>
    <row r="471" spans="5:9" x14ac:dyDescent="0.2">
      <c r="E471" t="s">
        <v>501</v>
      </c>
      <c r="G471"/>
      <c r="I471"/>
    </row>
    <row r="472" spans="5:9" x14ac:dyDescent="0.2">
      <c r="E472" t="s">
        <v>502</v>
      </c>
      <c r="G472"/>
      <c r="I472"/>
    </row>
    <row r="473" spans="5:9" x14ac:dyDescent="0.2">
      <c r="E473" t="s">
        <v>503</v>
      </c>
      <c r="G473"/>
      <c r="I473"/>
    </row>
    <row r="474" spans="5:9" x14ac:dyDescent="0.2">
      <c r="E474" t="s">
        <v>504</v>
      </c>
      <c r="G474"/>
      <c r="I474"/>
    </row>
    <row r="475" spans="5:9" x14ac:dyDescent="0.2">
      <c r="E475" t="s">
        <v>505</v>
      </c>
      <c r="G475"/>
      <c r="I475"/>
    </row>
    <row r="476" spans="5:9" x14ac:dyDescent="0.2">
      <c r="E476" t="s">
        <v>506</v>
      </c>
      <c r="G476"/>
      <c r="I476"/>
    </row>
    <row r="477" spans="5:9" x14ac:dyDescent="0.2">
      <c r="E477" t="s">
        <v>507</v>
      </c>
      <c r="G477"/>
      <c r="I477"/>
    </row>
    <row r="478" spans="5:9" x14ac:dyDescent="0.2">
      <c r="E478" t="s">
        <v>508</v>
      </c>
      <c r="G478"/>
      <c r="I478"/>
    </row>
    <row r="479" spans="5:9" x14ac:dyDescent="0.2">
      <c r="E479" t="s">
        <v>509</v>
      </c>
      <c r="G479"/>
      <c r="I479"/>
    </row>
    <row r="480" spans="5:9" x14ac:dyDescent="0.2">
      <c r="E480" t="s">
        <v>510</v>
      </c>
      <c r="G480"/>
      <c r="I480"/>
    </row>
    <row r="481" spans="5:9" x14ac:dyDescent="0.2">
      <c r="E481" t="s">
        <v>511</v>
      </c>
      <c r="G481"/>
      <c r="I481"/>
    </row>
    <row r="482" spans="5:9" x14ac:dyDescent="0.2">
      <c r="E482" t="s">
        <v>512</v>
      </c>
      <c r="G482"/>
      <c r="I482"/>
    </row>
    <row r="483" spans="5:9" x14ac:dyDescent="0.2">
      <c r="E483" t="s">
        <v>513</v>
      </c>
      <c r="G483"/>
      <c r="I483"/>
    </row>
    <row r="484" spans="5:9" x14ac:dyDescent="0.2">
      <c r="E484" t="s">
        <v>514</v>
      </c>
      <c r="G484"/>
      <c r="I484"/>
    </row>
    <row r="485" spans="5:9" x14ac:dyDescent="0.2">
      <c r="E485" t="s">
        <v>515</v>
      </c>
      <c r="G485"/>
      <c r="I485"/>
    </row>
    <row r="486" spans="5:9" x14ac:dyDescent="0.2">
      <c r="E486" t="s">
        <v>516</v>
      </c>
      <c r="G486"/>
      <c r="I486"/>
    </row>
    <row r="487" spans="5:9" x14ac:dyDescent="0.2">
      <c r="E487" t="s">
        <v>517</v>
      </c>
      <c r="G487"/>
      <c r="I487"/>
    </row>
    <row r="488" spans="5:9" x14ac:dyDescent="0.2">
      <c r="E488" t="s">
        <v>518</v>
      </c>
      <c r="G488"/>
      <c r="I488"/>
    </row>
    <row r="489" spans="5:9" x14ac:dyDescent="0.2">
      <c r="E489" t="s">
        <v>519</v>
      </c>
      <c r="G489"/>
      <c r="I489"/>
    </row>
    <row r="490" spans="5:9" x14ac:dyDescent="0.2">
      <c r="E490" t="s">
        <v>520</v>
      </c>
      <c r="G490"/>
      <c r="I490"/>
    </row>
    <row r="491" spans="5:9" x14ac:dyDescent="0.2">
      <c r="E491" t="s">
        <v>521</v>
      </c>
      <c r="G491"/>
      <c r="I491"/>
    </row>
    <row r="492" spans="5:9" x14ac:dyDescent="0.2">
      <c r="E492" t="s">
        <v>522</v>
      </c>
      <c r="G492"/>
      <c r="I492"/>
    </row>
    <row r="493" spans="5:9" x14ac:dyDescent="0.2">
      <c r="E493" t="s">
        <v>523</v>
      </c>
      <c r="G493"/>
      <c r="I493"/>
    </row>
    <row r="494" spans="5:9" x14ac:dyDescent="0.2">
      <c r="E494" t="s">
        <v>524</v>
      </c>
      <c r="G494"/>
      <c r="I494"/>
    </row>
    <row r="495" spans="5:9" x14ac:dyDescent="0.2">
      <c r="E495" t="s">
        <v>525</v>
      </c>
      <c r="G495"/>
      <c r="I495"/>
    </row>
    <row r="496" spans="5:9" x14ac:dyDescent="0.2">
      <c r="E496" t="s">
        <v>526</v>
      </c>
      <c r="G496"/>
      <c r="I496"/>
    </row>
    <row r="497" spans="5:9" x14ac:dyDescent="0.2">
      <c r="E497" t="s">
        <v>527</v>
      </c>
      <c r="G497"/>
      <c r="I497"/>
    </row>
    <row r="498" spans="5:9" x14ac:dyDescent="0.2">
      <c r="E498" t="s">
        <v>528</v>
      </c>
      <c r="G498"/>
      <c r="I498"/>
    </row>
    <row r="499" spans="5:9" x14ac:dyDescent="0.2">
      <c r="E499" t="s">
        <v>529</v>
      </c>
      <c r="G499"/>
      <c r="I499"/>
    </row>
    <row r="500" spans="5:9" x14ac:dyDescent="0.2">
      <c r="E500" t="s">
        <v>530</v>
      </c>
      <c r="G500"/>
      <c r="I500"/>
    </row>
    <row r="501" spans="5:9" x14ac:dyDescent="0.2">
      <c r="E501" t="s">
        <v>531</v>
      </c>
      <c r="G501"/>
      <c r="I501"/>
    </row>
    <row r="502" spans="5:9" x14ac:dyDescent="0.2">
      <c r="E502" t="s">
        <v>532</v>
      </c>
      <c r="G502"/>
      <c r="I502"/>
    </row>
    <row r="503" spans="5:9" x14ac:dyDescent="0.2">
      <c r="E503" t="s">
        <v>533</v>
      </c>
      <c r="G503"/>
      <c r="I503"/>
    </row>
    <row r="504" spans="5:9" x14ac:dyDescent="0.2">
      <c r="E504" t="s">
        <v>534</v>
      </c>
      <c r="G504"/>
      <c r="I504"/>
    </row>
    <row r="505" spans="5:9" x14ac:dyDescent="0.2">
      <c r="E505" t="s">
        <v>535</v>
      </c>
      <c r="G505"/>
      <c r="I505"/>
    </row>
    <row r="506" spans="5:9" x14ac:dyDescent="0.2">
      <c r="E506" t="s">
        <v>536</v>
      </c>
      <c r="G506"/>
      <c r="I506"/>
    </row>
    <row r="507" spans="5:9" x14ac:dyDescent="0.2">
      <c r="E507" t="s">
        <v>537</v>
      </c>
      <c r="G507"/>
      <c r="I507"/>
    </row>
    <row r="508" spans="5:9" x14ac:dyDescent="0.2">
      <c r="E508" t="s">
        <v>538</v>
      </c>
      <c r="G508"/>
      <c r="I508"/>
    </row>
    <row r="509" spans="5:9" x14ac:dyDescent="0.2">
      <c r="E509" t="s">
        <v>539</v>
      </c>
      <c r="G509"/>
      <c r="I509"/>
    </row>
    <row r="510" spans="5:9" x14ac:dyDescent="0.2">
      <c r="E510" t="s">
        <v>540</v>
      </c>
      <c r="G510"/>
      <c r="I510"/>
    </row>
    <row r="511" spans="5:9" x14ac:dyDescent="0.2">
      <c r="E511" t="s">
        <v>541</v>
      </c>
      <c r="G511"/>
      <c r="I511"/>
    </row>
    <row r="512" spans="5:9" x14ac:dyDescent="0.2">
      <c r="E512" t="s">
        <v>542</v>
      </c>
      <c r="G512"/>
      <c r="I512"/>
    </row>
    <row r="513" spans="5:9" x14ac:dyDescent="0.2">
      <c r="E513" t="s">
        <v>543</v>
      </c>
      <c r="G513"/>
      <c r="I513"/>
    </row>
    <row r="514" spans="5:9" x14ac:dyDescent="0.2">
      <c r="E514" t="s">
        <v>544</v>
      </c>
      <c r="G514"/>
      <c r="I514"/>
    </row>
    <row r="515" spans="5:9" x14ac:dyDescent="0.2">
      <c r="E515" t="s">
        <v>545</v>
      </c>
      <c r="G515"/>
      <c r="I515"/>
    </row>
    <row r="516" spans="5:9" x14ac:dyDescent="0.2">
      <c r="E516" t="s">
        <v>546</v>
      </c>
      <c r="G516"/>
      <c r="I516"/>
    </row>
    <row r="517" spans="5:9" x14ac:dyDescent="0.2">
      <c r="E517" t="s">
        <v>547</v>
      </c>
      <c r="G517"/>
      <c r="I517"/>
    </row>
    <row r="518" spans="5:9" x14ac:dyDescent="0.2">
      <c r="E518" t="s">
        <v>548</v>
      </c>
      <c r="G518"/>
      <c r="I518"/>
    </row>
    <row r="519" spans="5:9" x14ac:dyDescent="0.2">
      <c r="E519" t="s">
        <v>549</v>
      </c>
      <c r="G519"/>
      <c r="I519"/>
    </row>
    <row r="520" spans="5:9" x14ac:dyDescent="0.2">
      <c r="E520" t="s">
        <v>550</v>
      </c>
      <c r="G520"/>
      <c r="I520"/>
    </row>
    <row r="521" spans="5:9" x14ac:dyDescent="0.2">
      <c r="E521" t="s">
        <v>551</v>
      </c>
      <c r="G521"/>
      <c r="I521"/>
    </row>
    <row r="522" spans="5:9" x14ac:dyDescent="0.2">
      <c r="E522" t="s">
        <v>552</v>
      </c>
      <c r="G522"/>
      <c r="I522"/>
    </row>
    <row r="523" spans="5:9" x14ac:dyDescent="0.2">
      <c r="E523" t="s">
        <v>553</v>
      </c>
      <c r="G523"/>
      <c r="I523"/>
    </row>
    <row r="524" spans="5:9" x14ac:dyDescent="0.2">
      <c r="E524" t="s">
        <v>554</v>
      </c>
      <c r="G524"/>
      <c r="I524"/>
    </row>
    <row r="525" spans="5:9" x14ac:dyDescent="0.2">
      <c r="E525" t="s">
        <v>555</v>
      </c>
      <c r="G525"/>
      <c r="I525"/>
    </row>
    <row r="526" spans="5:9" x14ac:dyDescent="0.2">
      <c r="E526" t="s">
        <v>556</v>
      </c>
      <c r="G526"/>
      <c r="I526"/>
    </row>
    <row r="527" spans="5:9" x14ac:dyDescent="0.2">
      <c r="E527" t="s">
        <v>557</v>
      </c>
      <c r="G527"/>
      <c r="I527"/>
    </row>
    <row r="528" spans="5:9" x14ac:dyDescent="0.2">
      <c r="E528" t="s">
        <v>558</v>
      </c>
      <c r="G528"/>
      <c r="I528"/>
    </row>
    <row r="529" spans="5:9" x14ac:dyDescent="0.2">
      <c r="E529" t="s">
        <v>559</v>
      </c>
      <c r="G529"/>
      <c r="I529"/>
    </row>
    <row r="530" spans="5:9" x14ac:dyDescent="0.2">
      <c r="E530" t="s">
        <v>560</v>
      </c>
      <c r="G530"/>
      <c r="I530"/>
    </row>
    <row r="531" spans="5:9" x14ac:dyDescent="0.2">
      <c r="E531" t="s">
        <v>561</v>
      </c>
      <c r="G531"/>
      <c r="I531"/>
    </row>
    <row r="532" spans="5:9" x14ac:dyDescent="0.2">
      <c r="E532" t="s">
        <v>562</v>
      </c>
      <c r="G532"/>
      <c r="I532"/>
    </row>
    <row r="533" spans="5:9" x14ac:dyDescent="0.2">
      <c r="E533" t="s">
        <v>563</v>
      </c>
      <c r="G533"/>
      <c r="I533"/>
    </row>
    <row r="534" spans="5:9" x14ac:dyDescent="0.2">
      <c r="E534" t="s">
        <v>564</v>
      </c>
      <c r="G534"/>
      <c r="I534"/>
    </row>
    <row r="535" spans="5:9" x14ac:dyDescent="0.2">
      <c r="E535" t="s">
        <v>565</v>
      </c>
      <c r="G535"/>
      <c r="I535"/>
    </row>
    <row r="536" spans="5:9" x14ac:dyDescent="0.2">
      <c r="E536" t="s">
        <v>566</v>
      </c>
      <c r="G536"/>
      <c r="I536"/>
    </row>
    <row r="537" spans="5:9" x14ac:dyDescent="0.2">
      <c r="E537" t="s">
        <v>567</v>
      </c>
      <c r="G537"/>
      <c r="I537"/>
    </row>
    <row r="538" spans="5:9" x14ac:dyDescent="0.2">
      <c r="E538" t="s">
        <v>568</v>
      </c>
      <c r="G538"/>
      <c r="I538"/>
    </row>
    <row r="539" spans="5:9" x14ac:dyDescent="0.2">
      <c r="E539" t="s">
        <v>569</v>
      </c>
      <c r="G539"/>
      <c r="I539"/>
    </row>
    <row r="540" spans="5:9" x14ac:dyDescent="0.2">
      <c r="E540" t="s">
        <v>570</v>
      </c>
      <c r="G540"/>
      <c r="I540"/>
    </row>
    <row r="541" spans="5:9" x14ac:dyDescent="0.2">
      <c r="E541" t="s">
        <v>571</v>
      </c>
      <c r="G541"/>
      <c r="I541"/>
    </row>
    <row r="542" spans="5:9" x14ac:dyDescent="0.2">
      <c r="E542" t="s">
        <v>572</v>
      </c>
      <c r="G542"/>
      <c r="I542"/>
    </row>
    <row r="543" spans="5:9" x14ac:dyDescent="0.2">
      <c r="E543" t="s">
        <v>573</v>
      </c>
      <c r="G543"/>
      <c r="I543"/>
    </row>
    <row r="544" spans="5:9" x14ac:dyDescent="0.2">
      <c r="E544" t="s">
        <v>574</v>
      </c>
      <c r="G544"/>
      <c r="I544"/>
    </row>
    <row r="545" spans="5:9" x14ac:dyDescent="0.2">
      <c r="E545" t="s">
        <v>575</v>
      </c>
      <c r="G545"/>
      <c r="I545"/>
    </row>
    <row r="546" spans="5:9" x14ac:dyDescent="0.2">
      <c r="E546" t="s">
        <v>576</v>
      </c>
      <c r="G546"/>
      <c r="I546"/>
    </row>
    <row r="547" spans="5:9" x14ac:dyDescent="0.2">
      <c r="E547" t="s">
        <v>577</v>
      </c>
      <c r="G547"/>
      <c r="I547"/>
    </row>
    <row r="548" spans="5:9" x14ac:dyDescent="0.2">
      <c r="E548" t="s">
        <v>578</v>
      </c>
      <c r="G548"/>
      <c r="I548"/>
    </row>
    <row r="549" spans="5:9" x14ac:dyDescent="0.2">
      <c r="E549" t="s">
        <v>579</v>
      </c>
      <c r="G549"/>
      <c r="I549"/>
    </row>
    <row r="550" spans="5:9" x14ac:dyDescent="0.2">
      <c r="E550" t="s">
        <v>580</v>
      </c>
      <c r="G550"/>
      <c r="I550"/>
    </row>
    <row r="551" spans="5:9" x14ac:dyDescent="0.2">
      <c r="E551" t="s">
        <v>581</v>
      </c>
      <c r="G551"/>
      <c r="I551"/>
    </row>
    <row r="552" spans="5:9" x14ac:dyDescent="0.2">
      <c r="E552" t="s">
        <v>582</v>
      </c>
      <c r="G552"/>
      <c r="I552"/>
    </row>
    <row r="553" spans="5:9" x14ac:dyDescent="0.2">
      <c r="E553" t="s">
        <v>583</v>
      </c>
      <c r="G553"/>
      <c r="I553"/>
    </row>
    <row r="554" spans="5:9" x14ac:dyDescent="0.2">
      <c r="E554" t="s">
        <v>584</v>
      </c>
      <c r="G554"/>
      <c r="I554"/>
    </row>
    <row r="555" spans="5:9" x14ac:dyDescent="0.2">
      <c r="E555" t="s">
        <v>585</v>
      </c>
      <c r="G555"/>
      <c r="I555"/>
    </row>
    <row r="556" spans="5:9" x14ac:dyDescent="0.2">
      <c r="E556" t="s">
        <v>586</v>
      </c>
      <c r="G556"/>
      <c r="I556"/>
    </row>
    <row r="557" spans="5:9" x14ac:dyDescent="0.2">
      <c r="E557" t="s">
        <v>587</v>
      </c>
      <c r="G557"/>
      <c r="I557"/>
    </row>
    <row r="558" spans="5:9" x14ac:dyDescent="0.2">
      <c r="E558" t="s">
        <v>588</v>
      </c>
      <c r="G558"/>
      <c r="I558"/>
    </row>
    <row r="559" spans="5:9" x14ac:dyDescent="0.2">
      <c r="E559" t="s">
        <v>589</v>
      </c>
      <c r="G559"/>
      <c r="I559"/>
    </row>
    <row r="560" spans="5:9" x14ac:dyDescent="0.2">
      <c r="E560" t="s">
        <v>590</v>
      </c>
      <c r="G560"/>
      <c r="I560"/>
    </row>
    <row r="561" spans="5:9" x14ac:dyDescent="0.2">
      <c r="E561" t="s">
        <v>591</v>
      </c>
      <c r="G561"/>
      <c r="I561"/>
    </row>
    <row r="562" spans="5:9" x14ac:dyDescent="0.2">
      <c r="E562" t="s">
        <v>592</v>
      </c>
      <c r="G562"/>
      <c r="I562"/>
    </row>
    <row r="563" spans="5:9" x14ac:dyDescent="0.2">
      <c r="E563" t="s">
        <v>593</v>
      </c>
      <c r="G563"/>
      <c r="I563"/>
    </row>
    <row r="564" spans="5:9" x14ac:dyDescent="0.2">
      <c r="E564" t="s">
        <v>594</v>
      </c>
      <c r="G564"/>
      <c r="I564"/>
    </row>
    <row r="565" spans="5:9" x14ac:dyDescent="0.2">
      <c r="E565" t="s">
        <v>595</v>
      </c>
      <c r="G565"/>
      <c r="I565"/>
    </row>
    <row r="566" spans="5:9" x14ac:dyDescent="0.2">
      <c r="E566" t="s">
        <v>596</v>
      </c>
      <c r="G566"/>
      <c r="I566"/>
    </row>
    <row r="567" spans="5:9" x14ac:dyDescent="0.2">
      <c r="E567" t="s">
        <v>597</v>
      </c>
      <c r="G567"/>
      <c r="I567"/>
    </row>
    <row r="568" spans="5:9" x14ac:dyDescent="0.2">
      <c r="E568" t="s">
        <v>598</v>
      </c>
      <c r="G568"/>
      <c r="I568"/>
    </row>
    <row r="569" spans="5:9" x14ac:dyDescent="0.2">
      <c r="E569" t="s">
        <v>599</v>
      </c>
      <c r="G569"/>
      <c r="I569"/>
    </row>
    <row r="570" spans="5:9" x14ac:dyDescent="0.2">
      <c r="E570" t="s">
        <v>600</v>
      </c>
      <c r="G570"/>
      <c r="I570"/>
    </row>
    <row r="571" spans="5:9" x14ac:dyDescent="0.2">
      <c r="E571" t="s">
        <v>601</v>
      </c>
      <c r="G571"/>
      <c r="I571"/>
    </row>
    <row r="572" spans="5:9" x14ac:dyDescent="0.2">
      <c r="E572" t="s">
        <v>602</v>
      </c>
      <c r="G572"/>
      <c r="I572"/>
    </row>
    <row r="573" spans="5:9" x14ac:dyDescent="0.2">
      <c r="E573" t="s">
        <v>603</v>
      </c>
      <c r="G573"/>
      <c r="I573"/>
    </row>
    <row r="574" spans="5:9" x14ac:dyDescent="0.2">
      <c r="E574" t="s">
        <v>604</v>
      </c>
      <c r="G574"/>
      <c r="I574"/>
    </row>
    <row r="575" spans="5:9" x14ac:dyDescent="0.2">
      <c r="E575" t="s">
        <v>605</v>
      </c>
      <c r="G575"/>
      <c r="I575"/>
    </row>
    <row r="576" spans="5:9" x14ac:dyDescent="0.2">
      <c r="E576" t="s">
        <v>606</v>
      </c>
      <c r="G576"/>
      <c r="I576"/>
    </row>
    <row r="577" spans="5:9" x14ac:dyDescent="0.2">
      <c r="E577" t="s">
        <v>607</v>
      </c>
      <c r="G577"/>
      <c r="I577"/>
    </row>
    <row r="578" spans="5:9" x14ac:dyDescent="0.2">
      <c r="E578" t="s">
        <v>608</v>
      </c>
      <c r="G578"/>
      <c r="I578"/>
    </row>
    <row r="579" spans="5:9" x14ac:dyDescent="0.2">
      <c r="E579" t="s">
        <v>609</v>
      </c>
      <c r="G579"/>
      <c r="I579"/>
    </row>
    <row r="580" spans="5:9" x14ac:dyDescent="0.2">
      <c r="E580" t="s">
        <v>610</v>
      </c>
      <c r="G580"/>
      <c r="I580"/>
    </row>
    <row r="581" spans="5:9" x14ac:dyDescent="0.2">
      <c r="E581" t="s">
        <v>611</v>
      </c>
      <c r="G581"/>
      <c r="I581"/>
    </row>
    <row r="582" spans="5:9" x14ac:dyDescent="0.2">
      <c r="E582" t="s">
        <v>612</v>
      </c>
      <c r="G582"/>
      <c r="I582"/>
    </row>
    <row r="583" spans="5:9" x14ac:dyDescent="0.2">
      <c r="E583" t="s">
        <v>613</v>
      </c>
      <c r="G583"/>
      <c r="I583"/>
    </row>
    <row r="584" spans="5:9" x14ac:dyDescent="0.2">
      <c r="E584" t="s">
        <v>614</v>
      </c>
      <c r="G584"/>
      <c r="I584"/>
    </row>
    <row r="585" spans="5:9" x14ac:dyDescent="0.2">
      <c r="E585" t="s">
        <v>615</v>
      </c>
      <c r="G585"/>
      <c r="I585"/>
    </row>
    <row r="586" spans="5:9" x14ac:dyDescent="0.2">
      <c r="E586" t="s">
        <v>616</v>
      </c>
      <c r="G586"/>
      <c r="I586"/>
    </row>
    <row r="587" spans="5:9" x14ac:dyDescent="0.2">
      <c r="E587" t="s">
        <v>617</v>
      </c>
      <c r="G587"/>
      <c r="I587"/>
    </row>
    <row r="588" spans="5:9" x14ac:dyDescent="0.2">
      <c r="E588" t="s">
        <v>618</v>
      </c>
      <c r="G588"/>
      <c r="I588"/>
    </row>
    <row r="589" spans="5:9" x14ac:dyDescent="0.2">
      <c r="E589" t="s">
        <v>619</v>
      </c>
      <c r="G589"/>
      <c r="I589"/>
    </row>
    <row r="590" spans="5:9" x14ac:dyDescent="0.2">
      <c r="E590" t="s">
        <v>620</v>
      </c>
      <c r="G590"/>
      <c r="I590"/>
    </row>
    <row r="591" spans="5:9" x14ac:dyDescent="0.2">
      <c r="E591" t="s">
        <v>621</v>
      </c>
      <c r="G591"/>
      <c r="I591"/>
    </row>
    <row r="592" spans="5:9" x14ac:dyDescent="0.2">
      <c r="E592" t="s">
        <v>622</v>
      </c>
      <c r="G592"/>
      <c r="I592"/>
    </row>
    <row r="593" spans="5:9" x14ac:dyDescent="0.2">
      <c r="E593" t="s">
        <v>623</v>
      </c>
      <c r="G593"/>
      <c r="I593"/>
    </row>
    <row r="594" spans="5:9" x14ac:dyDescent="0.2">
      <c r="E594" t="s">
        <v>624</v>
      </c>
      <c r="G594"/>
      <c r="I594"/>
    </row>
    <row r="595" spans="5:9" x14ac:dyDescent="0.2">
      <c r="E595" t="s">
        <v>625</v>
      </c>
      <c r="G595"/>
      <c r="I595"/>
    </row>
    <row r="596" spans="5:9" x14ac:dyDescent="0.2">
      <c r="E596" t="s">
        <v>626</v>
      </c>
      <c r="G596"/>
      <c r="I596"/>
    </row>
    <row r="597" spans="5:9" x14ac:dyDescent="0.2">
      <c r="E597" t="s">
        <v>627</v>
      </c>
      <c r="G597"/>
      <c r="I597"/>
    </row>
    <row r="598" spans="5:9" x14ac:dyDescent="0.2">
      <c r="E598" t="s">
        <v>628</v>
      </c>
      <c r="G598"/>
      <c r="I598"/>
    </row>
    <row r="599" spans="5:9" x14ac:dyDescent="0.2">
      <c r="E599" t="s">
        <v>629</v>
      </c>
      <c r="G599"/>
      <c r="I599"/>
    </row>
    <row r="600" spans="5:9" x14ac:dyDescent="0.2">
      <c r="E600" t="s">
        <v>630</v>
      </c>
      <c r="G600"/>
      <c r="I600"/>
    </row>
    <row r="601" spans="5:9" x14ac:dyDescent="0.2">
      <c r="E601" t="s">
        <v>631</v>
      </c>
      <c r="G601"/>
      <c r="I601"/>
    </row>
    <row r="602" spans="5:9" x14ac:dyDescent="0.2">
      <c r="E602" t="s">
        <v>632</v>
      </c>
      <c r="G602"/>
      <c r="I602"/>
    </row>
    <row r="603" spans="5:9" x14ac:dyDescent="0.2">
      <c r="E603" t="s">
        <v>633</v>
      </c>
      <c r="G603"/>
      <c r="I603"/>
    </row>
    <row r="604" spans="5:9" x14ac:dyDescent="0.2">
      <c r="E604" t="s">
        <v>634</v>
      </c>
      <c r="G604"/>
      <c r="I604"/>
    </row>
    <row r="605" spans="5:9" x14ac:dyDescent="0.2">
      <c r="E605" t="s">
        <v>635</v>
      </c>
      <c r="G605"/>
      <c r="I605"/>
    </row>
    <row r="606" spans="5:9" x14ac:dyDescent="0.2">
      <c r="E606" t="s">
        <v>636</v>
      </c>
      <c r="G606"/>
      <c r="I606"/>
    </row>
    <row r="607" spans="5:9" x14ac:dyDescent="0.2">
      <c r="E607" t="s">
        <v>637</v>
      </c>
      <c r="G607"/>
      <c r="I607"/>
    </row>
    <row r="608" spans="5:9" x14ac:dyDescent="0.2">
      <c r="E608" t="s">
        <v>638</v>
      </c>
      <c r="G608"/>
      <c r="I608"/>
    </row>
    <row r="609" spans="5:9" x14ac:dyDescent="0.2">
      <c r="E609" t="s">
        <v>639</v>
      </c>
      <c r="G609"/>
      <c r="I609"/>
    </row>
    <row r="610" spans="5:9" x14ac:dyDescent="0.2">
      <c r="E610" t="s">
        <v>640</v>
      </c>
      <c r="G610"/>
      <c r="I610"/>
    </row>
    <row r="611" spans="5:9" x14ac:dyDescent="0.2">
      <c r="E611" t="s">
        <v>641</v>
      </c>
      <c r="G611"/>
      <c r="I611"/>
    </row>
    <row r="612" spans="5:9" x14ac:dyDescent="0.2">
      <c r="E612" t="s">
        <v>642</v>
      </c>
      <c r="G612"/>
      <c r="I612"/>
    </row>
    <row r="613" spans="5:9" x14ac:dyDescent="0.2">
      <c r="E613" t="s">
        <v>643</v>
      </c>
      <c r="G613"/>
      <c r="I613"/>
    </row>
    <row r="614" spans="5:9" x14ac:dyDescent="0.2">
      <c r="E614" t="s">
        <v>644</v>
      </c>
      <c r="G614"/>
      <c r="I614"/>
    </row>
    <row r="615" spans="5:9" x14ac:dyDescent="0.2">
      <c r="E615" t="s">
        <v>645</v>
      </c>
      <c r="G615"/>
      <c r="I615"/>
    </row>
    <row r="616" spans="5:9" x14ac:dyDescent="0.2">
      <c r="E616" t="s">
        <v>646</v>
      </c>
      <c r="G616"/>
      <c r="I616"/>
    </row>
    <row r="617" spans="5:9" x14ac:dyDescent="0.2">
      <c r="E617" t="s">
        <v>647</v>
      </c>
      <c r="G617"/>
      <c r="I617"/>
    </row>
    <row r="618" spans="5:9" x14ac:dyDescent="0.2">
      <c r="E618" t="s">
        <v>648</v>
      </c>
      <c r="G618"/>
      <c r="I618"/>
    </row>
    <row r="619" spans="5:9" x14ac:dyDescent="0.2">
      <c r="E619" t="s">
        <v>649</v>
      </c>
      <c r="G619"/>
      <c r="I619"/>
    </row>
    <row r="620" spans="5:9" x14ac:dyDescent="0.2">
      <c r="E620" t="s">
        <v>650</v>
      </c>
      <c r="G620"/>
      <c r="I620"/>
    </row>
    <row r="621" spans="5:9" x14ac:dyDescent="0.2">
      <c r="E621" t="s">
        <v>651</v>
      </c>
      <c r="G621"/>
      <c r="I621"/>
    </row>
    <row r="622" spans="5:9" x14ac:dyDescent="0.2">
      <c r="E622" t="s">
        <v>652</v>
      </c>
      <c r="G622"/>
      <c r="I622"/>
    </row>
    <row r="623" spans="5:9" x14ac:dyDescent="0.2">
      <c r="E623" t="s">
        <v>653</v>
      </c>
      <c r="G623"/>
      <c r="I623"/>
    </row>
    <row r="624" spans="5:9" x14ac:dyDescent="0.2">
      <c r="E624" t="s">
        <v>654</v>
      </c>
      <c r="G624"/>
      <c r="I624"/>
    </row>
    <row r="625" spans="5:9" x14ac:dyDescent="0.2">
      <c r="E625" t="s">
        <v>655</v>
      </c>
      <c r="G625"/>
      <c r="I625"/>
    </row>
    <row r="626" spans="5:9" x14ac:dyDescent="0.2">
      <c r="E626" t="s">
        <v>656</v>
      </c>
      <c r="G626"/>
      <c r="I626"/>
    </row>
    <row r="627" spans="5:9" x14ac:dyDescent="0.2">
      <c r="E627" t="s">
        <v>657</v>
      </c>
      <c r="G627"/>
      <c r="I627"/>
    </row>
    <row r="628" spans="5:9" x14ac:dyDescent="0.2">
      <c r="E628" t="s">
        <v>658</v>
      </c>
      <c r="G628"/>
      <c r="I628"/>
    </row>
    <row r="629" spans="5:9" x14ac:dyDescent="0.2">
      <c r="E629" t="s">
        <v>659</v>
      </c>
      <c r="G629"/>
      <c r="I629"/>
    </row>
    <row r="630" spans="5:9" x14ac:dyDescent="0.2">
      <c r="E630" t="s">
        <v>660</v>
      </c>
      <c r="G630"/>
      <c r="I630"/>
    </row>
    <row r="631" spans="5:9" x14ac:dyDescent="0.2">
      <c r="E631" t="s">
        <v>661</v>
      </c>
      <c r="G631"/>
      <c r="I631"/>
    </row>
    <row r="632" spans="5:9" x14ac:dyDescent="0.2">
      <c r="E632" t="s">
        <v>662</v>
      </c>
      <c r="G632"/>
      <c r="I632"/>
    </row>
    <row r="633" spans="5:9" x14ac:dyDescent="0.2">
      <c r="E633" t="s">
        <v>663</v>
      </c>
      <c r="G633"/>
      <c r="I633"/>
    </row>
    <row r="634" spans="5:9" x14ac:dyDescent="0.2">
      <c r="E634" t="s">
        <v>664</v>
      </c>
      <c r="G634"/>
      <c r="I634"/>
    </row>
    <row r="635" spans="5:9" x14ac:dyDescent="0.2">
      <c r="E635" t="s">
        <v>665</v>
      </c>
      <c r="G635"/>
      <c r="I635"/>
    </row>
    <row r="636" spans="5:9" x14ac:dyDescent="0.2">
      <c r="E636" t="s">
        <v>666</v>
      </c>
      <c r="G636"/>
      <c r="I636"/>
    </row>
    <row r="637" spans="5:9" x14ac:dyDescent="0.2">
      <c r="E637" t="s">
        <v>667</v>
      </c>
      <c r="G637"/>
      <c r="I637"/>
    </row>
    <row r="638" spans="5:9" x14ac:dyDescent="0.2">
      <c r="E638" t="s">
        <v>668</v>
      </c>
      <c r="G638"/>
      <c r="I638"/>
    </row>
    <row r="639" spans="5:9" x14ac:dyDescent="0.2">
      <c r="E639" t="s">
        <v>669</v>
      </c>
      <c r="G639"/>
      <c r="I639"/>
    </row>
    <row r="640" spans="5:9" x14ac:dyDescent="0.2">
      <c r="E640" t="s">
        <v>670</v>
      </c>
      <c r="G640"/>
      <c r="I640"/>
    </row>
    <row r="641" spans="5:9" x14ac:dyDescent="0.2">
      <c r="E641" t="s">
        <v>671</v>
      </c>
      <c r="G641"/>
      <c r="I641"/>
    </row>
    <row r="642" spans="5:9" x14ac:dyDescent="0.2">
      <c r="E642" t="s">
        <v>672</v>
      </c>
      <c r="G642"/>
      <c r="I642"/>
    </row>
    <row r="643" spans="5:9" x14ac:dyDescent="0.2">
      <c r="E643" t="s">
        <v>673</v>
      </c>
      <c r="G643"/>
      <c r="I643"/>
    </row>
    <row r="644" spans="5:9" x14ac:dyDescent="0.2">
      <c r="E644" t="s">
        <v>674</v>
      </c>
      <c r="G644"/>
      <c r="I644"/>
    </row>
    <row r="645" spans="5:9" x14ac:dyDescent="0.2">
      <c r="E645" t="s">
        <v>675</v>
      </c>
      <c r="G645"/>
      <c r="I645"/>
    </row>
    <row r="646" spans="5:9" x14ac:dyDescent="0.2">
      <c r="E646" t="s">
        <v>676</v>
      </c>
      <c r="G646"/>
      <c r="I646"/>
    </row>
    <row r="647" spans="5:9" x14ac:dyDescent="0.2">
      <c r="E647" t="s">
        <v>677</v>
      </c>
      <c r="G647"/>
      <c r="I647"/>
    </row>
    <row r="648" spans="5:9" x14ac:dyDescent="0.2">
      <c r="E648" t="s">
        <v>678</v>
      </c>
      <c r="G648"/>
      <c r="I648"/>
    </row>
    <row r="649" spans="5:9" x14ac:dyDescent="0.2">
      <c r="E649" t="s">
        <v>679</v>
      </c>
      <c r="G649"/>
      <c r="I649"/>
    </row>
    <row r="650" spans="5:9" x14ac:dyDescent="0.2">
      <c r="E650" t="s">
        <v>680</v>
      </c>
      <c r="G650"/>
      <c r="I650"/>
    </row>
    <row r="651" spans="5:9" x14ac:dyDescent="0.2">
      <c r="E651" t="s">
        <v>681</v>
      </c>
      <c r="G651"/>
      <c r="I651"/>
    </row>
    <row r="652" spans="5:9" x14ac:dyDescent="0.2">
      <c r="E652" t="s">
        <v>682</v>
      </c>
      <c r="G652"/>
      <c r="I652"/>
    </row>
    <row r="653" spans="5:9" x14ac:dyDescent="0.2">
      <c r="E653" t="s">
        <v>683</v>
      </c>
      <c r="G653"/>
      <c r="I653"/>
    </row>
    <row r="654" spans="5:9" x14ac:dyDescent="0.2">
      <c r="E654" t="s">
        <v>684</v>
      </c>
      <c r="G654"/>
      <c r="I654"/>
    </row>
    <row r="655" spans="5:9" x14ac:dyDescent="0.2">
      <c r="E655" t="s">
        <v>685</v>
      </c>
      <c r="G655"/>
      <c r="I655"/>
    </row>
    <row r="656" spans="5:9" x14ac:dyDescent="0.2">
      <c r="E656" t="s">
        <v>686</v>
      </c>
      <c r="G656"/>
      <c r="I656"/>
    </row>
    <row r="657" spans="5:9" x14ac:dyDescent="0.2">
      <c r="E657" t="s">
        <v>687</v>
      </c>
      <c r="G657"/>
      <c r="I657"/>
    </row>
    <row r="658" spans="5:9" x14ac:dyDescent="0.2">
      <c r="E658" t="s">
        <v>688</v>
      </c>
      <c r="G658"/>
      <c r="I658"/>
    </row>
    <row r="659" spans="5:9" x14ac:dyDescent="0.2">
      <c r="E659" t="s">
        <v>689</v>
      </c>
      <c r="G659"/>
      <c r="I659"/>
    </row>
    <row r="660" spans="5:9" x14ac:dyDescent="0.2">
      <c r="E660" t="s">
        <v>690</v>
      </c>
      <c r="G660"/>
      <c r="I660"/>
    </row>
    <row r="661" spans="5:9" x14ac:dyDescent="0.2">
      <c r="E661" t="s">
        <v>691</v>
      </c>
      <c r="G661"/>
      <c r="I661"/>
    </row>
    <row r="662" spans="5:9" x14ac:dyDescent="0.2">
      <c r="E662" t="s">
        <v>692</v>
      </c>
      <c r="G662"/>
      <c r="I662"/>
    </row>
    <row r="663" spans="5:9" x14ac:dyDescent="0.2">
      <c r="E663" t="s">
        <v>693</v>
      </c>
      <c r="G663"/>
      <c r="I663"/>
    </row>
    <row r="664" spans="5:9" x14ac:dyDescent="0.2">
      <c r="E664" t="s">
        <v>694</v>
      </c>
      <c r="G664"/>
      <c r="I664"/>
    </row>
    <row r="665" spans="5:9" x14ac:dyDescent="0.2">
      <c r="E665" t="s">
        <v>695</v>
      </c>
      <c r="G665"/>
      <c r="I665"/>
    </row>
    <row r="666" spans="5:9" x14ac:dyDescent="0.2">
      <c r="E666" t="s">
        <v>696</v>
      </c>
      <c r="G666"/>
      <c r="I666"/>
    </row>
    <row r="667" spans="5:9" x14ac:dyDescent="0.2">
      <c r="E667" t="s">
        <v>697</v>
      </c>
      <c r="G667"/>
      <c r="I667"/>
    </row>
    <row r="668" spans="5:9" x14ac:dyDescent="0.2">
      <c r="E668" t="s">
        <v>698</v>
      </c>
      <c r="G668"/>
      <c r="I668"/>
    </row>
    <row r="669" spans="5:9" x14ac:dyDescent="0.2">
      <c r="E669" t="s">
        <v>699</v>
      </c>
      <c r="G669"/>
      <c r="I669"/>
    </row>
    <row r="670" spans="5:9" x14ac:dyDescent="0.2">
      <c r="E670" t="s">
        <v>700</v>
      </c>
      <c r="G670"/>
      <c r="I670"/>
    </row>
    <row r="671" spans="5:9" x14ac:dyDescent="0.2">
      <c r="E671" t="s">
        <v>701</v>
      </c>
      <c r="G671"/>
      <c r="I671"/>
    </row>
    <row r="672" spans="5:9" x14ac:dyDescent="0.2">
      <c r="E672" t="s">
        <v>702</v>
      </c>
      <c r="G672"/>
      <c r="I672"/>
    </row>
    <row r="673" spans="5:9" x14ac:dyDescent="0.2">
      <c r="E673" t="s">
        <v>703</v>
      </c>
      <c r="G673"/>
      <c r="I673"/>
    </row>
    <row r="674" spans="5:9" x14ac:dyDescent="0.2">
      <c r="E674" t="s">
        <v>704</v>
      </c>
      <c r="G674"/>
      <c r="I674"/>
    </row>
    <row r="675" spans="5:9" x14ac:dyDescent="0.2">
      <c r="E675" t="s">
        <v>705</v>
      </c>
      <c r="G675"/>
      <c r="I675"/>
    </row>
    <row r="676" spans="5:9" x14ac:dyDescent="0.2">
      <c r="E676" t="s">
        <v>706</v>
      </c>
      <c r="G676"/>
      <c r="I676"/>
    </row>
    <row r="677" spans="5:9" x14ac:dyDescent="0.2">
      <c r="E677" t="s">
        <v>707</v>
      </c>
      <c r="G677"/>
      <c r="I677"/>
    </row>
    <row r="678" spans="5:9" x14ac:dyDescent="0.2">
      <c r="E678" t="s">
        <v>708</v>
      </c>
      <c r="G678"/>
      <c r="I678"/>
    </row>
    <row r="679" spans="5:9" x14ac:dyDescent="0.2">
      <c r="E679" t="s">
        <v>709</v>
      </c>
      <c r="G679"/>
      <c r="I679"/>
    </row>
    <row r="680" spans="5:9" x14ac:dyDescent="0.2">
      <c r="E680" t="s">
        <v>710</v>
      </c>
      <c r="G680"/>
      <c r="I680"/>
    </row>
    <row r="681" spans="5:9" x14ac:dyDescent="0.2">
      <c r="E681" t="s">
        <v>711</v>
      </c>
      <c r="G681"/>
      <c r="I681"/>
    </row>
    <row r="682" spans="5:9" x14ac:dyDescent="0.2">
      <c r="E682" t="s">
        <v>712</v>
      </c>
      <c r="G682"/>
      <c r="I682"/>
    </row>
    <row r="683" spans="5:9" x14ac:dyDescent="0.2">
      <c r="E683" t="s">
        <v>713</v>
      </c>
      <c r="G683"/>
      <c r="I683"/>
    </row>
    <row r="684" spans="5:9" x14ac:dyDescent="0.2">
      <c r="E684" t="s">
        <v>714</v>
      </c>
      <c r="G684"/>
      <c r="I684"/>
    </row>
    <row r="685" spans="5:9" x14ac:dyDescent="0.2">
      <c r="E685" t="s">
        <v>715</v>
      </c>
      <c r="G685"/>
      <c r="I685"/>
    </row>
    <row r="686" spans="5:9" x14ac:dyDescent="0.2">
      <c r="E686" t="s">
        <v>716</v>
      </c>
      <c r="G686"/>
      <c r="I686"/>
    </row>
    <row r="687" spans="5:9" x14ac:dyDescent="0.2">
      <c r="E687" t="s">
        <v>717</v>
      </c>
      <c r="G687"/>
      <c r="I687"/>
    </row>
    <row r="688" spans="5:9" x14ac:dyDescent="0.2">
      <c r="E688" t="s">
        <v>718</v>
      </c>
      <c r="G688"/>
      <c r="I688"/>
    </row>
    <row r="689" spans="5:9" x14ac:dyDescent="0.2">
      <c r="E689" t="s">
        <v>719</v>
      </c>
      <c r="G689"/>
      <c r="I689"/>
    </row>
    <row r="690" spans="5:9" x14ac:dyDescent="0.2">
      <c r="E690" t="s">
        <v>720</v>
      </c>
      <c r="G690"/>
      <c r="I690"/>
    </row>
    <row r="691" spans="5:9" x14ac:dyDescent="0.2">
      <c r="E691" t="s">
        <v>721</v>
      </c>
      <c r="G691"/>
      <c r="I691"/>
    </row>
    <row r="692" spans="5:9" x14ac:dyDescent="0.2">
      <c r="E692" t="s">
        <v>722</v>
      </c>
      <c r="G692"/>
      <c r="I692"/>
    </row>
    <row r="693" spans="5:9" x14ac:dyDescent="0.2">
      <c r="E693" t="s">
        <v>723</v>
      </c>
      <c r="G693"/>
      <c r="I693"/>
    </row>
    <row r="694" spans="5:9" x14ac:dyDescent="0.2">
      <c r="E694" t="s">
        <v>724</v>
      </c>
      <c r="G694"/>
      <c r="I694"/>
    </row>
    <row r="695" spans="5:9" x14ac:dyDescent="0.2">
      <c r="E695" t="s">
        <v>725</v>
      </c>
      <c r="G695"/>
      <c r="I695"/>
    </row>
    <row r="696" spans="5:9" x14ac:dyDescent="0.2">
      <c r="E696" t="s">
        <v>726</v>
      </c>
      <c r="G696"/>
      <c r="I696"/>
    </row>
    <row r="697" spans="5:9" x14ac:dyDescent="0.2">
      <c r="E697" t="s">
        <v>727</v>
      </c>
      <c r="G697"/>
      <c r="I697"/>
    </row>
    <row r="698" spans="5:9" x14ac:dyDescent="0.2">
      <c r="E698" t="s">
        <v>728</v>
      </c>
      <c r="G698"/>
      <c r="I698"/>
    </row>
    <row r="699" spans="5:9" x14ac:dyDescent="0.2">
      <c r="E699" t="s">
        <v>729</v>
      </c>
      <c r="G699"/>
      <c r="I699"/>
    </row>
    <row r="700" spans="5:9" x14ac:dyDescent="0.2">
      <c r="E700" t="s">
        <v>730</v>
      </c>
      <c r="G700"/>
      <c r="I700"/>
    </row>
    <row r="701" spans="5:9" x14ac:dyDescent="0.2">
      <c r="E701" t="s">
        <v>731</v>
      </c>
      <c r="G701"/>
      <c r="I701"/>
    </row>
    <row r="702" spans="5:9" x14ac:dyDescent="0.2">
      <c r="E702" t="s">
        <v>732</v>
      </c>
      <c r="G702"/>
      <c r="I702"/>
    </row>
    <row r="703" spans="5:9" x14ac:dyDescent="0.2">
      <c r="E703" t="s">
        <v>733</v>
      </c>
      <c r="G703"/>
      <c r="I703"/>
    </row>
    <row r="704" spans="5:9" x14ac:dyDescent="0.2">
      <c r="E704" t="s">
        <v>734</v>
      </c>
      <c r="G704"/>
      <c r="I704"/>
    </row>
    <row r="705" spans="5:9" x14ac:dyDescent="0.2">
      <c r="E705" t="s">
        <v>735</v>
      </c>
      <c r="G705"/>
      <c r="I705"/>
    </row>
    <row r="706" spans="5:9" x14ac:dyDescent="0.2">
      <c r="E706" t="s">
        <v>736</v>
      </c>
      <c r="G706"/>
      <c r="I706"/>
    </row>
    <row r="707" spans="5:9" x14ac:dyDescent="0.2">
      <c r="E707" t="s">
        <v>737</v>
      </c>
      <c r="G707"/>
      <c r="I707"/>
    </row>
    <row r="708" spans="5:9" x14ac:dyDescent="0.2">
      <c r="E708" t="s">
        <v>738</v>
      </c>
      <c r="G708"/>
      <c r="I708"/>
    </row>
    <row r="709" spans="5:9" x14ac:dyDescent="0.2">
      <c r="E709" t="s">
        <v>739</v>
      </c>
      <c r="G709"/>
      <c r="I709"/>
    </row>
    <row r="710" spans="5:9" x14ac:dyDescent="0.2">
      <c r="E710" t="s">
        <v>740</v>
      </c>
      <c r="G710"/>
      <c r="I710"/>
    </row>
    <row r="711" spans="5:9" x14ac:dyDescent="0.2">
      <c r="E711" t="s">
        <v>741</v>
      </c>
      <c r="G711"/>
      <c r="I711"/>
    </row>
    <row r="712" spans="5:9" x14ac:dyDescent="0.2">
      <c r="E712" t="s">
        <v>742</v>
      </c>
      <c r="G712"/>
      <c r="I712"/>
    </row>
    <row r="713" spans="5:9" x14ac:dyDescent="0.2">
      <c r="E713" t="s">
        <v>743</v>
      </c>
      <c r="G713"/>
      <c r="I713"/>
    </row>
    <row r="714" spans="5:9" x14ac:dyDescent="0.2">
      <c r="E714" t="s">
        <v>744</v>
      </c>
      <c r="G714"/>
      <c r="I714"/>
    </row>
    <row r="715" spans="5:9" x14ac:dyDescent="0.2">
      <c r="E715" t="s">
        <v>745</v>
      </c>
      <c r="G715"/>
      <c r="I715"/>
    </row>
    <row r="716" spans="5:9" x14ac:dyDescent="0.2">
      <c r="E716" t="s">
        <v>746</v>
      </c>
      <c r="G716"/>
      <c r="I716"/>
    </row>
    <row r="717" spans="5:9" x14ac:dyDescent="0.2">
      <c r="E717" t="s">
        <v>747</v>
      </c>
      <c r="G717"/>
      <c r="I717"/>
    </row>
    <row r="718" spans="5:9" x14ac:dyDescent="0.2">
      <c r="E718" t="s">
        <v>748</v>
      </c>
      <c r="G718"/>
      <c r="I718"/>
    </row>
    <row r="719" spans="5:9" x14ac:dyDescent="0.2">
      <c r="E719" t="s">
        <v>749</v>
      </c>
      <c r="G719"/>
      <c r="I719"/>
    </row>
    <row r="720" spans="5:9" x14ac:dyDescent="0.2">
      <c r="E720" t="s">
        <v>750</v>
      </c>
      <c r="G720"/>
      <c r="I720"/>
    </row>
    <row r="721" spans="5:9" x14ac:dyDescent="0.2">
      <c r="E721" t="s">
        <v>751</v>
      </c>
      <c r="G721"/>
      <c r="I721"/>
    </row>
    <row r="722" spans="5:9" x14ac:dyDescent="0.2">
      <c r="E722" t="s">
        <v>752</v>
      </c>
      <c r="G722"/>
      <c r="I722"/>
    </row>
    <row r="723" spans="5:9" x14ac:dyDescent="0.2">
      <c r="E723" t="s">
        <v>753</v>
      </c>
      <c r="G723"/>
      <c r="I723"/>
    </row>
    <row r="724" spans="5:9" x14ac:dyDescent="0.2">
      <c r="E724" t="s">
        <v>754</v>
      </c>
      <c r="G724"/>
      <c r="I724"/>
    </row>
    <row r="725" spans="5:9" x14ac:dyDescent="0.2">
      <c r="E725" t="s">
        <v>755</v>
      </c>
      <c r="G725"/>
      <c r="I725"/>
    </row>
    <row r="726" spans="5:9" x14ac:dyDescent="0.2">
      <c r="E726" t="s">
        <v>756</v>
      </c>
      <c r="G726"/>
      <c r="I726"/>
    </row>
    <row r="727" spans="5:9" x14ac:dyDescent="0.2">
      <c r="E727" t="s">
        <v>757</v>
      </c>
      <c r="G727"/>
      <c r="I727"/>
    </row>
    <row r="728" spans="5:9" x14ac:dyDescent="0.2">
      <c r="E728" t="s">
        <v>758</v>
      </c>
      <c r="G728"/>
      <c r="I728"/>
    </row>
    <row r="729" spans="5:9" x14ac:dyDescent="0.2">
      <c r="E729" t="s">
        <v>759</v>
      </c>
      <c r="G729"/>
      <c r="I729"/>
    </row>
    <row r="730" spans="5:9" x14ac:dyDescent="0.2">
      <c r="E730" t="s">
        <v>760</v>
      </c>
      <c r="G730"/>
      <c r="I730"/>
    </row>
    <row r="731" spans="5:9" x14ac:dyDescent="0.2">
      <c r="E731" t="s">
        <v>761</v>
      </c>
      <c r="G731"/>
      <c r="I731"/>
    </row>
    <row r="732" spans="5:9" x14ac:dyDescent="0.2">
      <c r="E732" t="s">
        <v>762</v>
      </c>
      <c r="G732"/>
      <c r="I732"/>
    </row>
    <row r="733" spans="5:9" x14ac:dyDescent="0.2">
      <c r="E733" t="s">
        <v>763</v>
      </c>
      <c r="G733"/>
      <c r="I733"/>
    </row>
    <row r="734" spans="5:9" x14ac:dyDescent="0.2">
      <c r="E734" t="s">
        <v>764</v>
      </c>
      <c r="G734"/>
      <c r="I734"/>
    </row>
    <row r="735" spans="5:9" x14ac:dyDescent="0.2">
      <c r="E735" t="s">
        <v>765</v>
      </c>
      <c r="G735"/>
      <c r="I735"/>
    </row>
    <row r="736" spans="5:9" x14ac:dyDescent="0.2">
      <c r="E736" t="s">
        <v>766</v>
      </c>
      <c r="G736"/>
      <c r="I736"/>
    </row>
    <row r="737" spans="5:9" x14ac:dyDescent="0.2">
      <c r="E737" t="s">
        <v>767</v>
      </c>
      <c r="G737"/>
      <c r="I737"/>
    </row>
    <row r="738" spans="5:9" x14ac:dyDescent="0.2">
      <c r="E738" t="s">
        <v>768</v>
      </c>
      <c r="G738"/>
      <c r="I738"/>
    </row>
    <row r="739" spans="5:9" x14ac:dyDescent="0.2">
      <c r="E739" t="s">
        <v>769</v>
      </c>
      <c r="G739"/>
      <c r="I739"/>
    </row>
    <row r="740" spans="5:9" x14ac:dyDescent="0.2">
      <c r="E740" t="s">
        <v>770</v>
      </c>
      <c r="G740"/>
      <c r="I740"/>
    </row>
    <row r="741" spans="5:9" x14ac:dyDescent="0.2">
      <c r="E741" t="s">
        <v>771</v>
      </c>
      <c r="G741"/>
      <c r="I741"/>
    </row>
    <row r="742" spans="5:9" x14ac:dyDescent="0.2">
      <c r="E742" t="s">
        <v>772</v>
      </c>
      <c r="G742"/>
      <c r="I742"/>
    </row>
    <row r="743" spans="5:9" x14ac:dyDescent="0.2">
      <c r="E743" t="s">
        <v>773</v>
      </c>
      <c r="G743"/>
      <c r="I743"/>
    </row>
    <row r="744" spans="5:9" x14ac:dyDescent="0.2">
      <c r="E744" t="s">
        <v>774</v>
      </c>
      <c r="G744"/>
      <c r="I744"/>
    </row>
    <row r="745" spans="5:9" x14ac:dyDescent="0.2">
      <c r="E745" t="s">
        <v>775</v>
      </c>
      <c r="G745"/>
      <c r="I745"/>
    </row>
    <row r="746" spans="5:9" x14ac:dyDescent="0.2">
      <c r="E746" t="s">
        <v>776</v>
      </c>
      <c r="G746"/>
      <c r="I746"/>
    </row>
    <row r="747" spans="5:9" x14ac:dyDescent="0.2">
      <c r="E747" t="s">
        <v>777</v>
      </c>
      <c r="G747"/>
      <c r="I747"/>
    </row>
    <row r="748" spans="5:9" x14ac:dyDescent="0.2">
      <c r="E748" t="s">
        <v>778</v>
      </c>
      <c r="G748"/>
      <c r="I748"/>
    </row>
    <row r="749" spans="5:9" x14ac:dyDescent="0.2">
      <c r="E749" t="s">
        <v>779</v>
      </c>
      <c r="G749"/>
      <c r="I749"/>
    </row>
    <row r="750" spans="5:9" x14ac:dyDescent="0.2">
      <c r="E750" t="s">
        <v>780</v>
      </c>
      <c r="G750"/>
      <c r="I750"/>
    </row>
    <row r="751" spans="5:9" x14ac:dyDescent="0.2">
      <c r="E751" t="s">
        <v>781</v>
      </c>
      <c r="G751"/>
      <c r="I751"/>
    </row>
    <row r="752" spans="5:9" x14ac:dyDescent="0.2">
      <c r="E752" t="s">
        <v>782</v>
      </c>
      <c r="G752"/>
      <c r="I752"/>
    </row>
    <row r="753" spans="5:9" x14ac:dyDescent="0.2">
      <c r="E753" t="s">
        <v>783</v>
      </c>
      <c r="G753"/>
      <c r="I753"/>
    </row>
    <row r="754" spans="5:9" x14ac:dyDescent="0.2">
      <c r="E754" t="s">
        <v>784</v>
      </c>
      <c r="G754"/>
      <c r="I754"/>
    </row>
    <row r="755" spans="5:9" x14ac:dyDescent="0.2">
      <c r="E755" t="s">
        <v>785</v>
      </c>
      <c r="G755"/>
      <c r="I755"/>
    </row>
    <row r="756" spans="5:9" x14ac:dyDescent="0.2">
      <c r="E756" t="s">
        <v>786</v>
      </c>
      <c r="G756"/>
      <c r="I756"/>
    </row>
    <row r="757" spans="5:9" x14ac:dyDescent="0.2">
      <c r="E757" t="s">
        <v>787</v>
      </c>
      <c r="G757"/>
      <c r="I757"/>
    </row>
    <row r="758" spans="5:9" x14ac:dyDescent="0.2">
      <c r="E758" t="s">
        <v>788</v>
      </c>
      <c r="G758"/>
      <c r="I758"/>
    </row>
    <row r="759" spans="5:9" x14ac:dyDescent="0.2">
      <c r="E759" t="s">
        <v>789</v>
      </c>
      <c r="G759"/>
      <c r="I759"/>
    </row>
    <row r="760" spans="5:9" x14ac:dyDescent="0.2">
      <c r="E760" t="s">
        <v>790</v>
      </c>
      <c r="G760"/>
      <c r="I760"/>
    </row>
    <row r="761" spans="5:9" x14ac:dyDescent="0.2">
      <c r="E761" t="s">
        <v>791</v>
      </c>
      <c r="G761"/>
      <c r="I761"/>
    </row>
    <row r="762" spans="5:9" x14ac:dyDescent="0.2">
      <c r="E762" t="s">
        <v>792</v>
      </c>
      <c r="G762"/>
      <c r="I762"/>
    </row>
    <row r="763" spans="5:9" x14ac:dyDescent="0.2">
      <c r="E763" t="s">
        <v>793</v>
      </c>
      <c r="G763"/>
      <c r="I763"/>
    </row>
    <row r="764" spans="5:9" x14ac:dyDescent="0.2">
      <c r="E764" t="s">
        <v>794</v>
      </c>
      <c r="G764"/>
      <c r="I764"/>
    </row>
    <row r="765" spans="5:9" x14ac:dyDescent="0.2">
      <c r="E765" t="s">
        <v>795</v>
      </c>
      <c r="G765"/>
      <c r="I765"/>
    </row>
    <row r="766" spans="5:9" x14ac:dyDescent="0.2">
      <c r="E766" t="s">
        <v>796</v>
      </c>
      <c r="G766"/>
      <c r="I766"/>
    </row>
    <row r="767" spans="5:9" x14ac:dyDescent="0.2">
      <c r="E767" t="s">
        <v>797</v>
      </c>
      <c r="G767"/>
      <c r="I767"/>
    </row>
    <row r="768" spans="5:9" x14ac:dyDescent="0.2">
      <c r="E768" t="s">
        <v>798</v>
      </c>
      <c r="G768"/>
      <c r="I768"/>
    </row>
    <row r="769" spans="5:9" x14ac:dyDescent="0.2">
      <c r="E769" t="s">
        <v>799</v>
      </c>
      <c r="G769"/>
      <c r="I769"/>
    </row>
    <row r="770" spans="5:9" x14ac:dyDescent="0.2">
      <c r="E770" t="s">
        <v>800</v>
      </c>
      <c r="G770"/>
      <c r="I770"/>
    </row>
    <row r="771" spans="5:9" x14ac:dyDescent="0.2">
      <c r="E771" t="s">
        <v>801</v>
      </c>
      <c r="G771"/>
      <c r="I771"/>
    </row>
    <row r="772" spans="5:9" x14ac:dyDescent="0.2">
      <c r="E772" t="s">
        <v>802</v>
      </c>
      <c r="G772"/>
      <c r="I772"/>
    </row>
    <row r="773" spans="5:9" x14ac:dyDescent="0.2">
      <c r="E773" t="s">
        <v>803</v>
      </c>
      <c r="G773"/>
      <c r="I773"/>
    </row>
    <row r="774" spans="5:9" x14ac:dyDescent="0.2">
      <c r="E774" t="s">
        <v>804</v>
      </c>
      <c r="G774"/>
      <c r="I774"/>
    </row>
    <row r="775" spans="5:9" x14ac:dyDescent="0.2">
      <c r="E775" t="s">
        <v>805</v>
      </c>
      <c r="G775"/>
      <c r="I775"/>
    </row>
    <row r="776" spans="5:9" x14ac:dyDescent="0.2">
      <c r="E776" t="s">
        <v>806</v>
      </c>
      <c r="G776"/>
      <c r="I776"/>
    </row>
    <row r="777" spans="5:9" x14ac:dyDescent="0.2">
      <c r="E777" t="s">
        <v>807</v>
      </c>
      <c r="G777"/>
      <c r="I777"/>
    </row>
    <row r="778" spans="5:9" x14ac:dyDescent="0.2">
      <c r="E778" t="s">
        <v>808</v>
      </c>
      <c r="G778"/>
      <c r="I778"/>
    </row>
    <row r="779" spans="5:9" x14ac:dyDescent="0.2">
      <c r="E779" t="s">
        <v>809</v>
      </c>
      <c r="G779"/>
      <c r="I779"/>
    </row>
    <row r="780" spans="5:9" x14ac:dyDescent="0.2">
      <c r="E780" t="s">
        <v>810</v>
      </c>
      <c r="G780"/>
      <c r="I780"/>
    </row>
    <row r="781" spans="5:9" x14ac:dyDescent="0.2">
      <c r="E781" t="s">
        <v>811</v>
      </c>
      <c r="G781"/>
      <c r="I781"/>
    </row>
    <row r="782" spans="5:9" x14ac:dyDescent="0.2">
      <c r="E782" t="s">
        <v>812</v>
      </c>
      <c r="G782"/>
      <c r="I782"/>
    </row>
    <row r="783" spans="5:9" x14ac:dyDescent="0.2">
      <c r="E783" t="s">
        <v>813</v>
      </c>
      <c r="G783"/>
      <c r="I783"/>
    </row>
    <row r="784" spans="5:9" x14ac:dyDescent="0.2">
      <c r="E784" t="s">
        <v>814</v>
      </c>
      <c r="G784"/>
      <c r="I784"/>
    </row>
    <row r="785" spans="5:9" x14ac:dyDescent="0.2">
      <c r="E785" t="s">
        <v>815</v>
      </c>
      <c r="G785"/>
      <c r="I785"/>
    </row>
    <row r="786" spans="5:9" x14ac:dyDescent="0.2">
      <c r="E786" t="s">
        <v>816</v>
      </c>
      <c r="G786"/>
      <c r="I786"/>
    </row>
    <row r="787" spans="5:9" x14ac:dyDescent="0.2">
      <c r="E787" t="s">
        <v>817</v>
      </c>
      <c r="G787"/>
      <c r="I787"/>
    </row>
    <row r="788" spans="5:9" x14ac:dyDescent="0.2">
      <c r="E788" t="s">
        <v>818</v>
      </c>
      <c r="G788"/>
      <c r="I788"/>
    </row>
    <row r="789" spans="5:9" x14ac:dyDescent="0.2">
      <c r="E789" t="s">
        <v>819</v>
      </c>
      <c r="G789"/>
      <c r="I789"/>
    </row>
    <row r="790" spans="5:9" x14ac:dyDescent="0.2">
      <c r="E790" t="s">
        <v>820</v>
      </c>
      <c r="G790"/>
      <c r="I790"/>
    </row>
    <row r="791" spans="5:9" x14ac:dyDescent="0.2">
      <c r="E791" t="s">
        <v>821</v>
      </c>
      <c r="G791"/>
      <c r="I791"/>
    </row>
    <row r="792" spans="5:9" x14ac:dyDescent="0.2">
      <c r="E792" t="s">
        <v>822</v>
      </c>
      <c r="G792"/>
      <c r="I792"/>
    </row>
    <row r="793" spans="5:9" x14ac:dyDescent="0.2">
      <c r="E793" t="s">
        <v>823</v>
      </c>
      <c r="G793"/>
      <c r="I793"/>
    </row>
    <row r="794" spans="5:9" x14ac:dyDescent="0.2">
      <c r="E794" t="s">
        <v>824</v>
      </c>
      <c r="G794"/>
      <c r="I794"/>
    </row>
    <row r="795" spans="5:9" x14ac:dyDescent="0.2">
      <c r="E795" t="s">
        <v>825</v>
      </c>
      <c r="G795"/>
      <c r="I795"/>
    </row>
    <row r="796" spans="5:9" x14ac:dyDescent="0.2">
      <c r="E796" t="s">
        <v>826</v>
      </c>
      <c r="G796"/>
      <c r="I796"/>
    </row>
    <row r="797" spans="5:9" x14ac:dyDescent="0.2">
      <c r="E797" t="s">
        <v>827</v>
      </c>
      <c r="G797"/>
      <c r="I797"/>
    </row>
    <row r="798" spans="5:9" x14ac:dyDescent="0.2">
      <c r="E798" t="s">
        <v>828</v>
      </c>
      <c r="G798"/>
      <c r="I798"/>
    </row>
    <row r="799" spans="5:9" x14ac:dyDescent="0.2">
      <c r="E799" t="s">
        <v>829</v>
      </c>
      <c r="G799"/>
      <c r="I799"/>
    </row>
    <row r="800" spans="5:9" x14ac:dyDescent="0.2">
      <c r="E800" t="s">
        <v>830</v>
      </c>
      <c r="G800"/>
      <c r="I800"/>
    </row>
    <row r="801" spans="5:9" x14ac:dyDescent="0.2">
      <c r="E801" t="s">
        <v>831</v>
      </c>
      <c r="G801"/>
      <c r="I801"/>
    </row>
    <row r="802" spans="5:9" x14ac:dyDescent="0.2">
      <c r="E802" t="s">
        <v>832</v>
      </c>
      <c r="G802"/>
      <c r="I802"/>
    </row>
    <row r="803" spans="5:9" x14ac:dyDescent="0.2">
      <c r="E803" t="s">
        <v>833</v>
      </c>
      <c r="G803"/>
      <c r="I803"/>
    </row>
    <row r="804" spans="5:9" x14ac:dyDescent="0.2">
      <c r="E804" t="s">
        <v>834</v>
      </c>
      <c r="G804"/>
      <c r="I804"/>
    </row>
    <row r="805" spans="5:9" x14ac:dyDescent="0.2">
      <c r="E805" t="s">
        <v>835</v>
      </c>
      <c r="G805"/>
      <c r="I805"/>
    </row>
    <row r="806" spans="5:9" x14ac:dyDescent="0.2">
      <c r="E806" t="s">
        <v>836</v>
      </c>
      <c r="G806"/>
      <c r="I806"/>
    </row>
    <row r="807" spans="5:9" x14ac:dyDescent="0.2">
      <c r="E807" t="s">
        <v>837</v>
      </c>
      <c r="G807"/>
      <c r="I807"/>
    </row>
    <row r="808" spans="5:9" x14ac:dyDescent="0.2">
      <c r="E808" t="s">
        <v>838</v>
      </c>
      <c r="G808"/>
      <c r="I808"/>
    </row>
    <row r="809" spans="5:9" x14ac:dyDescent="0.2">
      <c r="E809" t="s">
        <v>839</v>
      </c>
      <c r="G809"/>
      <c r="I809"/>
    </row>
    <row r="810" spans="5:9" x14ac:dyDescent="0.2">
      <c r="E810" t="s">
        <v>840</v>
      </c>
      <c r="G810"/>
      <c r="I810"/>
    </row>
    <row r="811" spans="5:9" x14ac:dyDescent="0.2">
      <c r="E811" t="s">
        <v>841</v>
      </c>
      <c r="G811"/>
      <c r="I811"/>
    </row>
    <row r="812" spans="5:9" x14ac:dyDescent="0.2">
      <c r="E812" t="s">
        <v>842</v>
      </c>
      <c r="G812"/>
      <c r="I812"/>
    </row>
    <row r="813" spans="5:9" x14ac:dyDescent="0.2">
      <c r="E813" t="s">
        <v>843</v>
      </c>
      <c r="G813"/>
      <c r="I813"/>
    </row>
    <row r="814" spans="5:9" x14ac:dyDescent="0.2">
      <c r="E814" t="s">
        <v>844</v>
      </c>
      <c r="G814"/>
      <c r="I814"/>
    </row>
    <row r="815" spans="5:9" x14ac:dyDescent="0.2">
      <c r="E815" t="s">
        <v>845</v>
      </c>
      <c r="G815"/>
      <c r="I815"/>
    </row>
    <row r="816" spans="5:9" x14ac:dyDescent="0.2">
      <c r="E816" t="s">
        <v>846</v>
      </c>
      <c r="G816"/>
      <c r="I816"/>
    </row>
    <row r="817" spans="5:9" x14ac:dyDescent="0.2">
      <c r="E817" t="s">
        <v>847</v>
      </c>
      <c r="G817"/>
      <c r="I817"/>
    </row>
    <row r="818" spans="5:9" x14ac:dyDescent="0.2">
      <c r="E818" t="s">
        <v>848</v>
      </c>
      <c r="G818"/>
      <c r="I818"/>
    </row>
    <row r="819" spans="5:9" x14ac:dyDescent="0.2">
      <c r="E819" t="s">
        <v>849</v>
      </c>
      <c r="G819"/>
      <c r="I819"/>
    </row>
    <row r="820" spans="5:9" x14ac:dyDescent="0.2">
      <c r="E820" t="s">
        <v>850</v>
      </c>
      <c r="G820"/>
      <c r="I820"/>
    </row>
    <row r="821" spans="5:9" x14ac:dyDescent="0.2">
      <c r="E821" t="s">
        <v>851</v>
      </c>
      <c r="G821"/>
      <c r="I821"/>
    </row>
    <row r="822" spans="5:9" x14ac:dyDescent="0.2">
      <c r="E822" t="s">
        <v>852</v>
      </c>
      <c r="G822"/>
      <c r="I822"/>
    </row>
    <row r="823" spans="5:9" x14ac:dyDescent="0.2">
      <c r="E823" t="s">
        <v>853</v>
      </c>
      <c r="G823"/>
      <c r="I823"/>
    </row>
    <row r="824" spans="5:9" x14ac:dyDescent="0.2">
      <c r="E824" t="s">
        <v>854</v>
      </c>
      <c r="G824"/>
      <c r="I824"/>
    </row>
    <row r="825" spans="5:9" x14ac:dyDescent="0.2">
      <c r="E825" t="s">
        <v>855</v>
      </c>
      <c r="G825"/>
      <c r="I825"/>
    </row>
    <row r="826" spans="5:9" x14ac:dyDescent="0.2">
      <c r="E826" t="s">
        <v>856</v>
      </c>
      <c r="G826"/>
      <c r="I826"/>
    </row>
    <row r="827" spans="5:9" x14ac:dyDescent="0.2">
      <c r="E827" t="s">
        <v>857</v>
      </c>
      <c r="G827"/>
      <c r="I827"/>
    </row>
    <row r="828" spans="5:9" x14ac:dyDescent="0.2">
      <c r="E828" t="s">
        <v>858</v>
      </c>
      <c r="G828"/>
      <c r="I828"/>
    </row>
    <row r="829" spans="5:9" x14ac:dyDescent="0.2">
      <c r="E829" t="s">
        <v>859</v>
      </c>
      <c r="G829"/>
      <c r="I829"/>
    </row>
    <row r="830" spans="5:9" x14ac:dyDescent="0.2">
      <c r="E830" t="s">
        <v>860</v>
      </c>
      <c r="G830"/>
      <c r="I830"/>
    </row>
    <row r="831" spans="5:9" x14ac:dyDescent="0.2">
      <c r="E831" t="s">
        <v>861</v>
      </c>
      <c r="G831"/>
      <c r="I831"/>
    </row>
    <row r="832" spans="5:9" x14ac:dyDescent="0.2">
      <c r="E832" t="s">
        <v>862</v>
      </c>
      <c r="G832"/>
      <c r="I832"/>
    </row>
    <row r="833" spans="5:9" x14ac:dyDescent="0.2">
      <c r="E833" t="s">
        <v>863</v>
      </c>
      <c r="G833"/>
      <c r="I833"/>
    </row>
    <row r="834" spans="5:9" x14ac:dyDescent="0.2">
      <c r="E834" t="s">
        <v>864</v>
      </c>
      <c r="G834"/>
      <c r="I834"/>
    </row>
    <row r="835" spans="5:9" x14ac:dyDescent="0.2">
      <c r="E835" t="s">
        <v>865</v>
      </c>
      <c r="G835"/>
      <c r="I835"/>
    </row>
    <row r="836" spans="5:9" x14ac:dyDescent="0.2">
      <c r="E836" t="s">
        <v>866</v>
      </c>
      <c r="G836"/>
      <c r="I836"/>
    </row>
    <row r="837" spans="5:9" x14ac:dyDescent="0.2">
      <c r="E837" t="s">
        <v>867</v>
      </c>
      <c r="G837"/>
      <c r="I837"/>
    </row>
    <row r="838" spans="5:9" x14ac:dyDescent="0.2">
      <c r="E838" t="s">
        <v>868</v>
      </c>
      <c r="G838"/>
      <c r="I838"/>
    </row>
    <row r="839" spans="5:9" x14ac:dyDescent="0.2">
      <c r="E839" t="s">
        <v>869</v>
      </c>
      <c r="G839"/>
      <c r="I839"/>
    </row>
    <row r="840" spans="5:9" x14ac:dyDescent="0.2">
      <c r="E840" t="s">
        <v>870</v>
      </c>
      <c r="G840"/>
      <c r="I840"/>
    </row>
    <row r="841" spans="5:9" x14ac:dyDescent="0.2">
      <c r="E841" t="s">
        <v>871</v>
      </c>
      <c r="G841"/>
      <c r="I841"/>
    </row>
    <row r="842" spans="5:9" x14ac:dyDescent="0.2">
      <c r="E842" t="s">
        <v>872</v>
      </c>
      <c r="G842"/>
      <c r="I842"/>
    </row>
    <row r="843" spans="5:9" x14ac:dyDescent="0.2">
      <c r="E843" t="s">
        <v>873</v>
      </c>
      <c r="G843"/>
      <c r="I843"/>
    </row>
    <row r="844" spans="5:9" x14ac:dyDescent="0.2">
      <c r="E844" t="s">
        <v>874</v>
      </c>
      <c r="G844"/>
      <c r="I844"/>
    </row>
    <row r="845" spans="5:9" x14ac:dyDescent="0.2">
      <c r="G845"/>
      <c r="I845"/>
    </row>
    <row r="846" spans="5:9" x14ac:dyDescent="0.2">
      <c r="G846"/>
      <c r="I846"/>
    </row>
    <row r="847" spans="5:9" x14ac:dyDescent="0.2">
      <c r="G847"/>
      <c r="I847"/>
    </row>
    <row r="848" spans="5:9" x14ac:dyDescent="0.2">
      <c r="G848"/>
      <c r="I848"/>
    </row>
    <row r="849" spans="7:9" x14ac:dyDescent="0.2">
      <c r="G849"/>
      <c r="I849"/>
    </row>
    <row r="850" spans="7:9" x14ac:dyDescent="0.2">
      <c r="G850"/>
      <c r="I850"/>
    </row>
    <row r="851" spans="7:9" x14ac:dyDescent="0.2">
      <c r="G851"/>
      <c r="I851"/>
    </row>
    <row r="852" spans="7:9" x14ac:dyDescent="0.2">
      <c r="G852"/>
      <c r="I852"/>
    </row>
    <row r="853" spans="7:9" x14ac:dyDescent="0.2">
      <c r="G853"/>
      <c r="I853"/>
    </row>
    <row r="854" spans="7:9" x14ac:dyDescent="0.2">
      <c r="G854"/>
      <c r="I854"/>
    </row>
    <row r="855" spans="7:9" x14ac:dyDescent="0.2">
      <c r="G855"/>
      <c r="I855"/>
    </row>
    <row r="856" spans="7:9" x14ac:dyDescent="0.2">
      <c r="G856"/>
      <c r="I856"/>
    </row>
    <row r="857" spans="7:9" x14ac:dyDescent="0.2">
      <c r="G857"/>
      <c r="I857"/>
    </row>
    <row r="858" spans="7:9" x14ac:dyDescent="0.2">
      <c r="G858"/>
      <c r="I858"/>
    </row>
    <row r="859" spans="7:9" x14ac:dyDescent="0.2">
      <c r="G859"/>
      <c r="I859"/>
    </row>
    <row r="860" spans="7:9" x14ac:dyDescent="0.2">
      <c r="G860"/>
      <c r="I860"/>
    </row>
    <row r="861" spans="7:9" x14ac:dyDescent="0.2">
      <c r="G861"/>
      <c r="I861"/>
    </row>
    <row r="862" spans="7:9" x14ac:dyDescent="0.2">
      <c r="G862"/>
      <c r="I862"/>
    </row>
    <row r="863" spans="7:9" x14ac:dyDescent="0.2">
      <c r="G863"/>
      <c r="I863"/>
    </row>
    <row r="864" spans="7:9" x14ac:dyDescent="0.2">
      <c r="G864"/>
      <c r="I864"/>
    </row>
    <row r="865" spans="7:9" x14ac:dyDescent="0.2">
      <c r="G865"/>
      <c r="I865"/>
    </row>
    <row r="866" spans="7:9" x14ac:dyDescent="0.2">
      <c r="G866"/>
      <c r="I866"/>
    </row>
    <row r="867" spans="7:9" x14ac:dyDescent="0.2">
      <c r="G867"/>
      <c r="I867"/>
    </row>
    <row r="868" spans="7:9" x14ac:dyDescent="0.2">
      <c r="G868"/>
      <c r="I868"/>
    </row>
    <row r="869" spans="7:9" x14ac:dyDescent="0.2">
      <c r="G869"/>
      <c r="I869"/>
    </row>
    <row r="870" spans="7:9" x14ac:dyDescent="0.2">
      <c r="G870"/>
      <c r="I870"/>
    </row>
    <row r="871" spans="7:9" x14ac:dyDescent="0.2">
      <c r="G871"/>
      <c r="I871"/>
    </row>
    <row r="872" spans="7:9" x14ac:dyDescent="0.2">
      <c r="G872"/>
      <c r="I872"/>
    </row>
    <row r="873" spans="7:9" x14ac:dyDescent="0.2">
      <c r="G873"/>
      <c r="I873"/>
    </row>
    <row r="874" spans="7:9" x14ac:dyDescent="0.2">
      <c r="G874"/>
      <c r="I874"/>
    </row>
    <row r="875" spans="7:9" x14ac:dyDescent="0.2">
      <c r="G875"/>
      <c r="I875"/>
    </row>
    <row r="876" spans="7:9" x14ac:dyDescent="0.2">
      <c r="G876"/>
      <c r="I876"/>
    </row>
    <row r="877" spans="7:9" x14ac:dyDescent="0.2">
      <c r="G877"/>
      <c r="I877"/>
    </row>
    <row r="878" spans="7:9" x14ac:dyDescent="0.2">
      <c r="G878"/>
      <c r="I878"/>
    </row>
    <row r="879" spans="7:9" x14ac:dyDescent="0.2">
      <c r="G879"/>
      <c r="I879"/>
    </row>
    <row r="880" spans="7:9" x14ac:dyDescent="0.2">
      <c r="G880"/>
      <c r="I880"/>
    </row>
    <row r="881" spans="7:9" x14ac:dyDescent="0.2">
      <c r="G881"/>
      <c r="I881"/>
    </row>
    <row r="882" spans="7:9" x14ac:dyDescent="0.2">
      <c r="G882"/>
      <c r="I882"/>
    </row>
    <row r="883" spans="7:9" x14ac:dyDescent="0.2">
      <c r="G883"/>
      <c r="I883"/>
    </row>
    <row r="884" spans="7:9" x14ac:dyDescent="0.2">
      <c r="G884"/>
      <c r="I884"/>
    </row>
    <row r="885" spans="7:9" x14ac:dyDescent="0.2">
      <c r="G885"/>
      <c r="I885"/>
    </row>
    <row r="886" spans="7:9" x14ac:dyDescent="0.2">
      <c r="G886"/>
      <c r="I886"/>
    </row>
    <row r="887" spans="7:9" x14ac:dyDescent="0.2">
      <c r="G887"/>
      <c r="I887"/>
    </row>
    <row r="888" spans="7:9" x14ac:dyDescent="0.2">
      <c r="G888"/>
      <c r="I888"/>
    </row>
    <row r="889" spans="7:9" x14ac:dyDescent="0.2">
      <c r="G889"/>
      <c r="I889"/>
    </row>
    <row r="890" spans="7:9" x14ac:dyDescent="0.2">
      <c r="G890"/>
      <c r="I890"/>
    </row>
    <row r="891" spans="7:9" x14ac:dyDescent="0.2">
      <c r="G891"/>
      <c r="I891"/>
    </row>
    <row r="892" spans="7:9" x14ac:dyDescent="0.2">
      <c r="G892"/>
      <c r="I892"/>
    </row>
    <row r="893" spans="7:9" x14ac:dyDescent="0.2">
      <c r="G893"/>
      <c r="I893"/>
    </row>
    <row r="894" spans="7:9" x14ac:dyDescent="0.2">
      <c r="G894"/>
      <c r="I894"/>
    </row>
    <row r="895" spans="7:9" x14ac:dyDescent="0.2">
      <c r="G895"/>
      <c r="I895"/>
    </row>
    <row r="896" spans="7:9" x14ac:dyDescent="0.2">
      <c r="G896"/>
      <c r="I896"/>
    </row>
    <row r="897" spans="7:9" x14ac:dyDescent="0.2">
      <c r="G897"/>
      <c r="I897"/>
    </row>
    <row r="898" spans="7:9" x14ac:dyDescent="0.2">
      <c r="G898"/>
      <c r="I898"/>
    </row>
    <row r="899" spans="7:9" x14ac:dyDescent="0.2">
      <c r="G899"/>
      <c r="I899"/>
    </row>
    <row r="900" spans="7:9" x14ac:dyDescent="0.2">
      <c r="G900"/>
      <c r="I900"/>
    </row>
    <row r="901" spans="7:9" x14ac:dyDescent="0.2">
      <c r="G901"/>
      <c r="I901"/>
    </row>
    <row r="902" spans="7:9" x14ac:dyDescent="0.2">
      <c r="G902"/>
      <c r="I902"/>
    </row>
    <row r="903" spans="7:9" x14ac:dyDescent="0.2">
      <c r="G903"/>
      <c r="I903"/>
    </row>
    <row r="904" spans="7:9" x14ac:dyDescent="0.2">
      <c r="G904"/>
      <c r="I904"/>
    </row>
    <row r="905" spans="7:9" x14ac:dyDescent="0.2">
      <c r="G905"/>
      <c r="I905"/>
    </row>
    <row r="906" spans="7:9" x14ac:dyDescent="0.2">
      <c r="G906"/>
      <c r="I906"/>
    </row>
    <row r="907" spans="7:9" x14ac:dyDescent="0.2">
      <c r="G907"/>
      <c r="I907"/>
    </row>
    <row r="908" spans="7:9" x14ac:dyDescent="0.2">
      <c r="G908"/>
      <c r="I908"/>
    </row>
    <row r="909" spans="7:9" x14ac:dyDescent="0.2">
      <c r="G909"/>
      <c r="I909"/>
    </row>
    <row r="910" spans="7:9" x14ac:dyDescent="0.2">
      <c r="G910"/>
      <c r="I910"/>
    </row>
    <row r="911" spans="7:9" x14ac:dyDescent="0.2">
      <c r="G911"/>
      <c r="I911"/>
    </row>
    <row r="912" spans="7:9" x14ac:dyDescent="0.2">
      <c r="G912"/>
      <c r="I912"/>
    </row>
    <row r="913" spans="7:9" x14ac:dyDescent="0.2">
      <c r="G913"/>
      <c r="I913"/>
    </row>
    <row r="914" spans="7:9" x14ac:dyDescent="0.2">
      <c r="G914"/>
      <c r="I914"/>
    </row>
    <row r="915" spans="7:9" x14ac:dyDescent="0.2">
      <c r="G915"/>
      <c r="I915"/>
    </row>
    <row r="916" spans="7:9" x14ac:dyDescent="0.2">
      <c r="G916"/>
      <c r="I916"/>
    </row>
    <row r="917" spans="7:9" x14ac:dyDescent="0.2">
      <c r="G917"/>
      <c r="I917"/>
    </row>
    <row r="918" spans="7:9" x14ac:dyDescent="0.2">
      <c r="G918"/>
      <c r="I918"/>
    </row>
    <row r="919" spans="7:9" x14ac:dyDescent="0.2">
      <c r="G919"/>
      <c r="I919"/>
    </row>
    <row r="920" spans="7:9" x14ac:dyDescent="0.2">
      <c r="G920"/>
      <c r="I920"/>
    </row>
    <row r="921" spans="7:9" x14ac:dyDescent="0.2">
      <c r="G921"/>
      <c r="I921"/>
    </row>
    <row r="922" spans="7:9" x14ac:dyDescent="0.2">
      <c r="G922"/>
      <c r="I922"/>
    </row>
    <row r="923" spans="7:9" x14ac:dyDescent="0.2">
      <c r="G923"/>
      <c r="I923"/>
    </row>
    <row r="924" spans="7:9" x14ac:dyDescent="0.2">
      <c r="G924"/>
      <c r="I924"/>
    </row>
    <row r="925" spans="7:9" x14ac:dyDescent="0.2">
      <c r="G925"/>
      <c r="I925"/>
    </row>
    <row r="926" spans="7:9" x14ac:dyDescent="0.2">
      <c r="G926"/>
      <c r="I926"/>
    </row>
    <row r="927" spans="7:9" x14ac:dyDescent="0.2">
      <c r="G927"/>
      <c r="I927"/>
    </row>
    <row r="928" spans="7:9" x14ac:dyDescent="0.2">
      <c r="G928"/>
      <c r="I928"/>
    </row>
    <row r="929" spans="7:9" x14ac:dyDescent="0.2">
      <c r="G929"/>
      <c r="I929"/>
    </row>
    <row r="930" spans="7:9" x14ac:dyDescent="0.2">
      <c r="G930"/>
      <c r="I930"/>
    </row>
    <row r="931" spans="7:9" x14ac:dyDescent="0.2">
      <c r="G931"/>
      <c r="I931"/>
    </row>
    <row r="932" spans="7:9" x14ac:dyDescent="0.2">
      <c r="G932"/>
      <c r="I932"/>
    </row>
    <row r="933" spans="7:9" x14ac:dyDescent="0.2">
      <c r="G933"/>
      <c r="I933"/>
    </row>
    <row r="934" spans="7:9" x14ac:dyDescent="0.2">
      <c r="G934"/>
      <c r="I934"/>
    </row>
    <row r="935" spans="7:9" x14ac:dyDescent="0.2">
      <c r="G935"/>
      <c r="I935"/>
    </row>
    <row r="936" spans="7:9" x14ac:dyDescent="0.2">
      <c r="G936"/>
      <c r="I936"/>
    </row>
    <row r="937" spans="7:9" x14ac:dyDescent="0.2">
      <c r="G937"/>
      <c r="I937"/>
    </row>
    <row r="938" spans="7:9" x14ac:dyDescent="0.2">
      <c r="G938"/>
      <c r="I938"/>
    </row>
    <row r="939" spans="7:9" x14ac:dyDescent="0.2">
      <c r="G939"/>
      <c r="I939"/>
    </row>
    <row r="940" spans="7:9" x14ac:dyDescent="0.2">
      <c r="G940"/>
      <c r="I940"/>
    </row>
    <row r="941" spans="7:9" x14ac:dyDescent="0.2">
      <c r="G941"/>
      <c r="I941"/>
    </row>
    <row r="942" spans="7:9" x14ac:dyDescent="0.2">
      <c r="G942"/>
      <c r="I942"/>
    </row>
    <row r="943" spans="7:9" x14ac:dyDescent="0.2">
      <c r="G943"/>
      <c r="I943"/>
    </row>
    <row r="944" spans="7:9" x14ac:dyDescent="0.2">
      <c r="G944"/>
      <c r="I944"/>
    </row>
    <row r="945" spans="7:9" x14ac:dyDescent="0.2">
      <c r="G945"/>
      <c r="I945"/>
    </row>
    <row r="946" spans="7:9" x14ac:dyDescent="0.2">
      <c r="G946"/>
      <c r="I946"/>
    </row>
    <row r="947" spans="7:9" x14ac:dyDescent="0.2">
      <c r="G947"/>
      <c r="I947"/>
    </row>
    <row r="948" spans="7:9" x14ac:dyDescent="0.2">
      <c r="G948"/>
      <c r="I948"/>
    </row>
    <row r="949" spans="7:9" x14ac:dyDescent="0.2">
      <c r="G949"/>
      <c r="I949"/>
    </row>
    <row r="950" spans="7:9" x14ac:dyDescent="0.2">
      <c r="G950"/>
      <c r="I950"/>
    </row>
    <row r="951" spans="7:9" x14ac:dyDescent="0.2">
      <c r="G951"/>
      <c r="I951"/>
    </row>
    <row r="952" spans="7:9" x14ac:dyDescent="0.2">
      <c r="G952"/>
      <c r="I952"/>
    </row>
    <row r="953" spans="7:9" x14ac:dyDescent="0.2">
      <c r="G953"/>
      <c r="I953"/>
    </row>
    <row r="954" spans="7:9" x14ac:dyDescent="0.2">
      <c r="G954"/>
      <c r="I954"/>
    </row>
    <row r="955" spans="7:9" x14ac:dyDescent="0.2">
      <c r="G955"/>
      <c r="I955"/>
    </row>
    <row r="956" spans="7:9" x14ac:dyDescent="0.2">
      <c r="G956"/>
      <c r="I956"/>
    </row>
    <row r="957" spans="7:9" x14ac:dyDescent="0.2">
      <c r="G957"/>
      <c r="I957"/>
    </row>
    <row r="958" spans="7:9" x14ac:dyDescent="0.2">
      <c r="G958"/>
      <c r="I958"/>
    </row>
    <row r="959" spans="7:9" x14ac:dyDescent="0.2">
      <c r="G959"/>
      <c r="I959"/>
    </row>
    <row r="960" spans="7:9" x14ac:dyDescent="0.2">
      <c r="G960"/>
      <c r="I960"/>
    </row>
    <row r="961" spans="7:9" x14ac:dyDescent="0.2">
      <c r="G961"/>
      <c r="I961"/>
    </row>
    <row r="962" spans="7:9" x14ac:dyDescent="0.2">
      <c r="G962"/>
      <c r="I962"/>
    </row>
    <row r="963" spans="7:9" x14ac:dyDescent="0.2">
      <c r="G963"/>
      <c r="I963"/>
    </row>
    <row r="964" spans="7:9" x14ac:dyDescent="0.2">
      <c r="G964"/>
      <c r="I964"/>
    </row>
    <row r="965" spans="7:9" x14ac:dyDescent="0.2">
      <c r="G965"/>
      <c r="I965"/>
    </row>
    <row r="966" spans="7:9" x14ac:dyDescent="0.2">
      <c r="G966"/>
      <c r="I966"/>
    </row>
    <row r="967" spans="7:9" x14ac:dyDescent="0.2">
      <c r="G967"/>
      <c r="I967"/>
    </row>
    <row r="968" spans="7:9" x14ac:dyDescent="0.2">
      <c r="G968"/>
      <c r="I968"/>
    </row>
    <row r="969" spans="7:9" x14ac:dyDescent="0.2">
      <c r="G969"/>
      <c r="I969"/>
    </row>
    <row r="970" spans="7:9" x14ac:dyDescent="0.2">
      <c r="G970"/>
      <c r="I970"/>
    </row>
    <row r="971" spans="7:9" x14ac:dyDescent="0.2">
      <c r="G971"/>
      <c r="I971"/>
    </row>
    <row r="972" spans="7:9" x14ac:dyDescent="0.2">
      <c r="G972"/>
      <c r="I972"/>
    </row>
    <row r="973" spans="7:9" x14ac:dyDescent="0.2">
      <c r="G973"/>
      <c r="I973"/>
    </row>
    <row r="974" spans="7:9" x14ac:dyDescent="0.2">
      <c r="G974"/>
      <c r="I974"/>
    </row>
    <row r="975" spans="7:9" x14ac:dyDescent="0.2">
      <c r="G975"/>
      <c r="I975"/>
    </row>
    <row r="976" spans="7:9" x14ac:dyDescent="0.2">
      <c r="G976"/>
      <c r="I976"/>
    </row>
    <row r="977" spans="7:9" x14ac:dyDescent="0.2">
      <c r="G977"/>
      <c r="I977"/>
    </row>
    <row r="978" spans="7:9" x14ac:dyDescent="0.2">
      <c r="G978"/>
      <c r="I978"/>
    </row>
    <row r="979" spans="7:9" x14ac:dyDescent="0.2">
      <c r="G979"/>
      <c r="I979"/>
    </row>
    <row r="980" spans="7:9" x14ac:dyDescent="0.2">
      <c r="G980"/>
      <c r="I980"/>
    </row>
    <row r="981" spans="7:9" x14ac:dyDescent="0.2">
      <c r="G981"/>
      <c r="I981"/>
    </row>
    <row r="982" spans="7:9" x14ac:dyDescent="0.2">
      <c r="G982"/>
      <c r="I982"/>
    </row>
    <row r="983" spans="7:9" x14ac:dyDescent="0.2">
      <c r="G983"/>
      <c r="I983"/>
    </row>
    <row r="984" spans="7:9" x14ac:dyDescent="0.2">
      <c r="G984"/>
      <c r="I984"/>
    </row>
    <row r="985" spans="7:9" x14ac:dyDescent="0.2">
      <c r="G985"/>
      <c r="I985"/>
    </row>
    <row r="986" spans="7:9" x14ac:dyDescent="0.2">
      <c r="G986"/>
      <c r="I986"/>
    </row>
    <row r="987" spans="7:9" x14ac:dyDescent="0.2">
      <c r="G987"/>
      <c r="I987"/>
    </row>
    <row r="988" spans="7:9" x14ac:dyDescent="0.2">
      <c r="G988"/>
      <c r="I988"/>
    </row>
    <row r="989" spans="7:9" x14ac:dyDescent="0.2">
      <c r="G989"/>
      <c r="I989"/>
    </row>
    <row r="990" spans="7:9" x14ac:dyDescent="0.2">
      <c r="G990"/>
      <c r="I990"/>
    </row>
    <row r="991" spans="7:9" x14ac:dyDescent="0.2">
      <c r="G991"/>
      <c r="I991"/>
    </row>
    <row r="992" spans="7:9" x14ac:dyDescent="0.2">
      <c r="G992"/>
      <c r="I992"/>
    </row>
    <row r="993" spans="7:9" x14ac:dyDescent="0.2">
      <c r="G993"/>
      <c r="I993"/>
    </row>
    <row r="994" spans="7:9" x14ac:dyDescent="0.2">
      <c r="G994"/>
      <c r="I994"/>
    </row>
    <row r="995" spans="7:9" x14ac:dyDescent="0.2">
      <c r="G995"/>
      <c r="I995"/>
    </row>
    <row r="996" spans="7:9" x14ac:dyDescent="0.2">
      <c r="G996"/>
      <c r="I996"/>
    </row>
    <row r="997" spans="7:9" x14ac:dyDescent="0.2">
      <c r="G997"/>
      <c r="I997"/>
    </row>
    <row r="998" spans="7:9" x14ac:dyDescent="0.2">
      <c r="G998"/>
      <c r="I998"/>
    </row>
    <row r="999" spans="7:9" x14ac:dyDescent="0.2">
      <c r="G999"/>
      <c r="I999"/>
    </row>
    <row r="1000" spans="7:9" x14ac:dyDescent="0.2">
      <c r="G1000"/>
      <c r="I1000"/>
    </row>
    <row r="1001" spans="7:9" x14ac:dyDescent="0.2">
      <c r="G1001"/>
      <c r="I100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12DF0-27CB-4D8A-957D-3F528DD6A8C2}">
  <dimension ref="A1:Q97"/>
  <sheetViews>
    <sheetView topLeftCell="K41" workbookViewId="0">
      <selection activeCell="P55" sqref="P55"/>
    </sheetView>
  </sheetViews>
  <sheetFormatPr defaultRowHeight="14.25" x14ac:dyDescent="0.2"/>
  <cols>
    <col min="1" max="1" width="13.125" bestFit="1" customWidth="1"/>
    <col min="2" max="3" width="17.625" bestFit="1" customWidth="1"/>
    <col min="5" max="5" width="13.125" bestFit="1" customWidth="1"/>
    <col min="6" max="6" width="15" bestFit="1" customWidth="1"/>
    <col min="8" max="8" width="13.125" bestFit="1" customWidth="1"/>
    <col min="9" max="9" width="27.25" bestFit="1" customWidth="1"/>
    <col min="10" max="10" width="30.875" bestFit="1" customWidth="1"/>
    <col min="13" max="13" width="27.5" bestFit="1" customWidth="1"/>
    <col min="14" max="14" width="27.25" bestFit="1" customWidth="1"/>
    <col min="16" max="16" width="13.125" bestFit="1" customWidth="1"/>
    <col min="17" max="17" width="27.25" bestFit="1" customWidth="1"/>
  </cols>
  <sheetData>
    <row r="1" spans="1:14" x14ac:dyDescent="0.2">
      <c r="E1" s="8" t="s">
        <v>903</v>
      </c>
      <c r="F1" t="s">
        <v>906</v>
      </c>
      <c r="M1" s="8" t="s">
        <v>903</v>
      </c>
      <c r="N1" t="s">
        <v>905</v>
      </c>
    </row>
    <row r="2" spans="1:14" x14ac:dyDescent="0.2">
      <c r="E2" s="9" t="s">
        <v>35</v>
      </c>
      <c r="F2" s="3">
        <v>192</v>
      </c>
      <c r="H2" t="s">
        <v>905</v>
      </c>
      <c r="J2" t="s">
        <v>909</v>
      </c>
      <c r="M2" s="9" t="s">
        <v>51</v>
      </c>
      <c r="N2" s="4">
        <v>20019.96</v>
      </c>
    </row>
    <row r="3" spans="1:14" x14ac:dyDescent="0.2">
      <c r="A3" s="8" t="s">
        <v>903</v>
      </c>
      <c r="B3" t="s">
        <v>907</v>
      </c>
      <c r="E3" s="9" t="s">
        <v>164</v>
      </c>
      <c r="F3" s="3">
        <v>170</v>
      </c>
      <c r="H3" s="4">
        <v>5001956.3000000082</v>
      </c>
      <c r="J3" s="4">
        <v>750293.44500000053</v>
      </c>
      <c r="M3" s="9" t="s">
        <v>269</v>
      </c>
      <c r="N3" s="4">
        <v>16987.830000000002</v>
      </c>
    </row>
    <row r="4" spans="1:14" x14ac:dyDescent="0.2">
      <c r="A4" s="9" t="s">
        <v>41</v>
      </c>
      <c r="B4" s="4">
        <v>18704.640749999995</v>
      </c>
      <c r="E4" s="9" t="s">
        <v>20</v>
      </c>
      <c r="F4" s="3">
        <v>202</v>
      </c>
      <c r="M4" s="9" t="s">
        <v>400</v>
      </c>
      <c r="N4" s="4">
        <v>18058.240000000002</v>
      </c>
    </row>
    <row r="5" spans="1:14" x14ac:dyDescent="0.2">
      <c r="A5" s="9" t="s">
        <v>79</v>
      </c>
      <c r="B5" s="4">
        <v>20552.202749999993</v>
      </c>
      <c r="E5" s="9" t="s">
        <v>11</v>
      </c>
      <c r="F5" s="3">
        <v>207</v>
      </c>
      <c r="J5" t="s">
        <v>911</v>
      </c>
      <c r="M5" s="9" t="s">
        <v>322</v>
      </c>
      <c r="N5" s="4">
        <v>18334.25</v>
      </c>
    </row>
    <row r="6" spans="1:14" x14ac:dyDescent="0.2">
      <c r="A6" s="9" t="s">
        <v>87</v>
      </c>
      <c r="B6" s="4">
        <v>22155.854999999996</v>
      </c>
      <c r="E6" s="9" t="s">
        <v>41</v>
      </c>
      <c r="F6" s="3">
        <v>287</v>
      </c>
      <c r="H6" t="s">
        <v>906</v>
      </c>
      <c r="J6" s="4">
        <v>13333.333333333492</v>
      </c>
      <c r="M6" s="9" t="s">
        <v>142</v>
      </c>
      <c r="N6" s="4">
        <v>17691.2</v>
      </c>
    </row>
    <row r="7" spans="1:14" x14ac:dyDescent="0.2">
      <c r="A7" s="9" t="s">
        <v>14</v>
      </c>
      <c r="B7" s="4">
        <v>21656.484749999996</v>
      </c>
      <c r="E7" s="9" t="s">
        <v>79</v>
      </c>
      <c r="F7" s="3">
        <v>288</v>
      </c>
      <c r="H7" s="10">
        <v>5424</v>
      </c>
      <c r="M7" s="9" t="s">
        <v>520</v>
      </c>
      <c r="N7" s="4">
        <v>17042.34</v>
      </c>
    </row>
    <row r="8" spans="1:14" x14ac:dyDescent="0.2">
      <c r="A8" s="9" t="s">
        <v>47</v>
      </c>
      <c r="B8" s="4">
        <v>19282.189499999993</v>
      </c>
      <c r="E8" s="9" t="s">
        <v>58</v>
      </c>
      <c r="F8" s="3">
        <v>231</v>
      </c>
      <c r="M8" s="9" t="s">
        <v>395</v>
      </c>
      <c r="N8" s="4">
        <v>17721.739999999998</v>
      </c>
    </row>
    <row r="9" spans="1:14" x14ac:dyDescent="0.2">
      <c r="A9" s="9" t="s">
        <v>27</v>
      </c>
      <c r="B9" s="4">
        <v>21263.028750000005</v>
      </c>
      <c r="E9" s="9" t="s">
        <v>87</v>
      </c>
      <c r="F9" s="3">
        <v>290</v>
      </c>
      <c r="J9" t="s">
        <v>912</v>
      </c>
      <c r="M9" s="9" t="s">
        <v>392</v>
      </c>
      <c r="N9" s="4">
        <v>17743.05</v>
      </c>
    </row>
    <row r="10" spans="1:14" x14ac:dyDescent="0.2">
      <c r="A10" s="9" t="s">
        <v>29</v>
      </c>
      <c r="B10" s="4">
        <v>25298.17500000001</v>
      </c>
      <c r="E10" s="9" t="s">
        <v>14</v>
      </c>
      <c r="F10" s="3">
        <v>285</v>
      </c>
      <c r="H10" t="s">
        <v>907</v>
      </c>
      <c r="J10" s="11">
        <v>5001.956300000008</v>
      </c>
      <c r="M10" s="9" t="s">
        <v>323</v>
      </c>
      <c r="N10" s="4">
        <v>21317.22</v>
      </c>
    </row>
    <row r="11" spans="1:14" x14ac:dyDescent="0.2">
      <c r="A11" s="9" t="s">
        <v>60</v>
      </c>
      <c r="B11" s="4">
        <v>20299.470000000005</v>
      </c>
      <c r="E11" s="9" t="s">
        <v>22</v>
      </c>
      <c r="F11" s="3">
        <v>234</v>
      </c>
      <c r="H11" s="4">
        <v>375146.72250000032</v>
      </c>
      <c r="M11" s="9" t="s">
        <v>343</v>
      </c>
      <c r="N11" s="4">
        <v>18056.2</v>
      </c>
    </row>
    <row r="12" spans="1:14" x14ac:dyDescent="0.2">
      <c r="A12" s="9" t="s">
        <v>18</v>
      </c>
      <c r="B12" s="4">
        <v>20168.668499999996</v>
      </c>
      <c r="E12" s="9" t="s">
        <v>31</v>
      </c>
      <c r="F12" s="3">
        <v>205</v>
      </c>
      <c r="M12" s="9" t="s">
        <v>904</v>
      </c>
      <c r="N12" s="4">
        <v>182972.03</v>
      </c>
    </row>
    <row r="13" spans="1:14" x14ac:dyDescent="0.2">
      <c r="A13" s="9" t="s">
        <v>33</v>
      </c>
      <c r="B13" s="4">
        <v>21137.52075</v>
      </c>
      <c r="E13" s="9" t="s">
        <v>6</v>
      </c>
      <c r="F13" s="3">
        <v>208</v>
      </c>
    </row>
    <row r="14" spans="1:14" x14ac:dyDescent="0.2">
      <c r="A14" s="9" t="s">
        <v>904</v>
      </c>
      <c r="B14" s="4">
        <v>210518.23574999999</v>
      </c>
      <c r="E14" s="9" t="s">
        <v>47</v>
      </c>
      <c r="F14" s="3">
        <v>303</v>
      </c>
    </row>
    <row r="15" spans="1:14" x14ac:dyDescent="0.2">
      <c r="E15" s="9" t="s">
        <v>27</v>
      </c>
      <c r="F15" s="3">
        <v>324</v>
      </c>
      <c r="H15" s="8" t="s">
        <v>903</v>
      </c>
      <c r="I15" t="s">
        <v>906</v>
      </c>
    </row>
    <row r="16" spans="1:14" x14ac:dyDescent="0.2">
      <c r="E16" s="9" t="s">
        <v>25</v>
      </c>
      <c r="F16" s="3">
        <v>205</v>
      </c>
      <c r="H16" s="9" t="s">
        <v>13</v>
      </c>
      <c r="I16" s="3">
        <v>1110</v>
      </c>
    </row>
    <row r="17" spans="5:9" x14ac:dyDescent="0.2">
      <c r="E17" s="9" t="s">
        <v>52</v>
      </c>
      <c r="F17" s="3">
        <v>167</v>
      </c>
      <c r="H17" s="9" t="s">
        <v>10</v>
      </c>
      <c r="I17" s="3">
        <v>910</v>
      </c>
    </row>
    <row r="18" spans="5:9" x14ac:dyDescent="0.2">
      <c r="E18" s="9" t="s">
        <v>29</v>
      </c>
      <c r="F18" s="3">
        <v>333</v>
      </c>
      <c r="H18" s="9" t="s">
        <v>16</v>
      </c>
      <c r="I18" s="3">
        <v>1143</v>
      </c>
    </row>
    <row r="19" spans="5:9" x14ac:dyDescent="0.2">
      <c r="E19" s="9" t="s">
        <v>60</v>
      </c>
      <c r="F19" s="3">
        <v>294</v>
      </c>
      <c r="H19" s="9" t="s">
        <v>5</v>
      </c>
      <c r="I19" s="3">
        <v>1237</v>
      </c>
    </row>
    <row r="20" spans="5:9" x14ac:dyDescent="0.2">
      <c r="E20" s="9" t="s">
        <v>91</v>
      </c>
      <c r="F20" s="3">
        <v>220</v>
      </c>
      <c r="H20" s="9" t="s">
        <v>8</v>
      </c>
      <c r="I20" s="3">
        <v>1024</v>
      </c>
    </row>
    <row r="21" spans="5:9" x14ac:dyDescent="0.2">
      <c r="E21" s="9" t="s">
        <v>18</v>
      </c>
      <c r="F21" s="3">
        <v>294</v>
      </c>
      <c r="H21" s="9" t="s">
        <v>904</v>
      </c>
      <c r="I21" s="3">
        <v>5424</v>
      </c>
    </row>
    <row r="22" spans="5:9" x14ac:dyDescent="0.2">
      <c r="E22" s="9" t="s">
        <v>63</v>
      </c>
      <c r="F22" s="3">
        <v>225</v>
      </c>
    </row>
    <row r="23" spans="5:9" x14ac:dyDescent="0.2">
      <c r="E23" s="9" t="s">
        <v>33</v>
      </c>
      <c r="F23" s="3">
        <v>260</v>
      </c>
    </row>
    <row r="24" spans="5:9" x14ac:dyDescent="0.2">
      <c r="E24" s="9" t="s">
        <v>904</v>
      </c>
      <c r="F24" s="3">
        <v>5424</v>
      </c>
      <c r="H24" s="8" t="s">
        <v>903</v>
      </c>
      <c r="I24" t="s">
        <v>907</v>
      </c>
    </row>
    <row r="25" spans="5:9" x14ac:dyDescent="0.2">
      <c r="H25" s="9" t="s">
        <v>51</v>
      </c>
      <c r="I25" s="4">
        <v>1501.4970000000017</v>
      </c>
    </row>
    <row r="26" spans="5:9" x14ac:dyDescent="0.2">
      <c r="H26" s="9" t="s">
        <v>269</v>
      </c>
      <c r="I26" s="4">
        <v>1274.0872499999996</v>
      </c>
    </row>
    <row r="27" spans="5:9" x14ac:dyDescent="0.2">
      <c r="H27" s="9" t="s">
        <v>400</v>
      </c>
      <c r="I27" s="4">
        <v>1354.3680000000006</v>
      </c>
    </row>
    <row r="28" spans="5:9" x14ac:dyDescent="0.2">
      <c r="H28" s="9" t="s">
        <v>322</v>
      </c>
      <c r="I28" s="4">
        <v>1375.0687500000004</v>
      </c>
    </row>
    <row r="29" spans="5:9" x14ac:dyDescent="0.2">
      <c r="H29" s="9" t="s">
        <v>142</v>
      </c>
      <c r="I29" s="4">
        <v>1326.840000000002</v>
      </c>
    </row>
    <row r="30" spans="5:9" x14ac:dyDescent="0.2">
      <c r="H30" s="9" t="s">
        <v>520</v>
      </c>
      <c r="I30" s="4">
        <v>1278.1754999999996</v>
      </c>
    </row>
    <row r="31" spans="5:9" x14ac:dyDescent="0.2">
      <c r="H31" s="9" t="s">
        <v>395</v>
      </c>
      <c r="I31" s="4">
        <v>1329.1305000000002</v>
      </c>
    </row>
    <row r="32" spans="5:9" x14ac:dyDescent="0.2">
      <c r="H32" s="9" t="s">
        <v>392</v>
      </c>
      <c r="I32" s="4">
        <v>1330.7287500000002</v>
      </c>
    </row>
    <row r="33" spans="1:14" x14ac:dyDescent="0.2">
      <c r="H33" s="9" t="s">
        <v>323</v>
      </c>
      <c r="I33" s="4">
        <v>1598.7915</v>
      </c>
    </row>
    <row r="34" spans="1:14" x14ac:dyDescent="0.2">
      <c r="H34" s="9" t="s">
        <v>343</v>
      </c>
      <c r="I34" s="4">
        <v>1354.2150000000001</v>
      </c>
    </row>
    <row r="35" spans="1:14" x14ac:dyDescent="0.2">
      <c r="H35" s="9" t="s">
        <v>904</v>
      </c>
      <c r="I35" s="4">
        <v>13722.902250000005</v>
      </c>
    </row>
    <row r="42" spans="1:14" x14ac:dyDescent="0.2">
      <c r="M42" s="8" t="s">
        <v>903</v>
      </c>
      <c r="N42" t="s">
        <v>905</v>
      </c>
    </row>
    <row r="43" spans="1:14" x14ac:dyDescent="0.2">
      <c r="A43" s="8" t="s">
        <v>903</v>
      </c>
      <c r="B43" t="s">
        <v>906</v>
      </c>
      <c r="M43" s="9" t="s">
        <v>894</v>
      </c>
      <c r="N43" s="4">
        <v>460241.03000000014</v>
      </c>
    </row>
    <row r="44" spans="1:14" x14ac:dyDescent="0.2">
      <c r="A44" s="9" t="s">
        <v>894</v>
      </c>
      <c r="B44" s="10">
        <v>475</v>
      </c>
      <c r="M44" s="9" t="s">
        <v>896</v>
      </c>
      <c r="N44" s="4">
        <v>322246.87</v>
      </c>
    </row>
    <row r="45" spans="1:14" x14ac:dyDescent="0.2">
      <c r="A45" s="9" t="s">
        <v>896</v>
      </c>
      <c r="B45" s="10">
        <v>313</v>
      </c>
      <c r="M45" s="9" t="s">
        <v>890</v>
      </c>
      <c r="N45" s="4">
        <v>483811.89999999991</v>
      </c>
    </row>
    <row r="46" spans="1:14" x14ac:dyDescent="0.2">
      <c r="A46" s="9" t="s">
        <v>890</v>
      </c>
      <c r="B46" s="10">
        <v>495</v>
      </c>
      <c r="M46" s="9" t="s">
        <v>888</v>
      </c>
      <c r="N46" s="4">
        <v>457235.95999999979</v>
      </c>
    </row>
    <row r="47" spans="1:14" x14ac:dyDescent="0.2">
      <c r="A47" s="9" t="s">
        <v>888</v>
      </c>
      <c r="B47" s="10">
        <v>474</v>
      </c>
      <c r="M47" s="9" t="s">
        <v>897</v>
      </c>
      <c r="N47" s="4">
        <v>369466.69000000006</v>
      </c>
    </row>
    <row r="48" spans="1:14" x14ac:dyDescent="0.2">
      <c r="A48" s="9" t="s">
        <v>897</v>
      </c>
      <c r="B48" s="10">
        <v>420</v>
      </c>
      <c r="M48" s="9" t="s">
        <v>887</v>
      </c>
      <c r="N48" s="4">
        <v>406322.11999999994</v>
      </c>
    </row>
    <row r="49" spans="1:17" x14ac:dyDescent="0.2">
      <c r="A49" s="9" t="s">
        <v>887</v>
      </c>
      <c r="B49" s="10">
        <v>444</v>
      </c>
      <c r="M49" s="9" t="s">
        <v>892</v>
      </c>
      <c r="N49" s="4">
        <v>464566.6100000001</v>
      </c>
    </row>
    <row r="50" spans="1:17" x14ac:dyDescent="0.2">
      <c r="A50" s="9" t="s">
        <v>892</v>
      </c>
      <c r="B50" s="10">
        <v>501</v>
      </c>
      <c r="M50" s="9" t="s">
        <v>891</v>
      </c>
      <c r="N50" s="4">
        <v>431508.00000000017</v>
      </c>
      <c r="P50" s="8" t="s">
        <v>903</v>
      </c>
      <c r="Q50" t="s">
        <v>905</v>
      </c>
    </row>
    <row r="51" spans="1:17" x14ac:dyDescent="0.2">
      <c r="A51" s="9" t="s">
        <v>891</v>
      </c>
      <c r="B51" s="10">
        <v>513</v>
      </c>
      <c r="M51" s="9" t="s">
        <v>893</v>
      </c>
      <c r="N51" s="4">
        <v>467290.14999999985</v>
      </c>
      <c r="P51" s="9" t="s">
        <v>35</v>
      </c>
      <c r="Q51" s="4">
        <v>187987.19</v>
      </c>
    </row>
    <row r="52" spans="1:17" x14ac:dyDescent="0.2">
      <c r="A52" s="9" t="s">
        <v>893</v>
      </c>
      <c r="B52" s="10">
        <v>567</v>
      </c>
      <c r="M52" s="9" t="s">
        <v>889</v>
      </c>
      <c r="N52" s="4">
        <v>408930.40000000008</v>
      </c>
      <c r="P52" s="9" t="s">
        <v>164</v>
      </c>
      <c r="Q52" s="4">
        <v>173030.11000000004</v>
      </c>
    </row>
    <row r="53" spans="1:17" x14ac:dyDescent="0.2">
      <c r="A53" s="9" t="s">
        <v>889</v>
      </c>
      <c r="B53" s="10">
        <v>432</v>
      </c>
      <c r="M53" s="9" t="s">
        <v>898</v>
      </c>
      <c r="N53" s="4">
        <v>364950.3</v>
      </c>
      <c r="P53" s="9" t="s">
        <v>58</v>
      </c>
      <c r="Q53" s="4">
        <v>182436.03000000003</v>
      </c>
    </row>
    <row r="54" spans="1:17" x14ac:dyDescent="0.2">
      <c r="A54" s="9" t="s">
        <v>898</v>
      </c>
      <c r="B54" s="10">
        <v>387</v>
      </c>
      <c r="M54" s="9" t="s">
        <v>895</v>
      </c>
      <c r="N54" s="4">
        <v>365386.2699999999</v>
      </c>
      <c r="P54" s="9" t="s">
        <v>22</v>
      </c>
      <c r="Q54" s="4">
        <v>189550.18999999997</v>
      </c>
    </row>
    <row r="55" spans="1:17" x14ac:dyDescent="0.2">
      <c r="A55" s="9" t="s">
        <v>895</v>
      </c>
      <c r="B55" s="10">
        <v>403</v>
      </c>
      <c r="H55" s="8" t="s">
        <v>903</v>
      </c>
      <c r="I55" t="s">
        <v>905</v>
      </c>
      <c r="M55" s="9" t="s">
        <v>904</v>
      </c>
      <c r="N55" s="4">
        <v>5001956.2999999989</v>
      </c>
      <c r="P55" s="9" t="s">
        <v>31</v>
      </c>
      <c r="Q55" s="4">
        <v>177228.90999999997</v>
      </c>
    </row>
    <row r="56" spans="1:17" x14ac:dyDescent="0.2">
      <c r="A56" s="9" t="s">
        <v>904</v>
      </c>
      <c r="B56" s="10">
        <v>5424</v>
      </c>
      <c r="H56" s="9" t="s">
        <v>41</v>
      </c>
      <c r="I56" s="4">
        <v>249395.20999999996</v>
      </c>
      <c r="P56" s="9" t="s">
        <v>6</v>
      </c>
      <c r="Q56" s="4">
        <v>193437.06000000003</v>
      </c>
    </row>
    <row r="57" spans="1:17" x14ac:dyDescent="0.2">
      <c r="H57" s="9" t="s">
        <v>79</v>
      </c>
      <c r="I57" s="4">
        <v>274029.36999999994</v>
      </c>
      <c r="P57" s="9" t="s">
        <v>25</v>
      </c>
      <c r="Q57" s="4">
        <v>164087.12999999998</v>
      </c>
    </row>
    <row r="58" spans="1:17" x14ac:dyDescent="0.2">
      <c r="A58" s="9" t="s">
        <v>913</v>
      </c>
      <c r="B58" s="12">
        <f>GETPIVOTDATA("Quantity",$A$43)</f>
        <v>5424</v>
      </c>
      <c r="H58" s="9" t="s">
        <v>87</v>
      </c>
      <c r="I58" s="4">
        <v>295411.40000000014</v>
      </c>
      <c r="P58" s="9" t="s">
        <v>52</v>
      </c>
      <c r="Q58" s="4">
        <v>157702.66999999998</v>
      </c>
    </row>
    <row r="59" spans="1:17" x14ac:dyDescent="0.2">
      <c r="H59" s="9" t="s">
        <v>14</v>
      </c>
      <c r="I59" s="4">
        <v>288753.13000000006</v>
      </c>
      <c r="P59" s="9" t="s">
        <v>91</v>
      </c>
      <c r="Q59" s="4">
        <v>172671.02000000002</v>
      </c>
    </row>
    <row r="60" spans="1:17" x14ac:dyDescent="0.2">
      <c r="H60" s="9" t="s">
        <v>47</v>
      </c>
      <c r="I60" s="4">
        <v>257095.86</v>
      </c>
      <c r="P60" s="9" t="s">
        <v>63</v>
      </c>
      <c r="Q60" s="4">
        <v>183727.80000000005</v>
      </c>
    </row>
    <row r="61" spans="1:17" x14ac:dyDescent="0.2">
      <c r="A61" s="8" t="s">
        <v>903</v>
      </c>
      <c r="B61" t="s">
        <v>905</v>
      </c>
      <c r="H61" s="9" t="s">
        <v>27</v>
      </c>
      <c r="I61" s="4">
        <v>283507.04999999987</v>
      </c>
      <c r="P61" s="9" t="s">
        <v>904</v>
      </c>
      <c r="Q61" s="4">
        <v>1781858.1099999999</v>
      </c>
    </row>
    <row r="62" spans="1:17" x14ac:dyDescent="0.2">
      <c r="A62" s="9" t="s">
        <v>13</v>
      </c>
      <c r="B62" s="4">
        <v>1020040.0700000002</v>
      </c>
      <c r="H62" s="9" t="s">
        <v>29</v>
      </c>
      <c r="I62" s="4">
        <v>337308.99999999994</v>
      </c>
    </row>
    <row r="63" spans="1:17" x14ac:dyDescent="0.2">
      <c r="A63" s="9" t="s">
        <v>10</v>
      </c>
      <c r="B63" s="4">
        <v>900079.19999999949</v>
      </c>
      <c r="H63" s="9" t="s">
        <v>60</v>
      </c>
      <c r="I63" s="4">
        <v>270659.60000000003</v>
      </c>
    </row>
    <row r="64" spans="1:17" x14ac:dyDescent="0.2">
      <c r="A64" s="9" t="s">
        <v>16</v>
      </c>
      <c r="B64" s="4">
        <v>1046673.7999999993</v>
      </c>
      <c r="H64" s="9" t="s">
        <v>18</v>
      </c>
      <c r="I64" s="4">
        <v>268915.58000000007</v>
      </c>
    </row>
    <row r="65" spans="1:9" x14ac:dyDescent="0.2">
      <c r="A65" s="9" t="s">
        <v>5</v>
      </c>
      <c r="B65" s="4">
        <v>1094312.2799999998</v>
      </c>
      <c r="H65" s="9" t="s">
        <v>33</v>
      </c>
      <c r="I65" s="4">
        <v>281833.61000000004</v>
      </c>
    </row>
    <row r="66" spans="1:9" x14ac:dyDescent="0.2">
      <c r="A66" s="9" t="s">
        <v>8</v>
      </c>
      <c r="B66" s="4">
        <v>940850.94999999949</v>
      </c>
      <c r="H66" s="9" t="s">
        <v>904</v>
      </c>
      <c r="I66" s="4">
        <v>2806909.81</v>
      </c>
    </row>
    <row r="67" spans="1:9" x14ac:dyDescent="0.2">
      <c r="A67" s="9" t="s">
        <v>904</v>
      </c>
      <c r="B67" s="4">
        <v>5001956.299999998</v>
      </c>
    </row>
    <row r="84" spans="1:9" x14ac:dyDescent="0.2">
      <c r="H84" s="8" t="s">
        <v>903</v>
      </c>
      <c r="I84" t="s">
        <v>906</v>
      </c>
    </row>
    <row r="85" spans="1:9" x14ac:dyDescent="0.2">
      <c r="A85" s="8" t="s">
        <v>903</v>
      </c>
      <c r="B85" t="s">
        <v>907</v>
      </c>
      <c r="H85" s="9" t="s">
        <v>894</v>
      </c>
      <c r="I85" s="10">
        <v>475</v>
      </c>
    </row>
    <row r="86" spans="1:9" x14ac:dyDescent="0.2">
      <c r="A86" s="9" t="s">
        <v>41</v>
      </c>
      <c r="B86" s="4">
        <v>18704.640749999995</v>
      </c>
      <c r="H86" s="9" t="s">
        <v>896</v>
      </c>
      <c r="I86" s="10">
        <v>313</v>
      </c>
    </row>
    <row r="87" spans="1:9" x14ac:dyDescent="0.2">
      <c r="A87" s="9" t="s">
        <v>79</v>
      </c>
      <c r="B87" s="4">
        <v>20552.202749999993</v>
      </c>
      <c r="H87" s="9" t="s">
        <v>890</v>
      </c>
      <c r="I87" s="10">
        <v>495</v>
      </c>
    </row>
    <row r="88" spans="1:9" x14ac:dyDescent="0.2">
      <c r="A88" s="9" t="s">
        <v>87</v>
      </c>
      <c r="B88" s="4">
        <v>22155.854999999996</v>
      </c>
      <c r="H88" s="9" t="s">
        <v>888</v>
      </c>
      <c r="I88" s="10">
        <v>474</v>
      </c>
    </row>
    <row r="89" spans="1:9" x14ac:dyDescent="0.2">
      <c r="A89" s="9" t="s">
        <v>14</v>
      </c>
      <c r="B89" s="4">
        <v>21656.484749999996</v>
      </c>
      <c r="H89" s="9" t="s">
        <v>897</v>
      </c>
      <c r="I89" s="10">
        <v>420</v>
      </c>
    </row>
    <row r="90" spans="1:9" x14ac:dyDescent="0.2">
      <c r="A90" s="9" t="s">
        <v>47</v>
      </c>
      <c r="B90" s="4">
        <v>19282.189499999993</v>
      </c>
      <c r="H90" s="9" t="s">
        <v>887</v>
      </c>
      <c r="I90" s="10">
        <v>444</v>
      </c>
    </row>
    <row r="91" spans="1:9" x14ac:dyDescent="0.2">
      <c r="A91" s="9" t="s">
        <v>27</v>
      </c>
      <c r="B91" s="4">
        <v>21263.028750000005</v>
      </c>
      <c r="H91" s="9" t="s">
        <v>892</v>
      </c>
      <c r="I91" s="10">
        <v>501</v>
      </c>
    </row>
    <row r="92" spans="1:9" x14ac:dyDescent="0.2">
      <c r="A92" s="9" t="s">
        <v>29</v>
      </c>
      <c r="B92" s="4">
        <v>25298.17500000001</v>
      </c>
      <c r="H92" s="9" t="s">
        <v>891</v>
      </c>
      <c r="I92" s="10">
        <v>513</v>
      </c>
    </row>
    <row r="93" spans="1:9" x14ac:dyDescent="0.2">
      <c r="A93" s="9" t="s">
        <v>60</v>
      </c>
      <c r="B93" s="4">
        <v>20299.470000000005</v>
      </c>
      <c r="H93" s="9" t="s">
        <v>893</v>
      </c>
      <c r="I93" s="10">
        <v>567</v>
      </c>
    </row>
    <row r="94" spans="1:9" x14ac:dyDescent="0.2">
      <c r="A94" s="9" t="s">
        <v>18</v>
      </c>
      <c r="B94" s="4">
        <v>20168.668499999996</v>
      </c>
      <c r="H94" s="9" t="s">
        <v>889</v>
      </c>
      <c r="I94" s="10">
        <v>432</v>
      </c>
    </row>
    <row r="95" spans="1:9" x14ac:dyDescent="0.2">
      <c r="A95" s="9" t="s">
        <v>33</v>
      </c>
      <c r="B95" s="4">
        <v>21137.52075</v>
      </c>
      <c r="H95" s="9" t="s">
        <v>898</v>
      </c>
      <c r="I95" s="10">
        <v>387</v>
      </c>
    </row>
    <row r="96" spans="1:9" x14ac:dyDescent="0.2">
      <c r="A96" s="9" t="s">
        <v>904</v>
      </c>
      <c r="B96" s="4">
        <v>210518.23574999999</v>
      </c>
      <c r="H96" s="9" t="s">
        <v>895</v>
      </c>
      <c r="I96" s="10">
        <v>403</v>
      </c>
    </row>
    <row r="97" spans="8:9" x14ac:dyDescent="0.2">
      <c r="H97" s="9" t="s">
        <v>904</v>
      </c>
      <c r="I97" s="10">
        <v>5424</v>
      </c>
    </row>
  </sheetData>
  <pageMargins left="0.7" right="0.7" top="0.75" bottom="0.75" header="0.3" footer="0.3"/>
  <drawing r:id="rId19"/>
  <extLst>
    <ext xmlns:x15="http://schemas.microsoft.com/office/spreadsheetml/2010/11/main" uri="{7E03D99C-DC04-49d9-9315-930204A7B6E9}">
      <x15:timelineRefs>
        <x15:timelineRef r:id="rId2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4FC1-EA6F-415B-8219-93FFB59496DB}">
  <dimension ref="A1"/>
  <sheetViews>
    <sheetView showGridLines="0" showRowColHeaders="0" tabSelected="1" zoomScale="71" zoomScaleNormal="71" workbookViewId="0">
      <selection activeCell="Y8" sqref="Y8"/>
    </sheetView>
  </sheetViews>
  <sheetFormatPr defaultRowHeight="14.25" x14ac:dyDescent="0.2"/>
  <cols>
    <col min="1" max="16384" width="9" style="13"/>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A063-157F-4671-A0DD-5722BDF70383}">
  <dimension ref="A1"/>
  <sheetViews>
    <sheetView showGridLines="0" showRowColHeaders="0" zoomScaleNormal="100" workbookViewId="0">
      <selection activeCell="K27" sqref="K27"/>
    </sheetView>
  </sheetViews>
  <sheetFormatPr defaultRowHeight="14.25" x14ac:dyDescent="0.2"/>
  <cols>
    <col min="1" max="16384" width="9" style="14"/>
  </cols>
  <sheetData>
    <row r="1" spans="1:1" x14ac:dyDescent="0.2">
      <c r="A1" s="15" t="s">
        <v>914</v>
      </c>
    </row>
  </sheetData>
  <hyperlinks>
    <hyperlink ref="A1" r:id="rId1" xr:uid="{E7D935A7-3A01-46F1-A0B2-12BF902C66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35268-D97E-4706-A912-276B7559E20D}">
  <dimension ref="A1:M27"/>
  <sheetViews>
    <sheetView workbookViewId="0">
      <selection activeCell="E6" sqref="E6"/>
    </sheetView>
  </sheetViews>
  <sheetFormatPr defaultRowHeight="14.25" x14ac:dyDescent="0.2"/>
  <cols>
    <col min="2" max="2" width="11" style="4" customWidth="1"/>
    <col min="3" max="3" width="10.875" customWidth="1"/>
    <col min="4" max="4" width="9.375" customWidth="1"/>
    <col min="5" max="5" width="19.5" style="3" customWidth="1"/>
    <col min="8" max="8" width="13" customWidth="1"/>
    <col min="9" max="9" width="11.5" bestFit="1" customWidth="1"/>
    <col min="10" max="11" width="10.5" bestFit="1" customWidth="1"/>
    <col min="12" max="13" width="11.5" bestFit="1" customWidth="1"/>
  </cols>
  <sheetData>
    <row r="1" spans="1:13" x14ac:dyDescent="0.2">
      <c r="J1" t="s">
        <v>0</v>
      </c>
    </row>
    <row r="3" spans="1:13" x14ac:dyDescent="0.2">
      <c r="A3" t="s">
        <v>1</v>
      </c>
      <c r="B3" s="4" t="s">
        <v>899</v>
      </c>
      <c r="C3" t="s">
        <v>900</v>
      </c>
      <c r="D3" t="s">
        <v>901</v>
      </c>
      <c r="E3" s="3" t="s">
        <v>902</v>
      </c>
    </row>
    <row r="4" spans="1:13" x14ac:dyDescent="0.2">
      <c r="A4" t="s">
        <v>6</v>
      </c>
      <c r="B4" s="4">
        <f>SUMIFS(mock[Invoiced Amount USD],mock[Section],A4)</f>
        <v>193437.06000000003</v>
      </c>
      <c r="C4">
        <f>COUNTIFS(mock[Section],A4)</f>
        <v>38</v>
      </c>
      <c r="D4" s="4">
        <f>AVERAGEIFS(mock[Invoiced Amount USD],mock[Section],A4)</f>
        <v>5090.4489473684216</v>
      </c>
      <c r="E4" s="5">
        <f>B4/$B$27*100</f>
        <v>3.8672281083303353</v>
      </c>
      <c r="H4" s="3" t="s">
        <v>884</v>
      </c>
      <c r="I4" t="s">
        <v>5</v>
      </c>
      <c r="J4" t="s">
        <v>8</v>
      </c>
      <c r="K4" t="s">
        <v>10</v>
      </c>
      <c r="L4" t="s">
        <v>13</v>
      </c>
      <c r="M4" t="s">
        <v>16</v>
      </c>
    </row>
    <row r="5" spans="1:13" x14ac:dyDescent="0.2">
      <c r="A5" t="s">
        <v>11</v>
      </c>
      <c r="B5" s="4">
        <f>SUMIFS(mock[Invoiced Amount USD],mock[Section],A5)</f>
        <v>196542.82999999996</v>
      </c>
      <c r="C5">
        <f>COUNTIFS(mock[Section],A5)</f>
        <v>42</v>
      </c>
      <c r="D5" s="4">
        <f>AVERAGEIFS(mock[Invoiced Amount USD],mock[Section],A5)</f>
        <v>4679.5911904761897</v>
      </c>
      <c r="E5" s="5">
        <f t="shared" ref="E5:E25" si="0">B5/$B$27*100</f>
        <v>3.9293192145641087</v>
      </c>
      <c r="H5" s="3" t="s">
        <v>894</v>
      </c>
      <c r="I5" s="4">
        <f>SUMIFS(mock[Invoiced Amount USD],mock[Invoice Month],H5,mock[Branch ID],"D")</f>
        <v>88995.86</v>
      </c>
      <c r="J5" s="4">
        <f>SUMIFS(mock[Invoiced Amount USD],mock[Invoice Month],H5,mock[Branch ID],"e")</f>
        <v>83410.489999999991</v>
      </c>
      <c r="K5" s="4">
        <f>SUMIFS(mock[Invoiced Amount USD],mock[Invoice Month],H5,mock[Branch ID],"B")</f>
        <v>90890.140000000014</v>
      </c>
      <c r="L5" s="4">
        <f>SUMIFS(mock[Invoiced Amount USD],mock[Invoice Month],H5,mock[Branch ID],"A")</f>
        <v>90118.98</v>
      </c>
      <c r="M5" s="4">
        <f>SUMIFS(mock[Invoiced Amount USD],mock[Invoice Month],H5,mock[Branch ID],"C")</f>
        <v>106825.56</v>
      </c>
    </row>
    <row r="6" spans="1:13" x14ac:dyDescent="0.2">
      <c r="A6" t="s">
        <v>14</v>
      </c>
      <c r="B6" s="4">
        <f>SUMIFS(mock[Invoiced Amount USD],mock[Section],A6)</f>
        <v>288753.13000000006</v>
      </c>
      <c r="C6">
        <f>COUNTIFS(mock[Section],A6)</f>
        <v>54</v>
      </c>
      <c r="D6" s="4">
        <f>AVERAGEIFS(mock[Invoiced Amount USD],mock[Section],A6)</f>
        <v>5347.2801851851864</v>
      </c>
      <c r="E6" s="5">
        <f t="shared" si="0"/>
        <v>5.7728039327332805</v>
      </c>
      <c r="H6" s="3" t="s">
        <v>896</v>
      </c>
      <c r="I6" s="4">
        <f>SUMIFS(mock[Invoiced Amount USD],mock[Invoice Month],H6,mock[Branch ID],"D")</f>
        <v>66170.7</v>
      </c>
      <c r="J6" s="4">
        <f>SUMIFS(mock[Invoiced Amount USD],mock[Invoice Month],H6,mock[Branch ID],"e")</f>
        <v>74860.73</v>
      </c>
      <c r="K6" s="4">
        <f>SUMIFS(mock[Invoiced Amount USD],mock[Invoice Month],H6,mock[Branch ID],"B")</f>
        <v>50829.63</v>
      </c>
      <c r="L6" s="4">
        <f>SUMIFS(mock[Invoiced Amount USD],mock[Invoice Month],H6,mock[Branch ID],"A")</f>
        <v>68175.789999999994</v>
      </c>
      <c r="M6" s="4">
        <f>SUMIFS(mock[Invoiced Amount USD],mock[Invoice Month],H6,mock[Branch ID],"C")</f>
        <v>62210.020000000004</v>
      </c>
    </row>
    <row r="7" spans="1:13" x14ac:dyDescent="0.2">
      <c r="A7" t="s">
        <v>18</v>
      </c>
      <c r="B7" s="4">
        <f>SUMIFS(mock[Invoiced Amount USD],mock[Section],A7)</f>
        <v>268915.58000000007</v>
      </c>
      <c r="C7">
        <f>COUNTIFS(mock[Section],A7)</f>
        <v>51</v>
      </c>
      <c r="D7" s="4">
        <f>AVERAGEIFS(mock[Invoiced Amount USD],mock[Section],A7)</f>
        <v>5272.8545098039231</v>
      </c>
      <c r="E7" s="5">
        <f t="shared" si="0"/>
        <v>5.3762081048169108</v>
      </c>
      <c r="H7" s="3" t="s">
        <v>890</v>
      </c>
      <c r="I7" s="4">
        <f>SUMIFS(mock[Invoiced Amount USD],mock[Invoice Month],H7,mock[Branch ID],"D")</f>
        <v>113220.32</v>
      </c>
      <c r="J7" s="4">
        <f>SUMIFS(mock[Invoiced Amount USD],mock[Invoice Month],H7,mock[Branch ID],"e")</f>
        <v>97858.329999999987</v>
      </c>
      <c r="K7" s="4">
        <f>SUMIFS(mock[Invoiced Amount USD],mock[Invoice Month],H7,mock[Branch ID],"B")</f>
        <v>97920.640000000014</v>
      </c>
      <c r="L7" s="4">
        <f>SUMIFS(mock[Invoiced Amount USD],mock[Invoice Month],H7,mock[Branch ID],"A")</f>
        <v>109245.09999999999</v>
      </c>
      <c r="M7" s="4">
        <f>SUMIFS(mock[Invoiced Amount USD],mock[Invoice Month],H7,mock[Branch ID],"C")</f>
        <v>65567.50999999998</v>
      </c>
    </row>
    <row r="8" spans="1:13" x14ac:dyDescent="0.2">
      <c r="A8" t="s">
        <v>20</v>
      </c>
      <c r="B8" s="4">
        <f>SUMIFS(mock[Invoiced Amount USD],mock[Section],A8)</f>
        <v>216645.55</v>
      </c>
      <c r="C8">
        <f>COUNTIFS(mock[Section],A8)</f>
        <v>43</v>
      </c>
      <c r="D8" s="4">
        <f>AVERAGEIFS(mock[Invoiced Amount USD],mock[Section],A8)</f>
        <v>5038.2686046511626</v>
      </c>
      <c r="E8" s="5">
        <f t="shared" si="0"/>
        <v>4.3312163682837452</v>
      </c>
      <c r="H8" s="3" t="s">
        <v>888</v>
      </c>
      <c r="I8" s="4">
        <f>SUMIFS(mock[Invoiced Amount USD],mock[Invoice Month],H8,mock[Branch ID],"D")</f>
        <v>95833.38</v>
      </c>
      <c r="J8" s="4">
        <f>SUMIFS(mock[Invoiced Amount USD],mock[Invoice Month],H8,mock[Branch ID],"e")</f>
        <v>68841.62</v>
      </c>
      <c r="K8" s="4">
        <f>SUMIFS(mock[Invoiced Amount USD],mock[Invoice Month],H8,mock[Branch ID],"B")</f>
        <v>91542.64</v>
      </c>
      <c r="L8" s="4">
        <f>SUMIFS(mock[Invoiced Amount USD],mock[Invoice Month],H8,mock[Branch ID],"A")</f>
        <v>66832.569999999992</v>
      </c>
      <c r="M8" s="4">
        <f>SUMIFS(mock[Invoiced Amount USD],mock[Invoice Month],H8,mock[Branch ID],"C")</f>
        <v>134185.75</v>
      </c>
    </row>
    <row r="9" spans="1:13" x14ac:dyDescent="0.2">
      <c r="A9" t="s">
        <v>22</v>
      </c>
      <c r="B9" s="4">
        <f>SUMIFS(mock[Invoiced Amount USD],mock[Section],A9)</f>
        <v>189550.18999999997</v>
      </c>
      <c r="C9">
        <f>COUNTIFS(mock[Section],A9)</f>
        <v>39</v>
      </c>
      <c r="D9" s="4">
        <f>AVERAGEIFS(mock[Invoiced Amount USD],mock[Section],A9)</f>
        <v>4860.2612820512813</v>
      </c>
      <c r="E9" s="5">
        <f t="shared" si="0"/>
        <v>3.7895211119697305</v>
      </c>
      <c r="H9" s="3" t="s">
        <v>897</v>
      </c>
      <c r="I9" s="4">
        <f>SUMIFS(mock[Invoiced Amount USD],mock[Invoice Month],H9,mock[Branch ID],"D")</f>
        <v>84048.15</v>
      </c>
      <c r="J9" s="4">
        <f>SUMIFS(mock[Invoiced Amount USD],mock[Invoice Month],H9,mock[Branch ID],"e")</f>
        <v>72398.06</v>
      </c>
      <c r="K9" s="4">
        <f>SUMIFS(mock[Invoiced Amount USD],mock[Invoice Month],H9,mock[Branch ID],"B")</f>
        <v>73236.029999999984</v>
      </c>
      <c r="L9" s="4">
        <f>SUMIFS(mock[Invoiced Amount USD],mock[Invoice Month],H9,mock[Branch ID],"A")</f>
        <v>80436.009999999995</v>
      </c>
      <c r="M9" s="4">
        <f>SUMIFS(mock[Invoiced Amount USD],mock[Invoice Month],H9,mock[Branch ID],"C")</f>
        <v>59348.44</v>
      </c>
    </row>
    <row r="10" spans="1:13" x14ac:dyDescent="0.2">
      <c r="A10" t="s">
        <v>25</v>
      </c>
      <c r="B10" s="4">
        <f>SUMIFS(mock[Invoiced Amount USD],mock[Section],A10)</f>
        <v>164087.12999999998</v>
      </c>
      <c r="C10">
        <f>COUNTIFS(mock[Section],A10)</f>
        <v>39</v>
      </c>
      <c r="D10" s="4">
        <f>AVERAGEIFS(mock[Invoiced Amount USD],mock[Section],A10)</f>
        <v>4207.3623076923068</v>
      </c>
      <c r="E10" s="5">
        <f t="shared" si="0"/>
        <v>3.2804590875773942</v>
      </c>
      <c r="H10" s="3" t="s">
        <v>887</v>
      </c>
      <c r="I10" s="4">
        <f>SUMIFS(mock[Invoiced Amount USD],mock[Invoice Month],H10,mock[Branch ID],"D")</f>
        <v>69113.700000000012</v>
      </c>
      <c r="J10" s="4">
        <f>SUMIFS(mock[Invoiced Amount USD],mock[Invoice Month],H10,mock[Branch ID],"e")</f>
        <v>73871.179999999993</v>
      </c>
      <c r="K10" s="4">
        <f>SUMIFS(mock[Invoiced Amount USD],mock[Invoice Month],H10,mock[Branch ID],"B")</f>
        <v>81613.390000000014</v>
      </c>
      <c r="L10" s="4">
        <f>SUMIFS(mock[Invoiced Amount USD],mock[Invoice Month],H10,mock[Branch ID],"A")</f>
        <v>123351.69</v>
      </c>
      <c r="M10" s="4">
        <f>SUMIFS(mock[Invoiced Amount USD],mock[Invoice Month],H10,mock[Branch ID],"C")</f>
        <v>58372.160000000003</v>
      </c>
    </row>
    <row r="11" spans="1:13" x14ac:dyDescent="0.2">
      <c r="A11" t="s">
        <v>27</v>
      </c>
      <c r="B11" s="4">
        <f>SUMIFS(mock[Invoiced Amount USD],mock[Section],A11)</f>
        <v>283507.04999999987</v>
      </c>
      <c r="C11">
        <f>COUNTIFS(mock[Section],A11)</f>
        <v>56</v>
      </c>
      <c r="D11" s="4">
        <f>AVERAGEIFS(mock[Invoiced Amount USD],mock[Section],A11)</f>
        <v>5062.6258928571406</v>
      </c>
      <c r="E11" s="5">
        <f t="shared" si="0"/>
        <v>5.6679233683029153</v>
      </c>
      <c r="H11" s="3" t="s">
        <v>892</v>
      </c>
      <c r="I11" s="4">
        <f>SUMIFS(mock[Invoiced Amount USD],mock[Invoice Month],H11,mock[Branch ID],"D")</f>
        <v>112336.25</v>
      </c>
      <c r="J11" s="4">
        <f>SUMIFS(mock[Invoiced Amount USD],mock[Invoice Month],H11,mock[Branch ID],"e")</f>
        <v>96664.2</v>
      </c>
      <c r="K11" s="4">
        <f>SUMIFS(mock[Invoiced Amount USD],mock[Invoice Month],H11,mock[Branch ID],"B")</f>
        <v>70757.950000000012</v>
      </c>
      <c r="L11" s="4">
        <f>SUMIFS(mock[Invoiced Amount USD],mock[Invoice Month],H11,mock[Branch ID],"A")</f>
        <v>71444.53</v>
      </c>
      <c r="M11" s="4">
        <f>SUMIFS(mock[Invoiced Amount USD],mock[Invoice Month],H11,mock[Branch ID],"C")</f>
        <v>113363.68000000001</v>
      </c>
    </row>
    <row r="12" spans="1:13" x14ac:dyDescent="0.2">
      <c r="A12" t="s">
        <v>29</v>
      </c>
      <c r="B12" s="4">
        <f>SUMIFS(mock[Invoiced Amount USD],mock[Section],A12)</f>
        <v>337308.99999999994</v>
      </c>
      <c r="C12">
        <f>COUNTIFS(mock[Section],A12)</f>
        <v>66</v>
      </c>
      <c r="D12" s="4">
        <f>AVERAGEIFS(mock[Invoiced Amount USD],mock[Section],A12)</f>
        <v>5110.7424242424231</v>
      </c>
      <c r="E12" s="5">
        <f t="shared" si="0"/>
        <v>6.743541521944123</v>
      </c>
      <c r="H12" s="3" t="s">
        <v>891</v>
      </c>
      <c r="I12" s="4">
        <f>SUMIFS(mock[Invoiced Amount USD],mock[Invoice Month],H12,mock[Branch ID],"D")</f>
        <v>109102.65</v>
      </c>
      <c r="J12" s="4">
        <f>SUMIFS(mock[Invoiced Amount USD],mock[Invoice Month],H12,mock[Branch ID],"e")</f>
        <v>53197.600000000013</v>
      </c>
      <c r="K12" s="4">
        <f>SUMIFS(mock[Invoiced Amount USD],mock[Invoice Month],H12,mock[Branch ID],"B")</f>
        <v>45999.869999999995</v>
      </c>
      <c r="L12" s="4">
        <f>SUMIFS(mock[Invoiced Amount USD],mock[Invoice Month],H12,mock[Branch ID],"A")</f>
        <v>113136.03</v>
      </c>
      <c r="M12" s="4">
        <f>SUMIFS(mock[Invoiced Amount USD],mock[Invoice Month],H12,mock[Branch ID],"C")</f>
        <v>110071.85000000002</v>
      </c>
    </row>
    <row r="13" spans="1:13" x14ac:dyDescent="0.2">
      <c r="A13" t="s">
        <v>31</v>
      </c>
      <c r="B13" s="4">
        <f>SUMIFS(mock[Invoiced Amount USD],mock[Section],A13)</f>
        <v>177228.90999999997</v>
      </c>
      <c r="C13">
        <f>COUNTIFS(mock[Section],A13)</f>
        <v>41</v>
      </c>
      <c r="D13" s="4">
        <f>AVERAGEIFS(mock[Invoiced Amount USD],mock[Section],A13)</f>
        <v>4322.6563414634138</v>
      </c>
      <c r="E13" s="5">
        <f t="shared" si="0"/>
        <v>3.543191890740828</v>
      </c>
      <c r="H13" s="3" t="s">
        <v>893</v>
      </c>
      <c r="I13" s="4">
        <f>SUMIFS(mock[Invoiced Amount USD],mock[Invoice Month],H13,mock[Branch ID],"D")</f>
        <v>122866.21999999999</v>
      </c>
      <c r="J13" s="4">
        <f>SUMIFS(mock[Invoiced Amount USD],mock[Invoice Month],H13,mock[Branch ID],"e")</f>
        <v>78757.14999999998</v>
      </c>
      <c r="K13" s="4">
        <f>SUMIFS(mock[Invoiced Amount USD],mock[Invoice Month],H13,mock[Branch ID],"B")</f>
        <v>76258.23</v>
      </c>
      <c r="L13" s="4">
        <f>SUMIFS(mock[Invoiced Amount USD],mock[Invoice Month],H13,mock[Branch ID],"A")</f>
        <v>97051.110000000015</v>
      </c>
      <c r="M13" s="4">
        <f>SUMIFS(mock[Invoiced Amount USD],mock[Invoice Month],H13,mock[Branch ID],"C")</f>
        <v>92357.439999999988</v>
      </c>
    </row>
    <row r="14" spans="1:13" x14ac:dyDescent="0.2">
      <c r="A14" t="s">
        <v>33</v>
      </c>
      <c r="B14" s="4">
        <f>SUMIFS(mock[Invoiced Amount USD],mock[Section],A14)</f>
        <v>281833.61000000004</v>
      </c>
      <c r="C14">
        <f>COUNTIFS(mock[Section],A14)</f>
        <v>47</v>
      </c>
      <c r="D14" s="4">
        <f>AVERAGEIFS(mock[Invoiced Amount USD],mock[Section],A14)</f>
        <v>5996.4597872340437</v>
      </c>
      <c r="E14" s="5">
        <f t="shared" si="0"/>
        <v>5.63446765818406</v>
      </c>
      <c r="H14" s="3" t="s">
        <v>889</v>
      </c>
      <c r="I14" s="4">
        <f>SUMIFS(mock[Invoiced Amount USD],mock[Invoice Month],H14,mock[Branch ID],"D")</f>
        <v>109662.79</v>
      </c>
      <c r="J14" s="4">
        <f>SUMIFS(mock[Invoiced Amount USD],mock[Invoice Month],H14,mock[Branch ID],"e")</f>
        <v>75882.14</v>
      </c>
      <c r="K14" s="4">
        <f>SUMIFS(mock[Invoiced Amount USD],mock[Invoice Month],H14,mock[Branch ID],"B")</f>
        <v>80663.040000000008</v>
      </c>
      <c r="L14" s="4">
        <f>SUMIFS(mock[Invoiced Amount USD],mock[Invoice Month],H14,mock[Branch ID],"A")</f>
        <v>58569.459999999992</v>
      </c>
      <c r="M14" s="4">
        <f>SUMIFS(mock[Invoiced Amount USD],mock[Invoice Month],H14,mock[Branch ID],"C")</f>
        <v>84152.97</v>
      </c>
    </row>
    <row r="15" spans="1:13" x14ac:dyDescent="0.2">
      <c r="A15" t="s">
        <v>35</v>
      </c>
      <c r="B15" s="4">
        <f>SUMIFS(mock[Invoiced Amount USD],mock[Section],A15)</f>
        <v>187987.19</v>
      </c>
      <c r="C15">
        <f>COUNTIFS(mock[Section],A15)</f>
        <v>39</v>
      </c>
      <c r="D15" s="4">
        <f>AVERAGEIFS(mock[Invoiced Amount USD],mock[Section],A15)</f>
        <v>4820.1843589743594</v>
      </c>
      <c r="E15" s="5">
        <f t="shared" si="0"/>
        <v>3.7582733379737845</v>
      </c>
      <c r="H15" s="3" t="s">
        <v>898</v>
      </c>
      <c r="I15" s="4">
        <f>SUMIFS(mock[Invoiced Amount USD],mock[Invoice Month],H15,mock[Branch ID],"D")</f>
        <v>61961.600000000006</v>
      </c>
      <c r="J15" s="4">
        <f>SUMIFS(mock[Invoiced Amount USD],mock[Invoice Month],H15,mock[Branch ID],"e")</f>
        <v>79257.450000000012</v>
      </c>
      <c r="K15" s="4">
        <f>SUMIFS(mock[Invoiced Amount USD],mock[Invoice Month],H15,mock[Branch ID],"B")</f>
        <v>69012.810000000012</v>
      </c>
      <c r="L15" s="4">
        <f>SUMIFS(mock[Invoiced Amount USD],mock[Invoice Month],H15,mock[Branch ID],"A")</f>
        <v>78656.469999999987</v>
      </c>
      <c r="M15" s="4">
        <f>SUMIFS(mock[Invoiced Amount USD],mock[Invoice Month],H15,mock[Branch ID],"C")</f>
        <v>76061.97</v>
      </c>
    </row>
    <row r="16" spans="1:13" x14ac:dyDescent="0.2">
      <c r="A16" t="s">
        <v>41</v>
      </c>
      <c r="B16" s="4">
        <f>SUMIFS(mock[Invoiced Amount USD],mock[Section],A16)</f>
        <v>249395.20999999996</v>
      </c>
      <c r="C16">
        <f>COUNTIFS(mock[Section],A16)</f>
        <v>53</v>
      </c>
      <c r="D16" s="4">
        <f>AVERAGEIFS(mock[Invoiced Amount USD],mock[Section],A16)</f>
        <v>4705.57</v>
      </c>
      <c r="E16" s="5">
        <f t="shared" si="0"/>
        <v>4.9859533958743301</v>
      </c>
      <c r="H16" s="3" t="s">
        <v>895</v>
      </c>
      <c r="I16" s="4">
        <f>SUMIFS(mock[Invoiced Amount USD],mock[Invoice Month],H16,mock[Branch ID],"D")</f>
        <v>61000.659999999996</v>
      </c>
      <c r="J16" s="4">
        <f>SUMIFS(mock[Invoiced Amount USD],mock[Invoice Month],H16,mock[Branch ID],"e")</f>
        <v>85851.999999999985</v>
      </c>
      <c r="K16" s="4">
        <f>SUMIFS(mock[Invoiced Amount USD],mock[Invoice Month],H16,mock[Branch ID],"B")</f>
        <v>71354.829999999987</v>
      </c>
      <c r="L16" s="4">
        <f>SUMIFS(mock[Invoiced Amount USD],mock[Invoice Month],H16,mock[Branch ID],"A")</f>
        <v>63022.330000000009</v>
      </c>
      <c r="M16" s="4">
        <f>SUMIFS(mock[Invoiced Amount USD],mock[Invoice Month],H16,mock[Branch ID],"C")</f>
        <v>84156.45</v>
      </c>
    </row>
    <row r="17" spans="1:8" x14ac:dyDescent="0.2">
      <c r="A17" t="s">
        <v>47</v>
      </c>
      <c r="B17" s="4">
        <f>SUMIFS(mock[Invoiced Amount USD],mock[Section],A17)</f>
        <v>257095.86</v>
      </c>
      <c r="C17">
        <f>COUNTIFS(mock[Section],A17)</f>
        <v>53</v>
      </c>
      <c r="D17" s="4">
        <f>AVERAGEIFS(mock[Invoiced Amount USD],mock[Section],A17)</f>
        <v>4850.8652830188676</v>
      </c>
      <c r="E17" s="5">
        <f t="shared" si="0"/>
        <v>5.1399061603157143</v>
      </c>
      <c r="H17" s="3"/>
    </row>
    <row r="18" spans="1:8" x14ac:dyDescent="0.2">
      <c r="A18" t="s">
        <v>52</v>
      </c>
      <c r="B18" s="4">
        <f>SUMIFS(mock[Invoiced Amount USD],mock[Section],A18)</f>
        <v>157702.66999999998</v>
      </c>
      <c r="C18">
        <f>COUNTIFS(mock[Section],A18)</f>
        <v>33</v>
      </c>
      <c r="D18" s="4">
        <f>AVERAGEIFS(mock[Invoiced Amount USD],mock[Section],A18)</f>
        <v>4778.8687878787878</v>
      </c>
      <c r="E18" s="5">
        <f t="shared" si="0"/>
        <v>3.1528198277142079</v>
      </c>
    </row>
    <row r="19" spans="1:8" x14ac:dyDescent="0.2">
      <c r="A19" t="s">
        <v>58</v>
      </c>
      <c r="B19" s="4">
        <f>SUMIFS(mock[Invoiced Amount USD],mock[Section],A19)</f>
        <v>182436.03000000003</v>
      </c>
      <c r="C19">
        <f>COUNTIFS(mock[Section],A19)</f>
        <v>40</v>
      </c>
      <c r="D19" s="4">
        <f>AVERAGEIFS(mock[Invoiced Amount USD],mock[Section],A19)</f>
        <v>4560.9007500000007</v>
      </c>
      <c r="E19" s="5">
        <f t="shared" si="0"/>
        <v>3.6472935599217458</v>
      </c>
    </row>
    <row r="20" spans="1:8" x14ac:dyDescent="0.2">
      <c r="A20" t="s">
        <v>60</v>
      </c>
      <c r="B20" s="4">
        <f>SUMIFS(mock[Invoiced Amount USD],mock[Section],A20)</f>
        <v>270659.60000000003</v>
      </c>
      <c r="C20">
        <f>COUNTIFS(mock[Section],A20)</f>
        <v>52</v>
      </c>
      <c r="D20" s="4">
        <f>AVERAGEIFS(mock[Invoiced Amount USD],mock[Section],A20)</f>
        <v>5204.9923076923087</v>
      </c>
      <c r="E20" s="5">
        <f t="shared" si="0"/>
        <v>5.4110748628491629</v>
      </c>
    </row>
    <row r="21" spans="1:8" x14ac:dyDescent="0.2">
      <c r="A21" t="s">
        <v>63</v>
      </c>
      <c r="B21" s="4">
        <f>SUMIFS(mock[Invoiced Amount USD],mock[Section],A21)</f>
        <v>183727.80000000005</v>
      </c>
      <c r="C21">
        <f>COUNTIFS(mock[Section],A21)</f>
        <v>39</v>
      </c>
      <c r="D21" s="4">
        <f>AVERAGEIFS(mock[Invoiced Amount USD],mock[Section],A21)</f>
        <v>4710.9692307692321</v>
      </c>
      <c r="E21" s="5">
        <f t="shared" si="0"/>
        <v>3.6731188555165919</v>
      </c>
    </row>
    <row r="22" spans="1:8" x14ac:dyDescent="0.2">
      <c r="A22" t="s">
        <v>79</v>
      </c>
      <c r="B22" s="4">
        <f>SUMIFS(mock[Invoiced Amount USD],mock[Section],A22)</f>
        <v>274029.36999999994</v>
      </c>
      <c r="C22">
        <f>COUNTIFS(mock[Section],A22)</f>
        <v>50</v>
      </c>
      <c r="D22" s="4">
        <f>AVERAGEIFS(mock[Invoiced Amount USD],mock[Section],A22)</f>
        <v>5480.5873999999985</v>
      </c>
      <c r="E22" s="5">
        <f t="shared" si="0"/>
        <v>5.4784439040381052</v>
      </c>
    </row>
    <row r="23" spans="1:8" x14ac:dyDescent="0.2">
      <c r="A23" t="s">
        <v>87</v>
      </c>
      <c r="B23" s="4">
        <f>SUMIFS(mock[Invoiced Amount USD],mock[Section],A23)</f>
        <v>295411.40000000014</v>
      </c>
      <c r="C23">
        <f>COUNTIFS(mock[Section],A23)</f>
        <v>51</v>
      </c>
      <c r="D23" s="4">
        <f>AVERAGEIFS(mock[Invoiced Amount USD],mock[Section],A23)</f>
        <v>5792.3803921568651</v>
      </c>
      <c r="E23" s="5">
        <f t="shared" si="0"/>
        <v>5.9059172508164481</v>
      </c>
    </row>
    <row r="24" spans="1:8" x14ac:dyDescent="0.2">
      <c r="A24" t="s">
        <v>91</v>
      </c>
      <c r="B24" s="4">
        <f>SUMIFS(mock[Invoiced Amount USD],mock[Section],A24)</f>
        <v>172671.02000000002</v>
      </c>
      <c r="C24">
        <f>COUNTIFS(mock[Section],A24)</f>
        <v>39</v>
      </c>
      <c r="D24" s="4">
        <f>AVERAGEIFS(mock[Invoiced Amount USD],mock[Section],A24)</f>
        <v>4427.462051282052</v>
      </c>
      <c r="E24" s="5">
        <f t="shared" si="0"/>
        <v>3.4520697431922791</v>
      </c>
    </row>
    <row r="25" spans="1:8" x14ac:dyDescent="0.2">
      <c r="A25" t="s">
        <v>164</v>
      </c>
      <c r="B25" s="4">
        <f>SUMIFS(mock[Invoiced Amount USD],mock[Section],A25)</f>
        <v>173030.11000000004</v>
      </c>
      <c r="C25">
        <f>COUNTIFS(mock[Section],A25)</f>
        <v>35</v>
      </c>
      <c r="D25" s="4">
        <f>AVERAGEIFS(mock[Invoiced Amount USD],mock[Section],A25)</f>
        <v>4943.71742857143</v>
      </c>
      <c r="E25" s="5">
        <f t="shared" si="0"/>
        <v>3.4592487343402034</v>
      </c>
    </row>
    <row r="27" spans="1:8" ht="15" x14ac:dyDescent="0.25">
      <c r="B27" s="6">
        <f>SUM(B4:B26)</f>
        <v>5001956.3</v>
      </c>
      <c r="E27" s="7">
        <f>SUM(E4:E26)</f>
        <v>100.00000000000001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Rough</vt:lpstr>
      <vt:lpstr>INSIGHT</vt:lpstr>
      <vt:lpstr>Dashboard</vt:lpstr>
      <vt:lpstr>Insight List</vt:lpstr>
      <vt:lpstr>function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tolacool39@gmail.com</cp:lastModifiedBy>
  <dcterms:created xsi:type="dcterms:W3CDTF">2023-10-30T09:09:00Z</dcterms:created>
  <dcterms:modified xsi:type="dcterms:W3CDTF">2024-10-11T07:17:24Z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2022-03-08T22:41:38Z</dcterms:created>
  <cp:revision>0</cp:revision>
</cp:coreProperties>
</file>