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La\Documents\"/>
    </mc:Choice>
  </mc:AlternateContent>
  <xr:revisionPtr revIDLastSave="0" documentId="8_{B0DCC0C1-0B24-444A-A67B-6FA23593150B}" xr6:coauthVersionLast="47" xr6:coauthVersionMax="47" xr10:uidLastSave="{00000000-0000-0000-0000-000000000000}"/>
  <bookViews>
    <workbookView xWindow="2535" yWindow="1860" windowWidth="21600" windowHeight="11835" activeTab="3" xr2:uid="{4AFE0D97-1007-4024-A997-08E4D0386E33}"/>
  </bookViews>
  <sheets>
    <sheet name="Data" sheetId="1" r:id="rId1"/>
    <sheet name="WP vs AV" sheetId="2" r:id="rId2"/>
    <sheet name="Pr vs AV" sheetId="3" r:id="rId3"/>
    <sheet name="Pr vs W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M4" i="1"/>
  <c r="K11" i="1"/>
  <c r="K12" i="1"/>
  <c r="K13" i="1"/>
  <c r="K20" i="1"/>
  <c r="K2" i="1"/>
  <c r="L3" i="1"/>
  <c r="K3" i="1" s="1"/>
  <c r="L4" i="1"/>
  <c r="K4" i="1" s="1"/>
  <c r="L5" i="1"/>
  <c r="K5" i="1" s="1"/>
  <c r="L6" i="1"/>
  <c r="K6" i="1" s="1"/>
  <c r="L7" i="1"/>
  <c r="K7" i="1" s="1"/>
  <c r="L8" i="1"/>
  <c r="K8" i="1" s="1"/>
  <c r="L9" i="1"/>
  <c r="K9" i="1" s="1"/>
  <c r="L10" i="1"/>
  <c r="K10" i="1" s="1"/>
  <c r="L11" i="1"/>
  <c r="L12" i="1"/>
  <c r="L13" i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<sst xmlns="http://schemas.openxmlformats.org/spreadsheetml/2006/main" count="98" uniqueCount="32">
  <si>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</si>
  <si>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</si>
  <si>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</si>
  <si>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</si>
  <si>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</si>
  <si>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</si>
  <si>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</si>
  <si>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</si>
  <si>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</si>
  <si>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</si>
  <si>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</si>
  <si>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</si>
  <si>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</si>
  <si>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</si>
  <si>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</si>
  <si>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</si>
  <si>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</si>
  <si>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</si>
  <si>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</si>
  <si>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Year</t>
  </si>
  <si>
    <t>Per Game Attendance</t>
  </si>
  <si>
    <t>Stadium Capacity</t>
  </si>
  <si>
    <t>Attendance Average Per Game</t>
  </si>
  <si>
    <t xml:space="preserve">Team Payroll </t>
  </si>
  <si>
    <t>CPI</t>
  </si>
  <si>
    <t>Adjusted Payroll</t>
  </si>
  <si>
    <t xml:space="preserve">Wins </t>
  </si>
  <si>
    <t>Losses</t>
  </si>
  <si>
    <t>https://www.espn.com/nba/attendance/_/year/</t>
  </si>
  <si>
    <t>https://www.nba.com/news/where-nba-teams-stand-on-in-arena-attendance</t>
  </si>
  <si>
    <t>Winning Percentage</t>
  </si>
  <si>
    <t>Total 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</si>
</sst>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Noto Sans"/>
      <family val="2"/>
    </font>
    <font>
      <sz val="11"/>
      <name val="Calibri"/>
      <family val="2"/>
      <scheme val="minor"/>
    </font>
    <font>
      <b/>
      <sz val="11"/>
      <color rgb="FFC810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1D428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1D428A"/>
      </left>
      <right style="thin">
        <color indexed="64"/>
      </right>
      <top style="medium">
        <color rgb="FF1D428A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1D428A"/>
      </top>
      <bottom style="thin">
        <color indexed="64"/>
      </bottom>
      <diagonal/>
    </border>
    <border>
      <left style="thin">
        <color indexed="64"/>
      </left>
      <right style="medium">
        <color rgb="FF1D428A"/>
      </right>
      <top style="medium">
        <color rgb="FF1D428A"/>
      </top>
      <bottom style="thin">
        <color indexed="64"/>
      </bottom>
      <diagonal/>
    </border>
    <border>
      <left style="medium">
        <color rgb="FF1D428A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1D428A"/>
      </right>
      <top style="thin">
        <color indexed="64"/>
      </top>
      <bottom style="thin">
        <color indexed="64"/>
      </bottom>
      <diagonal/>
    </border>
    <border>
      <left style="medium">
        <color rgb="FF1D428A"/>
      </left>
      <right style="thin">
        <color indexed="64"/>
      </right>
      <top style="thin">
        <color indexed="64"/>
      </top>
      <bottom style="medium">
        <color rgb="FF1D428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1D428A"/>
      </bottom>
      <diagonal/>
    </border>
    <border>
      <left style="thin">
        <color indexed="64"/>
      </left>
      <right style="medium">
        <color rgb="FF1D428A"/>
      </right>
      <top style="thin">
        <color indexed="64"/>
      </top>
      <bottom style="medium">
        <color rgb="FF1D428A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17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9" fontId="3" fillId="0" borderId="17" xfId="2" applyFont="1" applyFill="1" applyBorder="1" applyAlignment="1">
      <alignment horizontal="center" vertical="center"/>
    </xf>
    <xf numFmtId="164" fontId="3" fillId="0" borderId="17" xfId="1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4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8102E"/>
      <color rgb="FF1D42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8102E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rgbClr val="C8102E"/>
                </a:solidFill>
              </a:rPr>
              <a:t>Winning</a:t>
            </a:r>
            <a:r>
              <a:rPr lang="en-CA" baseline="0">
                <a:solidFill>
                  <a:srgbClr val="C8102E"/>
                </a:solidFill>
              </a:rPr>
              <a:t> Percentage vs Attendance Average</a:t>
            </a:r>
            <a:endParaRPr lang="en-CA">
              <a:solidFill>
                <a:srgbClr val="C810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8102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75239060029777"/>
                  <c:y val="0.19072217339575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8102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'WP vs AV'!$C$5:$C$23</c:f>
              <c:numCache>
                <c:formatCode>0%</c:formatCode>
                <c:ptCount val="19"/>
                <c:pt idx="0">
                  <c:v>0.37804878048780488</c:v>
                </c:pt>
                <c:pt idx="1">
                  <c:v>0.47560975609756095</c:v>
                </c:pt>
                <c:pt idx="2">
                  <c:v>0.32926829268292684</c:v>
                </c:pt>
                <c:pt idx="3">
                  <c:v>0.34146341463414637</c:v>
                </c:pt>
                <c:pt idx="4">
                  <c:v>0.45121951219512196</c:v>
                </c:pt>
                <c:pt idx="5">
                  <c:v>0.57317073170731703</c:v>
                </c:pt>
                <c:pt idx="6">
                  <c:v>0.48780487804878048</c:v>
                </c:pt>
                <c:pt idx="7">
                  <c:v>0.28048780487804881</c:v>
                </c:pt>
                <c:pt idx="8">
                  <c:v>0.23170731707317074</c:v>
                </c:pt>
                <c:pt idx="9">
                  <c:v>0.35365853658536583</c:v>
                </c:pt>
                <c:pt idx="10">
                  <c:v>0.3902439024390244</c:v>
                </c:pt>
                <c:pt idx="11">
                  <c:v>0.60606060606060608</c:v>
                </c:pt>
                <c:pt idx="12">
                  <c:v>0.68292682926829273</c:v>
                </c:pt>
                <c:pt idx="13">
                  <c:v>0.69512195121951215</c:v>
                </c:pt>
                <c:pt idx="14">
                  <c:v>0.68292682926829273</c:v>
                </c:pt>
                <c:pt idx="15">
                  <c:v>0.64634146341463417</c:v>
                </c:pt>
                <c:pt idx="16">
                  <c:v>0.62195121951219512</c:v>
                </c:pt>
                <c:pt idx="17">
                  <c:v>0.51219512195121952</c:v>
                </c:pt>
                <c:pt idx="18">
                  <c:v>0.58536585365853655</c:v>
                </c:pt>
              </c:numCache>
            </c:numRef>
          </c:xVal>
          <c:yVal>
            <c:numRef>
              <c:f>'WP vs AV'!$D$5:$D$23</c:f>
              <c:numCache>
                <c:formatCode>0%</c:formatCode>
                <c:ptCount val="19"/>
                <c:pt idx="0">
                  <c:v>0.76676981171657843</c:v>
                </c:pt>
                <c:pt idx="1">
                  <c:v>0.94681911155399379</c:v>
                </c:pt>
                <c:pt idx="2">
                  <c:v>0.90370797713326689</c:v>
                </c:pt>
                <c:pt idx="3">
                  <c:v>0.85115644831384063</c:v>
                </c:pt>
                <c:pt idx="4">
                  <c:v>0.8905438716106362</c:v>
                </c:pt>
                <c:pt idx="5">
                  <c:v>0.91126029265222641</c:v>
                </c:pt>
                <c:pt idx="6">
                  <c:v>0.96611947343577909</c:v>
                </c:pt>
                <c:pt idx="7">
                  <c:v>0.88571878114018987</c:v>
                </c:pt>
                <c:pt idx="8">
                  <c:v>0.84806209681648925</c:v>
                </c:pt>
                <c:pt idx="9">
                  <c:v>0.85713536476635022</c:v>
                </c:pt>
                <c:pt idx="10">
                  <c:v>0.93050820789846334</c:v>
                </c:pt>
                <c:pt idx="11">
                  <c:v>1.0079718886033462</c:v>
                </c:pt>
                <c:pt idx="12">
                  <c:v>1.0083390150521845</c:v>
                </c:pt>
                <c:pt idx="13">
                  <c:v>1.0076047621545079</c:v>
                </c:pt>
                <c:pt idx="14">
                  <c:v>1.0052971101903814</c:v>
                </c:pt>
                <c:pt idx="15">
                  <c:v>1.0065558294435413</c:v>
                </c:pt>
                <c:pt idx="16">
                  <c:v>1.0011013793465149</c:v>
                </c:pt>
                <c:pt idx="17">
                  <c:v>0.89258929039702106</c:v>
                </c:pt>
                <c:pt idx="18">
                  <c:v>0.90863796087480986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B-401E-8C93-5D68B2E2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136448"/>
        <c:axId val="1559151424"/>
      </c:scatterChart>
      <c:valAx>
        <c:axId val="15591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8102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rgbClr val="C8102E"/>
                    </a:solidFill>
                  </a:rPr>
                  <a:t>Winning 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8102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51424"/>
        <c:crosses val="autoZero"/>
        <c:crossBetween val="midCat"/>
      </c:valAx>
      <c:valAx>
        <c:axId val="15591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8102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rgbClr val="C8102E"/>
                    </a:solidFill>
                  </a:rPr>
                  <a:t>Attendance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8102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1D428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8102E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8102E"/>
                </a:solidFill>
              </a:rPr>
              <a:t>Payroll vs Average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8102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8102E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88118514233692"/>
                  <c:y val="9.2424424104347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8102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 vs AV'!$D$5:$D$23</c:f>
              <c:numCache>
                <c:formatCode>_("$"* #,##0.00_);_("$"* \(#,##0.00\);_("$"* "-"??_);_(@_)</c:formatCode>
                <c:ptCount val="19"/>
                <c:pt idx="0">
                  <c:v>31033741.09014675</c:v>
                </c:pt>
                <c:pt idx="1">
                  <c:v>34611382.413087934</c:v>
                </c:pt>
                <c:pt idx="2">
                  <c:v>42955777</c:v>
                </c:pt>
                <c:pt idx="3">
                  <c:v>38048991.245136186</c:v>
                </c:pt>
                <c:pt idx="4">
                  <c:v>43441513.84909264</c:v>
                </c:pt>
                <c:pt idx="5">
                  <c:v>47998733.644859813</c:v>
                </c:pt>
                <c:pt idx="6">
                  <c:v>54244764.436296977</c:v>
                </c:pt>
                <c:pt idx="7">
                  <c:v>58159591.928251125</c:v>
                </c:pt>
                <c:pt idx="8">
                  <c:v>55008068.361086771</c:v>
                </c:pt>
                <c:pt idx="9">
                  <c:v>53860497.377622373</c:v>
                </c:pt>
                <c:pt idx="10">
                  <c:v>45686977.682403438</c:v>
                </c:pt>
                <c:pt idx="11">
                  <c:v>56157955.796497084</c:v>
                </c:pt>
                <c:pt idx="12">
                  <c:v>56822285.127362363</c:v>
                </c:pt>
                <c:pt idx="13">
                  <c:v>59486786.644951135</c:v>
                </c:pt>
                <c:pt idx="14">
                  <c:v>68098599.840255588</c:v>
                </c:pt>
                <c:pt idx="15">
                  <c:v>76634534.755134284</c:v>
                </c:pt>
                <c:pt idx="16">
                  <c:v>89374428.348909661</c:v>
                </c:pt>
                <c:pt idx="17">
                  <c:v>91328995.398773</c:v>
                </c:pt>
                <c:pt idx="18">
                  <c:v>88475874.062968507</c:v>
                </c:pt>
              </c:numCache>
            </c:numRef>
          </c:xVal>
          <c:yVal>
            <c:numRef>
              <c:f>'Pr vs AV'!$E$5:$E$23</c:f>
              <c:numCache>
                <c:formatCode>0%</c:formatCode>
                <c:ptCount val="19"/>
                <c:pt idx="0">
                  <c:v>0.76676981171657843</c:v>
                </c:pt>
                <c:pt idx="1">
                  <c:v>0.94681911155399379</c:v>
                </c:pt>
                <c:pt idx="2">
                  <c:v>0.90370797713326689</c:v>
                </c:pt>
                <c:pt idx="3">
                  <c:v>0.85115644831384063</c:v>
                </c:pt>
                <c:pt idx="4">
                  <c:v>0.8905438716106362</c:v>
                </c:pt>
                <c:pt idx="5">
                  <c:v>0.91126029265222641</c:v>
                </c:pt>
                <c:pt idx="6">
                  <c:v>0.96611947343577909</c:v>
                </c:pt>
                <c:pt idx="7">
                  <c:v>0.88571878114018987</c:v>
                </c:pt>
                <c:pt idx="8">
                  <c:v>0.84806209681648925</c:v>
                </c:pt>
                <c:pt idx="9">
                  <c:v>0.85713536476635022</c:v>
                </c:pt>
                <c:pt idx="10">
                  <c:v>0.93050820789846334</c:v>
                </c:pt>
                <c:pt idx="11">
                  <c:v>1.0079718886033462</c:v>
                </c:pt>
                <c:pt idx="12">
                  <c:v>1.0083390150521845</c:v>
                </c:pt>
                <c:pt idx="13">
                  <c:v>1.0076047621545079</c:v>
                </c:pt>
                <c:pt idx="14">
                  <c:v>1.0052971101903814</c:v>
                </c:pt>
                <c:pt idx="15">
                  <c:v>1.0065558294435413</c:v>
                </c:pt>
                <c:pt idx="16">
                  <c:v>1.0011013793465149</c:v>
                </c:pt>
                <c:pt idx="17">
                  <c:v>0.89258929039702106</c:v>
                </c:pt>
                <c:pt idx="18">
                  <c:v>0.90863796087480986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F-476F-8F96-DBDA48A1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322960"/>
        <c:axId val="1208323376"/>
      </c:scatterChart>
      <c:valAx>
        <c:axId val="12083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8102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8102E"/>
                    </a:solidFill>
                  </a:rPr>
                  <a:t>Adjusted Payroll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8102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23376"/>
        <c:crosses val="autoZero"/>
        <c:crossBetween val="midCat"/>
      </c:valAx>
      <c:valAx>
        <c:axId val="12083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8102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8102E"/>
                    </a:solidFill>
                  </a:rPr>
                  <a:t>Attendance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8102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1D428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8102E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8102E"/>
                </a:solidFill>
              </a:rPr>
              <a:t>Team Payroll vs Winning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8102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8102E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64803105788741"/>
                  <c:y val="0.3109233297057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8102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 vs WP'!$C$5:$C$23</c:f>
              <c:numCache>
                <c:formatCode>_("$"* #,##0.00_);_("$"* \(#,##0.00\);_("$"* "-"??_);_(@_)</c:formatCode>
                <c:ptCount val="19"/>
                <c:pt idx="0">
                  <c:v>31033741.09014675</c:v>
                </c:pt>
                <c:pt idx="1">
                  <c:v>34611382.413087934</c:v>
                </c:pt>
                <c:pt idx="2">
                  <c:v>42955777</c:v>
                </c:pt>
                <c:pt idx="3">
                  <c:v>38048991.245136186</c:v>
                </c:pt>
                <c:pt idx="4">
                  <c:v>43441513.84909264</c:v>
                </c:pt>
                <c:pt idx="5">
                  <c:v>47998733.644859813</c:v>
                </c:pt>
                <c:pt idx="6">
                  <c:v>54244764.436296977</c:v>
                </c:pt>
                <c:pt idx="7">
                  <c:v>58159591.928251125</c:v>
                </c:pt>
                <c:pt idx="8">
                  <c:v>55008068.361086771</c:v>
                </c:pt>
                <c:pt idx="9">
                  <c:v>53860497.377622373</c:v>
                </c:pt>
                <c:pt idx="10">
                  <c:v>45686977.682403438</c:v>
                </c:pt>
                <c:pt idx="11">
                  <c:v>56157955.796497084</c:v>
                </c:pt>
                <c:pt idx="12">
                  <c:v>56822285.127362363</c:v>
                </c:pt>
                <c:pt idx="13">
                  <c:v>59486786.644951135</c:v>
                </c:pt>
                <c:pt idx="14">
                  <c:v>68098599.840255588</c:v>
                </c:pt>
                <c:pt idx="15">
                  <c:v>76634534.755134284</c:v>
                </c:pt>
                <c:pt idx="16">
                  <c:v>89374428.348909661</c:v>
                </c:pt>
                <c:pt idx="17">
                  <c:v>91328995.398773</c:v>
                </c:pt>
                <c:pt idx="18">
                  <c:v>88475874.062968507</c:v>
                </c:pt>
              </c:numCache>
            </c:numRef>
          </c:xVal>
          <c:yVal>
            <c:numRef>
              <c:f>'Pr vs WP'!$D$5:$D$23</c:f>
              <c:numCache>
                <c:formatCode>0%</c:formatCode>
                <c:ptCount val="19"/>
                <c:pt idx="0">
                  <c:v>0.37804878048780488</c:v>
                </c:pt>
                <c:pt idx="1">
                  <c:v>0.47560975609756095</c:v>
                </c:pt>
                <c:pt idx="2">
                  <c:v>0.32926829268292684</c:v>
                </c:pt>
                <c:pt idx="3">
                  <c:v>0.34146341463414637</c:v>
                </c:pt>
                <c:pt idx="4">
                  <c:v>0.45121951219512196</c:v>
                </c:pt>
                <c:pt idx="5">
                  <c:v>0.57317073170731703</c:v>
                </c:pt>
                <c:pt idx="6">
                  <c:v>0.48780487804878048</c:v>
                </c:pt>
                <c:pt idx="7">
                  <c:v>0.28048780487804881</c:v>
                </c:pt>
                <c:pt idx="8">
                  <c:v>0.23170731707317074</c:v>
                </c:pt>
                <c:pt idx="9">
                  <c:v>0.35365853658536583</c:v>
                </c:pt>
                <c:pt idx="10">
                  <c:v>0.3902439024390244</c:v>
                </c:pt>
                <c:pt idx="11">
                  <c:v>0.60606060606060608</c:v>
                </c:pt>
                <c:pt idx="12">
                  <c:v>0.68292682926829273</c:v>
                </c:pt>
                <c:pt idx="13">
                  <c:v>0.69512195121951215</c:v>
                </c:pt>
                <c:pt idx="14">
                  <c:v>0.68292682926829273</c:v>
                </c:pt>
                <c:pt idx="15">
                  <c:v>0.64634146341463417</c:v>
                </c:pt>
                <c:pt idx="16">
                  <c:v>0.62195121951219512</c:v>
                </c:pt>
                <c:pt idx="17">
                  <c:v>0.51219512195121952</c:v>
                </c:pt>
                <c:pt idx="18">
                  <c:v>0.58536585365853655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A3C-9EC6-9FCA923DC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94864"/>
        <c:axId val="640195280"/>
      </c:scatterChart>
      <c:valAx>
        <c:axId val="6401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8102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8102E"/>
                    </a:solidFill>
                  </a:rPr>
                  <a:t>Adjusted Payroll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8102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95280"/>
        <c:crosses val="autoZero"/>
        <c:crossBetween val="midCat"/>
      </c:valAx>
      <c:valAx>
        <c:axId val="640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8102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8102E"/>
                    </a:solidFill>
                  </a:rPr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8102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1D428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47624</xdr:rowOff>
    </xdr:from>
    <xdr:to>
      <xdr:col>15</xdr:col>
      <xdr:colOff>161925</xdr:colOff>
      <xdr:row>23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423FC-9A47-425A-88B9-15FC8DDF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3</xdr:row>
      <xdr:rowOff>9525</xdr:rowOff>
    </xdr:from>
    <xdr:to>
      <xdr:col>15</xdr:col>
      <xdr:colOff>161924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11C76-A9DF-4923-B2B2-875DA054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361949</xdr:rowOff>
    </xdr:from>
    <xdr:to>
      <xdr:col>13</xdr:col>
      <xdr:colOff>476250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4D0FC-F6D2-4F5D-8089-4074D02AB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28D2-2339-4755-A21D-A312FFB856C1}">
  <dimension ref="B1:AD21"/>
  <sheetViews>
    <sheetView workbookViewId="0">
      <selection activeCell="F3" sqref="F3"/>
    </sheetView>
  </sheetViews>
  <sheetFormatPr defaultRowHeight="15" x14ac:dyDescent="0.25"/>
  <cols>
    <col min="2" max="2" width="12.5703125" customWidth="1"/>
    <col min="3" max="3" width="13" customWidth="1"/>
    <col min="4" max="4" width="11.5703125" customWidth="1"/>
    <col min="5" max="5" width="11.28515625" customWidth="1"/>
    <col min="6" max="6" width="14.85546875" customWidth="1"/>
    <col min="7" max="7" width="7.7109375" customWidth="1"/>
    <col min="8" max="8" width="15.28515625" bestFit="1" customWidth="1"/>
    <col min="9" max="9" width="6.85546875" customWidth="1"/>
    <col min="10" max="10" width="6.7109375" customWidth="1"/>
    <col min="11" max="11" width="11" customWidth="1"/>
    <col min="12" max="12" width="8.42578125" customWidth="1"/>
  </cols>
  <sheetData>
    <row r="1" spans="2:30" ht="45" customHeight="1" x14ac:dyDescent="0.25">
      <c r="B1" s="24" t="s">
        <v>19</v>
      </c>
      <c r="C1" s="25" t="s">
        <v>20</v>
      </c>
      <c r="D1" s="25" t="s">
        <v>21</v>
      </c>
      <c r="E1" s="25" t="s">
        <v>22</v>
      </c>
      <c r="F1" s="25" t="s">
        <v>23</v>
      </c>
      <c r="G1" s="25" t="s">
        <v>24</v>
      </c>
      <c r="H1" s="25" t="s">
        <v>25</v>
      </c>
      <c r="I1" s="25" t="s">
        <v>26</v>
      </c>
      <c r="J1" s="25" t="s">
        <v>27</v>
      </c>
      <c r="K1" s="25" t="s">
        <v>30</v>
      </c>
      <c r="L1" s="26" t="s">
        <v>31</v>
      </c>
      <c r="M1" s="1"/>
      <c r="N1" s="1"/>
    </row>
    <row r="2" spans="2:30" ht="15.75" thickBot="1" x14ac:dyDescent="0.3">
      <c r="B2" s="27" t="s">
        <v>0</v>
      </c>
      <c r="C2" s="12">
        <v>14620</v>
      </c>
      <c r="D2" s="13">
        <v>19067</v>
      </c>
      <c r="E2" s="14">
        <f>C2/D2</f>
        <v>0.76676981171657843</v>
      </c>
      <c r="F2" s="15">
        <v>29606189</v>
      </c>
      <c r="G2" s="7">
        <v>95.4</v>
      </c>
      <c r="H2" s="16">
        <f>F2/G2*100</f>
        <v>31033741.09014675</v>
      </c>
      <c r="I2" s="7">
        <v>31</v>
      </c>
      <c r="J2" s="7">
        <v>51</v>
      </c>
      <c r="K2" s="14">
        <f>I2/L2</f>
        <v>0.37804878048780488</v>
      </c>
      <c r="L2" s="28">
        <f>I2+J2</f>
        <v>82</v>
      </c>
    </row>
    <row r="3" spans="2:30" ht="18.75" thickBot="1" x14ac:dyDescent="0.3">
      <c r="B3" s="29" t="s">
        <v>1</v>
      </c>
      <c r="C3" s="12">
        <v>18053</v>
      </c>
      <c r="D3" s="13">
        <v>19067</v>
      </c>
      <c r="E3" s="14">
        <f t="shared" ref="E3:E20" si="0">C3/D3</f>
        <v>0.94681911155399379</v>
      </c>
      <c r="F3" s="15">
        <v>33849932</v>
      </c>
      <c r="G3" s="7">
        <v>97.8</v>
      </c>
      <c r="H3" s="16">
        <f t="shared" ref="H3:H20" si="1">F3/G3*100</f>
        <v>34611382.413087934</v>
      </c>
      <c r="I3" s="7">
        <v>39</v>
      </c>
      <c r="J3" s="7">
        <v>43</v>
      </c>
      <c r="K3" s="14">
        <f t="shared" ref="K3:K20" si="2">I3/L3</f>
        <v>0.47560975609756095</v>
      </c>
      <c r="L3" s="28">
        <f t="shared" ref="L3:L20" si="3">I3+J3</f>
        <v>82</v>
      </c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x14ac:dyDescent="0.25">
      <c r="B4" s="29" t="s">
        <v>2</v>
      </c>
      <c r="C4" s="12">
        <v>17231</v>
      </c>
      <c r="D4" s="13">
        <v>19067</v>
      </c>
      <c r="E4" s="14">
        <f t="shared" si="0"/>
        <v>0.90370797713326689</v>
      </c>
      <c r="F4" s="15">
        <v>42955777</v>
      </c>
      <c r="G4" s="7">
        <v>100</v>
      </c>
      <c r="H4" s="16">
        <f t="shared" si="1"/>
        <v>42955777</v>
      </c>
      <c r="I4" s="7">
        <v>27</v>
      </c>
      <c r="J4" s="7">
        <v>55</v>
      </c>
      <c r="K4" s="14">
        <f t="shared" si="2"/>
        <v>0.32926829268292684</v>
      </c>
      <c r="L4" s="28">
        <f t="shared" si="3"/>
        <v>82</v>
      </c>
      <c r="M4">
        <f>AVERAGE(K2:K12)</f>
        <v>0.3902439024390244</v>
      </c>
    </row>
    <row r="5" spans="2:30" x14ac:dyDescent="0.25">
      <c r="B5" s="29" t="s">
        <v>3</v>
      </c>
      <c r="C5" s="12">
        <v>16229</v>
      </c>
      <c r="D5" s="13">
        <v>19067</v>
      </c>
      <c r="E5" s="14">
        <f t="shared" si="0"/>
        <v>0.85115644831384063</v>
      </c>
      <c r="F5" s="15">
        <v>39114363</v>
      </c>
      <c r="G5" s="7">
        <v>102.8</v>
      </c>
      <c r="H5" s="16">
        <f t="shared" si="1"/>
        <v>38048991.245136186</v>
      </c>
      <c r="I5" s="7">
        <v>28</v>
      </c>
      <c r="J5" s="7">
        <v>54</v>
      </c>
      <c r="K5" s="14">
        <f t="shared" si="2"/>
        <v>0.34146341463414637</v>
      </c>
      <c r="L5" s="28">
        <f t="shared" si="3"/>
        <v>82</v>
      </c>
    </row>
    <row r="6" spans="2:30" x14ac:dyDescent="0.25">
      <c r="B6" s="29" t="s">
        <v>4</v>
      </c>
      <c r="C6" s="12">
        <v>16980</v>
      </c>
      <c r="D6" s="13">
        <v>19067</v>
      </c>
      <c r="E6" s="14">
        <f t="shared" si="0"/>
        <v>0.8905438716106362</v>
      </c>
      <c r="F6" s="15">
        <v>45483265</v>
      </c>
      <c r="G6" s="7">
        <v>104.7</v>
      </c>
      <c r="H6" s="16">
        <f t="shared" si="1"/>
        <v>43441513.84909264</v>
      </c>
      <c r="I6" s="7">
        <v>37</v>
      </c>
      <c r="J6" s="7">
        <v>45</v>
      </c>
      <c r="K6" s="14">
        <f t="shared" si="2"/>
        <v>0.45121951219512196</v>
      </c>
      <c r="L6" s="28">
        <f t="shared" si="3"/>
        <v>82</v>
      </c>
    </row>
    <row r="7" spans="2:30" x14ac:dyDescent="0.25">
      <c r="B7" s="29" t="s">
        <v>5</v>
      </c>
      <c r="C7" s="12">
        <v>17375</v>
      </c>
      <c r="D7" s="13">
        <v>19067</v>
      </c>
      <c r="E7" s="14">
        <f t="shared" si="0"/>
        <v>0.91126029265222641</v>
      </c>
      <c r="F7" s="15">
        <v>51358645</v>
      </c>
      <c r="G7" s="7">
        <v>107</v>
      </c>
      <c r="H7" s="16">
        <f t="shared" si="1"/>
        <v>47998733.644859813</v>
      </c>
      <c r="I7" s="7">
        <v>47</v>
      </c>
      <c r="J7" s="7">
        <v>35</v>
      </c>
      <c r="K7" s="14">
        <f t="shared" si="2"/>
        <v>0.57317073170731703</v>
      </c>
      <c r="L7" s="28">
        <f t="shared" si="3"/>
        <v>82</v>
      </c>
    </row>
    <row r="8" spans="2:30" x14ac:dyDescent="0.25">
      <c r="B8" s="29" t="s">
        <v>6</v>
      </c>
      <c r="C8" s="12">
        <v>18421</v>
      </c>
      <c r="D8" s="13">
        <v>19067</v>
      </c>
      <c r="E8" s="14">
        <f t="shared" si="0"/>
        <v>0.96611947343577909</v>
      </c>
      <c r="F8" s="15">
        <v>59181038</v>
      </c>
      <c r="G8" s="7">
        <v>109.1</v>
      </c>
      <c r="H8" s="16">
        <f t="shared" si="1"/>
        <v>54244764.436296977</v>
      </c>
      <c r="I8" s="7">
        <v>40</v>
      </c>
      <c r="J8" s="7">
        <v>42</v>
      </c>
      <c r="K8" s="14">
        <f t="shared" si="2"/>
        <v>0.48780487804878048</v>
      </c>
      <c r="L8" s="28">
        <f t="shared" si="3"/>
        <v>82</v>
      </c>
    </row>
    <row r="9" spans="2:30" x14ac:dyDescent="0.25">
      <c r="B9" s="29" t="s">
        <v>7</v>
      </c>
      <c r="C9" s="12">
        <v>16888</v>
      </c>
      <c r="D9" s="13">
        <v>19067</v>
      </c>
      <c r="E9" s="14">
        <f t="shared" si="0"/>
        <v>0.88571878114018987</v>
      </c>
      <c r="F9" s="15">
        <v>64847945</v>
      </c>
      <c r="G9" s="7">
        <v>111.5</v>
      </c>
      <c r="H9" s="16">
        <f t="shared" si="1"/>
        <v>58159591.928251125</v>
      </c>
      <c r="I9" s="7">
        <v>23</v>
      </c>
      <c r="J9" s="7">
        <v>59</v>
      </c>
      <c r="K9" s="14">
        <f t="shared" si="2"/>
        <v>0.28048780487804881</v>
      </c>
      <c r="L9" s="28">
        <f t="shared" si="3"/>
        <v>82</v>
      </c>
    </row>
    <row r="10" spans="2:30" x14ac:dyDescent="0.25">
      <c r="B10" s="29" t="s">
        <v>8</v>
      </c>
      <c r="C10" s="12">
        <v>16170</v>
      </c>
      <c r="D10" s="13">
        <v>19067</v>
      </c>
      <c r="E10" s="14">
        <f t="shared" si="0"/>
        <v>0.84806209681648925</v>
      </c>
      <c r="F10" s="15">
        <v>62764206</v>
      </c>
      <c r="G10" s="7">
        <v>114.1</v>
      </c>
      <c r="H10" s="16">
        <f t="shared" si="1"/>
        <v>55008068.361086771</v>
      </c>
      <c r="I10" s="7">
        <v>19</v>
      </c>
      <c r="J10" s="7">
        <v>63</v>
      </c>
      <c r="K10" s="14">
        <f t="shared" si="2"/>
        <v>0.23170731707317074</v>
      </c>
      <c r="L10" s="28">
        <f t="shared" si="3"/>
        <v>82</v>
      </c>
    </row>
    <row r="11" spans="2:30" x14ac:dyDescent="0.25">
      <c r="B11" s="29" t="s">
        <v>9</v>
      </c>
      <c r="C11" s="12">
        <v>16343</v>
      </c>
      <c r="D11" s="13">
        <v>19067</v>
      </c>
      <c r="E11" s="14">
        <f t="shared" si="0"/>
        <v>0.85713536476635022</v>
      </c>
      <c r="F11" s="15">
        <v>61616409</v>
      </c>
      <c r="G11" s="7">
        <v>114.4</v>
      </c>
      <c r="H11" s="16">
        <f t="shared" si="1"/>
        <v>53860497.377622373</v>
      </c>
      <c r="I11" s="7">
        <v>29</v>
      </c>
      <c r="J11" s="7">
        <v>53</v>
      </c>
      <c r="K11" s="14">
        <f t="shared" si="2"/>
        <v>0.35365853658536583</v>
      </c>
      <c r="L11" s="28">
        <f t="shared" si="3"/>
        <v>82</v>
      </c>
    </row>
    <row r="12" spans="2:30" x14ac:dyDescent="0.25">
      <c r="B12" s="29" t="s">
        <v>10</v>
      </c>
      <c r="C12" s="12">
        <v>17742</v>
      </c>
      <c r="D12" s="13">
        <v>19067</v>
      </c>
      <c r="E12" s="14">
        <f t="shared" si="0"/>
        <v>0.93050820789846334</v>
      </c>
      <c r="F12" s="15">
        <v>53225329</v>
      </c>
      <c r="G12" s="7">
        <v>116.5</v>
      </c>
      <c r="H12" s="16">
        <f t="shared" si="1"/>
        <v>45686977.682403438</v>
      </c>
      <c r="I12" s="7">
        <v>32</v>
      </c>
      <c r="J12" s="7">
        <v>50</v>
      </c>
      <c r="K12" s="14">
        <f t="shared" si="2"/>
        <v>0.3902439024390244</v>
      </c>
      <c r="L12" s="28">
        <f t="shared" si="3"/>
        <v>82</v>
      </c>
    </row>
    <row r="13" spans="2:30" x14ac:dyDescent="0.25">
      <c r="B13" s="29" t="s">
        <v>11</v>
      </c>
      <c r="C13" s="12">
        <v>19219</v>
      </c>
      <c r="D13" s="13">
        <v>19067</v>
      </c>
      <c r="E13" s="14">
        <f t="shared" si="0"/>
        <v>1.0079718886033462</v>
      </c>
      <c r="F13" s="15">
        <v>67333389</v>
      </c>
      <c r="G13" s="7">
        <v>119.9</v>
      </c>
      <c r="H13" s="16">
        <f t="shared" si="1"/>
        <v>56157955.796497084</v>
      </c>
      <c r="I13" s="7">
        <v>40</v>
      </c>
      <c r="J13" s="7">
        <v>26</v>
      </c>
      <c r="K13" s="14">
        <f t="shared" si="2"/>
        <v>0.60606060606060608</v>
      </c>
      <c r="L13" s="28">
        <f t="shared" si="3"/>
        <v>66</v>
      </c>
      <c r="M13">
        <f>AVERAGE(K13:K19)</f>
        <v>0.63536057438496463</v>
      </c>
    </row>
    <row r="14" spans="2:30" x14ac:dyDescent="0.25">
      <c r="B14" s="29" t="s">
        <v>12</v>
      </c>
      <c r="C14" s="12">
        <v>19226</v>
      </c>
      <c r="D14" s="13">
        <v>19067</v>
      </c>
      <c r="E14" s="14">
        <f t="shared" si="0"/>
        <v>1.0083390150521845</v>
      </c>
      <c r="F14" s="15">
        <v>69152721</v>
      </c>
      <c r="G14" s="7">
        <v>121.7</v>
      </c>
      <c r="H14" s="16">
        <f t="shared" si="1"/>
        <v>56822285.127362363</v>
      </c>
      <c r="I14" s="7">
        <v>56</v>
      </c>
      <c r="J14" s="7">
        <v>26</v>
      </c>
      <c r="K14" s="14">
        <f t="shared" si="2"/>
        <v>0.68292682926829273</v>
      </c>
      <c r="L14" s="28">
        <f t="shared" si="3"/>
        <v>82</v>
      </c>
    </row>
    <row r="15" spans="2:30" x14ac:dyDescent="0.25">
      <c r="B15" s="29" t="s">
        <v>13</v>
      </c>
      <c r="C15" s="12">
        <v>19212</v>
      </c>
      <c r="D15" s="13">
        <v>19067</v>
      </c>
      <c r="E15" s="14">
        <f t="shared" si="0"/>
        <v>1.0076047621545079</v>
      </c>
      <c r="F15" s="15">
        <v>73049774</v>
      </c>
      <c r="G15" s="7">
        <v>122.8</v>
      </c>
      <c r="H15" s="16">
        <f t="shared" si="1"/>
        <v>59486786.644951135</v>
      </c>
      <c r="I15" s="7">
        <v>57</v>
      </c>
      <c r="J15" s="7">
        <v>25</v>
      </c>
      <c r="K15" s="14">
        <f t="shared" si="2"/>
        <v>0.69512195121951215</v>
      </c>
      <c r="L15" s="28">
        <f t="shared" si="3"/>
        <v>82</v>
      </c>
    </row>
    <row r="16" spans="2:30" x14ac:dyDescent="0.25">
      <c r="B16" s="29" t="s">
        <v>14</v>
      </c>
      <c r="C16" s="12">
        <v>19168</v>
      </c>
      <c r="D16" s="13">
        <v>19067</v>
      </c>
      <c r="E16" s="14">
        <f t="shared" si="0"/>
        <v>1.0052971101903814</v>
      </c>
      <c r="F16" s="15">
        <v>85259447</v>
      </c>
      <c r="G16" s="7">
        <v>125.2</v>
      </c>
      <c r="H16" s="16">
        <f t="shared" si="1"/>
        <v>68098599.840255588</v>
      </c>
      <c r="I16" s="7">
        <v>56</v>
      </c>
      <c r="J16" s="7">
        <v>26</v>
      </c>
      <c r="K16" s="14">
        <f t="shared" si="2"/>
        <v>0.68292682926829273</v>
      </c>
      <c r="L16" s="28">
        <f t="shared" si="3"/>
        <v>82</v>
      </c>
    </row>
    <row r="17" spans="2:12" x14ac:dyDescent="0.25">
      <c r="B17" s="29" t="s">
        <v>15</v>
      </c>
      <c r="C17" s="12">
        <v>19192</v>
      </c>
      <c r="D17" s="13">
        <v>19067</v>
      </c>
      <c r="E17" s="14">
        <f t="shared" si="0"/>
        <v>1.0065558294435413</v>
      </c>
      <c r="F17" s="15">
        <v>97019321</v>
      </c>
      <c r="G17" s="7">
        <v>126.6</v>
      </c>
      <c r="H17" s="16">
        <f t="shared" si="1"/>
        <v>76634534.755134284</v>
      </c>
      <c r="I17" s="7">
        <v>53</v>
      </c>
      <c r="J17" s="7">
        <v>29</v>
      </c>
      <c r="K17" s="14">
        <f t="shared" si="2"/>
        <v>0.64634146341463417</v>
      </c>
      <c r="L17" s="28">
        <f t="shared" si="3"/>
        <v>82</v>
      </c>
    </row>
    <row r="18" spans="2:12" x14ac:dyDescent="0.25">
      <c r="B18" s="29" t="s">
        <v>16</v>
      </c>
      <c r="C18" s="12">
        <v>19088</v>
      </c>
      <c r="D18" s="13">
        <v>19067</v>
      </c>
      <c r="E18" s="14">
        <f t="shared" si="0"/>
        <v>1.0011013793465149</v>
      </c>
      <c r="F18" s="15">
        <v>114756766</v>
      </c>
      <c r="G18" s="7">
        <v>128.4</v>
      </c>
      <c r="H18" s="16">
        <f t="shared" si="1"/>
        <v>89374428.348909661</v>
      </c>
      <c r="I18" s="7">
        <v>51</v>
      </c>
      <c r="J18" s="7">
        <v>31</v>
      </c>
      <c r="K18" s="14">
        <f t="shared" si="2"/>
        <v>0.62195121951219512</v>
      </c>
      <c r="L18" s="28">
        <f t="shared" si="3"/>
        <v>82</v>
      </c>
    </row>
    <row r="19" spans="2:12" x14ac:dyDescent="0.25">
      <c r="B19" s="29" t="s">
        <v>17</v>
      </c>
      <c r="C19" s="12">
        <v>17019</v>
      </c>
      <c r="D19" s="13">
        <v>19067</v>
      </c>
      <c r="E19" s="14">
        <f t="shared" si="0"/>
        <v>0.89258929039702106</v>
      </c>
      <c r="F19" s="15">
        <v>119093010</v>
      </c>
      <c r="G19" s="7">
        <v>130.4</v>
      </c>
      <c r="H19" s="16">
        <f t="shared" si="1"/>
        <v>91328995.398773</v>
      </c>
      <c r="I19" s="7">
        <v>42</v>
      </c>
      <c r="J19" s="7">
        <v>40</v>
      </c>
      <c r="K19" s="14">
        <f t="shared" si="2"/>
        <v>0.51219512195121952</v>
      </c>
      <c r="L19" s="28">
        <f t="shared" si="3"/>
        <v>82</v>
      </c>
    </row>
    <row r="20" spans="2:12" ht="15.75" thickBot="1" x14ac:dyDescent="0.3">
      <c r="B20" s="30" t="s">
        <v>18</v>
      </c>
      <c r="C20" s="31">
        <v>17325</v>
      </c>
      <c r="D20" s="32">
        <v>19067</v>
      </c>
      <c r="E20" s="33">
        <f t="shared" si="0"/>
        <v>0.90863796087480986</v>
      </c>
      <c r="F20" s="34">
        <v>118026816</v>
      </c>
      <c r="G20" s="35">
        <v>133.4</v>
      </c>
      <c r="H20" s="36">
        <f t="shared" si="1"/>
        <v>88475874.062968507</v>
      </c>
      <c r="I20" s="35">
        <v>48</v>
      </c>
      <c r="J20" s="35">
        <v>34</v>
      </c>
      <c r="K20" s="33">
        <f t="shared" si="2"/>
        <v>0.58536585365853655</v>
      </c>
      <c r="L20" s="37">
        <f t="shared" si="3"/>
        <v>82</v>
      </c>
    </row>
    <row r="21" spans="2:12" x14ac:dyDescent="0.25">
      <c r="C21" t="s">
        <v>28</v>
      </c>
      <c r="D2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9C66-057F-423C-8B97-7341AD392CAA}">
  <dimension ref="B3:D23"/>
  <sheetViews>
    <sheetView workbookViewId="0">
      <selection activeCell="B5" sqref="B5"/>
    </sheetView>
  </sheetViews>
  <sheetFormatPr defaultRowHeight="15" x14ac:dyDescent="0.25"/>
  <cols>
    <col min="2" max="2" width="11.5703125" customWidth="1"/>
    <col min="3" max="3" width="12.85546875" customWidth="1"/>
    <col min="4" max="4" width="12.7109375" customWidth="1"/>
  </cols>
  <sheetData>
    <row r="3" spans="2:4" ht="15.75" thickBot="1" x14ac:dyDescent="0.3"/>
    <row r="4" spans="2:4" ht="45" x14ac:dyDescent="0.25">
      <c r="B4" s="22" t="s">
        <v>19</v>
      </c>
      <c r="C4" s="23" t="s">
        <v>30</v>
      </c>
      <c r="D4" s="23" t="s">
        <v>22</v>
      </c>
    </row>
    <row r="5" spans="2:4" x14ac:dyDescent="0.25">
      <c r="B5" s="17" t="s">
        <v>0</v>
      </c>
      <c r="C5" s="18">
        <v>0.37804878048780488</v>
      </c>
      <c r="D5" s="10">
        <v>0.76676981171657843</v>
      </c>
    </row>
    <row r="6" spans="2:4" x14ac:dyDescent="0.25">
      <c r="B6" s="19" t="s">
        <v>1</v>
      </c>
      <c r="C6" s="18">
        <v>0.47560975609756095</v>
      </c>
      <c r="D6" s="10">
        <v>0.94681911155399379</v>
      </c>
    </row>
    <row r="7" spans="2:4" x14ac:dyDescent="0.25">
      <c r="B7" s="19" t="s">
        <v>2</v>
      </c>
      <c r="C7" s="18">
        <v>0.32926829268292684</v>
      </c>
      <c r="D7" s="10">
        <v>0.90370797713326689</v>
      </c>
    </row>
    <row r="8" spans="2:4" x14ac:dyDescent="0.25">
      <c r="B8" s="19" t="s">
        <v>3</v>
      </c>
      <c r="C8" s="18">
        <v>0.34146341463414637</v>
      </c>
      <c r="D8" s="10">
        <v>0.85115644831384063</v>
      </c>
    </row>
    <row r="9" spans="2:4" x14ac:dyDescent="0.25">
      <c r="B9" s="19" t="s">
        <v>4</v>
      </c>
      <c r="C9" s="18">
        <v>0.45121951219512196</v>
      </c>
      <c r="D9" s="10">
        <v>0.8905438716106362</v>
      </c>
    </row>
    <row r="10" spans="2:4" x14ac:dyDescent="0.25">
      <c r="B10" s="19" t="s">
        <v>5</v>
      </c>
      <c r="C10" s="18">
        <v>0.57317073170731703</v>
      </c>
      <c r="D10" s="10">
        <v>0.91126029265222641</v>
      </c>
    </row>
    <row r="11" spans="2:4" x14ac:dyDescent="0.25">
      <c r="B11" s="19" t="s">
        <v>6</v>
      </c>
      <c r="C11" s="18">
        <v>0.48780487804878048</v>
      </c>
      <c r="D11" s="10">
        <v>0.96611947343577909</v>
      </c>
    </row>
    <row r="12" spans="2:4" x14ac:dyDescent="0.25">
      <c r="B12" s="19" t="s">
        <v>7</v>
      </c>
      <c r="C12" s="18">
        <v>0.28048780487804881</v>
      </c>
      <c r="D12" s="10">
        <v>0.88571878114018987</v>
      </c>
    </row>
    <row r="13" spans="2:4" x14ac:dyDescent="0.25">
      <c r="B13" s="19" t="s">
        <v>8</v>
      </c>
      <c r="C13" s="18">
        <v>0.23170731707317074</v>
      </c>
      <c r="D13" s="10">
        <v>0.84806209681648925</v>
      </c>
    </row>
    <row r="14" spans="2:4" x14ac:dyDescent="0.25">
      <c r="B14" s="19" t="s">
        <v>9</v>
      </c>
      <c r="C14" s="18">
        <v>0.35365853658536583</v>
      </c>
      <c r="D14" s="10">
        <v>0.85713536476635022</v>
      </c>
    </row>
    <row r="15" spans="2:4" x14ac:dyDescent="0.25">
      <c r="B15" s="19" t="s">
        <v>10</v>
      </c>
      <c r="C15" s="18">
        <v>0.3902439024390244</v>
      </c>
      <c r="D15" s="10">
        <v>0.93050820789846334</v>
      </c>
    </row>
    <row r="16" spans="2:4" x14ac:dyDescent="0.25">
      <c r="B16" s="19" t="s">
        <v>11</v>
      </c>
      <c r="C16" s="18">
        <v>0.60606060606060608</v>
      </c>
      <c r="D16" s="10">
        <v>1.0079718886033462</v>
      </c>
    </row>
    <row r="17" spans="2:4" x14ac:dyDescent="0.25">
      <c r="B17" s="19" t="s">
        <v>12</v>
      </c>
      <c r="C17" s="18">
        <v>0.68292682926829273</v>
      </c>
      <c r="D17" s="10">
        <v>1.0083390150521845</v>
      </c>
    </row>
    <row r="18" spans="2:4" x14ac:dyDescent="0.25">
      <c r="B18" s="19" t="s">
        <v>13</v>
      </c>
      <c r="C18" s="18">
        <v>0.69512195121951215</v>
      </c>
      <c r="D18" s="10">
        <v>1.0076047621545079</v>
      </c>
    </row>
    <row r="19" spans="2:4" x14ac:dyDescent="0.25">
      <c r="B19" s="19" t="s">
        <v>14</v>
      </c>
      <c r="C19" s="18">
        <v>0.68292682926829273</v>
      </c>
      <c r="D19" s="10">
        <v>1.0052971101903814</v>
      </c>
    </row>
    <row r="20" spans="2:4" x14ac:dyDescent="0.25">
      <c r="B20" s="19" t="s">
        <v>15</v>
      </c>
      <c r="C20" s="18">
        <v>0.64634146341463417</v>
      </c>
      <c r="D20" s="10">
        <v>1.0065558294435413</v>
      </c>
    </row>
    <row r="21" spans="2:4" x14ac:dyDescent="0.25">
      <c r="B21" s="19" t="s">
        <v>16</v>
      </c>
      <c r="C21" s="18">
        <v>0.62195121951219512</v>
      </c>
      <c r="D21" s="10">
        <v>1.0011013793465149</v>
      </c>
    </row>
    <row r="22" spans="2:4" x14ac:dyDescent="0.25">
      <c r="B22" s="19" t="s">
        <v>17</v>
      </c>
      <c r="C22" s="18">
        <v>0.51219512195121952</v>
      </c>
      <c r="D22" s="10">
        <v>0.89258929039702106</v>
      </c>
    </row>
    <row r="23" spans="2:4" ht="15.75" thickBot="1" x14ac:dyDescent="0.3">
      <c r="B23" s="20" t="s">
        <v>18</v>
      </c>
      <c r="C23" s="21">
        <v>0.58536585365853655</v>
      </c>
      <c r="D23" s="11">
        <v>0.90863796087480986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EC4B-8FFA-4E34-8DEB-758F136067B0}">
  <dimension ref="C3:E23"/>
  <sheetViews>
    <sheetView topLeftCell="A3" workbookViewId="0">
      <selection activeCell="C6" sqref="C6"/>
    </sheetView>
  </sheetViews>
  <sheetFormatPr defaultRowHeight="15" x14ac:dyDescent="0.25"/>
  <cols>
    <col min="3" max="3" width="9.140625" customWidth="1"/>
    <col min="4" max="4" width="16.5703125" customWidth="1"/>
    <col min="5" max="5" width="11.42578125" customWidth="1"/>
  </cols>
  <sheetData>
    <row r="3" spans="3:5" ht="15.75" thickBot="1" x14ac:dyDescent="0.3"/>
    <row r="4" spans="3:5" ht="45" x14ac:dyDescent="0.25">
      <c r="C4" s="22" t="s">
        <v>19</v>
      </c>
      <c r="D4" s="23" t="s">
        <v>25</v>
      </c>
      <c r="E4" s="23" t="s">
        <v>22</v>
      </c>
    </row>
    <row r="5" spans="3:5" x14ac:dyDescent="0.25">
      <c r="C5" s="4" t="s">
        <v>0</v>
      </c>
      <c r="D5" s="8">
        <v>31033741.09014675</v>
      </c>
      <c r="E5" s="10">
        <v>0.76676981171657843</v>
      </c>
    </row>
    <row r="6" spans="3:5" x14ac:dyDescent="0.25">
      <c r="C6" s="5" t="s">
        <v>1</v>
      </c>
      <c r="D6" s="8">
        <v>34611382.413087934</v>
      </c>
      <c r="E6" s="10">
        <v>0.94681911155399379</v>
      </c>
    </row>
    <row r="7" spans="3:5" x14ac:dyDescent="0.25">
      <c r="C7" s="5" t="s">
        <v>2</v>
      </c>
      <c r="D7" s="8">
        <v>42955777</v>
      </c>
      <c r="E7" s="10">
        <v>0.90370797713326689</v>
      </c>
    </row>
    <row r="8" spans="3:5" x14ac:dyDescent="0.25">
      <c r="C8" s="5" t="s">
        <v>3</v>
      </c>
      <c r="D8" s="8">
        <v>38048991.245136186</v>
      </c>
      <c r="E8" s="10">
        <v>0.85115644831384063</v>
      </c>
    </row>
    <row r="9" spans="3:5" x14ac:dyDescent="0.25">
      <c r="C9" s="5" t="s">
        <v>4</v>
      </c>
      <c r="D9" s="8">
        <v>43441513.84909264</v>
      </c>
      <c r="E9" s="10">
        <v>0.8905438716106362</v>
      </c>
    </row>
    <row r="10" spans="3:5" x14ac:dyDescent="0.25">
      <c r="C10" s="5" t="s">
        <v>5</v>
      </c>
      <c r="D10" s="8">
        <v>47998733.644859813</v>
      </c>
      <c r="E10" s="10">
        <v>0.91126029265222641</v>
      </c>
    </row>
    <row r="11" spans="3:5" x14ac:dyDescent="0.25">
      <c r="C11" s="5" t="s">
        <v>6</v>
      </c>
      <c r="D11" s="8">
        <v>54244764.436296977</v>
      </c>
      <c r="E11" s="10">
        <v>0.96611947343577909</v>
      </c>
    </row>
    <row r="12" spans="3:5" x14ac:dyDescent="0.25">
      <c r="C12" s="5" t="s">
        <v>7</v>
      </c>
      <c r="D12" s="8">
        <v>58159591.928251125</v>
      </c>
      <c r="E12" s="10">
        <v>0.88571878114018987</v>
      </c>
    </row>
    <row r="13" spans="3:5" x14ac:dyDescent="0.25">
      <c r="C13" s="5" t="s">
        <v>8</v>
      </c>
      <c r="D13" s="8">
        <v>55008068.361086771</v>
      </c>
      <c r="E13" s="10">
        <v>0.84806209681648925</v>
      </c>
    </row>
    <row r="14" spans="3:5" x14ac:dyDescent="0.25">
      <c r="C14" s="5" t="s">
        <v>9</v>
      </c>
      <c r="D14" s="8">
        <v>53860497.377622373</v>
      </c>
      <c r="E14" s="10">
        <v>0.85713536476635022</v>
      </c>
    </row>
    <row r="15" spans="3:5" x14ac:dyDescent="0.25">
      <c r="C15" s="5" t="s">
        <v>10</v>
      </c>
      <c r="D15" s="8">
        <v>45686977.682403438</v>
      </c>
      <c r="E15" s="10">
        <v>0.93050820789846334</v>
      </c>
    </row>
    <row r="16" spans="3:5" x14ac:dyDescent="0.25">
      <c r="C16" s="5" t="s">
        <v>11</v>
      </c>
      <c r="D16" s="8">
        <v>56157955.796497084</v>
      </c>
      <c r="E16" s="10">
        <v>1.0079718886033462</v>
      </c>
    </row>
    <row r="17" spans="3:5" x14ac:dyDescent="0.25">
      <c r="C17" s="5" t="s">
        <v>12</v>
      </c>
      <c r="D17" s="8">
        <v>56822285.127362363</v>
      </c>
      <c r="E17" s="10">
        <v>1.0083390150521845</v>
      </c>
    </row>
    <row r="18" spans="3:5" x14ac:dyDescent="0.25">
      <c r="C18" s="5" t="s">
        <v>13</v>
      </c>
      <c r="D18" s="8">
        <v>59486786.644951135</v>
      </c>
      <c r="E18" s="10">
        <v>1.0076047621545079</v>
      </c>
    </row>
    <row r="19" spans="3:5" x14ac:dyDescent="0.25">
      <c r="C19" s="5" t="s">
        <v>14</v>
      </c>
      <c r="D19" s="8">
        <v>68098599.840255588</v>
      </c>
      <c r="E19" s="10">
        <v>1.0052971101903814</v>
      </c>
    </row>
    <row r="20" spans="3:5" x14ac:dyDescent="0.25">
      <c r="C20" s="5" t="s">
        <v>15</v>
      </c>
      <c r="D20" s="8">
        <v>76634534.755134284</v>
      </c>
      <c r="E20" s="10">
        <v>1.0065558294435413</v>
      </c>
    </row>
    <row r="21" spans="3:5" x14ac:dyDescent="0.25">
      <c r="C21" s="5" t="s">
        <v>16</v>
      </c>
      <c r="D21" s="8">
        <v>89374428.348909661</v>
      </c>
      <c r="E21" s="10">
        <v>1.0011013793465149</v>
      </c>
    </row>
    <row r="22" spans="3:5" x14ac:dyDescent="0.25">
      <c r="C22" s="5" t="s">
        <v>17</v>
      </c>
      <c r="D22" s="8">
        <v>91328995.398773</v>
      </c>
      <c r="E22" s="10">
        <v>0.89258929039702106</v>
      </c>
    </row>
    <row r="23" spans="3:5" ht="15.75" thickBot="1" x14ac:dyDescent="0.3">
      <c r="C23" s="6" t="s">
        <v>18</v>
      </c>
      <c r="D23" s="9">
        <v>88475874.062968507</v>
      </c>
      <c r="E23" s="11">
        <v>0.90863796087480986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B115-BA77-4392-99EC-E0C87642B4CB}">
  <dimension ref="B3:D23"/>
  <sheetViews>
    <sheetView tabSelected="1" workbookViewId="0">
      <selection activeCell="F4" sqref="F4"/>
    </sheetView>
  </sheetViews>
  <sheetFormatPr defaultRowHeight="15" x14ac:dyDescent="0.25"/>
  <cols>
    <col min="3" max="3" width="16.28515625" customWidth="1"/>
    <col min="4" max="4" width="12.140625" customWidth="1"/>
  </cols>
  <sheetData>
    <row r="3" spans="2:4" ht="15.75" thickBot="1" x14ac:dyDescent="0.3"/>
    <row r="4" spans="2:4" ht="30" x14ac:dyDescent="0.25">
      <c r="B4" s="22" t="s">
        <v>19</v>
      </c>
      <c r="C4" s="23" t="s">
        <v>25</v>
      </c>
      <c r="D4" s="23" t="s">
        <v>30</v>
      </c>
    </row>
    <row r="5" spans="2:4" x14ac:dyDescent="0.25">
      <c r="B5" s="4" t="s">
        <v>0</v>
      </c>
      <c r="C5" s="8">
        <v>31033741.09014675</v>
      </c>
      <c r="D5" s="10">
        <v>0.37804878048780488</v>
      </c>
    </row>
    <row r="6" spans="2:4" x14ac:dyDescent="0.25">
      <c r="B6" s="5" t="s">
        <v>1</v>
      </c>
      <c r="C6" s="8">
        <v>34611382.413087934</v>
      </c>
      <c r="D6" s="10">
        <v>0.47560975609756095</v>
      </c>
    </row>
    <row r="7" spans="2:4" x14ac:dyDescent="0.25">
      <c r="B7" s="5" t="s">
        <v>2</v>
      </c>
      <c r="C7" s="8">
        <v>42955777</v>
      </c>
      <c r="D7" s="10">
        <v>0.32926829268292684</v>
      </c>
    </row>
    <row r="8" spans="2:4" x14ac:dyDescent="0.25">
      <c r="B8" s="5" t="s">
        <v>3</v>
      </c>
      <c r="C8" s="8">
        <v>38048991.245136186</v>
      </c>
      <c r="D8" s="10">
        <v>0.34146341463414637</v>
      </c>
    </row>
    <row r="9" spans="2:4" x14ac:dyDescent="0.25">
      <c r="B9" s="5" t="s">
        <v>4</v>
      </c>
      <c r="C9" s="8">
        <v>43441513.84909264</v>
      </c>
      <c r="D9" s="10">
        <v>0.45121951219512196</v>
      </c>
    </row>
    <row r="10" spans="2:4" x14ac:dyDescent="0.25">
      <c r="B10" s="5" t="s">
        <v>5</v>
      </c>
      <c r="C10" s="8">
        <v>47998733.644859813</v>
      </c>
      <c r="D10" s="10">
        <v>0.57317073170731703</v>
      </c>
    </row>
    <row r="11" spans="2:4" x14ac:dyDescent="0.25">
      <c r="B11" s="5" t="s">
        <v>6</v>
      </c>
      <c r="C11" s="8">
        <v>54244764.436296977</v>
      </c>
      <c r="D11" s="10">
        <v>0.48780487804878048</v>
      </c>
    </row>
    <row r="12" spans="2:4" x14ac:dyDescent="0.25">
      <c r="B12" s="5" t="s">
        <v>7</v>
      </c>
      <c r="C12" s="8">
        <v>58159591.928251125</v>
      </c>
      <c r="D12" s="10">
        <v>0.28048780487804881</v>
      </c>
    </row>
    <row r="13" spans="2:4" x14ac:dyDescent="0.25">
      <c r="B13" s="5" t="s">
        <v>8</v>
      </c>
      <c r="C13" s="8">
        <v>55008068.361086771</v>
      </c>
      <c r="D13" s="10">
        <v>0.23170731707317074</v>
      </c>
    </row>
    <row r="14" spans="2:4" x14ac:dyDescent="0.25">
      <c r="B14" s="5" t="s">
        <v>9</v>
      </c>
      <c r="C14" s="8">
        <v>53860497.377622373</v>
      </c>
      <c r="D14" s="10">
        <v>0.35365853658536583</v>
      </c>
    </row>
    <row r="15" spans="2:4" x14ac:dyDescent="0.25">
      <c r="B15" s="5" t="s">
        <v>10</v>
      </c>
      <c r="C15" s="8">
        <v>45686977.682403438</v>
      </c>
      <c r="D15" s="10">
        <v>0.3902439024390244</v>
      </c>
    </row>
    <row r="16" spans="2:4" x14ac:dyDescent="0.25">
      <c r="B16" s="5" t="s">
        <v>11</v>
      </c>
      <c r="C16" s="8">
        <v>56157955.796497084</v>
      </c>
      <c r="D16" s="10">
        <v>0.60606060606060608</v>
      </c>
    </row>
    <row r="17" spans="2:4" x14ac:dyDescent="0.25">
      <c r="B17" s="5" t="s">
        <v>12</v>
      </c>
      <c r="C17" s="8">
        <v>56822285.127362363</v>
      </c>
      <c r="D17" s="10">
        <v>0.68292682926829273</v>
      </c>
    </row>
    <row r="18" spans="2:4" x14ac:dyDescent="0.25">
      <c r="B18" s="5" t="s">
        <v>13</v>
      </c>
      <c r="C18" s="8">
        <v>59486786.644951135</v>
      </c>
      <c r="D18" s="10">
        <v>0.69512195121951215</v>
      </c>
    </row>
    <row r="19" spans="2:4" x14ac:dyDescent="0.25">
      <c r="B19" s="5" t="s">
        <v>14</v>
      </c>
      <c r="C19" s="8">
        <v>68098599.840255588</v>
      </c>
      <c r="D19" s="10">
        <v>0.68292682926829273</v>
      </c>
    </row>
    <row r="20" spans="2:4" x14ac:dyDescent="0.25">
      <c r="B20" s="5" t="s">
        <v>15</v>
      </c>
      <c r="C20" s="8">
        <v>76634534.755134284</v>
      </c>
      <c r="D20" s="10">
        <v>0.64634146341463417</v>
      </c>
    </row>
    <row r="21" spans="2:4" x14ac:dyDescent="0.25">
      <c r="B21" s="5" t="s">
        <v>16</v>
      </c>
      <c r="C21" s="8">
        <v>89374428.348909661</v>
      </c>
      <c r="D21" s="10">
        <v>0.62195121951219512</v>
      </c>
    </row>
    <row r="22" spans="2:4" x14ac:dyDescent="0.25">
      <c r="B22" s="5" t="s">
        <v>17</v>
      </c>
      <c r="C22" s="8">
        <v>91328995.398773</v>
      </c>
      <c r="D22" s="10">
        <v>0.51219512195121952</v>
      </c>
    </row>
    <row r="23" spans="2:4" ht="15.75" thickBot="1" x14ac:dyDescent="0.3">
      <c r="B23" s="6" t="s">
        <v>18</v>
      </c>
      <c r="C23" s="9">
        <v>88475874.062968507</v>
      </c>
      <c r="D23" s="11">
        <v>0.58536585365853655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x S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K n x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8 U l Q o i k e 4 D g A A A B E A A A A T A B w A R m 9 y b X V s Y X M v U 2 V j d G l v b j E u b S C i G A A o o B Q A A A A A A A A A A A A A A A A A A A A A A A A A A A A r T k 0 u y c z P U w i G 0 I b W A F B L A Q I t A B Q A A g A I A C p 8 U l Q N n r v s p A A A A P Y A A A A S A A A A A A A A A A A A A A A A A A A A A A B D b 2 5 m a W c v U G F j a 2 F n Z S 5 4 b W x Q S w E C L Q A U A A I A C A A q f F J U D 8 r p q 6 Q A A A D p A A A A E w A A A A A A A A A A A A A A A A D w A A A A W 0 N v b n R l b n R f V H l w Z X N d L n h t b F B L A Q I t A B Q A A g A I A C p 8 U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r 6 w Q l q 5 n T I 1 g 1 H C E u e p k A A A A A A I A A A A A A B B m A A A A A Q A A I A A A A A N p g 3 G 2 h T o V L W c i 7 x D l p 6 C y 5 M R u U k + n v Q n h 0 f 0 L Q T f I A A A A A A 6 A A A A A A g A A I A A A A O f d z 1 b L F z 1 z S X k l K j R F k t Y m N S X A 2 / y M u U w l + K Q 3 4 P 4 c U A A A A I 5 9 U k K c s t Q t f H 9 k x + O r w b i K o d C 2 e B O 4 O z O 8 / 6 / w l 6 X u K n r H t q 7 t 9 I v S z m P b t 2 I 8 y a M i Z B w U u 0 k a O F k S j 0 D x I b K v M I l + d W J G O F N m h E F 0 y n o b Q A A A A J G 8 c 8 m z e p + j D v v 3 p o m s G M c x J E Y J S f Q 2 c t V D R 5 s V s e e x S F 0 9 u 8 1 Y 0 n U / n Z 3 f t J 7 Z 4 M B k F 8 9 o F a J j V l y + X K Z z z v A = < / D a t a M a s h u p > 
</file>

<file path=customXml/itemProps1.xml><?xml version="1.0" encoding="utf-8"?>
<ds:datastoreItem xmlns:ds="http://schemas.openxmlformats.org/officeDocument/2006/customXml" ds:itemID="{8A649AAC-A973-437F-9B64-27242138BA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WP vs AV</vt:lpstr>
      <vt:lpstr>Pr vs AV</vt:lpstr>
      <vt:lpstr>Pr vs 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Mak</dc:creator>
  <cp:lastModifiedBy>Lawrence Mak</cp:lastModifiedBy>
  <dcterms:created xsi:type="dcterms:W3CDTF">2022-02-18T19:45:19Z</dcterms:created>
  <dcterms:modified xsi:type="dcterms:W3CDTF">2022-12-10T02:44:15Z</dcterms:modified>
</cp:coreProperties>
</file>