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 filterPrivacy="1"/>
  <xr:revisionPtr revIDLastSave="1" documentId="11_D0964651923AAF96CA7F0BBDB8CE9D2F5E1494F1" xr6:coauthVersionLast="47" xr6:coauthVersionMax="47" xr10:uidLastSave="{27414C6C-D652-4387-B305-6325AA91D214}"/>
  <bookViews>
    <workbookView xWindow="0" yWindow="0" windowWidth="22260" windowHeight="12645" firstSheet="4" activeTab="4" xr2:uid="{00000000-000D-0000-FFFF-FFFF00000000}"/>
  </bookViews>
  <sheets>
    <sheet name="2021" sheetId="6" r:id="rId1"/>
    <sheet name="2022" sheetId="4" r:id="rId2"/>
    <sheet name="2023" sheetId="3" r:id="rId3"/>
    <sheet name="2024" sheetId="2" r:id="rId4"/>
    <sheet name="2025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H41" i="6" l="1"/>
  <c r="G41" i="6"/>
  <c r="F41" i="6"/>
  <c r="E41" i="6"/>
  <c r="D41" i="6"/>
  <c r="C41" i="6"/>
  <c r="B41" i="6"/>
  <c r="I38" i="6"/>
  <c r="I35" i="6"/>
  <c r="I32" i="6"/>
  <c r="I29" i="6"/>
  <c r="I26" i="6"/>
  <c r="I23" i="6"/>
  <c r="L20" i="6"/>
  <c r="I20" i="6"/>
  <c r="L19" i="6"/>
  <c r="L18" i="6"/>
  <c r="L17" i="6"/>
  <c r="I17" i="6"/>
  <c r="L16" i="6"/>
  <c r="L15" i="6"/>
  <c r="L14" i="6"/>
  <c r="I14" i="6"/>
  <c r="L13" i="6"/>
  <c r="L12" i="6"/>
  <c r="L11" i="6"/>
  <c r="I11" i="6"/>
  <c r="L10" i="6"/>
  <c r="L9" i="6"/>
  <c r="O9" i="6" s="1"/>
  <c r="I8" i="6"/>
  <c r="I5" i="6"/>
  <c r="I41" i="6" l="1"/>
  <c r="O21" i="6"/>
  <c r="O19" i="6"/>
  <c r="O18" i="6"/>
  <c r="O17" i="6"/>
  <c r="O16" i="6"/>
  <c r="O15" i="6"/>
  <c r="O14" i="6"/>
  <c r="O13" i="6"/>
  <c r="O12" i="6"/>
  <c r="O11" i="6"/>
  <c r="O10" i="6"/>
  <c r="O20" i="6"/>
  <c r="H41" i="4"/>
  <c r="G41" i="4"/>
  <c r="F41" i="4"/>
  <c r="E41" i="4"/>
  <c r="D41" i="4"/>
  <c r="C41" i="4"/>
  <c r="B41" i="4"/>
  <c r="I38" i="4"/>
  <c r="I35" i="4"/>
  <c r="I32" i="4"/>
  <c r="I29" i="4"/>
  <c r="I23" i="4"/>
  <c r="L20" i="4"/>
  <c r="O21" i="4" s="1"/>
  <c r="I20" i="4"/>
  <c r="L19" i="4"/>
  <c r="L18" i="4"/>
  <c r="L17" i="4"/>
  <c r="I17" i="4"/>
  <c r="L16" i="4"/>
  <c r="L15" i="4"/>
  <c r="L14" i="4"/>
  <c r="I14" i="4"/>
  <c r="L13" i="4"/>
  <c r="L12" i="4"/>
  <c r="L11" i="4"/>
  <c r="I11" i="4"/>
  <c r="L10" i="4"/>
  <c r="L9" i="4"/>
  <c r="O9" i="4" s="1"/>
  <c r="I8" i="4"/>
  <c r="I5" i="4"/>
  <c r="H41" i="3"/>
  <c r="G41" i="3"/>
  <c r="F41" i="3"/>
  <c r="E41" i="3"/>
  <c r="D41" i="3"/>
  <c r="C41" i="3"/>
  <c r="B41" i="3"/>
  <c r="I38" i="3"/>
  <c r="I35" i="3"/>
  <c r="I32" i="3"/>
  <c r="I29" i="3"/>
  <c r="I26" i="3"/>
  <c r="I23" i="3"/>
  <c r="L20" i="3"/>
  <c r="O21" i="3" s="1"/>
  <c r="I20" i="3"/>
  <c r="L19" i="3"/>
  <c r="L18" i="3"/>
  <c r="L17" i="3"/>
  <c r="I17" i="3"/>
  <c r="L16" i="3"/>
  <c r="L15" i="3"/>
  <c r="L14" i="3"/>
  <c r="I14" i="3"/>
  <c r="L13" i="3"/>
  <c r="L12" i="3"/>
  <c r="L11" i="3"/>
  <c r="I11" i="3"/>
  <c r="L10" i="3"/>
  <c r="L9" i="3"/>
  <c r="O9" i="3" s="1"/>
  <c r="I8" i="3"/>
  <c r="I5" i="3"/>
  <c r="H41" i="2"/>
  <c r="G41" i="2"/>
  <c r="F41" i="2"/>
  <c r="E41" i="2"/>
  <c r="D41" i="2"/>
  <c r="C41" i="2"/>
  <c r="B41" i="2"/>
  <c r="I38" i="2"/>
  <c r="I35" i="2"/>
  <c r="I32" i="2"/>
  <c r="I29" i="2"/>
  <c r="I26" i="2"/>
  <c r="I23" i="2"/>
  <c r="L20" i="2"/>
  <c r="O21" i="2" s="1"/>
  <c r="I20" i="2"/>
  <c r="L19" i="2"/>
  <c r="L18" i="2"/>
  <c r="L17" i="2"/>
  <c r="I17" i="2"/>
  <c r="L16" i="2"/>
  <c r="L15" i="2"/>
  <c r="L14" i="2"/>
  <c r="I14" i="2"/>
  <c r="L13" i="2"/>
  <c r="L12" i="2"/>
  <c r="L11" i="2"/>
  <c r="I11" i="2"/>
  <c r="L10" i="2"/>
  <c r="L9" i="2"/>
  <c r="O9" i="2" s="1"/>
  <c r="I8" i="2"/>
  <c r="I5" i="2"/>
  <c r="L20" i="1"/>
  <c r="L9" i="1"/>
  <c r="O9" i="1" s="1"/>
  <c r="L10" i="1"/>
  <c r="O10" i="1" s="1"/>
  <c r="L11" i="1"/>
  <c r="O11" i="1" s="1"/>
  <c r="L12" i="1"/>
  <c r="O12" i="1" s="1"/>
  <c r="L13" i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O21" i="1" l="1"/>
  <c r="O20" i="1"/>
  <c r="O12" i="2"/>
  <c r="O14" i="2"/>
  <c r="O15" i="2"/>
  <c r="O16" i="2"/>
  <c r="O17" i="2"/>
  <c r="O18" i="2"/>
  <c r="O19" i="2"/>
  <c r="O15" i="3"/>
  <c r="O16" i="3"/>
  <c r="O17" i="3"/>
  <c r="O18" i="3"/>
  <c r="O10" i="4"/>
  <c r="O11" i="4"/>
  <c r="O12" i="4"/>
  <c r="O19" i="4"/>
  <c r="I41" i="2"/>
  <c r="I41" i="4"/>
  <c r="O13" i="1"/>
  <c r="O11" i="2"/>
  <c r="O10" i="2"/>
  <c r="O13" i="2"/>
  <c r="O10" i="3"/>
  <c r="O11" i="3"/>
  <c r="O12" i="3"/>
  <c r="O13" i="3"/>
  <c r="O14" i="3"/>
  <c r="I41" i="3"/>
  <c r="O14" i="4"/>
  <c r="O18" i="4"/>
  <c r="O17" i="4"/>
  <c r="O16" i="4"/>
  <c r="O15" i="4"/>
  <c r="O13" i="4"/>
  <c r="O20" i="4"/>
  <c r="O19" i="3"/>
  <c r="O20" i="3"/>
  <c r="O20" i="2"/>
  <c r="I38" i="1"/>
  <c r="I35" i="1"/>
  <c r="I32" i="1"/>
  <c r="I29" i="1"/>
  <c r="I26" i="1"/>
  <c r="I23" i="1"/>
  <c r="I20" i="1"/>
  <c r="I17" i="1"/>
  <c r="I14" i="1"/>
  <c r="I11" i="1"/>
  <c r="I8" i="1"/>
  <c r="I5" i="1"/>
  <c r="H41" i="1"/>
  <c r="G41" i="1"/>
  <c r="F41" i="1"/>
  <c r="E41" i="1"/>
  <c r="D41" i="1"/>
  <c r="C41" i="1"/>
  <c r="B41" i="1"/>
  <c r="I41" i="1" l="1"/>
</calcChain>
</file>

<file path=xl/sharedStrings.xml><?xml version="1.0" encoding="utf-8"?>
<sst xmlns="http://schemas.openxmlformats.org/spreadsheetml/2006/main" count="200" uniqueCount="29">
  <si>
    <t>DATA</t>
  </si>
  <si>
    <t>CHIRIE</t>
  </si>
  <si>
    <t>INTRETINERE</t>
  </si>
  <si>
    <t>ENERGIE</t>
  </si>
  <si>
    <t>GAZE</t>
  </si>
  <si>
    <t>DIGI</t>
  </si>
  <si>
    <t>NETFLIX</t>
  </si>
  <si>
    <t>HBO</t>
  </si>
  <si>
    <t>TOTAL</t>
  </si>
  <si>
    <t>IANUARIE</t>
  </si>
  <si>
    <t>APOMETRE BAIE+BUCATARIE</t>
  </si>
  <si>
    <t>BUCATARIE</t>
  </si>
  <si>
    <t>BAIE</t>
  </si>
  <si>
    <t>CONSUM/LUNA</t>
  </si>
  <si>
    <t>FEBUARIE</t>
  </si>
  <si>
    <t>FEBURARIE</t>
  </si>
  <si>
    <t>MARTIE</t>
  </si>
  <si>
    <t>APRILIE</t>
  </si>
  <si>
    <t>MAI</t>
  </si>
  <si>
    <t>IUNIE</t>
  </si>
  <si>
    <t>IULIE</t>
  </si>
  <si>
    <t>AUGUST</t>
  </si>
  <si>
    <t>SEPTEMBRIE</t>
  </si>
  <si>
    <t>OCTMBRIE</t>
  </si>
  <si>
    <t>NOIEMBRIE</t>
  </si>
  <si>
    <t>DECEMBRIE</t>
  </si>
  <si>
    <t>OCTOMBRIE</t>
  </si>
  <si>
    <t>ENGIE - INTERVAL TRANSMITERE  ( EX: 03.10 - 07.10 )</t>
  </si>
  <si>
    <t>ENEL - INVERVAL TRANSMITERE INDEX ( EX 22.10 - 31.10 )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</si>
</sst>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Algerian"/>
      <family val="5"/>
    </font>
    <font>
      <b/>
      <sz val="72"/>
      <color theme="1"/>
      <name val="Arial Rounded MT Bold"/>
      <family val="2"/>
    </font>
    <font>
      <b/>
      <sz val="72"/>
      <color theme="1"/>
      <name val="Bahnschrift SemiBold SemiConden"/>
      <family val="2"/>
    </font>
    <font>
      <b/>
      <sz val="72"/>
      <color theme="1"/>
      <name val="Bookman Old Style"/>
      <family val="1"/>
    </font>
    <font>
      <b/>
      <sz val="72"/>
      <color theme="1"/>
      <name val="OCR A Extended"/>
      <family val="3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4" borderId="3" applyNumberFormat="0" applyFon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" fillId="2" borderId="1" xfId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3" borderId="2" xfId="2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" fillId="4" borderId="3" xfId="3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</cellXfs>
  <cellStyles count="4">
    <cellStyle name="Ieșire" xfId="2" builtinId="21"/>
    <cellStyle name="Intrare" xfId="1" builtinId="20"/>
    <cellStyle name="Normal" xfId="0" builtinId="0"/>
    <cellStyle name="Notă" xfId="3" builtinId="10"/>
  </cellStyles>
  <dxfs count="75"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9132" displayName="Table29132" ref="B5:H40" headerRowCount="0" totalsRowShown="0" headerRowDxfId="74" dataDxfId="73">
  <tableColumns count="7">
    <tableColumn id="1" xr3:uid="{00000000-0010-0000-0000-000001000000}" name="Column1" dataDxfId="72"/>
    <tableColumn id="2" xr3:uid="{00000000-0010-0000-0000-000002000000}" name="Column2" dataDxfId="71"/>
    <tableColumn id="3" xr3:uid="{00000000-0010-0000-0000-000003000000}" name="Column3" dataDxfId="70"/>
    <tableColumn id="4" xr3:uid="{00000000-0010-0000-0000-000004000000}" name="Column4" dataDxfId="69"/>
    <tableColumn id="5" xr3:uid="{00000000-0010-0000-0000-000005000000}" name="Column5" dataDxfId="68"/>
    <tableColumn id="6" xr3:uid="{00000000-0010-0000-0000-000006000000}" name="Column6" dataDxfId="67"/>
    <tableColumn id="7" xr3:uid="{00000000-0010-0000-0000-000007000000}" name="Column7" dataDxfId="66"/>
  </tableColumns>
  <tableStyleInfo name="TableStyleMedium23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3" displayName="Table3" ref="L9:O20" headerRowCount="0" totalsRowShown="0" headerRowDxfId="5" dataDxfId="4">
  <tableColumns count="4">
    <tableColumn id="1" xr3:uid="{00000000-0010-0000-0900-000001000000}" name="Column1" dataDxfId="3">
      <calculatedColumnFormula>SUM(M9,N9)</calculatedColumnFormula>
    </tableColumn>
    <tableColumn id="2" xr3:uid="{00000000-0010-0000-0900-000002000000}" name="Column2" dataDxfId="2"/>
    <tableColumn id="3" xr3:uid="{00000000-0010-0000-0900-000003000000}" name="Column3" dataDxfId="1"/>
    <tableColumn id="4" xr3:uid="{00000000-0010-0000-0900-000004000000}" name="Column4" dataDxfId="0">
      <calculatedColumnFormula>SUM(L9-L8)</calculatedColumnFormula>
    </tableColumn>
  </tableColumns>
  <tableStyleInfo name="TableStyleMedium23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10145" displayName="Table310145" ref="L9:O20" headerRowCount="0" totalsRowShown="0" headerRowDxfId="65" dataDxfId="64">
  <tableColumns count="4">
    <tableColumn id="1" xr3:uid="{00000000-0010-0000-0100-000001000000}" name="Column1" dataDxfId="63">
      <calculatedColumnFormula>SUM(M9,N9)</calculatedColumnFormula>
    </tableColumn>
    <tableColumn id="2" xr3:uid="{00000000-0010-0000-0100-000002000000}" name="Column2" dataDxfId="62"/>
    <tableColumn id="3" xr3:uid="{00000000-0010-0000-0100-000003000000}" name="Column3" dataDxfId="61"/>
    <tableColumn id="4" xr3:uid="{00000000-0010-0000-0100-000004000000}" name="Column4" dataDxfId="60">
      <calculatedColumnFormula>SUM(L9-L8)</calculatedColumnFormula>
    </tableColumn>
  </tableColumns>
  <tableStyleInfo name="TableStyleMedium23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2913" displayName="Table2913" ref="B5:H40" headerRowCount="0" totalsRowShown="0" headerRowDxfId="59" dataDxfId="58">
  <tableColumns count="7">
    <tableColumn id="1" xr3:uid="{00000000-0010-0000-0200-000001000000}" name="Column1" dataDxfId="57"/>
    <tableColumn id="2" xr3:uid="{00000000-0010-0000-0200-000002000000}" name="Column2" dataDxfId="56"/>
    <tableColumn id="3" xr3:uid="{00000000-0010-0000-0200-000003000000}" name="Column3" dataDxfId="55"/>
    <tableColumn id="4" xr3:uid="{00000000-0010-0000-0200-000004000000}" name="Column4" dataDxfId="54"/>
    <tableColumn id="5" xr3:uid="{00000000-0010-0000-0200-000005000000}" name="Column5" dataDxfId="53"/>
    <tableColumn id="6" xr3:uid="{00000000-0010-0000-0200-000006000000}" name="Column6" dataDxfId="52"/>
    <tableColumn id="7" xr3:uid="{00000000-0010-0000-0200-000007000000}" name="Column7" dataDxfId="51"/>
  </tableColumns>
  <tableStyleInfo name="TableStyleMedium23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014" displayName="Table31014" ref="L9:O20" headerRowCount="0" totalsRowShown="0" headerRowDxfId="50" dataDxfId="49">
  <tableColumns count="4">
    <tableColumn id="1" xr3:uid="{00000000-0010-0000-0300-000001000000}" name="Column1" dataDxfId="48">
      <calculatedColumnFormula>SUM(M9,N9)</calculatedColumnFormula>
    </tableColumn>
    <tableColumn id="2" xr3:uid="{00000000-0010-0000-0300-000002000000}" name="Column2" dataDxfId="47"/>
    <tableColumn id="3" xr3:uid="{00000000-0010-0000-0300-000003000000}" name="Column3" dataDxfId="46"/>
    <tableColumn id="4" xr3:uid="{00000000-0010-0000-0300-000004000000}" name="Column4" dataDxfId="45">
      <calculatedColumnFormula>SUM(L9-L8)</calculatedColumnFormula>
    </tableColumn>
  </tableColumns>
  <tableStyleInfo name="TableStyleMedium23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211" displayName="Table211" ref="B5:H40" headerRowCount="0" totalsRowShown="0" headerRowDxfId="44" dataDxfId="43">
  <tableColumns count="7">
    <tableColumn id="1" xr3:uid="{00000000-0010-0000-0400-000001000000}" name="Column1" dataDxfId="42"/>
    <tableColumn id="2" xr3:uid="{00000000-0010-0000-0400-000002000000}" name="Column2" dataDxfId="41"/>
    <tableColumn id="3" xr3:uid="{00000000-0010-0000-0400-000003000000}" name="Column3" dataDxfId="40"/>
    <tableColumn id="4" xr3:uid="{00000000-0010-0000-0400-000004000000}" name="Column4" dataDxfId="39"/>
    <tableColumn id="5" xr3:uid="{00000000-0010-0000-0400-000005000000}" name="Column5" dataDxfId="38"/>
    <tableColumn id="6" xr3:uid="{00000000-0010-0000-0400-000006000000}" name="Column6" dataDxfId="37"/>
    <tableColumn id="7" xr3:uid="{00000000-0010-0000-0400-000007000000}" name="Column7" dataDxfId="36"/>
  </tableColumns>
  <tableStyleInfo name="TableStyleMedium23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312" displayName="Table312" ref="L9:O20" headerRowCount="0" totalsRowShown="0" headerRowDxfId="35" dataDxfId="34">
  <tableColumns count="4">
    <tableColumn id="1" xr3:uid="{00000000-0010-0000-0500-000001000000}" name="Column1" dataDxfId="33">
      <calculatedColumnFormula>SUM(M9,N9)</calculatedColumnFormula>
    </tableColumn>
    <tableColumn id="2" xr3:uid="{00000000-0010-0000-0500-000002000000}" name="Column2" dataDxfId="32"/>
    <tableColumn id="3" xr3:uid="{00000000-0010-0000-0500-000003000000}" name="Column3" dataDxfId="31"/>
    <tableColumn id="4" xr3:uid="{00000000-0010-0000-0500-000004000000}" name="Column4" dataDxfId="30">
      <calculatedColumnFormula>SUM(L9-L8)</calculatedColumnFormula>
    </tableColumn>
  </tableColumns>
  <tableStyleInfo name="TableStyleMedium23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29" displayName="Table29" ref="B5:H40" headerRowCount="0" totalsRowShown="0" headerRowDxfId="29" dataDxfId="28">
  <tableColumns count="7">
    <tableColumn id="1" xr3:uid="{00000000-0010-0000-0600-000001000000}" name="Column1" dataDxfId="27"/>
    <tableColumn id="2" xr3:uid="{00000000-0010-0000-0600-000002000000}" name="Column2" dataDxfId="26"/>
    <tableColumn id="3" xr3:uid="{00000000-0010-0000-0600-000003000000}" name="Column3" dataDxfId="25"/>
    <tableColumn id="4" xr3:uid="{00000000-0010-0000-0600-000004000000}" name="Column4" dataDxfId="24"/>
    <tableColumn id="5" xr3:uid="{00000000-0010-0000-0600-000005000000}" name="Column5" dataDxfId="23"/>
    <tableColumn id="6" xr3:uid="{00000000-0010-0000-0600-000006000000}" name="Column6" dataDxfId="22"/>
    <tableColumn id="7" xr3:uid="{00000000-0010-0000-0600-000007000000}" name="Column7" dataDxfId="21"/>
  </tableColumns>
  <tableStyleInfo name="TableStyleMedium23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310" displayName="Table310" ref="L9:O20" headerRowCount="0" totalsRowShown="0" headerRowDxfId="20" dataDxfId="19">
  <tableColumns count="4">
    <tableColumn id="1" xr3:uid="{00000000-0010-0000-0700-000001000000}" name="Column1" dataDxfId="18">
      <calculatedColumnFormula>SUM(M9,N9)</calculatedColumnFormula>
    </tableColumn>
    <tableColumn id="2" xr3:uid="{00000000-0010-0000-0700-000002000000}" name="Column2" dataDxfId="17"/>
    <tableColumn id="3" xr3:uid="{00000000-0010-0000-0700-000003000000}" name="Column3" dataDxfId="16"/>
    <tableColumn id="4" xr3:uid="{00000000-0010-0000-0700-000004000000}" name="Column4" dataDxfId="15">
      <calculatedColumnFormula>SUM(L9-L8)</calculatedColumnFormula>
    </tableColumn>
  </tableColumns>
  <tableStyleInfo name="TableStyleMedium23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B5:H40" headerRowCount="0" totalsRowShown="0" headerRowDxfId="14" dataDxfId="13">
  <tableColumns count="7">
    <tableColumn id="1" xr3:uid="{00000000-0010-0000-0800-000001000000}" name="Column1" dataDxfId="12"/>
    <tableColumn id="2" xr3:uid="{00000000-0010-0000-0800-000002000000}" name="Column2" dataDxfId="11"/>
    <tableColumn id="3" xr3:uid="{00000000-0010-0000-0800-000003000000}" name="Column3" dataDxfId="10"/>
    <tableColumn id="4" xr3:uid="{00000000-0010-0000-0800-000004000000}" name="Column4" dataDxfId="9"/>
    <tableColumn id="5" xr3:uid="{00000000-0010-0000-0800-000005000000}" name="Column5" dataDxfId="8"/>
    <tableColumn id="6" xr3:uid="{00000000-0010-0000-0800-000006000000}" name="Column6" dataDxfId="7"/>
    <tableColumn id="7" xr3:uid="{00000000-0010-0000-0800-000007000000}" name="Column7" dataDxfId="6"/>
  </tableColumns>
  <tableStyleInfo name="TableStyleMedium23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O43"/>
  <sheetViews>
    <sheetView topLeftCell="A4" zoomScale="91" zoomScaleNormal="91" workbookViewId="0">
      <selection activeCell="I23" sqref="I23:I25"/>
    </sheetView>
  </sheetViews>
  <sheetFormatPr defaultRowHeight="15"/>
  <cols>
    <col min="1" max="1" width="15" style="1" customWidth="1"/>
    <col min="2" max="9" width="16.85546875" style="1" customWidth="1"/>
    <col min="10" max="10" width="16.7109375" style="1" customWidth="1"/>
    <col min="11" max="11" width="14.28515625" style="1" customWidth="1"/>
    <col min="12" max="15" width="16.28515625" style="1" customWidth="1"/>
    <col min="16" max="16384" width="9.140625" style="1"/>
  </cols>
  <sheetData>
    <row r="1" spans="1:15" ht="2.25" hidden="1" customHeight="1"/>
    <row r="2" spans="1:15" hidden="1"/>
    <row r="3" spans="1:15" hidden="1"/>
    <row r="4" spans="1:15" ht="49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5">
      <c r="A5" s="6" t="s">
        <v>9</v>
      </c>
      <c r="B5" s="1">
        <v>1000</v>
      </c>
      <c r="C5" s="1">
        <v>24</v>
      </c>
      <c r="D5" s="1">
        <v>94.86</v>
      </c>
      <c r="E5" s="1">
        <v>0</v>
      </c>
      <c r="F5" s="1">
        <v>112</v>
      </c>
      <c r="I5" s="7">
        <f>SUM(B5:H7)</f>
        <v>1230.8599999999999</v>
      </c>
      <c r="L5" s="8" t="s">
        <v>10</v>
      </c>
      <c r="M5" s="4" t="s">
        <v>11</v>
      </c>
      <c r="N5" s="4" t="s">
        <v>12</v>
      </c>
      <c r="O5" s="4" t="s">
        <v>13</v>
      </c>
    </row>
    <row r="6" spans="1:15">
      <c r="A6" s="6"/>
      <c r="I6" s="7"/>
      <c r="L6" s="8"/>
      <c r="M6" s="4"/>
      <c r="N6" s="4"/>
      <c r="O6" s="4"/>
    </row>
    <row r="7" spans="1:15">
      <c r="A7" s="6"/>
      <c r="I7" s="7"/>
      <c r="L7" s="8"/>
      <c r="M7" s="4"/>
      <c r="N7" s="4"/>
      <c r="O7" s="4"/>
    </row>
    <row r="8" spans="1:15">
      <c r="A8" s="6" t="s">
        <v>14</v>
      </c>
      <c r="B8" s="1">
        <v>1000</v>
      </c>
      <c r="C8" s="1">
        <v>121.95</v>
      </c>
      <c r="D8" s="1">
        <v>0</v>
      </c>
      <c r="E8" s="1">
        <v>212.91</v>
      </c>
      <c r="F8" s="1">
        <v>75</v>
      </c>
      <c r="I8" s="7">
        <f>SUM(B8:H10)</f>
        <v>1488.0700000000002</v>
      </c>
    </row>
    <row r="9" spans="1:15">
      <c r="A9" s="6"/>
      <c r="E9" s="1">
        <v>78.209999999999994</v>
      </c>
      <c r="I9" s="7"/>
      <c r="K9" s="3" t="s">
        <v>9</v>
      </c>
      <c r="L9">
        <f t="shared" ref="L9:L19" si="0">SUM(M9,N9)</f>
        <v>0</v>
      </c>
      <c r="O9">
        <f t="shared" ref="O9:O19" si="1">SUM(L9-L8)</f>
        <v>0</v>
      </c>
    </row>
    <row r="10" spans="1:15">
      <c r="A10" s="6"/>
      <c r="I10" s="7"/>
      <c r="K10" s="3" t="s">
        <v>15</v>
      </c>
      <c r="L10">
        <f t="shared" si="0"/>
        <v>0</v>
      </c>
      <c r="O10">
        <f t="shared" si="1"/>
        <v>0</v>
      </c>
    </row>
    <row r="11" spans="1:15">
      <c r="A11" s="6" t="s">
        <v>16</v>
      </c>
      <c r="B11" s="1">
        <v>1000</v>
      </c>
      <c r="C11" s="1">
        <v>94.13</v>
      </c>
      <c r="D11" s="1">
        <v>180.56</v>
      </c>
      <c r="E11" s="1">
        <v>71.5</v>
      </c>
      <c r="F11" s="1">
        <v>74.2</v>
      </c>
      <c r="I11" s="7">
        <f>SUM(B11:H13)</f>
        <v>1420.39</v>
      </c>
      <c r="K11" s="3" t="s">
        <v>16</v>
      </c>
      <c r="L11">
        <f t="shared" si="0"/>
        <v>480</v>
      </c>
      <c r="M11" s="1">
        <v>296</v>
      </c>
      <c r="N11" s="1">
        <v>184</v>
      </c>
      <c r="O11">
        <f t="shared" si="1"/>
        <v>480</v>
      </c>
    </row>
    <row r="12" spans="1:15">
      <c r="A12" s="6"/>
      <c r="I12" s="7"/>
      <c r="K12" s="3" t="s">
        <v>17</v>
      </c>
      <c r="L12">
        <f t="shared" si="0"/>
        <v>488</v>
      </c>
      <c r="M12" s="1">
        <v>301</v>
      </c>
      <c r="N12" s="1">
        <v>187</v>
      </c>
      <c r="O12">
        <f t="shared" si="1"/>
        <v>8</v>
      </c>
    </row>
    <row r="13" spans="1:15">
      <c r="A13" s="6"/>
      <c r="I13" s="7"/>
      <c r="K13" s="3" t="s">
        <v>18</v>
      </c>
      <c r="L13">
        <f t="shared" si="0"/>
        <v>497</v>
      </c>
      <c r="M13" s="1">
        <v>308</v>
      </c>
      <c r="N13" s="1">
        <v>189</v>
      </c>
      <c r="O13">
        <f t="shared" si="1"/>
        <v>9</v>
      </c>
    </row>
    <row r="14" spans="1:15">
      <c r="A14" s="6" t="s">
        <v>17</v>
      </c>
      <c r="B14" s="1">
        <v>1000</v>
      </c>
      <c r="C14" s="1">
        <v>97.55</v>
      </c>
      <c r="D14" s="1">
        <v>79.989999999999995</v>
      </c>
      <c r="E14" s="1">
        <v>0</v>
      </c>
      <c r="F14" s="1">
        <v>70</v>
      </c>
      <c r="I14" s="7">
        <f>SUM(B14:H16)</f>
        <v>1412.82</v>
      </c>
      <c r="K14" s="3" t="s">
        <v>19</v>
      </c>
      <c r="L14">
        <f t="shared" si="0"/>
        <v>504</v>
      </c>
      <c r="M14" s="1">
        <v>313</v>
      </c>
      <c r="N14" s="1">
        <v>191</v>
      </c>
      <c r="O14">
        <f t="shared" si="1"/>
        <v>7</v>
      </c>
    </row>
    <row r="15" spans="1:15">
      <c r="A15" s="6"/>
      <c r="E15" s="1">
        <v>165.28</v>
      </c>
      <c r="I15" s="7"/>
      <c r="K15" s="3" t="s">
        <v>20</v>
      </c>
      <c r="L15">
        <f t="shared" si="0"/>
        <v>517</v>
      </c>
      <c r="M15" s="1">
        <v>321</v>
      </c>
      <c r="N15" s="1">
        <v>196</v>
      </c>
      <c r="O15">
        <f t="shared" si="1"/>
        <v>13</v>
      </c>
    </row>
    <row r="16" spans="1:15">
      <c r="A16" s="6"/>
      <c r="I16" s="7"/>
      <c r="K16" s="3" t="s">
        <v>21</v>
      </c>
      <c r="L16">
        <f t="shared" si="0"/>
        <v>524</v>
      </c>
      <c r="M16" s="1">
        <v>325</v>
      </c>
      <c r="N16" s="1">
        <v>199</v>
      </c>
      <c r="O16">
        <f t="shared" si="1"/>
        <v>7</v>
      </c>
    </row>
    <row r="17" spans="1:15">
      <c r="A17" s="6" t="s">
        <v>18</v>
      </c>
      <c r="B17" s="1">
        <v>1000</v>
      </c>
      <c r="C17" s="1">
        <v>121.07</v>
      </c>
      <c r="D17" s="1">
        <v>66.819999999999993</v>
      </c>
      <c r="E17" s="1">
        <v>4.8</v>
      </c>
      <c r="F17" s="1">
        <v>70</v>
      </c>
      <c r="I17" s="7">
        <f>SUM(B17:H19)</f>
        <v>1262.6899999999998</v>
      </c>
      <c r="K17" s="3" t="s">
        <v>22</v>
      </c>
      <c r="L17">
        <f t="shared" si="0"/>
        <v>533</v>
      </c>
      <c r="M17" s="1">
        <v>330</v>
      </c>
      <c r="N17" s="1">
        <v>203</v>
      </c>
      <c r="O17">
        <f t="shared" si="1"/>
        <v>9</v>
      </c>
    </row>
    <row r="18" spans="1:15">
      <c r="A18" s="6"/>
      <c r="I18" s="7"/>
      <c r="K18" s="3" t="s">
        <v>23</v>
      </c>
      <c r="L18">
        <f t="shared" si="0"/>
        <v>541</v>
      </c>
      <c r="M18" s="1">
        <v>336</v>
      </c>
      <c r="N18" s="1">
        <v>205</v>
      </c>
      <c r="O18">
        <f t="shared" si="1"/>
        <v>8</v>
      </c>
    </row>
    <row r="19" spans="1:15">
      <c r="A19" s="6"/>
      <c r="I19" s="7"/>
      <c r="K19" s="3" t="s">
        <v>24</v>
      </c>
      <c r="L19">
        <f t="shared" si="0"/>
        <v>554</v>
      </c>
      <c r="M19" s="1">
        <v>345</v>
      </c>
      <c r="N19" s="1">
        <v>209</v>
      </c>
      <c r="O19">
        <f t="shared" si="1"/>
        <v>13</v>
      </c>
    </row>
    <row r="20" spans="1:15">
      <c r="A20" s="6" t="s">
        <v>19</v>
      </c>
      <c r="B20" s="1">
        <v>1000</v>
      </c>
      <c r="C20" s="1">
        <v>166.61</v>
      </c>
      <c r="D20" s="1">
        <v>62.05</v>
      </c>
      <c r="E20" s="1">
        <v>4.8099999999999996</v>
      </c>
      <c r="F20" s="1">
        <v>70</v>
      </c>
      <c r="I20" s="7">
        <f>SUM(B20:H22)</f>
        <v>1303.47</v>
      </c>
      <c r="K20" s="3" t="s">
        <v>25</v>
      </c>
      <c r="L20">
        <f>SUM(M20,N20)</f>
        <v>558</v>
      </c>
      <c r="M20" s="1">
        <v>348</v>
      </c>
      <c r="N20" s="1">
        <v>210</v>
      </c>
      <c r="O20">
        <f>SUM(L20-L19)</f>
        <v>4</v>
      </c>
    </row>
    <row r="21" spans="1:15">
      <c r="A21" s="6"/>
      <c r="I21" s="7"/>
      <c r="O21">
        <f>SUM(L21-L20)</f>
        <v>-558</v>
      </c>
    </row>
    <row r="22" spans="1:15">
      <c r="A22" s="6"/>
      <c r="I22" s="7"/>
    </row>
    <row r="23" spans="1:15">
      <c r="A23" s="6" t="s">
        <v>20</v>
      </c>
      <c r="B23" s="1">
        <v>1000</v>
      </c>
      <c r="C23" s="1">
        <v>96.54</v>
      </c>
      <c r="D23" s="1">
        <v>76.72</v>
      </c>
      <c r="E23" s="1">
        <v>81.78</v>
      </c>
      <c r="F23" s="1">
        <v>70</v>
      </c>
      <c r="I23" s="7">
        <f>SUM(B23:H25)</f>
        <v>1325.04</v>
      </c>
    </row>
    <row r="24" spans="1:15">
      <c r="A24" s="6"/>
      <c r="I24" s="7"/>
    </row>
    <row r="25" spans="1:15">
      <c r="A25" s="6"/>
      <c r="I25" s="7"/>
    </row>
    <row r="26" spans="1:15">
      <c r="A26" s="6" t="s">
        <v>21</v>
      </c>
      <c r="B26" s="1">
        <v>1000</v>
      </c>
      <c r="C26" s="1">
        <v>118.77</v>
      </c>
      <c r="D26" s="1">
        <v>66.459999999999994</v>
      </c>
      <c r="E26" s="1">
        <v>4.79</v>
      </c>
      <c r="F26" s="1">
        <v>70</v>
      </c>
      <c r="I26" s="7">
        <f>SUM(B26:H28)</f>
        <v>1260.02</v>
      </c>
    </row>
    <row r="27" spans="1:15">
      <c r="A27" s="6"/>
      <c r="I27" s="7"/>
      <c r="K27" s="10">
        <v>2021</v>
      </c>
      <c r="L27" s="10"/>
      <c r="M27" s="10"/>
      <c r="N27" s="10"/>
      <c r="O27" s="10"/>
    </row>
    <row r="28" spans="1:15" ht="15" customHeight="1">
      <c r="A28" s="6"/>
      <c r="I28" s="7"/>
      <c r="K28" s="10"/>
      <c r="L28" s="10"/>
      <c r="M28" s="10"/>
      <c r="N28" s="10"/>
      <c r="O28" s="10"/>
    </row>
    <row r="29" spans="1:15" ht="15" customHeight="1">
      <c r="A29" s="6" t="s">
        <v>22</v>
      </c>
      <c r="B29" s="1">
        <v>1000</v>
      </c>
      <c r="C29" s="1">
        <v>105.17</v>
      </c>
      <c r="D29" s="1">
        <v>0</v>
      </c>
      <c r="E29" s="1">
        <v>6.89</v>
      </c>
      <c r="F29" s="1">
        <v>70</v>
      </c>
      <c r="I29" s="7">
        <f>SUM(B29:H31)</f>
        <v>1182.0600000000002</v>
      </c>
      <c r="K29" s="10"/>
      <c r="L29" s="10"/>
      <c r="M29" s="10"/>
      <c r="N29" s="10"/>
      <c r="O29" s="10"/>
    </row>
    <row r="30" spans="1:15" ht="15" customHeight="1">
      <c r="A30" s="6"/>
      <c r="I30" s="7"/>
      <c r="K30" s="10"/>
      <c r="L30" s="10"/>
      <c r="M30" s="10"/>
      <c r="N30" s="10"/>
      <c r="O30" s="10"/>
    </row>
    <row r="31" spans="1:15" ht="15" customHeight="1">
      <c r="A31" s="6"/>
      <c r="I31" s="7"/>
      <c r="K31" s="10"/>
      <c r="L31" s="10"/>
      <c r="M31" s="10"/>
      <c r="N31" s="10"/>
      <c r="O31" s="10"/>
    </row>
    <row r="32" spans="1:15" ht="15" customHeight="1">
      <c r="A32" s="6" t="s">
        <v>26</v>
      </c>
      <c r="B32" s="1">
        <v>1000</v>
      </c>
      <c r="C32" s="1">
        <v>137.88</v>
      </c>
      <c r="D32" s="1">
        <v>147.94999999999999</v>
      </c>
      <c r="E32" s="1">
        <v>134.24</v>
      </c>
      <c r="F32" s="1">
        <v>70</v>
      </c>
      <c r="I32" s="7">
        <f>SUM(B32:H34)</f>
        <v>1490.0700000000002</v>
      </c>
      <c r="K32" s="10"/>
      <c r="L32" s="10"/>
      <c r="M32" s="10"/>
      <c r="N32" s="10"/>
      <c r="O32" s="10"/>
    </row>
    <row r="33" spans="1:15" ht="15" customHeight="1">
      <c r="A33" s="6"/>
      <c r="I33" s="7"/>
      <c r="K33" s="10"/>
      <c r="L33" s="10"/>
      <c r="M33" s="10"/>
      <c r="N33" s="10"/>
      <c r="O33" s="10"/>
    </row>
    <row r="34" spans="1:15" ht="15" customHeight="1">
      <c r="A34" s="6"/>
      <c r="I34" s="7"/>
      <c r="K34" s="10"/>
      <c r="L34" s="10"/>
      <c r="M34" s="10"/>
      <c r="N34" s="10"/>
      <c r="O34" s="10"/>
    </row>
    <row r="35" spans="1:15">
      <c r="A35" s="6" t="s">
        <v>24</v>
      </c>
      <c r="B35" s="1">
        <v>1000</v>
      </c>
      <c r="C35" s="1">
        <v>94.31</v>
      </c>
      <c r="D35" s="1">
        <v>67.08</v>
      </c>
      <c r="E35" s="1">
        <v>84.49</v>
      </c>
      <c r="F35" s="1">
        <v>70</v>
      </c>
      <c r="I35" s="7">
        <f>SUM(B35:H37)</f>
        <v>1315.8799999999999</v>
      </c>
      <c r="K35" s="10"/>
      <c r="L35" s="10"/>
      <c r="M35" s="10"/>
      <c r="N35" s="10"/>
      <c r="O35" s="10"/>
    </row>
    <row r="36" spans="1:15">
      <c r="A36" s="6"/>
      <c r="I36" s="7"/>
    </row>
    <row r="37" spans="1:15">
      <c r="A37" s="6"/>
      <c r="I37" s="7"/>
    </row>
    <row r="38" spans="1:15">
      <c r="A38" s="6" t="s">
        <v>25</v>
      </c>
      <c r="B38" s="1">
        <v>1000</v>
      </c>
      <c r="C38" s="1">
        <v>113.11</v>
      </c>
      <c r="D38" s="1">
        <v>67.84</v>
      </c>
      <c r="E38" s="1">
        <v>108.74</v>
      </c>
      <c r="F38" s="1">
        <v>70</v>
      </c>
      <c r="I38" s="7">
        <f>SUM(B38:H40)</f>
        <v>1359.6899999999998</v>
      </c>
    </row>
    <row r="39" spans="1:15">
      <c r="A39" s="6"/>
      <c r="I39" s="7"/>
      <c r="K39" s="5" t="s">
        <v>27</v>
      </c>
      <c r="L39" s="5"/>
      <c r="M39" s="5"/>
      <c r="N39" s="5"/>
      <c r="O39" s="5"/>
    </row>
    <row r="40" spans="1:15">
      <c r="A40" s="6"/>
      <c r="I40" s="7"/>
      <c r="K40" s="5"/>
      <c r="L40" s="5"/>
      <c r="M40" s="5"/>
      <c r="N40" s="5"/>
      <c r="O40" s="5"/>
    </row>
    <row r="41" spans="1:15">
      <c r="A41" s="6" t="s">
        <v>8</v>
      </c>
      <c r="B41" s="11">
        <f>SUM(Table29132[[#All],[Column1]])</f>
        <v>12000</v>
      </c>
      <c r="C41" s="7">
        <f>SUM(Table29132[[#All],[Column2]])</f>
        <v>1291.0899999999997</v>
      </c>
      <c r="D41" s="7">
        <f>SUM(Table29132[[#All],[Column3]])</f>
        <v>910.33000000000015</v>
      </c>
      <c r="E41" s="7">
        <f>SUM(Table29132[[#All],[Column4]])</f>
        <v>958.43999999999983</v>
      </c>
      <c r="F41" s="7">
        <f>SUM(Table29132[[#All],[Column5]])</f>
        <v>891.2</v>
      </c>
      <c r="G41" s="7">
        <f>SUM(Table29132[[#All],[Column6]])</f>
        <v>0</v>
      </c>
      <c r="H41" s="7">
        <f>SUM(Table29132[[#All],[Column7]])</f>
        <v>0</v>
      </c>
      <c r="I41" s="9">
        <f>SUM(C41:H43)</f>
        <v>4051.0599999999995</v>
      </c>
      <c r="K41" s="5" t="s">
        <v>28</v>
      </c>
      <c r="L41" s="5"/>
      <c r="M41" s="5"/>
      <c r="N41" s="5"/>
      <c r="O41" s="5"/>
    </row>
    <row r="42" spans="1:15">
      <c r="A42" s="6"/>
      <c r="B42" s="11"/>
      <c r="C42" s="7"/>
      <c r="D42" s="7"/>
      <c r="E42" s="7"/>
      <c r="F42" s="7"/>
      <c r="G42" s="7"/>
      <c r="H42" s="7"/>
      <c r="I42" s="9"/>
      <c r="K42" s="5"/>
      <c r="L42" s="5"/>
      <c r="M42" s="5"/>
      <c r="N42" s="5"/>
      <c r="O42" s="5"/>
    </row>
    <row r="43" spans="1:15">
      <c r="A43" s="6"/>
      <c r="B43" s="11"/>
      <c r="C43" s="7"/>
      <c r="D43" s="7"/>
      <c r="E43" s="7"/>
      <c r="F43" s="7"/>
      <c r="G43" s="7"/>
      <c r="H43" s="7"/>
      <c r="I43" s="9"/>
    </row>
  </sheetData>
  <sheetProtection algorithmName="SHA-512" hashValue="61k+Y9fVbmOxNwKowCIIQSiSJkKBJqGU1HjMYUNOzJzjwTFSmRJkKKgx+OLKRav+gze1kBhHhVEvEVbj0HmoEg==" saltValue="yY6gmilmMDB8DBSmNdK3Ww==" spinCount="100000" sheet="1" objects="1" scenarios="1"/>
  <mergeCells count="40">
    <mergeCell ref="G41:G43"/>
    <mergeCell ref="H41:H43"/>
    <mergeCell ref="I41:I43"/>
    <mergeCell ref="K27:O35"/>
    <mergeCell ref="A35:A37"/>
    <mergeCell ref="I35:I37"/>
    <mergeCell ref="A38:A40"/>
    <mergeCell ref="I38:I40"/>
    <mergeCell ref="A41:A43"/>
    <mergeCell ref="B41:B43"/>
    <mergeCell ref="C41:C43"/>
    <mergeCell ref="D41:D43"/>
    <mergeCell ref="E41:E43"/>
    <mergeCell ref="F41:F43"/>
    <mergeCell ref="A26:A28"/>
    <mergeCell ref="I26:I28"/>
    <mergeCell ref="A32:A34"/>
    <mergeCell ref="I32:I34"/>
    <mergeCell ref="A17:A19"/>
    <mergeCell ref="I17:I19"/>
    <mergeCell ref="A20:A22"/>
    <mergeCell ref="I20:I22"/>
    <mergeCell ref="A23:A25"/>
    <mergeCell ref="I23:I25"/>
    <mergeCell ref="O5:O7"/>
    <mergeCell ref="K39:O40"/>
    <mergeCell ref="K41:O42"/>
    <mergeCell ref="A5:A7"/>
    <mergeCell ref="I5:I7"/>
    <mergeCell ref="L5:L7"/>
    <mergeCell ref="M5:M7"/>
    <mergeCell ref="N5:N7"/>
    <mergeCell ref="A8:A10"/>
    <mergeCell ref="I8:I10"/>
    <mergeCell ref="A11:A13"/>
    <mergeCell ref="I11:I13"/>
    <mergeCell ref="A14:A16"/>
    <mergeCell ref="I14:I16"/>
    <mergeCell ref="A29:A31"/>
    <mergeCell ref="I29:I31"/>
  </mergeCells>
  <conditionalFormatting sqref="I5:I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{678B16D0-DF80-492E-B4FA-54553D589ED1}</x14:id>
        </ext>
      </extLst>
    </cfRule>
  </conditionalFormatting>
  <conditionalFormatting sqref="C41:H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{3FDE99CC-AB31-439C-8284-00867A8CBC44}</x14:id>
        </ext>
      </extLst>
    </cfRule>
  </conditionalFormatting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8B16D0-DF80-492E-B4FA-54553D589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I5:I40</xm:sqref>
        </x14:conditionalFormatting>
        <x14:conditionalFormatting xmlns:xm="http://schemas.microsoft.com/office/excel/2006/main">
          <x14:cfRule type="dataBar" id="{3FDE99CC-AB31-439C-8284-00867A8CB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C41:H43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O43"/>
  <sheetViews>
    <sheetView topLeftCell="A7" zoomScale="91" zoomScaleNormal="91" workbookViewId="0">
      <selection activeCell="J25" sqref="J25"/>
    </sheetView>
  </sheetViews>
  <sheetFormatPr defaultRowHeight="15"/>
  <cols>
    <col min="1" max="1" width="15" style="1" customWidth="1"/>
    <col min="2" max="9" width="16.85546875" style="1" customWidth="1"/>
    <col min="10" max="10" width="16.7109375" style="1" customWidth="1"/>
    <col min="11" max="11" width="14.28515625" style="1" customWidth="1"/>
    <col min="12" max="15" width="16.28515625" style="1" customWidth="1"/>
    <col min="16" max="16384" width="9.140625" style="1"/>
  </cols>
  <sheetData>
    <row r="1" spans="1:15" ht="2.25" hidden="1" customHeight="1"/>
    <row r="2" spans="1:15" hidden="1"/>
    <row r="3" spans="1:15" hidden="1"/>
    <row r="4" spans="1:15" ht="49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5">
      <c r="A5" s="6" t="s">
        <v>9</v>
      </c>
      <c r="B5" s="1">
        <v>1000</v>
      </c>
      <c r="C5" s="1">
        <v>115.59</v>
      </c>
      <c r="D5" s="1">
        <v>72.06</v>
      </c>
      <c r="E5" s="1">
        <v>352.19</v>
      </c>
      <c r="F5" s="1">
        <v>70</v>
      </c>
      <c r="I5" s="7">
        <f>SUM(B5:H7)</f>
        <v>1609.84</v>
      </c>
      <c r="L5" s="8" t="s">
        <v>10</v>
      </c>
      <c r="M5" s="4" t="s">
        <v>11</v>
      </c>
      <c r="N5" s="4" t="s">
        <v>12</v>
      </c>
      <c r="O5" s="4" t="s">
        <v>13</v>
      </c>
    </row>
    <row r="6" spans="1:15">
      <c r="A6" s="6"/>
      <c r="I6" s="7"/>
      <c r="L6" s="8"/>
      <c r="M6" s="4"/>
      <c r="N6" s="4"/>
      <c r="O6" s="4"/>
    </row>
    <row r="7" spans="1:15">
      <c r="A7" s="6"/>
      <c r="I7" s="7"/>
      <c r="L7" s="8"/>
      <c r="M7" s="4"/>
      <c r="N7" s="4"/>
      <c r="O7" s="4"/>
    </row>
    <row r="8" spans="1:15">
      <c r="A8" s="6" t="s">
        <v>14</v>
      </c>
      <c r="B8" s="1">
        <v>1000</v>
      </c>
      <c r="C8" s="1">
        <v>135.85</v>
      </c>
      <c r="D8" s="1">
        <v>65.05</v>
      </c>
      <c r="E8" s="1">
        <v>122.63</v>
      </c>
      <c r="F8" s="1">
        <v>70</v>
      </c>
      <c r="H8" s="1">
        <v>20</v>
      </c>
      <c r="I8" s="7">
        <f>SUM(B8:H10)</f>
        <v>1413.5299999999997</v>
      </c>
    </row>
    <row r="9" spans="1:15">
      <c r="A9" s="6"/>
      <c r="I9" s="7"/>
      <c r="K9" s="3" t="s">
        <v>9</v>
      </c>
      <c r="L9">
        <f t="shared" ref="L9:L19" si="0">SUM(M9,N9)</f>
        <v>565</v>
      </c>
      <c r="M9" s="1">
        <v>353</v>
      </c>
      <c r="N9" s="1">
        <v>212</v>
      </c>
      <c r="O9">
        <f t="shared" ref="O9:O19" si="1">SUM(L9-L8)</f>
        <v>565</v>
      </c>
    </row>
    <row r="10" spans="1:15">
      <c r="A10" s="6"/>
      <c r="I10" s="7"/>
      <c r="K10" s="3" t="s">
        <v>15</v>
      </c>
      <c r="L10">
        <f t="shared" si="0"/>
        <v>574</v>
      </c>
      <c r="M10" s="1">
        <v>360</v>
      </c>
      <c r="N10" s="1">
        <v>214</v>
      </c>
      <c r="O10">
        <f t="shared" si="1"/>
        <v>9</v>
      </c>
    </row>
    <row r="11" spans="1:15">
      <c r="A11" s="6" t="s">
        <v>16</v>
      </c>
      <c r="B11" s="1">
        <v>1000</v>
      </c>
      <c r="C11" s="1">
        <v>126.47</v>
      </c>
      <c r="D11" s="1">
        <v>74.13</v>
      </c>
      <c r="E11" s="1">
        <v>104.67</v>
      </c>
      <c r="F11" s="1">
        <v>70</v>
      </c>
      <c r="I11" s="7">
        <f>SUM(B11:H13)</f>
        <v>1375.27</v>
      </c>
      <c r="K11" s="3" t="s">
        <v>16</v>
      </c>
      <c r="L11">
        <f t="shared" si="0"/>
        <v>583</v>
      </c>
      <c r="M11" s="1">
        <v>367</v>
      </c>
      <c r="N11" s="1">
        <v>216</v>
      </c>
      <c r="O11">
        <f t="shared" si="1"/>
        <v>9</v>
      </c>
    </row>
    <row r="12" spans="1:15">
      <c r="A12" s="6"/>
      <c r="I12" s="7"/>
      <c r="K12" s="3" t="s">
        <v>17</v>
      </c>
      <c r="L12">
        <f t="shared" si="0"/>
        <v>593</v>
      </c>
      <c r="M12" s="1">
        <v>375</v>
      </c>
      <c r="N12" s="1">
        <v>218</v>
      </c>
      <c r="O12">
        <f t="shared" si="1"/>
        <v>10</v>
      </c>
    </row>
    <row r="13" spans="1:15">
      <c r="A13" s="6"/>
      <c r="I13" s="7"/>
      <c r="K13" s="3" t="s">
        <v>18</v>
      </c>
      <c r="L13">
        <f t="shared" si="0"/>
        <v>601</v>
      </c>
      <c r="M13" s="1">
        <v>381</v>
      </c>
      <c r="N13" s="1">
        <v>220</v>
      </c>
      <c r="O13">
        <f t="shared" si="1"/>
        <v>8</v>
      </c>
    </row>
    <row r="14" spans="1:15">
      <c r="A14" s="6" t="s">
        <v>17</v>
      </c>
      <c r="B14" s="1">
        <v>1000</v>
      </c>
      <c r="C14" s="1">
        <v>136.28</v>
      </c>
      <c r="D14" s="1">
        <v>57.62</v>
      </c>
      <c r="E14" s="1">
        <v>222.79</v>
      </c>
      <c r="F14" s="1">
        <v>70</v>
      </c>
      <c r="I14" s="7">
        <f>SUM(B14:H16)</f>
        <v>1486.6899999999998</v>
      </c>
      <c r="K14" s="3" t="s">
        <v>19</v>
      </c>
      <c r="L14">
        <f t="shared" si="0"/>
        <v>611</v>
      </c>
      <c r="M14" s="1">
        <v>385</v>
      </c>
      <c r="N14" s="1">
        <v>226</v>
      </c>
      <c r="O14">
        <f t="shared" si="1"/>
        <v>10</v>
      </c>
    </row>
    <row r="15" spans="1:15">
      <c r="A15" s="6"/>
      <c r="I15" s="7"/>
      <c r="K15" s="3" t="s">
        <v>20</v>
      </c>
      <c r="L15">
        <f t="shared" si="0"/>
        <v>621</v>
      </c>
      <c r="M15" s="1">
        <v>391</v>
      </c>
      <c r="N15" s="1">
        <v>230</v>
      </c>
      <c r="O15">
        <f t="shared" si="1"/>
        <v>10</v>
      </c>
    </row>
    <row r="16" spans="1:15">
      <c r="A16" s="6"/>
      <c r="I16" s="7"/>
      <c r="K16" s="3" t="s">
        <v>21</v>
      </c>
      <c r="L16">
        <f t="shared" si="0"/>
        <v>633</v>
      </c>
      <c r="M16" s="1">
        <v>400</v>
      </c>
      <c r="N16" s="1">
        <v>233</v>
      </c>
      <c r="O16">
        <f t="shared" si="1"/>
        <v>12</v>
      </c>
    </row>
    <row r="17" spans="1:15">
      <c r="A17" s="6" t="s">
        <v>18</v>
      </c>
      <c r="B17" s="1">
        <v>1000</v>
      </c>
      <c r="C17" s="1">
        <v>129.21</v>
      </c>
      <c r="D17" s="1">
        <v>58.76</v>
      </c>
      <c r="E17" s="1">
        <v>8.0500000000000007</v>
      </c>
      <c r="F17" s="1">
        <v>70</v>
      </c>
      <c r="I17" s="7">
        <f>SUM(B17:H19)</f>
        <v>1266.02</v>
      </c>
      <c r="K17" s="3" t="s">
        <v>22</v>
      </c>
      <c r="L17">
        <f t="shared" si="0"/>
        <v>644</v>
      </c>
      <c r="M17" s="1">
        <v>409</v>
      </c>
      <c r="N17" s="1">
        <v>235</v>
      </c>
      <c r="O17">
        <f t="shared" si="1"/>
        <v>11</v>
      </c>
    </row>
    <row r="18" spans="1:15">
      <c r="A18" s="6"/>
      <c r="I18" s="7"/>
      <c r="K18" s="3" t="s">
        <v>23</v>
      </c>
      <c r="L18">
        <f t="shared" si="0"/>
        <v>0</v>
      </c>
      <c r="O18">
        <f t="shared" si="1"/>
        <v>-644</v>
      </c>
    </row>
    <row r="19" spans="1:15">
      <c r="A19" s="6"/>
      <c r="I19" s="7"/>
      <c r="K19" s="3" t="s">
        <v>24</v>
      </c>
      <c r="L19">
        <f t="shared" si="0"/>
        <v>0</v>
      </c>
      <c r="O19">
        <f t="shared" si="1"/>
        <v>0</v>
      </c>
    </row>
    <row r="20" spans="1:15">
      <c r="A20" s="6" t="s">
        <v>19</v>
      </c>
      <c r="B20" s="1">
        <v>1000</v>
      </c>
      <c r="C20" s="1">
        <v>167.54</v>
      </c>
      <c r="D20" s="1">
        <v>57.57</v>
      </c>
      <c r="E20" s="1">
        <v>8.2799999999999994</v>
      </c>
      <c r="F20" s="1">
        <v>70</v>
      </c>
      <c r="I20" s="7">
        <f>SUM(B20:H22)</f>
        <v>1303.3899999999999</v>
      </c>
      <c r="K20" s="3" t="s">
        <v>25</v>
      </c>
      <c r="L20">
        <f>SUM(M20,N20)</f>
        <v>0</v>
      </c>
      <c r="O20">
        <f>SUM(L20-L19)</f>
        <v>0</v>
      </c>
    </row>
    <row r="21" spans="1:15">
      <c r="A21" s="6"/>
      <c r="I21" s="7"/>
      <c r="O21">
        <f>SUM(L21-L20)</f>
        <v>0</v>
      </c>
    </row>
    <row r="22" spans="1:15">
      <c r="A22" s="6"/>
      <c r="I22" s="7"/>
    </row>
    <row r="23" spans="1:15">
      <c r="A23" s="6" t="s">
        <v>20</v>
      </c>
      <c r="B23" s="1">
        <v>1000</v>
      </c>
      <c r="C23" s="1">
        <v>145.21</v>
      </c>
      <c r="D23" s="1">
        <v>61.7</v>
      </c>
      <c r="E23" s="1">
        <v>134.44999999999999</v>
      </c>
      <c r="F23" s="1">
        <v>35</v>
      </c>
      <c r="H23" s="1">
        <v>25</v>
      </c>
      <c r="I23" s="7">
        <f>SUM(B23:H25)</f>
        <v>1401.3600000000001</v>
      </c>
    </row>
    <row r="24" spans="1:15">
      <c r="A24" s="6"/>
      <c r="I24" s="7"/>
    </row>
    <row r="25" spans="1:15">
      <c r="A25" s="6"/>
      <c r="I25" s="7"/>
    </row>
    <row r="26" spans="1:15">
      <c r="A26" s="6" t="s">
        <v>21</v>
      </c>
      <c r="B26" s="1">
        <v>1000</v>
      </c>
      <c r="C26" s="1">
        <v>134.66999999999999</v>
      </c>
      <c r="E26" s="1">
        <v>7.88</v>
      </c>
      <c r="F26" s="1">
        <v>35</v>
      </c>
      <c r="H26" s="1">
        <v>25</v>
      </c>
      <c r="I26" s="7">
        <f>SUM(B26:H28)</f>
        <v>1202.5500000000002</v>
      </c>
    </row>
    <row r="27" spans="1:15" ht="15" customHeight="1">
      <c r="A27" s="6"/>
      <c r="I27" s="7"/>
      <c r="K27" s="12">
        <v>2022</v>
      </c>
      <c r="L27" s="12"/>
      <c r="M27" s="12"/>
      <c r="N27" s="12"/>
      <c r="O27" s="12"/>
    </row>
    <row r="28" spans="1:15" ht="15" customHeight="1">
      <c r="A28" s="6"/>
      <c r="I28" s="7"/>
      <c r="K28" s="12"/>
      <c r="L28" s="12"/>
      <c r="M28" s="12"/>
      <c r="N28" s="12"/>
      <c r="O28" s="12"/>
    </row>
    <row r="29" spans="1:15" ht="15" customHeight="1">
      <c r="A29" s="6" t="s">
        <v>22</v>
      </c>
      <c r="B29" s="1">
        <v>1000</v>
      </c>
      <c r="F29" s="1">
        <v>35</v>
      </c>
      <c r="I29" s="7">
        <f>SUM(B29:H31)</f>
        <v>1035</v>
      </c>
      <c r="K29" s="12"/>
      <c r="L29" s="12"/>
      <c r="M29" s="12"/>
      <c r="N29" s="12"/>
      <c r="O29" s="12"/>
    </row>
    <row r="30" spans="1:15" ht="15" customHeight="1">
      <c r="A30" s="6"/>
      <c r="I30" s="7"/>
      <c r="K30" s="12"/>
      <c r="L30" s="12"/>
      <c r="M30" s="12"/>
      <c r="N30" s="12"/>
      <c r="O30" s="12"/>
    </row>
    <row r="31" spans="1:15" ht="15" customHeight="1">
      <c r="A31" s="6"/>
      <c r="I31" s="7"/>
      <c r="K31" s="12"/>
      <c r="L31" s="12"/>
      <c r="M31" s="12"/>
      <c r="N31" s="12"/>
      <c r="O31" s="12"/>
    </row>
    <row r="32" spans="1:15" ht="15" customHeight="1">
      <c r="A32" s="6" t="s">
        <v>26</v>
      </c>
      <c r="F32" s="1">
        <v>35</v>
      </c>
      <c r="I32" s="7">
        <f>SUM(B32:H34)</f>
        <v>35</v>
      </c>
      <c r="K32" s="12"/>
      <c r="L32" s="12"/>
      <c r="M32" s="12"/>
      <c r="N32" s="12"/>
      <c r="O32" s="12"/>
    </row>
    <row r="33" spans="1:15" ht="15" customHeight="1">
      <c r="A33" s="6"/>
      <c r="I33" s="7"/>
      <c r="K33" s="12"/>
      <c r="L33" s="12"/>
      <c r="M33" s="12"/>
      <c r="N33" s="12"/>
      <c r="O33" s="12"/>
    </row>
    <row r="34" spans="1:15" ht="15" customHeight="1">
      <c r="A34" s="6"/>
      <c r="I34" s="7"/>
      <c r="K34" s="12"/>
      <c r="L34" s="12"/>
      <c r="M34" s="12"/>
      <c r="N34" s="12"/>
      <c r="O34" s="12"/>
    </row>
    <row r="35" spans="1:15">
      <c r="A35" s="6" t="s">
        <v>24</v>
      </c>
      <c r="F35" s="1">
        <v>70</v>
      </c>
      <c r="I35" s="7">
        <f>SUM(B35:H37)</f>
        <v>70</v>
      </c>
      <c r="K35" s="12"/>
      <c r="L35" s="12"/>
      <c r="M35" s="12"/>
      <c r="N35" s="12"/>
      <c r="O35" s="12"/>
    </row>
    <row r="36" spans="1:15">
      <c r="A36" s="6"/>
      <c r="I36" s="7"/>
    </row>
    <row r="37" spans="1:15">
      <c r="A37" s="6"/>
      <c r="I37" s="7"/>
    </row>
    <row r="38" spans="1:15">
      <c r="A38" s="6" t="s">
        <v>25</v>
      </c>
      <c r="F38" s="1">
        <v>70</v>
      </c>
      <c r="I38" s="7">
        <f>SUM(B38:H40)</f>
        <v>70</v>
      </c>
    </row>
    <row r="39" spans="1:15">
      <c r="A39" s="6"/>
      <c r="I39" s="7"/>
      <c r="K39" s="5" t="s">
        <v>27</v>
      </c>
      <c r="L39" s="5"/>
      <c r="M39" s="5"/>
      <c r="N39" s="5"/>
      <c r="O39" s="5"/>
    </row>
    <row r="40" spans="1:15">
      <c r="A40" s="6"/>
      <c r="I40" s="7"/>
      <c r="K40" s="5"/>
      <c r="L40" s="5"/>
      <c r="M40" s="5"/>
      <c r="N40" s="5"/>
      <c r="O40" s="5"/>
    </row>
    <row r="41" spans="1:15">
      <c r="A41" s="6" t="s">
        <v>8</v>
      </c>
      <c r="B41" s="11">
        <f>SUM(Table2913[[#All],[Column1]])</f>
        <v>9000</v>
      </c>
      <c r="C41" s="7">
        <f>SUM(Table2913[[#All],[Column2]])</f>
        <v>1090.82</v>
      </c>
      <c r="D41" s="7">
        <f>SUM(Table2913[[#All],[Column3]])</f>
        <v>446.89</v>
      </c>
      <c r="E41" s="7">
        <f>SUM(Table2913[[#All],[Column4]])</f>
        <v>960.93999999999994</v>
      </c>
      <c r="F41" s="7">
        <f>SUM(Table2913[[#All],[Column5]])</f>
        <v>700</v>
      </c>
      <c r="G41" s="7">
        <f>SUM(Table2913[[#All],[Column6]])</f>
        <v>0</v>
      </c>
      <c r="H41" s="7">
        <f>SUM(Table2913[[#All],[Column7]])</f>
        <v>70</v>
      </c>
      <c r="I41" s="9">
        <f>SUM(C41:H43)</f>
        <v>3268.65</v>
      </c>
      <c r="K41" s="5" t="s">
        <v>28</v>
      </c>
      <c r="L41" s="5"/>
      <c r="M41" s="5"/>
      <c r="N41" s="5"/>
      <c r="O41" s="5"/>
    </row>
    <row r="42" spans="1:15">
      <c r="A42" s="6"/>
      <c r="B42" s="11"/>
      <c r="C42" s="7"/>
      <c r="D42" s="7"/>
      <c r="E42" s="7"/>
      <c r="F42" s="7"/>
      <c r="G42" s="7"/>
      <c r="H42" s="7"/>
      <c r="I42" s="9"/>
      <c r="K42" s="5"/>
      <c r="L42" s="5"/>
      <c r="M42" s="5"/>
      <c r="N42" s="5"/>
      <c r="O42" s="5"/>
    </row>
    <row r="43" spans="1:15">
      <c r="A43" s="6"/>
      <c r="B43" s="11"/>
      <c r="C43" s="7"/>
      <c r="D43" s="7"/>
      <c r="E43" s="7"/>
      <c r="F43" s="7"/>
      <c r="G43" s="7"/>
      <c r="H43" s="7"/>
      <c r="I43" s="9"/>
    </row>
  </sheetData>
  <sheetProtection algorithmName="SHA-512" hashValue="Ru5qva3UayFrU1a17saaFSBcEhphzQuDmrL0a34g1Es4Ma+tRXawXGCf/qnyGTx3nScYR/CPkgg5+Mg9LGSBww==" saltValue="CdPh0/G51KlnEvAINzI+9A==" spinCount="100000" sheet="1" objects="1" scenarios="1"/>
  <mergeCells count="40">
    <mergeCell ref="O5:O7"/>
    <mergeCell ref="K27:O35"/>
    <mergeCell ref="A5:A7"/>
    <mergeCell ref="I5:I7"/>
    <mergeCell ref="L5:L7"/>
    <mergeCell ref="M5:M7"/>
    <mergeCell ref="N5:N7"/>
    <mergeCell ref="A8:A10"/>
    <mergeCell ref="I8:I10"/>
    <mergeCell ref="A11:A13"/>
    <mergeCell ref="I11:I13"/>
    <mergeCell ref="A14:A16"/>
    <mergeCell ref="I14:I16"/>
    <mergeCell ref="A17:A19"/>
    <mergeCell ref="I17:I19"/>
    <mergeCell ref="A20:A22"/>
    <mergeCell ref="D41:D43"/>
    <mergeCell ref="E41:E43"/>
    <mergeCell ref="I20:I22"/>
    <mergeCell ref="A23:A25"/>
    <mergeCell ref="I23:I25"/>
    <mergeCell ref="A26:A28"/>
    <mergeCell ref="I26:I28"/>
    <mergeCell ref="F41:F43"/>
    <mergeCell ref="K41:O42"/>
    <mergeCell ref="K39:O40"/>
    <mergeCell ref="A29:A31"/>
    <mergeCell ref="I29:I31"/>
    <mergeCell ref="A32:A34"/>
    <mergeCell ref="I32:I34"/>
    <mergeCell ref="G41:G43"/>
    <mergeCell ref="H41:H43"/>
    <mergeCell ref="I41:I43"/>
    <mergeCell ref="A35:A37"/>
    <mergeCell ref="I35:I37"/>
    <mergeCell ref="A38:A40"/>
    <mergeCell ref="I38:I40"/>
    <mergeCell ref="A41:A43"/>
    <mergeCell ref="B41:B43"/>
    <mergeCell ref="C41:C43"/>
  </mergeCells>
  <conditionalFormatting sqref="I5:I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{CAA3A24D-733A-4DB7-BB90-2EE69B8920B2}</x14:id>
        </ext>
      </extLst>
    </cfRule>
  </conditionalFormatting>
  <conditionalFormatting sqref="C41:H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{8ED79AB8-3021-4321-AC6E-DD89451E36FB}</x14:id>
        </ext>
      </extLst>
    </cfRule>
  </conditionalFormatting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A3A24D-733A-4DB7-BB90-2EE69B892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I5:I40</xm:sqref>
        </x14:conditionalFormatting>
        <x14:conditionalFormatting xmlns:xm="http://schemas.microsoft.com/office/excel/2006/main">
          <x14:cfRule type="dataBar" id="{8ED79AB8-3021-4321-AC6E-DD89451E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C41:H43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O43"/>
  <sheetViews>
    <sheetView topLeftCell="A4" zoomScale="91" zoomScaleNormal="91" workbookViewId="0">
      <selection activeCell="I11" sqref="I11:I13"/>
    </sheetView>
  </sheetViews>
  <sheetFormatPr defaultRowHeight="15"/>
  <cols>
    <col min="1" max="1" width="15" style="1" customWidth="1"/>
    <col min="2" max="9" width="16.85546875" style="1" customWidth="1"/>
    <col min="10" max="10" width="16.7109375" style="1" customWidth="1"/>
    <col min="11" max="11" width="14.28515625" style="1" customWidth="1"/>
    <col min="12" max="15" width="16.28515625" style="1" customWidth="1"/>
    <col min="16" max="16384" width="9.140625" style="1"/>
  </cols>
  <sheetData>
    <row r="1" spans="1:15" ht="2.25" hidden="1" customHeight="1"/>
    <row r="2" spans="1:15" hidden="1"/>
    <row r="3" spans="1:15" hidden="1"/>
    <row r="4" spans="1:15" ht="49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5">
      <c r="A5" s="6" t="s">
        <v>9</v>
      </c>
      <c r="I5" s="7">
        <f>SUM(B5:H7)</f>
        <v>0</v>
      </c>
      <c r="L5" s="8" t="s">
        <v>10</v>
      </c>
      <c r="M5" s="4" t="s">
        <v>11</v>
      </c>
      <c r="N5" s="4" t="s">
        <v>12</v>
      </c>
      <c r="O5" s="4" t="s">
        <v>13</v>
      </c>
    </row>
    <row r="6" spans="1:15">
      <c r="A6" s="6"/>
      <c r="I6" s="7"/>
      <c r="L6" s="8"/>
      <c r="M6" s="4"/>
      <c r="N6" s="4"/>
      <c r="O6" s="4"/>
    </row>
    <row r="7" spans="1:15">
      <c r="A7" s="6"/>
      <c r="I7" s="7"/>
      <c r="L7" s="8"/>
      <c r="M7" s="4"/>
      <c r="N7" s="4"/>
      <c r="O7" s="4"/>
    </row>
    <row r="8" spans="1:15">
      <c r="A8" s="6" t="s">
        <v>14</v>
      </c>
      <c r="I8" s="7">
        <f>SUM(B8:H10)</f>
        <v>0</v>
      </c>
    </row>
    <row r="9" spans="1:15">
      <c r="A9" s="6"/>
      <c r="I9" s="7"/>
      <c r="K9" s="3" t="s">
        <v>9</v>
      </c>
      <c r="L9">
        <f t="shared" ref="L9:L19" si="0">SUM(M9,N9)</f>
        <v>0</v>
      </c>
      <c r="O9">
        <f t="shared" ref="O9:O19" si="1">SUM(L9-L8)</f>
        <v>0</v>
      </c>
    </row>
    <row r="10" spans="1:15">
      <c r="A10" s="6"/>
      <c r="I10" s="7"/>
      <c r="K10" s="3" t="s">
        <v>15</v>
      </c>
      <c r="L10">
        <f t="shared" si="0"/>
        <v>0</v>
      </c>
      <c r="O10">
        <f t="shared" si="1"/>
        <v>0</v>
      </c>
    </row>
    <row r="11" spans="1:15">
      <c r="A11" s="6" t="s">
        <v>16</v>
      </c>
      <c r="I11" s="7">
        <f>SUM(B11:H13)</f>
        <v>0</v>
      </c>
      <c r="K11" s="3" t="s">
        <v>16</v>
      </c>
      <c r="L11">
        <f t="shared" si="0"/>
        <v>0</v>
      </c>
      <c r="O11">
        <f t="shared" si="1"/>
        <v>0</v>
      </c>
    </row>
    <row r="12" spans="1:15">
      <c r="A12" s="6"/>
      <c r="I12" s="7"/>
      <c r="K12" s="3" t="s">
        <v>17</v>
      </c>
      <c r="L12">
        <f t="shared" si="0"/>
        <v>0</v>
      </c>
      <c r="O12">
        <f t="shared" si="1"/>
        <v>0</v>
      </c>
    </row>
    <row r="13" spans="1:15">
      <c r="A13" s="6"/>
      <c r="I13" s="7"/>
      <c r="K13" s="3" t="s">
        <v>18</v>
      </c>
      <c r="L13">
        <f t="shared" si="0"/>
        <v>0</v>
      </c>
      <c r="O13">
        <f t="shared" si="1"/>
        <v>0</v>
      </c>
    </row>
    <row r="14" spans="1:15">
      <c r="A14" s="6" t="s">
        <v>17</v>
      </c>
      <c r="I14" s="7">
        <f>SUM(B14:H16)</f>
        <v>0</v>
      </c>
      <c r="K14" s="3" t="s">
        <v>19</v>
      </c>
      <c r="L14">
        <f t="shared" si="0"/>
        <v>0</v>
      </c>
      <c r="O14">
        <f t="shared" si="1"/>
        <v>0</v>
      </c>
    </row>
    <row r="15" spans="1:15">
      <c r="A15" s="6"/>
      <c r="I15" s="7"/>
      <c r="K15" s="3" t="s">
        <v>20</v>
      </c>
      <c r="L15">
        <f t="shared" si="0"/>
        <v>0</v>
      </c>
      <c r="O15">
        <f t="shared" si="1"/>
        <v>0</v>
      </c>
    </row>
    <row r="16" spans="1:15">
      <c r="A16" s="6"/>
      <c r="I16" s="7"/>
      <c r="K16" s="3" t="s">
        <v>21</v>
      </c>
      <c r="L16">
        <f t="shared" si="0"/>
        <v>0</v>
      </c>
      <c r="O16">
        <f t="shared" si="1"/>
        <v>0</v>
      </c>
    </row>
    <row r="17" spans="1:15">
      <c r="A17" s="6" t="s">
        <v>18</v>
      </c>
      <c r="I17" s="7">
        <f>SUM(B17:H19)</f>
        <v>0</v>
      </c>
      <c r="K17" s="3" t="s">
        <v>22</v>
      </c>
      <c r="L17">
        <f t="shared" si="0"/>
        <v>0</v>
      </c>
      <c r="O17">
        <f t="shared" si="1"/>
        <v>0</v>
      </c>
    </row>
    <row r="18" spans="1:15">
      <c r="A18" s="6"/>
      <c r="I18" s="7"/>
      <c r="K18" s="3" t="s">
        <v>23</v>
      </c>
      <c r="L18">
        <f t="shared" si="0"/>
        <v>0</v>
      </c>
      <c r="O18">
        <f t="shared" si="1"/>
        <v>0</v>
      </c>
    </row>
    <row r="19" spans="1:15">
      <c r="A19" s="6"/>
      <c r="I19" s="7"/>
      <c r="K19" s="3" t="s">
        <v>22</v>
      </c>
      <c r="L19">
        <f t="shared" si="0"/>
        <v>0</v>
      </c>
      <c r="O19">
        <f t="shared" si="1"/>
        <v>0</v>
      </c>
    </row>
    <row r="20" spans="1:15">
      <c r="A20" s="6" t="s">
        <v>19</v>
      </c>
      <c r="I20" s="7">
        <f>SUM(B20:H22)</f>
        <v>0</v>
      </c>
      <c r="K20" s="3" t="s">
        <v>25</v>
      </c>
      <c r="L20">
        <f>SUM(M20,N20)</f>
        <v>0</v>
      </c>
      <c r="O20">
        <f>SUM(L20-L19)</f>
        <v>0</v>
      </c>
    </row>
    <row r="21" spans="1:15">
      <c r="A21" s="6"/>
      <c r="I21" s="7"/>
      <c r="O21">
        <f>SUM(L21-L20)</f>
        <v>0</v>
      </c>
    </row>
    <row r="22" spans="1:15">
      <c r="A22" s="6"/>
      <c r="I22" s="7"/>
    </row>
    <row r="23" spans="1:15">
      <c r="A23" s="6" t="s">
        <v>20</v>
      </c>
      <c r="I23" s="7">
        <f>SUM(B23:H25)</f>
        <v>0</v>
      </c>
    </row>
    <row r="24" spans="1:15">
      <c r="A24" s="6"/>
      <c r="I24" s="7"/>
    </row>
    <row r="25" spans="1:15">
      <c r="A25" s="6"/>
      <c r="I25" s="7"/>
    </row>
    <row r="26" spans="1:15">
      <c r="A26" s="6" t="s">
        <v>21</v>
      </c>
      <c r="I26" s="7">
        <f>SUM(B26:H28)</f>
        <v>0</v>
      </c>
    </row>
    <row r="27" spans="1:15">
      <c r="A27" s="6"/>
      <c r="I27" s="7"/>
      <c r="K27" s="13">
        <v>2023</v>
      </c>
      <c r="L27" s="13"/>
      <c r="M27" s="13"/>
      <c r="N27" s="13"/>
      <c r="O27" s="13"/>
    </row>
    <row r="28" spans="1:15" ht="15" customHeight="1">
      <c r="A28" s="6"/>
      <c r="I28" s="7"/>
      <c r="K28" s="13"/>
      <c r="L28" s="13"/>
      <c r="M28" s="13"/>
      <c r="N28" s="13"/>
      <c r="O28" s="13"/>
    </row>
    <row r="29" spans="1:15" ht="15" customHeight="1">
      <c r="A29" s="6" t="s">
        <v>22</v>
      </c>
      <c r="I29" s="7">
        <f>SUM(B29:H31)</f>
        <v>0</v>
      </c>
      <c r="K29" s="13"/>
      <c r="L29" s="13"/>
      <c r="M29" s="13"/>
      <c r="N29" s="13"/>
      <c r="O29" s="13"/>
    </row>
    <row r="30" spans="1:15" ht="15" customHeight="1">
      <c r="A30" s="6"/>
      <c r="I30" s="7"/>
      <c r="K30" s="13"/>
      <c r="L30" s="13"/>
      <c r="M30" s="13"/>
      <c r="N30" s="13"/>
      <c r="O30" s="13"/>
    </row>
    <row r="31" spans="1:15" ht="15" customHeight="1">
      <c r="A31" s="6"/>
      <c r="I31" s="7"/>
      <c r="K31" s="13"/>
      <c r="L31" s="13"/>
      <c r="M31" s="13"/>
      <c r="N31" s="13"/>
      <c r="O31" s="13"/>
    </row>
    <row r="32" spans="1:15" ht="15" customHeight="1">
      <c r="A32" s="6" t="s">
        <v>26</v>
      </c>
      <c r="I32" s="7">
        <f>SUM(B32:H34)</f>
        <v>0</v>
      </c>
      <c r="K32" s="13"/>
      <c r="L32" s="13"/>
      <c r="M32" s="13"/>
      <c r="N32" s="13"/>
      <c r="O32" s="13"/>
    </row>
    <row r="33" spans="1:15" ht="15" customHeight="1">
      <c r="A33" s="6"/>
      <c r="I33" s="7"/>
      <c r="K33" s="13"/>
      <c r="L33" s="13"/>
      <c r="M33" s="13"/>
      <c r="N33" s="13"/>
      <c r="O33" s="13"/>
    </row>
    <row r="34" spans="1:15" ht="15" customHeight="1">
      <c r="A34" s="6"/>
      <c r="I34" s="7"/>
      <c r="K34" s="13"/>
      <c r="L34" s="13"/>
      <c r="M34" s="13"/>
      <c r="N34" s="13"/>
      <c r="O34" s="13"/>
    </row>
    <row r="35" spans="1:15" ht="15" customHeight="1">
      <c r="A35" s="6" t="s">
        <v>24</v>
      </c>
      <c r="I35" s="7">
        <f>SUM(B35:H37)</f>
        <v>0</v>
      </c>
      <c r="K35" s="13"/>
      <c r="L35" s="13"/>
      <c r="M35" s="13"/>
      <c r="N35" s="13"/>
      <c r="O35" s="13"/>
    </row>
    <row r="36" spans="1:15">
      <c r="A36" s="6"/>
      <c r="I36" s="7"/>
    </row>
    <row r="37" spans="1:15">
      <c r="A37" s="6"/>
      <c r="I37" s="7"/>
    </row>
    <row r="38" spans="1:15">
      <c r="A38" s="6" t="s">
        <v>25</v>
      </c>
      <c r="I38" s="7">
        <f>SUM(B38:H40)</f>
        <v>0</v>
      </c>
    </row>
    <row r="39" spans="1:15">
      <c r="A39" s="6"/>
      <c r="I39" s="7"/>
    </row>
    <row r="40" spans="1:15">
      <c r="A40" s="6"/>
      <c r="I40" s="7"/>
      <c r="K40" s="5" t="s">
        <v>27</v>
      </c>
      <c r="L40" s="5"/>
      <c r="M40" s="5"/>
      <c r="N40" s="5"/>
      <c r="O40" s="5"/>
    </row>
    <row r="41" spans="1:15">
      <c r="A41" s="6" t="s">
        <v>8</v>
      </c>
      <c r="B41" s="11">
        <f>SUM(Table211[[#All],[Column1]])</f>
        <v>0</v>
      </c>
      <c r="C41" s="7">
        <f>SUM(Table211[[#All],[Column2]])</f>
        <v>0</v>
      </c>
      <c r="D41" s="7">
        <f>SUM(Table211[[#All],[Column3]])</f>
        <v>0</v>
      </c>
      <c r="E41" s="7">
        <f>SUM(Table211[[#All],[Column4]])</f>
        <v>0</v>
      </c>
      <c r="F41" s="7">
        <f>SUM(Table211[[#All],[Column5]])</f>
        <v>0</v>
      </c>
      <c r="G41" s="7">
        <f>SUM(Table211[[#All],[Column6]])</f>
        <v>0</v>
      </c>
      <c r="H41" s="7">
        <f>SUM(Table211[[#All],[Column7]])</f>
        <v>0</v>
      </c>
      <c r="I41" s="9">
        <f>SUM(C41:H43)</f>
        <v>0</v>
      </c>
      <c r="K41" s="5"/>
      <c r="L41" s="5"/>
      <c r="M41" s="5"/>
      <c r="N41" s="5"/>
      <c r="O41" s="5"/>
    </row>
    <row r="42" spans="1:15">
      <c r="A42" s="6"/>
      <c r="B42" s="11"/>
      <c r="C42" s="7"/>
      <c r="D42" s="7"/>
      <c r="E42" s="7"/>
      <c r="F42" s="7"/>
      <c r="G42" s="7"/>
      <c r="H42" s="7"/>
      <c r="I42" s="9"/>
      <c r="K42" s="5" t="s">
        <v>28</v>
      </c>
      <c r="L42" s="5"/>
      <c r="M42" s="5"/>
      <c r="N42" s="5"/>
      <c r="O42" s="5"/>
    </row>
    <row r="43" spans="1:15">
      <c r="A43" s="6"/>
      <c r="B43" s="11"/>
      <c r="C43" s="7"/>
      <c r="D43" s="7"/>
      <c r="E43" s="7"/>
      <c r="F43" s="7"/>
      <c r="G43" s="7"/>
      <c r="H43" s="7"/>
      <c r="I43" s="9"/>
      <c r="K43" s="5"/>
      <c r="L43" s="5"/>
      <c r="M43" s="5"/>
      <c r="N43" s="5"/>
      <c r="O43" s="5"/>
    </row>
  </sheetData>
  <sheetProtection algorithmName="SHA-512" hashValue="dcLyzK63E76l7SF9A4ZhM/X7ICUXITdW/JVcSx8T2NokiQ4uTKsaz8/GgehRe/JAUiccPeOA7YilDtDYaNDvjg==" saltValue="DhfPzpykplfVWvsjRGu/UA==" spinCount="100000" sheet="1" objects="1" scenarios="1"/>
  <mergeCells count="40">
    <mergeCell ref="O5:O7"/>
    <mergeCell ref="K27:O35"/>
    <mergeCell ref="A5:A7"/>
    <mergeCell ref="I5:I7"/>
    <mergeCell ref="L5:L7"/>
    <mergeCell ref="M5:M7"/>
    <mergeCell ref="N5:N7"/>
    <mergeCell ref="A8:A10"/>
    <mergeCell ref="I8:I10"/>
    <mergeCell ref="A11:A13"/>
    <mergeCell ref="I11:I13"/>
    <mergeCell ref="A14:A16"/>
    <mergeCell ref="I14:I16"/>
    <mergeCell ref="A17:A19"/>
    <mergeCell ref="I17:I19"/>
    <mergeCell ref="A20:A22"/>
    <mergeCell ref="D41:D43"/>
    <mergeCell ref="E41:E43"/>
    <mergeCell ref="I20:I22"/>
    <mergeCell ref="A23:A25"/>
    <mergeCell ref="I23:I25"/>
    <mergeCell ref="A26:A28"/>
    <mergeCell ref="I26:I28"/>
    <mergeCell ref="F41:F43"/>
    <mergeCell ref="K40:O41"/>
    <mergeCell ref="K42:O43"/>
    <mergeCell ref="A29:A31"/>
    <mergeCell ref="I29:I31"/>
    <mergeCell ref="A32:A34"/>
    <mergeCell ref="I32:I34"/>
    <mergeCell ref="G41:G43"/>
    <mergeCell ref="H41:H43"/>
    <mergeCell ref="I41:I43"/>
    <mergeCell ref="A35:A37"/>
    <mergeCell ref="I35:I37"/>
    <mergeCell ref="A38:A40"/>
    <mergeCell ref="I38:I40"/>
    <mergeCell ref="A41:A43"/>
    <mergeCell ref="B41:B43"/>
    <mergeCell ref="C41:C43"/>
  </mergeCell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O43"/>
  <sheetViews>
    <sheetView topLeftCell="A4" zoomScale="91" zoomScaleNormal="91" workbookViewId="0">
      <selection activeCell="L24" sqref="L24"/>
    </sheetView>
  </sheetViews>
  <sheetFormatPr defaultRowHeight="15"/>
  <cols>
    <col min="1" max="1" width="15" style="1" customWidth="1"/>
    <col min="2" max="9" width="16.85546875" style="1" customWidth="1"/>
    <col min="10" max="10" width="16.7109375" style="1" customWidth="1"/>
    <col min="11" max="11" width="14.28515625" style="1" customWidth="1"/>
    <col min="12" max="15" width="16.28515625" style="1" customWidth="1"/>
    <col min="16" max="16384" width="9.140625" style="1"/>
  </cols>
  <sheetData>
    <row r="1" spans="1:15" ht="2.25" hidden="1" customHeight="1"/>
    <row r="2" spans="1:15" hidden="1"/>
    <row r="3" spans="1:15" hidden="1"/>
    <row r="4" spans="1:15" ht="49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5">
      <c r="A5" s="6" t="s">
        <v>9</v>
      </c>
      <c r="I5" s="7">
        <f>SUM(B5:H7)</f>
        <v>0</v>
      </c>
      <c r="L5" s="8" t="s">
        <v>10</v>
      </c>
      <c r="M5" s="4" t="s">
        <v>11</v>
      </c>
      <c r="N5" s="4" t="s">
        <v>12</v>
      </c>
      <c r="O5" s="4" t="s">
        <v>13</v>
      </c>
    </row>
    <row r="6" spans="1:15">
      <c r="A6" s="6"/>
      <c r="I6" s="7"/>
      <c r="L6" s="8"/>
      <c r="M6" s="4"/>
      <c r="N6" s="4"/>
      <c r="O6" s="4"/>
    </row>
    <row r="7" spans="1:15">
      <c r="A7" s="6"/>
      <c r="I7" s="7"/>
      <c r="L7" s="8"/>
      <c r="M7" s="4"/>
      <c r="N7" s="4"/>
      <c r="O7" s="4"/>
    </row>
    <row r="8" spans="1:15">
      <c r="A8" s="6" t="s">
        <v>14</v>
      </c>
      <c r="I8" s="7">
        <f>SUM(B8:H10)</f>
        <v>0</v>
      </c>
    </row>
    <row r="9" spans="1:15">
      <c r="A9" s="6"/>
      <c r="I9" s="7"/>
      <c r="K9" s="3" t="s">
        <v>9</v>
      </c>
      <c r="L9">
        <f t="shared" ref="L9:L19" si="0">SUM(M9,N9)</f>
        <v>0</v>
      </c>
      <c r="O9">
        <f t="shared" ref="O9:O19" si="1">SUM(L9-L8)</f>
        <v>0</v>
      </c>
    </row>
    <row r="10" spans="1:15">
      <c r="A10" s="6"/>
      <c r="I10" s="7"/>
      <c r="K10" s="3" t="s">
        <v>15</v>
      </c>
      <c r="L10">
        <f t="shared" si="0"/>
        <v>0</v>
      </c>
      <c r="O10">
        <f t="shared" si="1"/>
        <v>0</v>
      </c>
    </row>
    <row r="11" spans="1:15">
      <c r="A11" s="6" t="s">
        <v>16</v>
      </c>
      <c r="I11" s="7">
        <f>SUM(B11:H13)</f>
        <v>0</v>
      </c>
      <c r="K11" s="3" t="s">
        <v>16</v>
      </c>
      <c r="L11">
        <f t="shared" si="0"/>
        <v>0</v>
      </c>
      <c r="O11">
        <f t="shared" si="1"/>
        <v>0</v>
      </c>
    </row>
    <row r="12" spans="1:15">
      <c r="A12" s="6"/>
      <c r="I12" s="7"/>
      <c r="K12" s="3" t="s">
        <v>17</v>
      </c>
      <c r="L12">
        <f t="shared" si="0"/>
        <v>0</v>
      </c>
      <c r="O12">
        <f t="shared" si="1"/>
        <v>0</v>
      </c>
    </row>
    <row r="13" spans="1:15">
      <c r="A13" s="6"/>
      <c r="I13" s="7"/>
      <c r="K13" s="3" t="s">
        <v>18</v>
      </c>
      <c r="L13">
        <f t="shared" si="0"/>
        <v>0</v>
      </c>
      <c r="O13">
        <f t="shared" si="1"/>
        <v>0</v>
      </c>
    </row>
    <row r="14" spans="1:15">
      <c r="A14" s="6" t="s">
        <v>17</v>
      </c>
      <c r="I14" s="7">
        <f>SUM(B14:H16)</f>
        <v>0</v>
      </c>
      <c r="K14" s="3" t="s">
        <v>19</v>
      </c>
      <c r="L14">
        <f t="shared" si="0"/>
        <v>0</v>
      </c>
      <c r="O14">
        <f t="shared" si="1"/>
        <v>0</v>
      </c>
    </row>
    <row r="15" spans="1:15">
      <c r="A15" s="6"/>
      <c r="I15" s="7"/>
      <c r="K15" s="3" t="s">
        <v>20</v>
      </c>
      <c r="L15">
        <f t="shared" si="0"/>
        <v>0</v>
      </c>
      <c r="O15">
        <f t="shared" si="1"/>
        <v>0</v>
      </c>
    </row>
    <row r="16" spans="1:15">
      <c r="A16" s="6"/>
      <c r="I16" s="7"/>
      <c r="K16" s="3" t="s">
        <v>21</v>
      </c>
      <c r="L16">
        <f t="shared" si="0"/>
        <v>0</v>
      </c>
      <c r="O16">
        <f t="shared" si="1"/>
        <v>0</v>
      </c>
    </row>
    <row r="17" spans="1:15">
      <c r="A17" s="6" t="s">
        <v>18</v>
      </c>
      <c r="I17" s="7">
        <f>SUM(B17:H19)</f>
        <v>0</v>
      </c>
      <c r="K17" s="3" t="s">
        <v>22</v>
      </c>
      <c r="L17">
        <f t="shared" si="0"/>
        <v>0</v>
      </c>
      <c r="O17">
        <f t="shared" si="1"/>
        <v>0</v>
      </c>
    </row>
    <row r="18" spans="1:15">
      <c r="A18" s="6"/>
      <c r="I18" s="7"/>
      <c r="K18" s="3" t="s">
        <v>23</v>
      </c>
      <c r="L18">
        <f t="shared" si="0"/>
        <v>0</v>
      </c>
      <c r="O18">
        <f t="shared" si="1"/>
        <v>0</v>
      </c>
    </row>
    <row r="19" spans="1:15">
      <c r="A19" s="6"/>
      <c r="I19" s="7"/>
      <c r="K19" s="3" t="s">
        <v>22</v>
      </c>
      <c r="L19">
        <f t="shared" si="0"/>
        <v>0</v>
      </c>
      <c r="O19">
        <f t="shared" si="1"/>
        <v>0</v>
      </c>
    </row>
    <row r="20" spans="1:15">
      <c r="A20" s="6" t="s">
        <v>19</v>
      </c>
      <c r="I20" s="7">
        <f>SUM(B20:H22)</f>
        <v>0</v>
      </c>
      <c r="K20" s="3" t="s">
        <v>25</v>
      </c>
      <c r="L20">
        <f>SUM(M20,N20)</f>
        <v>0</v>
      </c>
      <c r="O20">
        <f>SUM(L20-L19)</f>
        <v>0</v>
      </c>
    </row>
    <row r="21" spans="1:15">
      <c r="A21" s="6"/>
      <c r="I21" s="7"/>
      <c r="O21">
        <f>SUM(L21-L20)</f>
        <v>0</v>
      </c>
    </row>
    <row r="22" spans="1:15">
      <c r="A22" s="6"/>
      <c r="I22" s="7"/>
    </row>
    <row r="23" spans="1:15">
      <c r="A23" s="6" t="s">
        <v>20</v>
      </c>
      <c r="I23" s="7">
        <f>SUM(B23:H25)</f>
        <v>0</v>
      </c>
    </row>
    <row r="24" spans="1:15">
      <c r="A24" s="6"/>
      <c r="I24" s="7"/>
    </row>
    <row r="25" spans="1:15">
      <c r="A25" s="6"/>
      <c r="I25" s="7"/>
    </row>
    <row r="26" spans="1:15">
      <c r="A26" s="6" t="s">
        <v>21</v>
      </c>
      <c r="I26" s="7">
        <f>SUM(B26:H28)</f>
        <v>0</v>
      </c>
    </row>
    <row r="27" spans="1:15">
      <c r="A27" s="6"/>
      <c r="I27" s="7"/>
      <c r="K27" s="14">
        <v>2024</v>
      </c>
      <c r="L27" s="14"/>
      <c r="M27" s="14"/>
      <c r="N27" s="14"/>
      <c r="O27" s="14"/>
    </row>
    <row r="28" spans="1:15">
      <c r="A28" s="6"/>
      <c r="I28" s="7"/>
      <c r="K28" s="14"/>
      <c r="L28" s="14"/>
      <c r="M28" s="14"/>
      <c r="N28" s="14"/>
      <c r="O28" s="14"/>
    </row>
    <row r="29" spans="1:15">
      <c r="A29" s="6" t="s">
        <v>22</v>
      </c>
      <c r="I29" s="7">
        <f>SUM(B29:H31)</f>
        <v>0</v>
      </c>
      <c r="K29" s="14"/>
      <c r="L29" s="14"/>
      <c r="M29" s="14"/>
      <c r="N29" s="14"/>
      <c r="O29" s="14"/>
    </row>
    <row r="30" spans="1:15">
      <c r="A30" s="6"/>
      <c r="I30" s="7"/>
      <c r="K30" s="14"/>
      <c r="L30" s="14"/>
      <c r="M30" s="14"/>
      <c r="N30" s="14"/>
      <c r="O30" s="14"/>
    </row>
    <row r="31" spans="1:15">
      <c r="A31" s="6"/>
      <c r="I31" s="7"/>
      <c r="K31" s="14"/>
      <c r="L31" s="14"/>
      <c r="M31" s="14"/>
      <c r="N31" s="14"/>
      <c r="O31" s="14"/>
    </row>
    <row r="32" spans="1:15">
      <c r="A32" s="6" t="s">
        <v>26</v>
      </c>
      <c r="I32" s="7">
        <f>SUM(B32:H34)</f>
        <v>0</v>
      </c>
      <c r="K32" s="14"/>
      <c r="L32" s="14"/>
      <c r="M32" s="14"/>
      <c r="N32" s="14"/>
      <c r="O32" s="14"/>
    </row>
    <row r="33" spans="1:15">
      <c r="A33" s="6"/>
      <c r="I33" s="7"/>
      <c r="K33" s="14"/>
      <c r="L33" s="14"/>
      <c r="M33" s="14"/>
      <c r="N33" s="14"/>
      <c r="O33" s="14"/>
    </row>
    <row r="34" spans="1:15">
      <c r="A34" s="6"/>
      <c r="I34" s="7"/>
      <c r="K34" s="14"/>
      <c r="L34" s="14"/>
      <c r="M34" s="14"/>
      <c r="N34" s="14"/>
      <c r="O34" s="14"/>
    </row>
    <row r="35" spans="1:15">
      <c r="A35" s="6" t="s">
        <v>24</v>
      </c>
      <c r="I35" s="7">
        <f>SUM(B35:H37)</f>
        <v>0</v>
      </c>
      <c r="K35" s="14"/>
      <c r="L35" s="14"/>
      <c r="M35" s="14"/>
      <c r="N35" s="14"/>
      <c r="O35" s="14"/>
    </row>
    <row r="36" spans="1:15">
      <c r="A36" s="6"/>
      <c r="I36" s="7"/>
    </row>
    <row r="37" spans="1:15">
      <c r="A37" s="6"/>
      <c r="I37" s="7"/>
    </row>
    <row r="38" spans="1:15">
      <c r="A38" s="6" t="s">
        <v>25</v>
      </c>
      <c r="I38" s="7">
        <f>SUM(B38:H40)</f>
        <v>0</v>
      </c>
    </row>
    <row r="39" spans="1:15">
      <c r="A39" s="6"/>
      <c r="I39" s="7"/>
    </row>
    <row r="40" spans="1:15">
      <c r="A40" s="6"/>
      <c r="I40" s="7"/>
      <c r="K40" s="5" t="s">
        <v>27</v>
      </c>
      <c r="L40" s="5"/>
      <c r="M40" s="5"/>
      <c r="N40" s="5"/>
      <c r="O40" s="5"/>
    </row>
    <row r="41" spans="1:15">
      <c r="A41" s="6" t="s">
        <v>8</v>
      </c>
      <c r="B41" s="11">
        <f>SUM(Table29[[#All],[Column1]])</f>
        <v>0</v>
      </c>
      <c r="C41" s="7">
        <f>SUM(Table29[[#All],[Column2]])</f>
        <v>0</v>
      </c>
      <c r="D41" s="7">
        <f>SUM(Table29[[#All],[Column3]])</f>
        <v>0</v>
      </c>
      <c r="E41" s="7">
        <f>SUM(Table29[[#All],[Column4]])</f>
        <v>0</v>
      </c>
      <c r="F41" s="7">
        <f>SUM(Table29[[#All],[Column5]])</f>
        <v>0</v>
      </c>
      <c r="G41" s="7">
        <f>SUM(Table29[[#All],[Column6]])</f>
        <v>0</v>
      </c>
      <c r="H41" s="7">
        <f>SUM(Table29[[#All],[Column7]])</f>
        <v>0</v>
      </c>
      <c r="I41" s="9">
        <f>SUM(C41:H43)</f>
        <v>0</v>
      </c>
      <c r="K41" s="5"/>
      <c r="L41" s="5"/>
      <c r="M41" s="5"/>
      <c r="N41" s="5"/>
      <c r="O41" s="5"/>
    </row>
    <row r="42" spans="1:15">
      <c r="A42" s="6"/>
      <c r="B42" s="11"/>
      <c r="C42" s="7"/>
      <c r="D42" s="7"/>
      <c r="E42" s="7"/>
      <c r="F42" s="7"/>
      <c r="G42" s="7"/>
      <c r="H42" s="7"/>
      <c r="I42" s="9"/>
      <c r="K42" s="5" t="s">
        <v>28</v>
      </c>
      <c r="L42" s="5"/>
      <c r="M42" s="5"/>
      <c r="N42" s="5"/>
      <c r="O42" s="5"/>
    </row>
    <row r="43" spans="1:15">
      <c r="A43" s="6"/>
      <c r="B43" s="11"/>
      <c r="C43" s="7"/>
      <c r="D43" s="7"/>
      <c r="E43" s="7"/>
      <c r="F43" s="7"/>
      <c r="G43" s="7"/>
      <c r="H43" s="7"/>
      <c r="I43" s="9"/>
      <c r="K43" s="5"/>
      <c r="L43" s="5"/>
      <c r="M43" s="5"/>
      <c r="N43" s="5"/>
      <c r="O43" s="5"/>
    </row>
  </sheetData>
  <sheetProtection algorithmName="SHA-512" hashValue="MKygEBfkHWG8bfpNzP3+eP7jhDxQK2kqYzILj3YGH/229pNm/68m1YI82upYU94xHF2gdM6hvFauq9BDn6XN8g==" saltValue="wuAUtcXiOTfXQoNwszA6ww==" spinCount="100000" sheet="1" objects="1" scenarios="1"/>
  <mergeCells count="40">
    <mergeCell ref="O5:O7"/>
    <mergeCell ref="K27:O35"/>
    <mergeCell ref="A5:A7"/>
    <mergeCell ref="I5:I7"/>
    <mergeCell ref="L5:L7"/>
    <mergeCell ref="M5:M7"/>
    <mergeCell ref="N5:N7"/>
    <mergeCell ref="A8:A10"/>
    <mergeCell ref="I8:I10"/>
    <mergeCell ref="A11:A13"/>
    <mergeCell ref="I11:I13"/>
    <mergeCell ref="A14:A16"/>
    <mergeCell ref="I14:I16"/>
    <mergeCell ref="A17:A19"/>
    <mergeCell ref="I17:I19"/>
    <mergeCell ref="A20:A22"/>
    <mergeCell ref="D41:D43"/>
    <mergeCell ref="E41:E43"/>
    <mergeCell ref="I20:I22"/>
    <mergeCell ref="A23:A25"/>
    <mergeCell ref="I23:I25"/>
    <mergeCell ref="A26:A28"/>
    <mergeCell ref="I26:I28"/>
    <mergeCell ref="F41:F43"/>
    <mergeCell ref="K40:O41"/>
    <mergeCell ref="K42:O43"/>
    <mergeCell ref="A29:A31"/>
    <mergeCell ref="I29:I31"/>
    <mergeCell ref="A32:A34"/>
    <mergeCell ref="I32:I34"/>
    <mergeCell ref="G41:G43"/>
    <mergeCell ref="H41:H43"/>
    <mergeCell ref="I41:I43"/>
    <mergeCell ref="A35:A37"/>
    <mergeCell ref="I35:I37"/>
    <mergeCell ref="A38:A40"/>
    <mergeCell ref="I38:I40"/>
    <mergeCell ref="A41:A43"/>
    <mergeCell ref="B41:B43"/>
    <mergeCell ref="C41:C43"/>
  </mergeCell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O43"/>
  <sheetViews>
    <sheetView tabSelected="1" topLeftCell="A5" zoomScale="91" zoomScaleNormal="91" workbookViewId="0">
      <selection activeCell="D15" sqref="D15"/>
    </sheetView>
  </sheetViews>
  <sheetFormatPr defaultRowHeight="15"/>
  <cols>
    <col min="1" max="1" width="15" style="1" customWidth="1"/>
    <col min="2" max="9" width="16.85546875" style="1" customWidth="1"/>
    <col min="10" max="10" width="16.7109375" style="1" customWidth="1"/>
    <col min="11" max="11" width="14.28515625" style="1" customWidth="1"/>
    <col min="12" max="15" width="16.28515625" style="1" customWidth="1"/>
    <col min="16" max="16384" width="9.140625" style="1"/>
  </cols>
  <sheetData>
    <row r="1" spans="1:15" ht="2.25" customHeight="1"/>
    <row r="2" spans="1:15" hidden="1"/>
    <row r="3" spans="1:15" hidden="1"/>
    <row r="4" spans="1:15" ht="49.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15">
      <c r="A5" s="6" t="s">
        <v>9</v>
      </c>
      <c r="I5" s="7">
        <f>SUM(B5:H7)</f>
        <v>0</v>
      </c>
      <c r="L5" s="8" t="s">
        <v>10</v>
      </c>
      <c r="M5" s="4" t="s">
        <v>11</v>
      </c>
      <c r="N5" s="4" t="s">
        <v>12</v>
      </c>
      <c r="O5" s="4" t="s">
        <v>13</v>
      </c>
    </row>
    <row r="6" spans="1:15">
      <c r="A6" s="6"/>
      <c r="I6" s="7"/>
      <c r="L6" s="8"/>
      <c r="M6" s="4"/>
      <c r="N6" s="4"/>
      <c r="O6" s="4"/>
    </row>
    <row r="7" spans="1:15">
      <c r="A7" s="6"/>
      <c r="I7" s="7"/>
      <c r="L7" s="8"/>
      <c r="M7" s="4"/>
      <c r="N7" s="4"/>
      <c r="O7" s="4"/>
    </row>
    <row r="8" spans="1:15">
      <c r="A8" s="6" t="s">
        <v>14</v>
      </c>
      <c r="I8" s="7">
        <f>SUM(B8:H10)</f>
        <v>0</v>
      </c>
    </row>
    <row r="9" spans="1:15">
      <c r="A9" s="6"/>
      <c r="I9" s="7"/>
      <c r="K9" s="3" t="s">
        <v>9</v>
      </c>
      <c r="L9">
        <f t="shared" ref="L9:L19" si="0">SUM(M9,N9)</f>
        <v>0</v>
      </c>
      <c r="O9">
        <f t="shared" ref="O9:O19" si="1">SUM(L9-L8)</f>
        <v>0</v>
      </c>
    </row>
    <row r="10" spans="1:15">
      <c r="A10" s="6"/>
      <c r="I10" s="7"/>
      <c r="K10" s="3" t="s">
        <v>15</v>
      </c>
      <c r="L10">
        <f t="shared" si="0"/>
        <v>0</v>
      </c>
      <c r="O10">
        <f t="shared" si="1"/>
        <v>0</v>
      </c>
    </row>
    <row r="11" spans="1:15">
      <c r="A11" s="6" t="s">
        <v>16</v>
      </c>
      <c r="I11" s="7">
        <f>SUM(B11:H13)</f>
        <v>0</v>
      </c>
      <c r="K11" s="3" t="s">
        <v>16</v>
      </c>
      <c r="L11">
        <f t="shared" si="0"/>
        <v>0</v>
      </c>
      <c r="O11">
        <f t="shared" si="1"/>
        <v>0</v>
      </c>
    </row>
    <row r="12" spans="1:15">
      <c r="A12" s="6"/>
      <c r="I12" s="7"/>
      <c r="K12" s="3" t="s">
        <v>17</v>
      </c>
      <c r="L12">
        <f t="shared" si="0"/>
        <v>0</v>
      </c>
      <c r="O12">
        <f t="shared" si="1"/>
        <v>0</v>
      </c>
    </row>
    <row r="13" spans="1:15">
      <c r="A13" s="6"/>
      <c r="I13" s="7"/>
      <c r="K13" s="3" t="s">
        <v>18</v>
      </c>
      <c r="L13">
        <f t="shared" si="0"/>
        <v>0</v>
      </c>
      <c r="O13">
        <f t="shared" si="1"/>
        <v>0</v>
      </c>
    </row>
    <row r="14" spans="1:15">
      <c r="A14" s="6" t="s">
        <v>17</v>
      </c>
      <c r="I14" s="7">
        <f>SUM(B14:H16)</f>
        <v>0</v>
      </c>
      <c r="K14" s="3" t="s">
        <v>19</v>
      </c>
      <c r="L14">
        <f t="shared" si="0"/>
        <v>0</v>
      </c>
      <c r="O14">
        <f t="shared" si="1"/>
        <v>0</v>
      </c>
    </row>
    <row r="15" spans="1:15">
      <c r="A15" s="6"/>
      <c r="I15" s="7"/>
      <c r="K15" s="3" t="s">
        <v>20</v>
      </c>
      <c r="L15">
        <f t="shared" si="0"/>
        <v>0</v>
      </c>
      <c r="O15">
        <f t="shared" si="1"/>
        <v>0</v>
      </c>
    </row>
    <row r="16" spans="1:15">
      <c r="A16" s="6"/>
      <c r="I16" s="7"/>
      <c r="K16" s="3" t="s">
        <v>21</v>
      </c>
      <c r="L16">
        <f t="shared" si="0"/>
        <v>0</v>
      </c>
      <c r="O16">
        <f t="shared" si="1"/>
        <v>0</v>
      </c>
    </row>
    <row r="17" spans="1:15">
      <c r="A17" s="6" t="s">
        <v>18</v>
      </c>
      <c r="I17" s="7">
        <f>SUM(B17:H19)</f>
        <v>0</v>
      </c>
      <c r="K17" s="3" t="s">
        <v>22</v>
      </c>
      <c r="L17">
        <f t="shared" si="0"/>
        <v>0</v>
      </c>
      <c r="O17">
        <f t="shared" si="1"/>
        <v>0</v>
      </c>
    </row>
    <row r="18" spans="1:15">
      <c r="A18" s="6"/>
      <c r="I18" s="7"/>
      <c r="K18" s="3" t="s">
        <v>23</v>
      </c>
      <c r="L18">
        <f t="shared" si="0"/>
        <v>0</v>
      </c>
      <c r="O18">
        <f t="shared" si="1"/>
        <v>0</v>
      </c>
    </row>
    <row r="19" spans="1:15">
      <c r="A19" s="6"/>
      <c r="I19" s="7"/>
      <c r="K19" s="3" t="s">
        <v>22</v>
      </c>
      <c r="L19">
        <f t="shared" si="0"/>
        <v>0</v>
      </c>
      <c r="O19">
        <f t="shared" si="1"/>
        <v>0</v>
      </c>
    </row>
    <row r="20" spans="1:15">
      <c r="A20" s="6" t="s">
        <v>19</v>
      </c>
      <c r="I20" s="7">
        <f>SUM(B20:H22)</f>
        <v>0</v>
      </c>
      <c r="K20" s="3" t="s">
        <v>25</v>
      </c>
      <c r="L20">
        <f>SUM(M20,N20)</f>
        <v>0</v>
      </c>
      <c r="O20">
        <f>SUM(L20-L19)</f>
        <v>0</v>
      </c>
    </row>
    <row r="21" spans="1:15">
      <c r="A21" s="6"/>
      <c r="I21" s="7"/>
      <c r="O21">
        <f>SUM(L21-L20)</f>
        <v>0</v>
      </c>
    </row>
    <row r="22" spans="1:15">
      <c r="A22" s="6"/>
      <c r="I22" s="7"/>
    </row>
    <row r="23" spans="1:15">
      <c r="A23" s="6" t="s">
        <v>20</v>
      </c>
      <c r="I23" s="7">
        <f>SUM(B23:H25)</f>
        <v>0</v>
      </c>
    </row>
    <row r="24" spans="1:15">
      <c r="A24" s="6"/>
      <c r="I24" s="7"/>
    </row>
    <row r="25" spans="1:15">
      <c r="A25" s="6"/>
      <c r="I25" s="7"/>
    </row>
    <row r="26" spans="1:15">
      <c r="A26" s="6" t="s">
        <v>21</v>
      </c>
      <c r="I26" s="7">
        <f>SUM(B26:H28)</f>
        <v>0</v>
      </c>
    </row>
    <row r="27" spans="1:15">
      <c r="A27" s="6"/>
      <c r="I27" s="7"/>
      <c r="K27" s="15">
        <v>2025</v>
      </c>
      <c r="L27" s="15"/>
      <c r="M27" s="15"/>
      <c r="N27" s="15"/>
      <c r="O27" s="15"/>
    </row>
    <row r="28" spans="1:15">
      <c r="A28" s="6"/>
      <c r="I28" s="7"/>
      <c r="K28" s="15"/>
      <c r="L28" s="15"/>
      <c r="M28" s="15"/>
      <c r="N28" s="15"/>
      <c r="O28" s="15"/>
    </row>
    <row r="29" spans="1:15">
      <c r="A29" s="6" t="s">
        <v>22</v>
      </c>
      <c r="I29" s="7">
        <f>SUM(B29:H31)</f>
        <v>0</v>
      </c>
      <c r="K29" s="15"/>
      <c r="L29" s="15"/>
      <c r="M29" s="15"/>
      <c r="N29" s="15"/>
      <c r="O29" s="15"/>
    </row>
    <row r="30" spans="1:15">
      <c r="A30" s="6"/>
      <c r="I30" s="7"/>
      <c r="K30" s="15"/>
      <c r="L30" s="15"/>
      <c r="M30" s="15"/>
      <c r="N30" s="15"/>
      <c r="O30" s="15"/>
    </row>
    <row r="31" spans="1:15">
      <c r="A31" s="6"/>
      <c r="I31" s="7"/>
      <c r="K31" s="15"/>
      <c r="L31" s="15"/>
      <c r="M31" s="15"/>
      <c r="N31" s="15"/>
      <c r="O31" s="15"/>
    </row>
    <row r="32" spans="1:15">
      <c r="A32" s="6" t="s">
        <v>26</v>
      </c>
      <c r="I32" s="7">
        <f>SUM(B32:H34)</f>
        <v>0</v>
      </c>
      <c r="K32" s="15"/>
      <c r="L32" s="15"/>
      <c r="M32" s="15"/>
      <c r="N32" s="15"/>
      <c r="O32" s="15"/>
    </row>
    <row r="33" spans="1:15">
      <c r="A33" s="6"/>
      <c r="I33" s="7"/>
      <c r="K33" s="15"/>
      <c r="L33" s="15"/>
      <c r="M33" s="15"/>
      <c r="N33" s="15"/>
      <c r="O33" s="15"/>
    </row>
    <row r="34" spans="1:15">
      <c r="A34" s="6"/>
      <c r="I34" s="7"/>
      <c r="K34" s="15"/>
      <c r="L34" s="15"/>
      <c r="M34" s="15"/>
      <c r="N34" s="15"/>
      <c r="O34" s="15"/>
    </row>
    <row r="35" spans="1:15">
      <c r="A35" s="6" t="s">
        <v>24</v>
      </c>
      <c r="I35" s="7">
        <f>SUM(B35:H37)</f>
        <v>0</v>
      </c>
      <c r="K35" s="15"/>
      <c r="L35" s="15"/>
      <c r="M35" s="15"/>
      <c r="N35" s="15"/>
      <c r="O35" s="15"/>
    </row>
    <row r="36" spans="1:15">
      <c r="A36" s="6"/>
      <c r="I36" s="7"/>
    </row>
    <row r="37" spans="1:15">
      <c r="A37" s="6"/>
      <c r="I37" s="7"/>
    </row>
    <row r="38" spans="1:15">
      <c r="A38" s="6" t="s">
        <v>25</v>
      </c>
      <c r="I38" s="7">
        <f>SUM(B38:H40)</f>
        <v>0</v>
      </c>
    </row>
    <row r="39" spans="1:15">
      <c r="A39" s="6"/>
      <c r="I39" s="7"/>
      <c r="K39" s="5" t="s">
        <v>27</v>
      </c>
      <c r="L39" s="5"/>
      <c r="M39" s="5"/>
      <c r="N39" s="5"/>
      <c r="O39" s="5"/>
    </row>
    <row r="40" spans="1:15">
      <c r="A40" s="6"/>
      <c r="I40" s="7"/>
      <c r="K40" s="5"/>
      <c r="L40" s="5"/>
      <c r="M40" s="5"/>
      <c r="N40" s="5"/>
      <c r="O40" s="5"/>
    </row>
    <row r="41" spans="1:15">
      <c r="A41" s="6" t="s">
        <v>8</v>
      </c>
      <c r="B41" s="11">
        <f>SUM(Table2[[#All],[Column1]])</f>
        <v>0</v>
      </c>
      <c r="C41" s="7">
        <f>SUM(Table2[[#All],[Column2]])</f>
        <v>0</v>
      </c>
      <c r="D41" s="7">
        <f>SUM(Table2[[#All],[Column3]])</f>
        <v>0</v>
      </c>
      <c r="E41" s="7">
        <f>SUM(Table2[[#All],[Column4]])</f>
        <v>0</v>
      </c>
      <c r="F41" s="7">
        <f>SUM(Table2[[#All],[Column5]])</f>
        <v>0</v>
      </c>
      <c r="G41" s="7">
        <f>SUM(Table2[[#All],[Column6]])</f>
        <v>0</v>
      </c>
      <c r="H41" s="7">
        <f>SUM(Table2[[#All],[Column7]])</f>
        <v>0</v>
      </c>
      <c r="I41" s="9">
        <f>SUM(C41:H43)</f>
        <v>0</v>
      </c>
      <c r="K41" s="5" t="s">
        <v>28</v>
      </c>
      <c r="L41" s="5"/>
      <c r="M41" s="5"/>
      <c r="N41" s="5"/>
      <c r="O41" s="5"/>
    </row>
    <row r="42" spans="1:15">
      <c r="A42" s="6"/>
      <c r="B42" s="11"/>
      <c r="C42" s="7"/>
      <c r="D42" s="7"/>
      <c r="E42" s="7"/>
      <c r="F42" s="7"/>
      <c r="G42" s="7"/>
      <c r="H42" s="7"/>
      <c r="I42" s="9"/>
      <c r="K42" s="5"/>
      <c r="L42" s="5"/>
      <c r="M42" s="5"/>
      <c r="N42" s="5"/>
      <c r="O42" s="5"/>
    </row>
    <row r="43" spans="1:15">
      <c r="A43" s="6"/>
      <c r="B43" s="11"/>
      <c r="C43" s="7"/>
      <c r="D43" s="7"/>
      <c r="E43" s="7"/>
      <c r="F43" s="7"/>
      <c r="G43" s="7"/>
      <c r="H43" s="7"/>
      <c r="I43" s="9"/>
    </row>
  </sheetData>
  <sheetProtection algorithmName="SHA-512" hashValue="NwhREezYswymrEDf5yCrjYvcqqZzSgXCsOWqU93x+sZn0dkPXl1UJ4HzSK5d4V8G408xZVnWUl+pZxLyj2zBoQ==" saltValue="vh8DuOchhZiGdRhWOVn2Zg==" spinCount="100000" sheet="1" objects="1" scenarios="1"/>
  <mergeCells count="40">
    <mergeCell ref="A20:A22"/>
    <mergeCell ref="K27:O35"/>
    <mergeCell ref="A5:A7"/>
    <mergeCell ref="A8:A10"/>
    <mergeCell ref="A11:A13"/>
    <mergeCell ref="A14:A16"/>
    <mergeCell ref="A17:A19"/>
    <mergeCell ref="I29:I31"/>
    <mergeCell ref="I32:I34"/>
    <mergeCell ref="I35:I37"/>
    <mergeCell ref="F41:F43"/>
    <mergeCell ref="G41:G43"/>
    <mergeCell ref="H41:H43"/>
    <mergeCell ref="I41:I43"/>
    <mergeCell ref="A23:A25"/>
    <mergeCell ref="A26:A28"/>
    <mergeCell ref="A29:A31"/>
    <mergeCell ref="A32:A34"/>
    <mergeCell ref="A35:A37"/>
    <mergeCell ref="A38:A40"/>
    <mergeCell ref="A41:A43"/>
    <mergeCell ref="B41:B43"/>
    <mergeCell ref="C41:C43"/>
    <mergeCell ref="D41:D43"/>
    <mergeCell ref="E41:E43"/>
    <mergeCell ref="I26:I28"/>
    <mergeCell ref="K41:O42"/>
    <mergeCell ref="I38:I40"/>
    <mergeCell ref="L5:L7"/>
    <mergeCell ref="M5:M7"/>
    <mergeCell ref="N5:N7"/>
    <mergeCell ref="O5:O7"/>
    <mergeCell ref="I23:I25"/>
    <mergeCell ref="I5:I7"/>
    <mergeCell ref="I8:I10"/>
    <mergeCell ref="I11:I13"/>
    <mergeCell ref="I14:I16"/>
    <mergeCell ref="I17:I19"/>
    <mergeCell ref="I20:I22"/>
    <mergeCell ref="K39:O40"/>
  </mergeCell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Olteanu Laurentiu</cp:lastModifiedBy>
  <cp:revision/>
  <dcterms:created xsi:type="dcterms:W3CDTF">2015-06-05T18:17:20Z</dcterms:created>
  <dcterms:modified xsi:type="dcterms:W3CDTF">2022-09-28T08:23:37Z</dcterms:modified>
  <cp:category/>
  <cp:contentStatus/>
</cp:coreProperties>
</file>