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2022" sheetId="3" r:id="rId1"/>
    <sheet name="2023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3" l="1"/>
  <c r="D35" i="3"/>
  <c r="E35" i="3"/>
  <c r="F35" i="3"/>
  <c r="G35" i="3"/>
  <c r="H35" i="3"/>
  <c r="I35" i="3"/>
  <c r="J35" i="3"/>
  <c r="K35" i="3"/>
  <c r="L35" i="3"/>
  <c r="M35" i="3"/>
  <c r="N35" i="3"/>
  <c r="P38" i="3" l="1"/>
  <c r="P37" i="3"/>
  <c r="P36" i="3"/>
  <c r="P35" i="3" l="1"/>
  <c r="P38" i="1"/>
  <c r="P37" i="1"/>
  <c r="P36" i="1"/>
  <c r="N35" i="1" l="1"/>
  <c r="M35" i="1"/>
  <c r="L35" i="1"/>
  <c r="K35" i="1"/>
  <c r="J35" i="1"/>
  <c r="I35" i="1"/>
  <c r="H35" i="1"/>
  <c r="G35" i="1"/>
  <c r="F35" i="1"/>
  <c r="E35" i="1"/>
  <c r="D35" i="1"/>
  <c r="C35" i="1"/>
  <c r="P35" i="1" l="1"/>
</calcChain>
</file>

<file path=xl/sharedStrings.xml><?xml version="1.0" encoding="utf-8"?>
<sst xmlns="http://schemas.openxmlformats.org/spreadsheetml/2006/main" count="77" uniqueCount="45">
  <si>
    <t>IANUARIE</t>
  </si>
  <si>
    <t>FEBRUARIE</t>
  </si>
  <si>
    <t>MARTIE</t>
  </si>
  <si>
    <t>APRILIE</t>
  </si>
  <si>
    <t>MAI</t>
  </si>
  <si>
    <t>IUNIE</t>
  </si>
  <si>
    <t>IULIE</t>
  </si>
  <si>
    <t>AUGUST</t>
  </si>
  <si>
    <t>SEPTEMBRIE</t>
  </si>
  <si>
    <t>OCTOMBRIE</t>
  </si>
  <si>
    <t>NOIEMBRIE</t>
  </si>
  <si>
    <t>DECEMBRIE</t>
  </si>
  <si>
    <t>zile libere legale</t>
  </si>
  <si>
    <t>zile concediu</t>
  </si>
  <si>
    <t>ore/zile nelucrate</t>
  </si>
  <si>
    <t>CO</t>
  </si>
  <si>
    <t>OFF</t>
  </si>
  <si>
    <t>TOTAL</t>
  </si>
  <si>
    <t>ORE LUCRATOARE 2022</t>
  </si>
  <si>
    <t>ORE SUPLIMENTARE</t>
  </si>
  <si>
    <t>ORE CONCEDIU</t>
  </si>
  <si>
    <t>Luna</t>
  </si>
  <si>
    <t>Zile lunar</t>
  </si>
  <si>
    <t>Zile libere</t>
  </si>
  <si>
    <t>Zile weekend</t>
  </si>
  <si>
    <t>Zile lucratoare</t>
  </si>
  <si>
    <t>Numar ore</t>
  </si>
  <si>
    <t>Ianuarie 1-31</t>
  </si>
  <si>
    <t>8 ore / zi</t>
  </si>
  <si>
    <t>4 ore / zi</t>
  </si>
  <si>
    <t>2 ore / zi</t>
  </si>
  <si>
    <t>1 ora / zi</t>
  </si>
  <si>
    <t>Februarie 1-28</t>
  </si>
  <si>
    <t>Martie 1-31</t>
  </si>
  <si>
    <t>Aprilie 1-30</t>
  </si>
  <si>
    <t>Mai 1-31</t>
  </si>
  <si>
    <t>Iunie 1-30</t>
  </si>
  <si>
    <t>Iulie 1-30</t>
  </si>
  <si>
    <t>August 1-31</t>
  </si>
  <si>
    <t>Septembrie 1-30</t>
  </si>
  <si>
    <t>Octombrie 1-31</t>
  </si>
  <si>
    <t>Noiembrie 1-30</t>
  </si>
  <si>
    <t>Decembrie 1-31</t>
  </si>
  <si>
    <t>Total</t>
  </si>
  <si>
    <t>ORE LUCRATOARE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</si>
</sst>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006100"/>
      <name val="Times New Roman"/>
      <family val="2"/>
    </font>
    <font>
      <sz val="16"/>
      <color rgb="FF9C0006"/>
      <name val="Times New Roman"/>
      <family val="2"/>
    </font>
    <font>
      <b/>
      <sz val="16"/>
      <color theme="1"/>
      <name val="Times New Roman"/>
      <family val="2"/>
    </font>
    <font>
      <sz val="8"/>
      <color rgb="FF222222"/>
      <name val="Arial"/>
      <family val="2"/>
    </font>
    <font>
      <sz val="16"/>
      <color rgb="FF000000"/>
      <name val="Arial"/>
      <family val="2"/>
    </font>
    <font>
      <b/>
      <sz val="16"/>
      <color rgb="FF000000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9C0006"/>
      <name val="Times New Roman"/>
      <family val="1"/>
    </font>
    <font>
      <b/>
      <sz val="14"/>
      <color rgb="FF006100"/>
      <name val="Times New Roman"/>
      <family val="1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3"/>
      <color theme="1" tint="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CCCCCC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1" applyNumberFormat="0" applyFont="0" applyAlignment="0" applyProtection="0"/>
    <xf numFmtId="0" fontId="7" fillId="0" borderId="2" applyNumberFormat="0" applyFill="0" applyAlignment="0" applyProtection="0"/>
    <xf numFmtId="0" fontId="1" fillId="7" borderId="0" applyNumberFormat="0" applyBorder="0" applyAlignment="0" applyProtection="0"/>
  </cellStyleXfs>
  <cellXfs count="39">
    <xf numFmtId="0" fontId="0" fillId="0" borderId="0" xfId="0"/>
    <xf numFmtId="0" fontId="0" fillId="0" borderId="0" xfId="0" applyProtection="1">
      <protection locked="0"/>
    </xf>
    <xf numFmtId="0" fontId="18" fillId="8" borderId="8" xfId="0" applyFont="1" applyFill="1" applyBorder="1" applyAlignment="1" applyProtection="1">
      <alignment horizontal="center" vertical="center" wrapText="1"/>
      <protection locked="0"/>
    </xf>
    <xf numFmtId="0" fontId="18" fillId="8" borderId="9" xfId="0" applyFont="1" applyFill="1" applyBorder="1" applyAlignment="1" applyProtection="1">
      <alignment horizontal="center" vertical="center" wrapText="1"/>
      <protection locked="0"/>
    </xf>
    <xf numFmtId="0" fontId="18" fillId="8" borderId="10" xfId="0" applyFont="1" applyFill="1" applyBorder="1" applyAlignment="1" applyProtection="1">
      <alignment horizontal="center" vertical="center" wrapText="1"/>
      <protection locked="0"/>
    </xf>
    <xf numFmtId="0" fontId="3" fillId="4" borderId="1" xfId="3" applyFont="1" applyAlignment="1" applyProtection="1">
      <alignment wrapText="1"/>
      <protection locked="0"/>
    </xf>
    <xf numFmtId="0" fontId="15" fillId="2" borderId="0" xfId="1" applyFont="1" applyAlignment="1" applyProtection="1">
      <alignment wrapText="1"/>
      <protection locked="0"/>
    </xf>
    <xf numFmtId="0" fontId="14" fillId="3" borderId="0" xfId="2" applyFont="1" applyAlignment="1" applyProtection="1">
      <alignment vertical="center" wrapText="1"/>
      <protection locked="0"/>
    </xf>
    <xf numFmtId="0" fontId="17" fillId="0" borderId="0" xfId="0" applyFont="1" applyProtection="1">
      <protection locked="0"/>
    </xf>
    <xf numFmtId="0" fontId="0" fillId="4" borderId="11" xfId="3" applyFont="1" applyBorder="1" applyProtection="1">
      <protection locked="0"/>
    </xf>
    <xf numFmtId="0" fontId="0" fillId="4" borderId="7" xfId="3" applyFont="1" applyBorder="1" applyProtection="1">
      <protection locked="0"/>
    </xf>
    <xf numFmtId="0" fontId="5" fillId="2" borderId="0" xfId="1" applyBorder="1" applyProtection="1">
      <protection locked="0"/>
    </xf>
    <xf numFmtId="0" fontId="0" fillId="4" borderId="12" xfId="3" applyFont="1" applyBorder="1" applyProtection="1">
      <protection locked="0"/>
    </xf>
    <xf numFmtId="0" fontId="0" fillId="4" borderId="13" xfId="3" applyFont="1" applyBorder="1" applyProtection="1">
      <protection locked="0"/>
    </xf>
    <xf numFmtId="0" fontId="0" fillId="4" borderId="14" xfId="3" applyFont="1" applyBorder="1" applyProtection="1">
      <protection locked="0"/>
    </xf>
    <xf numFmtId="0" fontId="0" fillId="4" borderId="1" xfId="3" applyFont="1" applyProtection="1"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2" fillId="0" borderId="0" xfId="0" applyFont="1" applyProtection="1">
      <protection locked="0"/>
    </xf>
    <xf numFmtId="0" fontId="16" fillId="0" borderId="0" xfId="0" applyFont="1" applyProtection="1">
      <protection locked="0"/>
    </xf>
    <xf numFmtId="0" fontId="13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8" fillId="0" borderId="3" xfId="0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10" fillId="6" borderId="5" xfId="0" applyFont="1" applyFill="1" applyBorder="1" applyAlignment="1" applyProtection="1">
      <alignment horizontal="left" readingOrder="1"/>
      <protection locked="0"/>
    </xf>
    <xf numFmtId="0" fontId="10" fillId="6" borderId="5" xfId="0" applyFont="1" applyFill="1" applyBorder="1" applyAlignment="1" applyProtection="1">
      <alignment horizontal="right" readingOrder="1"/>
      <protection locked="0"/>
    </xf>
    <xf numFmtId="0" fontId="10" fillId="6" borderId="5" xfId="0" applyFont="1" applyFill="1" applyBorder="1" applyAlignment="1" applyProtection="1">
      <alignment horizontal="right" wrapText="1" readingOrder="1"/>
      <protection locked="0"/>
    </xf>
    <xf numFmtId="0" fontId="10" fillId="6" borderId="4" xfId="0" applyFont="1" applyFill="1" applyBorder="1" applyAlignment="1" applyProtection="1">
      <alignment horizontal="right" readingOrder="1"/>
      <protection locked="0"/>
    </xf>
    <xf numFmtId="0" fontId="10" fillId="6" borderId="5" xfId="0" applyFont="1" applyFill="1" applyBorder="1" applyAlignment="1" applyProtection="1">
      <alignment horizontal="right" vertical="center"/>
      <protection locked="0"/>
    </xf>
    <xf numFmtId="0" fontId="10" fillId="6" borderId="6" xfId="0" applyFont="1" applyFill="1" applyBorder="1" applyAlignment="1" applyProtection="1">
      <alignment horizontal="center" readingOrder="1"/>
      <protection locked="0"/>
    </xf>
    <xf numFmtId="0" fontId="10" fillId="6" borderId="4" xfId="0" applyFont="1" applyFill="1" applyBorder="1" applyAlignment="1" applyProtection="1">
      <alignment horizontal="center" readingOrder="1"/>
      <protection locked="0"/>
    </xf>
    <xf numFmtId="0" fontId="10" fillId="6" borderId="5" xfId="0" applyFont="1" applyFill="1" applyBorder="1" applyAlignment="1" applyProtection="1">
      <alignment horizontal="center" readingOrder="1"/>
      <protection locked="0"/>
    </xf>
    <xf numFmtId="0" fontId="9" fillId="6" borderId="5" xfId="0" applyFont="1" applyFill="1" applyBorder="1" applyAlignment="1" applyProtection="1">
      <alignment horizontal="left" readingOrder="1"/>
      <protection locked="0"/>
    </xf>
    <xf numFmtId="0" fontId="9" fillId="6" borderId="5" xfId="0" applyFont="1" applyFill="1" applyBorder="1" applyAlignment="1" applyProtection="1">
      <alignment horizontal="right" readingOrder="1"/>
      <protection locked="0"/>
    </xf>
    <xf numFmtId="0" fontId="1" fillId="7" borderId="1" xfId="5" applyBorder="1" applyAlignment="1" applyProtection="1">
      <alignment horizontal="right" readingOrder="1"/>
      <protection locked="0"/>
    </xf>
    <xf numFmtId="0" fontId="9" fillId="6" borderId="5" xfId="0" applyFont="1" applyFill="1" applyBorder="1" applyAlignment="1" applyProtection="1">
      <alignment horizontal="left" vertical="center"/>
      <protection locked="0"/>
    </xf>
    <xf numFmtId="0" fontId="0" fillId="0" borderId="0" xfId="0" applyProtection="1"/>
    <xf numFmtId="0" fontId="7" fillId="5" borderId="2" xfId="4" applyFill="1" applyProtection="1"/>
    <xf numFmtId="0" fontId="3" fillId="0" borderId="0" xfId="0" applyFont="1" applyAlignment="1" applyProtection="1">
      <alignment horizontal="left"/>
      <protection locked="0"/>
    </xf>
  </cellXfs>
  <cellStyles count="6">
    <cellStyle name="40% - Accent2" xfId="5" builtinId="35"/>
    <cellStyle name="Bad" xfId="2" builtinId="27"/>
    <cellStyle name="Good" xfId="1" builtinId="26"/>
    <cellStyle name="Normal" xfId="0" builtinId="0"/>
    <cellStyle name="Note" xfId="3" builtinId="10"/>
    <cellStyle name="Total" xfId="4" builtinId="25"/>
  </cellStyles>
  <dxfs count="54"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0" hidden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0" hidden="0"/>
    </dxf>
    <dxf>
      <protection locked="0" hidden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13" displayName="Table13" ref="C4:N35" headerRowCount="0" totalsRowCount="1" headerRowDxfId="41" dataDxfId="39" totalsRowDxfId="40">
  <tableColumns count="12">
    <tableColumn id="1" name="IANUARIE" totalsRowFunction="custom" headerRowDxfId="53" totalsRowDxfId="38">
      <totalsRowFormula>SUM(Table13[IANUARIE])</totalsRowFormula>
    </tableColumn>
    <tableColumn id="2" name="FEBRUARIE" totalsRowFunction="custom" headerRowDxfId="52" totalsRowDxfId="37">
      <totalsRowFormula>SUM(Table13[FEBRUARIE])</totalsRowFormula>
    </tableColumn>
    <tableColumn id="3" name="MARTIE" totalsRowFunction="custom" headerRowDxfId="51" totalsRowDxfId="36">
      <totalsRowFormula>SUM(Table13[MARTIE])</totalsRowFormula>
    </tableColumn>
    <tableColumn id="4" name="APRILIE" totalsRowFunction="custom" headerRowDxfId="50" totalsRowDxfId="35">
      <totalsRowFormula>SUM(Table13[APRILIE])</totalsRowFormula>
    </tableColumn>
    <tableColumn id="5" name="MAI" totalsRowFunction="custom" headerRowDxfId="49" totalsRowDxfId="34">
      <totalsRowFormula>SUM(Table13[MAI])</totalsRowFormula>
    </tableColumn>
    <tableColumn id="6" name="IUNIE" totalsRowFunction="custom" headerRowDxfId="48" totalsRowDxfId="33">
      <totalsRowFormula>SUM(Table13[IUNIE])</totalsRowFormula>
    </tableColumn>
    <tableColumn id="7" name="IULIE" totalsRowFunction="custom" headerRowDxfId="47" totalsRowDxfId="32">
      <totalsRowFormula>SUM(Table13[IULIE])</totalsRowFormula>
    </tableColumn>
    <tableColumn id="8" name="AUGUST" totalsRowFunction="custom" headerRowDxfId="46" totalsRowDxfId="31">
      <totalsRowFormula>SUM(Table13[AUGUST])</totalsRowFormula>
    </tableColumn>
    <tableColumn id="9" name="SEPTEMBRIE" totalsRowFunction="custom" headerRowDxfId="45" totalsRowDxfId="30">
      <totalsRowFormula>SUM(Table13[SEPTEMBRIE])</totalsRowFormula>
    </tableColumn>
    <tableColumn id="10" name="OCTOMBRIE" totalsRowFunction="custom" headerRowDxfId="44" totalsRowDxfId="29">
      <totalsRowFormula>SUM(Table13[OCTOMBRIE])</totalsRowFormula>
    </tableColumn>
    <tableColumn id="11" name="NOIEMBRIE" totalsRowFunction="custom" headerRowDxfId="43" totalsRowDxfId="28">
      <totalsRowFormula>SUM(Table13[NOIEMBRIE])</totalsRowFormula>
    </tableColumn>
    <tableColumn id="12" name="DECEMBRIE" totalsRowFunction="custom" headerRowDxfId="42" totalsRowDxfId="27">
      <totalsRowFormula>SUM(Table13[DECEMBRIE])</totalsRowFormula>
    </tableColumn>
  </tableColumns>
  <tableStyleInfo name="TableStyleMedium23" showFirstColumn="0" showLastColumn="0" showRowStripes="0" showColumnStripes="1"/>
</table>
</file>

<file path=xl/tables/table2.xml><?xml version="1.0" encoding="utf-8"?>
<table xmlns="http://schemas.openxmlformats.org/spreadsheetml/2006/main" id="1" name="Table1" displayName="Table1" ref="C3:N35" totalsRowCount="1" headerRowDxfId="14" dataDxfId="13" totalsRowDxfId="0">
  <autoFilter ref="C3:N34"/>
  <tableColumns count="12">
    <tableColumn id="1" name="IANUARIE" totalsRowFunction="custom" dataDxfId="26" totalsRowDxfId="12">
      <totalsRowFormula>SUM(Table1[IANUARIE])</totalsRowFormula>
    </tableColumn>
    <tableColumn id="2" name="FEBRUARIE" totalsRowFunction="custom" dataDxfId="25" totalsRowDxfId="11">
      <totalsRowFormula>SUM(Table1[FEBRUARIE])</totalsRowFormula>
    </tableColumn>
    <tableColumn id="3" name="MARTIE" totalsRowFunction="custom" dataDxfId="24" totalsRowDxfId="10">
      <totalsRowFormula>SUM(Table1[MARTIE])</totalsRowFormula>
    </tableColumn>
    <tableColumn id="4" name="APRILIE" totalsRowFunction="custom" dataDxfId="23" totalsRowDxfId="9">
      <totalsRowFormula>SUM(Table1[APRILIE])</totalsRowFormula>
    </tableColumn>
    <tableColumn id="5" name="MAI" totalsRowFunction="custom" dataDxfId="22" totalsRowDxfId="8">
      <totalsRowFormula>SUM(Table1[MAI])</totalsRowFormula>
    </tableColumn>
    <tableColumn id="6" name="IUNIE" totalsRowFunction="custom" dataDxfId="21" totalsRowDxfId="7">
      <totalsRowFormula>SUM(Table1[IUNIE])</totalsRowFormula>
    </tableColumn>
    <tableColumn id="7" name="IULIE" totalsRowFunction="custom" dataDxfId="20" totalsRowDxfId="6">
      <totalsRowFormula>SUM(Table1[IULIE])</totalsRowFormula>
    </tableColumn>
    <tableColumn id="8" name="AUGUST" totalsRowFunction="custom" dataDxfId="19" totalsRowDxfId="5">
      <totalsRowFormula>SUM(Table1[AUGUST])</totalsRowFormula>
    </tableColumn>
    <tableColumn id="9" name="SEPTEMBRIE" totalsRowFunction="custom" dataDxfId="18" totalsRowDxfId="4">
      <totalsRowFormula>SUM(Table1[SEPTEMBRIE])</totalsRowFormula>
    </tableColumn>
    <tableColumn id="10" name="OCTOMBRIE" totalsRowFunction="custom" dataDxfId="17" totalsRowDxfId="3">
      <totalsRowFormula>SUM(Table1[OCTOMBRIE])</totalsRowFormula>
    </tableColumn>
    <tableColumn id="11" name="NOIEMBRIE" totalsRowFunction="custom" dataDxfId="16" totalsRowDxfId="2">
      <totalsRowFormula>SUM(Table1[NOIEMBRIE])</totalsRowFormula>
    </tableColumn>
    <tableColumn id="12" name="DECEMBRIE" totalsRowFunction="custom" dataDxfId="15" totalsRowDxfId="1">
      <totalsRowFormula>SUM(Table1[DECEMBRIE])</totalsRow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4"/>
  <sheetViews>
    <sheetView topLeftCell="A10" zoomScale="90" zoomScaleNormal="90" workbookViewId="0">
      <selection activeCell="P38" sqref="P38"/>
    </sheetView>
  </sheetViews>
  <sheetFormatPr defaultRowHeight="15" x14ac:dyDescent="0.25"/>
  <cols>
    <col min="1" max="2" width="9.140625" style="1"/>
    <col min="3" max="21" width="14.28515625" style="1" customWidth="1"/>
    <col min="22" max="16384" width="9.140625" style="1"/>
  </cols>
  <sheetData>
    <row r="2" spans="2:18" ht="18.75" customHeight="1" thickBot="1" x14ac:dyDescent="0.3"/>
    <row r="3" spans="2:18" ht="36.75" customHeight="1" thickBot="1" x14ac:dyDescent="0.35">
      <c r="C3" s="2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4" t="s">
        <v>11</v>
      </c>
      <c r="P3" s="5" t="s">
        <v>12</v>
      </c>
      <c r="Q3" s="6" t="s">
        <v>13</v>
      </c>
      <c r="R3" s="7" t="s">
        <v>14</v>
      </c>
    </row>
    <row r="4" spans="2:18" ht="18.75" customHeight="1" x14ac:dyDescent="0.4">
      <c r="B4" s="8">
        <v>1</v>
      </c>
      <c r="C4" s="9"/>
      <c r="F4" s="1">
        <v>10</v>
      </c>
      <c r="G4" s="10">
        <v>8</v>
      </c>
      <c r="H4" s="10"/>
      <c r="I4" s="11" t="s">
        <v>15</v>
      </c>
      <c r="K4" s="1">
        <v>6</v>
      </c>
      <c r="L4" s="1">
        <v>10</v>
      </c>
      <c r="N4" s="12"/>
    </row>
    <row r="5" spans="2:18" ht="18.75" customHeight="1" x14ac:dyDescent="0.4">
      <c r="B5" s="8">
        <v>2</v>
      </c>
      <c r="C5" s="13">
        <v>9</v>
      </c>
      <c r="D5" s="1">
        <v>6</v>
      </c>
      <c r="E5" s="1">
        <v>8</v>
      </c>
      <c r="I5" s="11" t="s">
        <v>16</v>
      </c>
      <c r="K5" s="1">
        <v>7</v>
      </c>
      <c r="L5" s="1">
        <v>10</v>
      </c>
      <c r="N5" s="14"/>
    </row>
    <row r="6" spans="2:18" ht="18.75" customHeight="1" x14ac:dyDescent="0.4">
      <c r="B6" s="8">
        <v>3</v>
      </c>
      <c r="C6" s="1">
        <v>4</v>
      </c>
      <c r="E6" s="1">
        <v>5</v>
      </c>
      <c r="F6" s="1">
        <v>10</v>
      </c>
      <c r="G6" s="1">
        <v>10</v>
      </c>
      <c r="I6" s="11" t="s">
        <v>16</v>
      </c>
      <c r="K6" s="1">
        <v>6</v>
      </c>
    </row>
    <row r="7" spans="2:18" ht="18.75" customHeight="1" x14ac:dyDescent="0.4">
      <c r="B7" s="8">
        <v>4</v>
      </c>
      <c r="C7" s="1">
        <v>4</v>
      </c>
      <c r="E7" s="1">
        <v>6</v>
      </c>
      <c r="H7" s="1">
        <v>7</v>
      </c>
    </row>
    <row r="8" spans="2:18" ht="18.75" customHeight="1" x14ac:dyDescent="0.4">
      <c r="B8" s="8">
        <v>5</v>
      </c>
      <c r="C8" s="1">
        <v>6</v>
      </c>
      <c r="D8" s="1">
        <v>8</v>
      </c>
      <c r="E8" s="1">
        <v>6</v>
      </c>
    </row>
    <row r="9" spans="2:18" ht="18.75" customHeight="1" x14ac:dyDescent="0.4">
      <c r="B9" s="8">
        <v>6</v>
      </c>
      <c r="D9" s="1">
        <v>6</v>
      </c>
      <c r="F9" s="1">
        <v>8</v>
      </c>
      <c r="J9" s="1">
        <v>10</v>
      </c>
    </row>
    <row r="10" spans="2:18" ht="18.75" customHeight="1" x14ac:dyDescent="0.4">
      <c r="B10" s="8">
        <v>7</v>
      </c>
      <c r="E10" s="1">
        <v>6</v>
      </c>
      <c r="F10" s="1">
        <v>8</v>
      </c>
      <c r="G10" s="1">
        <v>6</v>
      </c>
      <c r="J10" s="1">
        <v>10</v>
      </c>
    </row>
    <row r="11" spans="2:18" ht="18.75" customHeight="1" x14ac:dyDescent="0.4">
      <c r="B11" s="8">
        <v>8</v>
      </c>
      <c r="C11" s="1">
        <v>6</v>
      </c>
      <c r="D11" s="1">
        <v>6</v>
      </c>
      <c r="E11" s="1">
        <v>6</v>
      </c>
      <c r="F11" s="1">
        <v>6</v>
      </c>
      <c r="G11" s="1">
        <v>4</v>
      </c>
      <c r="I11" s="1">
        <v>12</v>
      </c>
      <c r="J11" s="11" t="s">
        <v>15</v>
      </c>
    </row>
    <row r="12" spans="2:18" ht="18.75" customHeight="1" x14ac:dyDescent="0.4">
      <c r="B12" s="8">
        <v>9</v>
      </c>
      <c r="H12" s="1">
        <v>10</v>
      </c>
      <c r="I12" s="1">
        <v>4</v>
      </c>
      <c r="J12" s="11" t="s">
        <v>15</v>
      </c>
      <c r="K12" s="1">
        <v>6</v>
      </c>
    </row>
    <row r="13" spans="2:18" ht="18.75" customHeight="1" x14ac:dyDescent="0.4">
      <c r="B13" s="8">
        <v>10</v>
      </c>
      <c r="H13" s="1">
        <v>10</v>
      </c>
      <c r="I13" s="1">
        <v>8</v>
      </c>
      <c r="J13" s="11" t="s">
        <v>15</v>
      </c>
      <c r="K13" s="1">
        <v>7</v>
      </c>
    </row>
    <row r="14" spans="2:18" ht="18.75" customHeight="1" x14ac:dyDescent="0.4">
      <c r="B14" s="8">
        <v>11</v>
      </c>
      <c r="I14" s="1">
        <v>10</v>
      </c>
      <c r="J14" s="11" t="s">
        <v>15</v>
      </c>
      <c r="K14" s="1">
        <v>7</v>
      </c>
    </row>
    <row r="15" spans="2:18" ht="18.75" customHeight="1" x14ac:dyDescent="0.4">
      <c r="B15" s="8">
        <v>12</v>
      </c>
      <c r="C15" s="1">
        <v>8</v>
      </c>
      <c r="D15" s="1">
        <v>6</v>
      </c>
      <c r="F15" s="1">
        <v>7</v>
      </c>
      <c r="H15" s="15"/>
      <c r="I15" s="1">
        <v>4</v>
      </c>
      <c r="J15" s="11" t="s">
        <v>15</v>
      </c>
    </row>
    <row r="16" spans="2:18" ht="18.75" customHeight="1" x14ac:dyDescent="0.4">
      <c r="B16" s="8">
        <v>13</v>
      </c>
      <c r="D16" s="1">
        <v>8</v>
      </c>
      <c r="E16" s="1">
        <v>6</v>
      </c>
      <c r="H16" s="15"/>
      <c r="J16" s="11" t="s">
        <v>16</v>
      </c>
    </row>
    <row r="17" spans="2:14" ht="18.75" customHeight="1" x14ac:dyDescent="0.4">
      <c r="B17" s="8">
        <v>14</v>
      </c>
      <c r="C17" s="1">
        <v>6</v>
      </c>
      <c r="D17" s="1">
        <v>7</v>
      </c>
      <c r="E17" s="1">
        <v>8</v>
      </c>
      <c r="G17" s="1">
        <v>11</v>
      </c>
      <c r="H17" s="1">
        <v>6</v>
      </c>
      <c r="J17" s="11" t="s">
        <v>16</v>
      </c>
    </row>
    <row r="18" spans="2:14" ht="18.75" customHeight="1" x14ac:dyDescent="0.4">
      <c r="B18" s="8">
        <v>15</v>
      </c>
      <c r="C18" s="1">
        <v>6</v>
      </c>
      <c r="D18" s="1">
        <v>6</v>
      </c>
      <c r="F18" s="1">
        <v>6</v>
      </c>
      <c r="G18" s="1">
        <v>10</v>
      </c>
      <c r="I18" s="1">
        <v>3</v>
      </c>
      <c r="J18" s="15"/>
    </row>
    <row r="19" spans="2:14" ht="18.75" customHeight="1" x14ac:dyDescent="0.4">
      <c r="B19" s="8">
        <v>16</v>
      </c>
      <c r="C19" s="1">
        <v>5</v>
      </c>
      <c r="K19" s="1">
        <v>4</v>
      </c>
    </row>
    <row r="20" spans="2:14" ht="18.75" customHeight="1" x14ac:dyDescent="0.4">
      <c r="B20" s="8">
        <v>17</v>
      </c>
      <c r="F20" s="1">
        <v>7</v>
      </c>
      <c r="H20" s="1">
        <v>6</v>
      </c>
      <c r="I20" s="1">
        <v>8</v>
      </c>
      <c r="K20" s="1">
        <v>7</v>
      </c>
    </row>
    <row r="21" spans="2:14" ht="18.75" customHeight="1" x14ac:dyDescent="0.4">
      <c r="B21" s="8">
        <v>18</v>
      </c>
      <c r="D21" s="1">
        <v>6</v>
      </c>
      <c r="K21" s="1">
        <v>7</v>
      </c>
    </row>
    <row r="22" spans="2:14" ht="18.75" customHeight="1" x14ac:dyDescent="0.4">
      <c r="B22" s="8">
        <v>19</v>
      </c>
      <c r="C22" s="1">
        <v>6</v>
      </c>
      <c r="G22" s="1">
        <v>10</v>
      </c>
      <c r="H22" s="1">
        <v>10</v>
      </c>
      <c r="J22" s="1">
        <v>6</v>
      </c>
      <c r="K22" s="1">
        <v>10</v>
      </c>
    </row>
    <row r="23" spans="2:14" ht="18.75" customHeight="1" x14ac:dyDescent="0.4">
      <c r="B23" s="8">
        <v>20</v>
      </c>
      <c r="E23" s="1">
        <v>10</v>
      </c>
      <c r="H23" s="1">
        <v>6</v>
      </c>
      <c r="J23" s="1">
        <v>6</v>
      </c>
      <c r="K23" s="1">
        <v>6</v>
      </c>
    </row>
    <row r="24" spans="2:14" ht="18.75" customHeight="1" x14ac:dyDescent="0.4">
      <c r="B24" s="8">
        <v>21</v>
      </c>
      <c r="F24" s="1">
        <v>8</v>
      </c>
      <c r="J24" s="1">
        <v>8</v>
      </c>
    </row>
    <row r="25" spans="2:14" ht="18.75" customHeight="1" x14ac:dyDescent="0.4">
      <c r="B25" s="8">
        <v>22</v>
      </c>
      <c r="C25" s="1">
        <v>7</v>
      </c>
      <c r="D25" s="1">
        <v>6</v>
      </c>
      <c r="E25" s="15"/>
      <c r="F25" s="1">
        <v>8</v>
      </c>
      <c r="G25" s="1">
        <v>10</v>
      </c>
    </row>
    <row r="26" spans="2:14" ht="18.75" customHeight="1" x14ac:dyDescent="0.4">
      <c r="B26" s="8">
        <v>23</v>
      </c>
      <c r="C26" s="1">
        <v>7</v>
      </c>
      <c r="F26" s="1">
        <v>6</v>
      </c>
      <c r="I26" s="1">
        <v>10</v>
      </c>
    </row>
    <row r="27" spans="2:14" ht="18.75" customHeight="1" x14ac:dyDescent="0.4">
      <c r="B27" s="8">
        <v>24</v>
      </c>
      <c r="C27" s="13"/>
      <c r="E27" s="15">
        <v>8</v>
      </c>
      <c r="G27" s="1">
        <v>10</v>
      </c>
      <c r="I27" s="1">
        <v>10</v>
      </c>
      <c r="K27" s="1">
        <v>9</v>
      </c>
    </row>
    <row r="28" spans="2:14" ht="18.75" customHeight="1" x14ac:dyDescent="0.4">
      <c r="B28" s="8">
        <v>25</v>
      </c>
      <c r="C28" s="1">
        <v>6</v>
      </c>
      <c r="D28" s="1">
        <v>8</v>
      </c>
      <c r="E28" s="15">
        <v>6</v>
      </c>
      <c r="H28" s="1">
        <v>7</v>
      </c>
      <c r="K28" s="1">
        <v>10</v>
      </c>
      <c r="N28" s="14"/>
    </row>
    <row r="29" spans="2:14" ht="18.75" customHeight="1" x14ac:dyDescent="0.4">
      <c r="B29" s="8">
        <v>26</v>
      </c>
      <c r="C29" s="1">
        <v>6</v>
      </c>
      <c r="H29" s="1">
        <v>7</v>
      </c>
      <c r="J29" s="1">
        <v>8</v>
      </c>
      <c r="N29" s="14"/>
    </row>
    <row r="30" spans="2:14" ht="18.75" customHeight="1" x14ac:dyDescent="0.4">
      <c r="B30" s="8">
        <v>27</v>
      </c>
      <c r="D30" s="1">
        <v>6</v>
      </c>
      <c r="E30" s="1">
        <v>7</v>
      </c>
      <c r="H30" s="11" t="s">
        <v>15</v>
      </c>
      <c r="J30" s="1">
        <v>6</v>
      </c>
    </row>
    <row r="31" spans="2:14" ht="18.75" customHeight="1" x14ac:dyDescent="0.4">
      <c r="B31" s="8">
        <v>28</v>
      </c>
      <c r="C31" s="1">
        <v>6</v>
      </c>
      <c r="H31" s="11" t="s">
        <v>15</v>
      </c>
      <c r="J31" s="1">
        <v>7</v>
      </c>
    </row>
    <row r="32" spans="2:14" ht="18.75" customHeight="1" x14ac:dyDescent="0.4">
      <c r="B32" s="8">
        <v>29</v>
      </c>
      <c r="F32" s="1">
        <v>10</v>
      </c>
      <c r="G32" s="1">
        <v>10</v>
      </c>
      <c r="H32" s="11" t="s">
        <v>15</v>
      </c>
    </row>
    <row r="33" spans="1:16" ht="18.75" customHeight="1" x14ac:dyDescent="0.4">
      <c r="B33" s="8">
        <v>30</v>
      </c>
      <c r="F33" s="1">
        <v>6</v>
      </c>
      <c r="G33" s="1">
        <v>7</v>
      </c>
      <c r="H33" s="11" t="s">
        <v>15</v>
      </c>
      <c r="I33" s="1">
        <v>10</v>
      </c>
      <c r="K33" s="1">
        <v>8</v>
      </c>
      <c r="M33" s="15"/>
    </row>
    <row r="34" spans="1:16" ht="18.75" customHeight="1" x14ac:dyDescent="0.4">
      <c r="B34" s="8">
        <v>31</v>
      </c>
      <c r="G34" s="1">
        <v>6</v>
      </c>
      <c r="I34" s="1">
        <v>5</v>
      </c>
      <c r="J34" s="1">
        <v>5</v>
      </c>
      <c r="P34" s="16" t="s">
        <v>17</v>
      </c>
    </row>
    <row r="35" spans="1:16" ht="33" customHeight="1" thickBot="1" x14ac:dyDescent="0.35">
      <c r="B35" s="17" t="s">
        <v>17</v>
      </c>
      <c r="C35" s="36">
        <f>SUM(Table13[IANUARIE])</f>
        <v>92</v>
      </c>
      <c r="D35" s="36">
        <f>SUM(Table13[FEBRUARIE])</f>
        <v>79</v>
      </c>
      <c r="E35" s="36">
        <f>SUM(Table13[MARTIE])</f>
        <v>82</v>
      </c>
      <c r="F35" s="36">
        <f>SUM(Table13[APRILIE])</f>
        <v>100</v>
      </c>
      <c r="G35" s="36">
        <f>SUM(Table13[MAI])</f>
        <v>102</v>
      </c>
      <c r="H35" s="36">
        <f>SUM(Table13[IUNIE])</f>
        <v>69</v>
      </c>
      <c r="I35" s="36">
        <f>SUM(Table13[IULIE])</f>
        <v>84</v>
      </c>
      <c r="J35" s="36">
        <f>SUM(Table13[AUGUST])</f>
        <v>66</v>
      </c>
      <c r="K35" s="36">
        <f>SUM(Table13[SEPTEMBRIE])</f>
        <v>100</v>
      </c>
      <c r="L35" s="36">
        <f>SUM(Table13[OCTOMBRIE])</f>
        <v>20</v>
      </c>
      <c r="M35" s="36">
        <f>SUM(Table13[NOIEMBRIE])</f>
        <v>0</v>
      </c>
      <c r="N35" s="36">
        <f>SUM(Table13[DECEMBRIE])</f>
        <v>0</v>
      </c>
      <c r="P35" s="37">
        <f>SUM(Table13[#Totals])</f>
        <v>794</v>
      </c>
    </row>
    <row r="36" spans="1:16" ht="29.25" customHeight="1" thickTop="1" thickBot="1" x14ac:dyDescent="0.35">
      <c r="A36" s="18" t="s">
        <v>18</v>
      </c>
      <c r="B36" s="19"/>
      <c r="C36" s="1">
        <v>80</v>
      </c>
      <c r="D36" s="1">
        <v>80</v>
      </c>
      <c r="E36" s="1">
        <v>92</v>
      </c>
      <c r="F36" s="1">
        <v>76</v>
      </c>
      <c r="G36" s="1">
        <v>84</v>
      </c>
      <c r="H36" s="1">
        <v>80</v>
      </c>
      <c r="I36" s="1">
        <v>84</v>
      </c>
      <c r="J36" s="1">
        <v>92</v>
      </c>
      <c r="K36" s="1">
        <v>88</v>
      </c>
      <c r="L36" s="1">
        <v>84</v>
      </c>
      <c r="M36" s="1">
        <v>84</v>
      </c>
      <c r="N36" s="1">
        <v>80</v>
      </c>
      <c r="P36" s="37">
        <f>SUM(C36:N36)</f>
        <v>1004</v>
      </c>
    </row>
    <row r="37" spans="1:16" ht="25.5" customHeight="1" thickTop="1" thickBot="1" x14ac:dyDescent="0.35">
      <c r="A37" s="20" t="s">
        <v>19</v>
      </c>
      <c r="B37" s="20"/>
      <c r="C37" s="1">
        <v>8</v>
      </c>
      <c r="F37" s="1">
        <v>1</v>
      </c>
      <c r="G37" s="1">
        <v>2</v>
      </c>
      <c r="H37" s="1">
        <v>1</v>
      </c>
      <c r="K37" s="1">
        <v>3</v>
      </c>
      <c r="P37" s="37">
        <f>SUM(C37:N37)</f>
        <v>15</v>
      </c>
    </row>
    <row r="38" spans="1:16" ht="25.5" customHeight="1" thickTop="1" thickBot="1" x14ac:dyDescent="0.35">
      <c r="A38" s="21" t="s">
        <v>20</v>
      </c>
      <c r="B38" s="21"/>
      <c r="H38" s="1">
        <v>12</v>
      </c>
      <c r="I38" s="1">
        <v>8</v>
      </c>
      <c r="J38" s="1">
        <v>20</v>
      </c>
      <c r="P38" s="37">
        <f>SUM(C38:N38)</f>
        <v>40</v>
      </c>
    </row>
    <row r="39" spans="1:16" ht="15.75" thickTop="1" x14ac:dyDescent="0.25"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3"/>
    </row>
    <row r="40" spans="1:16" ht="41.25" thickBot="1" x14ac:dyDescent="0.35">
      <c r="F40" s="24" t="s">
        <v>21</v>
      </c>
      <c r="G40" s="25" t="s">
        <v>22</v>
      </c>
      <c r="H40" s="26" t="s">
        <v>23</v>
      </c>
      <c r="I40" s="27" t="s">
        <v>24</v>
      </c>
      <c r="J40" s="28" t="s">
        <v>25</v>
      </c>
      <c r="K40" s="29" t="s">
        <v>26</v>
      </c>
      <c r="L40" s="30"/>
      <c r="M40" s="30"/>
      <c r="N40" s="31"/>
      <c r="O40" s="23"/>
    </row>
    <row r="41" spans="1:16" ht="21" thickBot="1" x14ac:dyDescent="0.35">
      <c r="F41" s="32" t="s">
        <v>27</v>
      </c>
      <c r="G41" s="33">
        <v>31</v>
      </c>
      <c r="H41" s="33">
        <v>1</v>
      </c>
      <c r="I41" s="33">
        <v>10</v>
      </c>
      <c r="J41" s="33">
        <v>20</v>
      </c>
      <c r="K41" s="25" t="s">
        <v>28</v>
      </c>
      <c r="L41" s="34" t="s">
        <v>29</v>
      </c>
      <c r="M41" s="25" t="s">
        <v>30</v>
      </c>
      <c r="N41" s="25" t="s">
        <v>31</v>
      </c>
      <c r="O41" s="23"/>
    </row>
    <row r="42" spans="1:16" ht="21" thickBot="1" x14ac:dyDescent="0.35">
      <c r="F42" s="32" t="s">
        <v>32</v>
      </c>
      <c r="G42" s="33">
        <v>28</v>
      </c>
      <c r="H42" s="33">
        <v>0</v>
      </c>
      <c r="I42" s="33">
        <v>8</v>
      </c>
      <c r="J42" s="33">
        <v>20</v>
      </c>
      <c r="K42" s="33">
        <v>160</v>
      </c>
      <c r="L42" s="34">
        <v>80</v>
      </c>
      <c r="M42" s="33">
        <v>40</v>
      </c>
      <c r="N42" s="33">
        <v>20</v>
      </c>
      <c r="O42" s="23"/>
    </row>
    <row r="43" spans="1:16" ht="21" thickBot="1" x14ac:dyDescent="0.35">
      <c r="F43" s="32" t="s">
        <v>33</v>
      </c>
      <c r="G43" s="33">
        <v>31</v>
      </c>
      <c r="H43" s="33">
        <v>0</v>
      </c>
      <c r="I43" s="33">
        <v>8</v>
      </c>
      <c r="J43" s="33">
        <v>23</v>
      </c>
      <c r="K43" s="33">
        <v>160</v>
      </c>
      <c r="L43" s="34">
        <v>80</v>
      </c>
      <c r="M43" s="33">
        <v>40</v>
      </c>
      <c r="N43" s="33">
        <v>20</v>
      </c>
      <c r="O43" s="23"/>
    </row>
    <row r="44" spans="1:16" ht="21" thickBot="1" x14ac:dyDescent="0.35">
      <c r="F44" s="32" t="s">
        <v>34</v>
      </c>
      <c r="G44" s="33">
        <v>30</v>
      </c>
      <c r="H44" s="33">
        <v>2</v>
      </c>
      <c r="I44" s="33">
        <v>9</v>
      </c>
      <c r="J44" s="33">
        <v>19</v>
      </c>
      <c r="K44" s="33">
        <v>184</v>
      </c>
      <c r="L44" s="34">
        <v>92</v>
      </c>
      <c r="M44" s="33">
        <v>46</v>
      </c>
      <c r="N44" s="33">
        <v>23</v>
      </c>
      <c r="O44" s="23"/>
    </row>
    <row r="45" spans="1:16" ht="21" thickBot="1" x14ac:dyDescent="0.35">
      <c r="F45" s="32" t="s">
        <v>35</v>
      </c>
      <c r="G45" s="33">
        <v>31</v>
      </c>
      <c r="H45" s="33">
        <v>1</v>
      </c>
      <c r="I45" s="33">
        <v>9</v>
      </c>
      <c r="J45" s="33">
        <v>21</v>
      </c>
      <c r="K45" s="33">
        <v>152</v>
      </c>
      <c r="L45" s="34">
        <v>76</v>
      </c>
      <c r="M45" s="33">
        <v>38</v>
      </c>
      <c r="N45" s="33">
        <v>19</v>
      </c>
      <c r="O45" s="23"/>
    </row>
    <row r="46" spans="1:16" ht="21" thickBot="1" x14ac:dyDescent="0.35">
      <c r="F46" s="32" t="s">
        <v>36</v>
      </c>
      <c r="G46" s="33">
        <v>30</v>
      </c>
      <c r="H46" s="33">
        <v>2</v>
      </c>
      <c r="I46" s="33">
        <v>8</v>
      </c>
      <c r="J46" s="33">
        <v>20</v>
      </c>
      <c r="K46" s="33">
        <v>168</v>
      </c>
      <c r="L46" s="34">
        <v>84</v>
      </c>
      <c r="M46" s="33">
        <v>42</v>
      </c>
      <c r="N46" s="33">
        <v>21</v>
      </c>
      <c r="O46" s="23"/>
    </row>
    <row r="47" spans="1:16" ht="21" thickBot="1" x14ac:dyDescent="0.35">
      <c r="F47" s="32" t="s">
        <v>37</v>
      </c>
      <c r="G47" s="33">
        <v>31</v>
      </c>
      <c r="H47" s="33">
        <v>0</v>
      </c>
      <c r="I47" s="33">
        <v>10</v>
      </c>
      <c r="J47" s="33">
        <v>21</v>
      </c>
      <c r="K47" s="33">
        <v>160</v>
      </c>
      <c r="L47" s="34">
        <v>80</v>
      </c>
      <c r="M47" s="33">
        <v>40</v>
      </c>
      <c r="N47" s="33">
        <v>20</v>
      </c>
      <c r="O47" s="23"/>
    </row>
    <row r="48" spans="1:16" ht="21" thickBot="1" x14ac:dyDescent="0.35">
      <c r="F48" s="32" t="s">
        <v>38</v>
      </c>
      <c r="G48" s="33">
        <v>31</v>
      </c>
      <c r="H48" s="33">
        <v>0</v>
      </c>
      <c r="I48" s="33">
        <v>8</v>
      </c>
      <c r="J48" s="33">
        <v>23</v>
      </c>
      <c r="K48" s="33">
        <v>168</v>
      </c>
      <c r="L48" s="34">
        <v>84</v>
      </c>
      <c r="M48" s="33">
        <v>42</v>
      </c>
      <c r="N48" s="33">
        <v>21</v>
      </c>
      <c r="O48" s="23"/>
    </row>
    <row r="49" spans="6:15" ht="21" thickBot="1" x14ac:dyDescent="0.35">
      <c r="F49" s="35" t="s">
        <v>39</v>
      </c>
      <c r="G49" s="33">
        <v>30</v>
      </c>
      <c r="H49" s="33">
        <v>0</v>
      </c>
      <c r="I49" s="33">
        <v>8</v>
      </c>
      <c r="J49" s="33">
        <v>22</v>
      </c>
      <c r="K49" s="33">
        <v>184</v>
      </c>
      <c r="L49" s="34">
        <v>92</v>
      </c>
      <c r="M49" s="33">
        <v>46</v>
      </c>
      <c r="N49" s="33">
        <v>23</v>
      </c>
      <c r="O49" s="23"/>
    </row>
    <row r="50" spans="6:15" ht="21" thickBot="1" x14ac:dyDescent="0.35">
      <c r="F50" s="32" t="s">
        <v>40</v>
      </c>
      <c r="G50" s="33">
        <v>31</v>
      </c>
      <c r="H50" s="33">
        <v>0</v>
      </c>
      <c r="I50" s="33">
        <v>10</v>
      </c>
      <c r="J50" s="33">
        <v>21</v>
      </c>
      <c r="K50" s="33">
        <v>176</v>
      </c>
      <c r="L50" s="34">
        <v>88</v>
      </c>
      <c r="M50" s="33">
        <v>44</v>
      </c>
      <c r="N50" s="33">
        <v>22</v>
      </c>
      <c r="O50" s="23"/>
    </row>
    <row r="51" spans="6:15" ht="21" thickBot="1" x14ac:dyDescent="0.35">
      <c r="F51" s="32" t="s">
        <v>41</v>
      </c>
      <c r="G51" s="33">
        <v>30</v>
      </c>
      <c r="H51" s="33">
        <v>1</v>
      </c>
      <c r="I51" s="33">
        <v>8</v>
      </c>
      <c r="J51" s="33">
        <v>21</v>
      </c>
      <c r="K51" s="33">
        <v>168</v>
      </c>
      <c r="L51" s="34">
        <v>84</v>
      </c>
      <c r="M51" s="33">
        <v>42</v>
      </c>
      <c r="N51" s="33">
        <v>21</v>
      </c>
      <c r="O51" s="23"/>
    </row>
    <row r="52" spans="6:15" ht="21" thickBot="1" x14ac:dyDescent="0.35">
      <c r="F52" s="35" t="s">
        <v>42</v>
      </c>
      <c r="G52" s="33">
        <v>31</v>
      </c>
      <c r="H52" s="33">
        <v>2</v>
      </c>
      <c r="I52" s="33">
        <v>9</v>
      </c>
      <c r="J52" s="33">
        <v>20</v>
      </c>
      <c r="K52" s="33">
        <v>168</v>
      </c>
      <c r="L52" s="34">
        <v>84</v>
      </c>
      <c r="M52" s="33">
        <v>42</v>
      </c>
      <c r="N52" s="33">
        <v>21</v>
      </c>
      <c r="O52" s="23"/>
    </row>
    <row r="53" spans="6:15" ht="21" thickBot="1" x14ac:dyDescent="0.35">
      <c r="F53" s="24" t="s">
        <v>43</v>
      </c>
      <c r="G53" s="25">
        <v>365</v>
      </c>
      <c r="H53" s="25">
        <v>9</v>
      </c>
      <c r="I53" s="25">
        <v>105</v>
      </c>
      <c r="J53" s="25">
        <v>251</v>
      </c>
      <c r="K53" s="33">
        <v>160</v>
      </c>
      <c r="L53" s="34">
        <v>80</v>
      </c>
      <c r="M53" s="33">
        <v>40</v>
      </c>
      <c r="N53" s="33">
        <v>20</v>
      </c>
      <c r="O53" s="23"/>
    </row>
    <row r="54" spans="6:15" ht="21" thickBot="1" x14ac:dyDescent="0.35">
      <c r="K54" s="25">
        <v>2008</v>
      </c>
      <c r="L54" s="34">
        <v>1004</v>
      </c>
      <c r="M54" s="25">
        <v>502</v>
      </c>
      <c r="N54" s="25">
        <v>251</v>
      </c>
      <c r="O54" s="23"/>
    </row>
  </sheetData>
  <sheetProtection algorithmName="SHA-512" hashValue="LhrsdYCmotN3MIo0+Hro4Rsofh6Fp8TitTQbo+7DTc70qG3RAj3k+8HHSeCh18KX1BA34xw70UqxHGKyzR3K0Q==" saltValue="yBmgYyJNE6JQ+L4CJPxyXA==" spinCount="100000" sheet="1" objects="1" scenarios="1"/>
  <mergeCells count="1">
    <mergeCell ref="K40:N40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9"/>
  <sheetViews>
    <sheetView tabSelected="1" topLeftCell="A13" zoomScale="90" zoomScaleNormal="90" workbookViewId="0">
      <selection activeCell="M19" sqref="M19"/>
    </sheetView>
  </sheetViews>
  <sheetFormatPr defaultRowHeight="15" x14ac:dyDescent="0.25"/>
  <cols>
    <col min="1" max="2" width="9.140625" style="1"/>
    <col min="3" max="21" width="14.28515625" style="1" customWidth="1"/>
    <col min="22" max="16384" width="9.140625" style="1"/>
  </cols>
  <sheetData>
    <row r="2" spans="2:18" ht="18.75" customHeight="1" x14ac:dyDescent="0.25"/>
    <row r="3" spans="2:18" ht="36.75" customHeight="1" x14ac:dyDescent="0.3">
      <c r="C3" s="38" t="s">
        <v>0</v>
      </c>
      <c r="D3" s="21" t="s">
        <v>1</v>
      </c>
      <c r="E3" s="21" t="s">
        <v>2</v>
      </c>
      <c r="F3" s="21" t="s">
        <v>3</v>
      </c>
      <c r="G3" s="21" t="s">
        <v>4</v>
      </c>
      <c r="H3" s="21" t="s">
        <v>5</v>
      </c>
      <c r="I3" s="21" t="s">
        <v>6</v>
      </c>
      <c r="J3" s="21" t="s">
        <v>7</v>
      </c>
      <c r="K3" s="21" t="s">
        <v>8</v>
      </c>
      <c r="L3" s="21" t="s">
        <v>9</v>
      </c>
      <c r="M3" s="21" t="s">
        <v>10</v>
      </c>
      <c r="N3" s="21" t="s">
        <v>11</v>
      </c>
      <c r="P3" s="5" t="s">
        <v>12</v>
      </c>
      <c r="Q3" s="6" t="s">
        <v>13</v>
      </c>
      <c r="R3" s="7" t="s">
        <v>14</v>
      </c>
    </row>
    <row r="4" spans="2:18" ht="18.75" customHeight="1" x14ac:dyDescent="0.25">
      <c r="B4" s="21">
        <v>1</v>
      </c>
      <c r="C4" s="15"/>
      <c r="G4" s="15"/>
      <c r="H4" s="15"/>
      <c r="N4" s="15"/>
    </row>
    <row r="5" spans="2:18" ht="18.75" customHeight="1" x14ac:dyDescent="0.25">
      <c r="B5" s="21">
        <v>2</v>
      </c>
      <c r="C5" s="15"/>
      <c r="N5" s="15"/>
    </row>
    <row r="6" spans="2:18" ht="18.75" customHeight="1" x14ac:dyDescent="0.25">
      <c r="B6" s="21">
        <v>3</v>
      </c>
    </row>
    <row r="7" spans="2:18" ht="18.75" customHeight="1" x14ac:dyDescent="0.25">
      <c r="B7" s="21">
        <v>4</v>
      </c>
    </row>
    <row r="8" spans="2:18" ht="18.75" customHeight="1" x14ac:dyDescent="0.25">
      <c r="B8" s="21">
        <v>5</v>
      </c>
    </row>
    <row r="9" spans="2:18" ht="18.75" customHeight="1" x14ac:dyDescent="0.25">
      <c r="B9" s="21">
        <v>6</v>
      </c>
    </row>
    <row r="10" spans="2:18" ht="18.75" customHeight="1" x14ac:dyDescent="0.25">
      <c r="B10" s="21">
        <v>7</v>
      </c>
    </row>
    <row r="11" spans="2:18" ht="18.75" customHeight="1" x14ac:dyDescent="0.25">
      <c r="B11" s="21">
        <v>8</v>
      </c>
    </row>
    <row r="12" spans="2:18" ht="18.75" customHeight="1" x14ac:dyDescent="0.25">
      <c r="B12" s="21">
        <v>9</v>
      </c>
    </row>
    <row r="13" spans="2:18" ht="18.75" customHeight="1" x14ac:dyDescent="0.25">
      <c r="B13" s="21">
        <v>10</v>
      </c>
    </row>
    <row r="14" spans="2:18" ht="18.75" customHeight="1" x14ac:dyDescent="0.25">
      <c r="B14" s="21">
        <v>11</v>
      </c>
    </row>
    <row r="15" spans="2:18" ht="18.75" customHeight="1" x14ac:dyDescent="0.25">
      <c r="B15" s="21">
        <v>12</v>
      </c>
      <c r="H15" s="15"/>
    </row>
    <row r="16" spans="2:18" ht="18.75" customHeight="1" x14ac:dyDescent="0.25">
      <c r="B16" s="21">
        <v>13</v>
      </c>
      <c r="H16" s="15"/>
    </row>
    <row r="17" spans="2:14" ht="18.75" customHeight="1" x14ac:dyDescent="0.25">
      <c r="B17" s="21">
        <v>14</v>
      </c>
    </row>
    <row r="18" spans="2:14" ht="18.75" customHeight="1" x14ac:dyDescent="0.25">
      <c r="B18" s="21">
        <v>15</v>
      </c>
      <c r="J18" s="15"/>
    </row>
    <row r="19" spans="2:14" ht="18.75" customHeight="1" x14ac:dyDescent="0.25">
      <c r="B19" s="21">
        <v>16</v>
      </c>
    </row>
    <row r="20" spans="2:14" ht="18.75" customHeight="1" x14ac:dyDescent="0.25">
      <c r="B20" s="21">
        <v>17</v>
      </c>
    </row>
    <row r="21" spans="2:14" ht="18.75" customHeight="1" x14ac:dyDescent="0.25">
      <c r="B21" s="21">
        <v>18</v>
      </c>
    </row>
    <row r="22" spans="2:14" ht="18.75" customHeight="1" x14ac:dyDescent="0.25">
      <c r="B22" s="21">
        <v>19</v>
      </c>
    </row>
    <row r="23" spans="2:14" ht="18.75" customHeight="1" x14ac:dyDescent="0.25">
      <c r="B23" s="21">
        <v>20</v>
      </c>
    </row>
    <row r="24" spans="2:14" ht="18.75" customHeight="1" x14ac:dyDescent="0.25">
      <c r="B24" s="21">
        <v>21</v>
      </c>
    </row>
    <row r="25" spans="2:14" ht="18.75" customHeight="1" x14ac:dyDescent="0.25">
      <c r="B25" s="21">
        <v>22</v>
      </c>
      <c r="E25" s="15"/>
    </row>
    <row r="26" spans="2:14" ht="18.75" customHeight="1" x14ac:dyDescent="0.25">
      <c r="B26" s="21">
        <v>23</v>
      </c>
    </row>
    <row r="27" spans="2:14" ht="18.75" customHeight="1" x14ac:dyDescent="0.25">
      <c r="B27" s="21">
        <v>24</v>
      </c>
      <c r="C27" s="15"/>
      <c r="E27" s="15"/>
    </row>
    <row r="28" spans="2:14" ht="18.75" customHeight="1" x14ac:dyDescent="0.25">
      <c r="B28" s="21">
        <v>25</v>
      </c>
      <c r="E28" s="15"/>
      <c r="N28" s="15"/>
    </row>
    <row r="29" spans="2:14" ht="18.75" customHeight="1" x14ac:dyDescent="0.25">
      <c r="B29" s="21">
        <v>26</v>
      </c>
      <c r="N29" s="15"/>
    </row>
    <row r="30" spans="2:14" ht="18.75" customHeight="1" x14ac:dyDescent="0.25">
      <c r="B30" s="21">
        <v>27</v>
      </c>
    </row>
    <row r="31" spans="2:14" ht="18.75" customHeight="1" x14ac:dyDescent="0.25">
      <c r="B31" s="21">
        <v>28</v>
      </c>
    </row>
    <row r="32" spans="2:14" ht="18.75" customHeight="1" x14ac:dyDescent="0.25">
      <c r="B32" s="21">
        <v>29</v>
      </c>
    </row>
    <row r="33" spans="1:16" ht="18.75" customHeight="1" x14ac:dyDescent="0.25">
      <c r="B33" s="21">
        <v>30</v>
      </c>
      <c r="M33" s="15"/>
    </row>
    <row r="34" spans="1:16" ht="18.75" customHeight="1" x14ac:dyDescent="0.25">
      <c r="B34" s="21">
        <v>31</v>
      </c>
      <c r="P34" s="16" t="s">
        <v>17</v>
      </c>
    </row>
    <row r="35" spans="1:16" ht="33" customHeight="1" thickBot="1" x14ac:dyDescent="0.35">
      <c r="B35" s="17" t="s">
        <v>17</v>
      </c>
      <c r="C35" s="36">
        <f>SUM(Table1[IANUARIE])</f>
        <v>0</v>
      </c>
      <c r="D35" s="36">
        <f>SUM(Table1[FEBRUARIE])</f>
        <v>0</v>
      </c>
      <c r="E35" s="36">
        <f>SUM(Table1[MARTIE])</f>
        <v>0</v>
      </c>
      <c r="F35" s="36">
        <f>SUM(Table1[APRILIE])</f>
        <v>0</v>
      </c>
      <c r="G35" s="36">
        <f>SUM(Table1[MAI])</f>
        <v>0</v>
      </c>
      <c r="H35" s="36">
        <f>SUM(Table1[IUNIE])</f>
        <v>0</v>
      </c>
      <c r="I35" s="36">
        <f>SUM(Table1[IULIE])</f>
        <v>0</v>
      </c>
      <c r="J35" s="36">
        <f>SUM(Table1[AUGUST])</f>
        <v>0</v>
      </c>
      <c r="K35" s="36">
        <f>SUM(Table1[SEPTEMBRIE])</f>
        <v>0</v>
      </c>
      <c r="L35" s="36">
        <f>SUM(Table1[OCTOMBRIE])</f>
        <v>0</v>
      </c>
      <c r="M35" s="36">
        <f>SUM(Table1[NOIEMBRIE])</f>
        <v>0</v>
      </c>
      <c r="N35" s="36">
        <f>SUM(Table1[DECEMBRIE])</f>
        <v>0</v>
      </c>
      <c r="P35" s="37">
        <f>SUM(Table1[#Totals])</f>
        <v>0</v>
      </c>
    </row>
    <row r="36" spans="1:16" ht="29.25" customHeight="1" thickTop="1" thickBot="1" x14ac:dyDescent="0.35">
      <c r="A36" s="18" t="s">
        <v>44</v>
      </c>
      <c r="B36" s="19"/>
      <c r="P36" s="37">
        <f>SUM(C36:N36)</f>
        <v>0</v>
      </c>
    </row>
    <row r="37" spans="1:16" ht="25.5" customHeight="1" thickTop="1" thickBot="1" x14ac:dyDescent="0.35">
      <c r="A37" s="20" t="s">
        <v>19</v>
      </c>
      <c r="B37" s="20"/>
      <c r="P37" s="37">
        <f>SUM(C37:N37)</f>
        <v>0</v>
      </c>
    </row>
    <row r="38" spans="1:16" ht="25.5" customHeight="1" thickTop="1" thickBot="1" x14ac:dyDescent="0.35">
      <c r="A38" s="21" t="s">
        <v>20</v>
      </c>
      <c r="B38" s="21"/>
      <c r="P38" s="37">
        <f>SUM(C38:N38)</f>
        <v>0</v>
      </c>
    </row>
    <row r="39" spans="1:16" ht="15.75" thickTop="1" x14ac:dyDescent="0.25"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3"/>
    </row>
  </sheetData>
  <sheetProtection algorithmName="SHA-512" hashValue="VtiMqO7/vF0djZ/c0+lDr2ibdrFWx7UWWE+YzypNvmTVHs8O6MJDWDpGPFyPGI4IkdaLWudOR7PLgHL+gJ0UVw==" saltValue="ClQUodGFtigOeOlIKl22Rg==" spinCount="100000" sheet="1" objects="1" scenarios="1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2022</vt:lpstr>
      <vt:lpstr>2023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2022-09-27T17:56:57Z</dcterms:modified>
  <cp:category/>
  <cp:contentStatus/>
</cp:coreProperties>
</file>